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hreadedComments/threadedComment1.xml" ContentType="application/vnd.ms-excel.threaded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threadedComments/threadedComment2.xml" ContentType="application/vnd.ms-excel.threadedcomments+xml"/>
  <Override PartName="/xl/comments10.xml" ContentType="application/vnd.openxmlformats-officedocument.spreadsheetml.comments+xml"/>
  <Override PartName="/xl/comments11.xml" ContentType="application/vnd.openxmlformats-officedocument.spreadsheetml.comments+xml"/>
  <Override PartName="/xl/threadedComments/threadedComment3.xml" ContentType="application/vnd.ms-excel.threaded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threadedComments/threadedComment4.xml" ContentType="application/vnd.ms-excel.threaded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threadedComments/threadedComment5.xml" ContentType="application/vnd.ms-excel.threaded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threadedComments/threadedComment6.xml" ContentType="application/vnd.ms-excel.threaded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threadedComments/threadedComment7.xml" ContentType="application/vnd.ms-excel.threaded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threadedComments/threadedComment8.xml" ContentType="application/vnd.ms-excel.threaded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threadedComments/threadedComment9.xml" ContentType="application/vnd.ms-excel.threaded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threadedComments/threadedComment10.xml" ContentType="application/vnd.ms-excel.threadedcomments+xml"/>
  <Override PartName="/xl/comments3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mc:AlternateContent xmlns:mc="http://schemas.openxmlformats.org/markup-compatibility/2006">
    <mc:Choice Requires="x15">
      <x15ac:absPath xmlns:x15ac="http://schemas.microsoft.com/office/spreadsheetml/2010/11/ac" url="C:\Users\latasha.bellamy\AppData\Local\Box\Box Edit\Documents\jhMIrb5VrU6cI3xljHoj+g==\"/>
    </mc:Choice>
  </mc:AlternateContent>
  <xr:revisionPtr revIDLastSave="0" documentId="13_ncr:1_{CA7D0D60-1741-43BF-B8F5-19D6D0E12EA7}" xr6:coauthVersionLast="47" xr6:coauthVersionMax="47" xr10:uidLastSave="{00000000-0000-0000-0000-000000000000}"/>
  <bookViews>
    <workbookView xWindow="28680" yWindow="-120" windowWidth="29040" windowHeight="15840" tabRatio="737" firstSheet="1" activeTab="1" xr2:uid="{00000000-000D-0000-FFFF-FFFF00000000}"/>
  </bookViews>
  <sheets>
    <sheet name="Update Log" sheetId="15" state="hidden" r:id="rId1"/>
    <sheet name="READ ME" sheetId="84" r:id="rId2"/>
    <sheet name="Dropdown Lists" sheetId="13" state="hidden" r:id="rId3"/>
    <sheet name="Budget History" sheetId="83" state="hidden" r:id="rId4"/>
    <sheet name="Site Lists" sheetId="85" state="hidden" r:id="rId5"/>
    <sheet name=" Subcontractors" sheetId="78" r:id="rId6"/>
    <sheet name="HUD Requirements" sheetId="76" state="hidden" r:id="rId7"/>
    <sheet name="Summary (ALL Budgets)" sheetId="56" r:id="rId8"/>
    <sheet name="Summary - ML &amp; PM" sheetId="1" r:id="rId9"/>
    <sheet name="Salary Detail - ML &amp; PM" sheetId="9" r:id="rId10"/>
    <sheet name="Operating Detail - ML &amp; PM" sheetId="2" r:id="rId11"/>
    <sheet name="Number Served" sheetId="77" state="hidden" r:id="rId12"/>
    <sheet name="Budget Narrative - ML &amp; PM" sheetId="12" r:id="rId13"/>
    <sheet name="Summary - Start Up" sheetId="36" r:id="rId14"/>
    <sheet name="Salary Detail - Start Up" sheetId="37" r:id="rId15"/>
    <sheet name="Operating Detail - Start Up" sheetId="38" r:id="rId16"/>
    <sheet name="Budget Narrative - Start Up" sheetId="39" r:id="rId17"/>
    <sheet name="Summary (3)" sheetId="48" state="hidden" r:id="rId18"/>
    <sheet name="Salary Detail (3)" sheetId="49" state="hidden" r:id="rId19"/>
    <sheet name="Operating Detail (3)" sheetId="50" state="hidden" r:id="rId20"/>
    <sheet name="Budget Narrative (3)" sheetId="51" state="hidden" r:id="rId21"/>
    <sheet name="Summary (4)" sheetId="52" state="hidden" r:id="rId22"/>
    <sheet name="Salary Detail (4)" sheetId="53" state="hidden" r:id="rId23"/>
    <sheet name="Operating Detail (4)" sheetId="54" state="hidden" r:id="rId24"/>
    <sheet name="Budget Narrative (4)" sheetId="55" state="hidden" r:id="rId25"/>
    <sheet name="Summary (5)" sheetId="57" state="hidden" r:id="rId26"/>
    <sheet name="Salary Detail (5)" sheetId="58" state="hidden" r:id="rId27"/>
    <sheet name="Operating Detail (5)" sheetId="59" state="hidden" r:id="rId28"/>
    <sheet name="Budget Narrative (5)" sheetId="60" state="hidden" r:id="rId29"/>
    <sheet name="Summary (6)" sheetId="61" state="hidden" r:id="rId30"/>
    <sheet name="Salary Detail (6)" sheetId="62" state="hidden" r:id="rId31"/>
    <sheet name="Operating Detail (6)" sheetId="63" state="hidden" r:id="rId32"/>
    <sheet name="Budget Narrative (6)" sheetId="64" state="hidden" r:id="rId33"/>
    <sheet name="Summary (7)" sheetId="65" state="hidden" r:id="rId34"/>
    <sheet name="Salary Detail (7)" sheetId="66" state="hidden" r:id="rId35"/>
    <sheet name="Operating Detail (7)" sheetId="67" state="hidden" r:id="rId36"/>
    <sheet name="Budget Narrative (7)" sheetId="68" state="hidden" r:id="rId37"/>
    <sheet name="Summary (8)" sheetId="69" state="hidden" r:id="rId38"/>
    <sheet name="Salary Detail (8)" sheetId="70" state="hidden" r:id="rId39"/>
    <sheet name="Operating Detail (8)" sheetId="71" state="hidden" r:id="rId40"/>
    <sheet name="Budget Narrative (8)" sheetId="72" state="hidden" r:id="rId41"/>
    <sheet name="Summary (9)" sheetId="86" state="hidden" r:id="rId42"/>
    <sheet name="Salary Detail (9)" sheetId="87" state="hidden" r:id="rId43"/>
    <sheet name="Operating Detail (9)" sheetId="88" state="hidden" r:id="rId44"/>
    <sheet name="Budget Narrative (9)" sheetId="89" state="hidden" r:id="rId45"/>
    <sheet name="Summary (10)" sheetId="90" state="hidden" r:id="rId46"/>
    <sheet name="Salary Detail (10)" sheetId="91" state="hidden" r:id="rId47"/>
    <sheet name="Operating Detail (10)" sheetId="92" state="hidden" r:id="rId48"/>
    <sheet name="Budget Narrative (10)" sheetId="93" state="hidden" r:id="rId49"/>
  </sheets>
  <definedNames>
    <definedName name="_xlnm.Print_Area" localSheetId="5">' Subcontractors'!$A$1:$D$16</definedName>
    <definedName name="_xlnm.Print_Area" localSheetId="12">'Budget Narrative - ML &amp; PM'!$A$3:$E$177</definedName>
    <definedName name="_xlnm.Print_Area" localSheetId="16">'Budget Narrative - Start Up'!$A$2:$E$176</definedName>
    <definedName name="_xlnm.Print_Area" localSheetId="48">'Budget Narrative (10)'!$A$1:$E$180</definedName>
    <definedName name="_xlnm.Print_Area" localSheetId="20">'Budget Narrative (3)'!$A$1:$E$180</definedName>
    <definedName name="_xlnm.Print_Area" localSheetId="24">'Budget Narrative (4)'!$A$1:$E$180</definedName>
    <definedName name="_xlnm.Print_Area" localSheetId="28">'Budget Narrative (5)'!$A$1:$E$180</definedName>
    <definedName name="_xlnm.Print_Area" localSheetId="32">'Budget Narrative (6)'!$A$1:$E$180</definedName>
    <definedName name="_xlnm.Print_Area" localSheetId="36">'Budget Narrative (7)'!$A$1:$E$180</definedName>
    <definedName name="_xlnm.Print_Area" localSheetId="40">'Budget Narrative (8)'!$A$1:$E$180</definedName>
    <definedName name="_xlnm.Print_Area" localSheetId="44">'Budget Narrative (9)'!$A$1:$E$180</definedName>
    <definedName name="_xlnm.Print_Area" localSheetId="6">'HUD Requirements'!$A$1:$AH$25</definedName>
    <definedName name="_xlnm.Print_Area" localSheetId="11">'Number Served'!$A$1:$AH$21</definedName>
    <definedName name="_xlnm.Print_Area" localSheetId="10">'Operating Detail - ML &amp; PM'!$A$1:$H$102</definedName>
    <definedName name="_xlnm.Print_Area" localSheetId="15">'Operating Detail - Start Up'!$A$1:$H$102</definedName>
    <definedName name="_xlnm.Print_Area" localSheetId="47">'Operating Detail (10)'!$A$1:$AI$104</definedName>
    <definedName name="_xlnm.Print_Area" localSheetId="19">'Operating Detail (3)'!$A$1:$AI$104</definedName>
    <definedName name="_xlnm.Print_Area" localSheetId="23">'Operating Detail (4)'!$A$1:$AI$104</definedName>
    <definedName name="_xlnm.Print_Area" localSheetId="27">'Operating Detail (5)'!$A$1:$AI$104</definedName>
    <definedName name="_xlnm.Print_Area" localSheetId="31">'Operating Detail (6)'!$A$1:$AI$104</definedName>
    <definedName name="_xlnm.Print_Area" localSheetId="35">'Operating Detail (7)'!$A$1:$AI$104</definedName>
    <definedName name="_xlnm.Print_Area" localSheetId="39">'Operating Detail (8)'!$A$1:$AI$104</definedName>
    <definedName name="_xlnm.Print_Area" localSheetId="43">'Operating Detail (9)'!$A$1:$AI$104</definedName>
    <definedName name="_xlnm.Print_Area" localSheetId="9">'Salary Detail - ML &amp; PM'!$A$1:$AB$58</definedName>
    <definedName name="_xlnm.Print_Area" localSheetId="14">'Salary Detail - Start Up'!$A$1:$AB$57</definedName>
    <definedName name="_xlnm.Print_Area" localSheetId="46">'Salary Detail (10)'!$A$1:$BW$63</definedName>
    <definedName name="_xlnm.Print_Area" localSheetId="18">'Salary Detail (3)'!$A$1:$BW$63</definedName>
    <definedName name="_xlnm.Print_Area" localSheetId="22">'Salary Detail (4)'!$A$1:$BW$63</definedName>
    <definedName name="_xlnm.Print_Area" localSheetId="26">'Salary Detail (5)'!$A$1:$BW$63</definedName>
    <definedName name="_xlnm.Print_Area" localSheetId="30">'Salary Detail (6)'!$A$1:$BW$63</definedName>
    <definedName name="_xlnm.Print_Area" localSheetId="34">'Salary Detail (7)'!$A$1:$BW$63</definedName>
    <definedName name="_xlnm.Print_Area" localSheetId="38">'Salary Detail (8)'!$A$1:$BW$63</definedName>
    <definedName name="_xlnm.Print_Area" localSheetId="42">'Salary Detail (9)'!$A$1:$BW$63</definedName>
    <definedName name="_xlnm.Print_Area" localSheetId="4">'Site Lists'!$A$1:$D$26</definedName>
    <definedName name="_xlnm.Print_Area" localSheetId="8">'Summary - ML &amp; PM'!$A$1:$J$63</definedName>
    <definedName name="_xlnm.Print_Area" localSheetId="13">'Summary - Start Up'!$A$1:$J$63</definedName>
    <definedName name="_xlnm.Print_Area" localSheetId="45">'Summary (10)'!$A$1:$AK$70</definedName>
    <definedName name="_xlnm.Print_Area" localSheetId="17">'Summary (3)'!$A$1:$AK$70</definedName>
    <definedName name="_xlnm.Print_Area" localSheetId="21">'Summary (4)'!$A$1:$AK$70</definedName>
    <definedName name="_xlnm.Print_Area" localSheetId="25">'Summary (5)'!$A$1:$AK$70</definedName>
    <definedName name="_xlnm.Print_Area" localSheetId="29">'Summary (6)'!$A$1:$AK$70</definedName>
    <definedName name="_xlnm.Print_Area" localSheetId="33">'Summary (7)'!$A$1:$AK$70</definedName>
    <definedName name="_xlnm.Print_Area" localSheetId="37">'Summary (8)'!$A$1:$AK$70</definedName>
    <definedName name="_xlnm.Print_Area" localSheetId="41">'Summary (9)'!$A$1:$AK$70</definedName>
    <definedName name="_xlnm.Print_Area" localSheetId="7">'Summary (ALL Budgets)'!$A$1:$J$63</definedName>
    <definedName name="_xlnm.Print_Titles" localSheetId="5">' Subcontractors'!$A:$A,' Subcontractors'!$1:$5</definedName>
    <definedName name="_xlnm.Print_Titles" localSheetId="6">'HUD Requirements'!$A:$A,'HUD Requirements'!$1:$6</definedName>
    <definedName name="_xlnm.Print_Titles" localSheetId="11">'Number Served'!$A:$A,'Number Served'!$1:$6</definedName>
    <definedName name="_xlnm.Print_Titles" localSheetId="10">'Operating Detail - ML &amp; PM'!$A:$A,'Operating Detail - ML &amp; PM'!$1:$8</definedName>
    <definedName name="_xlnm.Print_Titles" localSheetId="15">'Operating Detail - Start Up'!$A:$A,'Operating Detail - Start Up'!$1:$8</definedName>
    <definedName name="_xlnm.Print_Titles" localSheetId="47">'Operating Detail (10)'!$A:$A,'Operating Detail (10)'!$1:$9</definedName>
    <definedName name="_xlnm.Print_Titles" localSheetId="19">'Operating Detail (3)'!$A:$A,'Operating Detail (3)'!$1:$9</definedName>
    <definedName name="_xlnm.Print_Titles" localSheetId="23">'Operating Detail (4)'!$A:$A,'Operating Detail (4)'!$1:$9</definedName>
    <definedName name="_xlnm.Print_Titles" localSheetId="27">'Operating Detail (5)'!$A:$A,'Operating Detail (5)'!$1:$9</definedName>
    <definedName name="_xlnm.Print_Titles" localSheetId="31">'Operating Detail (6)'!$A:$A,'Operating Detail (6)'!$1:$9</definedName>
    <definedName name="_xlnm.Print_Titles" localSheetId="35">'Operating Detail (7)'!$A:$A,'Operating Detail (7)'!$1:$9</definedName>
    <definedName name="_xlnm.Print_Titles" localSheetId="39">'Operating Detail (8)'!$A:$A,'Operating Detail (8)'!$1:$9</definedName>
    <definedName name="_xlnm.Print_Titles" localSheetId="43">'Operating Detail (9)'!$A:$A,'Operating Detail (9)'!$1:$9</definedName>
    <definedName name="_xlnm.Print_Titles" localSheetId="9">'Salary Detail - ML &amp; PM'!$A:$B,'Salary Detail - ML &amp; PM'!$1:$5</definedName>
    <definedName name="_xlnm.Print_Titles" localSheetId="14">'Salary Detail - Start Up'!$A:$B,'Salary Detail - Start Up'!$1:$6</definedName>
    <definedName name="_xlnm.Print_Titles" localSheetId="46">'Salary Detail (10)'!$A:$B,'Salary Detail (10)'!$1:$6</definedName>
    <definedName name="_xlnm.Print_Titles" localSheetId="18">'Salary Detail (3)'!$A:$B,'Salary Detail (3)'!$1:$6</definedName>
    <definedName name="_xlnm.Print_Titles" localSheetId="22">'Salary Detail (4)'!$A:$B,'Salary Detail (4)'!$1:$6</definedName>
    <definedName name="_xlnm.Print_Titles" localSheetId="26">'Salary Detail (5)'!$A:$B,'Salary Detail (5)'!$1:$6</definedName>
    <definedName name="_xlnm.Print_Titles" localSheetId="30">'Salary Detail (6)'!$A:$B,'Salary Detail (6)'!$1:$6</definedName>
    <definedName name="_xlnm.Print_Titles" localSheetId="34">'Salary Detail (7)'!$A:$B,'Salary Detail (7)'!$1:$6</definedName>
    <definedName name="_xlnm.Print_Titles" localSheetId="38">'Salary Detail (8)'!$A:$B,'Salary Detail (8)'!$1:$6</definedName>
    <definedName name="_xlnm.Print_Titles" localSheetId="42">'Salary Detail (9)'!$A:$B,'Salary Detail (9)'!$1:$6</definedName>
    <definedName name="_xlnm.Print_Titles" localSheetId="4">'Site Lists'!$A:$A,'Site Lists'!$1:$6</definedName>
    <definedName name="_xlnm.Print_Titles" localSheetId="8">'Summary - ML &amp; PM'!$A:$A,'Summary - ML &amp; PM'!$1:$7</definedName>
    <definedName name="_xlnm.Print_Titles" localSheetId="13">'Summary - Start Up'!$A:$A,'Summary - Start Up'!$1:$7</definedName>
    <definedName name="_xlnm.Print_Titles" localSheetId="45">'Summary (10)'!$A:$A,'Summary (10)'!$1:$11</definedName>
    <definedName name="_xlnm.Print_Titles" localSheetId="17">'Summary (3)'!$A:$A,'Summary (3)'!$1:$11</definedName>
    <definedName name="_xlnm.Print_Titles" localSheetId="21">'Summary (4)'!$A:$A,'Summary (4)'!$1:$11</definedName>
    <definedName name="_xlnm.Print_Titles" localSheetId="25">'Summary (5)'!$A:$A,'Summary (5)'!$1:$11</definedName>
    <definedName name="_xlnm.Print_Titles" localSheetId="29">'Summary (6)'!$A:$A,'Summary (6)'!$1:$11</definedName>
    <definedName name="_xlnm.Print_Titles" localSheetId="33">'Summary (7)'!$A:$A,'Summary (7)'!$1:$11</definedName>
    <definedName name="_xlnm.Print_Titles" localSheetId="37">'Summary (8)'!$A:$A,'Summary (8)'!$1:$11</definedName>
    <definedName name="_xlnm.Print_Titles" localSheetId="41">'Summary (9)'!$A:$A,'Summary (9)'!$1:$11</definedName>
    <definedName name="_xlnm.Print_Titles" localSheetId="7">'Summary (ALL Budgets)'!$A:$D,'Summary (ALL Budgets)'!$1:$14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7" i="1" l="1"/>
  <c r="J12" i="1"/>
  <c r="E28" i="36" l="1"/>
  <c r="J28" i="36" l="1"/>
  <c r="J50" i="36"/>
  <c r="J51" i="36"/>
  <c r="J52" i="36"/>
  <c r="J49" i="36"/>
  <c r="J17" i="36"/>
  <c r="J22" i="36"/>
  <c r="B104" i="12" l="1"/>
  <c r="C135" i="12"/>
  <c r="C136" i="12"/>
  <c r="C137" i="12"/>
  <c r="C138" i="12"/>
  <c r="C139" i="12"/>
  <c r="C140" i="12"/>
  <c r="C134" i="12"/>
  <c r="C120" i="12"/>
  <c r="C121" i="12"/>
  <c r="C122" i="12"/>
  <c r="C123" i="12"/>
  <c r="C124" i="12"/>
  <c r="C125" i="12"/>
  <c r="C126" i="12"/>
  <c r="C127" i="12"/>
  <c r="C128" i="12"/>
  <c r="C119" i="12"/>
  <c r="C109" i="12"/>
  <c r="C110" i="12"/>
  <c r="C111" i="12"/>
  <c r="C112" i="12"/>
  <c r="C113" i="12"/>
  <c r="C114" i="12"/>
  <c r="C115" i="12"/>
  <c r="C116" i="12"/>
  <c r="C117" i="12"/>
  <c r="C108" i="12"/>
  <c r="C93" i="12"/>
  <c r="C94" i="12"/>
  <c r="C95" i="12"/>
  <c r="C96" i="12"/>
  <c r="C97" i="12"/>
  <c r="C98" i="12"/>
  <c r="C99" i="12"/>
  <c r="C100" i="12"/>
  <c r="C101" i="12"/>
  <c r="C92"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50" i="12"/>
  <c r="C46" i="12"/>
  <c r="B6" i="12"/>
  <c r="C6" i="12"/>
  <c r="B7" i="12"/>
  <c r="C7" i="12"/>
  <c r="B8" i="12"/>
  <c r="C8" i="12"/>
  <c r="B9" i="12"/>
  <c r="C9" i="12"/>
  <c r="B10" i="12"/>
  <c r="C10" i="12"/>
  <c r="B11" i="12"/>
  <c r="C11" i="12"/>
  <c r="B12" i="12"/>
  <c r="C12" i="12"/>
  <c r="B13" i="12"/>
  <c r="C13" i="12"/>
  <c r="B14" i="12"/>
  <c r="C14" i="12"/>
  <c r="B15" i="12"/>
  <c r="C15" i="12"/>
  <c r="B16" i="12"/>
  <c r="C16" i="12"/>
  <c r="B17" i="12"/>
  <c r="C17" i="12"/>
  <c r="B18" i="12"/>
  <c r="C18" i="12"/>
  <c r="B19" i="12"/>
  <c r="C19" i="12"/>
  <c r="B20" i="12"/>
  <c r="C20" i="12"/>
  <c r="B21" i="12"/>
  <c r="C21" i="12"/>
  <c r="B22" i="12"/>
  <c r="C22" i="12"/>
  <c r="B23" i="12"/>
  <c r="C23" i="12"/>
  <c r="B24" i="12"/>
  <c r="C24" i="12"/>
  <c r="B25" i="12"/>
  <c r="C25" i="12"/>
  <c r="B26" i="12"/>
  <c r="C26" i="12"/>
  <c r="B27" i="12"/>
  <c r="C27" i="12"/>
  <c r="B28" i="12"/>
  <c r="C28" i="12"/>
  <c r="B29" i="12"/>
  <c r="C29" i="12"/>
  <c r="B30" i="12"/>
  <c r="C30" i="12"/>
  <c r="B31" i="12"/>
  <c r="C31" i="12"/>
  <c r="B32" i="12"/>
  <c r="C32" i="12"/>
  <c r="B33" i="12"/>
  <c r="C33" i="12"/>
  <c r="B34" i="12"/>
  <c r="C34" i="12"/>
  <c r="B35" i="12"/>
  <c r="C35" i="12"/>
  <c r="B36" i="12"/>
  <c r="C36" i="12"/>
  <c r="B37" i="12"/>
  <c r="C37" i="12"/>
  <c r="B38" i="12"/>
  <c r="C38" i="12"/>
  <c r="B39" i="12"/>
  <c r="C39" i="12"/>
  <c r="B40" i="12"/>
  <c r="C40" i="12"/>
  <c r="B41" i="12"/>
  <c r="C41" i="12"/>
  <c r="B42" i="12"/>
  <c r="C42" i="12"/>
  <c r="B43" i="12"/>
  <c r="C43" i="12"/>
  <c r="B44" i="12"/>
  <c r="C44" i="12"/>
  <c r="C5" i="12"/>
  <c r="B61" i="36"/>
  <c r="B62" i="36"/>
  <c r="B63" i="36"/>
  <c r="B60" i="36"/>
  <c r="B61" i="56"/>
  <c r="B62" i="56"/>
  <c r="B63" i="56"/>
  <c r="B60" i="56"/>
  <c r="K13" i="37"/>
  <c r="A50" i="36"/>
  <c r="A51" i="36"/>
  <c r="A52" i="36"/>
  <c r="A49" i="36"/>
  <c r="B3" i="36"/>
  <c r="A49" i="56"/>
  <c r="A50" i="56"/>
  <c r="A51" i="56"/>
  <c r="A27" i="56"/>
  <c r="E48" i="56"/>
  <c r="H102" i="38"/>
  <c r="H95" i="38"/>
  <c r="H96" i="38"/>
  <c r="H97" i="38"/>
  <c r="H98" i="38"/>
  <c r="H99" i="38"/>
  <c r="H100" i="38"/>
  <c r="H94" i="38"/>
  <c r="H81" i="38"/>
  <c r="H82" i="38"/>
  <c r="H83" i="38"/>
  <c r="H84" i="38"/>
  <c r="H85" i="38"/>
  <c r="H86" i="38"/>
  <c r="H87" i="38"/>
  <c r="H88" i="38"/>
  <c r="H80" i="38"/>
  <c r="H70" i="38"/>
  <c r="H71" i="38"/>
  <c r="H72" i="38"/>
  <c r="H73" i="38"/>
  <c r="H74" i="38"/>
  <c r="H75" i="38"/>
  <c r="H76" i="38"/>
  <c r="H77" i="38"/>
  <c r="H78" i="38"/>
  <c r="H69" i="38"/>
  <c r="H56" i="38"/>
  <c r="H57" i="38"/>
  <c r="H58" i="38"/>
  <c r="H59" i="38"/>
  <c r="H60" i="38"/>
  <c r="H61" i="38"/>
  <c r="H62" i="38"/>
  <c r="H63" i="38"/>
  <c r="H64" i="38"/>
  <c r="H55" i="38"/>
  <c r="H14" i="38"/>
  <c r="H15" i="38"/>
  <c r="H16" i="38"/>
  <c r="H17" i="38"/>
  <c r="H18" i="38"/>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H47" i="38"/>
  <c r="H48" i="38"/>
  <c r="H49" i="38"/>
  <c r="H50" i="38"/>
  <c r="H51" i="38"/>
  <c r="H52" i="38"/>
  <c r="H53" i="38"/>
  <c r="H13" i="38"/>
  <c r="AB14" i="37"/>
  <c r="AB15" i="37"/>
  <c r="AB16" i="37"/>
  <c r="AB17" i="37"/>
  <c r="AB18" i="37"/>
  <c r="AB19" i="37"/>
  <c r="AB20" i="37"/>
  <c r="AB21" i="37"/>
  <c r="AB22" i="37"/>
  <c r="AB23" i="37"/>
  <c r="AB24" i="37"/>
  <c r="AB25" i="37"/>
  <c r="AB26" i="37"/>
  <c r="AB27" i="37"/>
  <c r="AB28" i="37"/>
  <c r="AB29" i="37"/>
  <c r="AB30" i="37"/>
  <c r="AB31" i="37"/>
  <c r="AB32" i="37"/>
  <c r="AB33" i="37"/>
  <c r="AB34" i="37"/>
  <c r="AB35" i="37"/>
  <c r="AB36" i="37"/>
  <c r="AB37" i="37"/>
  <c r="AB38" i="37"/>
  <c r="AB39" i="37"/>
  <c r="AB40" i="37"/>
  <c r="AB41" i="37"/>
  <c r="AB42" i="37"/>
  <c r="AB43" i="37"/>
  <c r="AB44" i="37"/>
  <c r="AB45" i="37"/>
  <c r="AB46" i="37"/>
  <c r="AB47" i="37"/>
  <c r="AB48" i="37"/>
  <c r="AB49" i="37"/>
  <c r="AB50" i="37"/>
  <c r="AB51" i="37"/>
  <c r="AB52" i="37"/>
  <c r="A6" i="12" l="1"/>
  <c r="A7" i="12"/>
  <c r="A8" i="12"/>
  <c r="A9" i="12"/>
  <c r="A10" i="12"/>
  <c r="A11" i="12"/>
  <c r="A12" i="12"/>
  <c r="A13" i="12"/>
  <c r="A14" i="12"/>
  <c r="A15" i="12"/>
  <c r="A16" i="12"/>
  <c r="A17" i="12"/>
  <c r="A18" i="12"/>
  <c r="A19" i="12"/>
  <c r="A20" i="12"/>
  <c r="A21" i="12"/>
  <c r="A22" i="12"/>
  <c r="A23" i="12"/>
  <c r="A24" i="12"/>
  <c r="A25" i="12"/>
  <c r="A26" i="12"/>
  <c r="A27" i="12"/>
  <c r="A28" i="12"/>
  <c r="A29" i="12"/>
  <c r="A30" i="12"/>
  <c r="D7" i="56"/>
  <c r="C7" i="56"/>
  <c r="B7" i="56"/>
  <c r="B6" i="56"/>
  <c r="B6" i="36"/>
  <c r="B3" i="56"/>
  <c r="J22" i="56"/>
  <c r="I22" i="56"/>
  <c r="H22" i="56"/>
  <c r="G22" i="56"/>
  <c r="F22" i="56"/>
  <c r="E22" i="56"/>
  <c r="E21" i="56"/>
  <c r="F77" i="56"/>
  <c r="G77" i="56"/>
  <c r="H77" i="56"/>
  <c r="I77" i="56"/>
  <c r="J77" i="56"/>
  <c r="F76" i="56"/>
  <c r="G76" i="56"/>
  <c r="H76" i="56"/>
  <c r="I76" i="56"/>
  <c r="J76" i="56"/>
  <c r="F75" i="56"/>
  <c r="G75" i="56"/>
  <c r="H75" i="56"/>
  <c r="I75" i="56"/>
  <c r="J75" i="56"/>
  <c r="E75" i="56"/>
  <c r="I44" i="56"/>
  <c r="H44" i="56"/>
  <c r="G44" i="56"/>
  <c r="F44" i="56"/>
  <c r="I43" i="56"/>
  <c r="H43" i="56"/>
  <c r="G43" i="56"/>
  <c r="F43" i="56"/>
  <c r="I42" i="56"/>
  <c r="H42" i="56"/>
  <c r="G42" i="56"/>
  <c r="F42" i="56"/>
  <c r="I41" i="56"/>
  <c r="H41" i="56"/>
  <c r="G41" i="56"/>
  <c r="F41" i="56"/>
  <c r="I40" i="56"/>
  <c r="H40" i="56"/>
  <c r="G40" i="56"/>
  <c r="F40" i="56"/>
  <c r="I39" i="56"/>
  <c r="H39" i="56"/>
  <c r="G39" i="56"/>
  <c r="F39" i="56"/>
  <c r="I38" i="56"/>
  <c r="H38" i="56"/>
  <c r="G38" i="56"/>
  <c r="F38" i="56"/>
  <c r="I37" i="56"/>
  <c r="H37" i="56"/>
  <c r="G37" i="56"/>
  <c r="F37" i="56"/>
  <c r="I36" i="56"/>
  <c r="H36" i="56"/>
  <c r="G36" i="56"/>
  <c r="F36" i="56"/>
  <c r="I35" i="56"/>
  <c r="H35" i="56"/>
  <c r="G35" i="56"/>
  <c r="F35" i="56"/>
  <c r="I34" i="56"/>
  <c r="H34" i="56"/>
  <c r="G34" i="56"/>
  <c r="F34" i="56"/>
  <c r="I33" i="56"/>
  <c r="H33" i="56"/>
  <c r="G33" i="56"/>
  <c r="F33" i="56"/>
  <c r="I32" i="56"/>
  <c r="H32" i="56"/>
  <c r="G32" i="56"/>
  <c r="F32" i="56"/>
  <c r="I31" i="56"/>
  <c r="H31" i="56"/>
  <c r="G31" i="56"/>
  <c r="F31" i="56"/>
  <c r="I30" i="56"/>
  <c r="H30" i="56"/>
  <c r="G30" i="56"/>
  <c r="F30" i="56"/>
  <c r="I29" i="56"/>
  <c r="H29" i="56"/>
  <c r="G29" i="56"/>
  <c r="F29" i="56"/>
  <c r="I28" i="56"/>
  <c r="H28" i="56"/>
  <c r="G28" i="56"/>
  <c r="F28" i="56"/>
  <c r="I27" i="56"/>
  <c r="H27" i="56"/>
  <c r="G27" i="56"/>
  <c r="I26" i="56"/>
  <c r="H26" i="56"/>
  <c r="G26" i="56"/>
  <c r="E28" i="56"/>
  <c r="E29" i="56"/>
  <c r="E30" i="56"/>
  <c r="E31" i="56"/>
  <c r="E32" i="56"/>
  <c r="E33" i="56"/>
  <c r="E34" i="56"/>
  <c r="E35" i="56"/>
  <c r="E36" i="56"/>
  <c r="E37" i="56"/>
  <c r="E38" i="56"/>
  <c r="E39" i="56"/>
  <c r="E40" i="56"/>
  <c r="E41" i="56"/>
  <c r="E42" i="56"/>
  <c r="E43" i="56"/>
  <c r="E44" i="56"/>
  <c r="J38" i="36"/>
  <c r="J39" i="36"/>
  <c r="J40" i="36"/>
  <c r="J41" i="36"/>
  <c r="J42" i="36"/>
  <c r="J43" i="36"/>
  <c r="J44" i="36"/>
  <c r="J45" i="36"/>
  <c r="J29" i="36"/>
  <c r="J30" i="36"/>
  <c r="J31" i="36"/>
  <c r="J32" i="36"/>
  <c r="J33" i="36"/>
  <c r="J34" i="36"/>
  <c r="J35" i="36"/>
  <c r="J36" i="36"/>
  <c r="J37" i="36"/>
  <c r="A3" i="12" l="1"/>
  <c r="A1" i="12"/>
  <c r="A1" i="39"/>
  <c r="A134" i="12"/>
  <c r="A3" i="39"/>
  <c r="D7" i="36"/>
  <c r="C7" i="36"/>
  <c r="B7" i="36"/>
  <c r="B5" i="37" s="1"/>
  <c r="B6" i="38"/>
  <c r="B4" i="38"/>
  <c r="B6" i="37"/>
  <c r="B3" i="38"/>
  <c r="B4" i="2"/>
  <c r="B4" i="9"/>
  <c r="B3" i="9"/>
  <c r="B4" i="37"/>
  <c r="C12" i="39"/>
  <c r="C28" i="39"/>
  <c r="C37" i="39"/>
  <c r="C6" i="39"/>
  <c r="C7" i="39"/>
  <c r="C8" i="39"/>
  <c r="C9" i="39"/>
  <c r="C10" i="39"/>
  <c r="C11" i="39"/>
  <c r="C13" i="39"/>
  <c r="C14" i="39"/>
  <c r="C15" i="39"/>
  <c r="C16" i="39"/>
  <c r="C17" i="39"/>
  <c r="C19" i="39"/>
  <c r="C20" i="39"/>
  <c r="C21" i="39"/>
  <c r="C22" i="39"/>
  <c r="C23" i="39"/>
  <c r="C24" i="39"/>
  <c r="C25" i="39"/>
  <c r="C26" i="39"/>
  <c r="C27" i="39"/>
  <c r="C29" i="39"/>
  <c r="C30" i="39"/>
  <c r="C31" i="39"/>
  <c r="C32" i="39"/>
  <c r="C33" i="39"/>
  <c r="C34" i="39"/>
  <c r="C35" i="39"/>
  <c r="C36" i="39"/>
  <c r="C38" i="39"/>
  <c r="C39" i="39"/>
  <c r="C40" i="39"/>
  <c r="C41" i="39"/>
  <c r="C43" i="39"/>
  <c r="C44" i="39"/>
  <c r="B104" i="39"/>
  <c r="B6" i="39"/>
  <c r="B7" i="39"/>
  <c r="B8"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3" i="39"/>
  <c r="B44" i="39"/>
  <c r="A5" i="39"/>
  <c r="C102" i="2"/>
  <c r="A5" i="37"/>
  <c r="G53" i="36"/>
  <c r="H53" i="36"/>
  <c r="I53" i="36"/>
  <c r="B3" i="37" l="1"/>
  <c r="B5" i="38"/>
  <c r="C18" i="39"/>
  <c r="C108" i="39" l="1"/>
  <c r="C50" i="39"/>
  <c r="H81" i="36"/>
  <c r="I81" i="36"/>
  <c r="G81" i="36"/>
  <c r="G80" i="36"/>
  <c r="H80" i="36"/>
  <c r="I80" i="36"/>
  <c r="C118" i="38"/>
  <c r="C89" i="38" s="1"/>
  <c r="U13" i="9"/>
  <c r="A5" i="12"/>
  <c r="C91" i="38" l="1"/>
  <c r="E21" i="36" s="1"/>
  <c r="A41" i="12"/>
  <c r="A42" i="12"/>
  <c r="A43" i="12"/>
  <c r="A44" i="12"/>
  <c r="A31" i="12"/>
  <c r="A32" i="12"/>
  <c r="A33" i="12"/>
  <c r="A34" i="12"/>
  <c r="A35" i="12"/>
  <c r="A36" i="12"/>
  <c r="A37" i="12"/>
  <c r="A38" i="12"/>
  <c r="A39" i="12"/>
  <c r="A40" i="12"/>
  <c r="C175" i="12"/>
  <c r="A119" i="12"/>
  <c r="A109" i="12"/>
  <c r="A110" i="12"/>
  <c r="A111" i="12"/>
  <c r="A112" i="12"/>
  <c r="A113" i="12"/>
  <c r="A114" i="12"/>
  <c r="A115" i="12"/>
  <c r="A116" i="12"/>
  <c r="A141" i="39"/>
  <c r="A135" i="39"/>
  <c r="A136" i="39"/>
  <c r="A137" i="39"/>
  <c r="A138" i="39"/>
  <c r="A139" i="39"/>
  <c r="A140" i="39"/>
  <c r="A134" i="39"/>
  <c r="A127" i="39"/>
  <c r="A126" i="39"/>
  <c r="A125" i="39"/>
  <c r="A124" i="39"/>
  <c r="A123" i="39"/>
  <c r="A122" i="39"/>
  <c r="A121" i="39"/>
  <c r="A120" i="39"/>
  <c r="A119" i="39"/>
  <c r="A118" i="39"/>
  <c r="A117" i="39"/>
  <c r="A109" i="39"/>
  <c r="A110" i="39"/>
  <c r="A111" i="39"/>
  <c r="A112" i="39"/>
  <c r="A113" i="39"/>
  <c r="A114" i="39"/>
  <c r="A115" i="39"/>
  <c r="A116" i="39"/>
  <c r="A108" i="39"/>
  <c r="A101" i="39"/>
  <c r="A100" i="39"/>
  <c r="A99" i="39"/>
  <c r="A98" i="39"/>
  <c r="A97" i="39"/>
  <c r="A96" i="39"/>
  <c r="A95" i="39"/>
  <c r="A94" i="39"/>
  <c r="A93" i="39"/>
  <c r="A92" i="39"/>
  <c r="A91" i="39"/>
  <c r="A90" i="39"/>
  <c r="A89" i="39"/>
  <c r="A88" i="39"/>
  <c r="A87" i="39"/>
  <c r="A86" i="39"/>
  <c r="A85" i="39"/>
  <c r="A84" i="39"/>
  <c r="A83" i="39"/>
  <c r="A82" i="39"/>
  <c r="A81" i="39"/>
  <c r="A80" i="39"/>
  <c r="A79" i="39"/>
  <c r="A78" i="39"/>
  <c r="A77" i="39"/>
  <c r="A76" i="39"/>
  <c r="A75" i="39"/>
  <c r="A74" i="39"/>
  <c r="A73" i="39"/>
  <c r="A72" i="39"/>
  <c r="A71" i="39"/>
  <c r="A70" i="39"/>
  <c r="A69" i="39"/>
  <c r="A68" i="39"/>
  <c r="A67" i="39"/>
  <c r="A66" i="39"/>
  <c r="A65" i="39"/>
  <c r="A64" i="39"/>
  <c r="A63" i="39"/>
  <c r="A62" i="39"/>
  <c r="A61" i="39"/>
  <c r="A60" i="39"/>
  <c r="A59" i="39"/>
  <c r="A41" i="39"/>
  <c r="A95" i="12"/>
  <c r="A96" i="12"/>
  <c r="A97" i="12"/>
  <c r="A98" i="12"/>
  <c r="A99" i="12"/>
  <c r="A100" i="12"/>
  <c r="A101" i="12"/>
  <c r="A91" i="12"/>
  <c r="A60"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9" i="12"/>
  <c r="A90" i="12"/>
  <c r="A92" i="12"/>
  <c r="A59" i="12"/>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2" i="39"/>
  <c r="A43" i="39"/>
  <c r="A44" i="39"/>
  <c r="A117" i="12"/>
  <c r="A118" i="12"/>
  <c r="A102" i="39"/>
  <c r="D66" i="38"/>
  <c r="E66" i="38"/>
  <c r="F66" i="38"/>
  <c r="G66" i="38"/>
  <c r="C66" i="38"/>
  <c r="A51" i="12"/>
  <c r="A52" i="12"/>
  <c r="A53" i="12"/>
  <c r="A54" i="12"/>
  <c r="A55" i="12"/>
  <c r="A56" i="12"/>
  <c r="A57" i="12"/>
  <c r="A58" i="12"/>
  <c r="A4" i="37"/>
  <c r="A6" i="37"/>
  <c r="B5" i="9"/>
  <c r="B6" i="9"/>
  <c r="A4" i="2"/>
  <c r="A5" i="2"/>
  <c r="A6" i="2"/>
  <c r="B6" i="2"/>
  <c r="C102" i="38"/>
  <c r="E22" i="36" s="1"/>
  <c r="R69" i="37"/>
  <c r="AA71" i="37"/>
  <c r="Z71" i="37"/>
  <c r="Y71" i="37"/>
  <c r="X71" i="37"/>
  <c r="AA70" i="37"/>
  <c r="Z70" i="37"/>
  <c r="Y70" i="37"/>
  <c r="X70" i="37"/>
  <c r="AA69" i="37"/>
  <c r="Z69" i="37"/>
  <c r="Y69" i="37"/>
  <c r="X69" i="37"/>
  <c r="V71" i="37"/>
  <c r="U71" i="37"/>
  <c r="T71" i="37"/>
  <c r="S71" i="37"/>
  <c r="V70" i="37"/>
  <c r="U70" i="37"/>
  <c r="T70" i="37"/>
  <c r="S70" i="37"/>
  <c r="V69" i="37"/>
  <c r="U69" i="37"/>
  <c r="T69" i="37"/>
  <c r="S69" i="37"/>
  <c r="W71" i="37"/>
  <c r="W70" i="37"/>
  <c r="W69" i="37"/>
  <c r="R71" i="37"/>
  <c r="R70" i="37"/>
  <c r="M69" i="37"/>
  <c r="Q71" i="37"/>
  <c r="P71" i="37"/>
  <c r="O71" i="37"/>
  <c r="N71" i="37"/>
  <c r="Q70" i="37"/>
  <c r="P70" i="37"/>
  <c r="O70" i="37"/>
  <c r="N70" i="37"/>
  <c r="Q69" i="37"/>
  <c r="P69" i="37"/>
  <c r="O69" i="37"/>
  <c r="N69" i="37"/>
  <c r="M71" i="37"/>
  <c r="M70" i="37"/>
  <c r="L13" i="37"/>
  <c r="V12" i="37"/>
  <c r="I14" i="36"/>
  <c r="AA10" i="37" s="1"/>
  <c r="H14" i="36"/>
  <c r="V10" i="37" s="1"/>
  <c r="G14" i="36"/>
  <c r="E10" i="38" s="1"/>
  <c r="D102" i="38"/>
  <c r="F22" i="36" s="1"/>
  <c r="E102" i="38"/>
  <c r="G22" i="36" s="1"/>
  <c r="F102" i="38"/>
  <c r="H22" i="36" s="1"/>
  <c r="G102" i="38"/>
  <c r="I22" i="36" s="1"/>
  <c r="F118" i="38"/>
  <c r="G118" i="38"/>
  <c r="D118" i="38"/>
  <c r="E118" i="38"/>
  <c r="E116" i="38"/>
  <c r="F116" i="38"/>
  <c r="G116" i="38"/>
  <c r="E115" i="38"/>
  <c r="F115" i="38"/>
  <c r="G115" i="38"/>
  <c r="E114" i="38"/>
  <c r="F114" i="38"/>
  <c r="G114" i="38"/>
  <c r="H82" i="36"/>
  <c r="F117" i="38" s="1"/>
  <c r="D116" i="38"/>
  <c r="C126" i="39"/>
  <c r="C127" i="39"/>
  <c r="C109" i="39"/>
  <c r="C110" i="39"/>
  <c r="C111" i="39"/>
  <c r="C112" i="39"/>
  <c r="C113" i="39"/>
  <c r="C114" i="39"/>
  <c r="C115" i="39"/>
  <c r="C116" i="39"/>
  <c r="C117" i="39"/>
  <c r="C101" i="39"/>
  <c r="C100" i="39"/>
  <c r="C99" i="39"/>
  <c r="C98" i="39"/>
  <c r="C97" i="39"/>
  <c r="C96" i="39"/>
  <c r="C95" i="39"/>
  <c r="C94" i="39"/>
  <c r="C93" i="39"/>
  <c r="C51" i="39"/>
  <c r="C52" i="39"/>
  <c r="C53" i="39"/>
  <c r="C54" i="39"/>
  <c r="C55" i="39"/>
  <c r="C56" i="39"/>
  <c r="C57" i="39"/>
  <c r="C58" i="39"/>
  <c r="C59" i="39"/>
  <c r="C60" i="39"/>
  <c r="C61" i="39"/>
  <c r="C62" i="39"/>
  <c r="C63" i="39"/>
  <c r="C64" i="39"/>
  <c r="C65" i="39"/>
  <c r="C66" i="39"/>
  <c r="C67" i="39"/>
  <c r="C68" i="39"/>
  <c r="C69" i="39"/>
  <c r="C70" i="39"/>
  <c r="C71" i="39"/>
  <c r="C72" i="39"/>
  <c r="C73" i="39"/>
  <c r="C74" i="39"/>
  <c r="C75" i="39"/>
  <c r="C76" i="39"/>
  <c r="C77" i="39"/>
  <c r="C78" i="39"/>
  <c r="C79" i="39"/>
  <c r="C80" i="39"/>
  <c r="C81" i="39"/>
  <c r="C82" i="39"/>
  <c r="C83" i="39"/>
  <c r="C84" i="39"/>
  <c r="C85" i="39"/>
  <c r="C86" i="39"/>
  <c r="C87" i="39"/>
  <c r="C88" i="39"/>
  <c r="C89" i="39"/>
  <c r="C90" i="39"/>
  <c r="G8" i="38"/>
  <c r="F8" i="38"/>
  <c r="E8" i="38"/>
  <c r="B3" i="86"/>
  <c r="B6" i="86"/>
  <c r="B6" i="69"/>
  <c r="B6" i="65"/>
  <c r="B6" i="61"/>
  <c r="B6" i="57"/>
  <c r="B6" i="52"/>
  <c r="B6" i="48"/>
  <c r="A49" i="48"/>
  <c r="A50" i="48"/>
  <c r="A51" i="48"/>
  <c r="A49" i="52"/>
  <c r="A50" i="52"/>
  <c r="A51" i="52"/>
  <c r="A49" i="57"/>
  <c r="A50" i="57"/>
  <c r="A51" i="57"/>
  <c r="A49" i="61"/>
  <c r="A50" i="61"/>
  <c r="A51" i="61"/>
  <c r="A49" i="65"/>
  <c r="A50" i="65"/>
  <c r="A51" i="65"/>
  <c r="A49" i="69"/>
  <c r="A50" i="69"/>
  <c r="A51" i="69"/>
  <c r="A49" i="86"/>
  <c r="A50" i="86"/>
  <c r="A51" i="86"/>
  <c r="A49" i="90"/>
  <c r="A50" i="90"/>
  <c r="A51" i="90"/>
  <c r="A48" i="48"/>
  <c r="A48" i="52"/>
  <c r="A48" i="57"/>
  <c r="A48" i="61"/>
  <c r="A48" i="65"/>
  <c r="A48" i="69"/>
  <c r="A48" i="86"/>
  <c r="A48" i="90"/>
  <c r="A27" i="90"/>
  <c r="A28" i="90"/>
  <c r="A29" i="90"/>
  <c r="A30" i="90"/>
  <c r="A31" i="90"/>
  <c r="A32" i="90"/>
  <c r="A33" i="90"/>
  <c r="A34" i="90"/>
  <c r="A35" i="90"/>
  <c r="A36" i="90"/>
  <c r="A37" i="90"/>
  <c r="A38" i="90"/>
  <c r="A39" i="90"/>
  <c r="A40" i="90"/>
  <c r="A41" i="90"/>
  <c r="A42" i="90"/>
  <c r="A43" i="90"/>
  <c r="A44" i="90"/>
  <c r="A26" i="90"/>
  <c r="A26" i="86"/>
  <c r="A27" i="57"/>
  <c r="A28" i="57"/>
  <c r="A29" i="57"/>
  <c r="A30" i="57"/>
  <c r="A31" i="57"/>
  <c r="A32" i="57"/>
  <c r="A33" i="57"/>
  <c r="A34" i="57"/>
  <c r="A35" i="57"/>
  <c r="A36" i="57"/>
  <c r="A37" i="57"/>
  <c r="A38" i="57"/>
  <c r="A39" i="57"/>
  <c r="A40" i="57"/>
  <c r="A41" i="57"/>
  <c r="A42" i="57"/>
  <c r="A43" i="57"/>
  <c r="A44" i="57"/>
  <c r="A27" i="61"/>
  <c r="A28" i="61"/>
  <c r="A29" i="61"/>
  <c r="A30" i="61"/>
  <c r="A31" i="61"/>
  <c r="A32" i="61"/>
  <c r="A33" i="61"/>
  <c r="A34" i="61"/>
  <c r="A35" i="61"/>
  <c r="A36" i="61"/>
  <c r="A37" i="61"/>
  <c r="A38" i="61"/>
  <c r="A39" i="61"/>
  <c r="A40" i="61"/>
  <c r="A41" i="61"/>
  <c r="A42" i="61"/>
  <c r="A43" i="61"/>
  <c r="A44" i="61"/>
  <c r="A27" i="65"/>
  <c r="A28" i="65"/>
  <c r="A29" i="65"/>
  <c r="A30" i="65"/>
  <c r="A31" i="65"/>
  <c r="A32" i="65"/>
  <c r="A33" i="65"/>
  <c r="A34" i="65"/>
  <c r="A35" i="65"/>
  <c r="A36" i="65"/>
  <c r="A37" i="65"/>
  <c r="A38" i="65"/>
  <c r="A39" i="65"/>
  <c r="A40" i="65"/>
  <c r="A41" i="65"/>
  <c r="A42" i="65"/>
  <c r="A43" i="65"/>
  <c r="A44" i="65"/>
  <c r="A27" i="69"/>
  <c r="A28" i="69"/>
  <c r="A29" i="69"/>
  <c r="A30" i="69"/>
  <c r="A31" i="69"/>
  <c r="A32" i="69"/>
  <c r="A33" i="69"/>
  <c r="A34" i="69"/>
  <c r="A35" i="69"/>
  <c r="A36" i="69"/>
  <c r="A37" i="69"/>
  <c r="A38" i="69"/>
  <c r="A39" i="69"/>
  <c r="A40" i="69"/>
  <c r="A41" i="69"/>
  <c r="A42" i="69"/>
  <c r="A43" i="69"/>
  <c r="A44" i="69"/>
  <c r="A27" i="86"/>
  <c r="A28" i="86"/>
  <c r="A29" i="86"/>
  <c r="A30" i="86"/>
  <c r="A31" i="86"/>
  <c r="A32" i="86"/>
  <c r="A33" i="86"/>
  <c r="A34" i="86"/>
  <c r="A35" i="86"/>
  <c r="A36" i="86"/>
  <c r="A37" i="86"/>
  <c r="A38" i="86"/>
  <c r="A39" i="86"/>
  <c r="A40" i="86"/>
  <c r="A41" i="86"/>
  <c r="A42" i="86"/>
  <c r="A43" i="86"/>
  <c r="A44" i="86"/>
  <c r="A27" i="52"/>
  <c r="A28" i="52"/>
  <c r="A29" i="52"/>
  <c r="A30" i="52"/>
  <c r="A31" i="52"/>
  <c r="A32" i="52"/>
  <c r="A33" i="52"/>
  <c r="A34" i="52"/>
  <c r="A35" i="52"/>
  <c r="A36" i="52"/>
  <c r="A37" i="52"/>
  <c r="A38" i="52"/>
  <c r="A39" i="52"/>
  <c r="A40" i="52"/>
  <c r="A41" i="52"/>
  <c r="A42" i="52"/>
  <c r="A43" i="52"/>
  <c r="A44" i="52"/>
  <c r="A26" i="57"/>
  <c r="A26" i="61"/>
  <c r="A26" i="65"/>
  <c r="A26" i="69"/>
  <c r="A26" i="52"/>
  <c r="A26" i="48"/>
  <c r="A27" i="48"/>
  <c r="A28" i="48"/>
  <c r="A29" i="48"/>
  <c r="A30" i="48"/>
  <c r="A31" i="48"/>
  <c r="A32" i="48"/>
  <c r="A33" i="48"/>
  <c r="A34" i="48"/>
  <c r="A35" i="48"/>
  <c r="A36" i="48"/>
  <c r="A37" i="48"/>
  <c r="A38" i="48"/>
  <c r="A39" i="48"/>
  <c r="A40" i="48"/>
  <c r="A41" i="48"/>
  <c r="A42" i="48"/>
  <c r="A43" i="48"/>
  <c r="A44" i="48"/>
  <c r="B62" i="90"/>
  <c r="B61" i="90"/>
  <c r="B60" i="90"/>
  <c r="B59" i="90"/>
  <c r="B62" i="86"/>
  <c r="B61" i="86"/>
  <c r="B60" i="86"/>
  <c r="B59" i="86"/>
  <c r="B62" i="69"/>
  <c r="B61" i="69"/>
  <c r="B60" i="69"/>
  <c r="B59" i="69"/>
  <c r="B62" i="65"/>
  <c r="B61" i="65"/>
  <c r="B60" i="65"/>
  <c r="B59" i="65"/>
  <c r="B62" i="61"/>
  <c r="B61" i="61"/>
  <c r="B60" i="61"/>
  <c r="B59" i="61"/>
  <c r="B62" i="57"/>
  <c r="B61" i="57"/>
  <c r="B60" i="57"/>
  <c r="B59" i="57"/>
  <c r="B62" i="52"/>
  <c r="B61" i="52"/>
  <c r="B60" i="52"/>
  <c r="B59" i="52"/>
  <c r="B62" i="48"/>
  <c r="B61" i="48"/>
  <c r="B60" i="48"/>
  <c r="B59" i="48"/>
  <c r="E79" i="69"/>
  <c r="F79" i="69"/>
  <c r="G79" i="69"/>
  <c r="H79" i="69"/>
  <c r="I79" i="69"/>
  <c r="J79" i="69"/>
  <c r="E80" i="69"/>
  <c r="F80" i="69"/>
  <c r="G80" i="69"/>
  <c r="H80" i="69"/>
  <c r="I80" i="69"/>
  <c r="J80" i="69"/>
  <c r="E81" i="69"/>
  <c r="F81" i="69"/>
  <c r="G81" i="69"/>
  <c r="H81" i="69"/>
  <c r="I81" i="69"/>
  <c r="J81" i="69"/>
  <c r="E82" i="69"/>
  <c r="F82" i="69"/>
  <c r="G82" i="69"/>
  <c r="H82" i="69"/>
  <c r="I82" i="69"/>
  <c r="J82" i="69"/>
  <c r="J83" i="69"/>
  <c r="J84" i="69"/>
  <c r="E79" i="65"/>
  <c r="F79" i="65"/>
  <c r="G79" i="65"/>
  <c r="H79" i="65"/>
  <c r="I79" i="65"/>
  <c r="J79" i="65"/>
  <c r="E80" i="65"/>
  <c r="F80" i="65"/>
  <c r="G80" i="65"/>
  <c r="H80" i="65"/>
  <c r="I80" i="65"/>
  <c r="J80" i="65"/>
  <c r="E81" i="65"/>
  <c r="F81" i="65"/>
  <c r="G81" i="65"/>
  <c r="H81" i="65"/>
  <c r="I81" i="65"/>
  <c r="J81" i="65"/>
  <c r="E82" i="65"/>
  <c r="F82" i="65"/>
  <c r="G82" i="65"/>
  <c r="H82" i="65"/>
  <c r="I82" i="65"/>
  <c r="J82" i="65"/>
  <c r="J83" i="65"/>
  <c r="J84" i="65"/>
  <c r="E79" i="90"/>
  <c r="F79" i="90"/>
  <c r="G79" i="90"/>
  <c r="H79" i="90"/>
  <c r="I79" i="90"/>
  <c r="J79" i="90"/>
  <c r="E80" i="90"/>
  <c r="F80" i="90"/>
  <c r="G80" i="90"/>
  <c r="H80" i="90"/>
  <c r="I80" i="90"/>
  <c r="J80" i="90"/>
  <c r="E81" i="90"/>
  <c r="F81" i="90"/>
  <c r="G81" i="90"/>
  <c r="H81" i="90"/>
  <c r="I81" i="90"/>
  <c r="I13" i="90" s="1"/>
  <c r="J81" i="90"/>
  <c r="E82" i="90"/>
  <c r="F82" i="90"/>
  <c r="G82" i="90"/>
  <c r="H82" i="90"/>
  <c r="I82" i="90"/>
  <c r="J82" i="90"/>
  <c r="J83" i="90"/>
  <c r="J84" i="90"/>
  <c r="E79" i="86"/>
  <c r="F79" i="86"/>
  <c r="G79" i="86"/>
  <c r="H79" i="86"/>
  <c r="I79" i="86"/>
  <c r="J79" i="86"/>
  <c r="E80" i="86"/>
  <c r="F80" i="86"/>
  <c r="G80" i="86"/>
  <c r="H80" i="86"/>
  <c r="I80" i="86"/>
  <c r="I12" i="86" s="1"/>
  <c r="J80" i="86"/>
  <c r="E81" i="86"/>
  <c r="F81" i="86"/>
  <c r="G81" i="86"/>
  <c r="G13" i="86" s="1"/>
  <c r="H81" i="86"/>
  <c r="I81" i="86"/>
  <c r="J81" i="86"/>
  <c r="E82" i="86"/>
  <c r="F82" i="86"/>
  <c r="G82" i="86"/>
  <c r="H82" i="86"/>
  <c r="I82" i="86"/>
  <c r="J82" i="86"/>
  <c r="J83" i="86"/>
  <c r="J84" i="86"/>
  <c r="E79" i="61"/>
  <c r="F79" i="61"/>
  <c r="G79" i="61"/>
  <c r="H79" i="61"/>
  <c r="I79" i="61"/>
  <c r="J79" i="61"/>
  <c r="E80" i="61"/>
  <c r="F80" i="61"/>
  <c r="G80" i="61"/>
  <c r="G13" i="61" s="1"/>
  <c r="H80" i="61"/>
  <c r="I80" i="61"/>
  <c r="J80" i="61"/>
  <c r="E81" i="61"/>
  <c r="E13" i="61" s="1"/>
  <c r="F81" i="61"/>
  <c r="G81" i="61"/>
  <c r="H81" i="61"/>
  <c r="I81" i="61"/>
  <c r="J81" i="61"/>
  <c r="E82" i="61"/>
  <c r="F82" i="61"/>
  <c r="G82" i="61"/>
  <c r="H82" i="61"/>
  <c r="I82" i="61"/>
  <c r="J82" i="61"/>
  <c r="J83" i="61"/>
  <c r="J84" i="61"/>
  <c r="E79" i="57"/>
  <c r="F79" i="57"/>
  <c r="G79" i="57"/>
  <c r="H79" i="57"/>
  <c r="I79" i="57"/>
  <c r="J79" i="57"/>
  <c r="E80" i="57"/>
  <c r="F80" i="57"/>
  <c r="G80" i="57"/>
  <c r="H80" i="57"/>
  <c r="I80" i="57"/>
  <c r="J80" i="57"/>
  <c r="E81" i="57"/>
  <c r="F81" i="57"/>
  <c r="G81" i="57"/>
  <c r="H81" i="57"/>
  <c r="I81" i="57"/>
  <c r="J81" i="57"/>
  <c r="E82" i="57"/>
  <c r="F82" i="57"/>
  <c r="G82" i="57"/>
  <c r="H82" i="57"/>
  <c r="I82" i="57"/>
  <c r="J82" i="57"/>
  <c r="J83" i="57"/>
  <c r="J84" i="57"/>
  <c r="E79" i="52"/>
  <c r="F79" i="52"/>
  <c r="G79" i="52"/>
  <c r="H79" i="52"/>
  <c r="I79" i="52"/>
  <c r="J79" i="52"/>
  <c r="E80" i="52"/>
  <c r="F80" i="52"/>
  <c r="G80" i="52"/>
  <c r="H80" i="52"/>
  <c r="I80" i="52"/>
  <c r="J80" i="52"/>
  <c r="E81" i="52"/>
  <c r="F81" i="52"/>
  <c r="G81" i="52"/>
  <c r="H81" i="52"/>
  <c r="I81" i="52"/>
  <c r="I13" i="52" s="1"/>
  <c r="J81" i="52"/>
  <c r="E82" i="52"/>
  <c r="F82" i="52"/>
  <c r="G82" i="52"/>
  <c r="H82" i="52"/>
  <c r="I82" i="52"/>
  <c r="J82" i="52"/>
  <c r="J83" i="52"/>
  <c r="J84" i="52"/>
  <c r="E79" i="48"/>
  <c r="F79" i="48"/>
  <c r="G79" i="48"/>
  <c r="H79" i="48"/>
  <c r="I79" i="48"/>
  <c r="J79" i="48"/>
  <c r="E80" i="48"/>
  <c r="F80" i="48"/>
  <c r="G80" i="48"/>
  <c r="H80" i="48"/>
  <c r="I80" i="48"/>
  <c r="I12" i="48" s="1"/>
  <c r="J80" i="48"/>
  <c r="E81" i="48"/>
  <c r="F81" i="48"/>
  <c r="G81" i="48"/>
  <c r="G13" i="48" s="1"/>
  <c r="H81" i="48"/>
  <c r="I81" i="48"/>
  <c r="J81" i="48"/>
  <c r="E82" i="48"/>
  <c r="F82" i="48"/>
  <c r="G82" i="48"/>
  <c r="H82" i="48"/>
  <c r="I82" i="48"/>
  <c r="J82" i="48"/>
  <c r="J83" i="48"/>
  <c r="J84" i="48"/>
  <c r="G45" i="52"/>
  <c r="G45" i="57"/>
  <c r="G45" i="61"/>
  <c r="G45" i="65"/>
  <c r="G45" i="69"/>
  <c r="G45" i="86"/>
  <c r="G45" i="90"/>
  <c r="G45" i="48"/>
  <c r="G54" i="48" s="1"/>
  <c r="C5" i="52"/>
  <c r="C5" i="57"/>
  <c r="C5" i="61"/>
  <c r="C5" i="65"/>
  <c r="C5" i="69"/>
  <c r="C5" i="86"/>
  <c r="C5" i="90"/>
  <c r="C5" i="48"/>
  <c r="B5" i="52"/>
  <c r="D5" i="52" s="1"/>
  <c r="B5" i="57"/>
  <c r="B5" i="61"/>
  <c r="D5" i="61" s="1"/>
  <c r="B5" i="65"/>
  <c r="B5" i="69"/>
  <c r="D5" i="69" s="1"/>
  <c r="B5" i="86"/>
  <c r="D5" i="86" s="1"/>
  <c r="B5" i="90"/>
  <c r="D5" i="90" s="1"/>
  <c r="B5" i="48"/>
  <c r="I15" i="52"/>
  <c r="H15" i="52"/>
  <c r="G15" i="52"/>
  <c r="F15" i="52"/>
  <c r="E15" i="52"/>
  <c r="E17" i="52" s="1"/>
  <c r="I15" i="57"/>
  <c r="H15" i="57"/>
  <c r="G15" i="57"/>
  <c r="J15" i="57" s="1"/>
  <c r="F15" i="57"/>
  <c r="E15" i="57"/>
  <c r="I15" i="61"/>
  <c r="H15" i="61"/>
  <c r="H17" i="61" s="1"/>
  <c r="G15" i="61"/>
  <c r="F15" i="61"/>
  <c r="E15" i="61"/>
  <c r="I15" i="65"/>
  <c r="H15" i="65"/>
  <c r="G15" i="65"/>
  <c r="F15" i="65"/>
  <c r="E15" i="65"/>
  <c r="I15" i="69"/>
  <c r="H15" i="69"/>
  <c r="G15" i="69"/>
  <c r="F15" i="69"/>
  <c r="F17" i="69" s="1"/>
  <c r="F19" i="69" s="1"/>
  <c r="E15" i="69"/>
  <c r="I15" i="86"/>
  <c r="H15" i="86"/>
  <c r="G15" i="86"/>
  <c r="F15" i="86"/>
  <c r="E15" i="86"/>
  <c r="I15" i="90"/>
  <c r="I17" i="90" s="1"/>
  <c r="H15" i="90"/>
  <c r="G15" i="90"/>
  <c r="F15" i="90"/>
  <c r="F17" i="90" s="1"/>
  <c r="E15" i="90"/>
  <c r="I21" i="90"/>
  <c r="H21" i="90"/>
  <c r="G21" i="90"/>
  <c r="F21" i="90"/>
  <c r="E21" i="90"/>
  <c r="I16" i="90"/>
  <c r="H16" i="90"/>
  <c r="G16" i="90"/>
  <c r="J16" i="90" s="1"/>
  <c r="F16" i="90"/>
  <c r="E16" i="90"/>
  <c r="I21" i="86"/>
  <c r="H21" i="86"/>
  <c r="G21" i="86"/>
  <c r="F21" i="86"/>
  <c r="E21" i="86"/>
  <c r="I16" i="86"/>
  <c r="H16" i="86"/>
  <c r="G16" i="86"/>
  <c r="F16" i="86"/>
  <c r="E16" i="86"/>
  <c r="I21" i="69"/>
  <c r="H21" i="69"/>
  <c r="G21" i="69"/>
  <c r="F21" i="69"/>
  <c r="E21" i="69"/>
  <c r="I16" i="69"/>
  <c r="H16" i="69"/>
  <c r="G16" i="69"/>
  <c r="F16" i="69"/>
  <c r="E16" i="69"/>
  <c r="I21" i="65"/>
  <c r="H21" i="65"/>
  <c r="G21" i="65"/>
  <c r="F21" i="65"/>
  <c r="E21" i="65"/>
  <c r="I16" i="65"/>
  <c r="H16" i="65"/>
  <c r="J16" i="65" s="1"/>
  <c r="G16" i="65"/>
  <c r="F16" i="65"/>
  <c r="F17" i="65" s="1"/>
  <c r="E16" i="65"/>
  <c r="I21" i="61"/>
  <c r="H21" i="61"/>
  <c r="G21" i="61"/>
  <c r="F21" i="61"/>
  <c r="E21" i="61"/>
  <c r="I16" i="61"/>
  <c r="H16" i="61"/>
  <c r="G16" i="61"/>
  <c r="F16" i="61"/>
  <c r="E16" i="61"/>
  <c r="I21" i="57"/>
  <c r="H21" i="57"/>
  <c r="G21" i="57"/>
  <c r="J21" i="57" s="1"/>
  <c r="F21" i="57"/>
  <c r="E21" i="57"/>
  <c r="I16" i="57"/>
  <c r="H16" i="57"/>
  <c r="H17" i="57" s="1"/>
  <c r="G16" i="57"/>
  <c r="F16" i="57"/>
  <c r="E16" i="57"/>
  <c r="I21" i="52"/>
  <c r="H21" i="52"/>
  <c r="G21" i="52"/>
  <c r="F21" i="52"/>
  <c r="E21" i="52"/>
  <c r="I16" i="52"/>
  <c r="I17" i="52" s="1"/>
  <c r="H16" i="52"/>
  <c r="G16" i="52"/>
  <c r="F16" i="52"/>
  <c r="J16" i="52" s="1"/>
  <c r="E16" i="52"/>
  <c r="F16" i="48"/>
  <c r="I21" i="48"/>
  <c r="H21" i="48"/>
  <c r="G21" i="48"/>
  <c r="J21" i="48" s="1"/>
  <c r="F21" i="48"/>
  <c r="E21" i="48"/>
  <c r="I16" i="48"/>
  <c r="I17" i="48" s="1"/>
  <c r="H16" i="48"/>
  <c r="G16" i="48"/>
  <c r="E16" i="48"/>
  <c r="I15" i="48"/>
  <c r="H15" i="48"/>
  <c r="G15" i="48"/>
  <c r="F15" i="48"/>
  <c r="E15" i="48"/>
  <c r="J15" i="48" s="1"/>
  <c r="D4" i="90"/>
  <c r="C4" i="90"/>
  <c r="B4" i="90"/>
  <c r="B3" i="90"/>
  <c r="D4" i="86"/>
  <c r="C4" i="86"/>
  <c r="B4" i="86"/>
  <c r="D4" i="69"/>
  <c r="C4" i="69"/>
  <c r="B4" i="69"/>
  <c r="B3" i="69"/>
  <c r="D4" i="65"/>
  <c r="C4" i="65"/>
  <c r="B4" i="65"/>
  <c r="B3" i="65"/>
  <c r="D4" i="61"/>
  <c r="C4" i="61"/>
  <c r="B4" i="61"/>
  <c r="B3" i="61"/>
  <c r="D4" i="57"/>
  <c r="C4" i="57"/>
  <c r="B4" i="57"/>
  <c r="B3" i="57"/>
  <c r="B3" i="52"/>
  <c r="B4" i="52"/>
  <c r="C4" i="52"/>
  <c r="D4" i="52"/>
  <c r="B3" i="48"/>
  <c r="I52" i="52"/>
  <c r="H52" i="52"/>
  <c r="G52" i="52"/>
  <c r="F52" i="52"/>
  <c r="E52" i="52"/>
  <c r="J51" i="52"/>
  <c r="J50" i="52"/>
  <c r="J49" i="52"/>
  <c r="J48" i="52"/>
  <c r="I45" i="52"/>
  <c r="H45" i="52"/>
  <c r="F45" i="52"/>
  <c r="F54" i="52" s="1"/>
  <c r="E45" i="52"/>
  <c r="E54" i="52" s="1"/>
  <c r="J44" i="52"/>
  <c r="J43" i="52"/>
  <c r="J42" i="52"/>
  <c r="J41" i="52"/>
  <c r="J40" i="52"/>
  <c r="J39" i="52"/>
  <c r="J38" i="52"/>
  <c r="J37" i="52"/>
  <c r="J36" i="52"/>
  <c r="J35" i="52"/>
  <c r="J34" i="52"/>
  <c r="J33" i="52"/>
  <c r="J32" i="52"/>
  <c r="J31" i="52"/>
  <c r="J30" i="52"/>
  <c r="J29" i="52"/>
  <c r="J28" i="52"/>
  <c r="J27" i="52"/>
  <c r="J26" i="52"/>
  <c r="J22" i="52"/>
  <c r="H17" i="52"/>
  <c r="I52" i="57"/>
  <c r="H52" i="57"/>
  <c r="G52" i="57"/>
  <c r="J52" i="57" s="1"/>
  <c r="F52" i="57"/>
  <c r="E52" i="57"/>
  <c r="J51" i="57"/>
  <c r="J50" i="57"/>
  <c r="J49" i="57"/>
  <c r="J48" i="57"/>
  <c r="I45" i="57"/>
  <c r="H45" i="57"/>
  <c r="H54" i="57" s="1"/>
  <c r="F45" i="57"/>
  <c r="E45" i="57"/>
  <c r="E54" i="57" s="1"/>
  <c r="J44" i="57"/>
  <c r="J43" i="57"/>
  <c r="J42" i="57"/>
  <c r="J41" i="57"/>
  <c r="J40" i="57"/>
  <c r="J39" i="57"/>
  <c r="J38" i="57"/>
  <c r="J37" i="57"/>
  <c r="J36" i="57"/>
  <c r="J35" i="57"/>
  <c r="J34" i="57"/>
  <c r="J33" i="57"/>
  <c r="J32" i="57"/>
  <c r="J31" i="57"/>
  <c r="J30" i="57"/>
  <c r="J29" i="57"/>
  <c r="J28" i="57"/>
  <c r="J27" i="57"/>
  <c r="J26" i="57"/>
  <c r="J22" i="57"/>
  <c r="J16" i="57"/>
  <c r="I52" i="61"/>
  <c r="H52" i="61"/>
  <c r="G52" i="61"/>
  <c r="G54" i="61" s="1"/>
  <c r="F52" i="61"/>
  <c r="E52" i="61"/>
  <c r="J51" i="61"/>
  <c r="J50" i="61"/>
  <c r="J49" i="61"/>
  <c r="J48" i="61"/>
  <c r="I45" i="61"/>
  <c r="I54" i="61" s="1"/>
  <c r="H45" i="61"/>
  <c r="F45" i="61"/>
  <c r="F54" i="61" s="1"/>
  <c r="E45" i="61"/>
  <c r="J44" i="61"/>
  <c r="J43" i="61"/>
  <c r="J42" i="61"/>
  <c r="J41" i="61"/>
  <c r="J40" i="61"/>
  <c r="J39" i="61"/>
  <c r="J38" i="61"/>
  <c r="J37" i="61"/>
  <c r="J36" i="61"/>
  <c r="J35" i="61"/>
  <c r="J34" i="61"/>
  <c r="J33" i="61"/>
  <c r="J32" i="61"/>
  <c r="J31" i="61"/>
  <c r="J30" i="61"/>
  <c r="J29" i="61"/>
  <c r="J28" i="61"/>
  <c r="J27" i="61"/>
  <c r="J26" i="61"/>
  <c r="J22" i="61"/>
  <c r="E17" i="61"/>
  <c r="E19" i="61" s="1"/>
  <c r="I17" i="61"/>
  <c r="I52" i="65"/>
  <c r="H52" i="65"/>
  <c r="G52" i="65"/>
  <c r="F52" i="65"/>
  <c r="E52" i="65"/>
  <c r="J51" i="65"/>
  <c r="J50" i="65"/>
  <c r="J49" i="65"/>
  <c r="J48" i="65"/>
  <c r="I45" i="65"/>
  <c r="H45" i="65"/>
  <c r="F45" i="65"/>
  <c r="F54" i="65" s="1"/>
  <c r="E45" i="65"/>
  <c r="E54" i="65" s="1"/>
  <c r="J44" i="65"/>
  <c r="J43" i="65"/>
  <c r="J42" i="65"/>
  <c r="J41" i="65"/>
  <c r="J40" i="65"/>
  <c r="J39" i="65"/>
  <c r="J38" i="65"/>
  <c r="J37" i="65"/>
  <c r="J36" i="65"/>
  <c r="J35" i="65"/>
  <c r="J34" i="65"/>
  <c r="J33" i="65"/>
  <c r="J32" i="65"/>
  <c r="J31" i="65"/>
  <c r="J30" i="65"/>
  <c r="J29" i="65"/>
  <c r="J28" i="65"/>
  <c r="J27" i="65"/>
  <c r="J26" i="65"/>
  <c r="J22" i="65"/>
  <c r="I52" i="69"/>
  <c r="H52" i="69"/>
  <c r="G52" i="69"/>
  <c r="F52" i="69"/>
  <c r="E52" i="69"/>
  <c r="J51" i="69"/>
  <c r="J50" i="69"/>
  <c r="J49" i="69"/>
  <c r="J48" i="69"/>
  <c r="I45" i="69"/>
  <c r="H45" i="69"/>
  <c r="H54" i="69" s="1"/>
  <c r="F45" i="69"/>
  <c r="F54" i="69" s="1"/>
  <c r="E45" i="69"/>
  <c r="E54" i="69" s="1"/>
  <c r="J44" i="69"/>
  <c r="J43" i="69"/>
  <c r="J42" i="69"/>
  <c r="J41" i="69"/>
  <c r="J40" i="69"/>
  <c r="J39" i="69"/>
  <c r="J38" i="69"/>
  <c r="J37" i="69"/>
  <c r="J36" i="69"/>
  <c r="J35" i="69"/>
  <c r="J34" i="69"/>
  <c r="J33" i="69"/>
  <c r="J32" i="69"/>
  <c r="J31" i="69"/>
  <c r="J30" i="69"/>
  <c r="J29" i="69"/>
  <c r="J28" i="69"/>
  <c r="J27" i="69"/>
  <c r="J26" i="69"/>
  <c r="J22" i="69"/>
  <c r="I17" i="69"/>
  <c r="H17" i="69"/>
  <c r="I52" i="86"/>
  <c r="H52" i="86"/>
  <c r="G52" i="86"/>
  <c r="F52" i="86"/>
  <c r="E52" i="86"/>
  <c r="J51" i="86"/>
  <c r="J50" i="86"/>
  <c r="J49" i="86"/>
  <c r="J48" i="86"/>
  <c r="I45" i="86"/>
  <c r="H45" i="86"/>
  <c r="F45" i="86"/>
  <c r="F54" i="86" s="1"/>
  <c r="E45" i="86"/>
  <c r="E54" i="86" s="1"/>
  <c r="J44" i="86"/>
  <c r="J43" i="86"/>
  <c r="J42" i="86"/>
  <c r="J41" i="86"/>
  <c r="J40" i="86"/>
  <c r="J39" i="86"/>
  <c r="J38" i="86"/>
  <c r="J37" i="86"/>
  <c r="J36" i="86"/>
  <c r="J35" i="86"/>
  <c r="J34" i="86"/>
  <c r="J33" i="86"/>
  <c r="J32" i="86"/>
  <c r="J31" i="86"/>
  <c r="J30" i="86"/>
  <c r="J29" i="86"/>
  <c r="J28" i="86"/>
  <c r="J27" i="86"/>
  <c r="J26" i="86"/>
  <c r="J22" i="86"/>
  <c r="I17" i="86"/>
  <c r="I52" i="90"/>
  <c r="H52" i="90"/>
  <c r="G52" i="90"/>
  <c r="F52" i="90"/>
  <c r="E52" i="90"/>
  <c r="J51" i="90"/>
  <c r="J50" i="90"/>
  <c r="J49" i="90"/>
  <c r="J48" i="90"/>
  <c r="I45" i="90"/>
  <c r="H45" i="90"/>
  <c r="H54" i="90" s="1"/>
  <c r="G54" i="90"/>
  <c r="F45" i="90"/>
  <c r="F54" i="90" s="1"/>
  <c r="E45" i="90"/>
  <c r="J44" i="90"/>
  <c r="J43" i="90"/>
  <c r="J42" i="90"/>
  <c r="J41" i="90"/>
  <c r="J40" i="90"/>
  <c r="J39" i="90"/>
  <c r="J38" i="90"/>
  <c r="J37" i="90"/>
  <c r="J36" i="90"/>
  <c r="J35" i="90"/>
  <c r="J34" i="90"/>
  <c r="J33" i="90"/>
  <c r="J32" i="90"/>
  <c r="J31" i="90"/>
  <c r="J30" i="90"/>
  <c r="J29" i="90"/>
  <c r="J28" i="90"/>
  <c r="J27" i="90"/>
  <c r="J26" i="90"/>
  <c r="J22" i="90"/>
  <c r="I52" i="48"/>
  <c r="H52" i="48"/>
  <c r="G52" i="48"/>
  <c r="F52" i="48"/>
  <c r="E52" i="48"/>
  <c r="J51" i="48"/>
  <c r="J50" i="48"/>
  <c r="J49" i="48"/>
  <c r="J48" i="48"/>
  <c r="I45" i="48"/>
  <c r="I54" i="48" s="1"/>
  <c r="H45" i="48"/>
  <c r="F45" i="48"/>
  <c r="F54" i="48" s="1"/>
  <c r="E45" i="48"/>
  <c r="E54" i="48" s="1"/>
  <c r="J44" i="48"/>
  <c r="J43" i="48"/>
  <c r="J42" i="48"/>
  <c r="J41" i="48"/>
  <c r="J40" i="48"/>
  <c r="J39" i="48"/>
  <c r="J38" i="48"/>
  <c r="J37" i="48"/>
  <c r="J36" i="48"/>
  <c r="J35" i="48"/>
  <c r="J34" i="48"/>
  <c r="J33" i="48"/>
  <c r="J32" i="48"/>
  <c r="J31" i="48"/>
  <c r="J30" i="48"/>
  <c r="J29" i="48"/>
  <c r="J28" i="48"/>
  <c r="J27" i="48"/>
  <c r="J26" i="48"/>
  <c r="J22" i="48"/>
  <c r="F17" i="48"/>
  <c r="F19" i="48" s="1"/>
  <c r="J16" i="48"/>
  <c r="H17" i="48"/>
  <c r="I46" i="36"/>
  <c r="H46" i="36"/>
  <c r="G46" i="36"/>
  <c r="J27" i="36"/>
  <c r="I12" i="36"/>
  <c r="AA9" i="37" s="1"/>
  <c r="H12" i="36"/>
  <c r="F9" i="38" s="1"/>
  <c r="G12" i="36"/>
  <c r="E9" i="38" s="1"/>
  <c r="I51" i="56"/>
  <c r="I50" i="56"/>
  <c r="I49" i="56"/>
  <c r="I48" i="56"/>
  <c r="H51" i="56"/>
  <c r="H50" i="56"/>
  <c r="H49" i="56"/>
  <c r="H48" i="56"/>
  <c r="G51" i="56"/>
  <c r="G50" i="56"/>
  <c r="G49" i="56"/>
  <c r="G48" i="56"/>
  <c r="J23" i="36"/>
  <c r="F49" i="56"/>
  <c r="F50" i="56"/>
  <c r="F51" i="56"/>
  <c r="F48" i="56"/>
  <c r="E49" i="56"/>
  <c r="E50" i="56"/>
  <c r="E51" i="56"/>
  <c r="B8" i="56"/>
  <c r="H21" i="56"/>
  <c r="I21" i="56"/>
  <c r="H20" i="56"/>
  <c r="I20" i="56"/>
  <c r="AB71" i="37"/>
  <c r="J79" i="36"/>
  <c r="F80" i="36"/>
  <c r="C116" i="38"/>
  <c r="E80" i="36"/>
  <c r="C115" i="38" s="1"/>
  <c r="B5" i="56"/>
  <c r="C5" i="56"/>
  <c r="E77" i="56"/>
  <c r="E76" i="56"/>
  <c r="D5" i="48" l="1"/>
  <c r="J12" i="48"/>
  <c r="J12" i="86"/>
  <c r="E12" i="65"/>
  <c r="E12" i="57"/>
  <c r="G12" i="86"/>
  <c r="E20" i="56"/>
  <c r="E13" i="90"/>
  <c r="G12" i="65"/>
  <c r="I13" i="69"/>
  <c r="E12" i="52"/>
  <c r="E13" i="65"/>
  <c r="F12" i="57"/>
  <c r="H12" i="65"/>
  <c r="G13" i="69"/>
  <c r="H12" i="86"/>
  <c r="H55" i="36"/>
  <c r="I55" i="36"/>
  <c r="G55" i="36"/>
  <c r="C124" i="39"/>
  <c r="C139" i="39"/>
  <c r="C123" i="39"/>
  <c r="C138" i="39"/>
  <c r="C122" i="39"/>
  <c r="C137" i="39"/>
  <c r="C121" i="39"/>
  <c r="C136" i="39"/>
  <c r="C125" i="39"/>
  <c r="C140" i="39"/>
  <c r="H66" i="38"/>
  <c r="C92" i="39"/>
  <c r="C135" i="39"/>
  <c r="C120" i="39"/>
  <c r="C119" i="39"/>
  <c r="C134" i="39"/>
  <c r="H12" i="48"/>
  <c r="E12" i="69"/>
  <c r="D115" i="38"/>
  <c r="F14" i="36"/>
  <c r="AB69" i="37"/>
  <c r="H114" i="38"/>
  <c r="F13" i="65"/>
  <c r="F14" i="56"/>
  <c r="Q9" i="37"/>
  <c r="Q10" i="37"/>
  <c r="G10" i="38"/>
  <c r="V9" i="37"/>
  <c r="G9" i="38"/>
  <c r="F10" i="38"/>
  <c r="J12" i="61"/>
  <c r="I13" i="61"/>
  <c r="G12" i="48"/>
  <c r="J21" i="61"/>
  <c r="J21" i="69"/>
  <c r="H12" i="61"/>
  <c r="F12" i="61"/>
  <c r="F12" i="65"/>
  <c r="H13" i="69"/>
  <c r="F13" i="69"/>
  <c r="D5" i="57"/>
  <c r="I12" i="69"/>
  <c r="E13" i="52"/>
  <c r="G13" i="57"/>
  <c r="G13" i="65"/>
  <c r="I13" i="48"/>
  <c r="J12" i="52"/>
  <c r="G12" i="52"/>
  <c r="I13" i="57"/>
  <c r="E12" i="86"/>
  <c r="J12" i="90"/>
  <c r="G12" i="90"/>
  <c r="I13" i="65"/>
  <c r="G82" i="36"/>
  <c r="Q72" i="37" s="1"/>
  <c r="I13" i="86"/>
  <c r="H12" i="52"/>
  <c r="F12" i="52"/>
  <c r="H13" i="57"/>
  <c r="H12" i="90"/>
  <c r="F12" i="90"/>
  <c r="J12" i="65"/>
  <c r="H13" i="65"/>
  <c r="I12" i="90"/>
  <c r="I12" i="65"/>
  <c r="I12" i="61"/>
  <c r="G12" i="57"/>
  <c r="J12" i="57"/>
  <c r="G13" i="90"/>
  <c r="E12" i="90"/>
  <c r="I12" i="57"/>
  <c r="H12" i="57"/>
  <c r="F13" i="57"/>
  <c r="J12" i="69"/>
  <c r="D5" i="65"/>
  <c r="G13" i="52"/>
  <c r="I12" i="52"/>
  <c r="G12" i="61"/>
  <c r="G12" i="69"/>
  <c r="E13" i="69"/>
  <c r="E12" i="61"/>
  <c r="H13" i="48"/>
  <c r="F12" i="48"/>
  <c r="H13" i="86"/>
  <c r="F12" i="86"/>
  <c r="I82" i="36"/>
  <c r="R72" i="37"/>
  <c r="S72" i="37"/>
  <c r="T72" i="37"/>
  <c r="V72" i="37"/>
  <c r="U72" i="37"/>
  <c r="F12" i="69"/>
  <c r="H12" i="69"/>
  <c r="F13" i="90"/>
  <c r="H13" i="90"/>
  <c r="E13" i="86"/>
  <c r="F13" i="86"/>
  <c r="F13" i="61"/>
  <c r="H13" i="61"/>
  <c r="E13" i="57"/>
  <c r="F13" i="52"/>
  <c r="H13" i="52"/>
  <c r="E12" i="48"/>
  <c r="E13" i="48"/>
  <c r="F13" i="48"/>
  <c r="E17" i="48"/>
  <c r="E19" i="48" s="1"/>
  <c r="J45" i="57"/>
  <c r="H54" i="48"/>
  <c r="J52" i="48"/>
  <c r="J15" i="69"/>
  <c r="J21" i="65"/>
  <c r="J15" i="86"/>
  <c r="F17" i="61"/>
  <c r="F19" i="61" s="1"/>
  <c r="G54" i="86"/>
  <c r="J21" i="52"/>
  <c r="J15" i="65"/>
  <c r="F17" i="52"/>
  <c r="E54" i="61"/>
  <c r="J16" i="61"/>
  <c r="J21" i="86"/>
  <c r="H54" i="52"/>
  <c r="J16" i="69"/>
  <c r="E17" i="69"/>
  <c r="E19" i="69" s="1"/>
  <c r="F17" i="57"/>
  <c r="E54" i="90"/>
  <c r="J21" i="90"/>
  <c r="J52" i="90"/>
  <c r="I54" i="90"/>
  <c r="J54" i="90" s="1"/>
  <c r="I54" i="86"/>
  <c r="H54" i="86"/>
  <c r="J52" i="86"/>
  <c r="G54" i="69"/>
  <c r="J44" i="56"/>
  <c r="J52" i="69"/>
  <c r="H54" i="65"/>
  <c r="J52" i="65"/>
  <c r="G54" i="65"/>
  <c r="H54" i="61"/>
  <c r="J52" i="61"/>
  <c r="F54" i="57"/>
  <c r="G54" i="57"/>
  <c r="J52" i="52"/>
  <c r="G54" i="52"/>
  <c r="E17" i="57"/>
  <c r="E19" i="57" s="1"/>
  <c r="J15" i="61"/>
  <c r="E17" i="65"/>
  <c r="E19" i="65" s="1"/>
  <c r="E17" i="86"/>
  <c r="E19" i="86" s="1"/>
  <c r="F17" i="86"/>
  <c r="F19" i="86" s="1"/>
  <c r="E17" i="90"/>
  <c r="E19" i="90" s="1"/>
  <c r="F19" i="90"/>
  <c r="G17" i="90"/>
  <c r="G19" i="90" s="1"/>
  <c r="H17" i="90"/>
  <c r="J17" i="90" s="1"/>
  <c r="H17" i="86"/>
  <c r="H19" i="86" s="1"/>
  <c r="J16" i="86"/>
  <c r="F19" i="65"/>
  <c r="H17" i="65"/>
  <c r="H19" i="65" s="1"/>
  <c r="I17" i="65"/>
  <c r="I17" i="57"/>
  <c r="I19" i="57" s="1"/>
  <c r="F19" i="57"/>
  <c r="G17" i="52"/>
  <c r="G19" i="52" s="1"/>
  <c r="E19" i="52"/>
  <c r="F19" i="52"/>
  <c r="J45" i="69"/>
  <c r="J45" i="65"/>
  <c r="J45" i="52"/>
  <c r="J45" i="48"/>
  <c r="H19" i="52"/>
  <c r="H19" i="57"/>
  <c r="H19" i="61"/>
  <c r="I19" i="61"/>
  <c r="J54" i="61"/>
  <c r="I19" i="48"/>
  <c r="I19" i="52"/>
  <c r="H19" i="69"/>
  <c r="I19" i="65"/>
  <c r="J54" i="48"/>
  <c r="I19" i="90"/>
  <c r="I19" i="69"/>
  <c r="H19" i="48"/>
  <c r="I19" i="86"/>
  <c r="J15" i="52"/>
  <c r="J45" i="90"/>
  <c r="J45" i="86"/>
  <c r="J45" i="61"/>
  <c r="J15" i="90"/>
  <c r="G17" i="48"/>
  <c r="J17" i="48" s="1"/>
  <c r="G17" i="86"/>
  <c r="G17" i="69"/>
  <c r="G17" i="65"/>
  <c r="G17" i="61"/>
  <c r="G17" i="57"/>
  <c r="I54" i="65"/>
  <c r="I54" i="52"/>
  <c r="I54" i="69"/>
  <c r="J54" i="69" s="1"/>
  <c r="I54" i="57"/>
  <c r="J54" i="57" s="1"/>
  <c r="D5" i="56"/>
  <c r="I21" i="36"/>
  <c r="G21" i="36"/>
  <c r="H21" i="36"/>
  <c r="J50" i="56"/>
  <c r="J48" i="56"/>
  <c r="J51" i="56"/>
  <c r="J49" i="56"/>
  <c r="J43" i="56"/>
  <c r="J41" i="56"/>
  <c r="J33" i="56"/>
  <c r="J35" i="56"/>
  <c r="J40" i="56"/>
  <c r="J32" i="56"/>
  <c r="J28" i="56"/>
  <c r="J29" i="56"/>
  <c r="J42" i="56"/>
  <c r="J36" i="56"/>
  <c r="J39" i="56"/>
  <c r="J31" i="56"/>
  <c r="J38" i="56"/>
  <c r="J30" i="56"/>
  <c r="J34" i="56"/>
  <c r="E117" i="38" l="1"/>
  <c r="P72" i="37"/>
  <c r="O72" i="37"/>
  <c r="M72" i="37"/>
  <c r="N72" i="37"/>
  <c r="AA72" i="37"/>
  <c r="W72" i="37"/>
  <c r="G117" i="38"/>
  <c r="Z72" i="37"/>
  <c r="Y72" i="37"/>
  <c r="X72" i="37"/>
  <c r="J17" i="61"/>
  <c r="J17" i="52"/>
  <c r="J54" i="86"/>
  <c r="J19" i="52"/>
  <c r="H19" i="90"/>
  <c r="J17" i="57"/>
  <c r="J37" i="56"/>
  <c r="G19" i="86"/>
  <c r="J19" i="86" s="1"/>
  <c r="J19" i="90"/>
  <c r="G19" i="48"/>
  <c r="J19" i="48" s="1"/>
  <c r="G19" i="61"/>
  <c r="J19" i="61" s="1"/>
  <c r="J54" i="52"/>
  <c r="G19" i="65"/>
  <c r="J19" i="65" s="1"/>
  <c r="G19" i="69"/>
  <c r="J19" i="69" s="1"/>
  <c r="J17" i="86"/>
  <c r="G19" i="57"/>
  <c r="J19" i="57" s="1"/>
  <c r="J17" i="65"/>
  <c r="J54" i="65"/>
  <c r="J17" i="69"/>
  <c r="W70" i="9"/>
  <c r="Y70" i="9" s="1"/>
  <c r="W71" i="9"/>
  <c r="Z71" i="9" s="1"/>
  <c r="W72" i="9"/>
  <c r="Z72" i="9" s="1"/>
  <c r="W69" i="9"/>
  <c r="X69" i="9" s="1"/>
  <c r="R70" i="9"/>
  <c r="U70" i="9" s="1"/>
  <c r="R71" i="9"/>
  <c r="V71" i="9" s="1"/>
  <c r="R72" i="9"/>
  <c r="V72" i="9" s="1"/>
  <c r="R69" i="9"/>
  <c r="S69" i="9" s="1"/>
  <c r="M70" i="9"/>
  <c r="O70" i="9" s="1"/>
  <c r="M71" i="9"/>
  <c r="P71" i="9" s="1"/>
  <c r="M72" i="9"/>
  <c r="P72" i="9" s="1"/>
  <c r="M69" i="9"/>
  <c r="P69" i="9" s="1"/>
  <c r="C5" i="78"/>
  <c r="B5" i="78"/>
  <c r="H72" i="9"/>
  <c r="L72" i="9" s="1"/>
  <c r="H71" i="9"/>
  <c r="J71" i="9" s="1"/>
  <c r="H70" i="9"/>
  <c r="J70" i="9" s="1"/>
  <c r="H69" i="9"/>
  <c r="L69" i="9" s="1"/>
  <c r="C69" i="9"/>
  <c r="G69" i="9" s="1"/>
  <c r="C72" i="9"/>
  <c r="G72" i="9" s="1"/>
  <c r="C71" i="9"/>
  <c r="F71" i="9" s="1"/>
  <c r="C70" i="9"/>
  <c r="H8" i="2"/>
  <c r="G8" i="2"/>
  <c r="F8" i="2"/>
  <c r="E8" i="2"/>
  <c r="D8" i="2"/>
  <c r="C8" i="2"/>
  <c r="H100" i="2"/>
  <c r="H99" i="2"/>
  <c r="H98" i="2"/>
  <c r="H97" i="2"/>
  <c r="H96" i="2"/>
  <c r="H95" i="2"/>
  <c r="H94" i="2"/>
  <c r="H88" i="2"/>
  <c r="H87" i="2"/>
  <c r="H86" i="2"/>
  <c r="H85" i="2"/>
  <c r="H84" i="2"/>
  <c r="H83" i="2"/>
  <c r="H82" i="2"/>
  <c r="H81" i="2"/>
  <c r="H80" i="2"/>
  <c r="H78" i="2"/>
  <c r="H77" i="2"/>
  <c r="H76" i="2"/>
  <c r="H75" i="2"/>
  <c r="H74" i="2"/>
  <c r="H73" i="2"/>
  <c r="H72" i="2"/>
  <c r="H71" i="2"/>
  <c r="H70" i="2"/>
  <c r="H69" i="2"/>
  <c r="H64" i="2"/>
  <c r="H63" i="2"/>
  <c r="H62" i="2"/>
  <c r="H61" i="2"/>
  <c r="H60" i="2"/>
  <c r="H59" i="2"/>
  <c r="H58" i="2"/>
  <c r="H57" i="2"/>
  <c r="H56" i="2"/>
  <c r="H55"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13" i="2"/>
  <c r="J52" i="1"/>
  <c r="J51" i="1"/>
  <c r="J50" i="1"/>
  <c r="J49" i="1"/>
  <c r="J45" i="1"/>
  <c r="J44" i="1"/>
  <c r="J43" i="1"/>
  <c r="J42" i="1"/>
  <c r="J41" i="1"/>
  <c r="J40" i="1"/>
  <c r="J39" i="1"/>
  <c r="J38" i="1"/>
  <c r="J37" i="1"/>
  <c r="J36" i="1"/>
  <c r="J35" i="1"/>
  <c r="J34" i="1"/>
  <c r="J33" i="1"/>
  <c r="J32" i="1"/>
  <c r="J31" i="1"/>
  <c r="J30" i="1"/>
  <c r="J29" i="1"/>
  <c r="J28" i="1"/>
  <c r="J23" i="1"/>
  <c r="J12" i="56"/>
  <c r="I12" i="1"/>
  <c r="H12" i="1"/>
  <c r="G12" i="1"/>
  <c r="F12" i="1"/>
  <c r="E12" i="1"/>
  <c r="E66" i="2"/>
  <c r="G18" i="36" s="1"/>
  <c r="G24" i="36" s="1"/>
  <c r="G56" i="36" s="1"/>
  <c r="A23" i="76"/>
  <c r="E46" i="76" s="1"/>
  <c r="A24" i="76"/>
  <c r="E45" i="76" s="1"/>
  <c r="B8" i="85"/>
  <c r="B8" i="77"/>
  <c r="B8" i="76"/>
  <c r="A202" i="93"/>
  <c r="A201" i="93"/>
  <c r="C178" i="93"/>
  <c r="A145" i="93"/>
  <c r="A144" i="93"/>
  <c r="A143" i="93"/>
  <c r="A142" i="93"/>
  <c r="A141" i="93"/>
  <c r="A140" i="93"/>
  <c r="A139" i="93"/>
  <c r="A138" i="93"/>
  <c r="A137" i="93"/>
  <c r="A136" i="93"/>
  <c r="A134" i="93"/>
  <c r="A133" i="93"/>
  <c r="A131" i="93"/>
  <c r="A130" i="93"/>
  <c r="A129" i="93"/>
  <c r="A128" i="93"/>
  <c r="A127" i="93"/>
  <c r="A126" i="93"/>
  <c r="A125" i="93"/>
  <c r="A124" i="93"/>
  <c r="A123" i="93"/>
  <c r="A122" i="93"/>
  <c r="A121" i="93"/>
  <c r="A120" i="93"/>
  <c r="A119" i="93"/>
  <c r="A118" i="93"/>
  <c r="A117" i="93"/>
  <c r="A116" i="93"/>
  <c r="A115" i="93"/>
  <c r="A114" i="93"/>
  <c r="A113" i="93"/>
  <c r="A112" i="93"/>
  <c r="A111" i="93"/>
  <c r="A106" i="93"/>
  <c r="A105" i="93"/>
  <c r="A104" i="93"/>
  <c r="A103" i="93"/>
  <c r="A102" i="93"/>
  <c r="A101" i="93"/>
  <c r="A100" i="93"/>
  <c r="A99" i="93"/>
  <c r="A98" i="93"/>
  <c r="A97" i="93"/>
  <c r="A96" i="93"/>
  <c r="A95" i="93"/>
  <c r="A94" i="93"/>
  <c r="A93" i="93"/>
  <c r="A92" i="93"/>
  <c r="A91" i="93"/>
  <c r="A90" i="93"/>
  <c r="A89" i="93"/>
  <c r="A88" i="93"/>
  <c r="A87" i="93"/>
  <c r="A86" i="93"/>
  <c r="A85" i="93"/>
  <c r="A84" i="93"/>
  <c r="A83" i="93"/>
  <c r="A82" i="93"/>
  <c r="A81" i="93"/>
  <c r="A80" i="93"/>
  <c r="A79" i="93"/>
  <c r="A78" i="93"/>
  <c r="A77" i="93"/>
  <c r="A76" i="93"/>
  <c r="A75" i="93"/>
  <c r="A74" i="93"/>
  <c r="A73" i="93"/>
  <c r="A72" i="93"/>
  <c r="A71" i="93"/>
  <c r="A70" i="93"/>
  <c r="A69" i="93"/>
  <c r="A68" i="93"/>
  <c r="A67" i="93"/>
  <c r="A66" i="93"/>
  <c r="A65" i="93"/>
  <c r="A64" i="93"/>
  <c r="A63" i="93"/>
  <c r="A62" i="93"/>
  <c r="A61" i="93"/>
  <c r="A60" i="93"/>
  <c r="A59" i="93"/>
  <c r="A58" i="93"/>
  <c r="A57" i="93"/>
  <c r="A56" i="93"/>
  <c r="A55" i="93"/>
  <c r="A54" i="93"/>
  <c r="A53" i="93"/>
  <c r="A52" i="93"/>
  <c r="A51" i="93"/>
  <c r="A45" i="93"/>
  <c r="A44" i="93"/>
  <c r="A43" i="93"/>
  <c r="A42" i="93"/>
  <c r="A41" i="93"/>
  <c r="A40" i="93"/>
  <c r="A39" i="93"/>
  <c r="A38" i="93"/>
  <c r="A37" i="93"/>
  <c r="A36" i="93"/>
  <c r="A35" i="93"/>
  <c r="A34" i="93"/>
  <c r="A33" i="93"/>
  <c r="A32" i="93"/>
  <c r="A31" i="93"/>
  <c r="A30" i="93"/>
  <c r="A29" i="93"/>
  <c r="A28" i="93"/>
  <c r="A27" i="93"/>
  <c r="A26" i="93"/>
  <c r="A25" i="93"/>
  <c r="A24" i="93"/>
  <c r="A23" i="93"/>
  <c r="A22" i="93"/>
  <c r="A21" i="93"/>
  <c r="A20" i="93"/>
  <c r="A19" i="93"/>
  <c r="A18" i="93"/>
  <c r="A17" i="93"/>
  <c r="A16" i="93"/>
  <c r="A15" i="93"/>
  <c r="A14" i="93"/>
  <c r="A13" i="93"/>
  <c r="A12" i="93"/>
  <c r="A11" i="93"/>
  <c r="A10" i="93"/>
  <c r="A9" i="93"/>
  <c r="A8" i="93"/>
  <c r="A7" i="93"/>
  <c r="A6" i="93"/>
  <c r="A5" i="93"/>
  <c r="A4" i="93"/>
  <c r="J2" i="93"/>
  <c r="I2" i="93"/>
  <c r="A2" i="93"/>
  <c r="AF125" i="92"/>
  <c r="AF91" i="92" s="1"/>
  <c r="AF93" i="92" s="1"/>
  <c r="AE125" i="92"/>
  <c r="AD125" i="92"/>
  <c r="AD91" i="92" s="1"/>
  <c r="AD93" i="92" s="1"/>
  <c r="AC125" i="92"/>
  <c r="AC91" i="92" s="1"/>
  <c r="AC93" i="92" s="1"/>
  <c r="AB125" i="92"/>
  <c r="AA125" i="92"/>
  <c r="AA91" i="92" s="1"/>
  <c r="AA93" i="92" s="1"/>
  <c r="Z125" i="92"/>
  <c r="Z91" i="92" s="1"/>
  <c r="Y125" i="92"/>
  <c r="X125" i="92"/>
  <c r="X91" i="92" s="1"/>
  <c r="X93" i="92" s="1"/>
  <c r="W125" i="92"/>
  <c r="W91" i="92" s="1"/>
  <c r="W93" i="92" s="1"/>
  <c r="V125" i="92"/>
  <c r="U125" i="92"/>
  <c r="T125" i="92"/>
  <c r="S125" i="92"/>
  <c r="R125" i="92"/>
  <c r="R91" i="92" s="1"/>
  <c r="R93" i="92" s="1"/>
  <c r="Q125" i="92"/>
  <c r="Q91" i="92" s="1"/>
  <c r="Q93" i="92" s="1"/>
  <c r="P125" i="92"/>
  <c r="O125" i="92"/>
  <c r="O91" i="92" s="1"/>
  <c r="O93" i="92" s="1"/>
  <c r="N125" i="92"/>
  <c r="N91" i="92" s="1"/>
  <c r="M125" i="92"/>
  <c r="L125" i="92"/>
  <c r="K125" i="92"/>
  <c r="K91" i="92" s="1"/>
  <c r="K93" i="92" s="1"/>
  <c r="J125" i="92"/>
  <c r="I125" i="92"/>
  <c r="I91" i="92" s="1"/>
  <c r="I93" i="92" s="1"/>
  <c r="H125" i="92"/>
  <c r="H91" i="92" s="1"/>
  <c r="G125" i="92"/>
  <c r="F125" i="92"/>
  <c r="F91" i="92" s="1"/>
  <c r="E125" i="92"/>
  <c r="E91" i="92" s="1"/>
  <c r="G20" i="90" s="1"/>
  <c r="D125" i="92"/>
  <c r="C125" i="92"/>
  <c r="C91" i="92" s="1"/>
  <c r="E120" i="92"/>
  <c r="D120" i="92"/>
  <c r="C120" i="92"/>
  <c r="AH106" i="92"/>
  <c r="AF104" i="92"/>
  <c r="AD104" i="92"/>
  <c r="AC104" i="92"/>
  <c r="AA104" i="92"/>
  <c r="Z104" i="92"/>
  <c r="X104" i="92"/>
  <c r="W104" i="92"/>
  <c r="U104" i="92"/>
  <c r="T104" i="92"/>
  <c r="R104" i="92"/>
  <c r="Q104" i="92"/>
  <c r="O104" i="92"/>
  <c r="N104" i="92"/>
  <c r="L104" i="92"/>
  <c r="K104" i="92"/>
  <c r="I104" i="92"/>
  <c r="H104" i="92"/>
  <c r="F104" i="92"/>
  <c r="E104" i="92"/>
  <c r="C104" i="92"/>
  <c r="AI102" i="92"/>
  <c r="AG102" i="92"/>
  <c r="AE102" i="92"/>
  <c r="AB102" i="92"/>
  <c r="Y102" i="92"/>
  <c r="V102" i="92"/>
  <c r="S102" i="92"/>
  <c r="P102" i="92"/>
  <c r="M102" i="92"/>
  <c r="J102" i="92"/>
  <c r="G102" i="92"/>
  <c r="D102" i="92"/>
  <c r="AI101" i="92"/>
  <c r="AG101" i="92"/>
  <c r="AE101" i="92"/>
  <c r="AB101" i="92"/>
  <c r="Y101" i="92"/>
  <c r="V101" i="92"/>
  <c r="S101" i="92"/>
  <c r="P101" i="92"/>
  <c r="M101" i="92"/>
  <c r="J101" i="92"/>
  <c r="G101" i="92"/>
  <c r="D101" i="92"/>
  <c r="AI100" i="92"/>
  <c r="AG100" i="92"/>
  <c r="AE100" i="92"/>
  <c r="AB100" i="92"/>
  <c r="Y100" i="92"/>
  <c r="V100" i="92"/>
  <c r="S100" i="92"/>
  <c r="P100" i="92"/>
  <c r="M100" i="92"/>
  <c r="J100" i="92"/>
  <c r="G100" i="92"/>
  <c r="D100" i="92"/>
  <c r="AI99" i="92"/>
  <c r="AG99" i="92"/>
  <c r="AE99" i="92"/>
  <c r="AB99" i="92"/>
  <c r="Y99" i="92"/>
  <c r="V99" i="92"/>
  <c r="S99" i="92"/>
  <c r="P99" i="92"/>
  <c r="M99" i="92"/>
  <c r="J99" i="92"/>
  <c r="G99" i="92"/>
  <c r="D99" i="92"/>
  <c r="AI98" i="92"/>
  <c r="AG98" i="92"/>
  <c r="AE98" i="92"/>
  <c r="AB98" i="92"/>
  <c r="Y98" i="92"/>
  <c r="V98" i="92"/>
  <c r="S98" i="92"/>
  <c r="P98" i="92"/>
  <c r="M98" i="92"/>
  <c r="J98" i="92"/>
  <c r="G98" i="92"/>
  <c r="D98" i="92"/>
  <c r="AI97" i="92"/>
  <c r="AG97" i="92"/>
  <c r="AE97" i="92"/>
  <c r="AB97" i="92"/>
  <c r="Y97" i="92"/>
  <c r="V97" i="92"/>
  <c r="S97" i="92"/>
  <c r="P97" i="92"/>
  <c r="M97" i="92"/>
  <c r="J97" i="92"/>
  <c r="G97" i="92"/>
  <c r="D97" i="92"/>
  <c r="AI96" i="92"/>
  <c r="AG96" i="92"/>
  <c r="AE96" i="92"/>
  <c r="AB96" i="92"/>
  <c r="Y96" i="92"/>
  <c r="V96" i="92"/>
  <c r="S96" i="92"/>
  <c r="P96" i="92"/>
  <c r="M96" i="92"/>
  <c r="J96" i="92"/>
  <c r="G96" i="92"/>
  <c r="D96" i="92"/>
  <c r="U91" i="92"/>
  <c r="U93" i="92" s="1"/>
  <c r="T91" i="92"/>
  <c r="L91" i="92"/>
  <c r="L93" i="92" s="1"/>
  <c r="AI90" i="92"/>
  <c r="AG90" i="92"/>
  <c r="AE90" i="92"/>
  <c r="AB90" i="92"/>
  <c r="Y90" i="92"/>
  <c r="V90" i="92"/>
  <c r="S90" i="92"/>
  <c r="P90" i="92"/>
  <c r="M90" i="92"/>
  <c r="J90" i="92"/>
  <c r="G90" i="92"/>
  <c r="D90" i="92"/>
  <c r="AI89" i="92"/>
  <c r="AG89" i="92"/>
  <c r="AE89" i="92"/>
  <c r="AB89" i="92"/>
  <c r="Y89" i="92"/>
  <c r="V89" i="92"/>
  <c r="S89" i="92"/>
  <c r="P89" i="92"/>
  <c r="M89" i="92"/>
  <c r="J89" i="92"/>
  <c r="G89" i="92"/>
  <c r="D89" i="92"/>
  <c r="AI88" i="92"/>
  <c r="AG88" i="92"/>
  <c r="AE88" i="92"/>
  <c r="AB88" i="92"/>
  <c r="Y88" i="92"/>
  <c r="V88" i="92"/>
  <c r="S88" i="92"/>
  <c r="P88" i="92"/>
  <c r="M88" i="92"/>
  <c r="J88" i="92"/>
  <c r="G88" i="92"/>
  <c r="D88" i="92"/>
  <c r="AI87" i="92"/>
  <c r="AG87" i="92"/>
  <c r="AE87" i="92"/>
  <c r="AB87" i="92"/>
  <c r="Y87" i="92"/>
  <c r="V87" i="92"/>
  <c r="S87" i="92"/>
  <c r="P87" i="92"/>
  <c r="M87" i="92"/>
  <c r="J87" i="92"/>
  <c r="G87" i="92"/>
  <c r="D87" i="92"/>
  <c r="AI86" i="92"/>
  <c r="AG86" i="92"/>
  <c r="AE86" i="92"/>
  <c r="AB86" i="92"/>
  <c r="Y86" i="92"/>
  <c r="V86" i="92"/>
  <c r="S86" i="92"/>
  <c r="P86" i="92"/>
  <c r="M86" i="92"/>
  <c r="J86" i="92"/>
  <c r="G86" i="92"/>
  <c r="D86" i="92"/>
  <c r="AI85" i="92"/>
  <c r="AG85" i="92"/>
  <c r="AE85" i="92"/>
  <c r="AB85" i="92"/>
  <c r="Y85" i="92"/>
  <c r="V85" i="92"/>
  <c r="S85" i="92"/>
  <c r="P85" i="92"/>
  <c r="M85" i="92"/>
  <c r="J85" i="92"/>
  <c r="G85" i="92"/>
  <c r="D85" i="92"/>
  <c r="AI84" i="92"/>
  <c r="AG84" i="92"/>
  <c r="AE84" i="92"/>
  <c r="AB84" i="92"/>
  <c r="Y84" i="92"/>
  <c r="V84" i="92"/>
  <c r="S84" i="92"/>
  <c r="P84" i="92"/>
  <c r="M84" i="92"/>
  <c r="J84" i="92"/>
  <c r="G84" i="92"/>
  <c r="D84" i="92"/>
  <c r="AI83" i="92"/>
  <c r="AG83" i="92"/>
  <c r="AE83" i="92"/>
  <c r="AB83" i="92"/>
  <c r="Y83" i="92"/>
  <c r="V83" i="92"/>
  <c r="S83" i="92"/>
  <c r="P83" i="92"/>
  <c r="M83" i="92"/>
  <c r="J83" i="92"/>
  <c r="G83" i="92"/>
  <c r="D83" i="92"/>
  <c r="AI82" i="92"/>
  <c r="AG82" i="92"/>
  <c r="AE82" i="92"/>
  <c r="AB82" i="92"/>
  <c r="Y82" i="92"/>
  <c r="V82" i="92"/>
  <c r="S82" i="92"/>
  <c r="P82" i="92"/>
  <c r="M82" i="92"/>
  <c r="J82" i="92"/>
  <c r="G82" i="92"/>
  <c r="D82" i="92"/>
  <c r="AI80" i="92"/>
  <c r="AG80" i="92"/>
  <c r="AE80" i="92"/>
  <c r="AB80" i="92"/>
  <c r="Y80" i="92"/>
  <c r="V80" i="92"/>
  <c r="S80" i="92"/>
  <c r="P80" i="92"/>
  <c r="M80" i="92"/>
  <c r="J80" i="92"/>
  <c r="G80" i="92"/>
  <c r="D80" i="92"/>
  <c r="AI79" i="92"/>
  <c r="AG79" i="92"/>
  <c r="AE79" i="92"/>
  <c r="AB79" i="92"/>
  <c r="Y79" i="92"/>
  <c r="V79" i="92"/>
  <c r="S79" i="92"/>
  <c r="P79" i="92"/>
  <c r="M79" i="92"/>
  <c r="J79" i="92"/>
  <c r="G79" i="92"/>
  <c r="D79" i="92"/>
  <c r="AI78" i="92"/>
  <c r="AG78" i="92"/>
  <c r="AE78" i="92"/>
  <c r="AB78" i="92"/>
  <c r="Y78" i="92"/>
  <c r="V78" i="92"/>
  <c r="S78" i="92"/>
  <c r="P78" i="92"/>
  <c r="M78" i="92"/>
  <c r="J78" i="92"/>
  <c r="G78" i="92"/>
  <c r="D78" i="92"/>
  <c r="AI77" i="92"/>
  <c r="AG77" i="92"/>
  <c r="AE77" i="92"/>
  <c r="AB77" i="92"/>
  <c r="Y77" i="92"/>
  <c r="V77" i="92"/>
  <c r="S77" i="92"/>
  <c r="P77" i="92"/>
  <c r="M77" i="92"/>
  <c r="J77" i="92"/>
  <c r="G77" i="92"/>
  <c r="D77" i="92"/>
  <c r="AI76" i="92"/>
  <c r="AG76" i="92"/>
  <c r="AE76" i="92"/>
  <c r="AB76" i="92"/>
  <c r="Y76" i="92"/>
  <c r="V76" i="92"/>
  <c r="S76" i="92"/>
  <c r="P76" i="92"/>
  <c r="M76" i="92"/>
  <c r="J76" i="92"/>
  <c r="G76" i="92"/>
  <c r="D76" i="92"/>
  <c r="AI75" i="92"/>
  <c r="AG75" i="92"/>
  <c r="AE75" i="92"/>
  <c r="AB75" i="92"/>
  <c r="Y75" i="92"/>
  <c r="V75" i="92"/>
  <c r="S75" i="92"/>
  <c r="P75" i="92"/>
  <c r="M75" i="92"/>
  <c r="J75" i="92"/>
  <c r="G75" i="92"/>
  <c r="D75" i="92"/>
  <c r="AI74" i="92"/>
  <c r="AG74" i="92"/>
  <c r="AE74" i="92"/>
  <c r="AB74" i="92"/>
  <c r="Y74" i="92"/>
  <c r="V74" i="92"/>
  <c r="S74" i="92"/>
  <c r="P74" i="92"/>
  <c r="M74" i="92"/>
  <c r="J74" i="92"/>
  <c r="G74" i="92"/>
  <c r="D74" i="92"/>
  <c r="AI73" i="92"/>
  <c r="AG73" i="92"/>
  <c r="AE73" i="92"/>
  <c r="AB73" i="92"/>
  <c r="Y73" i="92"/>
  <c r="V73" i="92"/>
  <c r="S73" i="92"/>
  <c r="P73" i="92"/>
  <c r="M73" i="92"/>
  <c r="J73" i="92"/>
  <c r="G73" i="92"/>
  <c r="D73" i="92"/>
  <c r="AI72" i="92"/>
  <c r="AG72" i="92"/>
  <c r="AE72" i="92"/>
  <c r="AB72" i="92"/>
  <c r="Y72" i="92"/>
  <c r="V72" i="92"/>
  <c r="S72" i="92"/>
  <c r="P72" i="92"/>
  <c r="M72" i="92"/>
  <c r="J72" i="92"/>
  <c r="G72" i="92"/>
  <c r="D72" i="92"/>
  <c r="AI71" i="92"/>
  <c r="AG71" i="92"/>
  <c r="AE71" i="92"/>
  <c r="AB71" i="92"/>
  <c r="Y71" i="92"/>
  <c r="V71" i="92"/>
  <c r="S71" i="92"/>
  <c r="P71" i="92"/>
  <c r="M71" i="92"/>
  <c r="J71" i="92"/>
  <c r="G71" i="92"/>
  <c r="D71" i="92"/>
  <c r="AF68" i="92"/>
  <c r="AD68" i="92"/>
  <c r="AC68" i="92"/>
  <c r="AA68" i="92"/>
  <c r="Z68" i="92"/>
  <c r="X68" i="92"/>
  <c r="W68" i="92"/>
  <c r="U68" i="92"/>
  <c r="T68" i="92"/>
  <c r="R68" i="92"/>
  <c r="Q68" i="92"/>
  <c r="O68" i="92"/>
  <c r="N68" i="92"/>
  <c r="L68" i="92"/>
  <c r="K68" i="92"/>
  <c r="I68" i="92"/>
  <c r="H68" i="92"/>
  <c r="F68" i="92"/>
  <c r="E68" i="92"/>
  <c r="C68" i="92"/>
  <c r="AI66" i="92"/>
  <c r="AG66" i="92"/>
  <c r="AE66" i="92"/>
  <c r="AB66" i="92"/>
  <c r="Y66" i="92"/>
  <c r="V66" i="92"/>
  <c r="S66" i="92"/>
  <c r="P66" i="92"/>
  <c r="M66" i="92"/>
  <c r="J66" i="92"/>
  <c r="G66" i="92"/>
  <c r="D66" i="92"/>
  <c r="AI65" i="92"/>
  <c r="AG65" i="92"/>
  <c r="AE65" i="92"/>
  <c r="AB65" i="92"/>
  <c r="Y65" i="92"/>
  <c r="V65" i="92"/>
  <c r="S65" i="92"/>
  <c r="P65" i="92"/>
  <c r="M65" i="92"/>
  <c r="J65" i="92"/>
  <c r="G65" i="92"/>
  <c r="D65" i="92"/>
  <c r="AI64" i="92"/>
  <c r="AG64" i="92"/>
  <c r="AE64" i="92"/>
  <c r="AB64" i="92"/>
  <c r="Y64" i="92"/>
  <c r="V64" i="92"/>
  <c r="S64" i="92"/>
  <c r="P64" i="92"/>
  <c r="M64" i="92"/>
  <c r="J64" i="92"/>
  <c r="G64" i="92"/>
  <c r="D64" i="92"/>
  <c r="AI63" i="92"/>
  <c r="AG63" i="92"/>
  <c r="AE63" i="92"/>
  <c r="AB63" i="92"/>
  <c r="Y63" i="92"/>
  <c r="V63" i="92"/>
  <c r="S63" i="92"/>
  <c r="P63" i="92"/>
  <c r="M63" i="92"/>
  <c r="J63" i="92"/>
  <c r="G63" i="92"/>
  <c r="D63" i="92"/>
  <c r="AI62" i="92"/>
  <c r="AG62" i="92"/>
  <c r="AE62" i="92"/>
  <c r="AB62" i="92"/>
  <c r="Y62" i="92"/>
  <c r="V62" i="92"/>
  <c r="S62" i="92"/>
  <c r="P62" i="92"/>
  <c r="M62" i="92"/>
  <c r="J62" i="92"/>
  <c r="G62" i="92"/>
  <c r="D62" i="92"/>
  <c r="AI61" i="92"/>
  <c r="AG61" i="92"/>
  <c r="AE61" i="92"/>
  <c r="AB61" i="92"/>
  <c r="Y61" i="92"/>
  <c r="V61" i="92"/>
  <c r="S61" i="92"/>
  <c r="P61" i="92"/>
  <c r="M61" i="92"/>
  <c r="J61" i="92"/>
  <c r="G61" i="92"/>
  <c r="D61" i="92"/>
  <c r="AI60" i="92"/>
  <c r="AG60" i="92"/>
  <c r="AE60" i="92"/>
  <c r="AB60" i="92"/>
  <c r="Y60" i="92"/>
  <c r="V60" i="92"/>
  <c r="S60" i="92"/>
  <c r="P60" i="92"/>
  <c r="M60" i="92"/>
  <c r="J60" i="92"/>
  <c r="G60" i="92"/>
  <c r="D60" i="92"/>
  <c r="AI59" i="92"/>
  <c r="AG59" i="92"/>
  <c r="AE59" i="92"/>
  <c r="AB59" i="92"/>
  <c r="Y59" i="92"/>
  <c r="V59" i="92"/>
  <c r="S59" i="92"/>
  <c r="P59" i="92"/>
  <c r="M59" i="92"/>
  <c r="J59" i="92"/>
  <c r="G59" i="92"/>
  <c r="D59" i="92"/>
  <c r="AI58" i="92"/>
  <c r="AG58" i="92"/>
  <c r="AE58" i="92"/>
  <c r="AB58" i="92"/>
  <c r="Y58" i="92"/>
  <c r="V58" i="92"/>
  <c r="S58" i="92"/>
  <c r="P58" i="92"/>
  <c r="M58" i="92"/>
  <c r="J58" i="92"/>
  <c r="G58" i="92"/>
  <c r="D58" i="92"/>
  <c r="AI57" i="92"/>
  <c r="AG57" i="92"/>
  <c r="AE57" i="92"/>
  <c r="AB57" i="92"/>
  <c r="Y57" i="92"/>
  <c r="V57" i="92"/>
  <c r="S57" i="92"/>
  <c r="P57" i="92"/>
  <c r="M57" i="92"/>
  <c r="J57" i="92"/>
  <c r="G57" i="92"/>
  <c r="D57" i="92"/>
  <c r="AI55" i="92"/>
  <c r="AG55" i="92"/>
  <c r="AE55" i="92"/>
  <c r="AB55" i="92"/>
  <c r="Y55" i="92"/>
  <c r="V55" i="92"/>
  <c r="S55" i="92"/>
  <c r="P55" i="92"/>
  <c r="M55" i="92"/>
  <c r="J55" i="92"/>
  <c r="G55" i="92"/>
  <c r="D55" i="92"/>
  <c r="AI54" i="92"/>
  <c r="AG54" i="92"/>
  <c r="AE54" i="92"/>
  <c r="AB54" i="92"/>
  <c r="Y54" i="92"/>
  <c r="V54" i="92"/>
  <c r="S54" i="92"/>
  <c r="P54" i="92"/>
  <c r="M54" i="92"/>
  <c r="J54" i="92"/>
  <c r="G54" i="92"/>
  <c r="D54" i="92"/>
  <c r="AI53" i="92"/>
  <c r="AG53" i="92"/>
  <c r="AE53" i="92"/>
  <c r="AB53" i="92"/>
  <c r="Y53" i="92"/>
  <c r="V53" i="92"/>
  <c r="S53" i="92"/>
  <c r="P53" i="92"/>
  <c r="M53" i="92"/>
  <c r="J53" i="92"/>
  <c r="G53" i="92"/>
  <c r="D53" i="92"/>
  <c r="AI52" i="92"/>
  <c r="AG52" i="92"/>
  <c r="AE52" i="92"/>
  <c r="AB52" i="92"/>
  <c r="Y52" i="92"/>
  <c r="V52" i="92"/>
  <c r="S52" i="92"/>
  <c r="P52" i="92"/>
  <c r="M52" i="92"/>
  <c r="J52" i="92"/>
  <c r="G52" i="92"/>
  <c r="D52" i="92"/>
  <c r="AI51" i="92"/>
  <c r="AG51" i="92"/>
  <c r="AE51" i="92"/>
  <c r="AB51" i="92"/>
  <c r="Y51" i="92"/>
  <c r="V51" i="92"/>
  <c r="S51" i="92"/>
  <c r="P51" i="92"/>
  <c r="M51" i="92"/>
  <c r="J51" i="92"/>
  <c r="G51" i="92"/>
  <c r="D51" i="92"/>
  <c r="AI50" i="92"/>
  <c r="AG50" i="92"/>
  <c r="AE50" i="92"/>
  <c r="AB50" i="92"/>
  <c r="Y50" i="92"/>
  <c r="V50" i="92"/>
  <c r="S50" i="92"/>
  <c r="P50" i="92"/>
  <c r="M50" i="92"/>
  <c r="J50" i="92"/>
  <c r="G50" i="92"/>
  <c r="D50" i="92"/>
  <c r="AI49" i="92"/>
  <c r="AG49" i="92"/>
  <c r="AE49" i="92"/>
  <c r="AB49" i="92"/>
  <c r="Y49" i="92"/>
  <c r="V49" i="92"/>
  <c r="S49" i="92"/>
  <c r="P49" i="92"/>
  <c r="M49" i="92"/>
  <c r="J49" i="92"/>
  <c r="G49" i="92"/>
  <c r="D49" i="92"/>
  <c r="AI48" i="92"/>
  <c r="AG48" i="92"/>
  <c r="AE48" i="92"/>
  <c r="AB48" i="92"/>
  <c r="Y48" i="92"/>
  <c r="V48" i="92"/>
  <c r="S48" i="92"/>
  <c r="P48" i="92"/>
  <c r="M48" i="92"/>
  <c r="J48" i="92"/>
  <c r="G48" i="92"/>
  <c r="D48" i="92"/>
  <c r="AI47" i="92"/>
  <c r="AG47" i="92"/>
  <c r="AE47" i="92"/>
  <c r="AB47" i="92"/>
  <c r="Y47" i="92"/>
  <c r="V47" i="92"/>
  <c r="S47" i="92"/>
  <c r="P47" i="92"/>
  <c r="M47" i="92"/>
  <c r="J47" i="92"/>
  <c r="G47" i="92"/>
  <c r="D47" i="92"/>
  <c r="AI46" i="92"/>
  <c r="AG46" i="92"/>
  <c r="AE46" i="92"/>
  <c r="AB46" i="92"/>
  <c r="Y46" i="92"/>
  <c r="V46" i="92"/>
  <c r="S46" i="92"/>
  <c r="P46" i="92"/>
  <c r="M46" i="92"/>
  <c r="J46" i="92"/>
  <c r="G46" i="92"/>
  <c r="D46" i="92"/>
  <c r="AI45" i="92"/>
  <c r="AG45" i="92"/>
  <c r="AE45" i="92"/>
  <c r="AB45" i="92"/>
  <c r="Y45" i="92"/>
  <c r="V45" i="92"/>
  <c r="S45" i="92"/>
  <c r="P45" i="92"/>
  <c r="M45" i="92"/>
  <c r="J45" i="92"/>
  <c r="G45" i="92"/>
  <c r="D45" i="92"/>
  <c r="AI44" i="92"/>
  <c r="AG44" i="92"/>
  <c r="AE44" i="92"/>
  <c r="AB44" i="92"/>
  <c r="Y44" i="92"/>
  <c r="V44" i="92"/>
  <c r="S44" i="92"/>
  <c r="P44" i="92"/>
  <c r="M44" i="92"/>
  <c r="J44" i="92"/>
  <c r="G44" i="92"/>
  <c r="D44" i="92"/>
  <c r="AI43" i="92"/>
  <c r="AG43" i="92"/>
  <c r="AE43" i="92"/>
  <c r="AB43" i="92"/>
  <c r="Y43" i="92"/>
  <c r="V43" i="92"/>
  <c r="S43" i="92"/>
  <c r="P43" i="92"/>
  <c r="M43" i="92"/>
  <c r="J43" i="92"/>
  <c r="G43" i="92"/>
  <c r="D43" i="92"/>
  <c r="AI42" i="92"/>
  <c r="AG42" i="92"/>
  <c r="AE42" i="92"/>
  <c r="AB42" i="92"/>
  <c r="Y42" i="92"/>
  <c r="V42" i="92"/>
  <c r="S42" i="92"/>
  <c r="P42" i="92"/>
  <c r="M42" i="92"/>
  <c r="J42" i="92"/>
  <c r="G42" i="92"/>
  <c r="D42" i="92"/>
  <c r="AI41" i="92"/>
  <c r="AG41" i="92"/>
  <c r="AE41" i="92"/>
  <c r="AB41" i="92"/>
  <c r="Y41" i="92"/>
  <c r="V41" i="92"/>
  <c r="S41" i="92"/>
  <c r="P41" i="92"/>
  <c r="M41" i="92"/>
  <c r="J41" i="92"/>
  <c r="G41" i="92"/>
  <c r="D41" i="92"/>
  <c r="AI40" i="92"/>
  <c r="AG40" i="92"/>
  <c r="AE40" i="92"/>
  <c r="AB40" i="92"/>
  <c r="Y40" i="92"/>
  <c r="V40" i="92"/>
  <c r="S40" i="92"/>
  <c r="P40" i="92"/>
  <c r="M40" i="92"/>
  <c r="J40" i="92"/>
  <c r="G40" i="92"/>
  <c r="D40" i="92"/>
  <c r="AI39" i="92"/>
  <c r="AG39" i="92"/>
  <c r="AE39" i="92"/>
  <c r="AB39" i="92"/>
  <c r="Y39" i="92"/>
  <c r="V39" i="92"/>
  <c r="S39" i="92"/>
  <c r="P39" i="92"/>
  <c r="M39" i="92"/>
  <c r="J39" i="92"/>
  <c r="G39" i="92"/>
  <c r="D39" i="92"/>
  <c r="AI38" i="92"/>
  <c r="AG38" i="92"/>
  <c r="AE38" i="92"/>
  <c r="AB38" i="92"/>
  <c r="Y38" i="92"/>
  <c r="V38" i="92"/>
  <c r="S38" i="92"/>
  <c r="P38" i="92"/>
  <c r="M38" i="92"/>
  <c r="J38" i="92"/>
  <c r="G38" i="92"/>
  <c r="D38" i="92"/>
  <c r="AI37" i="92"/>
  <c r="AG37" i="92"/>
  <c r="AE37" i="92"/>
  <c r="AB37" i="92"/>
  <c r="Y37" i="92"/>
  <c r="V37" i="92"/>
  <c r="S37" i="92"/>
  <c r="P37" i="92"/>
  <c r="M37" i="92"/>
  <c r="J37" i="92"/>
  <c r="G37" i="92"/>
  <c r="D37" i="92"/>
  <c r="AI36" i="92"/>
  <c r="AG36" i="92"/>
  <c r="AE36" i="92"/>
  <c r="AB36" i="92"/>
  <c r="Y36" i="92"/>
  <c r="V36" i="92"/>
  <c r="S36" i="92"/>
  <c r="P36" i="92"/>
  <c r="M36" i="92"/>
  <c r="J36" i="92"/>
  <c r="G36" i="92"/>
  <c r="D36" i="92"/>
  <c r="AI35" i="92"/>
  <c r="AG35" i="92"/>
  <c r="AE35" i="92"/>
  <c r="AB35" i="92"/>
  <c r="Y35" i="92"/>
  <c r="V35" i="92"/>
  <c r="S35" i="92"/>
  <c r="P35" i="92"/>
  <c r="M35" i="92"/>
  <c r="J35" i="92"/>
  <c r="G35" i="92"/>
  <c r="D35" i="92"/>
  <c r="AI34" i="92"/>
  <c r="AG34" i="92"/>
  <c r="AE34" i="92"/>
  <c r="AB34" i="92"/>
  <c r="Y34" i="92"/>
  <c r="V34" i="92"/>
  <c r="S34" i="92"/>
  <c r="P34" i="92"/>
  <c r="M34" i="92"/>
  <c r="J34" i="92"/>
  <c r="G34" i="92"/>
  <c r="D34" i="92"/>
  <c r="AI33" i="92"/>
  <c r="AG33" i="92"/>
  <c r="AE33" i="92"/>
  <c r="AB33" i="92"/>
  <c r="Y33" i="92"/>
  <c r="V33" i="92"/>
  <c r="S33" i="92"/>
  <c r="P33" i="92"/>
  <c r="M33" i="92"/>
  <c r="J33" i="92"/>
  <c r="G33" i="92"/>
  <c r="D33" i="92"/>
  <c r="AI32" i="92"/>
  <c r="AG32" i="92"/>
  <c r="AE32" i="92"/>
  <c r="AB32" i="92"/>
  <c r="Y32" i="92"/>
  <c r="V32" i="92"/>
  <c r="S32" i="92"/>
  <c r="P32" i="92"/>
  <c r="M32" i="92"/>
  <c r="J32" i="92"/>
  <c r="G32" i="92"/>
  <c r="D32" i="92"/>
  <c r="AI31" i="92"/>
  <c r="AG31" i="92"/>
  <c r="AE31" i="92"/>
  <c r="AB31" i="92"/>
  <c r="Y31" i="92"/>
  <c r="V31" i="92"/>
  <c r="S31" i="92"/>
  <c r="P31" i="92"/>
  <c r="M31" i="92"/>
  <c r="J31" i="92"/>
  <c r="G31" i="92"/>
  <c r="D31" i="92"/>
  <c r="AI30" i="92"/>
  <c r="AG30" i="92"/>
  <c r="AE30" i="92"/>
  <c r="AB30" i="92"/>
  <c r="Y30" i="92"/>
  <c r="V30" i="92"/>
  <c r="S30" i="92"/>
  <c r="P30" i="92"/>
  <c r="M30" i="92"/>
  <c r="J30" i="92"/>
  <c r="G30" i="92"/>
  <c r="D30" i="92"/>
  <c r="AI29" i="92"/>
  <c r="AG29" i="92"/>
  <c r="AE29" i="92"/>
  <c r="AB29" i="92"/>
  <c r="Y29" i="92"/>
  <c r="V29" i="92"/>
  <c r="S29" i="92"/>
  <c r="P29" i="92"/>
  <c r="M29" i="92"/>
  <c r="J29" i="92"/>
  <c r="G29" i="92"/>
  <c r="D29" i="92"/>
  <c r="AI28" i="92"/>
  <c r="AG28" i="92"/>
  <c r="AE28" i="92"/>
  <c r="AB28" i="92"/>
  <c r="Y28" i="92"/>
  <c r="V28" i="92"/>
  <c r="S28" i="92"/>
  <c r="P28" i="92"/>
  <c r="M28" i="92"/>
  <c r="J28" i="92"/>
  <c r="G28" i="92"/>
  <c r="D28" i="92"/>
  <c r="AI27" i="92"/>
  <c r="AG27" i="92"/>
  <c r="AE27" i="92"/>
  <c r="AB27" i="92"/>
  <c r="Y27" i="92"/>
  <c r="V27" i="92"/>
  <c r="S27" i="92"/>
  <c r="P27" i="92"/>
  <c r="M27" i="92"/>
  <c r="J27" i="92"/>
  <c r="G27" i="92"/>
  <c r="D27" i="92"/>
  <c r="AI26" i="92"/>
  <c r="AG26" i="92"/>
  <c r="AE26" i="92"/>
  <c r="AB26" i="92"/>
  <c r="Y26" i="92"/>
  <c r="V26" i="92"/>
  <c r="S26" i="92"/>
  <c r="P26" i="92"/>
  <c r="M26" i="92"/>
  <c r="J26" i="92"/>
  <c r="G26" i="92"/>
  <c r="D26" i="92"/>
  <c r="AI25" i="92"/>
  <c r="AG25" i="92"/>
  <c r="AE25" i="92"/>
  <c r="AB25" i="92"/>
  <c r="Y25" i="92"/>
  <c r="V25" i="92"/>
  <c r="S25" i="92"/>
  <c r="P25" i="92"/>
  <c r="M25" i="92"/>
  <c r="J25" i="92"/>
  <c r="G25" i="92"/>
  <c r="D25" i="92"/>
  <c r="AI24" i="92"/>
  <c r="AG24" i="92"/>
  <c r="AE24" i="92"/>
  <c r="AB24" i="92"/>
  <c r="Y24" i="92"/>
  <c r="V24" i="92"/>
  <c r="S24" i="92"/>
  <c r="P24" i="92"/>
  <c r="M24" i="92"/>
  <c r="J24" i="92"/>
  <c r="G24" i="92"/>
  <c r="D24" i="92"/>
  <c r="AI23" i="92"/>
  <c r="AG23" i="92"/>
  <c r="AE23" i="92"/>
  <c r="AB23" i="92"/>
  <c r="Y23" i="92"/>
  <c r="V23" i="92"/>
  <c r="S23" i="92"/>
  <c r="P23" i="92"/>
  <c r="M23" i="92"/>
  <c r="J23" i="92"/>
  <c r="G23" i="92"/>
  <c r="D23" i="92"/>
  <c r="AI22" i="92"/>
  <c r="AG22" i="92"/>
  <c r="AE22" i="92"/>
  <c r="AB22" i="92"/>
  <c r="Y22" i="92"/>
  <c r="V22" i="92"/>
  <c r="S22" i="92"/>
  <c r="P22" i="92"/>
  <c r="M22" i="92"/>
  <c r="J22" i="92"/>
  <c r="G22" i="92"/>
  <c r="D22" i="92"/>
  <c r="AI21" i="92"/>
  <c r="AG21" i="92"/>
  <c r="AE21" i="92"/>
  <c r="AB21" i="92"/>
  <c r="Y21" i="92"/>
  <c r="V21" i="92"/>
  <c r="S21" i="92"/>
  <c r="P21" i="92"/>
  <c r="M21" i="92"/>
  <c r="J21" i="92"/>
  <c r="G21" i="92"/>
  <c r="D21" i="92"/>
  <c r="AI20" i="92"/>
  <c r="AG20" i="92"/>
  <c r="AE20" i="92"/>
  <c r="AB20" i="92"/>
  <c r="Y20" i="92"/>
  <c r="V20" i="92"/>
  <c r="S20" i="92"/>
  <c r="P20" i="92"/>
  <c r="M20" i="92"/>
  <c r="J20" i="92"/>
  <c r="G20" i="92"/>
  <c r="D20" i="92"/>
  <c r="AI19" i="92"/>
  <c r="AG19" i="92"/>
  <c r="AE19" i="92"/>
  <c r="AB19" i="92"/>
  <c r="Y19" i="92"/>
  <c r="V19" i="92"/>
  <c r="S19" i="92"/>
  <c r="P19" i="92"/>
  <c r="M19" i="92"/>
  <c r="J19" i="92"/>
  <c r="G19" i="92"/>
  <c r="D19" i="92"/>
  <c r="AI18" i="92"/>
  <c r="AG18" i="92"/>
  <c r="AE18" i="92"/>
  <c r="AB18" i="92"/>
  <c r="Y18" i="92"/>
  <c r="V18" i="92"/>
  <c r="S18" i="92"/>
  <c r="P18" i="92"/>
  <c r="M18" i="92"/>
  <c r="J18" i="92"/>
  <c r="G18" i="92"/>
  <c r="D18" i="92"/>
  <c r="AI17" i="92"/>
  <c r="AG17" i="92"/>
  <c r="AE17" i="92"/>
  <c r="AB17" i="92"/>
  <c r="Y17" i="92"/>
  <c r="V17" i="92"/>
  <c r="S17" i="92"/>
  <c r="P17" i="92"/>
  <c r="M17" i="92"/>
  <c r="J17" i="92"/>
  <c r="G17" i="92"/>
  <c r="D17" i="92"/>
  <c r="AI16" i="92"/>
  <c r="AG16" i="92"/>
  <c r="AE16" i="92"/>
  <c r="AB16" i="92"/>
  <c r="Y16" i="92"/>
  <c r="V16" i="92"/>
  <c r="S16" i="92"/>
  <c r="P16" i="92"/>
  <c r="M16" i="92"/>
  <c r="J16" i="92"/>
  <c r="G16" i="92"/>
  <c r="D16" i="92"/>
  <c r="AI15" i="92"/>
  <c r="AG15" i="92"/>
  <c r="AE15" i="92"/>
  <c r="AB15" i="92"/>
  <c r="Y15" i="92"/>
  <c r="V15" i="92"/>
  <c r="S15" i="92"/>
  <c r="P15" i="92"/>
  <c r="M15" i="92"/>
  <c r="J15" i="92"/>
  <c r="G15" i="92"/>
  <c r="D15" i="92"/>
  <c r="AI14" i="92"/>
  <c r="AG14" i="92"/>
  <c r="AE14" i="92"/>
  <c r="AB14" i="92"/>
  <c r="Y14" i="92"/>
  <c r="V14" i="92"/>
  <c r="S14" i="92"/>
  <c r="P14" i="92"/>
  <c r="M14" i="92"/>
  <c r="J14" i="92"/>
  <c r="G14" i="92"/>
  <c r="D14" i="92"/>
  <c r="AD9" i="92"/>
  <c r="AA9" i="92"/>
  <c r="X9" i="92"/>
  <c r="U9" i="92"/>
  <c r="R9" i="92"/>
  <c r="O9" i="92"/>
  <c r="L9" i="92"/>
  <c r="I9" i="92"/>
  <c r="F9" i="92"/>
  <c r="C9" i="92"/>
  <c r="B7" i="92"/>
  <c r="A6" i="92"/>
  <c r="A5" i="92"/>
  <c r="A4" i="92"/>
  <c r="A1" i="92"/>
  <c r="I74" i="91"/>
  <c r="H74" i="91"/>
  <c r="G74" i="91"/>
  <c r="F74" i="91"/>
  <c r="E74" i="91"/>
  <c r="D74" i="91"/>
  <c r="C74" i="91"/>
  <c r="BS60" i="91"/>
  <c r="BL60" i="91"/>
  <c r="BE60" i="91"/>
  <c r="AX60" i="91"/>
  <c r="AQ60" i="91"/>
  <c r="AJ60" i="91"/>
  <c r="AC60" i="91"/>
  <c r="V60" i="91"/>
  <c r="O60" i="91"/>
  <c r="H60" i="91"/>
  <c r="BR58" i="91"/>
  <c r="BR61" i="91" s="1"/>
  <c r="BR62" i="91" s="1"/>
  <c r="BK58" i="91"/>
  <c r="BD58" i="91"/>
  <c r="AW58" i="91"/>
  <c r="AW61" i="91" s="1"/>
  <c r="AW62" i="91" s="1"/>
  <c r="AP58" i="91"/>
  <c r="AI58" i="91"/>
  <c r="AI61" i="91" s="1"/>
  <c r="AI62" i="91" s="1"/>
  <c r="AB58" i="91"/>
  <c r="AB61" i="91" s="1"/>
  <c r="AB62" i="91" s="1"/>
  <c r="U58" i="91"/>
  <c r="N58" i="91"/>
  <c r="G58" i="91"/>
  <c r="G61" i="91" s="1"/>
  <c r="BU57" i="91"/>
  <c r="BT57" i="91"/>
  <c r="BS57" i="91" s="1"/>
  <c r="BQ57" i="91"/>
  <c r="BM57" i="91"/>
  <c r="BL57" i="91" s="1"/>
  <c r="BJ57" i="91"/>
  <c r="BF57" i="91"/>
  <c r="BE57" i="91" s="1"/>
  <c r="BC57" i="91"/>
  <c r="AY57" i="91"/>
  <c r="AX57" i="91" s="1"/>
  <c r="AV57" i="91"/>
  <c r="AR57" i="91"/>
  <c r="AQ57" i="91" s="1"/>
  <c r="AO57" i="91"/>
  <c r="AK57" i="91"/>
  <c r="AJ57" i="91" s="1"/>
  <c r="AH57" i="91"/>
  <c r="AD57" i="91"/>
  <c r="AC57" i="91" s="1"/>
  <c r="AA57" i="91"/>
  <c r="W57" i="91"/>
  <c r="V57" i="91" s="1"/>
  <c r="T57" i="91"/>
  <c r="P57" i="91"/>
  <c r="O57" i="91" s="1"/>
  <c r="M57" i="91"/>
  <c r="I57" i="91"/>
  <c r="F57" i="91"/>
  <c r="BU56" i="91"/>
  <c r="BT56" i="91"/>
  <c r="BS56" i="91" s="1"/>
  <c r="BQ56" i="91"/>
  <c r="BM56" i="91"/>
  <c r="BL56" i="91" s="1"/>
  <c r="BJ56" i="91"/>
  <c r="BF56" i="91"/>
  <c r="BE56" i="91" s="1"/>
  <c r="BC56" i="91"/>
  <c r="AY56" i="91"/>
  <c r="AX56" i="91" s="1"/>
  <c r="AV56" i="91"/>
  <c r="AR56" i="91"/>
  <c r="AQ56" i="91" s="1"/>
  <c r="AO56" i="91"/>
  <c r="AK56" i="91"/>
  <c r="AJ56" i="91" s="1"/>
  <c r="AH56" i="91"/>
  <c r="AD56" i="91"/>
  <c r="AC56" i="91" s="1"/>
  <c r="AA56" i="91"/>
  <c r="W56" i="91"/>
  <c r="V56" i="91" s="1"/>
  <c r="T56" i="91"/>
  <c r="P56" i="91"/>
  <c r="M56" i="91"/>
  <c r="I56" i="91"/>
  <c r="H56" i="91" s="1"/>
  <c r="F56" i="91"/>
  <c r="BU55" i="91"/>
  <c r="BT55" i="91"/>
  <c r="BS55" i="91" s="1"/>
  <c r="BQ55" i="91"/>
  <c r="BM55" i="91"/>
  <c r="BL55" i="91" s="1"/>
  <c r="BJ55" i="91"/>
  <c r="BF55" i="91"/>
  <c r="BE55" i="91" s="1"/>
  <c r="BC55" i="91"/>
  <c r="AY55" i="91"/>
  <c r="AX55" i="91" s="1"/>
  <c r="AV55" i="91"/>
  <c r="AR55" i="91"/>
  <c r="AQ55" i="91" s="1"/>
  <c r="AO55" i="91"/>
  <c r="AK55" i="91"/>
  <c r="AJ55" i="91" s="1"/>
  <c r="AH55" i="91"/>
  <c r="AD55" i="91"/>
  <c r="AC55" i="91" s="1"/>
  <c r="AA55" i="91"/>
  <c r="W55" i="91"/>
  <c r="V55" i="91" s="1"/>
  <c r="T55" i="91"/>
  <c r="P55" i="91"/>
  <c r="O55" i="91" s="1"/>
  <c r="M55" i="91"/>
  <c r="I55" i="91"/>
  <c r="H55" i="91" s="1"/>
  <c r="F55" i="91"/>
  <c r="BU54" i="91"/>
  <c r="BT54" i="91"/>
  <c r="BS54" i="91" s="1"/>
  <c r="BQ54" i="91"/>
  <c r="BM54" i="91"/>
  <c r="BL54" i="91" s="1"/>
  <c r="BJ54" i="91"/>
  <c r="BF54" i="91"/>
  <c r="BE54" i="91" s="1"/>
  <c r="BC54" i="91"/>
  <c r="AY54" i="91"/>
  <c r="AX54" i="91" s="1"/>
  <c r="AV54" i="91"/>
  <c r="AR54" i="91"/>
  <c r="AQ54" i="91" s="1"/>
  <c r="AO54" i="91"/>
  <c r="AK54" i="91"/>
  <c r="AJ54" i="91" s="1"/>
  <c r="AH54" i="91"/>
  <c r="AD54" i="91"/>
  <c r="AC54" i="91" s="1"/>
  <c r="AA54" i="91"/>
  <c r="W54" i="91"/>
  <c r="V54" i="91" s="1"/>
  <c r="T54" i="91"/>
  <c r="P54" i="91"/>
  <c r="O54" i="91" s="1"/>
  <c r="M54" i="91"/>
  <c r="I54" i="91"/>
  <c r="H54" i="91" s="1"/>
  <c r="F54" i="91"/>
  <c r="BU53" i="91"/>
  <c r="BT53" i="91"/>
  <c r="BS53" i="91" s="1"/>
  <c r="BQ53" i="91"/>
  <c r="BM53" i="91"/>
  <c r="BL53" i="91" s="1"/>
  <c r="BJ53" i="91"/>
  <c r="BF53" i="91"/>
  <c r="BE53" i="91" s="1"/>
  <c r="BC53" i="91"/>
  <c r="AY53" i="91"/>
  <c r="AX53" i="91" s="1"/>
  <c r="AV53" i="91"/>
  <c r="AR53" i="91"/>
  <c r="AQ53" i="91"/>
  <c r="AO53" i="91"/>
  <c r="AK53" i="91"/>
  <c r="AJ53" i="91" s="1"/>
  <c r="AH53" i="91"/>
  <c r="AD53" i="91"/>
  <c r="AC53" i="91" s="1"/>
  <c r="AA53" i="91"/>
  <c r="W53" i="91"/>
  <c r="V53" i="91" s="1"/>
  <c r="T53" i="91"/>
  <c r="P53" i="91"/>
  <c r="O53" i="91" s="1"/>
  <c r="M53" i="91"/>
  <c r="I53" i="91"/>
  <c r="H53" i="91" s="1"/>
  <c r="F53" i="91"/>
  <c r="BU52" i="91"/>
  <c r="BT52" i="91"/>
  <c r="BS52" i="91" s="1"/>
  <c r="BQ52" i="91"/>
  <c r="BM52" i="91"/>
  <c r="BL52" i="91" s="1"/>
  <c r="BJ52" i="91"/>
  <c r="BF52" i="91"/>
  <c r="BE52" i="91" s="1"/>
  <c r="BC52" i="91"/>
  <c r="AY52" i="91"/>
  <c r="AX52" i="91" s="1"/>
  <c r="AV52" i="91"/>
  <c r="AR52" i="91"/>
  <c r="AQ52" i="91" s="1"/>
  <c r="AO52" i="91"/>
  <c r="AK52" i="91"/>
  <c r="AJ52" i="91" s="1"/>
  <c r="AH52" i="91"/>
  <c r="AD52" i="91"/>
  <c r="AC52" i="91" s="1"/>
  <c r="AA52" i="91"/>
  <c r="W52" i="91"/>
  <c r="V52" i="91" s="1"/>
  <c r="T52" i="91"/>
  <c r="P52" i="91"/>
  <c r="O52" i="91" s="1"/>
  <c r="M52" i="91"/>
  <c r="I52" i="91"/>
  <c r="H52" i="91" s="1"/>
  <c r="F52" i="91"/>
  <c r="BU51" i="91"/>
  <c r="BT51" i="91"/>
  <c r="BS51" i="91" s="1"/>
  <c r="BQ51" i="91"/>
  <c r="BM51" i="91"/>
  <c r="BL51" i="91" s="1"/>
  <c r="BJ51" i="91"/>
  <c r="BF51" i="91"/>
  <c r="BE51" i="91" s="1"/>
  <c r="BC51" i="91"/>
  <c r="AY51" i="91"/>
  <c r="AX51" i="91" s="1"/>
  <c r="AV51" i="91"/>
  <c r="AR51" i="91"/>
  <c r="AQ51" i="91" s="1"/>
  <c r="AO51" i="91"/>
  <c r="AK51" i="91"/>
  <c r="AJ51" i="91" s="1"/>
  <c r="AH51" i="91"/>
  <c r="AD51" i="91"/>
  <c r="AC51" i="91" s="1"/>
  <c r="AA51" i="91"/>
  <c r="W51" i="91"/>
  <c r="V51" i="91" s="1"/>
  <c r="T51" i="91"/>
  <c r="P51" i="91"/>
  <c r="O51" i="91" s="1"/>
  <c r="M51" i="91"/>
  <c r="I51" i="91"/>
  <c r="H51" i="91" s="1"/>
  <c r="F51" i="91"/>
  <c r="BU50" i="91"/>
  <c r="BT50" i="91"/>
  <c r="BS50" i="91" s="1"/>
  <c r="BQ50" i="91"/>
  <c r="BM50" i="91"/>
  <c r="BL50" i="91" s="1"/>
  <c r="BJ50" i="91"/>
  <c r="BF50" i="91"/>
  <c r="BE50" i="91" s="1"/>
  <c r="BC50" i="91"/>
  <c r="AY50" i="91"/>
  <c r="AX50" i="91" s="1"/>
  <c r="AV50" i="91"/>
  <c r="AR50" i="91"/>
  <c r="AQ50" i="91" s="1"/>
  <c r="AO50" i="91"/>
  <c r="AK50" i="91"/>
  <c r="AJ50" i="91" s="1"/>
  <c r="AH50" i="91"/>
  <c r="AD50" i="91"/>
  <c r="AC50" i="91" s="1"/>
  <c r="AA50" i="91"/>
  <c r="W50" i="91"/>
  <c r="V50" i="91" s="1"/>
  <c r="T50" i="91"/>
  <c r="P50" i="91"/>
  <c r="O50" i="91" s="1"/>
  <c r="M50" i="91"/>
  <c r="I50" i="91"/>
  <c r="F50" i="91"/>
  <c r="BU49" i="91"/>
  <c r="BT49" i="91"/>
  <c r="BS49" i="91" s="1"/>
  <c r="BQ49" i="91"/>
  <c r="BM49" i="91"/>
  <c r="BL49" i="91" s="1"/>
  <c r="BJ49" i="91"/>
  <c r="BF49" i="91"/>
  <c r="BE49" i="91" s="1"/>
  <c r="BC49" i="91"/>
  <c r="AY49" i="91"/>
  <c r="AX49" i="91" s="1"/>
  <c r="AV49" i="91"/>
  <c r="AR49" i="91"/>
  <c r="AQ49" i="91" s="1"/>
  <c r="AO49" i="91"/>
  <c r="AK49" i="91"/>
  <c r="AJ49" i="91" s="1"/>
  <c r="AH49" i="91"/>
  <c r="AD49" i="91"/>
  <c r="AC49" i="91" s="1"/>
  <c r="AA49" i="91"/>
  <c r="W49" i="91"/>
  <c r="V49" i="91" s="1"/>
  <c r="T49" i="91"/>
  <c r="P49" i="91"/>
  <c r="O49" i="91" s="1"/>
  <c r="M49" i="91"/>
  <c r="I49" i="91"/>
  <c r="H49" i="91" s="1"/>
  <c r="F49" i="91"/>
  <c r="BU48" i="91"/>
  <c r="BT48" i="91"/>
  <c r="BS48" i="91" s="1"/>
  <c r="BQ48" i="91"/>
  <c r="BM48" i="91"/>
  <c r="BL48" i="91" s="1"/>
  <c r="BJ48" i="91"/>
  <c r="BF48" i="91"/>
  <c r="BE48" i="91" s="1"/>
  <c r="BC48" i="91"/>
  <c r="AY48" i="91"/>
  <c r="AX48" i="91" s="1"/>
  <c r="AV48" i="91"/>
  <c r="AR48" i="91"/>
  <c r="AQ48" i="91" s="1"/>
  <c r="AO48" i="91"/>
  <c r="AK48" i="91"/>
  <c r="AJ48" i="91" s="1"/>
  <c r="AH48" i="91"/>
  <c r="AD48" i="91"/>
  <c r="AC48" i="91" s="1"/>
  <c r="AA48" i="91"/>
  <c r="W48" i="91"/>
  <c r="V48" i="91" s="1"/>
  <c r="T48" i="91"/>
  <c r="P48" i="91"/>
  <c r="O48" i="91" s="1"/>
  <c r="M48" i="91"/>
  <c r="I48" i="91"/>
  <c r="H48" i="91" s="1"/>
  <c r="F48" i="91"/>
  <c r="BU47" i="91"/>
  <c r="BT47" i="91"/>
  <c r="BS47" i="91" s="1"/>
  <c r="BQ47" i="91"/>
  <c r="BM47" i="91"/>
  <c r="BL47" i="91" s="1"/>
  <c r="BJ47" i="91"/>
  <c r="BF47" i="91"/>
  <c r="BE47" i="91" s="1"/>
  <c r="BC47" i="91"/>
  <c r="AY47" i="91"/>
  <c r="AX47" i="91" s="1"/>
  <c r="AV47" i="91"/>
  <c r="AR47" i="91"/>
  <c r="AQ47" i="91" s="1"/>
  <c r="AO47" i="91"/>
  <c r="AK47" i="91"/>
  <c r="AJ47" i="91" s="1"/>
  <c r="AH47" i="91"/>
  <c r="AD47" i="91"/>
  <c r="AC47" i="91" s="1"/>
  <c r="AA47" i="91"/>
  <c r="W47" i="91"/>
  <c r="V47" i="91" s="1"/>
  <c r="T47" i="91"/>
  <c r="P47" i="91"/>
  <c r="M47" i="91"/>
  <c r="I47" i="91"/>
  <c r="H47" i="91" s="1"/>
  <c r="F47" i="91"/>
  <c r="BU46" i="91"/>
  <c r="BT46" i="91"/>
  <c r="BS46" i="91" s="1"/>
  <c r="BQ46" i="91"/>
  <c r="BM46" i="91"/>
  <c r="BL46" i="91" s="1"/>
  <c r="BJ46" i="91"/>
  <c r="BF46" i="91"/>
  <c r="BE46" i="91" s="1"/>
  <c r="BC46" i="91"/>
  <c r="AY46" i="91"/>
  <c r="AX46" i="91" s="1"/>
  <c r="AV46" i="91"/>
  <c r="AR46" i="91"/>
  <c r="AQ46" i="91" s="1"/>
  <c r="AO46" i="91"/>
  <c r="AK46" i="91"/>
  <c r="AJ46" i="91" s="1"/>
  <c r="AH46" i="91"/>
  <c r="AD46" i="91"/>
  <c r="AC46" i="91" s="1"/>
  <c r="AA46" i="91"/>
  <c r="W46" i="91"/>
  <c r="V46" i="91" s="1"/>
  <c r="T46" i="91"/>
  <c r="P46" i="91"/>
  <c r="O46" i="91" s="1"/>
  <c r="M46" i="91"/>
  <c r="I46" i="91"/>
  <c r="H46" i="91" s="1"/>
  <c r="F46" i="91"/>
  <c r="BU45" i="91"/>
  <c r="BT45" i="91"/>
  <c r="BS45" i="91" s="1"/>
  <c r="BQ45" i="91"/>
  <c r="BM45" i="91"/>
  <c r="BL45" i="91" s="1"/>
  <c r="BJ45" i="91"/>
  <c r="BF45" i="91"/>
  <c r="BE45" i="91" s="1"/>
  <c r="BC45" i="91"/>
  <c r="AY45" i="91"/>
  <c r="AX45" i="91" s="1"/>
  <c r="AV45" i="91"/>
  <c r="AR45" i="91"/>
  <c r="AQ45" i="91" s="1"/>
  <c r="AO45" i="91"/>
  <c r="AK45" i="91"/>
  <c r="AJ45" i="91" s="1"/>
  <c r="AH45" i="91"/>
  <c r="AD45" i="91"/>
  <c r="AC45" i="91" s="1"/>
  <c r="AA45" i="91"/>
  <c r="W45" i="91"/>
  <c r="V45" i="91" s="1"/>
  <c r="T45" i="91"/>
  <c r="P45" i="91"/>
  <c r="O45" i="91" s="1"/>
  <c r="M45" i="91"/>
  <c r="I45" i="91"/>
  <c r="H45" i="91" s="1"/>
  <c r="F45" i="91"/>
  <c r="BU44" i="91"/>
  <c r="BT44" i="91"/>
  <c r="BS44" i="91" s="1"/>
  <c r="BQ44" i="91"/>
  <c r="BM44" i="91"/>
  <c r="BL44" i="91" s="1"/>
  <c r="BJ44" i="91"/>
  <c r="BF44" i="91"/>
  <c r="BE44" i="91" s="1"/>
  <c r="BC44" i="91"/>
  <c r="AY44" i="91"/>
  <c r="AX44" i="91" s="1"/>
  <c r="AV44" i="91"/>
  <c r="AR44" i="91"/>
  <c r="AQ44" i="91" s="1"/>
  <c r="AO44" i="91"/>
  <c r="AK44" i="91"/>
  <c r="AJ44" i="91" s="1"/>
  <c r="AH44" i="91"/>
  <c r="AD44" i="91"/>
  <c r="AC44" i="91" s="1"/>
  <c r="AA44" i="91"/>
  <c r="W44" i="91"/>
  <c r="V44" i="91" s="1"/>
  <c r="T44" i="91"/>
  <c r="P44" i="91"/>
  <c r="O44" i="91" s="1"/>
  <c r="M44" i="91"/>
  <c r="I44" i="91"/>
  <c r="F44" i="91"/>
  <c r="BU43" i="91"/>
  <c r="BT43" i="91"/>
  <c r="BS43" i="91" s="1"/>
  <c r="BQ43" i="91"/>
  <c r="BM43" i="91"/>
  <c r="BL43" i="91" s="1"/>
  <c r="BJ43" i="91"/>
  <c r="BF43" i="91"/>
  <c r="BE43" i="91" s="1"/>
  <c r="BC43" i="91"/>
  <c r="AY43" i="91"/>
  <c r="AX43" i="91" s="1"/>
  <c r="AV43" i="91"/>
  <c r="AR43" i="91"/>
  <c r="AQ43" i="91" s="1"/>
  <c r="AO43" i="91"/>
  <c r="AK43" i="91"/>
  <c r="AJ43" i="91" s="1"/>
  <c r="AH43" i="91"/>
  <c r="AD43" i="91"/>
  <c r="AC43" i="91" s="1"/>
  <c r="AA43" i="91"/>
  <c r="W43" i="91"/>
  <c r="V43" i="91" s="1"/>
  <c r="T43" i="91"/>
  <c r="P43" i="91"/>
  <c r="O43" i="91" s="1"/>
  <c r="M43" i="91"/>
  <c r="I43" i="91"/>
  <c r="H43" i="91" s="1"/>
  <c r="F43" i="91"/>
  <c r="BU42" i="91"/>
  <c r="BT42" i="91"/>
  <c r="BS42" i="91" s="1"/>
  <c r="BQ42" i="91"/>
  <c r="BM42" i="91"/>
  <c r="BL42" i="91" s="1"/>
  <c r="BJ42" i="91"/>
  <c r="BF42" i="91"/>
  <c r="BE42" i="91" s="1"/>
  <c r="BC42" i="91"/>
  <c r="AY42" i="91"/>
  <c r="AX42" i="91" s="1"/>
  <c r="AV42" i="91"/>
  <c r="AR42" i="91"/>
  <c r="AQ42" i="91" s="1"/>
  <c r="AO42" i="91"/>
  <c r="AK42" i="91"/>
  <c r="AJ42" i="91" s="1"/>
  <c r="AH42" i="91"/>
  <c r="AD42" i="91"/>
  <c r="AC42" i="91" s="1"/>
  <c r="AA42" i="91"/>
  <c r="W42" i="91"/>
  <c r="V42" i="91" s="1"/>
  <c r="T42" i="91"/>
  <c r="P42" i="91"/>
  <c r="O42" i="91" s="1"/>
  <c r="M42" i="91"/>
  <c r="I42" i="91"/>
  <c r="F42" i="91"/>
  <c r="BU41" i="91"/>
  <c r="BT41" i="91"/>
  <c r="BS41" i="91" s="1"/>
  <c r="BQ41" i="91"/>
  <c r="BM41" i="91"/>
  <c r="BL41" i="91" s="1"/>
  <c r="BJ41" i="91"/>
  <c r="BF41" i="91"/>
  <c r="BE41" i="91" s="1"/>
  <c r="BC41" i="91"/>
  <c r="AY41" i="91"/>
  <c r="AX41" i="91" s="1"/>
  <c r="AV41" i="91"/>
  <c r="AR41" i="91"/>
  <c r="AQ41" i="91" s="1"/>
  <c r="AO41" i="91"/>
  <c r="AK41" i="91"/>
  <c r="AJ41" i="91" s="1"/>
  <c r="AH41" i="91"/>
  <c r="AD41" i="91"/>
  <c r="AC41" i="91" s="1"/>
  <c r="AA41" i="91"/>
  <c r="W41" i="91"/>
  <c r="V41" i="91" s="1"/>
  <c r="T41" i="91"/>
  <c r="P41" i="91"/>
  <c r="O41" i="91" s="1"/>
  <c r="M41" i="91"/>
  <c r="I41" i="91"/>
  <c r="H41" i="91" s="1"/>
  <c r="F41" i="91"/>
  <c r="BU40" i="91"/>
  <c r="BT40" i="91"/>
  <c r="BS40" i="91" s="1"/>
  <c r="BQ40" i="91"/>
  <c r="BM40" i="91"/>
  <c r="BL40" i="91" s="1"/>
  <c r="BJ40" i="91"/>
  <c r="BF40" i="91"/>
  <c r="BE40" i="91" s="1"/>
  <c r="BC40" i="91"/>
  <c r="AY40" i="91"/>
  <c r="AX40" i="91" s="1"/>
  <c r="AV40" i="91"/>
  <c r="AR40" i="91"/>
  <c r="AQ40" i="91" s="1"/>
  <c r="AO40" i="91"/>
  <c r="AK40" i="91"/>
  <c r="AJ40" i="91" s="1"/>
  <c r="AH40" i="91"/>
  <c r="AD40" i="91"/>
  <c r="AC40" i="91" s="1"/>
  <c r="AA40" i="91"/>
  <c r="W40" i="91"/>
  <c r="V40" i="91" s="1"/>
  <c r="T40" i="91"/>
  <c r="P40" i="91"/>
  <c r="O40" i="91" s="1"/>
  <c r="M40" i="91"/>
  <c r="I40" i="91"/>
  <c r="H40" i="91" s="1"/>
  <c r="F40" i="91"/>
  <c r="BU39" i="91"/>
  <c r="BT39" i="91"/>
  <c r="BS39" i="91" s="1"/>
  <c r="BQ39" i="91"/>
  <c r="BM39" i="91"/>
  <c r="BL39" i="91" s="1"/>
  <c r="BJ39" i="91"/>
  <c r="BF39" i="91"/>
  <c r="BE39" i="91" s="1"/>
  <c r="BC39" i="91"/>
  <c r="AY39" i="91"/>
  <c r="AX39" i="91" s="1"/>
  <c r="AV39" i="91"/>
  <c r="AR39" i="91"/>
  <c r="AQ39" i="91" s="1"/>
  <c r="AO39" i="91"/>
  <c r="AK39" i="91"/>
  <c r="AJ39" i="91" s="1"/>
  <c r="AH39" i="91"/>
  <c r="AD39" i="91"/>
  <c r="AC39" i="91" s="1"/>
  <c r="AA39" i="91"/>
  <c r="W39" i="91"/>
  <c r="V39" i="91" s="1"/>
  <c r="T39" i="91"/>
  <c r="P39" i="91"/>
  <c r="M39" i="91"/>
  <c r="I39" i="91"/>
  <c r="H39" i="91" s="1"/>
  <c r="F39" i="91"/>
  <c r="BU38" i="91"/>
  <c r="BT38" i="91"/>
  <c r="BS38" i="91" s="1"/>
  <c r="BQ38" i="91"/>
  <c r="BM38" i="91"/>
  <c r="BL38" i="91" s="1"/>
  <c r="BJ38" i="91"/>
  <c r="BF38" i="91"/>
  <c r="BE38" i="91" s="1"/>
  <c r="BC38" i="91"/>
  <c r="AY38" i="91"/>
  <c r="AX38" i="91" s="1"/>
  <c r="AV38" i="91"/>
  <c r="AR38" i="91"/>
  <c r="AQ38" i="91" s="1"/>
  <c r="AO38" i="91"/>
  <c r="AK38" i="91"/>
  <c r="AJ38" i="91" s="1"/>
  <c r="AH38" i="91"/>
  <c r="AD38" i="91"/>
  <c r="AC38" i="91" s="1"/>
  <c r="AA38" i="91"/>
  <c r="W38" i="91"/>
  <c r="V38" i="91" s="1"/>
  <c r="T38" i="91"/>
  <c r="P38" i="91"/>
  <c r="O38" i="91" s="1"/>
  <c r="M38" i="91"/>
  <c r="I38" i="91"/>
  <c r="H38" i="91" s="1"/>
  <c r="F38" i="91"/>
  <c r="BU37" i="91"/>
  <c r="BT37" i="91"/>
  <c r="BS37" i="91" s="1"/>
  <c r="BQ37" i="91"/>
  <c r="BM37" i="91"/>
  <c r="BL37" i="91" s="1"/>
  <c r="BJ37" i="91"/>
  <c r="BF37" i="91"/>
  <c r="BE37" i="91" s="1"/>
  <c r="BC37" i="91"/>
  <c r="AY37" i="91"/>
  <c r="AX37" i="91" s="1"/>
  <c r="AV37" i="91"/>
  <c r="AR37" i="91"/>
  <c r="AQ37" i="91" s="1"/>
  <c r="AO37" i="91"/>
  <c r="AK37" i="91"/>
  <c r="AJ37" i="91" s="1"/>
  <c r="AH37" i="91"/>
  <c r="AD37" i="91"/>
  <c r="AC37" i="91" s="1"/>
  <c r="AA37" i="91"/>
  <c r="W37" i="91"/>
  <c r="V37" i="91" s="1"/>
  <c r="T37" i="91"/>
  <c r="P37" i="91"/>
  <c r="O37" i="91" s="1"/>
  <c r="M37" i="91"/>
  <c r="I37" i="91"/>
  <c r="H37" i="91" s="1"/>
  <c r="F37" i="91"/>
  <c r="BU36" i="91"/>
  <c r="BT36" i="91"/>
  <c r="BS36" i="91" s="1"/>
  <c r="BQ36" i="91"/>
  <c r="BM36" i="91"/>
  <c r="BL36" i="91" s="1"/>
  <c r="BJ36" i="91"/>
  <c r="BF36" i="91"/>
  <c r="BE36" i="91" s="1"/>
  <c r="BC36" i="91"/>
  <c r="AY36" i="91"/>
  <c r="AX36" i="91" s="1"/>
  <c r="AV36" i="91"/>
  <c r="AR36" i="91"/>
  <c r="AQ36" i="91" s="1"/>
  <c r="AO36" i="91"/>
  <c r="AK36" i="91"/>
  <c r="AJ36" i="91" s="1"/>
  <c r="AH36" i="91"/>
  <c r="AD36" i="91"/>
  <c r="AC36" i="91" s="1"/>
  <c r="AA36" i="91"/>
  <c r="W36" i="91"/>
  <c r="T36" i="91"/>
  <c r="P36" i="91"/>
  <c r="O36" i="91" s="1"/>
  <c r="M36" i="91"/>
  <c r="I36" i="91"/>
  <c r="H36" i="91" s="1"/>
  <c r="F36" i="91"/>
  <c r="BU35" i="91"/>
  <c r="BT35" i="91"/>
  <c r="BS35" i="91" s="1"/>
  <c r="BQ35" i="91"/>
  <c r="BM35" i="91"/>
  <c r="BL35" i="91" s="1"/>
  <c r="BJ35" i="91"/>
  <c r="BF35" i="91"/>
  <c r="BE35" i="91" s="1"/>
  <c r="BC35" i="91"/>
  <c r="AY35" i="91"/>
  <c r="AX35" i="91" s="1"/>
  <c r="AV35" i="91"/>
  <c r="AR35" i="91"/>
  <c r="AQ35" i="91" s="1"/>
  <c r="AO35" i="91"/>
  <c r="AK35" i="91"/>
  <c r="AJ35" i="91" s="1"/>
  <c r="AH35" i="91"/>
  <c r="AD35" i="91"/>
  <c r="AC35" i="91" s="1"/>
  <c r="AA35" i="91"/>
  <c r="W35" i="91"/>
  <c r="V35" i="91" s="1"/>
  <c r="T35" i="91"/>
  <c r="P35" i="91"/>
  <c r="O35" i="91" s="1"/>
  <c r="M35" i="91"/>
  <c r="I35" i="91"/>
  <c r="H35" i="91" s="1"/>
  <c r="F35" i="91"/>
  <c r="BU34" i="91"/>
  <c r="BT34" i="91"/>
  <c r="BS34" i="91" s="1"/>
  <c r="BQ34" i="91"/>
  <c r="BM34" i="91"/>
  <c r="BL34" i="91" s="1"/>
  <c r="BJ34" i="91"/>
  <c r="BF34" i="91"/>
  <c r="BE34" i="91" s="1"/>
  <c r="BC34" i="91"/>
  <c r="AY34" i="91"/>
  <c r="AX34" i="91" s="1"/>
  <c r="AV34" i="91"/>
  <c r="AR34" i="91"/>
  <c r="AQ34" i="91" s="1"/>
  <c r="AO34" i="91"/>
  <c r="AK34" i="91"/>
  <c r="AJ34" i="91" s="1"/>
  <c r="AH34" i="91"/>
  <c r="AD34" i="91"/>
  <c r="AC34" i="91" s="1"/>
  <c r="AA34" i="91"/>
  <c r="W34" i="91"/>
  <c r="V34" i="91" s="1"/>
  <c r="T34" i="91"/>
  <c r="P34" i="91"/>
  <c r="O34" i="91" s="1"/>
  <c r="M34" i="91"/>
  <c r="I34" i="91"/>
  <c r="F34" i="91"/>
  <c r="BU33" i="91"/>
  <c r="BT33" i="91"/>
  <c r="BS33" i="91" s="1"/>
  <c r="BQ33" i="91"/>
  <c r="BM33" i="91"/>
  <c r="BL33" i="91" s="1"/>
  <c r="BJ33" i="91"/>
  <c r="BF33" i="91"/>
  <c r="BE33" i="91" s="1"/>
  <c r="BC33" i="91"/>
  <c r="AY33" i="91"/>
  <c r="AX33" i="91" s="1"/>
  <c r="AV33" i="91"/>
  <c r="AR33" i="91"/>
  <c r="AQ33" i="91" s="1"/>
  <c r="AO33" i="91"/>
  <c r="AK33" i="91"/>
  <c r="AJ33" i="91" s="1"/>
  <c r="AH33" i="91"/>
  <c r="AD33" i="91"/>
  <c r="AC33" i="91" s="1"/>
  <c r="AA33" i="91"/>
  <c r="W33" i="91"/>
  <c r="V33" i="91" s="1"/>
  <c r="T33" i="91"/>
  <c r="P33" i="91"/>
  <c r="O33" i="91" s="1"/>
  <c r="M33" i="91"/>
  <c r="I33" i="91"/>
  <c r="H33" i="91" s="1"/>
  <c r="F33" i="91"/>
  <c r="BU32" i="91"/>
  <c r="BT32" i="91"/>
  <c r="BS32" i="91" s="1"/>
  <c r="BQ32" i="91"/>
  <c r="BM32" i="91"/>
  <c r="BL32" i="91" s="1"/>
  <c r="BJ32" i="91"/>
  <c r="BF32" i="91"/>
  <c r="BE32" i="91" s="1"/>
  <c r="BC32" i="91"/>
  <c r="AY32" i="91"/>
  <c r="AX32" i="91" s="1"/>
  <c r="AV32" i="91"/>
  <c r="AR32" i="91"/>
  <c r="AQ32" i="91" s="1"/>
  <c r="AO32" i="91"/>
  <c r="AK32" i="91"/>
  <c r="AJ32" i="91" s="1"/>
  <c r="AH32" i="91"/>
  <c r="AD32" i="91"/>
  <c r="AC32" i="91" s="1"/>
  <c r="AA32" i="91"/>
  <c r="W32" i="91"/>
  <c r="V32" i="91" s="1"/>
  <c r="T32" i="91"/>
  <c r="P32" i="91"/>
  <c r="O32" i="91" s="1"/>
  <c r="M32" i="91"/>
  <c r="I32" i="91"/>
  <c r="H32" i="91" s="1"/>
  <c r="F32" i="91"/>
  <c r="BU31" i="91"/>
  <c r="BT31" i="91"/>
  <c r="BS31" i="91" s="1"/>
  <c r="BQ31" i="91"/>
  <c r="BM31" i="91"/>
  <c r="BL31" i="91" s="1"/>
  <c r="BJ31" i="91"/>
  <c r="BF31" i="91"/>
  <c r="BE31" i="91" s="1"/>
  <c r="BC31" i="91"/>
  <c r="AY31" i="91"/>
  <c r="AX31" i="91" s="1"/>
  <c r="AV31" i="91"/>
  <c r="AR31" i="91"/>
  <c r="AQ31" i="91" s="1"/>
  <c r="AO31" i="91"/>
  <c r="AK31" i="91"/>
  <c r="AJ31" i="91" s="1"/>
  <c r="AH31" i="91"/>
  <c r="AD31" i="91"/>
  <c r="AC31" i="91" s="1"/>
  <c r="AA31" i="91"/>
  <c r="W31" i="91"/>
  <c r="V31" i="91" s="1"/>
  <c r="T31" i="91"/>
  <c r="P31" i="91"/>
  <c r="O31" i="91" s="1"/>
  <c r="M31" i="91"/>
  <c r="I31" i="91"/>
  <c r="H31" i="91" s="1"/>
  <c r="F31" i="91"/>
  <c r="BU30" i="91"/>
  <c r="BT30" i="91"/>
  <c r="BS30" i="91" s="1"/>
  <c r="BQ30" i="91"/>
  <c r="BM30" i="91"/>
  <c r="BL30" i="91" s="1"/>
  <c r="BJ30" i="91"/>
  <c r="BF30" i="91"/>
  <c r="BE30" i="91" s="1"/>
  <c r="BC30" i="91"/>
  <c r="AY30" i="91"/>
  <c r="AX30" i="91" s="1"/>
  <c r="AV30" i="91"/>
  <c r="AR30" i="91"/>
  <c r="AQ30" i="91" s="1"/>
  <c r="AO30" i="91"/>
  <c r="AK30" i="91"/>
  <c r="AJ30" i="91" s="1"/>
  <c r="AH30" i="91"/>
  <c r="AD30" i="91"/>
  <c r="AC30" i="91" s="1"/>
  <c r="AA30" i="91"/>
  <c r="W30" i="91"/>
  <c r="V30" i="91" s="1"/>
  <c r="T30" i="91"/>
  <c r="P30" i="91"/>
  <c r="M30" i="91"/>
  <c r="I30" i="91"/>
  <c r="H30" i="91" s="1"/>
  <c r="F30" i="91"/>
  <c r="BU29" i="91"/>
  <c r="BT29" i="91"/>
  <c r="BS29" i="91" s="1"/>
  <c r="BQ29" i="91"/>
  <c r="BM29" i="91"/>
  <c r="BL29" i="91" s="1"/>
  <c r="BJ29" i="91"/>
  <c r="BF29" i="91"/>
  <c r="BE29" i="91" s="1"/>
  <c r="BC29" i="91"/>
  <c r="AY29" i="91"/>
  <c r="AX29" i="91" s="1"/>
  <c r="AV29" i="91"/>
  <c r="AR29" i="91"/>
  <c r="AQ29" i="91" s="1"/>
  <c r="AO29" i="91"/>
  <c r="AK29" i="91"/>
  <c r="AJ29" i="91" s="1"/>
  <c r="AH29" i="91"/>
  <c r="AD29" i="91"/>
  <c r="AC29" i="91" s="1"/>
  <c r="AA29" i="91"/>
  <c r="W29" i="91"/>
  <c r="V29" i="91" s="1"/>
  <c r="T29" i="91"/>
  <c r="P29" i="91"/>
  <c r="O29" i="91" s="1"/>
  <c r="M29" i="91"/>
  <c r="I29" i="91"/>
  <c r="H29" i="91" s="1"/>
  <c r="F29" i="91"/>
  <c r="BU28" i="91"/>
  <c r="BT28" i="91"/>
  <c r="BS28" i="91" s="1"/>
  <c r="BQ28" i="91"/>
  <c r="BM28" i="91"/>
  <c r="BL28" i="91" s="1"/>
  <c r="BJ28" i="91"/>
  <c r="BF28" i="91"/>
  <c r="BE28" i="91" s="1"/>
  <c r="BC28" i="91"/>
  <c r="AY28" i="91"/>
  <c r="AX28" i="91" s="1"/>
  <c r="AV28" i="91"/>
  <c r="AR28" i="91"/>
  <c r="AQ28" i="91" s="1"/>
  <c r="AO28" i="91"/>
  <c r="AK28" i="91"/>
  <c r="AJ28" i="91" s="1"/>
  <c r="AH28" i="91"/>
  <c r="AD28" i="91"/>
  <c r="AC28" i="91" s="1"/>
  <c r="AA28" i="91"/>
  <c r="W28" i="91"/>
  <c r="V28" i="91" s="1"/>
  <c r="T28" i="91"/>
  <c r="P28" i="91"/>
  <c r="O28" i="91" s="1"/>
  <c r="M28" i="91"/>
  <c r="I28" i="91"/>
  <c r="H28" i="91" s="1"/>
  <c r="F28" i="91"/>
  <c r="BU27" i="91"/>
  <c r="BT27" i="91"/>
  <c r="BS27" i="91" s="1"/>
  <c r="BQ27" i="91"/>
  <c r="BM27" i="91"/>
  <c r="BL27" i="91" s="1"/>
  <c r="BJ27" i="91"/>
  <c r="BF27" i="91"/>
  <c r="BE27" i="91" s="1"/>
  <c r="BC27" i="91"/>
  <c r="AY27" i="91"/>
  <c r="AX27" i="91" s="1"/>
  <c r="AV27" i="91"/>
  <c r="AR27" i="91"/>
  <c r="AQ27" i="91" s="1"/>
  <c r="AO27" i="91"/>
  <c r="AK27" i="91"/>
  <c r="AJ27" i="91" s="1"/>
  <c r="AH27" i="91"/>
  <c r="AD27" i="91"/>
  <c r="AC27" i="91" s="1"/>
  <c r="AA27" i="91"/>
  <c r="W27" i="91"/>
  <c r="V27" i="91" s="1"/>
  <c r="T27" i="91"/>
  <c r="P27" i="91"/>
  <c r="O27" i="91" s="1"/>
  <c r="M27" i="91"/>
  <c r="I27" i="91"/>
  <c r="H27" i="91" s="1"/>
  <c r="F27" i="91"/>
  <c r="BU26" i="91"/>
  <c r="BT26" i="91"/>
  <c r="BS26" i="91" s="1"/>
  <c r="BQ26" i="91"/>
  <c r="BM26" i="91"/>
  <c r="BL26" i="91" s="1"/>
  <c r="BJ26" i="91"/>
  <c r="BF26" i="91"/>
  <c r="BE26" i="91" s="1"/>
  <c r="BC26" i="91"/>
  <c r="AY26" i="91"/>
  <c r="AX26" i="91" s="1"/>
  <c r="AV26" i="91"/>
  <c r="AR26" i="91"/>
  <c r="AQ26" i="91" s="1"/>
  <c r="AO26" i="91"/>
  <c r="AK26" i="91"/>
  <c r="AJ26" i="91" s="1"/>
  <c r="AH26" i="91"/>
  <c r="AD26" i="91"/>
  <c r="AC26" i="91" s="1"/>
  <c r="AA26" i="91"/>
  <c r="W26" i="91"/>
  <c r="V26" i="91" s="1"/>
  <c r="T26" i="91"/>
  <c r="P26" i="91"/>
  <c r="O26" i="91" s="1"/>
  <c r="M26" i="91"/>
  <c r="I26" i="91"/>
  <c r="F26" i="91"/>
  <c r="BU25" i="91"/>
  <c r="BT25" i="91"/>
  <c r="BS25" i="91" s="1"/>
  <c r="BQ25" i="91"/>
  <c r="BM25" i="91"/>
  <c r="BL25" i="91" s="1"/>
  <c r="BJ25" i="91"/>
  <c r="BF25" i="91"/>
  <c r="BE25" i="91" s="1"/>
  <c r="BC25" i="91"/>
  <c r="AY25" i="91"/>
  <c r="AX25" i="91" s="1"/>
  <c r="AV25" i="91"/>
  <c r="AR25" i="91"/>
  <c r="AQ25" i="91" s="1"/>
  <c r="AO25" i="91"/>
  <c r="AK25" i="91"/>
  <c r="AJ25" i="91" s="1"/>
  <c r="AH25" i="91"/>
  <c r="AD25" i="91"/>
  <c r="AC25" i="91" s="1"/>
  <c r="AA25" i="91"/>
  <c r="W25" i="91"/>
  <c r="V25" i="91" s="1"/>
  <c r="T25" i="91"/>
  <c r="P25" i="91"/>
  <c r="O25" i="91" s="1"/>
  <c r="M25" i="91"/>
  <c r="I25" i="91"/>
  <c r="H25" i="91" s="1"/>
  <c r="F25" i="91"/>
  <c r="BU24" i="91"/>
  <c r="BT24" i="91"/>
  <c r="BS24" i="91" s="1"/>
  <c r="BQ24" i="91"/>
  <c r="BM24" i="91"/>
  <c r="BL24" i="91" s="1"/>
  <c r="BJ24" i="91"/>
  <c r="BF24" i="91"/>
  <c r="BE24" i="91" s="1"/>
  <c r="BC24" i="91"/>
  <c r="AY24" i="91"/>
  <c r="AX24" i="91" s="1"/>
  <c r="AV24" i="91"/>
  <c r="AR24" i="91"/>
  <c r="AQ24" i="91" s="1"/>
  <c r="AO24" i="91"/>
  <c r="AK24" i="91"/>
  <c r="AJ24" i="91" s="1"/>
  <c r="AH24" i="91"/>
  <c r="AD24" i="91"/>
  <c r="AC24" i="91" s="1"/>
  <c r="AA24" i="91"/>
  <c r="W24" i="91"/>
  <c r="V24" i="91" s="1"/>
  <c r="T24" i="91"/>
  <c r="P24" i="91"/>
  <c r="O24" i="91" s="1"/>
  <c r="M24" i="91"/>
  <c r="I24" i="91"/>
  <c r="H24" i="91" s="1"/>
  <c r="F24" i="91"/>
  <c r="BU23" i="91"/>
  <c r="BT23" i="91"/>
  <c r="BS23" i="91" s="1"/>
  <c r="BQ23" i="91"/>
  <c r="BM23" i="91"/>
  <c r="BL23" i="91" s="1"/>
  <c r="BJ23" i="91"/>
  <c r="BF23" i="91"/>
  <c r="BE23" i="91" s="1"/>
  <c r="BC23" i="91"/>
  <c r="AY23" i="91"/>
  <c r="AX23" i="91" s="1"/>
  <c r="AV23" i="91"/>
  <c r="AR23" i="91"/>
  <c r="AQ23" i="91" s="1"/>
  <c r="AO23" i="91"/>
  <c r="AK23" i="91"/>
  <c r="AJ23" i="91" s="1"/>
  <c r="AH23" i="91"/>
  <c r="AD23" i="91"/>
  <c r="AC23" i="91" s="1"/>
  <c r="AA23" i="91"/>
  <c r="W23" i="91"/>
  <c r="V23" i="91" s="1"/>
  <c r="T23" i="91"/>
  <c r="P23" i="91"/>
  <c r="M23" i="91"/>
  <c r="I23" i="91"/>
  <c r="H23" i="91" s="1"/>
  <c r="F23" i="91"/>
  <c r="BU22" i="91"/>
  <c r="BT22" i="91"/>
  <c r="BS22" i="91" s="1"/>
  <c r="BQ22" i="91"/>
  <c r="BM22" i="91"/>
  <c r="BL22" i="91" s="1"/>
  <c r="BJ22" i="91"/>
  <c r="BF22" i="91"/>
  <c r="BE22" i="91" s="1"/>
  <c r="BC22" i="91"/>
  <c r="AY22" i="91"/>
  <c r="AX22" i="91" s="1"/>
  <c r="AV22" i="91"/>
  <c r="AR22" i="91"/>
  <c r="AQ22" i="91" s="1"/>
  <c r="AO22" i="91"/>
  <c r="AK22" i="91"/>
  <c r="AJ22" i="91" s="1"/>
  <c r="AH22" i="91"/>
  <c r="AD22" i="91"/>
  <c r="AC22" i="91" s="1"/>
  <c r="AA22" i="91"/>
  <c r="W22" i="91"/>
  <c r="V22" i="91" s="1"/>
  <c r="T22" i="91"/>
  <c r="P22" i="91"/>
  <c r="O22" i="91" s="1"/>
  <c r="M22" i="91"/>
  <c r="I22" i="91"/>
  <c r="H22" i="91" s="1"/>
  <c r="F22" i="91"/>
  <c r="BU21" i="91"/>
  <c r="BT21" i="91"/>
  <c r="BS21" i="91" s="1"/>
  <c r="BQ21" i="91"/>
  <c r="BM21" i="91"/>
  <c r="BL21" i="91" s="1"/>
  <c r="BJ21" i="91"/>
  <c r="BF21" i="91"/>
  <c r="BE21" i="91" s="1"/>
  <c r="BC21" i="91"/>
  <c r="AY21" i="91"/>
  <c r="AX21" i="91" s="1"/>
  <c r="AV21" i="91"/>
  <c r="AR21" i="91"/>
  <c r="AQ21" i="91" s="1"/>
  <c r="AO21" i="91"/>
  <c r="AK21" i="91"/>
  <c r="AJ21" i="91" s="1"/>
  <c r="AH21" i="91"/>
  <c r="AD21" i="91"/>
  <c r="AC21" i="91" s="1"/>
  <c r="AA21" i="91"/>
  <c r="W21" i="91"/>
  <c r="V21" i="91" s="1"/>
  <c r="T21" i="91"/>
  <c r="P21" i="91"/>
  <c r="O21" i="91" s="1"/>
  <c r="M21" i="91"/>
  <c r="I21" i="91"/>
  <c r="H21" i="91" s="1"/>
  <c r="F21" i="91"/>
  <c r="BU20" i="91"/>
  <c r="BT20" i="91"/>
  <c r="BS20" i="91" s="1"/>
  <c r="BQ20" i="91"/>
  <c r="BM20" i="91"/>
  <c r="BL20" i="91" s="1"/>
  <c r="BJ20" i="91"/>
  <c r="BF20" i="91"/>
  <c r="BE20" i="91" s="1"/>
  <c r="BC20" i="91"/>
  <c r="AY20" i="91"/>
  <c r="AX20" i="91" s="1"/>
  <c r="AV20" i="91"/>
  <c r="AR20" i="91"/>
  <c r="AQ20" i="91" s="1"/>
  <c r="AO20" i="91"/>
  <c r="AK20" i="91"/>
  <c r="AJ20" i="91" s="1"/>
  <c r="AH20" i="91"/>
  <c r="AD20" i="91"/>
  <c r="AC20" i="91" s="1"/>
  <c r="AA20" i="91"/>
  <c r="W20" i="91"/>
  <c r="V20" i="91" s="1"/>
  <c r="T20" i="91"/>
  <c r="P20" i="91"/>
  <c r="O20" i="91" s="1"/>
  <c r="M20" i="91"/>
  <c r="I20" i="91"/>
  <c r="H20" i="91" s="1"/>
  <c r="F20" i="91"/>
  <c r="BU19" i="91"/>
  <c r="BT19" i="91"/>
  <c r="BS19" i="91" s="1"/>
  <c r="BQ19" i="91"/>
  <c r="BM19" i="91"/>
  <c r="BL19" i="91" s="1"/>
  <c r="BJ19" i="91"/>
  <c r="BF19" i="91"/>
  <c r="BE19" i="91" s="1"/>
  <c r="BC19" i="91"/>
  <c r="AY19" i="91"/>
  <c r="AX19" i="91" s="1"/>
  <c r="AV19" i="91"/>
  <c r="AR19" i="91"/>
  <c r="AQ19" i="91" s="1"/>
  <c r="AO19" i="91"/>
  <c r="AK19" i="91"/>
  <c r="AJ19" i="91" s="1"/>
  <c r="AH19" i="91"/>
  <c r="AD19" i="91"/>
  <c r="AC19" i="91" s="1"/>
  <c r="AA19" i="91"/>
  <c r="W19" i="91"/>
  <c r="V19" i="91" s="1"/>
  <c r="T19" i="91"/>
  <c r="P19" i="91"/>
  <c r="O19" i="91" s="1"/>
  <c r="M19" i="91"/>
  <c r="I19" i="91"/>
  <c r="F19" i="91"/>
  <c r="BU18" i="91"/>
  <c r="BT18" i="91"/>
  <c r="BS18" i="91" s="1"/>
  <c r="BQ18" i="91"/>
  <c r="BM18" i="91"/>
  <c r="BL18" i="91" s="1"/>
  <c r="BJ18" i="91"/>
  <c r="BF18" i="91"/>
  <c r="BE18" i="91" s="1"/>
  <c r="BC18" i="91"/>
  <c r="AY18" i="91"/>
  <c r="AX18" i="91" s="1"/>
  <c r="AV18" i="91"/>
  <c r="AR18" i="91"/>
  <c r="AQ18" i="91" s="1"/>
  <c r="AO18" i="91"/>
  <c r="AK18" i="91"/>
  <c r="AJ18" i="91" s="1"/>
  <c r="AH18" i="91"/>
  <c r="AD18" i="91"/>
  <c r="AC18" i="91" s="1"/>
  <c r="AA18" i="91"/>
  <c r="W18" i="91"/>
  <c r="V18" i="91" s="1"/>
  <c r="T18" i="91"/>
  <c r="P18" i="91"/>
  <c r="O18" i="91" s="1"/>
  <c r="M18" i="91"/>
  <c r="I18" i="91"/>
  <c r="F18" i="91"/>
  <c r="BU17" i="91"/>
  <c r="BT17" i="91"/>
  <c r="BS17" i="91" s="1"/>
  <c r="BQ17" i="91"/>
  <c r="BM17" i="91"/>
  <c r="BL17" i="91" s="1"/>
  <c r="BJ17" i="91"/>
  <c r="BF17" i="91"/>
  <c r="BE17" i="91" s="1"/>
  <c r="BC17" i="91"/>
  <c r="AY17" i="91"/>
  <c r="AX17" i="91" s="1"/>
  <c r="AV17" i="91"/>
  <c r="AR17" i="91"/>
  <c r="AQ17" i="91" s="1"/>
  <c r="AO17" i="91"/>
  <c r="AK17" i="91"/>
  <c r="AJ17" i="91" s="1"/>
  <c r="AH17" i="91"/>
  <c r="AD17" i="91"/>
  <c r="AC17" i="91" s="1"/>
  <c r="AA17" i="91"/>
  <c r="W17" i="91"/>
  <c r="T17" i="91"/>
  <c r="P17" i="91"/>
  <c r="O17" i="91" s="1"/>
  <c r="M17" i="91"/>
  <c r="I17" i="91"/>
  <c r="H17" i="91" s="1"/>
  <c r="F17" i="91"/>
  <c r="BU16" i="91"/>
  <c r="BT16" i="91"/>
  <c r="BS16" i="91" s="1"/>
  <c r="BQ16" i="91"/>
  <c r="BM16" i="91"/>
  <c r="BL16" i="91" s="1"/>
  <c r="BJ16" i="91"/>
  <c r="BF16" i="91"/>
  <c r="BE16" i="91" s="1"/>
  <c r="BC16" i="91"/>
  <c r="AY16" i="91"/>
  <c r="AX16" i="91" s="1"/>
  <c r="AV16" i="91"/>
  <c r="AR16" i="91"/>
  <c r="AQ16" i="91" s="1"/>
  <c r="AO16" i="91"/>
  <c r="AK16" i="91"/>
  <c r="AJ16" i="91" s="1"/>
  <c r="AH16" i="91"/>
  <c r="AD16" i="91"/>
  <c r="AC16" i="91" s="1"/>
  <c r="AA16" i="91"/>
  <c r="W16" i="91"/>
  <c r="V16" i="91" s="1"/>
  <c r="T16" i="91"/>
  <c r="P16" i="91"/>
  <c r="O16" i="91" s="1"/>
  <c r="M16" i="91"/>
  <c r="I16" i="91"/>
  <c r="H16" i="91" s="1"/>
  <c r="F16" i="91"/>
  <c r="BU15" i="91"/>
  <c r="BT15" i="91"/>
  <c r="BQ15" i="91"/>
  <c r="BM15" i="91"/>
  <c r="BL15" i="91" s="1"/>
  <c r="BJ15" i="91"/>
  <c r="BF15" i="91"/>
  <c r="BE15" i="91" s="1"/>
  <c r="BC15" i="91"/>
  <c r="AY15" i="91"/>
  <c r="AX15" i="91" s="1"/>
  <c r="AV15" i="91"/>
  <c r="AR15" i="91"/>
  <c r="AQ15" i="91" s="1"/>
  <c r="AO15" i="91"/>
  <c r="AK15" i="91"/>
  <c r="AJ15" i="91" s="1"/>
  <c r="AH15" i="91"/>
  <c r="AD15" i="91"/>
  <c r="AC15" i="91" s="1"/>
  <c r="AA15" i="91"/>
  <c r="W15" i="91"/>
  <c r="V15" i="91" s="1"/>
  <c r="T15" i="91"/>
  <c r="P15" i="91"/>
  <c r="M15" i="91"/>
  <c r="I15" i="91"/>
  <c r="H15" i="91" s="1"/>
  <c r="F15" i="91"/>
  <c r="P14" i="91"/>
  <c r="W14" i="91" s="1"/>
  <c r="O14" i="91"/>
  <c r="V14" i="91" s="1"/>
  <c r="AC14" i="91" s="1"/>
  <c r="AJ14" i="91" s="1"/>
  <c r="AQ14" i="91" s="1"/>
  <c r="AX14" i="91" s="1"/>
  <c r="BE14" i="91" s="1"/>
  <c r="BL14" i="91" s="1"/>
  <c r="BS14" i="91" s="1"/>
  <c r="N14" i="91"/>
  <c r="U14" i="91" s="1"/>
  <c r="AB14" i="91" s="1"/>
  <c r="AI14" i="91" s="1"/>
  <c r="AP14" i="91" s="1"/>
  <c r="AW14" i="91" s="1"/>
  <c r="BD14" i="91" s="1"/>
  <c r="BK14" i="91" s="1"/>
  <c r="BR14" i="91" s="1"/>
  <c r="BU12" i="91"/>
  <c r="BR13" i="91"/>
  <c r="BK13" i="91"/>
  <c r="BD13" i="91"/>
  <c r="AW13" i="91"/>
  <c r="AP13" i="91"/>
  <c r="AI13" i="91"/>
  <c r="AB13" i="91"/>
  <c r="U13" i="91"/>
  <c r="N13" i="91"/>
  <c r="G13" i="91"/>
  <c r="BN9" i="91"/>
  <c r="B7" i="91"/>
  <c r="A6" i="91"/>
  <c r="A5" i="91"/>
  <c r="A4" i="91"/>
  <c r="A1" i="91"/>
  <c r="H120" i="92"/>
  <c r="G120" i="92"/>
  <c r="I13" i="91"/>
  <c r="A202" i="89"/>
  <c r="A201" i="89"/>
  <c r="C178" i="89"/>
  <c r="A145" i="89"/>
  <c r="A144" i="89"/>
  <c r="A143" i="89"/>
  <c r="A142" i="89"/>
  <c r="A141" i="89"/>
  <c r="A140" i="89"/>
  <c r="A139" i="89"/>
  <c r="A138" i="89"/>
  <c r="A137" i="89"/>
  <c r="A136" i="89"/>
  <c r="A134" i="89"/>
  <c r="A133" i="89"/>
  <c r="A131" i="89"/>
  <c r="A130" i="89"/>
  <c r="A129" i="89"/>
  <c r="A128" i="89"/>
  <c r="A127" i="89"/>
  <c r="A126" i="89"/>
  <c r="A125" i="89"/>
  <c r="A124" i="89"/>
  <c r="A123" i="89"/>
  <c r="A122" i="89"/>
  <c r="A121" i="89"/>
  <c r="A120" i="89"/>
  <c r="A119" i="89"/>
  <c r="A118" i="89"/>
  <c r="A117" i="89"/>
  <c r="A116" i="89"/>
  <c r="A115" i="89"/>
  <c r="A114" i="89"/>
  <c r="A113" i="89"/>
  <c r="A112" i="89"/>
  <c r="A111" i="89"/>
  <c r="A106" i="89"/>
  <c r="A105" i="89"/>
  <c r="A104" i="89"/>
  <c r="A103" i="89"/>
  <c r="A102" i="89"/>
  <c r="A101" i="89"/>
  <c r="A100" i="89"/>
  <c r="A99" i="89"/>
  <c r="A98" i="89"/>
  <c r="A97" i="89"/>
  <c r="A96" i="89"/>
  <c r="A95" i="89"/>
  <c r="A94" i="89"/>
  <c r="A93" i="89"/>
  <c r="A92" i="89"/>
  <c r="A91" i="89"/>
  <c r="A90" i="89"/>
  <c r="A89" i="89"/>
  <c r="A88" i="89"/>
  <c r="A87" i="89"/>
  <c r="A86" i="89"/>
  <c r="A85" i="89"/>
  <c r="A84" i="89"/>
  <c r="A83" i="89"/>
  <c r="A82" i="89"/>
  <c r="A81" i="89"/>
  <c r="A80" i="89"/>
  <c r="A79" i="89"/>
  <c r="A78" i="89"/>
  <c r="A77" i="89"/>
  <c r="A76" i="89"/>
  <c r="A75" i="89"/>
  <c r="A74" i="89"/>
  <c r="A73" i="89"/>
  <c r="A72" i="89"/>
  <c r="A71" i="89"/>
  <c r="A70" i="89"/>
  <c r="A69" i="89"/>
  <c r="A68" i="89"/>
  <c r="A67" i="89"/>
  <c r="A66" i="89"/>
  <c r="A65" i="89"/>
  <c r="A64" i="89"/>
  <c r="A63" i="89"/>
  <c r="A62" i="89"/>
  <c r="A61" i="89"/>
  <c r="A60" i="89"/>
  <c r="A59" i="89"/>
  <c r="A58" i="89"/>
  <c r="A57" i="89"/>
  <c r="A56" i="89"/>
  <c r="A55" i="89"/>
  <c r="A54" i="89"/>
  <c r="A53" i="89"/>
  <c r="A52" i="89"/>
  <c r="A51" i="89"/>
  <c r="A45" i="89"/>
  <c r="A44" i="89"/>
  <c r="A43" i="89"/>
  <c r="A42" i="89"/>
  <c r="A41" i="89"/>
  <c r="A40" i="89"/>
  <c r="A39" i="89"/>
  <c r="A38" i="89"/>
  <c r="A37" i="89"/>
  <c r="A36" i="89"/>
  <c r="A35" i="89"/>
  <c r="A34" i="89"/>
  <c r="A33" i="89"/>
  <c r="A32" i="89"/>
  <c r="A31" i="89"/>
  <c r="A30" i="89"/>
  <c r="A29" i="89"/>
  <c r="A28" i="89"/>
  <c r="A27" i="89"/>
  <c r="A26" i="89"/>
  <c r="A25" i="89"/>
  <c r="A24" i="89"/>
  <c r="A23" i="89"/>
  <c r="A22" i="89"/>
  <c r="A21" i="89"/>
  <c r="A20" i="89"/>
  <c r="A19" i="89"/>
  <c r="A18" i="89"/>
  <c r="A17" i="89"/>
  <c r="A16" i="89"/>
  <c r="A15" i="89"/>
  <c r="A14" i="89"/>
  <c r="A13" i="89"/>
  <c r="A12" i="89"/>
  <c r="A11" i="89"/>
  <c r="A10" i="89"/>
  <c r="A9" i="89"/>
  <c r="A8" i="89"/>
  <c r="A7" i="89"/>
  <c r="A6" i="89"/>
  <c r="A5" i="89"/>
  <c r="A4" i="89"/>
  <c r="J2" i="89"/>
  <c r="I2" i="89"/>
  <c r="A2" i="89"/>
  <c r="AF125" i="88"/>
  <c r="AF91" i="88" s="1"/>
  <c r="AE125" i="88"/>
  <c r="AD125" i="88"/>
  <c r="AD91" i="88" s="1"/>
  <c r="AD93" i="88" s="1"/>
  <c r="AC125" i="88"/>
  <c r="AC91" i="88" s="1"/>
  <c r="AB125" i="88"/>
  <c r="AA125" i="88"/>
  <c r="AA91" i="88" s="1"/>
  <c r="AA93" i="88" s="1"/>
  <c r="Z125" i="88"/>
  <c r="Z91" i="88" s="1"/>
  <c r="Y125" i="88"/>
  <c r="X125" i="88"/>
  <c r="X91" i="88" s="1"/>
  <c r="X93" i="88" s="1"/>
  <c r="W125" i="88"/>
  <c r="W91" i="88" s="1"/>
  <c r="W93" i="88" s="1"/>
  <c r="V125" i="88"/>
  <c r="U125" i="88"/>
  <c r="U91" i="88" s="1"/>
  <c r="T125" i="88"/>
  <c r="T91" i="88" s="1"/>
  <c r="S125" i="88"/>
  <c r="R125" i="88"/>
  <c r="R91" i="88" s="1"/>
  <c r="R93" i="88" s="1"/>
  <c r="Q125" i="88"/>
  <c r="Q91" i="88" s="1"/>
  <c r="Q93" i="88" s="1"/>
  <c r="P125" i="88"/>
  <c r="O125" i="88"/>
  <c r="O91" i="88" s="1"/>
  <c r="O93" i="88" s="1"/>
  <c r="N125" i="88"/>
  <c r="N91" i="88" s="1"/>
  <c r="N93" i="88" s="1"/>
  <c r="M125" i="88"/>
  <c r="L125" i="88"/>
  <c r="L91" i="88" s="1"/>
  <c r="L93" i="88" s="1"/>
  <c r="K125" i="88"/>
  <c r="K91" i="88" s="1"/>
  <c r="K93" i="88" s="1"/>
  <c r="J125" i="88"/>
  <c r="I125" i="88"/>
  <c r="I91" i="88" s="1"/>
  <c r="I93" i="88" s="1"/>
  <c r="H125" i="88"/>
  <c r="H91" i="88" s="1"/>
  <c r="G125" i="88"/>
  <c r="F125" i="88"/>
  <c r="F91" i="88" s="1"/>
  <c r="E125" i="88"/>
  <c r="E91" i="88" s="1"/>
  <c r="G20" i="86" s="1"/>
  <c r="D125" i="88"/>
  <c r="C125" i="88"/>
  <c r="C91" i="88" s="1"/>
  <c r="E120" i="88"/>
  <c r="D120" i="88"/>
  <c r="C120" i="88"/>
  <c r="AH106" i="88"/>
  <c r="AF104" i="88"/>
  <c r="AD104" i="88"/>
  <c r="AC104" i="88"/>
  <c r="AA104" i="88"/>
  <c r="Z104" i="88"/>
  <c r="X104" i="88"/>
  <c r="W104" i="88"/>
  <c r="U104" i="88"/>
  <c r="T104" i="88"/>
  <c r="R104" i="88"/>
  <c r="Q104" i="88"/>
  <c r="O104" i="88"/>
  <c r="N104" i="88"/>
  <c r="L104" i="88"/>
  <c r="K104" i="88"/>
  <c r="I104" i="88"/>
  <c r="H104" i="88"/>
  <c r="F104" i="88"/>
  <c r="E104" i="88"/>
  <c r="C104" i="88"/>
  <c r="AI102" i="88"/>
  <c r="AG102" i="88"/>
  <c r="AE102" i="88"/>
  <c r="AB102" i="88"/>
  <c r="Y102" i="88"/>
  <c r="V102" i="88"/>
  <c r="S102" i="88"/>
  <c r="P102" i="88"/>
  <c r="M102" i="88"/>
  <c r="J102" i="88"/>
  <c r="G102" i="88"/>
  <c r="D102" i="88"/>
  <c r="AI101" i="88"/>
  <c r="AG101" i="88"/>
  <c r="AE101" i="88"/>
  <c r="AB101" i="88"/>
  <c r="Y101" i="88"/>
  <c r="V101" i="88"/>
  <c r="S101" i="88"/>
  <c r="P101" i="88"/>
  <c r="M101" i="88"/>
  <c r="J101" i="88"/>
  <c r="G101" i="88"/>
  <c r="D101" i="88"/>
  <c r="AI100" i="88"/>
  <c r="AG100" i="88"/>
  <c r="AE100" i="88"/>
  <c r="AB100" i="88"/>
  <c r="Y100" i="88"/>
  <c r="V100" i="88"/>
  <c r="S100" i="88"/>
  <c r="P100" i="88"/>
  <c r="M100" i="88"/>
  <c r="J100" i="88"/>
  <c r="G100" i="88"/>
  <c r="D100" i="88"/>
  <c r="AI99" i="88"/>
  <c r="AG99" i="88"/>
  <c r="AE99" i="88"/>
  <c r="AB99" i="88"/>
  <c r="Y99" i="88"/>
  <c r="V99" i="88"/>
  <c r="S99" i="88"/>
  <c r="P99" i="88"/>
  <c r="M99" i="88"/>
  <c r="J99" i="88"/>
  <c r="G99" i="88"/>
  <c r="D99" i="88"/>
  <c r="AI98" i="88"/>
  <c r="AG98" i="88"/>
  <c r="AE98" i="88"/>
  <c r="AB98" i="88"/>
  <c r="Y98" i="88"/>
  <c r="V98" i="88"/>
  <c r="S98" i="88"/>
  <c r="P98" i="88"/>
  <c r="M98" i="88"/>
  <c r="J98" i="88"/>
  <c r="G98" i="88"/>
  <c r="D98" i="88"/>
  <c r="AI97" i="88"/>
  <c r="AG97" i="88"/>
  <c r="AE97" i="88"/>
  <c r="AB97" i="88"/>
  <c r="Y97" i="88"/>
  <c r="V97" i="88"/>
  <c r="S97" i="88"/>
  <c r="P97" i="88"/>
  <c r="M97" i="88"/>
  <c r="J97" i="88"/>
  <c r="G97" i="88"/>
  <c r="D97" i="88"/>
  <c r="AI96" i="88"/>
  <c r="AG96" i="88"/>
  <c r="AE96" i="88"/>
  <c r="AB96" i="88"/>
  <c r="Y96" i="88"/>
  <c r="V96" i="88"/>
  <c r="S96" i="88"/>
  <c r="S104" i="88" s="1"/>
  <c r="P96" i="88"/>
  <c r="P104" i="88" s="1"/>
  <c r="M96" i="88"/>
  <c r="J96" i="88"/>
  <c r="G96" i="88"/>
  <c r="D96" i="88"/>
  <c r="AI90" i="88"/>
  <c r="AG90" i="88"/>
  <c r="AE90" i="88"/>
  <c r="AB90" i="88"/>
  <c r="Y90" i="88"/>
  <c r="V90" i="88"/>
  <c r="S90" i="88"/>
  <c r="P90" i="88"/>
  <c r="M90" i="88"/>
  <c r="J90" i="88"/>
  <c r="G90" i="88"/>
  <c r="D90" i="88"/>
  <c r="AI89" i="88"/>
  <c r="AG89" i="88"/>
  <c r="AE89" i="88"/>
  <c r="AB89" i="88"/>
  <c r="Y89" i="88"/>
  <c r="V89" i="88"/>
  <c r="S89" i="88"/>
  <c r="P89" i="88"/>
  <c r="M89" i="88"/>
  <c r="J89" i="88"/>
  <c r="G89" i="88"/>
  <c r="D89" i="88"/>
  <c r="AI88" i="88"/>
  <c r="AG88" i="88"/>
  <c r="AE88" i="88"/>
  <c r="AB88" i="88"/>
  <c r="Y88" i="88"/>
  <c r="V88" i="88"/>
  <c r="S88" i="88"/>
  <c r="P88" i="88"/>
  <c r="M88" i="88"/>
  <c r="J88" i="88"/>
  <c r="G88" i="88"/>
  <c r="D88" i="88"/>
  <c r="AI87" i="88"/>
  <c r="AG87" i="88"/>
  <c r="AE87" i="88"/>
  <c r="AB87" i="88"/>
  <c r="Y87" i="88"/>
  <c r="V87" i="88"/>
  <c r="S87" i="88"/>
  <c r="P87" i="88"/>
  <c r="M87" i="88"/>
  <c r="J87" i="88"/>
  <c r="G87" i="88"/>
  <c r="D87" i="88"/>
  <c r="AI86" i="88"/>
  <c r="AG86" i="88"/>
  <c r="AE86" i="88"/>
  <c r="AB86" i="88"/>
  <c r="Y86" i="88"/>
  <c r="V86" i="88"/>
  <c r="S86" i="88"/>
  <c r="P86" i="88"/>
  <c r="M86" i="88"/>
  <c r="J86" i="88"/>
  <c r="G86" i="88"/>
  <c r="D86" i="88"/>
  <c r="AI85" i="88"/>
  <c r="AG85" i="88"/>
  <c r="AE85" i="88"/>
  <c r="AB85" i="88"/>
  <c r="Y85" i="88"/>
  <c r="V85" i="88"/>
  <c r="S85" i="88"/>
  <c r="P85" i="88"/>
  <c r="M85" i="88"/>
  <c r="J85" i="88"/>
  <c r="G85" i="88"/>
  <c r="D85" i="88"/>
  <c r="AI84" i="88"/>
  <c r="AG84" i="88"/>
  <c r="AE84" i="88"/>
  <c r="AB84" i="88"/>
  <c r="Y84" i="88"/>
  <c r="V84" i="88"/>
  <c r="S84" i="88"/>
  <c r="P84" i="88"/>
  <c r="M84" i="88"/>
  <c r="J84" i="88"/>
  <c r="G84" i="88"/>
  <c r="D84" i="88"/>
  <c r="AI83" i="88"/>
  <c r="AG83" i="88"/>
  <c r="AE83" i="88"/>
  <c r="AB83" i="88"/>
  <c r="Y83" i="88"/>
  <c r="V83" i="88"/>
  <c r="S83" i="88"/>
  <c r="P83" i="88"/>
  <c r="M83" i="88"/>
  <c r="J83" i="88"/>
  <c r="G83" i="88"/>
  <c r="D83" i="88"/>
  <c r="AI82" i="88"/>
  <c r="AG82" i="88"/>
  <c r="AE82" i="88"/>
  <c r="AB82" i="88"/>
  <c r="Y82" i="88"/>
  <c r="V82" i="88"/>
  <c r="S82" i="88"/>
  <c r="P82" i="88"/>
  <c r="M82" i="88"/>
  <c r="J82" i="88"/>
  <c r="G82" i="88"/>
  <c r="D82" i="88"/>
  <c r="AI80" i="88"/>
  <c r="AG80" i="88"/>
  <c r="AE80" i="88"/>
  <c r="AB80" i="88"/>
  <c r="Y80" i="88"/>
  <c r="V80" i="88"/>
  <c r="S80" i="88"/>
  <c r="P80" i="88"/>
  <c r="M80" i="88"/>
  <c r="J80" i="88"/>
  <c r="G80" i="88"/>
  <c r="D80" i="88"/>
  <c r="AI79" i="88"/>
  <c r="AG79" i="88"/>
  <c r="AE79" i="88"/>
  <c r="AB79" i="88"/>
  <c r="Y79" i="88"/>
  <c r="V79" i="88"/>
  <c r="S79" i="88"/>
  <c r="P79" i="88"/>
  <c r="M79" i="88"/>
  <c r="J79" i="88"/>
  <c r="G79" i="88"/>
  <c r="D79" i="88"/>
  <c r="AI78" i="88"/>
  <c r="AG78" i="88"/>
  <c r="AE78" i="88"/>
  <c r="AB78" i="88"/>
  <c r="Y78" i="88"/>
  <c r="V78" i="88"/>
  <c r="S78" i="88"/>
  <c r="P78" i="88"/>
  <c r="M78" i="88"/>
  <c r="J78" i="88"/>
  <c r="G78" i="88"/>
  <c r="D78" i="88"/>
  <c r="AI77" i="88"/>
  <c r="AG77" i="88"/>
  <c r="AE77" i="88"/>
  <c r="AB77" i="88"/>
  <c r="Y77" i="88"/>
  <c r="V77" i="88"/>
  <c r="S77" i="88"/>
  <c r="P77" i="88"/>
  <c r="M77" i="88"/>
  <c r="J77" i="88"/>
  <c r="G77" i="88"/>
  <c r="D77" i="88"/>
  <c r="AI76" i="88"/>
  <c r="AG76" i="88"/>
  <c r="AE76" i="88"/>
  <c r="AB76" i="88"/>
  <c r="Y76" i="88"/>
  <c r="V76" i="88"/>
  <c r="S76" i="88"/>
  <c r="P76" i="88"/>
  <c r="M76" i="88"/>
  <c r="J76" i="88"/>
  <c r="G76" i="88"/>
  <c r="D76" i="88"/>
  <c r="AI75" i="88"/>
  <c r="AG75" i="88"/>
  <c r="AE75" i="88"/>
  <c r="AB75" i="88"/>
  <c r="Y75" i="88"/>
  <c r="V75" i="88"/>
  <c r="S75" i="88"/>
  <c r="P75" i="88"/>
  <c r="M75" i="88"/>
  <c r="J75" i="88"/>
  <c r="G75" i="88"/>
  <c r="D75" i="88"/>
  <c r="AI74" i="88"/>
  <c r="AG74" i="88"/>
  <c r="AE74" i="88"/>
  <c r="AB74" i="88"/>
  <c r="Y74" i="88"/>
  <c r="V74" i="88"/>
  <c r="S74" i="88"/>
  <c r="P74" i="88"/>
  <c r="M74" i="88"/>
  <c r="J74" i="88"/>
  <c r="G74" i="88"/>
  <c r="D74" i="88"/>
  <c r="AI73" i="88"/>
  <c r="AG73" i="88"/>
  <c r="AE73" i="88"/>
  <c r="AB73" i="88"/>
  <c r="Y73" i="88"/>
  <c r="V73" i="88"/>
  <c r="S73" i="88"/>
  <c r="P73" i="88"/>
  <c r="M73" i="88"/>
  <c r="J73" i="88"/>
  <c r="G73" i="88"/>
  <c r="D73" i="88"/>
  <c r="AI72" i="88"/>
  <c r="AG72" i="88"/>
  <c r="AE72" i="88"/>
  <c r="AB72" i="88"/>
  <c r="Y72" i="88"/>
  <c r="V72" i="88"/>
  <c r="S72" i="88"/>
  <c r="P72" i="88"/>
  <c r="M72" i="88"/>
  <c r="J72" i="88"/>
  <c r="G72" i="88"/>
  <c r="D72" i="88"/>
  <c r="AI71" i="88"/>
  <c r="AG71" i="88"/>
  <c r="AE71" i="88"/>
  <c r="AB71" i="88"/>
  <c r="Y71" i="88"/>
  <c r="V71" i="88"/>
  <c r="S71" i="88"/>
  <c r="P71" i="88"/>
  <c r="M71" i="88"/>
  <c r="J71" i="88"/>
  <c r="G71" i="88"/>
  <c r="D71" i="88"/>
  <c r="AF68" i="88"/>
  <c r="AD68" i="88"/>
  <c r="AC68" i="88"/>
  <c r="AA68" i="88"/>
  <c r="Z68" i="88"/>
  <c r="X68" i="88"/>
  <c r="W68" i="88"/>
  <c r="U68" i="88"/>
  <c r="T68" i="88"/>
  <c r="R68" i="88"/>
  <c r="Q68" i="88"/>
  <c r="O68" i="88"/>
  <c r="N68" i="88"/>
  <c r="L68" i="88"/>
  <c r="K68" i="88"/>
  <c r="I68" i="88"/>
  <c r="H68" i="88"/>
  <c r="F68" i="88"/>
  <c r="E68" i="88"/>
  <c r="C68" i="88"/>
  <c r="AI66" i="88"/>
  <c r="AG66" i="88"/>
  <c r="AE66" i="88"/>
  <c r="AB66" i="88"/>
  <c r="Y66" i="88"/>
  <c r="V66" i="88"/>
  <c r="S66" i="88"/>
  <c r="P66" i="88"/>
  <c r="M66" i="88"/>
  <c r="J66" i="88"/>
  <c r="G66" i="88"/>
  <c r="D66" i="88"/>
  <c r="AI65" i="88"/>
  <c r="AG65" i="88"/>
  <c r="AE65" i="88"/>
  <c r="AB65" i="88"/>
  <c r="Y65" i="88"/>
  <c r="V65" i="88"/>
  <c r="S65" i="88"/>
  <c r="P65" i="88"/>
  <c r="M65" i="88"/>
  <c r="J65" i="88"/>
  <c r="G65" i="88"/>
  <c r="D65" i="88"/>
  <c r="AI64" i="88"/>
  <c r="AG64" i="88"/>
  <c r="AE64" i="88"/>
  <c r="AB64" i="88"/>
  <c r="Y64" i="88"/>
  <c r="V64" i="88"/>
  <c r="S64" i="88"/>
  <c r="P64" i="88"/>
  <c r="M64" i="88"/>
  <c r="J64" i="88"/>
  <c r="G64" i="88"/>
  <c r="D64" i="88"/>
  <c r="AI63" i="88"/>
  <c r="AG63" i="88"/>
  <c r="AE63" i="88"/>
  <c r="AB63" i="88"/>
  <c r="Y63" i="88"/>
  <c r="V63" i="88"/>
  <c r="S63" i="88"/>
  <c r="P63" i="88"/>
  <c r="M63" i="88"/>
  <c r="J63" i="88"/>
  <c r="G63" i="88"/>
  <c r="D63" i="88"/>
  <c r="AI62" i="88"/>
  <c r="AG62" i="88"/>
  <c r="AE62" i="88"/>
  <c r="AB62" i="88"/>
  <c r="Y62" i="88"/>
  <c r="V62" i="88"/>
  <c r="S62" i="88"/>
  <c r="P62" i="88"/>
  <c r="M62" i="88"/>
  <c r="J62" i="88"/>
  <c r="G62" i="88"/>
  <c r="D62" i="88"/>
  <c r="AI61" i="88"/>
  <c r="AG61" i="88"/>
  <c r="AE61" i="88"/>
  <c r="AB61" i="88"/>
  <c r="Y61" i="88"/>
  <c r="V61" i="88"/>
  <c r="S61" i="88"/>
  <c r="P61" i="88"/>
  <c r="M61" i="88"/>
  <c r="J61" i="88"/>
  <c r="G61" i="88"/>
  <c r="D61" i="88"/>
  <c r="AI60" i="88"/>
  <c r="AG60" i="88"/>
  <c r="AE60" i="88"/>
  <c r="AB60" i="88"/>
  <c r="Y60" i="88"/>
  <c r="V60" i="88"/>
  <c r="S60" i="88"/>
  <c r="P60" i="88"/>
  <c r="M60" i="88"/>
  <c r="J60" i="88"/>
  <c r="G60" i="88"/>
  <c r="D60" i="88"/>
  <c r="AI59" i="88"/>
  <c r="AG59" i="88"/>
  <c r="AE59" i="88"/>
  <c r="AB59" i="88"/>
  <c r="Y59" i="88"/>
  <c r="V59" i="88"/>
  <c r="S59" i="88"/>
  <c r="P59" i="88"/>
  <c r="M59" i="88"/>
  <c r="J59" i="88"/>
  <c r="G59" i="88"/>
  <c r="D59" i="88"/>
  <c r="AI58" i="88"/>
  <c r="AG58" i="88"/>
  <c r="AE58" i="88"/>
  <c r="AB58" i="88"/>
  <c r="Y58" i="88"/>
  <c r="V58" i="88"/>
  <c r="S58" i="88"/>
  <c r="P58" i="88"/>
  <c r="M58" i="88"/>
  <c r="J58" i="88"/>
  <c r="G58" i="88"/>
  <c r="D58" i="88"/>
  <c r="AI57" i="88"/>
  <c r="AG57" i="88"/>
  <c r="AE57" i="88"/>
  <c r="AB57" i="88"/>
  <c r="Y57" i="88"/>
  <c r="V57" i="88"/>
  <c r="S57" i="88"/>
  <c r="P57" i="88"/>
  <c r="M57" i="88"/>
  <c r="J57" i="88"/>
  <c r="G57" i="88"/>
  <c r="D57" i="88"/>
  <c r="AI55" i="88"/>
  <c r="AG55" i="88"/>
  <c r="AE55" i="88"/>
  <c r="AB55" i="88"/>
  <c r="Y55" i="88"/>
  <c r="V55" i="88"/>
  <c r="S55" i="88"/>
  <c r="P55" i="88"/>
  <c r="M55" i="88"/>
  <c r="J55" i="88"/>
  <c r="G55" i="88"/>
  <c r="D55" i="88"/>
  <c r="AI54" i="88"/>
  <c r="AG54" i="88"/>
  <c r="AE54" i="88"/>
  <c r="AB54" i="88"/>
  <c r="Y54" i="88"/>
  <c r="V54" i="88"/>
  <c r="S54" i="88"/>
  <c r="P54" i="88"/>
  <c r="M54" i="88"/>
  <c r="J54" i="88"/>
  <c r="G54" i="88"/>
  <c r="D54" i="88"/>
  <c r="AI53" i="88"/>
  <c r="AG53" i="88"/>
  <c r="AE53" i="88"/>
  <c r="AB53" i="88"/>
  <c r="Y53" i="88"/>
  <c r="V53" i="88"/>
  <c r="S53" i="88"/>
  <c r="P53" i="88"/>
  <c r="M53" i="88"/>
  <c r="J53" i="88"/>
  <c r="G53" i="88"/>
  <c r="D53" i="88"/>
  <c r="AI52" i="88"/>
  <c r="AG52" i="88"/>
  <c r="AE52" i="88"/>
  <c r="AB52" i="88"/>
  <c r="Y52" i="88"/>
  <c r="V52" i="88"/>
  <c r="S52" i="88"/>
  <c r="P52" i="88"/>
  <c r="M52" i="88"/>
  <c r="J52" i="88"/>
  <c r="G52" i="88"/>
  <c r="D52" i="88"/>
  <c r="AI51" i="88"/>
  <c r="AG51" i="88"/>
  <c r="AE51" i="88"/>
  <c r="AB51" i="88"/>
  <c r="Y51" i="88"/>
  <c r="V51" i="88"/>
  <c r="S51" i="88"/>
  <c r="P51" i="88"/>
  <c r="M51" i="88"/>
  <c r="J51" i="88"/>
  <c r="G51" i="88"/>
  <c r="D51" i="88"/>
  <c r="AI50" i="88"/>
  <c r="AG50" i="88"/>
  <c r="AE50" i="88"/>
  <c r="AB50" i="88"/>
  <c r="Y50" i="88"/>
  <c r="V50" i="88"/>
  <c r="S50" i="88"/>
  <c r="P50" i="88"/>
  <c r="M50" i="88"/>
  <c r="J50" i="88"/>
  <c r="G50" i="88"/>
  <c r="D50" i="88"/>
  <c r="AI49" i="88"/>
  <c r="AG49" i="88"/>
  <c r="AE49" i="88"/>
  <c r="AB49" i="88"/>
  <c r="Y49" i="88"/>
  <c r="V49" i="88"/>
  <c r="S49" i="88"/>
  <c r="P49" i="88"/>
  <c r="M49" i="88"/>
  <c r="J49" i="88"/>
  <c r="G49" i="88"/>
  <c r="D49" i="88"/>
  <c r="AI48" i="88"/>
  <c r="AG48" i="88"/>
  <c r="AE48" i="88"/>
  <c r="AB48" i="88"/>
  <c r="Y48" i="88"/>
  <c r="V48" i="88"/>
  <c r="S48" i="88"/>
  <c r="P48" i="88"/>
  <c r="M48" i="88"/>
  <c r="J48" i="88"/>
  <c r="G48" i="88"/>
  <c r="D48" i="88"/>
  <c r="AI47" i="88"/>
  <c r="AG47" i="88"/>
  <c r="AE47" i="88"/>
  <c r="AB47" i="88"/>
  <c r="Y47" i="88"/>
  <c r="V47" i="88"/>
  <c r="S47" i="88"/>
  <c r="P47" i="88"/>
  <c r="M47" i="88"/>
  <c r="J47" i="88"/>
  <c r="G47" i="88"/>
  <c r="D47" i="88"/>
  <c r="AI46" i="88"/>
  <c r="AG46" i="88"/>
  <c r="AE46" i="88"/>
  <c r="AB46" i="88"/>
  <c r="Y46" i="88"/>
  <c r="V46" i="88"/>
  <c r="S46" i="88"/>
  <c r="P46" i="88"/>
  <c r="M46" i="88"/>
  <c r="J46" i="88"/>
  <c r="G46" i="88"/>
  <c r="D46" i="88"/>
  <c r="AI45" i="88"/>
  <c r="AG45" i="88"/>
  <c r="AE45" i="88"/>
  <c r="AB45" i="88"/>
  <c r="Y45" i="88"/>
  <c r="V45" i="88"/>
  <c r="S45" i="88"/>
  <c r="P45" i="88"/>
  <c r="M45" i="88"/>
  <c r="J45" i="88"/>
  <c r="G45" i="88"/>
  <c r="D45" i="88"/>
  <c r="AI44" i="88"/>
  <c r="AG44" i="88"/>
  <c r="AE44" i="88"/>
  <c r="AB44" i="88"/>
  <c r="Y44" i="88"/>
  <c r="V44" i="88"/>
  <c r="S44" i="88"/>
  <c r="P44" i="88"/>
  <c r="M44" i="88"/>
  <c r="J44" i="88"/>
  <c r="G44" i="88"/>
  <c r="D44" i="88"/>
  <c r="AI43" i="88"/>
  <c r="AG43" i="88"/>
  <c r="AE43" i="88"/>
  <c r="AB43" i="88"/>
  <c r="Y43" i="88"/>
  <c r="V43" i="88"/>
  <c r="S43" i="88"/>
  <c r="P43" i="88"/>
  <c r="M43" i="88"/>
  <c r="J43" i="88"/>
  <c r="G43" i="88"/>
  <c r="D43" i="88"/>
  <c r="AI42" i="88"/>
  <c r="AG42" i="88"/>
  <c r="AE42" i="88"/>
  <c r="AB42" i="88"/>
  <c r="Y42" i="88"/>
  <c r="V42" i="88"/>
  <c r="S42" i="88"/>
  <c r="P42" i="88"/>
  <c r="M42" i="88"/>
  <c r="J42" i="88"/>
  <c r="G42" i="88"/>
  <c r="D42" i="88"/>
  <c r="AI41" i="88"/>
  <c r="AG41" i="88"/>
  <c r="AE41" i="88"/>
  <c r="AB41" i="88"/>
  <c r="Y41" i="88"/>
  <c r="V41" i="88"/>
  <c r="S41" i="88"/>
  <c r="P41" i="88"/>
  <c r="M41" i="88"/>
  <c r="J41" i="88"/>
  <c r="G41" i="88"/>
  <c r="D41" i="88"/>
  <c r="AI40" i="88"/>
  <c r="AG40" i="88"/>
  <c r="AE40" i="88"/>
  <c r="AB40" i="88"/>
  <c r="Y40" i="88"/>
  <c r="V40" i="88"/>
  <c r="S40" i="88"/>
  <c r="P40" i="88"/>
  <c r="M40" i="88"/>
  <c r="J40" i="88"/>
  <c r="G40" i="88"/>
  <c r="D40" i="88"/>
  <c r="AI39" i="88"/>
  <c r="AG39" i="88"/>
  <c r="AE39" i="88"/>
  <c r="AB39" i="88"/>
  <c r="Y39" i="88"/>
  <c r="V39" i="88"/>
  <c r="S39" i="88"/>
  <c r="P39" i="88"/>
  <c r="M39" i="88"/>
  <c r="J39" i="88"/>
  <c r="G39" i="88"/>
  <c r="D39" i="88"/>
  <c r="AI38" i="88"/>
  <c r="AG38" i="88"/>
  <c r="AE38" i="88"/>
  <c r="AB38" i="88"/>
  <c r="Y38" i="88"/>
  <c r="V38" i="88"/>
  <c r="S38" i="88"/>
  <c r="P38" i="88"/>
  <c r="M38" i="88"/>
  <c r="J38" i="88"/>
  <c r="G38" i="88"/>
  <c r="D38" i="88"/>
  <c r="AI37" i="88"/>
  <c r="AG37" i="88"/>
  <c r="AE37" i="88"/>
  <c r="AB37" i="88"/>
  <c r="Y37" i="88"/>
  <c r="V37" i="88"/>
  <c r="S37" i="88"/>
  <c r="P37" i="88"/>
  <c r="M37" i="88"/>
  <c r="J37" i="88"/>
  <c r="G37" i="88"/>
  <c r="D37" i="88"/>
  <c r="AI36" i="88"/>
  <c r="AG36" i="88"/>
  <c r="AE36" i="88"/>
  <c r="AB36" i="88"/>
  <c r="Y36" i="88"/>
  <c r="V36" i="88"/>
  <c r="S36" i="88"/>
  <c r="P36" i="88"/>
  <c r="M36" i="88"/>
  <c r="J36" i="88"/>
  <c r="G36" i="88"/>
  <c r="D36" i="88"/>
  <c r="AI35" i="88"/>
  <c r="AG35" i="88"/>
  <c r="AE35" i="88"/>
  <c r="AB35" i="88"/>
  <c r="Y35" i="88"/>
  <c r="V35" i="88"/>
  <c r="S35" i="88"/>
  <c r="P35" i="88"/>
  <c r="M35" i="88"/>
  <c r="J35" i="88"/>
  <c r="G35" i="88"/>
  <c r="D35" i="88"/>
  <c r="AI34" i="88"/>
  <c r="AG34" i="88"/>
  <c r="AE34" i="88"/>
  <c r="AB34" i="88"/>
  <c r="Y34" i="88"/>
  <c r="V34" i="88"/>
  <c r="S34" i="88"/>
  <c r="P34" i="88"/>
  <c r="M34" i="88"/>
  <c r="J34" i="88"/>
  <c r="G34" i="88"/>
  <c r="D34" i="88"/>
  <c r="AI33" i="88"/>
  <c r="AG33" i="88"/>
  <c r="AE33" i="88"/>
  <c r="AB33" i="88"/>
  <c r="Y33" i="88"/>
  <c r="V33" i="88"/>
  <c r="S33" i="88"/>
  <c r="P33" i="88"/>
  <c r="M33" i="88"/>
  <c r="J33" i="88"/>
  <c r="G33" i="88"/>
  <c r="D33" i="88"/>
  <c r="AI32" i="88"/>
  <c r="AG32" i="88"/>
  <c r="AE32" i="88"/>
  <c r="AB32" i="88"/>
  <c r="Y32" i="88"/>
  <c r="V32" i="88"/>
  <c r="S32" i="88"/>
  <c r="P32" i="88"/>
  <c r="M32" i="88"/>
  <c r="J32" i="88"/>
  <c r="G32" i="88"/>
  <c r="D32" i="88"/>
  <c r="AI31" i="88"/>
  <c r="AG31" i="88"/>
  <c r="AE31" i="88"/>
  <c r="AB31" i="88"/>
  <c r="Y31" i="88"/>
  <c r="V31" i="88"/>
  <c r="S31" i="88"/>
  <c r="P31" i="88"/>
  <c r="M31" i="88"/>
  <c r="J31" i="88"/>
  <c r="G31" i="88"/>
  <c r="D31" i="88"/>
  <c r="AI30" i="88"/>
  <c r="AG30" i="88"/>
  <c r="AE30" i="88"/>
  <c r="AB30" i="88"/>
  <c r="Y30" i="88"/>
  <c r="V30" i="88"/>
  <c r="S30" i="88"/>
  <c r="P30" i="88"/>
  <c r="M30" i="88"/>
  <c r="J30" i="88"/>
  <c r="G30" i="88"/>
  <c r="D30" i="88"/>
  <c r="AI29" i="88"/>
  <c r="AG29" i="88"/>
  <c r="AE29" i="88"/>
  <c r="AB29" i="88"/>
  <c r="Y29" i="88"/>
  <c r="V29" i="88"/>
  <c r="S29" i="88"/>
  <c r="P29" i="88"/>
  <c r="M29" i="88"/>
  <c r="J29" i="88"/>
  <c r="G29" i="88"/>
  <c r="D29" i="88"/>
  <c r="AI28" i="88"/>
  <c r="AG28" i="88"/>
  <c r="AE28" i="88"/>
  <c r="AB28" i="88"/>
  <c r="Y28" i="88"/>
  <c r="V28" i="88"/>
  <c r="S28" i="88"/>
  <c r="P28" i="88"/>
  <c r="M28" i="88"/>
  <c r="J28" i="88"/>
  <c r="G28" i="88"/>
  <c r="D28" i="88"/>
  <c r="AI27" i="88"/>
  <c r="AG27" i="88"/>
  <c r="AE27" i="88"/>
  <c r="AB27" i="88"/>
  <c r="Y27" i="88"/>
  <c r="V27" i="88"/>
  <c r="S27" i="88"/>
  <c r="P27" i="88"/>
  <c r="M27" i="88"/>
  <c r="J27" i="88"/>
  <c r="G27" i="88"/>
  <c r="D27" i="88"/>
  <c r="AI26" i="88"/>
  <c r="AG26" i="88"/>
  <c r="AE26" i="88"/>
  <c r="AB26" i="88"/>
  <c r="Y26" i="88"/>
  <c r="V26" i="88"/>
  <c r="S26" i="88"/>
  <c r="P26" i="88"/>
  <c r="M26" i="88"/>
  <c r="J26" i="88"/>
  <c r="G26" i="88"/>
  <c r="D26" i="88"/>
  <c r="AI25" i="88"/>
  <c r="AG25" i="88"/>
  <c r="AE25" i="88"/>
  <c r="AB25" i="88"/>
  <c r="Y25" i="88"/>
  <c r="V25" i="88"/>
  <c r="S25" i="88"/>
  <c r="P25" i="88"/>
  <c r="M25" i="88"/>
  <c r="J25" i="88"/>
  <c r="G25" i="88"/>
  <c r="D25" i="88"/>
  <c r="AI24" i="88"/>
  <c r="AG24" i="88"/>
  <c r="AE24" i="88"/>
  <c r="AB24" i="88"/>
  <c r="Y24" i="88"/>
  <c r="V24" i="88"/>
  <c r="S24" i="88"/>
  <c r="P24" i="88"/>
  <c r="M24" i="88"/>
  <c r="J24" i="88"/>
  <c r="G24" i="88"/>
  <c r="D24" i="88"/>
  <c r="AI23" i="88"/>
  <c r="AG23" i="88"/>
  <c r="AE23" i="88"/>
  <c r="AB23" i="88"/>
  <c r="Y23" i="88"/>
  <c r="V23" i="88"/>
  <c r="S23" i="88"/>
  <c r="P23" i="88"/>
  <c r="M23" i="88"/>
  <c r="J23" i="88"/>
  <c r="G23" i="88"/>
  <c r="D23" i="88"/>
  <c r="AI22" i="88"/>
  <c r="AG22" i="88"/>
  <c r="AE22" i="88"/>
  <c r="AB22" i="88"/>
  <c r="Y22" i="88"/>
  <c r="V22" i="88"/>
  <c r="S22" i="88"/>
  <c r="P22" i="88"/>
  <c r="M22" i="88"/>
  <c r="J22" i="88"/>
  <c r="G22" i="88"/>
  <c r="D22" i="88"/>
  <c r="AI21" i="88"/>
  <c r="AG21" i="88"/>
  <c r="AE21" i="88"/>
  <c r="AB21" i="88"/>
  <c r="Y21" i="88"/>
  <c r="V21" i="88"/>
  <c r="S21" i="88"/>
  <c r="P21" i="88"/>
  <c r="M21" i="88"/>
  <c r="J21" i="88"/>
  <c r="G21" i="88"/>
  <c r="D21" i="88"/>
  <c r="AI20" i="88"/>
  <c r="AG20" i="88"/>
  <c r="AE20" i="88"/>
  <c r="AB20" i="88"/>
  <c r="Y20" i="88"/>
  <c r="V20" i="88"/>
  <c r="S20" i="88"/>
  <c r="P20" i="88"/>
  <c r="M20" i="88"/>
  <c r="J20" i="88"/>
  <c r="G20" i="88"/>
  <c r="D20" i="88"/>
  <c r="AI19" i="88"/>
  <c r="AG19" i="88"/>
  <c r="AE19" i="88"/>
  <c r="AB19" i="88"/>
  <c r="Y19" i="88"/>
  <c r="V19" i="88"/>
  <c r="S19" i="88"/>
  <c r="P19" i="88"/>
  <c r="M19" i="88"/>
  <c r="J19" i="88"/>
  <c r="G19" i="88"/>
  <c r="D19" i="88"/>
  <c r="AI18" i="88"/>
  <c r="AG18" i="88"/>
  <c r="AE18" i="88"/>
  <c r="AB18" i="88"/>
  <c r="Y18" i="88"/>
  <c r="V18" i="88"/>
  <c r="S18" i="88"/>
  <c r="P18" i="88"/>
  <c r="M18" i="88"/>
  <c r="J18" i="88"/>
  <c r="G18" i="88"/>
  <c r="D18" i="88"/>
  <c r="AI17" i="88"/>
  <c r="AG17" i="88"/>
  <c r="AE17" i="88"/>
  <c r="AB17" i="88"/>
  <c r="Y17" i="88"/>
  <c r="V17" i="88"/>
  <c r="S17" i="88"/>
  <c r="P17" i="88"/>
  <c r="M17" i="88"/>
  <c r="J17" i="88"/>
  <c r="G17" i="88"/>
  <c r="D17" i="88"/>
  <c r="AI16" i="88"/>
  <c r="AG16" i="88"/>
  <c r="AE16" i="88"/>
  <c r="AB16" i="88"/>
  <c r="Y16" i="88"/>
  <c r="V16" i="88"/>
  <c r="S16" i="88"/>
  <c r="P16" i="88"/>
  <c r="M16" i="88"/>
  <c r="J16" i="88"/>
  <c r="G16" i="88"/>
  <c r="D16" i="88"/>
  <c r="AI15" i="88"/>
  <c r="AG15" i="88"/>
  <c r="AE15" i="88"/>
  <c r="AB15" i="88"/>
  <c r="Y15" i="88"/>
  <c r="V15" i="88"/>
  <c r="S15" i="88"/>
  <c r="P15" i="88"/>
  <c r="M15" i="88"/>
  <c r="J15" i="88"/>
  <c r="G15" i="88"/>
  <c r="D15" i="88"/>
  <c r="AI14" i="88"/>
  <c r="AG14" i="88"/>
  <c r="AE14" i="88"/>
  <c r="AB14" i="88"/>
  <c r="Y14" i="88"/>
  <c r="V14" i="88"/>
  <c r="S14" i="88"/>
  <c r="P14" i="88"/>
  <c r="M14" i="88"/>
  <c r="J14" i="88"/>
  <c r="G14" i="88"/>
  <c r="D14" i="88"/>
  <c r="AD9" i="88"/>
  <c r="AA9" i="88"/>
  <c r="X9" i="88"/>
  <c r="U9" i="88"/>
  <c r="R9" i="88"/>
  <c r="O9" i="88"/>
  <c r="L9" i="88"/>
  <c r="I9" i="88"/>
  <c r="F9" i="88"/>
  <c r="C9" i="88"/>
  <c r="B7" i="88"/>
  <c r="A6" i="88"/>
  <c r="A5" i="88"/>
  <c r="A4" i="88"/>
  <c r="A1" i="88"/>
  <c r="I74" i="87"/>
  <c r="H74" i="87"/>
  <c r="G74" i="87"/>
  <c r="F74" i="87"/>
  <c r="E74" i="87"/>
  <c r="D74" i="87"/>
  <c r="C74" i="87"/>
  <c r="BS60" i="87"/>
  <c r="BL60" i="87"/>
  <c r="BE60" i="87"/>
  <c r="AX60" i="87"/>
  <c r="AQ60" i="87"/>
  <c r="AJ60" i="87"/>
  <c r="AC60" i="87"/>
  <c r="V60" i="87"/>
  <c r="O60" i="87"/>
  <c r="H60" i="87"/>
  <c r="BR58" i="87"/>
  <c r="BR61" i="87" s="1"/>
  <c r="BR62" i="87" s="1"/>
  <c r="BK58" i="87"/>
  <c r="BK61" i="87" s="1"/>
  <c r="BD58" i="87"/>
  <c r="AW58" i="87"/>
  <c r="AP58" i="87"/>
  <c r="AI58" i="87"/>
  <c r="AI61" i="87" s="1"/>
  <c r="AB58" i="87"/>
  <c r="U58" i="87"/>
  <c r="U61" i="87" s="1"/>
  <c r="U62" i="87" s="1"/>
  <c r="N58" i="87"/>
  <c r="N61" i="87" s="1"/>
  <c r="N62" i="87" s="1"/>
  <c r="G58" i="87"/>
  <c r="G61" i="87" s="1"/>
  <c r="BU57" i="87"/>
  <c r="BT57" i="87"/>
  <c r="BS57" i="87" s="1"/>
  <c r="BQ57" i="87"/>
  <c r="BM57" i="87"/>
  <c r="BL57" i="87" s="1"/>
  <c r="BJ57" i="87"/>
  <c r="BF57" i="87"/>
  <c r="BE57" i="87"/>
  <c r="BC57" i="87"/>
  <c r="AY57" i="87"/>
  <c r="AX57" i="87" s="1"/>
  <c r="AV57" i="87"/>
  <c r="AR57" i="87"/>
  <c r="AQ57" i="87" s="1"/>
  <c r="AO57" i="87"/>
  <c r="AK57" i="87"/>
  <c r="AJ57" i="87" s="1"/>
  <c r="AH57" i="87"/>
  <c r="AD57" i="87"/>
  <c r="AC57" i="87" s="1"/>
  <c r="AA57" i="87"/>
  <c r="W57" i="87"/>
  <c r="V57" i="87" s="1"/>
  <c r="T57" i="87"/>
  <c r="P57" i="87"/>
  <c r="O57" i="87" s="1"/>
  <c r="M57" i="87"/>
  <c r="I57" i="87"/>
  <c r="H57" i="87" s="1"/>
  <c r="F57" i="87"/>
  <c r="BU56" i="87"/>
  <c r="BT56" i="87"/>
  <c r="BS56" i="87" s="1"/>
  <c r="BQ56" i="87"/>
  <c r="BM56" i="87"/>
  <c r="BL56" i="87" s="1"/>
  <c r="BJ56" i="87"/>
  <c r="BF56" i="87"/>
  <c r="BE56" i="87" s="1"/>
  <c r="BC56" i="87"/>
  <c r="AY56" i="87"/>
  <c r="AX56" i="87" s="1"/>
  <c r="AV56" i="87"/>
  <c r="AR56" i="87"/>
  <c r="AQ56" i="87" s="1"/>
  <c r="AO56" i="87"/>
  <c r="AK56" i="87"/>
  <c r="AJ56" i="87" s="1"/>
  <c r="AH56" i="87"/>
  <c r="AD56" i="87"/>
  <c r="AC56" i="87" s="1"/>
  <c r="AA56" i="87"/>
  <c r="W56" i="87"/>
  <c r="V56" i="87" s="1"/>
  <c r="T56" i="87"/>
  <c r="P56" i="87"/>
  <c r="O56" i="87" s="1"/>
  <c r="M56" i="87"/>
  <c r="I56" i="87"/>
  <c r="H56" i="87" s="1"/>
  <c r="F56" i="87"/>
  <c r="BU55" i="87"/>
  <c r="BT55" i="87"/>
  <c r="BS55" i="87" s="1"/>
  <c r="BQ55" i="87"/>
  <c r="BM55" i="87"/>
  <c r="BL55" i="87" s="1"/>
  <c r="BJ55" i="87"/>
  <c r="BF55" i="87"/>
  <c r="BE55" i="87" s="1"/>
  <c r="BC55" i="87"/>
  <c r="AY55" i="87"/>
  <c r="AX55" i="87" s="1"/>
  <c r="AV55" i="87"/>
  <c r="AR55" i="87"/>
  <c r="AQ55" i="87" s="1"/>
  <c r="AO55" i="87"/>
  <c r="AK55" i="87"/>
  <c r="AJ55" i="87" s="1"/>
  <c r="AH55" i="87"/>
  <c r="AD55" i="87"/>
  <c r="AC55" i="87" s="1"/>
  <c r="AA55" i="87"/>
  <c r="W55" i="87"/>
  <c r="V55" i="87" s="1"/>
  <c r="T55" i="87"/>
  <c r="P55" i="87"/>
  <c r="M55" i="87"/>
  <c r="I55" i="87"/>
  <c r="H55" i="87" s="1"/>
  <c r="F55" i="87"/>
  <c r="BU54" i="87"/>
  <c r="BT54" i="87"/>
  <c r="BS54" i="87" s="1"/>
  <c r="BQ54" i="87"/>
  <c r="BM54" i="87"/>
  <c r="BL54" i="87" s="1"/>
  <c r="BJ54" i="87"/>
  <c r="BF54" i="87"/>
  <c r="BE54" i="87" s="1"/>
  <c r="BC54" i="87"/>
  <c r="AY54" i="87"/>
  <c r="AX54" i="87" s="1"/>
  <c r="AV54" i="87"/>
  <c r="AR54" i="87"/>
  <c r="AQ54" i="87" s="1"/>
  <c r="AO54" i="87"/>
  <c r="AK54" i="87"/>
  <c r="AJ54" i="87" s="1"/>
  <c r="AH54" i="87"/>
  <c r="AD54" i="87"/>
  <c r="AC54" i="87" s="1"/>
  <c r="AA54" i="87"/>
  <c r="W54" i="87"/>
  <c r="V54" i="87" s="1"/>
  <c r="T54" i="87"/>
  <c r="P54" i="87"/>
  <c r="O54" i="87" s="1"/>
  <c r="M54" i="87"/>
  <c r="I54" i="87"/>
  <c r="H54" i="87" s="1"/>
  <c r="F54" i="87"/>
  <c r="BU53" i="87"/>
  <c r="BT53" i="87"/>
  <c r="BS53" i="87" s="1"/>
  <c r="BQ53" i="87"/>
  <c r="BM53" i="87"/>
  <c r="BL53" i="87" s="1"/>
  <c r="BJ53" i="87"/>
  <c r="BF53" i="87"/>
  <c r="BE53" i="87" s="1"/>
  <c r="BC53" i="87"/>
  <c r="AY53" i="87"/>
  <c r="AX53" i="87" s="1"/>
  <c r="AV53" i="87"/>
  <c r="AR53" i="87"/>
  <c r="AQ53" i="87" s="1"/>
  <c r="AO53" i="87"/>
  <c r="AK53" i="87"/>
  <c r="AJ53" i="87" s="1"/>
  <c r="AH53" i="87"/>
  <c r="AD53" i="87"/>
  <c r="AC53" i="87" s="1"/>
  <c r="AA53" i="87"/>
  <c r="W53" i="87"/>
  <c r="V53" i="87" s="1"/>
  <c r="T53" i="87"/>
  <c r="P53" i="87"/>
  <c r="O53" i="87" s="1"/>
  <c r="M53" i="87"/>
  <c r="I53" i="87"/>
  <c r="F53" i="87"/>
  <c r="BU52" i="87"/>
  <c r="BT52" i="87"/>
  <c r="BS52" i="87" s="1"/>
  <c r="BQ52" i="87"/>
  <c r="BM52" i="87"/>
  <c r="BL52" i="87" s="1"/>
  <c r="BJ52" i="87"/>
  <c r="BF52" i="87"/>
  <c r="BE52" i="87" s="1"/>
  <c r="BC52" i="87"/>
  <c r="AY52" i="87"/>
  <c r="AX52" i="87" s="1"/>
  <c r="AV52" i="87"/>
  <c r="AR52" i="87"/>
  <c r="AQ52" i="87" s="1"/>
  <c r="AO52" i="87"/>
  <c r="AK52" i="87"/>
  <c r="AJ52" i="87" s="1"/>
  <c r="AH52" i="87"/>
  <c r="AD52" i="87"/>
  <c r="AC52" i="87" s="1"/>
  <c r="AA52" i="87"/>
  <c r="W52" i="87"/>
  <c r="V52" i="87" s="1"/>
  <c r="T52" i="87"/>
  <c r="P52" i="87"/>
  <c r="O52" i="87" s="1"/>
  <c r="M52" i="87"/>
  <c r="I52" i="87"/>
  <c r="H52" i="87" s="1"/>
  <c r="F52" i="87"/>
  <c r="BU51" i="87"/>
  <c r="BT51" i="87"/>
  <c r="BS51" i="87" s="1"/>
  <c r="BQ51" i="87"/>
  <c r="BM51" i="87"/>
  <c r="BL51" i="87" s="1"/>
  <c r="BJ51" i="87"/>
  <c r="BF51" i="87"/>
  <c r="BE51" i="87" s="1"/>
  <c r="BC51" i="87"/>
  <c r="AY51" i="87"/>
  <c r="AX51" i="87" s="1"/>
  <c r="AV51" i="87"/>
  <c r="AR51" i="87"/>
  <c r="AQ51" i="87" s="1"/>
  <c r="AO51" i="87"/>
  <c r="AK51" i="87"/>
  <c r="AJ51" i="87" s="1"/>
  <c r="AH51" i="87"/>
  <c r="AD51" i="87"/>
  <c r="AC51" i="87" s="1"/>
  <c r="AA51" i="87"/>
  <c r="W51" i="87"/>
  <c r="V51" i="87" s="1"/>
  <c r="T51" i="87"/>
  <c r="P51" i="87"/>
  <c r="O51" i="87" s="1"/>
  <c r="M51" i="87"/>
  <c r="I51" i="87"/>
  <c r="H51" i="87" s="1"/>
  <c r="F51" i="87"/>
  <c r="BU50" i="87"/>
  <c r="BT50" i="87"/>
  <c r="BS50" i="87" s="1"/>
  <c r="BQ50" i="87"/>
  <c r="BM50" i="87"/>
  <c r="BL50" i="87" s="1"/>
  <c r="BJ50" i="87"/>
  <c r="BF50" i="87"/>
  <c r="BE50" i="87" s="1"/>
  <c r="BC50" i="87"/>
  <c r="AY50" i="87"/>
  <c r="AX50" i="87" s="1"/>
  <c r="AV50" i="87"/>
  <c r="AR50" i="87"/>
  <c r="AQ50" i="87" s="1"/>
  <c r="AO50" i="87"/>
  <c r="AK50" i="87"/>
  <c r="AJ50" i="87" s="1"/>
  <c r="AH50" i="87"/>
  <c r="AD50" i="87"/>
  <c r="AC50" i="87" s="1"/>
  <c r="AA50" i="87"/>
  <c r="W50" i="87"/>
  <c r="V50" i="87" s="1"/>
  <c r="T50" i="87"/>
  <c r="P50" i="87"/>
  <c r="O50" i="87" s="1"/>
  <c r="M50" i="87"/>
  <c r="I50" i="87"/>
  <c r="F50" i="87"/>
  <c r="BU49" i="87"/>
  <c r="BT49" i="87"/>
  <c r="BS49" i="87" s="1"/>
  <c r="BQ49" i="87"/>
  <c r="BM49" i="87"/>
  <c r="BL49" i="87" s="1"/>
  <c r="BJ49" i="87"/>
  <c r="BF49" i="87"/>
  <c r="BE49" i="87" s="1"/>
  <c r="BC49" i="87"/>
  <c r="AY49" i="87"/>
  <c r="AX49" i="87" s="1"/>
  <c r="AV49" i="87"/>
  <c r="AR49" i="87"/>
  <c r="AQ49" i="87" s="1"/>
  <c r="AO49" i="87"/>
  <c r="AK49" i="87"/>
  <c r="AJ49" i="87" s="1"/>
  <c r="AH49" i="87"/>
  <c r="AD49" i="87"/>
  <c r="AC49" i="87" s="1"/>
  <c r="AA49" i="87"/>
  <c r="W49" i="87"/>
  <c r="V49" i="87" s="1"/>
  <c r="T49" i="87"/>
  <c r="P49" i="87"/>
  <c r="O49" i="87" s="1"/>
  <c r="M49" i="87"/>
  <c r="I49" i="87"/>
  <c r="F49" i="87"/>
  <c r="BU48" i="87"/>
  <c r="BT48" i="87"/>
  <c r="BS48" i="87" s="1"/>
  <c r="BQ48" i="87"/>
  <c r="BM48" i="87"/>
  <c r="BL48" i="87" s="1"/>
  <c r="BJ48" i="87"/>
  <c r="BF48" i="87"/>
  <c r="BE48" i="87" s="1"/>
  <c r="BC48" i="87"/>
  <c r="AY48" i="87"/>
  <c r="AX48" i="87" s="1"/>
  <c r="AV48" i="87"/>
  <c r="AR48" i="87"/>
  <c r="AQ48" i="87" s="1"/>
  <c r="AO48" i="87"/>
  <c r="AK48" i="87"/>
  <c r="AJ48" i="87" s="1"/>
  <c r="AH48" i="87"/>
  <c r="AD48" i="87"/>
  <c r="AC48" i="87" s="1"/>
  <c r="AA48" i="87"/>
  <c r="W48" i="87"/>
  <c r="V48" i="87" s="1"/>
  <c r="T48" i="87"/>
  <c r="P48" i="87"/>
  <c r="O48" i="87" s="1"/>
  <c r="M48" i="87"/>
  <c r="I48" i="87"/>
  <c r="H48" i="87" s="1"/>
  <c r="F48" i="87"/>
  <c r="BU47" i="87"/>
  <c r="BT47" i="87"/>
  <c r="BS47" i="87" s="1"/>
  <c r="BQ47" i="87"/>
  <c r="BM47" i="87"/>
  <c r="BL47" i="87" s="1"/>
  <c r="BJ47" i="87"/>
  <c r="BF47" i="87"/>
  <c r="BE47" i="87" s="1"/>
  <c r="BC47" i="87"/>
  <c r="AY47" i="87"/>
  <c r="AX47" i="87" s="1"/>
  <c r="AV47" i="87"/>
  <c r="AR47" i="87"/>
  <c r="AQ47" i="87" s="1"/>
  <c r="AO47" i="87"/>
  <c r="AK47" i="87"/>
  <c r="AJ47" i="87" s="1"/>
  <c r="AH47" i="87"/>
  <c r="AD47" i="87"/>
  <c r="AC47" i="87" s="1"/>
  <c r="AA47" i="87"/>
  <c r="W47" i="87"/>
  <c r="V47" i="87" s="1"/>
  <c r="T47" i="87"/>
  <c r="P47" i="87"/>
  <c r="O47" i="87" s="1"/>
  <c r="M47" i="87"/>
  <c r="I47" i="87"/>
  <c r="H47" i="87" s="1"/>
  <c r="F47" i="87"/>
  <c r="BU46" i="87"/>
  <c r="BT46" i="87"/>
  <c r="BS46" i="87" s="1"/>
  <c r="BQ46" i="87"/>
  <c r="BM46" i="87"/>
  <c r="BL46" i="87" s="1"/>
  <c r="BJ46" i="87"/>
  <c r="BF46" i="87"/>
  <c r="BE46" i="87" s="1"/>
  <c r="BC46" i="87"/>
  <c r="AY46" i="87"/>
  <c r="AX46" i="87" s="1"/>
  <c r="AV46" i="87"/>
  <c r="AR46" i="87"/>
  <c r="AQ46" i="87" s="1"/>
  <c r="AO46" i="87"/>
  <c r="AK46" i="87"/>
  <c r="AJ46" i="87" s="1"/>
  <c r="AH46" i="87"/>
  <c r="AD46" i="87"/>
  <c r="AC46" i="87" s="1"/>
  <c r="AA46" i="87"/>
  <c r="W46" i="87"/>
  <c r="V46" i="87" s="1"/>
  <c r="T46" i="87"/>
  <c r="P46" i="87"/>
  <c r="O46" i="87" s="1"/>
  <c r="M46" i="87"/>
  <c r="I46" i="87"/>
  <c r="H46" i="87" s="1"/>
  <c r="F46" i="87"/>
  <c r="BU45" i="87"/>
  <c r="BT45" i="87"/>
  <c r="BS45" i="87" s="1"/>
  <c r="BQ45" i="87"/>
  <c r="BM45" i="87"/>
  <c r="BL45" i="87" s="1"/>
  <c r="BJ45" i="87"/>
  <c r="BF45" i="87"/>
  <c r="BE45" i="87" s="1"/>
  <c r="BC45" i="87"/>
  <c r="AY45" i="87"/>
  <c r="AX45" i="87" s="1"/>
  <c r="AV45" i="87"/>
  <c r="AR45" i="87"/>
  <c r="AQ45" i="87" s="1"/>
  <c r="AO45" i="87"/>
  <c r="AK45" i="87"/>
  <c r="AJ45" i="87" s="1"/>
  <c r="AH45" i="87"/>
  <c r="AD45" i="87"/>
  <c r="AC45" i="87" s="1"/>
  <c r="AA45" i="87"/>
  <c r="W45" i="87"/>
  <c r="V45" i="87" s="1"/>
  <c r="T45" i="87"/>
  <c r="P45" i="87"/>
  <c r="O45" i="87" s="1"/>
  <c r="M45" i="87"/>
  <c r="I45" i="87"/>
  <c r="F45" i="87"/>
  <c r="BU44" i="87"/>
  <c r="BT44" i="87"/>
  <c r="BS44" i="87" s="1"/>
  <c r="BQ44" i="87"/>
  <c r="BM44" i="87"/>
  <c r="BL44" i="87" s="1"/>
  <c r="BJ44" i="87"/>
  <c r="BF44" i="87"/>
  <c r="BE44" i="87" s="1"/>
  <c r="BC44" i="87"/>
  <c r="AY44" i="87"/>
  <c r="AX44" i="87" s="1"/>
  <c r="AV44" i="87"/>
  <c r="AR44" i="87"/>
  <c r="AQ44" i="87" s="1"/>
  <c r="AO44" i="87"/>
  <c r="AK44" i="87"/>
  <c r="AJ44" i="87" s="1"/>
  <c r="AH44" i="87"/>
  <c r="AD44" i="87"/>
  <c r="AC44" i="87" s="1"/>
  <c r="AA44" i="87"/>
  <c r="W44" i="87"/>
  <c r="V44" i="87" s="1"/>
  <c r="T44" i="87"/>
  <c r="P44" i="87"/>
  <c r="O44" i="87" s="1"/>
  <c r="M44" i="87"/>
  <c r="I44" i="87"/>
  <c r="H44" i="87" s="1"/>
  <c r="F44" i="87"/>
  <c r="BU43" i="87"/>
  <c r="BT43" i="87"/>
  <c r="BS43" i="87" s="1"/>
  <c r="BQ43" i="87"/>
  <c r="BM43" i="87"/>
  <c r="BL43" i="87" s="1"/>
  <c r="BJ43" i="87"/>
  <c r="BF43" i="87"/>
  <c r="BE43" i="87" s="1"/>
  <c r="BC43" i="87"/>
  <c r="AY43" i="87"/>
  <c r="AX43" i="87" s="1"/>
  <c r="AV43" i="87"/>
  <c r="AR43" i="87"/>
  <c r="AQ43" i="87" s="1"/>
  <c r="AO43" i="87"/>
  <c r="AK43" i="87"/>
  <c r="AJ43" i="87" s="1"/>
  <c r="AH43" i="87"/>
  <c r="AD43" i="87"/>
  <c r="AC43" i="87" s="1"/>
  <c r="AA43" i="87"/>
  <c r="W43" i="87"/>
  <c r="V43" i="87" s="1"/>
  <c r="T43" i="87"/>
  <c r="P43" i="87"/>
  <c r="M43" i="87"/>
  <c r="I43" i="87"/>
  <c r="H43" i="87" s="1"/>
  <c r="F43" i="87"/>
  <c r="BU42" i="87"/>
  <c r="BT42" i="87"/>
  <c r="BS42" i="87" s="1"/>
  <c r="BQ42" i="87"/>
  <c r="BM42" i="87"/>
  <c r="BL42" i="87" s="1"/>
  <c r="BJ42" i="87"/>
  <c r="BF42" i="87"/>
  <c r="BE42" i="87" s="1"/>
  <c r="BC42" i="87"/>
  <c r="AY42" i="87"/>
  <c r="AX42" i="87" s="1"/>
  <c r="AV42" i="87"/>
  <c r="AR42" i="87"/>
  <c r="AQ42" i="87" s="1"/>
  <c r="AO42" i="87"/>
  <c r="AK42" i="87"/>
  <c r="AJ42" i="87" s="1"/>
  <c r="AH42" i="87"/>
  <c r="AD42" i="87"/>
  <c r="AC42" i="87" s="1"/>
  <c r="AA42" i="87"/>
  <c r="W42" i="87"/>
  <c r="V42" i="87" s="1"/>
  <c r="T42" i="87"/>
  <c r="P42" i="87"/>
  <c r="O42" i="87" s="1"/>
  <c r="M42" i="87"/>
  <c r="I42" i="87"/>
  <c r="F42" i="87"/>
  <c r="BU41" i="87"/>
  <c r="BT41" i="87"/>
  <c r="BS41" i="87" s="1"/>
  <c r="BQ41" i="87"/>
  <c r="BM41" i="87"/>
  <c r="BL41" i="87" s="1"/>
  <c r="BJ41" i="87"/>
  <c r="BF41" i="87"/>
  <c r="BE41" i="87" s="1"/>
  <c r="BC41" i="87"/>
  <c r="AY41" i="87"/>
  <c r="AX41" i="87" s="1"/>
  <c r="AV41" i="87"/>
  <c r="AR41" i="87"/>
  <c r="AQ41" i="87" s="1"/>
  <c r="AO41" i="87"/>
  <c r="AK41" i="87"/>
  <c r="AJ41" i="87" s="1"/>
  <c r="AH41" i="87"/>
  <c r="AD41" i="87"/>
  <c r="AC41" i="87" s="1"/>
  <c r="AA41" i="87"/>
  <c r="W41" i="87"/>
  <c r="V41" i="87" s="1"/>
  <c r="T41" i="87"/>
  <c r="P41" i="87"/>
  <c r="O41" i="87" s="1"/>
  <c r="M41" i="87"/>
  <c r="I41" i="87"/>
  <c r="F41" i="87"/>
  <c r="BU40" i="87"/>
  <c r="BT40" i="87"/>
  <c r="BS40" i="87" s="1"/>
  <c r="BQ40" i="87"/>
  <c r="BM40" i="87"/>
  <c r="BL40" i="87" s="1"/>
  <c r="BJ40" i="87"/>
  <c r="BF40" i="87"/>
  <c r="BE40" i="87" s="1"/>
  <c r="BC40" i="87"/>
  <c r="AY40" i="87"/>
  <c r="AX40" i="87" s="1"/>
  <c r="AV40" i="87"/>
  <c r="AR40" i="87"/>
  <c r="AQ40" i="87" s="1"/>
  <c r="AO40" i="87"/>
  <c r="AK40" i="87"/>
  <c r="AJ40" i="87" s="1"/>
  <c r="AH40" i="87"/>
  <c r="AD40" i="87"/>
  <c r="AA40" i="87"/>
  <c r="W40" i="87"/>
  <c r="V40" i="87" s="1"/>
  <c r="T40" i="87"/>
  <c r="P40" i="87"/>
  <c r="O40" i="87" s="1"/>
  <c r="M40" i="87"/>
  <c r="I40" i="87"/>
  <c r="H40" i="87" s="1"/>
  <c r="F40" i="87"/>
  <c r="BU39" i="87"/>
  <c r="BT39" i="87"/>
  <c r="BS39" i="87" s="1"/>
  <c r="BQ39" i="87"/>
  <c r="BM39" i="87"/>
  <c r="BL39" i="87" s="1"/>
  <c r="BJ39" i="87"/>
  <c r="BF39" i="87"/>
  <c r="BE39" i="87" s="1"/>
  <c r="BC39" i="87"/>
  <c r="AY39" i="87"/>
  <c r="AX39" i="87" s="1"/>
  <c r="AV39" i="87"/>
  <c r="AR39" i="87"/>
  <c r="AQ39" i="87" s="1"/>
  <c r="AO39" i="87"/>
  <c r="AK39" i="87"/>
  <c r="AJ39" i="87" s="1"/>
  <c r="AH39" i="87"/>
  <c r="AD39" i="87"/>
  <c r="AC39" i="87" s="1"/>
  <c r="AA39" i="87"/>
  <c r="W39" i="87"/>
  <c r="V39" i="87" s="1"/>
  <c r="T39" i="87"/>
  <c r="P39" i="87"/>
  <c r="M39" i="87"/>
  <c r="I39" i="87"/>
  <c r="H39" i="87" s="1"/>
  <c r="F39" i="87"/>
  <c r="BU38" i="87"/>
  <c r="BT38" i="87"/>
  <c r="BS38" i="87" s="1"/>
  <c r="BQ38" i="87"/>
  <c r="BM38" i="87"/>
  <c r="BL38" i="87" s="1"/>
  <c r="BJ38" i="87"/>
  <c r="BF38" i="87"/>
  <c r="BE38" i="87" s="1"/>
  <c r="BC38" i="87"/>
  <c r="AY38" i="87"/>
  <c r="AX38" i="87" s="1"/>
  <c r="AV38" i="87"/>
  <c r="AR38" i="87"/>
  <c r="AQ38" i="87" s="1"/>
  <c r="AO38" i="87"/>
  <c r="AK38" i="87"/>
  <c r="AJ38" i="87" s="1"/>
  <c r="AH38" i="87"/>
  <c r="AD38" i="87"/>
  <c r="AC38" i="87" s="1"/>
  <c r="AA38" i="87"/>
  <c r="W38" i="87"/>
  <c r="V38" i="87" s="1"/>
  <c r="T38" i="87"/>
  <c r="P38" i="87"/>
  <c r="O38" i="87" s="1"/>
  <c r="M38" i="87"/>
  <c r="I38" i="87"/>
  <c r="H38" i="87" s="1"/>
  <c r="F38" i="87"/>
  <c r="BU37" i="87"/>
  <c r="BT37" i="87"/>
  <c r="BS37" i="87" s="1"/>
  <c r="BQ37" i="87"/>
  <c r="BM37" i="87"/>
  <c r="BL37" i="87" s="1"/>
  <c r="BJ37" i="87"/>
  <c r="BF37" i="87"/>
  <c r="BE37" i="87" s="1"/>
  <c r="BC37" i="87"/>
  <c r="AY37" i="87"/>
  <c r="AX37" i="87" s="1"/>
  <c r="AV37" i="87"/>
  <c r="AR37" i="87"/>
  <c r="AQ37" i="87" s="1"/>
  <c r="AO37" i="87"/>
  <c r="AK37" i="87"/>
  <c r="AJ37" i="87" s="1"/>
  <c r="AH37" i="87"/>
  <c r="AD37" i="87"/>
  <c r="AC37" i="87" s="1"/>
  <c r="AA37" i="87"/>
  <c r="W37" i="87"/>
  <c r="V37" i="87" s="1"/>
  <c r="T37" i="87"/>
  <c r="P37" i="87"/>
  <c r="O37" i="87" s="1"/>
  <c r="M37" i="87"/>
  <c r="I37" i="87"/>
  <c r="F37" i="87"/>
  <c r="BU36" i="87"/>
  <c r="BT36" i="87"/>
  <c r="BS36" i="87" s="1"/>
  <c r="BQ36" i="87"/>
  <c r="BM36" i="87"/>
  <c r="BL36" i="87" s="1"/>
  <c r="BJ36" i="87"/>
  <c r="BF36" i="87"/>
  <c r="BE36" i="87" s="1"/>
  <c r="BC36" i="87"/>
  <c r="AY36" i="87"/>
  <c r="AX36" i="87" s="1"/>
  <c r="AV36" i="87"/>
  <c r="AR36" i="87"/>
  <c r="AQ36" i="87" s="1"/>
  <c r="AO36" i="87"/>
  <c r="AK36" i="87"/>
  <c r="AJ36" i="87" s="1"/>
  <c r="AH36" i="87"/>
  <c r="AD36" i="87"/>
  <c r="AC36" i="87" s="1"/>
  <c r="AA36" i="87"/>
  <c r="W36" i="87"/>
  <c r="T36" i="87"/>
  <c r="P36" i="87"/>
  <c r="O36" i="87" s="1"/>
  <c r="M36" i="87"/>
  <c r="I36" i="87"/>
  <c r="H36" i="87" s="1"/>
  <c r="F36" i="87"/>
  <c r="BU35" i="87"/>
  <c r="BT35" i="87"/>
  <c r="BS35" i="87" s="1"/>
  <c r="BQ35" i="87"/>
  <c r="BM35" i="87"/>
  <c r="BL35" i="87" s="1"/>
  <c r="BJ35" i="87"/>
  <c r="BF35" i="87"/>
  <c r="BE35" i="87" s="1"/>
  <c r="BC35" i="87"/>
  <c r="AY35" i="87"/>
  <c r="AX35" i="87" s="1"/>
  <c r="AV35" i="87"/>
  <c r="AR35" i="87"/>
  <c r="AQ35" i="87" s="1"/>
  <c r="AO35" i="87"/>
  <c r="AK35" i="87"/>
  <c r="AJ35" i="87" s="1"/>
  <c r="AH35" i="87"/>
  <c r="AD35" i="87"/>
  <c r="AC35" i="87" s="1"/>
  <c r="AA35" i="87"/>
  <c r="W35" i="87"/>
  <c r="V35" i="87" s="1"/>
  <c r="T35" i="87"/>
  <c r="P35" i="87"/>
  <c r="O35" i="87" s="1"/>
  <c r="M35" i="87"/>
  <c r="I35" i="87"/>
  <c r="F35" i="87"/>
  <c r="BU34" i="87"/>
  <c r="BT34" i="87"/>
  <c r="BS34" i="87" s="1"/>
  <c r="BQ34" i="87"/>
  <c r="BM34" i="87"/>
  <c r="BL34" i="87" s="1"/>
  <c r="BJ34" i="87"/>
  <c r="BF34" i="87"/>
  <c r="BE34" i="87" s="1"/>
  <c r="BC34" i="87"/>
  <c r="AY34" i="87"/>
  <c r="AX34" i="87" s="1"/>
  <c r="AV34" i="87"/>
  <c r="AR34" i="87"/>
  <c r="AQ34" i="87" s="1"/>
  <c r="AO34" i="87"/>
  <c r="AK34" i="87"/>
  <c r="AJ34" i="87" s="1"/>
  <c r="AH34" i="87"/>
  <c r="AD34" i="87"/>
  <c r="AC34" i="87" s="1"/>
  <c r="AA34" i="87"/>
  <c r="W34" i="87"/>
  <c r="V34" i="87" s="1"/>
  <c r="T34" i="87"/>
  <c r="P34" i="87"/>
  <c r="O34" i="87" s="1"/>
  <c r="M34" i="87"/>
  <c r="I34" i="87"/>
  <c r="H34" i="87" s="1"/>
  <c r="F34" i="87"/>
  <c r="BU33" i="87"/>
  <c r="BT33" i="87"/>
  <c r="BS33" i="87" s="1"/>
  <c r="BQ33" i="87"/>
  <c r="BM33" i="87"/>
  <c r="BL33" i="87" s="1"/>
  <c r="BJ33" i="87"/>
  <c r="BF33" i="87"/>
  <c r="BE33" i="87" s="1"/>
  <c r="BC33" i="87"/>
  <c r="AY33" i="87"/>
  <c r="AX33" i="87" s="1"/>
  <c r="AV33" i="87"/>
  <c r="AR33" i="87"/>
  <c r="AQ33" i="87" s="1"/>
  <c r="AO33" i="87"/>
  <c r="AK33" i="87"/>
  <c r="AJ33" i="87" s="1"/>
  <c r="AH33" i="87"/>
  <c r="AD33" i="87"/>
  <c r="AC33" i="87" s="1"/>
  <c r="AA33" i="87"/>
  <c r="W33" i="87"/>
  <c r="T33" i="87"/>
  <c r="P33" i="87"/>
  <c r="O33" i="87" s="1"/>
  <c r="M33" i="87"/>
  <c r="I33" i="87"/>
  <c r="H33" i="87" s="1"/>
  <c r="F33" i="87"/>
  <c r="BU32" i="87"/>
  <c r="BT32" i="87"/>
  <c r="BS32" i="87" s="1"/>
  <c r="BQ32" i="87"/>
  <c r="BM32" i="87"/>
  <c r="BL32" i="87" s="1"/>
  <c r="BJ32" i="87"/>
  <c r="BF32" i="87"/>
  <c r="BE32" i="87" s="1"/>
  <c r="BC32" i="87"/>
  <c r="AY32" i="87"/>
  <c r="AX32" i="87" s="1"/>
  <c r="AV32" i="87"/>
  <c r="AR32" i="87"/>
  <c r="AQ32" i="87" s="1"/>
  <c r="AO32" i="87"/>
  <c r="AK32" i="87"/>
  <c r="AJ32" i="87" s="1"/>
  <c r="AH32" i="87"/>
  <c r="AD32" i="87"/>
  <c r="AC32" i="87" s="1"/>
  <c r="AA32" i="87"/>
  <c r="W32" i="87"/>
  <c r="T32" i="87"/>
  <c r="P32" i="87"/>
  <c r="O32" i="87" s="1"/>
  <c r="M32" i="87"/>
  <c r="I32" i="87"/>
  <c r="H32" i="87" s="1"/>
  <c r="F32" i="87"/>
  <c r="BU31" i="87"/>
  <c r="BT31" i="87"/>
  <c r="BS31" i="87" s="1"/>
  <c r="BQ31" i="87"/>
  <c r="BM31" i="87"/>
  <c r="BL31" i="87" s="1"/>
  <c r="BJ31" i="87"/>
  <c r="BF31" i="87"/>
  <c r="BE31" i="87" s="1"/>
  <c r="BC31" i="87"/>
  <c r="AY31" i="87"/>
  <c r="AX31" i="87" s="1"/>
  <c r="AV31" i="87"/>
  <c r="AR31" i="87"/>
  <c r="AQ31" i="87" s="1"/>
  <c r="AO31" i="87"/>
  <c r="AK31" i="87"/>
  <c r="AJ31" i="87" s="1"/>
  <c r="AH31" i="87"/>
  <c r="AD31" i="87"/>
  <c r="AC31" i="87" s="1"/>
  <c r="AA31" i="87"/>
  <c r="W31" i="87"/>
  <c r="T31" i="87"/>
  <c r="P31" i="87"/>
  <c r="O31" i="87" s="1"/>
  <c r="M31" i="87"/>
  <c r="I31" i="87"/>
  <c r="H31" i="87" s="1"/>
  <c r="F31" i="87"/>
  <c r="BU30" i="87"/>
  <c r="BT30" i="87"/>
  <c r="BS30" i="87" s="1"/>
  <c r="BQ30" i="87"/>
  <c r="BM30" i="87"/>
  <c r="BL30" i="87" s="1"/>
  <c r="BJ30" i="87"/>
  <c r="BF30" i="87"/>
  <c r="BE30" i="87" s="1"/>
  <c r="BC30" i="87"/>
  <c r="AY30" i="87"/>
  <c r="AX30" i="87" s="1"/>
  <c r="AV30" i="87"/>
  <c r="AR30" i="87"/>
  <c r="AQ30" i="87" s="1"/>
  <c r="AO30" i="87"/>
  <c r="AK30" i="87"/>
  <c r="AJ30" i="87" s="1"/>
  <c r="AH30" i="87"/>
  <c r="AD30" i="87"/>
  <c r="AC30" i="87" s="1"/>
  <c r="AA30" i="87"/>
  <c r="W30" i="87"/>
  <c r="V30" i="87" s="1"/>
  <c r="T30" i="87"/>
  <c r="P30" i="87"/>
  <c r="O30" i="87" s="1"/>
  <c r="M30" i="87"/>
  <c r="I30" i="87"/>
  <c r="F30" i="87"/>
  <c r="BU29" i="87"/>
  <c r="BT29" i="87"/>
  <c r="BS29" i="87" s="1"/>
  <c r="BQ29" i="87"/>
  <c r="BM29" i="87"/>
  <c r="BL29" i="87" s="1"/>
  <c r="BJ29" i="87"/>
  <c r="BF29" i="87"/>
  <c r="BE29" i="87" s="1"/>
  <c r="BC29" i="87"/>
  <c r="AY29" i="87"/>
  <c r="AX29" i="87" s="1"/>
  <c r="AV29" i="87"/>
  <c r="AR29" i="87"/>
  <c r="AQ29" i="87" s="1"/>
  <c r="AO29" i="87"/>
  <c r="AK29" i="87"/>
  <c r="AJ29" i="87" s="1"/>
  <c r="AH29" i="87"/>
  <c r="AD29" i="87"/>
  <c r="AC29" i="87" s="1"/>
  <c r="AA29" i="87"/>
  <c r="W29" i="87"/>
  <c r="V29" i="87" s="1"/>
  <c r="T29" i="87"/>
  <c r="P29" i="87"/>
  <c r="O29" i="87" s="1"/>
  <c r="M29" i="87"/>
  <c r="I29" i="87"/>
  <c r="F29" i="87"/>
  <c r="BU28" i="87"/>
  <c r="BT28" i="87"/>
  <c r="BS28" i="87" s="1"/>
  <c r="BQ28" i="87"/>
  <c r="BM28" i="87"/>
  <c r="BL28" i="87" s="1"/>
  <c r="BJ28" i="87"/>
  <c r="BF28" i="87"/>
  <c r="BE28" i="87" s="1"/>
  <c r="BC28" i="87"/>
  <c r="AY28" i="87"/>
  <c r="AX28" i="87" s="1"/>
  <c r="AV28" i="87"/>
  <c r="AR28" i="87"/>
  <c r="AQ28" i="87" s="1"/>
  <c r="AO28" i="87"/>
  <c r="AK28" i="87"/>
  <c r="AJ28" i="87" s="1"/>
  <c r="AH28" i="87"/>
  <c r="AD28" i="87"/>
  <c r="AC28" i="87" s="1"/>
  <c r="AA28" i="87"/>
  <c r="W28" i="87"/>
  <c r="V28" i="87" s="1"/>
  <c r="T28" i="87"/>
  <c r="P28" i="87"/>
  <c r="O28" i="87" s="1"/>
  <c r="M28" i="87"/>
  <c r="I28" i="87"/>
  <c r="F28" i="87"/>
  <c r="BU27" i="87"/>
  <c r="BT27" i="87"/>
  <c r="BS27" i="87" s="1"/>
  <c r="BQ27" i="87"/>
  <c r="BM27" i="87"/>
  <c r="BL27" i="87" s="1"/>
  <c r="BJ27" i="87"/>
  <c r="BF27" i="87"/>
  <c r="BE27" i="87" s="1"/>
  <c r="BC27" i="87"/>
  <c r="AY27" i="87"/>
  <c r="AX27" i="87" s="1"/>
  <c r="AV27" i="87"/>
  <c r="AR27" i="87"/>
  <c r="AQ27" i="87" s="1"/>
  <c r="AO27" i="87"/>
  <c r="AK27" i="87"/>
  <c r="AJ27" i="87" s="1"/>
  <c r="AH27" i="87"/>
  <c r="AD27" i="87"/>
  <c r="AC27" i="87" s="1"/>
  <c r="AA27" i="87"/>
  <c r="W27" i="87"/>
  <c r="V27" i="87" s="1"/>
  <c r="T27" i="87"/>
  <c r="P27" i="87"/>
  <c r="M27" i="87"/>
  <c r="I27" i="87"/>
  <c r="H27" i="87" s="1"/>
  <c r="F27" i="87"/>
  <c r="BU26" i="87"/>
  <c r="BT26" i="87"/>
  <c r="BS26" i="87" s="1"/>
  <c r="BQ26" i="87"/>
  <c r="BM26" i="87"/>
  <c r="BL26" i="87" s="1"/>
  <c r="BJ26" i="87"/>
  <c r="BF26" i="87"/>
  <c r="BE26" i="87" s="1"/>
  <c r="BC26" i="87"/>
  <c r="AY26" i="87"/>
  <c r="AX26" i="87" s="1"/>
  <c r="AV26" i="87"/>
  <c r="AR26" i="87"/>
  <c r="AQ26" i="87" s="1"/>
  <c r="AO26" i="87"/>
  <c r="AK26" i="87"/>
  <c r="AJ26" i="87" s="1"/>
  <c r="AH26" i="87"/>
  <c r="AD26" i="87"/>
  <c r="AC26" i="87" s="1"/>
  <c r="AA26" i="87"/>
  <c r="W26" i="87"/>
  <c r="V26" i="87" s="1"/>
  <c r="T26" i="87"/>
  <c r="P26" i="87"/>
  <c r="O26" i="87" s="1"/>
  <c r="M26" i="87"/>
  <c r="I26" i="87"/>
  <c r="F26" i="87"/>
  <c r="BU25" i="87"/>
  <c r="BT25" i="87"/>
  <c r="BS25" i="87" s="1"/>
  <c r="BQ25" i="87"/>
  <c r="BM25" i="87"/>
  <c r="BL25" i="87" s="1"/>
  <c r="BJ25" i="87"/>
  <c r="BF25" i="87"/>
  <c r="BE25" i="87" s="1"/>
  <c r="BC25" i="87"/>
  <c r="AY25" i="87"/>
  <c r="AX25" i="87" s="1"/>
  <c r="AV25" i="87"/>
  <c r="AR25" i="87"/>
  <c r="AQ25" i="87" s="1"/>
  <c r="AO25" i="87"/>
  <c r="AK25" i="87"/>
  <c r="AJ25" i="87" s="1"/>
  <c r="AH25" i="87"/>
  <c r="AD25" i="87"/>
  <c r="AC25" i="87" s="1"/>
  <c r="AA25" i="87"/>
  <c r="W25" i="87"/>
  <c r="T25" i="87"/>
  <c r="P25" i="87"/>
  <c r="O25" i="87" s="1"/>
  <c r="M25" i="87"/>
  <c r="I25" i="87"/>
  <c r="H25" i="87" s="1"/>
  <c r="F25" i="87"/>
  <c r="BU24" i="87"/>
  <c r="BT24" i="87"/>
  <c r="BS24" i="87" s="1"/>
  <c r="BQ24" i="87"/>
  <c r="BM24" i="87"/>
  <c r="BL24" i="87" s="1"/>
  <c r="BJ24" i="87"/>
  <c r="BF24" i="87"/>
  <c r="BE24" i="87" s="1"/>
  <c r="BC24" i="87"/>
  <c r="AY24" i="87"/>
  <c r="AX24" i="87" s="1"/>
  <c r="AV24" i="87"/>
  <c r="AR24" i="87"/>
  <c r="AQ24" i="87" s="1"/>
  <c r="AO24" i="87"/>
  <c r="AK24" i="87"/>
  <c r="AJ24" i="87" s="1"/>
  <c r="AH24" i="87"/>
  <c r="AD24" i="87"/>
  <c r="AC24" i="87" s="1"/>
  <c r="AA24" i="87"/>
  <c r="W24" i="87"/>
  <c r="T24" i="87"/>
  <c r="P24" i="87"/>
  <c r="O24" i="87" s="1"/>
  <c r="M24" i="87"/>
  <c r="I24" i="87"/>
  <c r="H24" i="87" s="1"/>
  <c r="F24" i="87"/>
  <c r="BU23" i="87"/>
  <c r="BT23" i="87"/>
  <c r="BS23" i="87" s="1"/>
  <c r="BQ23" i="87"/>
  <c r="BM23" i="87"/>
  <c r="BL23" i="87" s="1"/>
  <c r="BJ23" i="87"/>
  <c r="BF23" i="87"/>
  <c r="BE23" i="87" s="1"/>
  <c r="BC23" i="87"/>
  <c r="AY23" i="87"/>
  <c r="AX23" i="87" s="1"/>
  <c r="AV23" i="87"/>
  <c r="AR23" i="87"/>
  <c r="AQ23" i="87" s="1"/>
  <c r="AO23" i="87"/>
  <c r="AK23" i="87"/>
  <c r="AJ23" i="87" s="1"/>
  <c r="AH23" i="87"/>
  <c r="AD23" i="87"/>
  <c r="AC23" i="87" s="1"/>
  <c r="AA23" i="87"/>
  <c r="W23" i="87"/>
  <c r="V23" i="87" s="1"/>
  <c r="T23" i="87"/>
  <c r="P23" i="87"/>
  <c r="O23" i="87" s="1"/>
  <c r="M23" i="87"/>
  <c r="I23" i="87"/>
  <c r="H23" i="87" s="1"/>
  <c r="F23" i="87"/>
  <c r="BU22" i="87"/>
  <c r="BT22" i="87"/>
  <c r="BS22" i="87" s="1"/>
  <c r="BQ22" i="87"/>
  <c r="BM22" i="87"/>
  <c r="BL22" i="87" s="1"/>
  <c r="BJ22" i="87"/>
  <c r="BF22" i="87"/>
  <c r="BE22" i="87" s="1"/>
  <c r="BC22" i="87"/>
  <c r="AY22" i="87"/>
  <c r="AX22" i="87" s="1"/>
  <c r="AV22" i="87"/>
  <c r="AR22" i="87"/>
  <c r="AQ22" i="87" s="1"/>
  <c r="AO22" i="87"/>
  <c r="AK22" i="87"/>
  <c r="AJ22" i="87" s="1"/>
  <c r="AH22" i="87"/>
  <c r="AD22" i="87"/>
  <c r="AC22" i="87" s="1"/>
  <c r="AA22" i="87"/>
  <c r="W22" i="87"/>
  <c r="V22" i="87" s="1"/>
  <c r="T22" i="87"/>
  <c r="P22" i="87"/>
  <c r="O22" i="87" s="1"/>
  <c r="M22" i="87"/>
  <c r="I22" i="87"/>
  <c r="H22" i="87" s="1"/>
  <c r="F22" i="87"/>
  <c r="BU21" i="87"/>
  <c r="BT21" i="87"/>
  <c r="BS21" i="87" s="1"/>
  <c r="BQ21" i="87"/>
  <c r="BM21" i="87"/>
  <c r="BL21" i="87" s="1"/>
  <c r="BJ21" i="87"/>
  <c r="BF21" i="87"/>
  <c r="BE21" i="87" s="1"/>
  <c r="BC21" i="87"/>
  <c r="AY21" i="87"/>
  <c r="AX21" i="87" s="1"/>
  <c r="AV21" i="87"/>
  <c r="AR21" i="87"/>
  <c r="AQ21" i="87" s="1"/>
  <c r="AO21" i="87"/>
  <c r="AK21" i="87"/>
  <c r="AJ21" i="87" s="1"/>
  <c r="AH21" i="87"/>
  <c r="AD21" i="87"/>
  <c r="AC21" i="87" s="1"/>
  <c r="AA21" i="87"/>
  <c r="W21" i="87"/>
  <c r="V21" i="87" s="1"/>
  <c r="T21" i="87"/>
  <c r="P21" i="87"/>
  <c r="O21" i="87" s="1"/>
  <c r="M21" i="87"/>
  <c r="I21" i="87"/>
  <c r="H21" i="87" s="1"/>
  <c r="F21" i="87"/>
  <c r="BU20" i="87"/>
  <c r="BT20" i="87"/>
  <c r="BS20" i="87" s="1"/>
  <c r="BQ20" i="87"/>
  <c r="BM20" i="87"/>
  <c r="BL20" i="87" s="1"/>
  <c r="BJ20" i="87"/>
  <c r="BF20" i="87"/>
  <c r="BE20" i="87" s="1"/>
  <c r="BC20" i="87"/>
  <c r="AY20" i="87"/>
  <c r="AX20" i="87" s="1"/>
  <c r="AV20" i="87"/>
  <c r="AR20" i="87"/>
  <c r="AQ20" i="87" s="1"/>
  <c r="AO20" i="87"/>
  <c r="AK20" i="87"/>
  <c r="AJ20" i="87" s="1"/>
  <c r="AH20" i="87"/>
  <c r="AD20" i="87"/>
  <c r="AC20" i="87" s="1"/>
  <c r="AA20" i="87"/>
  <c r="W20" i="87"/>
  <c r="T20" i="87"/>
  <c r="P20" i="87"/>
  <c r="O20" i="87" s="1"/>
  <c r="M20" i="87"/>
  <c r="I20" i="87"/>
  <c r="F20" i="87"/>
  <c r="BU19" i="87"/>
  <c r="BT19" i="87"/>
  <c r="BS19" i="87" s="1"/>
  <c r="BQ19" i="87"/>
  <c r="BM19" i="87"/>
  <c r="BL19" i="87" s="1"/>
  <c r="BJ19" i="87"/>
  <c r="BF19" i="87"/>
  <c r="BE19" i="87" s="1"/>
  <c r="BC19" i="87"/>
  <c r="AY19" i="87"/>
  <c r="AX19" i="87" s="1"/>
  <c r="AV19" i="87"/>
  <c r="AR19" i="87"/>
  <c r="AQ19" i="87" s="1"/>
  <c r="AO19" i="87"/>
  <c r="AK19" i="87"/>
  <c r="AJ19" i="87" s="1"/>
  <c r="AH19" i="87"/>
  <c r="AD19" i="87"/>
  <c r="AC19" i="87" s="1"/>
  <c r="AA19" i="87"/>
  <c r="W19" i="87"/>
  <c r="V19" i="87" s="1"/>
  <c r="T19" i="87"/>
  <c r="P19" i="87"/>
  <c r="O19" i="87" s="1"/>
  <c r="M19" i="87"/>
  <c r="I19" i="87"/>
  <c r="H19" i="87" s="1"/>
  <c r="F19" i="87"/>
  <c r="BU18" i="87"/>
  <c r="BT18" i="87"/>
  <c r="BS18" i="87" s="1"/>
  <c r="BQ18" i="87"/>
  <c r="BM18" i="87"/>
  <c r="BL18" i="87" s="1"/>
  <c r="BJ18" i="87"/>
  <c r="BF18" i="87"/>
  <c r="BE18" i="87" s="1"/>
  <c r="BC18" i="87"/>
  <c r="AY18" i="87"/>
  <c r="AX18" i="87" s="1"/>
  <c r="AV18" i="87"/>
  <c r="AR18" i="87"/>
  <c r="AQ18" i="87" s="1"/>
  <c r="AO18" i="87"/>
  <c r="AK18" i="87"/>
  <c r="AJ18" i="87" s="1"/>
  <c r="AH18" i="87"/>
  <c r="AD18" i="87"/>
  <c r="AC18" i="87" s="1"/>
  <c r="AA18" i="87"/>
  <c r="W18" i="87"/>
  <c r="V18" i="87" s="1"/>
  <c r="T18" i="87"/>
  <c r="P18" i="87"/>
  <c r="O18" i="87" s="1"/>
  <c r="M18" i="87"/>
  <c r="I18" i="87"/>
  <c r="F18" i="87"/>
  <c r="BU17" i="87"/>
  <c r="BT17" i="87"/>
  <c r="BS17" i="87" s="1"/>
  <c r="BQ17" i="87"/>
  <c r="BM17" i="87"/>
  <c r="BL17" i="87" s="1"/>
  <c r="BJ17" i="87"/>
  <c r="BF17" i="87"/>
  <c r="BE17" i="87" s="1"/>
  <c r="BC17" i="87"/>
  <c r="AY17" i="87"/>
  <c r="AX17" i="87" s="1"/>
  <c r="AV17" i="87"/>
  <c r="AR17" i="87"/>
  <c r="AQ17" i="87" s="1"/>
  <c r="AO17" i="87"/>
  <c r="AK17" i="87"/>
  <c r="AJ17" i="87" s="1"/>
  <c r="AH17" i="87"/>
  <c r="AD17" i="87"/>
  <c r="AC17" i="87" s="1"/>
  <c r="AA17" i="87"/>
  <c r="W17" i="87"/>
  <c r="T17" i="87"/>
  <c r="P17" i="87"/>
  <c r="O17" i="87" s="1"/>
  <c r="M17" i="87"/>
  <c r="I17" i="87"/>
  <c r="H17" i="87" s="1"/>
  <c r="F17" i="87"/>
  <c r="BU16" i="87"/>
  <c r="BT16" i="87"/>
  <c r="BS16" i="87" s="1"/>
  <c r="BQ16" i="87"/>
  <c r="BM16" i="87"/>
  <c r="BL16" i="87" s="1"/>
  <c r="BJ16" i="87"/>
  <c r="BF16" i="87"/>
  <c r="BE16" i="87" s="1"/>
  <c r="BC16" i="87"/>
  <c r="AY16" i="87"/>
  <c r="AX16" i="87" s="1"/>
  <c r="AV16" i="87"/>
  <c r="AR16" i="87"/>
  <c r="AQ16" i="87" s="1"/>
  <c r="AO16" i="87"/>
  <c r="AK16" i="87"/>
  <c r="AJ16" i="87" s="1"/>
  <c r="AH16" i="87"/>
  <c r="AD16" i="87"/>
  <c r="AC16" i="87" s="1"/>
  <c r="AA16" i="87"/>
  <c r="W16" i="87"/>
  <c r="V16" i="87" s="1"/>
  <c r="T16" i="87"/>
  <c r="P16" i="87"/>
  <c r="O16" i="87" s="1"/>
  <c r="M16" i="87"/>
  <c r="I16" i="87"/>
  <c r="H16" i="87" s="1"/>
  <c r="F16" i="87"/>
  <c r="BU15" i="87"/>
  <c r="BT15" i="87"/>
  <c r="BQ15" i="87"/>
  <c r="BM15" i="87"/>
  <c r="BL15" i="87" s="1"/>
  <c r="BJ15" i="87"/>
  <c r="BF15" i="87"/>
  <c r="BE15" i="87" s="1"/>
  <c r="BC15" i="87"/>
  <c r="AY15" i="87"/>
  <c r="AX15" i="87"/>
  <c r="AV15" i="87"/>
  <c r="AR15" i="87"/>
  <c r="AQ15" i="87" s="1"/>
  <c r="AO15" i="87"/>
  <c r="AK15" i="87"/>
  <c r="AJ15" i="87"/>
  <c r="AH15" i="87"/>
  <c r="AD15" i="87"/>
  <c r="AC15" i="87" s="1"/>
  <c r="AA15" i="87"/>
  <c r="W15" i="87"/>
  <c r="V15" i="87" s="1"/>
  <c r="T15" i="87"/>
  <c r="P15" i="87"/>
  <c r="M15" i="87"/>
  <c r="I15" i="87"/>
  <c r="H15" i="87" s="1"/>
  <c r="F15" i="87"/>
  <c r="P14" i="87"/>
  <c r="W14" i="87" s="1"/>
  <c r="O14" i="87"/>
  <c r="V14" i="87" s="1"/>
  <c r="AC14" i="87" s="1"/>
  <c r="AJ14" i="87" s="1"/>
  <c r="AQ14" i="87" s="1"/>
  <c r="AX14" i="87" s="1"/>
  <c r="BE14" i="87" s="1"/>
  <c r="BL14" i="87" s="1"/>
  <c r="BS14" i="87" s="1"/>
  <c r="N14" i="87"/>
  <c r="U14" i="87" s="1"/>
  <c r="BU12" i="87"/>
  <c r="BR13" i="87"/>
  <c r="BK13" i="87"/>
  <c r="BD13" i="87"/>
  <c r="AW13" i="87"/>
  <c r="AP13" i="87"/>
  <c r="AI13" i="87"/>
  <c r="AB13" i="87"/>
  <c r="U13" i="87"/>
  <c r="N13" i="87"/>
  <c r="G13" i="87"/>
  <c r="BN9" i="87"/>
  <c r="B7" i="87"/>
  <c r="A6" i="87"/>
  <c r="A5" i="87"/>
  <c r="A4" i="87"/>
  <c r="A1" i="87"/>
  <c r="G120" i="88"/>
  <c r="I13" i="87"/>
  <c r="C176" i="39" a="1"/>
  <c r="C176" i="39" s="1"/>
  <c r="F53" i="36"/>
  <c r="E53" i="36"/>
  <c r="G102" i="2"/>
  <c r="F102" i="2"/>
  <c r="E102" i="2"/>
  <c r="D102" i="2"/>
  <c r="AF104" i="50"/>
  <c r="AD104" i="50"/>
  <c r="AC104" i="50"/>
  <c r="AA104" i="50"/>
  <c r="Z104" i="50"/>
  <c r="X104" i="50"/>
  <c r="W104" i="50"/>
  <c r="U104" i="50"/>
  <c r="T104" i="50"/>
  <c r="R104" i="50"/>
  <c r="Q104" i="50"/>
  <c r="O104" i="50"/>
  <c r="N104" i="50"/>
  <c r="L104" i="50"/>
  <c r="K104" i="50"/>
  <c r="I104" i="50"/>
  <c r="H104" i="50"/>
  <c r="F104" i="50"/>
  <c r="E104" i="50"/>
  <c r="AF104" i="54"/>
  <c r="AD104" i="54"/>
  <c r="AC104" i="54"/>
  <c r="AA104" i="54"/>
  <c r="Z104" i="54"/>
  <c r="X104" i="54"/>
  <c r="W104" i="54"/>
  <c r="U104" i="54"/>
  <c r="T104" i="54"/>
  <c r="R104" i="54"/>
  <c r="Q104" i="54"/>
  <c r="O104" i="54"/>
  <c r="N104" i="54"/>
  <c r="L104" i="54"/>
  <c r="K104" i="54"/>
  <c r="I104" i="54"/>
  <c r="H104" i="54"/>
  <c r="F104" i="54"/>
  <c r="E104" i="54"/>
  <c r="AF104" i="59"/>
  <c r="AD104" i="59"/>
  <c r="AC104" i="59"/>
  <c r="AA104" i="59"/>
  <c r="Z104" i="59"/>
  <c r="X104" i="59"/>
  <c r="W104" i="59"/>
  <c r="U104" i="59"/>
  <c r="T104" i="59"/>
  <c r="R104" i="59"/>
  <c r="Q104" i="59"/>
  <c r="O104" i="59"/>
  <c r="N104" i="59"/>
  <c r="L104" i="59"/>
  <c r="K104" i="59"/>
  <c r="I104" i="59"/>
  <c r="H104" i="59"/>
  <c r="F104" i="59"/>
  <c r="E104" i="59"/>
  <c r="AF104" i="63"/>
  <c r="AD104" i="63"/>
  <c r="AC104" i="63"/>
  <c r="AA104" i="63"/>
  <c r="Z104" i="63"/>
  <c r="X104" i="63"/>
  <c r="W104" i="63"/>
  <c r="U104" i="63"/>
  <c r="T104" i="63"/>
  <c r="R104" i="63"/>
  <c r="Q104" i="63"/>
  <c r="O104" i="63"/>
  <c r="N104" i="63"/>
  <c r="L104" i="63"/>
  <c r="K104" i="63"/>
  <c r="I104" i="63"/>
  <c r="H104" i="63"/>
  <c r="F104" i="63"/>
  <c r="E104" i="63"/>
  <c r="AF104" i="67"/>
  <c r="AD104" i="67"/>
  <c r="AC104" i="67"/>
  <c r="AA104" i="67"/>
  <c r="Z104" i="67"/>
  <c r="X104" i="67"/>
  <c r="W104" i="67"/>
  <c r="U104" i="67"/>
  <c r="T104" i="67"/>
  <c r="R104" i="67"/>
  <c r="Q104" i="67"/>
  <c r="O104" i="67"/>
  <c r="N104" i="67"/>
  <c r="L104" i="67"/>
  <c r="K104" i="67"/>
  <c r="I104" i="67"/>
  <c r="H104" i="67"/>
  <c r="F104" i="67"/>
  <c r="E104" i="67"/>
  <c r="AF104" i="71"/>
  <c r="AD104" i="71"/>
  <c r="AC104" i="71"/>
  <c r="AA104" i="71"/>
  <c r="Z104" i="71"/>
  <c r="X104" i="71"/>
  <c r="W104" i="71"/>
  <c r="U104" i="71"/>
  <c r="T104" i="71"/>
  <c r="R104" i="71"/>
  <c r="Q104" i="71"/>
  <c r="O104" i="71"/>
  <c r="N104" i="71"/>
  <c r="L104" i="71"/>
  <c r="K104" i="71"/>
  <c r="I104" i="71"/>
  <c r="H104" i="71"/>
  <c r="F104" i="71"/>
  <c r="E104" i="71"/>
  <c r="C104" i="50"/>
  <c r="C104" i="54"/>
  <c r="C104" i="59"/>
  <c r="C104" i="63"/>
  <c r="C104" i="67"/>
  <c r="C104" i="71"/>
  <c r="G66" i="2"/>
  <c r="I18" i="36" s="1"/>
  <c r="I24" i="36" s="1"/>
  <c r="I56" i="36" s="1"/>
  <c r="F66" i="2"/>
  <c r="H18" i="36" s="1"/>
  <c r="H24" i="36" s="1"/>
  <c r="H56" i="36" s="1"/>
  <c r="D66" i="2"/>
  <c r="C66" i="2"/>
  <c r="AF68" i="50"/>
  <c r="AD68" i="50"/>
  <c r="AC68" i="50"/>
  <c r="AA68" i="50"/>
  <c r="Z68" i="50"/>
  <c r="X68" i="50"/>
  <c r="W68" i="50"/>
  <c r="U68" i="50"/>
  <c r="T68" i="50"/>
  <c r="R68" i="50"/>
  <c r="Q68" i="50"/>
  <c r="O68" i="50"/>
  <c r="N68" i="50"/>
  <c r="L68" i="50"/>
  <c r="K68" i="50"/>
  <c r="I68" i="50"/>
  <c r="H68" i="50"/>
  <c r="F68" i="50"/>
  <c r="E68" i="50"/>
  <c r="AF68" i="54"/>
  <c r="AD68" i="54"/>
  <c r="AC68" i="54"/>
  <c r="AA68" i="54"/>
  <c r="Z68" i="54"/>
  <c r="X68" i="54"/>
  <c r="W68" i="54"/>
  <c r="U68" i="54"/>
  <c r="T68" i="54"/>
  <c r="R68" i="54"/>
  <c r="Q68" i="54"/>
  <c r="O68" i="54"/>
  <c r="N68" i="54"/>
  <c r="L68" i="54"/>
  <c r="K68" i="54"/>
  <c r="I68" i="54"/>
  <c r="H68" i="54"/>
  <c r="F68" i="54"/>
  <c r="E68" i="54"/>
  <c r="AF68" i="59"/>
  <c r="AD68" i="59"/>
  <c r="AC68" i="59"/>
  <c r="AA68" i="59"/>
  <c r="Z68" i="59"/>
  <c r="X68" i="59"/>
  <c r="W68" i="59"/>
  <c r="U68" i="59"/>
  <c r="T68" i="59"/>
  <c r="R68" i="59"/>
  <c r="Q68" i="59"/>
  <c r="O68" i="59"/>
  <c r="N68" i="59"/>
  <c r="L68" i="59"/>
  <c r="K68" i="59"/>
  <c r="I68" i="59"/>
  <c r="H68" i="59"/>
  <c r="F68" i="59"/>
  <c r="E68" i="59"/>
  <c r="AF68" i="63"/>
  <c r="AD68" i="63"/>
  <c r="AC68" i="63"/>
  <c r="AA68" i="63"/>
  <c r="Z68" i="63"/>
  <c r="X68" i="63"/>
  <c r="W68" i="63"/>
  <c r="U68" i="63"/>
  <c r="T68" i="63"/>
  <c r="R68" i="63"/>
  <c r="Q68" i="63"/>
  <c r="O68" i="63"/>
  <c r="N68" i="63"/>
  <c r="L68" i="63"/>
  <c r="K68" i="63"/>
  <c r="I68" i="63"/>
  <c r="H68" i="63"/>
  <c r="F68" i="63"/>
  <c r="E68" i="63"/>
  <c r="AF68" i="67"/>
  <c r="AD68" i="67"/>
  <c r="AC68" i="67"/>
  <c r="AA68" i="67"/>
  <c r="Z68" i="67"/>
  <c r="X68" i="67"/>
  <c r="W68" i="67"/>
  <c r="U68" i="67"/>
  <c r="T68" i="67"/>
  <c r="R68" i="67"/>
  <c r="Q68" i="67"/>
  <c r="O68" i="67"/>
  <c r="N68" i="67"/>
  <c r="L68" i="67"/>
  <c r="K68" i="67"/>
  <c r="I68" i="67"/>
  <c r="H68" i="67"/>
  <c r="F68" i="67"/>
  <c r="E68" i="67"/>
  <c r="AF68" i="71"/>
  <c r="AD68" i="71"/>
  <c r="AC68" i="71"/>
  <c r="AA68" i="71"/>
  <c r="Z68" i="71"/>
  <c r="X68" i="71"/>
  <c r="W68" i="71"/>
  <c r="U68" i="71"/>
  <c r="T68" i="71"/>
  <c r="R68" i="71"/>
  <c r="Q68" i="71"/>
  <c r="O68" i="71"/>
  <c r="N68" i="71"/>
  <c r="L68" i="71"/>
  <c r="K68" i="71"/>
  <c r="I68" i="71"/>
  <c r="H68" i="71"/>
  <c r="F68" i="71"/>
  <c r="E68" i="71"/>
  <c r="C68" i="50"/>
  <c r="C68" i="54"/>
  <c r="C68" i="59"/>
  <c r="C68" i="63"/>
  <c r="C68" i="67"/>
  <c r="C68" i="71"/>
  <c r="G58" i="49"/>
  <c r="N58" i="49"/>
  <c r="U58" i="49"/>
  <c r="AB58" i="49"/>
  <c r="AI58" i="49"/>
  <c r="AP58" i="49"/>
  <c r="AW58" i="49"/>
  <c r="BD58" i="49"/>
  <c r="BK58" i="49"/>
  <c r="G58" i="53"/>
  <c r="N58" i="53"/>
  <c r="U58" i="53"/>
  <c r="AB58" i="53"/>
  <c r="AI58" i="53"/>
  <c r="AP58" i="53"/>
  <c r="AW58" i="53"/>
  <c r="BD58" i="53"/>
  <c r="BK58" i="53"/>
  <c r="G58" i="58"/>
  <c r="N58" i="58"/>
  <c r="U58" i="58"/>
  <c r="AB58" i="58"/>
  <c r="AI58" i="58"/>
  <c r="AP58" i="58"/>
  <c r="AW58" i="58"/>
  <c r="BD58" i="58"/>
  <c r="BK58" i="58"/>
  <c r="G58" i="62"/>
  <c r="N58" i="62"/>
  <c r="U58" i="62"/>
  <c r="AB58" i="62"/>
  <c r="AI58" i="62"/>
  <c r="AP58" i="62"/>
  <c r="AW58" i="62"/>
  <c r="BD58" i="62"/>
  <c r="BK58" i="62"/>
  <c r="G58" i="66"/>
  <c r="N58" i="66"/>
  <c r="U58" i="66"/>
  <c r="AB58" i="66"/>
  <c r="AI58" i="66"/>
  <c r="AP58" i="66"/>
  <c r="AW58" i="66"/>
  <c r="BD58" i="66"/>
  <c r="BK58" i="66"/>
  <c r="G58" i="70"/>
  <c r="N58" i="70"/>
  <c r="U58" i="70"/>
  <c r="AB58" i="70"/>
  <c r="AI58" i="70"/>
  <c r="AP58" i="70"/>
  <c r="AW58" i="70"/>
  <c r="BD58" i="70"/>
  <c r="BK58" i="70"/>
  <c r="BR58" i="49"/>
  <c r="BR61" i="49" s="1"/>
  <c r="BR58" i="53"/>
  <c r="BR61" i="53" s="1"/>
  <c r="BR58" i="58"/>
  <c r="BR61" i="58" s="1"/>
  <c r="BR58" i="62"/>
  <c r="BR61" i="62" s="1"/>
  <c r="BR58" i="66"/>
  <c r="BR61" i="66" s="1"/>
  <c r="BR58" i="70"/>
  <c r="BR61" i="70" s="1"/>
  <c r="B7" i="85"/>
  <c r="A7" i="85"/>
  <c r="C6" i="85"/>
  <c r="C5" i="85"/>
  <c r="B5" i="85"/>
  <c r="B6" i="85" s="1"/>
  <c r="BN9" i="49"/>
  <c r="BN9" i="53"/>
  <c r="BN9" i="58"/>
  <c r="BN9" i="62"/>
  <c r="BN9" i="70"/>
  <c r="BN9" i="66"/>
  <c r="B1" i="83"/>
  <c r="BU12" i="49"/>
  <c r="BU12" i="53"/>
  <c r="BU12" i="58"/>
  <c r="BU12" i="66"/>
  <c r="BU12" i="70"/>
  <c r="BU12" i="62"/>
  <c r="BR13" i="49"/>
  <c r="BR13" i="53"/>
  <c r="BR13" i="58"/>
  <c r="BR13" i="66"/>
  <c r="BR13" i="70"/>
  <c r="BR13" i="62"/>
  <c r="BK13" i="49"/>
  <c r="BK13" i="53"/>
  <c r="BK13" i="58"/>
  <c r="BK13" i="66"/>
  <c r="BK13" i="70"/>
  <c r="BK13" i="62"/>
  <c r="BD13" i="49"/>
  <c r="BD13" i="53"/>
  <c r="BD13" i="58"/>
  <c r="BD13" i="66"/>
  <c r="BD13" i="70"/>
  <c r="BD13" i="62"/>
  <c r="AW13" i="49"/>
  <c r="AW13" i="53"/>
  <c r="AW13" i="58"/>
  <c r="AW13" i="66"/>
  <c r="AW13" i="70"/>
  <c r="AW13" i="62"/>
  <c r="AP13" i="49"/>
  <c r="AP13" i="53"/>
  <c r="AP13" i="58"/>
  <c r="AP13" i="66"/>
  <c r="AP13" i="70"/>
  <c r="AP13" i="62"/>
  <c r="AI13" i="49"/>
  <c r="AI13" i="53"/>
  <c r="AI13" i="58"/>
  <c r="AI13" i="66"/>
  <c r="AI13" i="70"/>
  <c r="AI13" i="62"/>
  <c r="AB13" i="49"/>
  <c r="AB13" i="53"/>
  <c r="AB13" i="58"/>
  <c r="AB13" i="66"/>
  <c r="AB13" i="70"/>
  <c r="AB13" i="62"/>
  <c r="U13" i="49"/>
  <c r="U13" i="53"/>
  <c r="U13" i="58"/>
  <c r="U13" i="66"/>
  <c r="U13" i="70"/>
  <c r="U13" i="62"/>
  <c r="N13" i="49"/>
  <c r="N13" i="53"/>
  <c r="N13" i="58"/>
  <c r="N13" i="66"/>
  <c r="N13" i="70"/>
  <c r="N13" i="62"/>
  <c r="G13" i="49"/>
  <c r="G13" i="53"/>
  <c r="G13" i="58"/>
  <c r="G13" i="66"/>
  <c r="G13" i="70"/>
  <c r="G13" i="62"/>
  <c r="A56" i="72"/>
  <c r="A57" i="72"/>
  <c r="A58" i="72"/>
  <c r="A59" i="72"/>
  <c r="A60" i="72"/>
  <c r="A61" i="72"/>
  <c r="A57" i="68"/>
  <c r="A58" i="68"/>
  <c r="A59" i="68"/>
  <c r="A60" i="68"/>
  <c r="A57" i="64"/>
  <c r="A58" i="64"/>
  <c r="A59" i="64"/>
  <c r="A60" i="64"/>
  <c r="A61" i="64"/>
  <c r="A57" i="55"/>
  <c r="A58" i="55"/>
  <c r="A59" i="55"/>
  <c r="A60" i="55"/>
  <c r="A61" i="55"/>
  <c r="A57" i="51"/>
  <c r="A58" i="51"/>
  <c r="A59" i="51"/>
  <c r="A60" i="51"/>
  <c r="A61" i="51"/>
  <c r="A62" i="51"/>
  <c r="A63" i="51"/>
  <c r="A55" i="39"/>
  <c r="A56" i="39"/>
  <c r="A57" i="39"/>
  <c r="A58" i="39"/>
  <c r="A138" i="72"/>
  <c r="A138" i="68"/>
  <c r="A138" i="64"/>
  <c r="A138" i="60"/>
  <c r="A138" i="55"/>
  <c r="A138" i="51"/>
  <c r="A135" i="12"/>
  <c r="A122" i="72"/>
  <c r="A123" i="72"/>
  <c r="A124" i="72"/>
  <c r="A125" i="72"/>
  <c r="A126" i="72"/>
  <c r="A127" i="72"/>
  <c r="A128" i="72"/>
  <c r="A129" i="72"/>
  <c r="A130" i="72"/>
  <c r="A131" i="72"/>
  <c r="A121" i="72"/>
  <c r="A113" i="72"/>
  <c r="A114" i="72"/>
  <c r="A115" i="72"/>
  <c r="A116" i="72"/>
  <c r="A117" i="72"/>
  <c r="A118" i="72"/>
  <c r="A119" i="72"/>
  <c r="A120" i="72"/>
  <c r="A112" i="72"/>
  <c r="A122" i="68"/>
  <c r="A123" i="68"/>
  <c r="A124" i="68"/>
  <c r="A125" i="68"/>
  <c r="A126" i="68"/>
  <c r="A127" i="68"/>
  <c r="A128" i="68"/>
  <c r="A129" i="68"/>
  <c r="A130" i="68"/>
  <c r="A131" i="68"/>
  <c r="A116" i="68"/>
  <c r="A117" i="68"/>
  <c r="A118" i="68"/>
  <c r="A119" i="68"/>
  <c r="A120" i="68"/>
  <c r="A121" i="68"/>
  <c r="A113" i="68"/>
  <c r="A114" i="68"/>
  <c r="A115" i="68"/>
  <c r="A112" i="68"/>
  <c r="A131" i="64"/>
  <c r="A122" i="64"/>
  <c r="A123" i="64"/>
  <c r="A124" i="64"/>
  <c r="A125" i="64"/>
  <c r="A126" i="64"/>
  <c r="A127" i="64"/>
  <c r="A128" i="64"/>
  <c r="A129" i="64"/>
  <c r="A130" i="64"/>
  <c r="A118" i="64"/>
  <c r="A119" i="64"/>
  <c r="A120" i="64"/>
  <c r="A121" i="64"/>
  <c r="A113" i="64"/>
  <c r="A114" i="64"/>
  <c r="A115" i="64"/>
  <c r="A116" i="64"/>
  <c r="A117" i="64"/>
  <c r="A112" i="64"/>
  <c r="A120" i="12"/>
  <c r="A121" i="12"/>
  <c r="A122" i="12"/>
  <c r="A123" i="12"/>
  <c r="A124" i="12"/>
  <c r="A125" i="12"/>
  <c r="A126" i="12"/>
  <c r="A127" i="12"/>
  <c r="A128" i="12"/>
  <c r="A128" i="39"/>
  <c r="A131" i="51"/>
  <c r="A130" i="51"/>
  <c r="A127" i="51"/>
  <c r="A128" i="51"/>
  <c r="A129" i="51"/>
  <c r="A120" i="51"/>
  <c r="A121" i="51"/>
  <c r="A122" i="51"/>
  <c r="A123" i="51"/>
  <c r="A124" i="51"/>
  <c r="A125" i="51"/>
  <c r="A126" i="51"/>
  <c r="A112" i="51"/>
  <c r="A113" i="51"/>
  <c r="A114" i="51"/>
  <c r="A115" i="51"/>
  <c r="A116" i="51"/>
  <c r="A117" i="51"/>
  <c r="A118" i="51"/>
  <c r="A119" i="51"/>
  <c r="A127" i="55"/>
  <c r="A128" i="55"/>
  <c r="A129" i="55"/>
  <c r="A130" i="55"/>
  <c r="A131" i="55"/>
  <c r="A126" i="55"/>
  <c r="A124" i="55"/>
  <c r="A125" i="55"/>
  <c r="A123" i="55"/>
  <c r="A122" i="55"/>
  <c r="A112" i="55"/>
  <c r="A113" i="55"/>
  <c r="A114" i="55"/>
  <c r="A115" i="55"/>
  <c r="A116" i="55"/>
  <c r="A117" i="55"/>
  <c r="A118" i="55"/>
  <c r="A119" i="55"/>
  <c r="A120" i="55"/>
  <c r="A121" i="55"/>
  <c r="A131" i="60"/>
  <c r="A130" i="60"/>
  <c r="A129" i="60"/>
  <c r="A122" i="60"/>
  <c r="A123" i="60"/>
  <c r="A124" i="60"/>
  <c r="A125" i="60"/>
  <c r="A126" i="60"/>
  <c r="A127" i="60"/>
  <c r="A128" i="60"/>
  <c r="A120" i="60"/>
  <c r="A121" i="60"/>
  <c r="A117" i="60"/>
  <c r="A118" i="60"/>
  <c r="A119" i="60"/>
  <c r="A116" i="60"/>
  <c r="A112" i="60"/>
  <c r="A113" i="60"/>
  <c r="A114" i="60"/>
  <c r="A115" i="60"/>
  <c r="A102" i="51"/>
  <c r="A103" i="51"/>
  <c r="A89" i="64"/>
  <c r="A90" i="64"/>
  <c r="A91" i="64"/>
  <c r="A92" i="64"/>
  <c r="A93" i="64"/>
  <c r="A94" i="64"/>
  <c r="A95" i="64"/>
  <c r="A96" i="64"/>
  <c r="A97" i="64"/>
  <c r="A98" i="64"/>
  <c r="A99" i="64"/>
  <c r="A100" i="64"/>
  <c r="A101" i="64"/>
  <c r="A72" i="64"/>
  <c r="A73" i="64"/>
  <c r="A74" i="64"/>
  <c r="A75" i="64"/>
  <c r="A76" i="64"/>
  <c r="A77" i="64"/>
  <c r="A78" i="64"/>
  <c r="A79" i="64"/>
  <c r="A80" i="64"/>
  <c r="A81" i="64"/>
  <c r="A82" i="64"/>
  <c r="A83" i="64"/>
  <c r="A84" i="64"/>
  <c r="A85" i="64"/>
  <c r="A86" i="64"/>
  <c r="A87" i="64"/>
  <c r="A88" i="64"/>
  <c r="A62" i="64"/>
  <c r="A63" i="64"/>
  <c r="A64" i="64"/>
  <c r="A65" i="64"/>
  <c r="A66" i="64"/>
  <c r="A67" i="64"/>
  <c r="A68" i="64"/>
  <c r="A69" i="64"/>
  <c r="A70" i="64"/>
  <c r="A71" i="64"/>
  <c r="A93" i="68"/>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62" i="55"/>
  <c r="A63" i="55"/>
  <c r="A64" i="55"/>
  <c r="A65" i="55"/>
  <c r="A66" i="55"/>
  <c r="A67" i="55"/>
  <c r="A68" i="55"/>
  <c r="A69" i="55"/>
  <c r="A70" i="55"/>
  <c r="A71" i="55"/>
  <c r="A72" i="55"/>
  <c r="A73" i="55"/>
  <c r="A74" i="55"/>
  <c r="A75" i="55"/>
  <c r="A76" i="55"/>
  <c r="A77" i="55"/>
  <c r="A78" i="55"/>
  <c r="A79" i="55"/>
  <c r="A80" i="55"/>
  <c r="A81" i="55"/>
  <c r="A82" i="55"/>
  <c r="A83" i="55"/>
  <c r="A84" i="55"/>
  <c r="A85" i="55"/>
  <c r="A86" i="55"/>
  <c r="A87" i="55"/>
  <c r="A88" i="55"/>
  <c r="A89" i="55"/>
  <c r="A90" i="55"/>
  <c r="A91" i="55"/>
  <c r="A92" i="55"/>
  <c r="A93" i="55"/>
  <c r="A94" i="55"/>
  <c r="A95" i="55"/>
  <c r="A96" i="55"/>
  <c r="A60" i="60"/>
  <c r="A61" i="60"/>
  <c r="A62" i="60"/>
  <c r="A63" i="60"/>
  <c r="A64" i="60"/>
  <c r="A65" i="60"/>
  <c r="A66" i="60"/>
  <c r="A67" i="60"/>
  <c r="A68" i="60"/>
  <c r="A69" i="60"/>
  <c r="A70" i="60"/>
  <c r="A71" i="60"/>
  <c r="A72" i="60"/>
  <c r="A73" i="60"/>
  <c r="A74" i="60"/>
  <c r="A75" i="60"/>
  <c r="A76" i="60"/>
  <c r="A77" i="60"/>
  <c r="A78" i="60"/>
  <c r="A79" i="60"/>
  <c r="A80" i="60"/>
  <c r="A81" i="60"/>
  <c r="A82" i="60"/>
  <c r="A83" i="60"/>
  <c r="A84" i="60"/>
  <c r="A85" i="60"/>
  <c r="A86" i="60"/>
  <c r="A87" i="60"/>
  <c r="A88" i="60"/>
  <c r="A89" i="60"/>
  <c r="A90" i="60"/>
  <c r="A91" i="60"/>
  <c r="A92" i="60"/>
  <c r="A93" i="60"/>
  <c r="A94" i="60"/>
  <c r="A95" i="60"/>
  <c r="A96" i="60"/>
  <c r="A61" i="68"/>
  <c r="A62" i="68"/>
  <c r="A63" i="68"/>
  <c r="A64" i="68"/>
  <c r="A65" i="68"/>
  <c r="A66" i="68"/>
  <c r="A67" i="68"/>
  <c r="A68" i="68"/>
  <c r="A69" i="68"/>
  <c r="A70" i="68"/>
  <c r="A71" i="68"/>
  <c r="A72" i="68"/>
  <c r="A73" i="68"/>
  <c r="A74" i="68"/>
  <c r="A75" i="68"/>
  <c r="A76" i="68"/>
  <c r="A77" i="68"/>
  <c r="A78" i="68"/>
  <c r="A79" i="68"/>
  <c r="A80" i="68"/>
  <c r="A81" i="68"/>
  <c r="A82" i="68"/>
  <c r="A83" i="68"/>
  <c r="A84" i="68"/>
  <c r="A85" i="68"/>
  <c r="A86" i="68"/>
  <c r="A87" i="68"/>
  <c r="A88" i="68"/>
  <c r="A89" i="68"/>
  <c r="A90" i="68"/>
  <c r="A91" i="68"/>
  <c r="A92" i="68"/>
  <c r="A94" i="68"/>
  <c r="A95" i="68"/>
  <c r="A96" i="68"/>
  <c r="A62" i="72"/>
  <c r="A63" i="72"/>
  <c r="A64" i="72"/>
  <c r="A65" i="72"/>
  <c r="A66" i="72"/>
  <c r="A67" i="72"/>
  <c r="A68" i="72"/>
  <c r="A69" i="72"/>
  <c r="A70" i="72"/>
  <c r="A71" i="72"/>
  <c r="A72" i="72"/>
  <c r="A73" i="72"/>
  <c r="A74" i="72"/>
  <c r="A75" i="72"/>
  <c r="A76" i="72"/>
  <c r="A77" i="72"/>
  <c r="A78" i="72"/>
  <c r="A79" i="72"/>
  <c r="A80" i="72"/>
  <c r="A81" i="72"/>
  <c r="A82" i="72"/>
  <c r="A83" i="72"/>
  <c r="A84" i="72"/>
  <c r="A85" i="72"/>
  <c r="A86" i="72"/>
  <c r="A87" i="72"/>
  <c r="A88" i="72"/>
  <c r="A89" i="72"/>
  <c r="A90" i="72"/>
  <c r="A91" i="72"/>
  <c r="A92" i="72"/>
  <c r="A93" i="72"/>
  <c r="A94" i="72"/>
  <c r="A95" i="72"/>
  <c r="A96" i="72"/>
  <c r="A97" i="51"/>
  <c r="A98" i="51"/>
  <c r="A99" i="51"/>
  <c r="A100" i="51"/>
  <c r="A101" i="51"/>
  <c r="A97" i="55"/>
  <c r="A98" i="55"/>
  <c r="A99" i="55"/>
  <c r="A100" i="55"/>
  <c r="A101" i="55"/>
  <c r="A102" i="55"/>
  <c r="A97" i="60"/>
  <c r="A98" i="60"/>
  <c r="A99" i="60"/>
  <c r="A100" i="60"/>
  <c r="A101" i="60"/>
  <c r="A102" i="60"/>
  <c r="A97" i="68"/>
  <c r="A98" i="68"/>
  <c r="A99" i="68"/>
  <c r="A100" i="68"/>
  <c r="A101" i="68"/>
  <c r="A102" i="68"/>
  <c r="A97" i="72"/>
  <c r="A98" i="72"/>
  <c r="A99" i="72"/>
  <c r="A100" i="72"/>
  <c r="A101" i="72"/>
  <c r="A102" i="72"/>
  <c r="J2" i="51"/>
  <c r="J2" i="55"/>
  <c r="J2" i="60"/>
  <c r="J2" i="68"/>
  <c r="J2" i="72"/>
  <c r="J2" i="64"/>
  <c r="I2" i="51"/>
  <c r="I2" i="55"/>
  <c r="I2" i="60"/>
  <c r="I2" i="68"/>
  <c r="I2" i="72"/>
  <c r="I2" i="64"/>
  <c r="J89" i="50"/>
  <c r="J89" i="54"/>
  <c r="J89" i="59"/>
  <c r="J89" i="63"/>
  <c r="J89" i="67"/>
  <c r="J89" i="71"/>
  <c r="C5" i="76"/>
  <c r="AH106" i="71"/>
  <c r="AI102" i="71"/>
  <c r="AG102" i="71"/>
  <c r="AE102" i="71"/>
  <c r="AB102" i="71"/>
  <c r="Y102" i="71"/>
  <c r="V102" i="71"/>
  <c r="S102" i="71"/>
  <c r="P102" i="71"/>
  <c r="M102" i="71"/>
  <c r="J102" i="71"/>
  <c r="G102" i="71"/>
  <c r="D102" i="71"/>
  <c r="AI101" i="71"/>
  <c r="AG101" i="71"/>
  <c r="AE101" i="71"/>
  <c r="AB101" i="71"/>
  <c r="Y101" i="71"/>
  <c r="V101" i="71"/>
  <c r="S101" i="71"/>
  <c r="P101" i="71"/>
  <c r="M101" i="71"/>
  <c r="J101" i="71"/>
  <c r="G101" i="71"/>
  <c r="D101" i="71"/>
  <c r="AI100" i="71"/>
  <c r="AG100" i="71"/>
  <c r="AE100" i="71"/>
  <c r="AB100" i="71"/>
  <c r="Y100" i="71"/>
  <c r="V100" i="71"/>
  <c r="S100" i="71"/>
  <c r="P100" i="71"/>
  <c r="M100" i="71"/>
  <c r="J100" i="71"/>
  <c r="G100" i="71"/>
  <c r="D100" i="71"/>
  <c r="AI99" i="71"/>
  <c r="AG99" i="71"/>
  <c r="AE99" i="71"/>
  <c r="AB99" i="71"/>
  <c r="Y99" i="71"/>
  <c r="V99" i="71"/>
  <c r="S99" i="71"/>
  <c r="P99" i="71"/>
  <c r="M99" i="71"/>
  <c r="J99" i="71"/>
  <c r="G99" i="71"/>
  <c r="D99" i="71"/>
  <c r="AI98" i="71"/>
  <c r="AG98" i="71"/>
  <c r="AE98" i="71"/>
  <c r="AB98" i="71"/>
  <c r="Y98" i="71"/>
  <c r="V98" i="71"/>
  <c r="S98" i="71"/>
  <c r="P98" i="71"/>
  <c r="M98" i="71"/>
  <c r="J98" i="71"/>
  <c r="G98" i="71"/>
  <c r="D98" i="71"/>
  <c r="AI97" i="71"/>
  <c r="AG97" i="71"/>
  <c r="AE97" i="71"/>
  <c r="AB97" i="71"/>
  <c r="Y97" i="71"/>
  <c r="V97" i="71"/>
  <c r="S97" i="71"/>
  <c r="P97" i="71"/>
  <c r="M97" i="71"/>
  <c r="J97" i="71"/>
  <c r="G97" i="71"/>
  <c r="D97" i="71"/>
  <c r="AI96" i="71"/>
  <c r="AG96" i="71"/>
  <c r="AE96" i="71"/>
  <c r="AB96" i="71"/>
  <c r="Y96" i="71"/>
  <c r="V96" i="71"/>
  <c r="V104" i="71" s="1"/>
  <c r="S96" i="71"/>
  <c r="P96" i="71"/>
  <c r="M96" i="71"/>
  <c r="M104" i="71" s="1"/>
  <c r="J96" i="71"/>
  <c r="G96" i="71"/>
  <c r="D96" i="71"/>
  <c r="AI90" i="71"/>
  <c r="AG90" i="71"/>
  <c r="AE90" i="71"/>
  <c r="AB90" i="71"/>
  <c r="Y90" i="71"/>
  <c r="V90" i="71"/>
  <c r="S90" i="71"/>
  <c r="P90" i="71"/>
  <c r="M90" i="71"/>
  <c r="J90" i="71"/>
  <c r="G90" i="71"/>
  <c r="D90" i="71"/>
  <c r="AI89" i="71"/>
  <c r="AG89" i="71"/>
  <c r="AE89" i="71"/>
  <c r="AB89" i="71"/>
  <c r="Y89" i="71"/>
  <c r="V89" i="71"/>
  <c r="S89" i="71"/>
  <c r="P89" i="71"/>
  <c r="M89" i="71"/>
  <c r="G89" i="71"/>
  <c r="D89" i="71"/>
  <c r="AI88" i="71"/>
  <c r="AG88" i="71"/>
  <c r="AE88" i="71"/>
  <c r="AB88" i="71"/>
  <c r="Y88" i="71"/>
  <c r="V88" i="71"/>
  <c r="S88" i="71"/>
  <c r="P88" i="71"/>
  <c r="M88" i="71"/>
  <c r="J88" i="71"/>
  <c r="G88" i="71"/>
  <c r="D88" i="71"/>
  <c r="AI87" i="71"/>
  <c r="AG87" i="71"/>
  <c r="AE87" i="71"/>
  <c r="AB87" i="71"/>
  <c r="Y87" i="71"/>
  <c r="V87" i="71"/>
  <c r="S87" i="71"/>
  <c r="P87" i="71"/>
  <c r="M87" i="71"/>
  <c r="J87" i="71"/>
  <c r="G87" i="71"/>
  <c r="D87" i="71"/>
  <c r="AI86" i="71"/>
  <c r="AG86" i="71"/>
  <c r="AE86" i="71"/>
  <c r="AB86" i="71"/>
  <c r="Y86" i="71"/>
  <c r="V86" i="71"/>
  <c r="S86" i="71"/>
  <c r="P86" i="71"/>
  <c r="M86" i="71"/>
  <c r="J86" i="71"/>
  <c r="G86" i="71"/>
  <c r="D86" i="71"/>
  <c r="AI85" i="71"/>
  <c r="AG85" i="71"/>
  <c r="AE85" i="71"/>
  <c r="AB85" i="71"/>
  <c r="Y85" i="71"/>
  <c r="V85" i="71"/>
  <c r="S85" i="71"/>
  <c r="P85" i="71"/>
  <c r="M85" i="71"/>
  <c r="J85" i="71"/>
  <c r="G85" i="71"/>
  <c r="D85" i="71"/>
  <c r="AI84" i="71"/>
  <c r="AG84" i="71"/>
  <c r="AE84" i="71"/>
  <c r="AB84" i="71"/>
  <c r="Y84" i="71"/>
  <c r="V84" i="71"/>
  <c r="S84" i="71"/>
  <c r="P84" i="71"/>
  <c r="M84" i="71"/>
  <c r="J84" i="71"/>
  <c r="G84" i="71"/>
  <c r="D84" i="71"/>
  <c r="AI83" i="71"/>
  <c r="AG83" i="71"/>
  <c r="AE83" i="71"/>
  <c r="AB83" i="71"/>
  <c r="Y83" i="71"/>
  <c r="V83" i="71"/>
  <c r="S83" i="71"/>
  <c r="P83" i="71"/>
  <c r="M83" i="71"/>
  <c r="J83" i="71"/>
  <c r="G83" i="71"/>
  <c r="D83" i="71"/>
  <c r="AI82" i="71"/>
  <c r="AG82" i="71"/>
  <c r="AE82" i="71"/>
  <c r="AB82" i="71"/>
  <c r="Y82" i="71"/>
  <c r="V82" i="71"/>
  <c r="S82" i="71"/>
  <c r="P82" i="71"/>
  <c r="M82" i="71"/>
  <c r="J82" i="71"/>
  <c r="G82" i="71"/>
  <c r="D82" i="71"/>
  <c r="AI80" i="71"/>
  <c r="AG80" i="71"/>
  <c r="AE80" i="71"/>
  <c r="AB80" i="71"/>
  <c r="Y80" i="71"/>
  <c r="V80" i="71"/>
  <c r="S80" i="71"/>
  <c r="P80" i="71"/>
  <c r="M80" i="71"/>
  <c r="J80" i="71"/>
  <c r="G80" i="71"/>
  <c r="D80" i="71"/>
  <c r="AI79" i="71"/>
  <c r="AG79" i="71"/>
  <c r="AE79" i="71"/>
  <c r="AB79" i="71"/>
  <c r="Y79" i="71"/>
  <c r="V79" i="71"/>
  <c r="S79" i="71"/>
  <c r="P79" i="71"/>
  <c r="M79" i="71"/>
  <c r="J79" i="71"/>
  <c r="G79" i="71"/>
  <c r="D79" i="71"/>
  <c r="AI78" i="71"/>
  <c r="AG78" i="71"/>
  <c r="AE78" i="71"/>
  <c r="AB78" i="71"/>
  <c r="Y78" i="71"/>
  <c r="V78" i="71"/>
  <c r="S78" i="71"/>
  <c r="P78" i="71"/>
  <c r="M78" i="71"/>
  <c r="J78" i="71"/>
  <c r="G78" i="71"/>
  <c r="D78" i="71"/>
  <c r="AI77" i="71"/>
  <c r="AG77" i="71"/>
  <c r="AE77" i="71"/>
  <c r="AB77" i="71"/>
  <c r="Y77" i="71"/>
  <c r="V77" i="71"/>
  <c r="S77" i="71"/>
  <c r="P77" i="71"/>
  <c r="M77" i="71"/>
  <c r="J77" i="71"/>
  <c r="G77" i="71"/>
  <c r="D77" i="71"/>
  <c r="AI76" i="71"/>
  <c r="AG76" i="71"/>
  <c r="AE76" i="71"/>
  <c r="AB76" i="71"/>
  <c r="Y76" i="71"/>
  <c r="V76" i="71"/>
  <c r="S76" i="71"/>
  <c r="P76" i="71"/>
  <c r="M76" i="71"/>
  <c r="J76" i="71"/>
  <c r="G76" i="71"/>
  <c r="D76" i="71"/>
  <c r="AI75" i="71"/>
  <c r="AG75" i="71"/>
  <c r="AE75" i="71"/>
  <c r="AB75" i="71"/>
  <c r="Y75" i="71"/>
  <c r="V75" i="71"/>
  <c r="S75" i="71"/>
  <c r="P75" i="71"/>
  <c r="M75" i="71"/>
  <c r="J75" i="71"/>
  <c r="G75" i="71"/>
  <c r="D75" i="71"/>
  <c r="AI74" i="71"/>
  <c r="AG74" i="71"/>
  <c r="AE74" i="71"/>
  <c r="AB74" i="71"/>
  <c r="Y74" i="71"/>
  <c r="V74" i="71"/>
  <c r="S74" i="71"/>
  <c r="P74" i="71"/>
  <c r="M74" i="71"/>
  <c r="J74" i="71"/>
  <c r="G74" i="71"/>
  <c r="D74" i="71"/>
  <c r="AI73" i="71"/>
  <c r="AG73" i="71"/>
  <c r="AE73" i="71"/>
  <c r="AB73" i="71"/>
  <c r="Y73" i="71"/>
  <c r="V73" i="71"/>
  <c r="S73" i="71"/>
  <c r="P73" i="71"/>
  <c r="M73" i="71"/>
  <c r="J73" i="71"/>
  <c r="G73" i="71"/>
  <c r="D73" i="71"/>
  <c r="AI72" i="71"/>
  <c r="AG72" i="71"/>
  <c r="AE72" i="71"/>
  <c r="AB72" i="71"/>
  <c r="Y72" i="71"/>
  <c r="V72" i="71"/>
  <c r="S72" i="71"/>
  <c r="P72" i="71"/>
  <c r="M72" i="71"/>
  <c r="J72" i="71"/>
  <c r="G72" i="71"/>
  <c r="D72" i="71"/>
  <c r="AI71" i="71"/>
  <c r="AG71" i="71"/>
  <c r="AE71" i="71"/>
  <c r="AB71" i="71"/>
  <c r="Y71" i="71"/>
  <c r="V71" i="71"/>
  <c r="S71" i="71"/>
  <c r="P71" i="71"/>
  <c r="M71" i="71"/>
  <c r="J71" i="71"/>
  <c r="G71" i="71"/>
  <c r="D71" i="71"/>
  <c r="AI66" i="71"/>
  <c r="AG66" i="71"/>
  <c r="AE66" i="71"/>
  <c r="AB66" i="71"/>
  <c r="Y66" i="71"/>
  <c r="V66" i="71"/>
  <c r="S66" i="71"/>
  <c r="P66" i="71"/>
  <c r="M66" i="71"/>
  <c r="J66" i="71"/>
  <c r="G66" i="71"/>
  <c r="D66" i="71"/>
  <c r="AI65" i="71"/>
  <c r="AG65" i="71"/>
  <c r="AE65" i="71"/>
  <c r="AB65" i="71"/>
  <c r="Y65" i="71"/>
  <c r="V65" i="71"/>
  <c r="S65" i="71"/>
  <c r="P65" i="71"/>
  <c r="M65" i="71"/>
  <c r="J65" i="71"/>
  <c r="G65" i="71"/>
  <c r="D65" i="71"/>
  <c r="AI64" i="71"/>
  <c r="AG64" i="71"/>
  <c r="AE64" i="71"/>
  <c r="AB64" i="71"/>
  <c r="Y64" i="71"/>
  <c r="V64" i="71"/>
  <c r="S64" i="71"/>
  <c r="P64" i="71"/>
  <c r="M64" i="71"/>
  <c r="J64" i="71"/>
  <c r="G64" i="71"/>
  <c r="D64" i="71"/>
  <c r="AI63" i="71"/>
  <c r="AG63" i="71"/>
  <c r="AE63" i="71"/>
  <c r="AB63" i="71"/>
  <c r="Y63" i="71"/>
  <c r="V63" i="71"/>
  <c r="S63" i="71"/>
  <c r="P63" i="71"/>
  <c r="M63" i="71"/>
  <c r="J63" i="71"/>
  <c r="G63" i="71"/>
  <c r="D63" i="71"/>
  <c r="AI62" i="71"/>
  <c r="AG62" i="71"/>
  <c r="AE62" i="71"/>
  <c r="AB62" i="71"/>
  <c r="Y62" i="71"/>
  <c r="V62" i="71"/>
  <c r="S62" i="71"/>
  <c r="P62" i="71"/>
  <c r="M62" i="71"/>
  <c r="J62" i="71"/>
  <c r="G62" i="71"/>
  <c r="D62" i="71"/>
  <c r="AI61" i="71"/>
  <c r="AG61" i="71"/>
  <c r="AE61" i="71"/>
  <c r="AB61" i="71"/>
  <c r="Y61" i="71"/>
  <c r="V61" i="71"/>
  <c r="S61" i="71"/>
  <c r="P61" i="71"/>
  <c r="M61" i="71"/>
  <c r="J61" i="71"/>
  <c r="G61" i="71"/>
  <c r="D61" i="71"/>
  <c r="AI60" i="71"/>
  <c r="AG60" i="71"/>
  <c r="AE60" i="71"/>
  <c r="AB60" i="71"/>
  <c r="Y60" i="71"/>
  <c r="V60" i="71"/>
  <c r="S60" i="71"/>
  <c r="P60" i="71"/>
  <c r="M60" i="71"/>
  <c r="J60" i="71"/>
  <c r="G60" i="71"/>
  <c r="D60" i="71"/>
  <c r="AI59" i="71"/>
  <c r="AG59" i="71"/>
  <c r="AE59" i="71"/>
  <c r="AB59" i="71"/>
  <c r="Y59" i="71"/>
  <c r="V59" i="71"/>
  <c r="S59" i="71"/>
  <c r="P59" i="71"/>
  <c r="M59" i="71"/>
  <c r="J59" i="71"/>
  <c r="G59" i="71"/>
  <c r="D59" i="71"/>
  <c r="AI58" i="71"/>
  <c r="AG58" i="71"/>
  <c r="AE58" i="71"/>
  <c r="AB58" i="71"/>
  <c r="Y58" i="71"/>
  <c r="V58" i="71"/>
  <c r="S58" i="71"/>
  <c r="P58" i="71"/>
  <c r="M58" i="71"/>
  <c r="J58" i="71"/>
  <c r="G58" i="71"/>
  <c r="D58" i="71"/>
  <c r="AI57" i="71"/>
  <c r="AG57" i="71"/>
  <c r="AE57" i="71"/>
  <c r="AB57" i="71"/>
  <c r="Y57" i="71"/>
  <c r="V57" i="71"/>
  <c r="S57" i="71"/>
  <c r="P57" i="71"/>
  <c r="M57" i="71"/>
  <c r="J57" i="71"/>
  <c r="G57" i="71"/>
  <c r="D57" i="71"/>
  <c r="AI55" i="71"/>
  <c r="AG55" i="71"/>
  <c r="AE55" i="71"/>
  <c r="AB55" i="71"/>
  <c r="Y55" i="71"/>
  <c r="V55" i="71"/>
  <c r="S55" i="71"/>
  <c r="P55" i="71"/>
  <c r="M55" i="71"/>
  <c r="J55" i="71"/>
  <c r="G55" i="71"/>
  <c r="D55" i="71"/>
  <c r="AI54" i="71"/>
  <c r="AG54" i="71"/>
  <c r="AE54" i="71"/>
  <c r="AB54" i="71"/>
  <c r="Y54" i="71"/>
  <c r="V54" i="71"/>
  <c r="S54" i="71"/>
  <c r="P54" i="71"/>
  <c r="M54" i="71"/>
  <c r="J54" i="71"/>
  <c r="G54" i="71"/>
  <c r="D54" i="71"/>
  <c r="AI53" i="71"/>
  <c r="AG53" i="71"/>
  <c r="AE53" i="71"/>
  <c r="AB53" i="71"/>
  <c r="Y53" i="71"/>
  <c r="V53" i="71"/>
  <c r="S53" i="71"/>
  <c r="P53" i="71"/>
  <c r="M53" i="71"/>
  <c r="J53" i="71"/>
  <c r="G53" i="71"/>
  <c r="D53" i="71"/>
  <c r="AI52" i="71"/>
  <c r="AG52" i="71"/>
  <c r="AE52" i="71"/>
  <c r="AB52" i="71"/>
  <c r="Y52" i="71"/>
  <c r="V52" i="71"/>
  <c r="S52" i="71"/>
  <c r="P52" i="71"/>
  <c r="M52" i="71"/>
  <c r="J52" i="71"/>
  <c r="G52" i="71"/>
  <c r="D52" i="71"/>
  <c r="AI51" i="71"/>
  <c r="AG51" i="71"/>
  <c r="AE51" i="71"/>
  <c r="AB51" i="71"/>
  <c r="Y51" i="71"/>
  <c r="V51" i="71"/>
  <c r="S51" i="71"/>
  <c r="P51" i="71"/>
  <c r="M51" i="71"/>
  <c r="J51" i="71"/>
  <c r="G51" i="71"/>
  <c r="D51" i="71"/>
  <c r="AI50" i="71"/>
  <c r="AG50" i="71"/>
  <c r="AE50" i="71"/>
  <c r="AB50" i="71"/>
  <c r="Y50" i="71"/>
  <c r="V50" i="71"/>
  <c r="S50" i="71"/>
  <c r="P50" i="71"/>
  <c r="M50" i="71"/>
  <c r="J50" i="71"/>
  <c r="G50" i="71"/>
  <c r="D50" i="71"/>
  <c r="AI49" i="71"/>
  <c r="AG49" i="71"/>
  <c r="AE49" i="71"/>
  <c r="AB49" i="71"/>
  <c r="Y49" i="71"/>
  <c r="V49" i="71"/>
  <c r="S49" i="71"/>
  <c r="P49" i="71"/>
  <c r="M49" i="71"/>
  <c r="J49" i="71"/>
  <c r="G49" i="71"/>
  <c r="D49" i="71"/>
  <c r="AI48" i="71"/>
  <c r="AG48" i="71"/>
  <c r="AE48" i="71"/>
  <c r="AB48" i="71"/>
  <c r="Y48" i="71"/>
  <c r="V48" i="71"/>
  <c r="S48" i="71"/>
  <c r="P48" i="71"/>
  <c r="M48" i="71"/>
  <c r="J48" i="71"/>
  <c r="G48" i="71"/>
  <c r="D48" i="71"/>
  <c r="AI47" i="71"/>
  <c r="AG47" i="71"/>
  <c r="AE47" i="71"/>
  <c r="AB47" i="71"/>
  <c r="Y47" i="71"/>
  <c r="V47" i="71"/>
  <c r="S47" i="71"/>
  <c r="P47" i="71"/>
  <c r="M47" i="71"/>
  <c r="J47" i="71"/>
  <c r="G47" i="71"/>
  <c r="D47" i="71"/>
  <c r="AI46" i="71"/>
  <c r="AG46" i="71"/>
  <c r="AE46" i="71"/>
  <c r="AB46" i="71"/>
  <c r="Y46" i="71"/>
  <c r="V46" i="71"/>
  <c r="S46" i="71"/>
  <c r="P46" i="71"/>
  <c r="M46" i="71"/>
  <c r="J46" i="71"/>
  <c r="G46" i="71"/>
  <c r="D46" i="71"/>
  <c r="AI45" i="71"/>
  <c r="AG45" i="71"/>
  <c r="AE45" i="71"/>
  <c r="AB45" i="71"/>
  <c r="Y45" i="71"/>
  <c r="V45" i="71"/>
  <c r="S45" i="71"/>
  <c r="P45" i="71"/>
  <c r="M45" i="71"/>
  <c r="J45" i="71"/>
  <c r="G45" i="71"/>
  <c r="D45" i="71"/>
  <c r="AI44" i="71"/>
  <c r="AG44" i="71"/>
  <c r="AE44" i="71"/>
  <c r="AB44" i="71"/>
  <c r="Y44" i="71"/>
  <c r="V44" i="71"/>
  <c r="S44" i="71"/>
  <c r="P44" i="71"/>
  <c r="M44" i="71"/>
  <c r="J44" i="71"/>
  <c r="G44" i="71"/>
  <c r="D44" i="71"/>
  <c r="AI43" i="71"/>
  <c r="AG43" i="71"/>
  <c r="AE43" i="71"/>
  <c r="AB43" i="71"/>
  <c r="Y43" i="71"/>
  <c r="V43" i="71"/>
  <c r="S43" i="71"/>
  <c r="P43" i="71"/>
  <c r="M43" i="71"/>
  <c r="J43" i="71"/>
  <c r="G43" i="71"/>
  <c r="D43" i="71"/>
  <c r="AI42" i="71"/>
  <c r="AG42" i="71"/>
  <c r="AE42" i="71"/>
  <c r="AB42" i="71"/>
  <c r="Y42" i="71"/>
  <c r="V42" i="71"/>
  <c r="S42" i="71"/>
  <c r="P42" i="71"/>
  <c r="M42" i="71"/>
  <c r="J42" i="71"/>
  <c r="G42" i="71"/>
  <c r="D42" i="71"/>
  <c r="AI41" i="71"/>
  <c r="AG41" i="71"/>
  <c r="AE41" i="71"/>
  <c r="AB41" i="71"/>
  <c r="Y41" i="71"/>
  <c r="V41" i="71"/>
  <c r="S41" i="71"/>
  <c r="P41" i="71"/>
  <c r="M41" i="71"/>
  <c r="J41" i="71"/>
  <c r="G41" i="71"/>
  <c r="D41" i="71"/>
  <c r="AI40" i="71"/>
  <c r="AG40" i="71"/>
  <c r="AE40" i="71"/>
  <c r="AB40" i="71"/>
  <c r="Y40" i="71"/>
  <c r="V40" i="71"/>
  <c r="S40" i="71"/>
  <c r="P40" i="71"/>
  <c r="M40" i="71"/>
  <c r="J40" i="71"/>
  <c r="G40" i="71"/>
  <c r="D40" i="71"/>
  <c r="AI39" i="71"/>
  <c r="AG39" i="71"/>
  <c r="AE39" i="71"/>
  <c r="AB39" i="71"/>
  <c r="Y39" i="71"/>
  <c r="V39" i="71"/>
  <c r="S39" i="71"/>
  <c r="P39" i="71"/>
  <c r="M39" i="71"/>
  <c r="J39" i="71"/>
  <c r="G39" i="71"/>
  <c r="D39" i="71"/>
  <c r="AI38" i="71"/>
  <c r="AG38" i="71"/>
  <c r="AE38" i="71"/>
  <c r="AB38" i="71"/>
  <c r="Y38" i="71"/>
  <c r="V38" i="71"/>
  <c r="S38" i="71"/>
  <c r="P38" i="71"/>
  <c r="M38" i="71"/>
  <c r="J38" i="71"/>
  <c r="G38" i="71"/>
  <c r="D38" i="71"/>
  <c r="AI37" i="71"/>
  <c r="AG37" i="71"/>
  <c r="AE37" i="71"/>
  <c r="AB37" i="71"/>
  <c r="Y37" i="71"/>
  <c r="V37" i="71"/>
  <c r="S37" i="71"/>
  <c r="P37" i="71"/>
  <c r="M37" i="71"/>
  <c r="J37" i="71"/>
  <c r="G37" i="71"/>
  <c r="D37" i="71"/>
  <c r="AI36" i="71"/>
  <c r="AG36" i="71"/>
  <c r="AE36" i="71"/>
  <c r="AB36" i="71"/>
  <c r="Y36" i="71"/>
  <c r="V36" i="71"/>
  <c r="S36" i="71"/>
  <c r="P36" i="71"/>
  <c r="M36" i="71"/>
  <c r="J36" i="71"/>
  <c r="G36" i="71"/>
  <c r="D36" i="71"/>
  <c r="AI35" i="71"/>
  <c r="AG35" i="71"/>
  <c r="AE35" i="71"/>
  <c r="AB35" i="71"/>
  <c r="Y35" i="71"/>
  <c r="V35" i="71"/>
  <c r="S35" i="71"/>
  <c r="P35" i="71"/>
  <c r="M35" i="71"/>
  <c r="J35" i="71"/>
  <c r="G35" i="71"/>
  <c r="D35" i="71"/>
  <c r="AI34" i="71"/>
  <c r="AG34" i="71"/>
  <c r="AE34" i="71"/>
  <c r="AB34" i="71"/>
  <c r="Y34" i="71"/>
  <c r="V34" i="71"/>
  <c r="S34" i="71"/>
  <c r="P34" i="71"/>
  <c r="M34" i="71"/>
  <c r="J34" i="71"/>
  <c r="G34" i="71"/>
  <c r="D34" i="71"/>
  <c r="AI33" i="71"/>
  <c r="AG33" i="71"/>
  <c r="AE33" i="71"/>
  <c r="AB33" i="71"/>
  <c r="Y33" i="71"/>
  <c r="V33" i="71"/>
  <c r="S33" i="71"/>
  <c r="P33" i="71"/>
  <c r="M33" i="71"/>
  <c r="J33" i="71"/>
  <c r="G33" i="71"/>
  <c r="D33" i="71"/>
  <c r="AI32" i="71"/>
  <c r="AG32" i="71"/>
  <c r="AE32" i="71"/>
  <c r="AB32" i="71"/>
  <c r="Y32" i="71"/>
  <c r="V32" i="71"/>
  <c r="S32" i="71"/>
  <c r="P32" i="71"/>
  <c r="M32" i="71"/>
  <c r="J32" i="71"/>
  <c r="G32" i="71"/>
  <c r="D32" i="71"/>
  <c r="AI31" i="71"/>
  <c r="AG31" i="71"/>
  <c r="AE31" i="71"/>
  <c r="AB31" i="71"/>
  <c r="Y31" i="71"/>
  <c r="V31" i="71"/>
  <c r="S31" i="71"/>
  <c r="P31" i="71"/>
  <c r="M31" i="71"/>
  <c r="J31" i="71"/>
  <c r="G31" i="71"/>
  <c r="D31" i="71"/>
  <c r="AI30" i="71"/>
  <c r="AG30" i="71"/>
  <c r="AE30" i="71"/>
  <c r="AB30" i="71"/>
  <c r="Y30" i="71"/>
  <c r="V30" i="71"/>
  <c r="S30" i="71"/>
  <c r="P30" i="71"/>
  <c r="M30" i="71"/>
  <c r="J30" i="71"/>
  <c r="G30" i="71"/>
  <c r="D30" i="71"/>
  <c r="AI29" i="71"/>
  <c r="AG29" i="71"/>
  <c r="AE29" i="71"/>
  <c r="AB29" i="71"/>
  <c r="Y29" i="71"/>
  <c r="V29" i="71"/>
  <c r="S29" i="71"/>
  <c r="P29" i="71"/>
  <c r="M29" i="71"/>
  <c r="J29" i="71"/>
  <c r="G29" i="71"/>
  <c r="D29" i="71"/>
  <c r="AI28" i="71"/>
  <c r="AG28" i="71"/>
  <c r="AE28" i="71"/>
  <c r="AB28" i="71"/>
  <c r="Y28" i="71"/>
  <c r="V28" i="71"/>
  <c r="S28" i="71"/>
  <c r="P28" i="71"/>
  <c r="M28" i="71"/>
  <c r="J28" i="71"/>
  <c r="G28" i="71"/>
  <c r="D28" i="71"/>
  <c r="AI27" i="71"/>
  <c r="AG27" i="71"/>
  <c r="AE27" i="71"/>
  <c r="AB27" i="71"/>
  <c r="Y27" i="71"/>
  <c r="V27" i="71"/>
  <c r="S27" i="71"/>
  <c r="P27" i="71"/>
  <c r="M27" i="71"/>
  <c r="J27" i="71"/>
  <c r="G27" i="71"/>
  <c r="D27" i="71"/>
  <c r="AI26" i="71"/>
  <c r="AG26" i="71"/>
  <c r="AE26" i="71"/>
  <c r="AB26" i="71"/>
  <c r="Y26" i="71"/>
  <c r="V26" i="71"/>
  <c r="S26" i="71"/>
  <c r="P26" i="71"/>
  <c r="M26" i="71"/>
  <c r="J26" i="71"/>
  <c r="G26" i="71"/>
  <c r="D26" i="71"/>
  <c r="AI25" i="71"/>
  <c r="AG25" i="71"/>
  <c r="AE25" i="71"/>
  <c r="AB25" i="71"/>
  <c r="Y25" i="71"/>
  <c r="V25" i="71"/>
  <c r="S25" i="71"/>
  <c r="P25" i="71"/>
  <c r="M25" i="71"/>
  <c r="J25" i="71"/>
  <c r="G25" i="71"/>
  <c r="D25" i="71"/>
  <c r="AI24" i="71"/>
  <c r="AG24" i="71"/>
  <c r="AE24" i="71"/>
  <c r="AB24" i="71"/>
  <c r="Y24" i="71"/>
  <c r="V24" i="71"/>
  <c r="S24" i="71"/>
  <c r="P24" i="71"/>
  <c r="M24" i="71"/>
  <c r="J24" i="71"/>
  <c r="G24" i="71"/>
  <c r="D24" i="71"/>
  <c r="AI23" i="71"/>
  <c r="AG23" i="71"/>
  <c r="AE23" i="71"/>
  <c r="AB23" i="71"/>
  <c r="Y23" i="71"/>
  <c r="V23" i="71"/>
  <c r="S23" i="71"/>
  <c r="P23" i="71"/>
  <c r="M23" i="71"/>
  <c r="J23" i="71"/>
  <c r="G23" i="71"/>
  <c r="D23" i="71"/>
  <c r="AI22" i="71"/>
  <c r="AG22" i="71"/>
  <c r="AE22" i="71"/>
  <c r="AB22" i="71"/>
  <c r="Y22" i="71"/>
  <c r="V22" i="71"/>
  <c r="S22" i="71"/>
  <c r="P22" i="71"/>
  <c r="M22" i="71"/>
  <c r="J22" i="71"/>
  <c r="G22" i="71"/>
  <c r="D22" i="71"/>
  <c r="AI21" i="71"/>
  <c r="AG21" i="71"/>
  <c r="AE21" i="71"/>
  <c r="AB21" i="71"/>
  <c r="Y21" i="71"/>
  <c r="V21" i="71"/>
  <c r="S21" i="71"/>
  <c r="P21" i="71"/>
  <c r="M21" i="71"/>
  <c r="J21" i="71"/>
  <c r="G21" i="71"/>
  <c r="D21" i="71"/>
  <c r="AI20" i="71"/>
  <c r="AG20" i="71"/>
  <c r="AE20" i="71"/>
  <c r="AB20" i="71"/>
  <c r="Y20" i="71"/>
  <c r="V20" i="71"/>
  <c r="S20" i="71"/>
  <c r="P20" i="71"/>
  <c r="M20" i="71"/>
  <c r="J20" i="71"/>
  <c r="G20" i="71"/>
  <c r="D20" i="71"/>
  <c r="AI19" i="71"/>
  <c r="AG19" i="71"/>
  <c r="AE19" i="71"/>
  <c r="AB19" i="71"/>
  <c r="Y19" i="71"/>
  <c r="V19" i="71"/>
  <c r="S19" i="71"/>
  <c r="P19" i="71"/>
  <c r="M19" i="71"/>
  <c r="J19" i="71"/>
  <c r="G19" i="71"/>
  <c r="D19" i="71"/>
  <c r="AI18" i="71"/>
  <c r="AG18" i="71"/>
  <c r="AE18" i="71"/>
  <c r="AB18" i="71"/>
  <c r="Y18" i="71"/>
  <c r="V18" i="71"/>
  <c r="S18" i="71"/>
  <c r="P18" i="71"/>
  <c r="M18" i="71"/>
  <c r="J18" i="71"/>
  <c r="G18" i="71"/>
  <c r="D18" i="71"/>
  <c r="AI17" i="71"/>
  <c r="AG17" i="71"/>
  <c r="AE17" i="71"/>
  <c r="AB17" i="71"/>
  <c r="Y17" i="71"/>
  <c r="V17" i="71"/>
  <c r="S17" i="71"/>
  <c r="P17" i="71"/>
  <c r="M17" i="71"/>
  <c r="J17" i="71"/>
  <c r="G17" i="71"/>
  <c r="D17" i="71"/>
  <c r="AI16" i="71"/>
  <c r="AG16" i="71"/>
  <c r="AE16" i="71"/>
  <c r="AB16" i="71"/>
  <c r="Y16" i="71"/>
  <c r="V16" i="71"/>
  <c r="S16" i="71"/>
  <c r="P16" i="71"/>
  <c r="M16" i="71"/>
  <c r="J16" i="71"/>
  <c r="G16" i="71"/>
  <c r="D16" i="71"/>
  <c r="AI15" i="71"/>
  <c r="AG15" i="71"/>
  <c r="AE15" i="71"/>
  <c r="AB15" i="71"/>
  <c r="Y15" i="71"/>
  <c r="V15" i="71"/>
  <c r="S15" i="71"/>
  <c r="P15" i="71"/>
  <c r="M15" i="71"/>
  <c r="J15" i="71"/>
  <c r="G15" i="71"/>
  <c r="D15" i="71"/>
  <c r="AI14" i="71"/>
  <c r="AG14" i="71"/>
  <c r="AE14" i="71"/>
  <c r="AE68" i="71" s="1"/>
  <c r="AB14" i="71"/>
  <c r="AB68" i="71" s="1"/>
  <c r="Y14" i="71"/>
  <c r="V14" i="71"/>
  <c r="V68" i="71" s="1"/>
  <c r="S14" i="71"/>
  <c r="P14" i="71"/>
  <c r="P68" i="71" s="1"/>
  <c r="M14" i="71"/>
  <c r="J14" i="71"/>
  <c r="G14" i="71"/>
  <c r="G68" i="71" s="1"/>
  <c r="D14" i="71"/>
  <c r="D68" i="71" s="1"/>
  <c r="AD9" i="71"/>
  <c r="AA9" i="71"/>
  <c r="X9" i="71"/>
  <c r="U9" i="71"/>
  <c r="R9" i="71"/>
  <c r="O9" i="71"/>
  <c r="L9" i="71"/>
  <c r="I9" i="71"/>
  <c r="F9" i="71"/>
  <c r="C9" i="71"/>
  <c r="AH106" i="67"/>
  <c r="AI102" i="67"/>
  <c r="AG102" i="67"/>
  <c r="AE102" i="67"/>
  <c r="AB102" i="67"/>
  <c r="Y102" i="67"/>
  <c r="V102" i="67"/>
  <c r="S102" i="67"/>
  <c r="P102" i="67"/>
  <c r="M102" i="67"/>
  <c r="J102" i="67"/>
  <c r="G102" i="67"/>
  <c r="D102" i="67"/>
  <c r="AI101" i="67"/>
  <c r="AG101" i="67"/>
  <c r="AE101" i="67"/>
  <c r="AB101" i="67"/>
  <c r="Y101" i="67"/>
  <c r="V101" i="67"/>
  <c r="S101" i="67"/>
  <c r="P101" i="67"/>
  <c r="M101" i="67"/>
  <c r="J101" i="67"/>
  <c r="G101" i="67"/>
  <c r="D101" i="67"/>
  <c r="AI100" i="67"/>
  <c r="AG100" i="67"/>
  <c r="AE100" i="67"/>
  <c r="AB100" i="67"/>
  <c r="Y100" i="67"/>
  <c r="V100" i="67"/>
  <c r="S100" i="67"/>
  <c r="P100" i="67"/>
  <c r="M100" i="67"/>
  <c r="J100" i="67"/>
  <c r="G100" i="67"/>
  <c r="D100" i="67"/>
  <c r="AI99" i="67"/>
  <c r="AG99" i="67"/>
  <c r="AE99" i="67"/>
  <c r="AB99" i="67"/>
  <c r="Y99" i="67"/>
  <c r="V99" i="67"/>
  <c r="S99" i="67"/>
  <c r="P99" i="67"/>
  <c r="M99" i="67"/>
  <c r="J99" i="67"/>
  <c r="G99" i="67"/>
  <c r="D99" i="67"/>
  <c r="AI98" i="67"/>
  <c r="AG98" i="67"/>
  <c r="AE98" i="67"/>
  <c r="AB98" i="67"/>
  <c r="Y98" i="67"/>
  <c r="V98" i="67"/>
  <c r="S98" i="67"/>
  <c r="P98" i="67"/>
  <c r="M98" i="67"/>
  <c r="J98" i="67"/>
  <c r="G98" i="67"/>
  <c r="D98" i="67"/>
  <c r="AI97" i="67"/>
  <c r="AG97" i="67"/>
  <c r="AE97" i="67"/>
  <c r="AB97" i="67"/>
  <c r="Y97" i="67"/>
  <c r="V97" i="67"/>
  <c r="S97" i="67"/>
  <c r="P97" i="67"/>
  <c r="M97" i="67"/>
  <c r="J97" i="67"/>
  <c r="J104" i="67" s="1"/>
  <c r="G97" i="67"/>
  <c r="D97" i="67"/>
  <c r="AI96" i="67"/>
  <c r="AG96" i="67"/>
  <c r="AE96" i="67"/>
  <c r="AE104" i="67" s="1"/>
  <c r="AB96" i="67"/>
  <c r="AB104" i="67" s="1"/>
  <c r="Y96" i="67"/>
  <c r="V96" i="67"/>
  <c r="V104" i="67" s="1"/>
  <c r="S96" i="67"/>
  <c r="P96" i="67"/>
  <c r="P104" i="67" s="1"/>
  <c r="M96" i="67"/>
  <c r="J96" i="67"/>
  <c r="G96" i="67"/>
  <c r="G104" i="67" s="1"/>
  <c r="D96" i="67"/>
  <c r="D104" i="67" s="1"/>
  <c r="AI90" i="67"/>
  <c r="AG90" i="67"/>
  <c r="AE90" i="67"/>
  <c r="AB90" i="67"/>
  <c r="Y90" i="67"/>
  <c r="V90" i="67"/>
  <c r="S90" i="67"/>
  <c r="P90" i="67"/>
  <c r="M90" i="67"/>
  <c r="J90" i="67"/>
  <c r="G90" i="67"/>
  <c r="D90" i="67"/>
  <c r="AI89" i="67"/>
  <c r="AG89" i="67"/>
  <c r="AE89" i="67"/>
  <c r="AB89" i="67"/>
  <c r="Y89" i="67"/>
  <c r="V89" i="67"/>
  <c r="S89" i="67"/>
  <c r="P89" i="67"/>
  <c r="M89" i="67"/>
  <c r="G89" i="67"/>
  <c r="D89" i="67"/>
  <c r="AI88" i="67"/>
  <c r="AG88" i="67"/>
  <c r="AE88" i="67"/>
  <c r="AB88" i="67"/>
  <c r="Y88" i="67"/>
  <c r="V88" i="67"/>
  <c r="S88" i="67"/>
  <c r="P88" i="67"/>
  <c r="M88" i="67"/>
  <c r="J88" i="67"/>
  <c r="G88" i="67"/>
  <c r="D88" i="67"/>
  <c r="AI87" i="67"/>
  <c r="AG87" i="67"/>
  <c r="AE87" i="67"/>
  <c r="AB87" i="67"/>
  <c r="Y87" i="67"/>
  <c r="V87" i="67"/>
  <c r="S87" i="67"/>
  <c r="P87" i="67"/>
  <c r="M87" i="67"/>
  <c r="J87" i="67"/>
  <c r="G87" i="67"/>
  <c r="D87" i="67"/>
  <c r="AI86" i="67"/>
  <c r="AG86" i="67"/>
  <c r="AE86" i="67"/>
  <c r="AB86" i="67"/>
  <c r="Y86" i="67"/>
  <c r="V86" i="67"/>
  <c r="S86" i="67"/>
  <c r="P86" i="67"/>
  <c r="M86" i="67"/>
  <c r="J86" i="67"/>
  <c r="G86" i="67"/>
  <c r="D86" i="67"/>
  <c r="AI85" i="67"/>
  <c r="AG85" i="67"/>
  <c r="AE85" i="67"/>
  <c r="AB85" i="67"/>
  <c r="Y85" i="67"/>
  <c r="V85" i="67"/>
  <c r="S85" i="67"/>
  <c r="P85" i="67"/>
  <c r="M85" i="67"/>
  <c r="J85" i="67"/>
  <c r="G85" i="67"/>
  <c r="D85" i="67"/>
  <c r="AI84" i="67"/>
  <c r="AG84" i="67"/>
  <c r="AE84" i="67"/>
  <c r="AB84" i="67"/>
  <c r="Y84" i="67"/>
  <c r="V84" i="67"/>
  <c r="S84" i="67"/>
  <c r="P84" i="67"/>
  <c r="M84" i="67"/>
  <c r="J84" i="67"/>
  <c r="G84" i="67"/>
  <c r="D84" i="67"/>
  <c r="AI83" i="67"/>
  <c r="AG83" i="67"/>
  <c r="AE83" i="67"/>
  <c r="AB83" i="67"/>
  <c r="Y83" i="67"/>
  <c r="V83" i="67"/>
  <c r="S83" i="67"/>
  <c r="P83" i="67"/>
  <c r="M83" i="67"/>
  <c r="J83" i="67"/>
  <c r="G83" i="67"/>
  <c r="D83" i="67"/>
  <c r="AI82" i="67"/>
  <c r="AG82" i="67"/>
  <c r="AE82" i="67"/>
  <c r="AB82" i="67"/>
  <c r="Y82" i="67"/>
  <c r="V82" i="67"/>
  <c r="S82" i="67"/>
  <c r="P82" i="67"/>
  <c r="M82" i="67"/>
  <c r="J82" i="67"/>
  <c r="G82" i="67"/>
  <c r="D82" i="67"/>
  <c r="AI80" i="67"/>
  <c r="AG80" i="67"/>
  <c r="AE80" i="67"/>
  <c r="AB80" i="67"/>
  <c r="Y80" i="67"/>
  <c r="V80" i="67"/>
  <c r="S80" i="67"/>
  <c r="P80" i="67"/>
  <c r="M80" i="67"/>
  <c r="J80" i="67"/>
  <c r="G80" i="67"/>
  <c r="D80" i="67"/>
  <c r="AI79" i="67"/>
  <c r="AG79" i="67"/>
  <c r="AE79" i="67"/>
  <c r="AB79" i="67"/>
  <c r="Y79" i="67"/>
  <c r="V79" i="67"/>
  <c r="S79" i="67"/>
  <c r="P79" i="67"/>
  <c r="M79" i="67"/>
  <c r="J79" i="67"/>
  <c r="G79" i="67"/>
  <c r="D79" i="67"/>
  <c r="AI78" i="67"/>
  <c r="AG78" i="67"/>
  <c r="AE78" i="67"/>
  <c r="AB78" i="67"/>
  <c r="Y78" i="67"/>
  <c r="V78" i="67"/>
  <c r="S78" i="67"/>
  <c r="P78" i="67"/>
  <c r="M78" i="67"/>
  <c r="J78" i="67"/>
  <c r="G78" i="67"/>
  <c r="D78" i="67"/>
  <c r="AI77" i="67"/>
  <c r="AG77" i="67"/>
  <c r="AE77" i="67"/>
  <c r="AB77" i="67"/>
  <c r="Y77" i="67"/>
  <c r="V77" i="67"/>
  <c r="S77" i="67"/>
  <c r="P77" i="67"/>
  <c r="M77" i="67"/>
  <c r="J77" i="67"/>
  <c r="G77" i="67"/>
  <c r="D77" i="67"/>
  <c r="AI76" i="67"/>
  <c r="AG76" i="67"/>
  <c r="AE76" i="67"/>
  <c r="AB76" i="67"/>
  <c r="Y76" i="67"/>
  <c r="V76" i="67"/>
  <c r="S76" i="67"/>
  <c r="P76" i="67"/>
  <c r="M76" i="67"/>
  <c r="J76" i="67"/>
  <c r="G76" i="67"/>
  <c r="D76" i="67"/>
  <c r="AI75" i="67"/>
  <c r="AG75" i="67"/>
  <c r="AE75" i="67"/>
  <c r="AB75" i="67"/>
  <c r="Y75" i="67"/>
  <c r="V75" i="67"/>
  <c r="S75" i="67"/>
  <c r="P75" i="67"/>
  <c r="M75" i="67"/>
  <c r="J75" i="67"/>
  <c r="G75" i="67"/>
  <c r="D75" i="67"/>
  <c r="AI74" i="67"/>
  <c r="AG74" i="67"/>
  <c r="AE74" i="67"/>
  <c r="AB74" i="67"/>
  <c r="Y74" i="67"/>
  <c r="V74" i="67"/>
  <c r="S74" i="67"/>
  <c r="P74" i="67"/>
  <c r="M74" i="67"/>
  <c r="J74" i="67"/>
  <c r="G74" i="67"/>
  <c r="D74" i="67"/>
  <c r="AI73" i="67"/>
  <c r="AG73" i="67"/>
  <c r="AE73" i="67"/>
  <c r="AB73" i="67"/>
  <c r="Y73" i="67"/>
  <c r="V73" i="67"/>
  <c r="S73" i="67"/>
  <c r="P73" i="67"/>
  <c r="M73" i="67"/>
  <c r="J73" i="67"/>
  <c r="G73" i="67"/>
  <c r="D73" i="67"/>
  <c r="AI72" i="67"/>
  <c r="AG72" i="67"/>
  <c r="AE72" i="67"/>
  <c r="AB72" i="67"/>
  <c r="Y72" i="67"/>
  <c r="V72" i="67"/>
  <c r="S72" i="67"/>
  <c r="P72" i="67"/>
  <c r="M72" i="67"/>
  <c r="J72" i="67"/>
  <c r="G72" i="67"/>
  <c r="D72" i="67"/>
  <c r="AI71" i="67"/>
  <c r="AG71" i="67"/>
  <c r="AE71" i="67"/>
  <c r="AB71" i="67"/>
  <c r="Y71" i="67"/>
  <c r="V71" i="67"/>
  <c r="S71" i="67"/>
  <c r="P71" i="67"/>
  <c r="M71" i="67"/>
  <c r="J71" i="67"/>
  <c r="G71" i="67"/>
  <c r="D71" i="67"/>
  <c r="AI66" i="67"/>
  <c r="AG66" i="67"/>
  <c r="AE66" i="67"/>
  <c r="AB66" i="67"/>
  <c r="Y66" i="67"/>
  <c r="V66" i="67"/>
  <c r="S66" i="67"/>
  <c r="P66" i="67"/>
  <c r="M66" i="67"/>
  <c r="J66" i="67"/>
  <c r="G66" i="67"/>
  <c r="D66" i="67"/>
  <c r="AI65" i="67"/>
  <c r="AG65" i="67"/>
  <c r="AE65" i="67"/>
  <c r="AB65" i="67"/>
  <c r="Y65" i="67"/>
  <c r="V65" i="67"/>
  <c r="S65" i="67"/>
  <c r="P65" i="67"/>
  <c r="M65" i="67"/>
  <c r="J65" i="67"/>
  <c r="G65" i="67"/>
  <c r="D65" i="67"/>
  <c r="AI64" i="67"/>
  <c r="AG64" i="67"/>
  <c r="AE64" i="67"/>
  <c r="AB64" i="67"/>
  <c r="Y64" i="67"/>
  <c r="V64" i="67"/>
  <c r="S64" i="67"/>
  <c r="P64" i="67"/>
  <c r="M64" i="67"/>
  <c r="J64" i="67"/>
  <c r="G64" i="67"/>
  <c r="D64" i="67"/>
  <c r="AI63" i="67"/>
  <c r="AG63" i="67"/>
  <c r="AE63" i="67"/>
  <c r="AB63" i="67"/>
  <c r="Y63" i="67"/>
  <c r="V63" i="67"/>
  <c r="S63" i="67"/>
  <c r="P63" i="67"/>
  <c r="M63" i="67"/>
  <c r="J63" i="67"/>
  <c r="G63" i="67"/>
  <c r="D63" i="67"/>
  <c r="AI62" i="67"/>
  <c r="AG62" i="67"/>
  <c r="AE62" i="67"/>
  <c r="AB62" i="67"/>
  <c r="Y62" i="67"/>
  <c r="V62" i="67"/>
  <c r="S62" i="67"/>
  <c r="P62" i="67"/>
  <c r="M62" i="67"/>
  <c r="J62" i="67"/>
  <c r="G62" i="67"/>
  <c r="D62" i="67"/>
  <c r="AI61" i="67"/>
  <c r="AG61" i="67"/>
  <c r="AE61" i="67"/>
  <c r="AB61" i="67"/>
  <c r="Y61" i="67"/>
  <c r="V61" i="67"/>
  <c r="S61" i="67"/>
  <c r="P61" i="67"/>
  <c r="M61" i="67"/>
  <c r="J61" i="67"/>
  <c r="G61" i="67"/>
  <c r="D61" i="67"/>
  <c r="AI60" i="67"/>
  <c r="AG60" i="67"/>
  <c r="AE60" i="67"/>
  <c r="AB60" i="67"/>
  <c r="Y60" i="67"/>
  <c r="V60" i="67"/>
  <c r="S60" i="67"/>
  <c r="P60" i="67"/>
  <c r="M60" i="67"/>
  <c r="J60" i="67"/>
  <c r="G60" i="67"/>
  <c r="D60" i="67"/>
  <c r="AI59" i="67"/>
  <c r="AG59" i="67"/>
  <c r="AE59" i="67"/>
  <c r="AB59" i="67"/>
  <c r="Y59" i="67"/>
  <c r="V59" i="67"/>
  <c r="S59" i="67"/>
  <c r="P59" i="67"/>
  <c r="M59" i="67"/>
  <c r="J59" i="67"/>
  <c r="G59" i="67"/>
  <c r="D59" i="67"/>
  <c r="AI58" i="67"/>
  <c r="AG58" i="67"/>
  <c r="AE58" i="67"/>
  <c r="AB58" i="67"/>
  <c r="Y58" i="67"/>
  <c r="V58" i="67"/>
  <c r="S58" i="67"/>
  <c r="P58" i="67"/>
  <c r="M58" i="67"/>
  <c r="J58" i="67"/>
  <c r="G58" i="67"/>
  <c r="D58" i="67"/>
  <c r="AI57" i="67"/>
  <c r="AG57" i="67"/>
  <c r="AE57" i="67"/>
  <c r="AB57" i="67"/>
  <c r="Y57" i="67"/>
  <c r="V57" i="67"/>
  <c r="S57" i="67"/>
  <c r="P57" i="67"/>
  <c r="M57" i="67"/>
  <c r="J57" i="67"/>
  <c r="G57" i="67"/>
  <c r="D57" i="67"/>
  <c r="AI55" i="67"/>
  <c r="AG55" i="67"/>
  <c r="AE55" i="67"/>
  <c r="AB55" i="67"/>
  <c r="Y55" i="67"/>
  <c r="V55" i="67"/>
  <c r="S55" i="67"/>
  <c r="P55" i="67"/>
  <c r="M55" i="67"/>
  <c r="J55" i="67"/>
  <c r="G55" i="67"/>
  <c r="D55" i="67"/>
  <c r="AI54" i="67"/>
  <c r="AG54" i="67"/>
  <c r="AE54" i="67"/>
  <c r="AB54" i="67"/>
  <c r="Y54" i="67"/>
  <c r="V54" i="67"/>
  <c r="S54" i="67"/>
  <c r="P54" i="67"/>
  <c r="M54" i="67"/>
  <c r="J54" i="67"/>
  <c r="G54" i="67"/>
  <c r="D54" i="67"/>
  <c r="AI53" i="67"/>
  <c r="AG53" i="67"/>
  <c r="AE53" i="67"/>
  <c r="AB53" i="67"/>
  <c r="Y53" i="67"/>
  <c r="V53" i="67"/>
  <c r="S53" i="67"/>
  <c r="P53" i="67"/>
  <c r="M53" i="67"/>
  <c r="J53" i="67"/>
  <c r="G53" i="67"/>
  <c r="D53" i="67"/>
  <c r="AI52" i="67"/>
  <c r="AG52" i="67"/>
  <c r="AE52" i="67"/>
  <c r="AB52" i="67"/>
  <c r="Y52" i="67"/>
  <c r="V52" i="67"/>
  <c r="S52" i="67"/>
  <c r="P52" i="67"/>
  <c r="M52" i="67"/>
  <c r="J52" i="67"/>
  <c r="G52" i="67"/>
  <c r="D52" i="67"/>
  <c r="AI51" i="67"/>
  <c r="AG51" i="67"/>
  <c r="AE51" i="67"/>
  <c r="AB51" i="67"/>
  <c r="Y51" i="67"/>
  <c r="V51" i="67"/>
  <c r="S51" i="67"/>
  <c r="P51" i="67"/>
  <c r="M51" i="67"/>
  <c r="J51" i="67"/>
  <c r="G51" i="67"/>
  <c r="D51" i="67"/>
  <c r="AI50" i="67"/>
  <c r="AG50" i="67"/>
  <c r="AE50" i="67"/>
  <c r="AB50" i="67"/>
  <c r="Y50" i="67"/>
  <c r="V50" i="67"/>
  <c r="S50" i="67"/>
  <c r="P50" i="67"/>
  <c r="M50" i="67"/>
  <c r="J50" i="67"/>
  <c r="G50" i="67"/>
  <c r="D50" i="67"/>
  <c r="AI49" i="67"/>
  <c r="AG49" i="67"/>
  <c r="AE49" i="67"/>
  <c r="AB49" i="67"/>
  <c r="Y49" i="67"/>
  <c r="V49" i="67"/>
  <c r="S49" i="67"/>
  <c r="P49" i="67"/>
  <c r="M49" i="67"/>
  <c r="J49" i="67"/>
  <c r="G49" i="67"/>
  <c r="D49" i="67"/>
  <c r="AI48" i="67"/>
  <c r="AG48" i="67"/>
  <c r="AE48" i="67"/>
  <c r="AB48" i="67"/>
  <c r="Y48" i="67"/>
  <c r="V48" i="67"/>
  <c r="S48" i="67"/>
  <c r="P48" i="67"/>
  <c r="M48" i="67"/>
  <c r="J48" i="67"/>
  <c r="G48" i="67"/>
  <c r="D48" i="67"/>
  <c r="AI47" i="67"/>
  <c r="AG47" i="67"/>
  <c r="AE47" i="67"/>
  <c r="AB47" i="67"/>
  <c r="Y47" i="67"/>
  <c r="V47" i="67"/>
  <c r="S47" i="67"/>
  <c r="P47" i="67"/>
  <c r="M47" i="67"/>
  <c r="J47" i="67"/>
  <c r="G47" i="67"/>
  <c r="D47" i="67"/>
  <c r="AI46" i="67"/>
  <c r="AG46" i="67"/>
  <c r="AE46" i="67"/>
  <c r="AB46" i="67"/>
  <c r="Y46" i="67"/>
  <c r="V46" i="67"/>
  <c r="S46" i="67"/>
  <c r="P46" i="67"/>
  <c r="M46" i="67"/>
  <c r="J46" i="67"/>
  <c r="G46" i="67"/>
  <c r="D46" i="67"/>
  <c r="AI45" i="67"/>
  <c r="AG45" i="67"/>
  <c r="AE45" i="67"/>
  <c r="AB45" i="67"/>
  <c r="Y45" i="67"/>
  <c r="V45" i="67"/>
  <c r="S45" i="67"/>
  <c r="P45" i="67"/>
  <c r="M45" i="67"/>
  <c r="J45" i="67"/>
  <c r="G45" i="67"/>
  <c r="D45" i="67"/>
  <c r="AI44" i="67"/>
  <c r="AG44" i="67"/>
  <c r="AE44" i="67"/>
  <c r="AB44" i="67"/>
  <c r="Y44" i="67"/>
  <c r="V44" i="67"/>
  <c r="S44" i="67"/>
  <c r="P44" i="67"/>
  <c r="M44" i="67"/>
  <c r="J44" i="67"/>
  <c r="G44" i="67"/>
  <c r="D44" i="67"/>
  <c r="AI43" i="67"/>
  <c r="AG43" i="67"/>
  <c r="AE43" i="67"/>
  <c r="AB43" i="67"/>
  <c r="Y43" i="67"/>
  <c r="V43" i="67"/>
  <c r="S43" i="67"/>
  <c r="P43" i="67"/>
  <c r="M43" i="67"/>
  <c r="J43" i="67"/>
  <c r="G43" i="67"/>
  <c r="D43" i="67"/>
  <c r="AI42" i="67"/>
  <c r="AG42" i="67"/>
  <c r="AE42" i="67"/>
  <c r="AB42" i="67"/>
  <c r="Y42" i="67"/>
  <c r="V42" i="67"/>
  <c r="S42" i="67"/>
  <c r="P42" i="67"/>
  <c r="M42" i="67"/>
  <c r="J42" i="67"/>
  <c r="G42" i="67"/>
  <c r="D42" i="67"/>
  <c r="AI41" i="67"/>
  <c r="AG41" i="67"/>
  <c r="AE41" i="67"/>
  <c r="AB41" i="67"/>
  <c r="Y41" i="67"/>
  <c r="V41" i="67"/>
  <c r="S41" i="67"/>
  <c r="P41" i="67"/>
  <c r="M41" i="67"/>
  <c r="J41" i="67"/>
  <c r="G41" i="67"/>
  <c r="D41" i="67"/>
  <c r="AI40" i="67"/>
  <c r="AG40" i="67"/>
  <c r="AE40" i="67"/>
  <c r="AB40" i="67"/>
  <c r="Y40" i="67"/>
  <c r="V40" i="67"/>
  <c r="S40" i="67"/>
  <c r="P40" i="67"/>
  <c r="M40" i="67"/>
  <c r="J40" i="67"/>
  <c r="G40" i="67"/>
  <c r="D40" i="67"/>
  <c r="AI39" i="67"/>
  <c r="AG39" i="67"/>
  <c r="AE39" i="67"/>
  <c r="AB39" i="67"/>
  <c r="Y39" i="67"/>
  <c r="V39" i="67"/>
  <c r="S39" i="67"/>
  <c r="P39" i="67"/>
  <c r="M39" i="67"/>
  <c r="J39" i="67"/>
  <c r="G39" i="67"/>
  <c r="D39" i="67"/>
  <c r="AI38" i="67"/>
  <c r="AG38" i="67"/>
  <c r="AE38" i="67"/>
  <c r="AB38" i="67"/>
  <c r="Y38" i="67"/>
  <c r="V38" i="67"/>
  <c r="S38" i="67"/>
  <c r="P38" i="67"/>
  <c r="M38" i="67"/>
  <c r="J38" i="67"/>
  <c r="G38" i="67"/>
  <c r="D38" i="67"/>
  <c r="AI37" i="67"/>
  <c r="AG37" i="67"/>
  <c r="AE37" i="67"/>
  <c r="AB37" i="67"/>
  <c r="Y37" i="67"/>
  <c r="V37" i="67"/>
  <c r="S37" i="67"/>
  <c r="P37" i="67"/>
  <c r="M37" i="67"/>
  <c r="J37" i="67"/>
  <c r="G37" i="67"/>
  <c r="D37" i="67"/>
  <c r="AI36" i="67"/>
  <c r="AG36" i="67"/>
  <c r="AE36" i="67"/>
  <c r="AB36" i="67"/>
  <c r="Y36" i="67"/>
  <c r="V36" i="67"/>
  <c r="S36" i="67"/>
  <c r="P36" i="67"/>
  <c r="M36" i="67"/>
  <c r="J36" i="67"/>
  <c r="G36" i="67"/>
  <c r="D36" i="67"/>
  <c r="AI35" i="67"/>
  <c r="AG35" i="67"/>
  <c r="AE35" i="67"/>
  <c r="AB35" i="67"/>
  <c r="Y35" i="67"/>
  <c r="V35" i="67"/>
  <c r="S35" i="67"/>
  <c r="P35" i="67"/>
  <c r="M35" i="67"/>
  <c r="J35" i="67"/>
  <c r="G35" i="67"/>
  <c r="D35" i="67"/>
  <c r="AI34" i="67"/>
  <c r="AG34" i="67"/>
  <c r="AE34" i="67"/>
  <c r="AB34" i="67"/>
  <c r="Y34" i="67"/>
  <c r="V34" i="67"/>
  <c r="S34" i="67"/>
  <c r="P34" i="67"/>
  <c r="M34" i="67"/>
  <c r="J34" i="67"/>
  <c r="G34" i="67"/>
  <c r="D34" i="67"/>
  <c r="AI33" i="67"/>
  <c r="AG33" i="67"/>
  <c r="AE33" i="67"/>
  <c r="AB33" i="67"/>
  <c r="Y33" i="67"/>
  <c r="V33" i="67"/>
  <c r="S33" i="67"/>
  <c r="P33" i="67"/>
  <c r="M33" i="67"/>
  <c r="J33" i="67"/>
  <c r="G33" i="67"/>
  <c r="D33" i="67"/>
  <c r="AI32" i="67"/>
  <c r="AG32" i="67"/>
  <c r="AE32" i="67"/>
  <c r="AB32" i="67"/>
  <c r="Y32" i="67"/>
  <c r="V32" i="67"/>
  <c r="S32" i="67"/>
  <c r="P32" i="67"/>
  <c r="M32" i="67"/>
  <c r="J32" i="67"/>
  <c r="G32" i="67"/>
  <c r="D32" i="67"/>
  <c r="AI31" i="67"/>
  <c r="AG31" i="67"/>
  <c r="AE31" i="67"/>
  <c r="AB31" i="67"/>
  <c r="Y31" i="67"/>
  <c r="V31" i="67"/>
  <c r="S31" i="67"/>
  <c r="P31" i="67"/>
  <c r="M31" i="67"/>
  <c r="J31" i="67"/>
  <c r="G31" i="67"/>
  <c r="D31" i="67"/>
  <c r="AI30" i="67"/>
  <c r="AG30" i="67"/>
  <c r="AE30" i="67"/>
  <c r="AB30" i="67"/>
  <c r="Y30" i="67"/>
  <c r="V30" i="67"/>
  <c r="S30" i="67"/>
  <c r="P30" i="67"/>
  <c r="M30" i="67"/>
  <c r="J30" i="67"/>
  <c r="G30" i="67"/>
  <c r="D30" i="67"/>
  <c r="AI29" i="67"/>
  <c r="AG29" i="67"/>
  <c r="AE29" i="67"/>
  <c r="AB29" i="67"/>
  <c r="Y29" i="67"/>
  <c r="V29" i="67"/>
  <c r="S29" i="67"/>
  <c r="P29" i="67"/>
  <c r="M29" i="67"/>
  <c r="J29" i="67"/>
  <c r="G29" i="67"/>
  <c r="D29" i="67"/>
  <c r="AI28" i="67"/>
  <c r="AG28" i="67"/>
  <c r="AE28" i="67"/>
  <c r="AB28" i="67"/>
  <c r="Y28" i="67"/>
  <c r="V28" i="67"/>
  <c r="S28" i="67"/>
  <c r="P28" i="67"/>
  <c r="M28" i="67"/>
  <c r="J28" i="67"/>
  <c r="G28" i="67"/>
  <c r="D28" i="67"/>
  <c r="AI27" i="67"/>
  <c r="AG27" i="67"/>
  <c r="AE27" i="67"/>
  <c r="AB27" i="67"/>
  <c r="Y27" i="67"/>
  <c r="V27" i="67"/>
  <c r="S27" i="67"/>
  <c r="P27" i="67"/>
  <c r="M27" i="67"/>
  <c r="J27" i="67"/>
  <c r="G27" i="67"/>
  <c r="D27" i="67"/>
  <c r="AI26" i="67"/>
  <c r="AG26" i="67"/>
  <c r="AE26" i="67"/>
  <c r="AB26" i="67"/>
  <c r="Y26" i="67"/>
  <c r="V26" i="67"/>
  <c r="S26" i="67"/>
  <c r="P26" i="67"/>
  <c r="M26" i="67"/>
  <c r="J26" i="67"/>
  <c r="G26" i="67"/>
  <c r="D26" i="67"/>
  <c r="AI25" i="67"/>
  <c r="AG25" i="67"/>
  <c r="AE25" i="67"/>
  <c r="AB25" i="67"/>
  <c r="Y25" i="67"/>
  <c r="V25" i="67"/>
  <c r="S25" i="67"/>
  <c r="P25" i="67"/>
  <c r="M25" i="67"/>
  <c r="J25" i="67"/>
  <c r="G25" i="67"/>
  <c r="D25" i="67"/>
  <c r="AI24" i="67"/>
  <c r="AG24" i="67"/>
  <c r="AE24" i="67"/>
  <c r="AB24" i="67"/>
  <c r="Y24" i="67"/>
  <c r="V24" i="67"/>
  <c r="S24" i="67"/>
  <c r="P24" i="67"/>
  <c r="M24" i="67"/>
  <c r="J24" i="67"/>
  <c r="G24" i="67"/>
  <c r="D24" i="67"/>
  <c r="AI23" i="67"/>
  <c r="AG23" i="67"/>
  <c r="AE23" i="67"/>
  <c r="AB23" i="67"/>
  <c r="Y23" i="67"/>
  <c r="V23" i="67"/>
  <c r="S23" i="67"/>
  <c r="P23" i="67"/>
  <c r="M23" i="67"/>
  <c r="J23" i="67"/>
  <c r="G23" i="67"/>
  <c r="D23" i="67"/>
  <c r="AI22" i="67"/>
  <c r="AG22" i="67"/>
  <c r="AE22" i="67"/>
  <c r="AB22" i="67"/>
  <c r="Y22" i="67"/>
  <c r="V22" i="67"/>
  <c r="S22" i="67"/>
  <c r="P22" i="67"/>
  <c r="M22" i="67"/>
  <c r="J22" i="67"/>
  <c r="G22" i="67"/>
  <c r="D22" i="67"/>
  <c r="AI21" i="67"/>
  <c r="AG21" i="67"/>
  <c r="AE21" i="67"/>
  <c r="AB21" i="67"/>
  <c r="Y21" i="67"/>
  <c r="V21" i="67"/>
  <c r="S21" i="67"/>
  <c r="P21" i="67"/>
  <c r="M21" i="67"/>
  <c r="J21" i="67"/>
  <c r="G21" i="67"/>
  <c r="D21" i="67"/>
  <c r="AI20" i="67"/>
  <c r="AG20" i="67"/>
  <c r="AE20" i="67"/>
  <c r="AB20" i="67"/>
  <c r="Y20" i="67"/>
  <c r="V20" i="67"/>
  <c r="S20" i="67"/>
  <c r="P20" i="67"/>
  <c r="M20" i="67"/>
  <c r="J20" i="67"/>
  <c r="G20" i="67"/>
  <c r="D20" i="67"/>
  <c r="AI19" i="67"/>
  <c r="AG19" i="67"/>
  <c r="AE19" i="67"/>
  <c r="AB19" i="67"/>
  <c r="Y19" i="67"/>
  <c r="V19" i="67"/>
  <c r="S19" i="67"/>
  <c r="P19" i="67"/>
  <c r="M19" i="67"/>
  <c r="J19" i="67"/>
  <c r="G19" i="67"/>
  <c r="D19" i="67"/>
  <c r="AI18" i="67"/>
  <c r="AG18" i="67"/>
  <c r="AE18" i="67"/>
  <c r="AB18" i="67"/>
  <c r="Y18" i="67"/>
  <c r="V18" i="67"/>
  <c r="S18" i="67"/>
  <c r="P18" i="67"/>
  <c r="M18" i="67"/>
  <c r="J18" i="67"/>
  <c r="G18" i="67"/>
  <c r="D18" i="67"/>
  <c r="AI17" i="67"/>
  <c r="AG17" i="67"/>
  <c r="AE17" i="67"/>
  <c r="AB17" i="67"/>
  <c r="Y17" i="67"/>
  <c r="V17" i="67"/>
  <c r="S17" i="67"/>
  <c r="P17" i="67"/>
  <c r="M17" i="67"/>
  <c r="J17" i="67"/>
  <c r="G17" i="67"/>
  <c r="D17" i="67"/>
  <c r="AI16" i="67"/>
  <c r="AG16" i="67"/>
  <c r="AE16" i="67"/>
  <c r="AB16" i="67"/>
  <c r="Y16" i="67"/>
  <c r="V16" i="67"/>
  <c r="S16" i="67"/>
  <c r="P16" i="67"/>
  <c r="M16" i="67"/>
  <c r="J16" i="67"/>
  <c r="G16" i="67"/>
  <c r="D16" i="67"/>
  <c r="AI15" i="67"/>
  <c r="AG15" i="67"/>
  <c r="AE15" i="67"/>
  <c r="AB15" i="67"/>
  <c r="Y15" i="67"/>
  <c r="V15" i="67"/>
  <c r="S15" i="67"/>
  <c r="P15" i="67"/>
  <c r="M15" i="67"/>
  <c r="J15" i="67"/>
  <c r="G15" i="67"/>
  <c r="D15" i="67"/>
  <c r="D68" i="67" s="1"/>
  <c r="AI14" i="67"/>
  <c r="AG14" i="67"/>
  <c r="AE14" i="67"/>
  <c r="AE68" i="67" s="1"/>
  <c r="AB14" i="67"/>
  <c r="Y14" i="67"/>
  <c r="V14" i="67"/>
  <c r="S14" i="67"/>
  <c r="P14" i="67"/>
  <c r="P68" i="67" s="1"/>
  <c r="M14" i="67"/>
  <c r="M68" i="67" s="1"/>
  <c r="J14" i="67"/>
  <c r="G14" i="67"/>
  <c r="G68" i="67" s="1"/>
  <c r="D14" i="67"/>
  <c r="AD9" i="67"/>
  <c r="AA9" i="67"/>
  <c r="X9" i="67"/>
  <c r="U9" i="67"/>
  <c r="R9" i="67"/>
  <c r="O9" i="67"/>
  <c r="L9" i="67"/>
  <c r="I9" i="67"/>
  <c r="F9" i="67"/>
  <c r="C9" i="67"/>
  <c r="AI43" i="50"/>
  <c r="AG43" i="50"/>
  <c r="AE43" i="50"/>
  <c r="AB43" i="50"/>
  <c r="Y43" i="50"/>
  <c r="V43" i="50"/>
  <c r="S43" i="50"/>
  <c r="P43" i="50"/>
  <c r="M43" i="50"/>
  <c r="J43" i="50"/>
  <c r="G43" i="50"/>
  <c r="D43" i="50"/>
  <c r="C125" i="71"/>
  <c r="C91" i="71" s="1"/>
  <c r="D125" i="71"/>
  <c r="E125" i="71"/>
  <c r="E91" i="71" s="1"/>
  <c r="F125" i="71"/>
  <c r="F91" i="71" s="1"/>
  <c r="G125" i="71"/>
  <c r="H125" i="71"/>
  <c r="H91" i="71" s="1"/>
  <c r="H93" i="71" s="1"/>
  <c r="I125" i="71"/>
  <c r="I91" i="71" s="1"/>
  <c r="I93" i="71" s="1"/>
  <c r="J125" i="71"/>
  <c r="K125" i="71"/>
  <c r="K91" i="71" s="1"/>
  <c r="K93" i="71" s="1"/>
  <c r="L125" i="71"/>
  <c r="L91" i="71" s="1"/>
  <c r="L93" i="71" s="1"/>
  <c r="M125" i="71"/>
  <c r="N125" i="71"/>
  <c r="N91" i="71" s="1"/>
  <c r="N93" i="71" s="1"/>
  <c r="O125" i="71"/>
  <c r="O91" i="71" s="1"/>
  <c r="O93" i="71" s="1"/>
  <c r="P125" i="71"/>
  <c r="Q125" i="71"/>
  <c r="Q91" i="71" s="1"/>
  <c r="Q93" i="71" s="1"/>
  <c r="R125" i="71"/>
  <c r="R91" i="71" s="1"/>
  <c r="R93" i="71" s="1"/>
  <c r="S125" i="71"/>
  <c r="T125" i="71"/>
  <c r="T91" i="71" s="1"/>
  <c r="T93" i="71" s="1"/>
  <c r="U125" i="71"/>
  <c r="U91" i="71" s="1"/>
  <c r="U93" i="71" s="1"/>
  <c r="V125" i="71"/>
  <c r="W125" i="71"/>
  <c r="W91" i="71" s="1"/>
  <c r="W93" i="71" s="1"/>
  <c r="X125" i="71"/>
  <c r="X91" i="71" s="1"/>
  <c r="X93" i="71" s="1"/>
  <c r="Y125" i="71"/>
  <c r="Z125" i="71"/>
  <c r="Z91" i="71" s="1"/>
  <c r="Z93" i="71" s="1"/>
  <c r="AA125" i="71"/>
  <c r="AA91" i="71" s="1"/>
  <c r="AA93" i="71" s="1"/>
  <c r="AB125" i="71"/>
  <c r="AC125" i="71"/>
  <c r="AC91" i="71" s="1"/>
  <c r="AC93" i="71" s="1"/>
  <c r="AD125" i="71"/>
  <c r="AD91" i="71" s="1"/>
  <c r="AD93" i="71" s="1"/>
  <c r="AE125" i="71"/>
  <c r="AF125" i="71"/>
  <c r="AF91" i="71" s="1"/>
  <c r="AF93" i="71" s="1"/>
  <c r="D125" i="67"/>
  <c r="E125" i="67"/>
  <c r="E91" i="67" s="1"/>
  <c r="F125" i="67"/>
  <c r="F91" i="67" s="1"/>
  <c r="G125" i="67"/>
  <c r="H125" i="67"/>
  <c r="H91" i="67" s="1"/>
  <c r="H93" i="67" s="1"/>
  <c r="I125" i="67"/>
  <c r="I91" i="67" s="1"/>
  <c r="I93" i="67" s="1"/>
  <c r="J125" i="67"/>
  <c r="K125" i="67"/>
  <c r="K91" i="67" s="1"/>
  <c r="K93" i="67" s="1"/>
  <c r="L125" i="67"/>
  <c r="L91" i="67" s="1"/>
  <c r="L93" i="67" s="1"/>
  <c r="M125" i="67"/>
  <c r="N125" i="67"/>
  <c r="N91" i="67" s="1"/>
  <c r="N93" i="67" s="1"/>
  <c r="O125" i="67"/>
  <c r="O91" i="67" s="1"/>
  <c r="O93" i="67" s="1"/>
  <c r="P125" i="67"/>
  <c r="Q125" i="67"/>
  <c r="Q91" i="67" s="1"/>
  <c r="Q93" i="67" s="1"/>
  <c r="R125" i="67"/>
  <c r="R91" i="67" s="1"/>
  <c r="R93" i="67" s="1"/>
  <c r="S125" i="67"/>
  <c r="T125" i="67"/>
  <c r="T91" i="67" s="1"/>
  <c r="T93" i="67" s="1"/>
  <c r="U125" i="67"/>
  <c r="U91" i="67" s="1"/>
  <c r="U93" i="67" s="1"/>
  <c r="V125" i="67"/>
  <c r="W125" i="67"/>
  <c r="W91" i="67" s="1"/>
  <c r="W93" i="67" s="1"/>
  <c r="X125" i="67"/>
  <c r="X91" i="67" s="1"/>
  <c r="X93" i="67" s="1"/>
  <c r="Y125" i="67"/>
  <c r="Z125" i="67"/>
  <c r="Z91" i="67" s="1"/>
  <c r="Z93" i="67" s="1"/>
  <c r="AA125" i="67"/>
  <c r="AA91" i="67" s="1"/>
  <c r="AA93" i="67" s="1"/>
  <c r="AB125" i="67"/>
  <c r="AC125" i="67"/>
  <c r="AC91" i="67" s="1"/>
  <c r="AC93" i="67" s="1"/>
  <c r="AD125" i="67"/>
  <c r="AD91" i="67" s="1"/>
  <c r="AD93" i="67" s="1"/>
  <c r="AE125" i="67"/>
  <c r="AF125" i="67"/>
  <c r="AF91" i="67" s="1"/>
  <c r="AF93" i="67" s="1"/>
  <c r="C125" i="67"/>
  <c r="C91" i="67" s="1"/>
  <c r="AI43" i="54"/>
  <c r="AG43" i="54"/>
  <c r="AE43" i="54"/>
  <c r="AB43" i="54"/>
  <c r="Y43" i="54"/>
  <c r="V43" i="54"/>
  <c r="S43" i="54"/>
  <c r="P43" i="54"/>
  <c r="M43" i="54"/>
  <c r="J43" i="54"/>
  <c r="G43" i="54"/>
  <c r="D43" i="54"/>
  <c r="AI43" i="59"/>
  <c r="AG43" i="59"/>
  <c r="AE43" i="59"/>
  <c r="AB43" i="59"/>
  <c r="Y43" i="59"/>
  <c r="V43" i="59"/>
  <c r="S43" i="59"/>
  <c r="P43" i="59"/>
  <c r="M43" i="59"/>
  <c r="J43" i="59"/>
  <c r="G43" i="59"/>
  <c r="D43" i="59"/>
  <c r="AI43" i="63"/>
  <c r="AG43" i="63"/>
  <c r="AE43" i="63"/>
  <c r="AB43" i="63"/>
  <c r="Y43" i="63"/>
  <c r="V43" i="63"/>
  <c r="S43" i="63"/>
  <c r="P43" i="63"/>
  <c r="M43" i="63"/>
  <c r="J43" i="63"/>
  <c r="G43" i="63"/>
  <c r="D43" i="63"/>
  <c r="D125" i="63"/>
  <c r="E125" i="63"/>
  <c r="E91" i="63" s="1"/>
  <c r="F125" i="63"/>
  <c r="F91" i="63" s="1"/>
  <c r="G125" i="63"/>
  <c r="H125" i="63"/>
  <c r="H91" i="63" s="1"/>
  <c r="H93" i="63" s="1"/>
  <c r="I125" i="63"/>
  <c r="I91" i="63" s="1"/>
  <c r="I93" i="63" s="1"/>
  <c r="J125" i="63"/>
  <c r="K125" i="63"/>
  <c r="K91" i="63" s="1"/>
  <c r="K93" i="63" s="1"/>
  <c r="L125" i="63"/>
  <c r="L91" i="63" s="1"/>
  <c r="L93" i="63" s="1"/>
  <c r="M125" i="63"/>
  <c r="N125" i="63"/>
  <c r="N91" i="63" s="1"/>
  <c r="N93" i="63" s="1"/>
  <c r="O125" i="63"/>
  <c r="O91" i="63" s="1"/>
  <c r="O93" i="63" s="1"/>
  <c r="P125" i="63"/>
  <c r="Q125" i="63"/>
  <c r="Q91" i="63" s="1"/>
  <c r="Q93" i="63" s="1"/>
  <c r="R125" i="63"/>
  <c r="R91" i="63" s="1"/>
  <c r="R93" i="63" s="1"/>
  <c r="S125" i="63"/>
  <c r="T125" i="63"/>
  <c r="T91" i="63" s="1"/>
  <c r="T93" i="63" s="1"/>
  <c r="U125" i="63"/>
  <c r="U91" i="63" s="1"/>
  <c r="U93" i="63" s="1"/>
  <c r="V125" i="63"/>
  <c r="W125" i="63"/>
  <c r="W91" i="63" s="1"/>
  <c r="W93" i="63" s="1"/>
  <c r="X125" i="63"/>
  <c r="X91" i="63" s="1"/>
  <c r="X93" i="63" s="1"/>
  <c r="Y125" i="63"/>
  <c r="Z125" i="63"/>
  <c r="Z91" i="63" s="1"/>
  <c r="Z93" i="63" s="1"/>
  <c r="AA125" i="63"/>
  <c r="AA91" i="63" s="1"/>
  <c r="AA93" i="63" s="1"/>
  <c r="AB125" i="63"/>
  <c r="AC125" i="63"/>
  <c r="AC91" i="63" s="1"/>
  <c r="AC93" i="63" s="1"/>
  <c r="AD125" i="63"/>
  <c r="AD91" i="63" s="1"/>
  <c r="AD93" i="63" s="1"/>
  <c r="AE125" i="63"/>
  <c r="AF125" i="63"/>
  <c r="AF91" i="63" s="1"/>
  <c r="AF93" i="63" s="1"/>
  <c r="C125" i="63"/>
  <c r="C91" i="63" s="1"/>
  <c r="AI80" i="63"/>
  <c r="AG80" i="63"/>
  <c r="AE80" i="63"/>
  <c r="AB80" i="63"/>
  <c r="Y80" i="63"/>
  <c r="V80" i="63"/>
  <c r="S80" i="63"/>
  <c r="P80" i="63"/>
  <c r="M80" i="63"/>
  <c r="J80" i="63"/>
  <c r="G80" i="63"/>
  <c r="D80" i="63"/>
  <c r="AI79" i="63"/>
  <c r="AG79" i="63"/>
  <c r="AE79" i="63"/>
  <c r="AB79" i="63"/>
  <c r="Y79" i="63"/>
  <c r="V79" i="63"/>
  <c r="S79" i="63"/>
  <c r="P79" i="63"/>
  <c r="M79" i="63"/>
  <c r="J79" i="63"/>
  <c r="G79" i="63"/>
  <c r="D79" i="63"/>
  <c r="AI78" i="63"/>
  <c r="AG78" i="63"/>
  <c r="AE78" i="63"/>
  <c r="AB78" i="63"/>
  <c r="Y78" i="63"/>
  <c r="V78" i="63"/>
  <c r="S78" i="63"/>
  <c r="P78" i="63"/>
  <c r="M78" i="63"/>
  <c r="J78" i="63"/>
  <c r="G78" i="63"/>
  <c r="D78" i="63"/>
  <c r="AI77" i="63"/>
  <c r="AG77" i="63"/>
  <c r="AE77" i="63"/>
  <c r="AB77" i="63"/>
  <c r="Y77" i="63"/>
  <c r="V77" i="63"/>
  <c r="S77" i="63"/>
  <c r="P77" i="63"/>
  <c r="M77" i="63"/>
  <c r="J77" i="63"/>
  <c r="G77" i="63"/>
  <c r="D77" i="63"/>
  <c r="AI76" i="63"/>
  <c r="AG76" i="63"/>
  <c r="AE76" i="63"/>
  <c r="AB76" i="63"/>
  <c r="Y76" i="63"/>
  <c r="V76" i="63"/>
  <c r="S76" i="63"/>
  <c r="P76" i="63"/>
  <c r="M76" i="63"/>
  <c r="J76" i="63"/>
  <c r="G76" i="63"/>
  <c r="D76" i="63"/>
  <c r="AI75" i="63"/>
  <c r="AG75" i="63"/>
  <c r="AE75" i="63"/>
  <c r="AB75" i="63"/>
  <c r="Y75" i="63"/>
  <c r="V75" i="63"/>
  <c r="S75" i="63"/>
  <c r="P75" i="63"/>
  <c r="M75" i="63"/>
  <c r="J75" i="63"/>
  <c r="G75" i="63"/>
  <c r="D75" i="63"/>
  <c r="AI74" i="63"/>
  <c r="AG74" i="63"/>
  <c r="AE74" i="63"/>
  <c r="AB74" i="63"/>
  <c r="Y74" i="63"/>
  <c r="V74" i="63"/>
  <c r="S74" i="63"/>
  <c r="P74" i="63"/>
  <c r="M74" i="63"/>
  <c r="J74" i="63"/>
  <c r="G74" i="63"/>
  <c r="D74" i="63"/>
  <c r="AI73" i="63"/>
  <c r="AG73" i="63"/>
  <c r="AE73" i="63"/>
  <c r="AB73" i="63"/>
  <c r="Y73" i="63"/>
  <c r="V73" i="63"/>
  <c r="S73" i="63"/>
  <c r="P73" i="63"/>
  <c r="M73" i="63"/>
  <c r="J73" i="63"/>
  <c r="G73" i="63"/>
  <c r="D73" i="63"/>
  <c r="AI72" i="63"/>
  <c r="AG72" i="63"/>
  <c r="AE72" i="63"/>
  <c r="AB72" i="63"/>
  <c r="Y72" i="63"/>
  <c r="V72" i="63"/>
  <c r="S72" i="63"/>
  <c r="P72" i="63"/>
  <c r="M72" i="63"/>
  <c r="J72" i="63"/>
  <c r="G72" i="63"/>
  <c r="D72" i="63"/>
  <c r="AI55" i="63"/>
  <c r="AG55" i="63"/>
  <c r="AE55" i="63"/>
  <c r="AB55" i="63"/>
  <c r="Y55" i="63"/>
  <c r="V55" i="63"/>
  <c r="S55" i="63"/>
  <c r="P55" i="63"/>
  <c r="M55" i="63"/>
  <c r="J55" i="63"/>
  <c r="G55" i="63"/>
  <c r="D55" i="63"/>
  <c r="D125" i="59"/>
  <c r="E125" i="59"/>
  <c r="E91" i="59" s="1"/>
  <c r="F125" i="59"/>
  <c r="F91" i="59" s="1"/>
  <c r="G125" i="59"/>
  <c r="H125" i="59"/>
  <c r="H91" i="59" s="1"/>
  <c r="H93" i="59" s="1"/>
  <c r="I125" i="59"/>
  <c r="I91" i="59" s="1"/>
  <c r="I93" i="59" s="1"/>
  <c r="J125" i="59"/>
  <c r="K125" i="59"/>
  <c r="L125" i="59"/>
  <c r="L91" i="59" s="1"/>
  <c r="L93" i="59" s="1"/>
  <c r="M125" i="59"/>
  <c r="N125" i="59"/>
  <c r="N91" i="59" s="1"/>
  <c r="N93" i="59" s="1"/>
  <c r="O125" i="59"/>
  <c r="O91" i="59" s="1"/>
  <c r="O93" i="59" s="1"/>
  <c r="P125" i="59"/>
  <c r="Q125" i="59"/>
  <c r="Q91" i="59" s="1"/>
  <c r="Q93" i="59" s="1"/>
  <c r="R125" i="59"/>
  <c r="S125" i="59"/>
  <c r="T125" i="59"/>
  <c r="T91" i="59" s="1"/>
  <c r="T93" i="59" s="1"/>
  <c r="U125" i="59"/>
  <c r="U91" i="59" s="1"/>
  <c r="U93" i="59" s="1"/>
  <c r="V125" i="59"/>
  <c r="W125" i="59"/>
  <c r="W91" i="59" s="1"/>
  <c r="W93" i="59" s="1"/>
  <c r="X125" i="59"/>
  <c r="X91" i="59" s="1"/>
  <c r="X93" i="59" s="1"/>
  <c r="Y125" i="59"/>
  <c r="Z125" i="59"/>
  <c r="Z91" i="59" s="1"/>
  <c r="Z93" i="59" s="1"/>
  <c r="AA125" i="59"/>
  <c r="AA91" i="59" s="1"/>
  <c r="AA93" i="59" s="1"/>
  <c r="AB125" i="59"/>
  <c r="AC125" i="59"/>
  <c r="AC91" i="59" s="1"/>
  <c r="AC93" i="59" s="1"/>
  <c r="AD125" i="59"/>
  <c r="AD91" i="59" s="1"/>
  <c r="AD93" i="59" s="1"/>
  <c r="AE125" i="59"/>
  <c r="AF125" i="59"/>
  <c r="AF91" i="59" s="1"/>
  <c r="AF93" i="59" s="1"/>
  <c r="C125" i="59"/>
  <c r="C91" i="59" s="1"/>
  <c r="R91" i="59"/>
  <c r="R93" i="59" s="1"/>
  <c r="K91" i="59"/>
  <c r="K93" i="59" s="1"/>
  <c r="AI55" i="59"/>
  <c r="AG55" i="59"/>
  <c r="AE55" i="59"/>
  <c r="AB55" i="59"/>
  <c r="Y55" i="59"/>
  <c r="V55" i="59"/>
  <c r="S55" i="59"/>
  <c r="P55" i="59"/>
  <c r="M55" i="59"/>
  <c r="J55" i="59"/>
  <c r="G55" i="59"/>
  <c r="D55" i="59"/>
  <c r="AI80" i="59"/>
  <c r="AG80" i="59"/>
  <c r="AE80" i="59"/>
  <c r="AB80" i="59"/>
  <c r="Y80" i="59"/>
  <c r="V80" i="59"/>
  <c r="S80" i="59"/>
  <c r="P80" i="59"/>
  <c r="M80" i="59"/>
  <c r="J80" i="59"/>
  <c r="G80" i="59"/>
  <c r="D80" i="59"/>
  <c r="AI79" i="59"/>
  <c r="AG79" i="59"/>
  <c r="AE79" i="59"/>
  <c r="AB79" i="59"/>
  <c r="Y79" i="59"/>
  <c r="V79" i="59"/>
  <c r="S79" i="59"/>
  <c r="P79" i="59"/>
  <c r="M79" i="59"/>
  <c r="J79" i="59"/>
  <c r="G79" i="59"/>
  <c r="D79" i="59"/>
  <c r="AI78" i="59"/>
  <c r="AG78" i="59"/>
  <c r="AE78" i="59"/>
  <c r="AB78" i="59"/>
  <c r="Y78" i="59"/>
  <c r="V78" i="59"/>
  <c r="S78" i="59"/>
  <c r="P78" i="59"/>
  <c r="M78" i="59"/>
  <c r="J78" i="59"/>
  <c r="G78" i="59"/>
  <c r="D78" i="59"/>
  <c r="AI77" i="59"/>
  <c r="AG77" i="59"/>
  <c r="AE77" i="59"/>
  <c r="AB77" i="59"/>
  <c r="Y77" i="59"/>
  <c r="V77" i="59"/>
  <c r="S77" i="59"/>
  <c r="P77" i="59"/>
  <c r="M77" i="59"/>
  <c r="J77" i="59"/>
  <c r="G77" i="59"/>
  <c r="D77" i="59"/>
  <c r="AI76" i="59"/>
  <c r="AG76" i="59"/>
  <c r="AE76" i="59"/>
  <c r="AB76" i="59"/>
  <c r="Y76" i="59"/>
  <c r="V76" i="59"/>
  <c r="S76" i="59"/>
  <c r="P76" i="59"/>
  <c r="M76" i="59"/>
  <c r="J76" i="59"/>
  <c r="G76" i="59"/>
  <c r="D76" i="59"/>
  <c r="AI75" i="59"/>
  <c r="AG75" i="59"/>
  <c r="AE75" i="59"/>
  <c r="AB75" i="59"/>
  <c r="Y75" i="59"/>
  <c r="V75" i="59"/>
  <c r="S75" i="59"/>
  <c r="P75" i="59"/>
  <c r="M75" i="59"/>
  <c r="J75" i="59"/>
  <c r="G75" i="59"/>
  <c r="D75" i="59"/>
  <c r="AI74" i="59"/>
  <c r="AG74" i="59"/>
  <c r="AE74" i="59"/>
  <c r="AB74" i="59"/>
  <c r="Y74" i="59"/>
  <c r="V74" i="59"/>
  <c r="S74" i="59"/>
  <c r="P74" i="59"/>
  <c r="M74" i="59"/>
  <c r="J74" i="59"/>
  <c r="G74" i="59"/>
  <c r="D74" i="59"/>
  <c r="AI73" i="59"/>
  <c r="AG73" i="59"/>
  <c r="AE73" i="59"/>
  <c r="AB73" i="59"/>
  <c r="Y73" i="59"/>
  <c r="V73" i="59"/>
  <c r="S73" i="59"/>
  <c r="P73" i="59"/>
  <c r="M73" i="59"/>
  <c r="J73" i="59"/>
  <c r="G73" i="59"/>
  <c r="D73" i="59"/>
  <c r="AI72" i="59"/>
  <c r="AG72" i="59"/>
  <c r="AE72" i="59"/>
  <c r="AB72" i="59"/>
  <c r="Y72" i="59"/>
  <c r="V72" i="59"/>
  <c r="S72" i="59"/>
  <c r="P72" i="59"/>
  <c r="M72" i="59"/>
  <c r="J72" i="59"/>
  <c r="G72" i="59"/>
  <c r="D72" i="59"/>
  <c r="AF125" i="50"/>
  <c r="AF91" i="50" s="1"/>
  <c r="AF93" i="50" s="1"/>
  <c r="AE125" i="50"/>
  <c r="AD125" i="50"/>
  <c r="AD91" i="50" s="1"/>
  <c r="AD93" i="50" s="1"/>
  <c r="AC125" i="50"/>
  <c r="AC91" i="50" s="1"/>
  <c r="AC93" i="50" s="1"/>
  <c r="AB125" i="50"/>
  <c r="AA125" i="50"/>
  <c r="AA91" i="50" s="1"/>
  <c r="AA93" i="50" s="1"/>
  <c r="Z125" i="50"/>
  <c r="Z91" i="50" s="1"/>
  <c r="Z93" i="50" s="1"/>
  <c r="Y125" i="50"/>
  <c r="X125" i="50"/>
  <c r="X91" i="50" s="1"/>
  <c r="X93" i="50" s="1"/>
  <c r="W125" i="50"/>
  <c r="W91" i="50" s="1"/>
  <c r="W93" i="50" s="1"/>
  <c r="V125" i="50"/>
  <c r="U125" i="50"/>
  <c r="U91" i="50" s="1"/>
  <c r="U93" i="50" s="1"/>
  <c r="T125" i="50"/>
  <c r="T91" i="50" s="1"/>
  <c r="T93" i="50" s="1"/>
  <c r="S125" i="50"/>
  <c r="R125" i="50"/>
  <c r="R91" i="50" s="1"/>
  <c r="R93" i="50" s="1"/>
  <c r="Q125" i="50"/>
  <c r="Q91" i="50" s="1"/>
  <c r="Q93" i="50" s="1"/>
  <c r="P125" i="50"/>
  <c r="O125" i="50"/>
  <c r="O91" i="50" s="1"/>
  <c r="O93" i="50" s="1"/>
  <c r="N125" i="50"/>
  <c r="N91" i="50" s="1"/>
  <c r="N93" i="50" s="1"/>
  <c r="M125" i="50"/>
  <c r="L125" i="50"/>
  <c r="L91" i="50" s="1"/>
  <c r="L93" i="50" s="1"/>
  <c r="K125" i="50"/>
  <c r="K91" i="50" s="1"/>
  <c r="K93" i="50" s="1"/>
  <c r="J125" i="50"/>
  <c r="I125" i="50"/>
  <c r="I91" i="50" s="1"/>
  <c r="I93" i="50" s="1"/>
  <c r="H125" i="50"/>
  <c r="H91" i="50" s="1"/>
  <c r="H93" i="50" s="1"/>
  <c r="G125" i="50"/>
  <c r="F125" i="50"/>
  <c r="F91" i="50" s="1"/>
  <c r="D125" i="50"/>
  <c r="AF125" i="54"/>
  <c r="AF91" i="54" s="1"/>
  <c r="AF93" i="54" s="1"/>
  <c r="AE125" i="54"/>
  <c r="AD125" i="54"/>
  <c r="AD91" i="54" s="1"/>
  <c r="AD93" i="54" s="1"/>
  <c r="AC125" i="54"/>
  <c r="AC91" i="54" s="1"/>
  <c r="AC93" i="54" s="1"/>
  <c r="AB125" i="54"/>
  <c r="AA125" i="54"/>
  <c r="AA91" i="54" s="1"/>
  <c r="AA93" i="54" s="1"/>
  <c r="Z125" i="54"/>
  <c r="Z91" i="54" s="1"/>
  <c r="Z93" i="54" s="1"/>
  <c r="Y125" i="54"/>
  <c r="X125" i="54"/>
  <c r="X91" i="54" s="1"/>
  <c r="X93" i="54" s="1"/>
  <c r="W125" i="54"/>
  <c r="W91" i="54" s="1"/>
  <c r="W93" i="54" s="1"/>
  <c r="V125" i="54"/>
  <c r="U125" i="54"/>
  <c r="U91" i="54" s="1"/>
  <c r="U93" i="54" s="1"/>
  <c r="T125" i="54"/>
  <c r="T91" i="54" s="1"/>
  <c r="T93" i="54" s="1"/>
  <c r="S125" i="54"/>
  <c r="R125" i="54"/>
  <c r="R91" i="54" s="1"/>
  <c r="R93" i="54" s="1"/>
  <c r="Q125" i="54"/>
  <c r="Q91" i="54" s="1"/>
  <c r="Q93" i="54" s="1"/>
  <c r="P125" i="54"/>
  <c r="O125" i="54"/>
  <c r="O91" i="54" s="1"/>
  <c r="O93" i="54" s="1"/>
  <c r="N125" i="54"/>
  <c r="N91" i="54" s="1"/>
  <c r="N93" i="54" s="1"/>
  <c r="M125" i="54"/>
  <c r="L125" i="54"/>
  <c r="L91" i="54" s="1"/>
  <c r="L93" i="54" s="1"/>
  <c r="K125" i="54"/>
  <c r="K91" i="54" s="1"/>
  <c r="K93" i="54" s="1"/>
  <c r="J125" i="54"/>
  <c r="I125" i="54"/>
  <c r="I91" i="54" s="1"/>
  <c r="I93" i="54" s="1"/>
  <c r="H125" i="54"/>
  <c r="H91" i="54" s="1"/>
  <c r="H93" i="54" s="1"/>
  <c r="G125" i="54"/>
  <c r="F125" i="54"/>
  <c r="F91" i="54" s="1"/>
  <c r="E125" i="54"/>
  <c r="E91" i="54" s="1"/>
  <c r="C125" i="54"/>
  <c r="C91" i="54" s="1"/>
  <c r="D125" i="54"/>
  <c r="AI82" i="54"/>
  <c r="AG82" i="54"/>
  <c r="AE82" i="54"/>
  <c r="AB82" i="54"/>
  <c r="Y82" i="54"/>
  <c r="V82" i="54"/>
  <c r="S82" i="54"/>
  <c r="P82" i="54"/>
  <c r="M82" i="54"/>
  <c r="J82" i="54"/>
  <c r="G82" i="54"/>
  <c r="D82" i="54"/>
  <c r="AI80" i="54"/>
  <c r="AG80" i="54"/>
  <c r="AE80" i="54"/>
  <c r="AB80" i="54"/>
  <c r="Y80" i="54"/>
  <c r="V80" i="54"/>
  <c r="S80" i="54"/>
  <c r="P80" i="54"/>
  <c r="M80" i="54"/>
  <c r="J80" i="54"/>
  <c r="G80" i="54"/>
  <c r="D80" i="54"/>
  <c r="AI79" i="54"/>
  <c r="AG79" i="54"/>
  <c r="AE79" i="54"/>
  <c r="AB79" i="54"/>
  <c r="Y79" i="54"/>
  <c r="V79" i="54"/>
  <c r="S79" i="54"/>
  <c r="P79" i="54"/>
  <c r="M79" i="54"/>
  <c r="J79" i="54"/>
  <c r="G79" i="54"/>
  <c r="D79" i="54"/>
  <c r="AI78" i="54"/>
  <c r="AG78" i="54"/>
  <c r="AE78" i="54"/>
  <c r="AB78" i="54"/>
  <c r="Y78" i="54"/>
  <c r="V78" i="54"/>
  <c r="S78" i="54"/>
  <c r="P78" i="54"/>
  <c r="M78" i="54"/>
  <c r="J78" i="54"/>
  <c r="G78" i="54"/>
  <c r="D78" i="54"/>
  <c r="AI77" i="54"/>
  <c r="AG77" i="54"/>
  <c r="AE77" i="54"/>
  <c r="AB77" i="54"/>
  <c r="Y77" i="54"/>
  <c r="V77" i="54"/>
  <c r="S77" i="54"/>
  <c r="P77" i="54"/>
  <c r="M77" i="54"/>
  <c r="J77" i="54"/>
  <c r="G77" i="54"/>
  <c r="D77" i="54"/>
  <c r="AI76" i="54"/>
  <c r="AG76" i="54"/>
  <c r="AE76" i="54"/>
  <c r="AB76" i="54"/>
  <c r="Y76" i="54"/>
  <c r="V76" i="54"/>
  <c r="S76" i="54"/>
  <c r="P76" i="54"/>
  <c r="M76" i="54"/>
  <c r="J76" i="54"/>
  <c r="G76" i="54"/>
  <c r="D76" i="54"/>
  <c r="AI75" i="54"/>
  <c r="AG75" i="54"/>
  <c r="AE75" i="54"/>
  <c r="AB75" i="54"/>
  <c r="Y75" i="54"/>
  <c r="V75" i="54"/>
  <c r="S75" i="54"/>
  <c r="P75" i="54"/>
  <c r="M75" i="54"/>
  <c r="J75" i="54"/>
  <c r="G75" i="54"/>
  <c r="D75" i="54"/>
  <c r="AI74" i="54"/>
  <c r="AG74" i="54"/>
  <c r="AE74" i="54"/>
  <c r="AB74" i="54"/>
  <c r="Y74" i="54"/>
  <c r="V74" i="54"/>
  <c r="S74" i="54"/>
  <c r="P74" i="54"/>
  <c r="M74" i="54"/>
  <c r="J74" i="54"/>
  <c r="G74" i="54"/>
  <c r="D74" i="54"/>
  <c r="AI73" i="54"/>
  <c r="AG73" i="54"/>
  <c r="AE73" i="54"/>
  <c r="AB73" i="54"/>
  <c r="Y73" i="54"/>
  <c r="V73" i="54"/>
  <c r="S73" i="54"/>
  <c r="P73" i="54"/>
  <c r="M73" i="54"/>
  <c r="J73" i="54"/>
  <c r="G73" i="54"/>
  <c r="D73" i="54"/>
  <c r="AI62" i="54"/>
  <c r="AG62" i="54"/>
  <c r="AE62" i="54"/>
  <c r="AB62" i="54"/>
  <c r="Y62" i="54"/>
  <c r="V62" i="54"/>
  <c r="S62" i="54"/>
  <c r="P62" i="54"/>
  <c r="M62" i="54"/>
  <c r="J62" i="54"/>
  <c r="G62" i="54"/>
  <c r="D62" i="54"/>
  <c r="AI65" i="54"/>
  <c r="AG65" i="54"/>
  <c r="AE65" i="54"/>
  <c r="AB65" i="54"/>
  <c r="Y65" i="54"/>
  <c r="V65" i="54"/>
  <c r="S65" i="54"/>
  <c r="P65" i="54"/>
  <c r="M65" i="54"/>
  <c r="J65" i="54"/>
  <c r="G65" i="54"/>
  <c r="D65" i="54"/>
  <c r="AI55" i="54"/>
  <c r="AG55" i="54"/>
  <c r="AE55" i="54"/>
  <c r="AB55" i="54"/>
  <c r="Y55" i="54"/>
  <c r="V55" i="54"/>
  <c r="S55" i="54"/>
  <c r="P55" i="54"/>
  <c r="M55" i="54"/>
  <c r="J55" i="54"/>
  <c r="G55" i="54"/>
  <c r="D55" i="54"/>
  <c r="E125" i="50"/>
  <c r="E91" i="50" s="1"/>
  <c r="C125" i="50"/>
  <c r="C91" i="50" s="1"/>
  <c r="AI87" i="50"/>
  <c r="AG87" i="50"/>
  <c r="AE87" i="50"/>
  <c r="AB87" i="50"/>
  <c r="Y87" i="50"/>
  <c r="V87" i="50"/>
  <c r="S87" i="50"/>
  <c r="P87" i="50"/>
  <c r="M87" i="50"/>
  <c r="J87" i="50"/>
  <c r="G87" i="50"/>
  <c r="D87" i="50"/>
  <c r="AI86" i="50"/>
  <c r="AG86" i="50"/>
  <c r="AE86" i="50"/>
  <c r="AB86" i="50"/>
  <c r="Y86" i="50"/>
  <c r="V86" i="50"/>
  <c r="S86" i="50"/>
  <c r="P86" i="50"/>
  <c r="M86" i="50"/>
  <c r="J86" i="50"/>
  <c r="G86" i="50"/>
  <c r="D86" i="50"/>
  <c r="AI85" i="50"/>
  <c r="AG85" i="50"/>
  <c r="AE85" i="50"/>
  <c r="AB85" i="50"/>
  <c r="Y85" i="50"/>
  <c r="V85" i="50"/>
  <c r="S85" i="50"/>
  <c r="P85" i="50"/>
  <c r="M85" i="50"/>
  <c r="J85" i="50"/>
  <c r="G85" i="50"/>
  <c r="D85" i="50"/>
  <c r="AI78" i="50"/>
  <c r="AG78" i="50"/>
  <c r="AE78" i="50"/>
  <c r="AB78" i="50"/>
  <c r="Y78" i="50"/>
  <c r="V78" i="50"/>
  <c r="S78" i="50"/>
  <c r="P78" i="50"/>
  <c r="M78" i="50"/>
  <c r="J78" i="50"/>
  <c r="G78" i="50"/>
  <c r="D78" i="50"/>
  <c r="AI77" i="50"/>
  <c r="AG77" i="50"/>
  <c r="AE77" i="50"/>
  <c r="AB77" i="50"/>
  <c r="Y77" i="50"/>
  <c r="V77" i="50"/>
  <c r="S77" i="50"/>
  <c r="P77" i="50"/>
  <c r="M77" i="50"/>
  <c r="J77" i="50"/>
  <c r="G77" i="50"/>
  <c r="D77" i="50"/>
  <c r="AI76" i="50"/>
  <c r="AG76" i="50"/>
  <c r="AE76" i="50"/>
  <c r="AB76" i="50"/>
  <c r="Y76" i="50"/>
  <c r="V76" i="50"/>
  <c r="S76" i="50"/>
  <c r="P76" i="50"/>
  <c r="M76" i="50"/>
  <c r="J76" i="50"/>
  <c r="G76" i="50"/>
  <c r="D76" i="50"/>
  <c r="AI75" i="50"/>
  <c r="AG75" i="50"/>
  <c r="AE75" i="50"/>
  <c r="AB75" i="50"/>
  <c r="Y75" i="50"/>
  <c r="V75" i="50"/>
  <c r="S75" i="50"/>
  <c r="P75" i="50"/>
  <c r="M75" i="50"/>
  <c r="J75" i="50"/>
  <c r="G75" i="50"/>
  <c r="D75" i="50"/>
  <c r="AI74" i="50"/>
  <c r="AG74" i="50"/>
  <c r="AE74" i="50"/>
  <c r="AB74" i="50"/>
  <c r="Y74" i="50"/>
  <c r="V74" i="50"/>
  <c r="S74" i="50"/>
  <c r="P74" i="50"/>
  <c r="M74" i="50"/>
  <c r="J74" i="50"/>
  <c r="G74" i="50"/>
  <c r="D74" i="50"/>
  <c r="AI73" i="50"/>
  <c r="AG73" i="50"/>
  <c r="AE73" i="50"/>
  <c r="AB73" i="50"/>
  <c r="Y73" i="50"/>
  <c r="V73" i="50"/>
  <c r="S73" i="50"/>
  <c r="P73" i="50"/>
  <c r="M73" i="50"/>
  <c r="J73" i="50"/>
  <c r="G73" i="50"/>
  <c r="D73" i="50"/>
  <c r="AI72" i="50"/>
  <c r="AG72" i="50"/>
  <c r="AE72" i="50"/>
  <c r="AB72" i="50"/>
  <c r="Y72" i="50"/>
  <c r="V72" i="50"/>
  <c r="S72" i="50"/>
  <c r="P72" i="50"/>
  <c r="M72" i="50"/>
  <c r="J72" i="50"/>
  <c r="G72" i="50"/>
  <c r="D72" i="50"/>
  <c r="AI62" i="50"/>
  <c r="AG62" i="50"/>
  <c r="AE62" i="50"/>
  <c r="AB62" i="50"/>
  <c r="Y62" i="50"/>
  <c r="V62" i="50"/>
  <c r="S62" i="50"/>
  <c r="P62" i="50"/>
  <c r="M62" i="50"/>
  <c r="J62" i="50"/>
  <c r="G62" i="50"/>
  <c r="D62" i="50"/>
  <c r="AI61" i="50"/>
  <c r="AG61" i="50"/>
  <c r="AE61" i="50"/>
  <c r="AB61" i="50"/>
  <c r="Y61" i="50"/>
  <c r="V61" i="50"/>
  <c r="S61" i="50"/>
  <c r="P61" i="50"/>
  <c r="M61" i="50"/>
  <c r="J61" i="50"/>
  <c r="G61" i="50"/>
  <c r="D61" i="50"/>
  <c r="AI55" i="50"/>
  <c r="AG55" i="50"/>
  <c r="AE55" i="50"/>
  <c r="AB55" i="50"/>
  <c r="Y55" i="50"/>
  <c r="V55" i="50"/>
  <c r="S55" i="50"/>
  <c r="P55" i="50"/>
  <c r="M55" i="50"/>
  <c r="J55" i="50"/>
  <c r="G55" i="50"/>
  <c r="D55" i="50"/>
  <c r="F89" i="38"/>
  <c r="F91" i="38" s="1"/>
  <c r="D89" i="38"/>
  <c r="H89" i="38" s="1"/>
  <c r="C122" i="2"/>
  <c r="D122" i="2"/>
  <c r="D89" i="2" s="1"/>
  <c r="E122" i="2"/>
  <c r="E89" i="2" s="1"/>
  <c r="F122" i="2"/>
  <c r="F89" i="2" s="1"/>
  <c r="F91" i="2" s="1"/>
  <c r="G122" i="2"/>
  <c r="G89" i="2" s="1"/>
  <c r="G91" i="2" s="1"/>
  <c r="A104" i="55"/>
  <c r="BF18" i="62"/>
  <c r="BT57" i="49"/>
  <c r="BT56" i="49"/>
  <c r="BT55" i="49"/>
  <c r="BT54" i="49"/>
  <c r="BT53" i="49"/>
  <c r="BT52" i="49"/>
  <c r="BT51" i="49"/>
  <c r="BT50" i="49"/>
  <c r="BT49" i="49"/>
  <c r="BT48" i="49"/>
  <c r="BT47" i="49"/>
  <c r="BT46" i="49"/>
  <c r="BT45" i="49"/>
  <c r="BT44" i="49"/>
  <c r="BT43" i="49"/>
  <c r="BT42" i="49"/>
  <c r="BT41" i="49"/>
  <c r="BT40" i="49"/>
  <c r="BT39" i="49"/>
  <c r="BT38" i="49"/>
  <c r="BT37" i="49"/>
  <c r="BT36" i="49"/>
  <c r="BT35" i="49"/>
  <c r="BT34" i="49"/>
  <c r="BT33" i="49"/>
  <c r="BT32" i="49"/>
  <c r="BT31" i="49"/>
  <c r="BT30" i="49"/>
  <c r="BT29" i="49"/>
  <c r="BT28" i="49"/>
  <c r="BT27" i="49"/>
  <c r="BT26" i="49"/>
  <c r="BT25" i="49"/>
  <c r="BT24" i="49"/>
  <c r="BT23" i="49"/>
  <c r="BT22" i="49"/>
  <c r="BT21" i="49"/>
  <c r="BT20" i="49"/>
  <c r="BT19" i="49"/>
  <c r="BT18" i="49"/>
  <c r="BT17" i="49"/>
  <c r="BT16" i="49"/>
  <c r="BT15" i="49"/>
  <c r="BT57" i="53"/>
  <c r="BT56" i="53"/>
  <c r="BT55" i="53"/>
  <c r="BT54" i="53"/>
  <c r="BT53" i="53"/>
  <c r="BT52" i="53"/>
  <c r="BT51" i="53"/>
  <c r="BT50" i="53"/>
  <c r="BT49" i="53"/>
  <c r="BT48" i="53"/>
  <c r="BT47" i="53"/>
  <c r="BT46" i="53"/>
  <c r="BT45" i="53"/>
  <c r="BT44" i="53"/>
  <c r="BT43" i="53"/>
  <c r="BT42" i="53"/>
  <c r="BT41" i="53"/>
  <c r="BT40" i="53"/>
  <c r="BT39" i="53"/>
  <c r="BT38" i="53"/>
  <c r="BT37" i="53"/>
  <c r="BT36" i="53"/>
  <c r="BT35" i="53"/>
  <c r="BT34" i="53"/>
  <c r="BT33" i="53"/>
  <c r="BT32" i="53"/>
  <c r="BT31" i="53"/>
  <c r="BT30" i="53"/>
  <c r="BT29" i="53"/>
  <c r="BT28" i="53"/>
  <c r="BT27" i="53"/>
  <c r="BT26" i="53"/>
  <c r="BT25" i="53"/>
  <c r="BT24" i="53"/>
  <c r="BT23" i="53"/>
  <c r="BT22" i="53"/>
  <c r="BT21" i="53"/>
  <c r="BT20" i="53"/>
  <c r="BT19" i="53"/>
  <c r="BT18" i="53"/>
  <c r="BT17" i="53"/>
  <c r="BT16" i="53"/>
  <c r="BT15" i="53"/>
  <c r="BT57" i="58"/>
  <c r="BT56" i="58"/>
  <c r="BT55" i="58"/>
  <c r="BT54" i="58"/>
  <c r="BT53" i="58"/>
  <c r="BT52" i="58"/>
  <c r="BT51" i="58"/>
  <c r="BT50" i="58"/>
  <c r="BT49" i="58"/>
  <c r="BT48" i="58"/>
  <c r="BT47" i="58"/>
  <c r="BT46" i="58"/>
  <c r="BT45" i="58"/>
  <c r="BT44" i="58"/>
  <c r="BT43" i="58"/>
  <c r="BT42" i="58"/>
  <c r="BT41" i="58"/>
  <c r="BT40" i="58"/>
  <c r="BT39" i="58"/>
  <c r="BT38" i="58"/>
  <c r="BT37" i="58"/>
  <c r="BT36" i="58"/>
  <c r="BT35" i="58"/>
  <c r="BT34" i="58"/>
  <c r="BT33" i="58"/>
  <c r="BT32" i="58"/>
  <c r="BT31" i="58"/>
  <c r="BT30" i="58"/>
  <c r="BT29" i="58"/>
  <c r="BT28" i="58"/>
  <c r="BT27" i="58"/>
  <c r="BT26" i="58"/>
  <c r="BT25" i="58"/>
  <c r="BT24" i="58"/>
  <c r="BT23" i="58"/>
  <c r="BT22" i="58"/>
  <c r="BT21" i="58"/>
  <c r="BT20" i="58"/>
  <c r="BT19" i="58"/>
  <c r="BT18" i="58"/>
  <c r="BT17" i="58"/>
  <c r="BT16" i="58"/>
  <c r="BT15" i="58"/>
  <c r="BT57" i="62"/>
  <c r="BT56" i="62"/>
  <c r="BT55" i="62"/>
  <c r="BT54" i="62"/>
  <c r="BT53" i="62"/>
  <c r="BT52" i="62"/>
  <c r="BT51" i="62"/>
  <c r="BT50" i="62"/>
  <c r="BT49" i="62"/>
  <c r="BT48" i="62"/>
  <c r="BT47" i="62"/>
  <c r="BT46" i="62"/>
  <c r="BT45" i="62"/>
  <c r="BT44" i="62"/>
  <c r="BT43" i="62"/>
  <c r="BT42" i="62"/>
  <c r="BT41" i="62"/>
  <c r="BT40" i="62"/>
  <c r="BT39" i="62"/>
  <c r="BT38" i="62"/>
  <c r="BT37" i="62"/>
  <c r="BT36" i="62"/>
  <c r="BT35" i="62"/>
  <c r="BT34" i="62"/>
  <c r="BT33" i="62"/>
  <c r="BT32" i="62"/>
  <c r="BT31" i="62"/>
  <c r="BT30" i="62"/>
  <c r="BT29" i="62"/>
  <c r="BT28" i="62"/>
  <c r="BT27" i="62"/>
  <c r="BT26" i="62"/>
  <c r="BT25" i="62"/>
  <c r="BT24" i="62"/>
  <c r="BT23" i="62"/>
  <c r="BT22" i="62"/>
  <c r="BT21" i="62"/>
  <c r="BT20" i="62"/>
  <c r="BT19" i="62"/>
  <c r="BT18" i="62"/>
  <c r="BT17" i="62"/>
  <c r="BT16" i="62"/>
  <c r="BT15" i="62"/>
  <c r="BT57" i="66"/>
  <c r="BT56" i="66"/>
  <c r="BT55" i="66"/>
  <c r="BT54" i="66"/>
  <c r="BT53" i="66"/>
  <c r="BT52" i="66"/>
  <c r="BT51" i="66"/>
  <c r="BT50" i="66"/>
  <c r="BT49" i="66"/>
  <c r="BT48" i="66"/>
  <c r="BT47" i="66"/>
  <c r="BT46" i="66"/>
  <c r="BT45" i="66"/>
  <c r="BT44" i="66"/>
  <c r="BT43" i="66"/>
  <c r="BT42" i="66"/>
  <c r="BT41" i="66"/>
  <c r="BT40" i="66"/>
  <c r="BT39" i="66"/>
  <c r="BT38" i="66"/>
  <c r="BT37" i="66"/>
  <c r="BT36" i="66"/>
  <c r="BT35" i="66"/>
  <c r="BT34" i="66"/>
  <c r="BT33" i="66"/>
  <c r="BT32" i="66"/>
  <c r="BT31" i="66"/>
  <c r="BT30" i="66"/>
  <c r="BT29" i="66"/>
  <c r="BT28" i="66"/>
  <c r="BT27" i="66"/>
  <c r="BT26" i="66"/>
  <c r="BT25" i="66"/>
  <c r="BT24" i="66"/>
  <c r="BT23" i="66"/>
  <c r="BT22" i="66"/>
  <c r="BT21" i="66"/>
  <c r="BT20" i="66"/>
  <c r="BT19" i="66"/>
  <c r="BT18" i="66"/>
  <c r="BT17" i="66"/>
  <c r="BT16" i="66"/>
  <c r="BT15" i="66"/>
  <c r="BT57" i="70"/>
  <c r="BT56" i="70"/>
  <c r="BT55" i="70"/>
  <c r="BT54" i="70"/>
  <c r="BT53" i="70"/>
  <c r="BT52" i="70"/>
  <c r="BT51" i="70"/>
  <c r="BT50" i="70"/>
  <c r="BT49" i="70"/>
  <c r="BT48" i="70"/>
  <c r="BT47" i="70"/>
  <c r="BT46" i="70"/>
  <c r="BT45" i="70"/>
  <c r="BT44" i="70"/>
  <c r="BT43" i="70"/>
  <c r="BT42" i="70"/>
  <c r="BT41" i="70"/>
  <c r="BT40" i="70"/>
  <c r="BT39" i="70"/>
  <c r="BT38" i="70"/>
  <c r="BT37" i="70"/>
  <c r="BT36" i="70"/>
  <c r="BT35" i="70"/>
  <c r="BT34" i="70"/>
  <c r="BT33" i="70"/>
  <c r="BT32" i="70"/>
  <c r="BT31" i="70"/>
  <c r="BT30" i="70"/>
  <c r="BT29" i="70"/>
  <c r="BT28" i="70"/>
  <c r="BT27" i="70"/>
  <c r="BT26" i="70"/>
  <c r="BT25" i="70"/>
  <c r="BT24" i="70"/>
  <c r="BT23" i="70"/>
  <c r="BT22" i="70"/>
  <c r="BT21" i="70"/>
  <c r="BT20" i="70"/>
  <c r="BT19" i="70"/>
  <c r="BT18" i="70"/>
  <c r="BT17" i="70"/>
  <c r="BT16" i="70"/>
  <c r="BT15" i="70"/>
  <c r="BM57" i="49"/>
  <c r="BM56" i="49"/>
  <c r="BM55" i="49"/>
  <c r="BM54" i="49"/>
  <c r="BM53" i="49"/>
  <c r="BM52" i="49"/>
  <c r="BM51" i="49"/>
  <c r="BM50" i="49"/>
  <c r="BM49" i="49"/>
  <c r="BM48" i="49"/>
  <c r="BM47" i="49"/>
  <c r="BM46" i="49"/>
  <c r="BM45" i="49"/>
  <c r="BM44" i="49"/>
  <c r="BM43" i="49"/>
  <c r="BM42" i="49"/>
  <c r="BM41" i="49"/>
  <c r="BM40" i="49"/>
  <c r="BM39" i="49"/>
  <c r="BM38" i="49"/>
  <c r="BM37" i="49"/>
  <c r="BM36" i="49"/>
  <c r="BM35" i="49"/>
  <c r="BM34" i="49"/>
  <c r="BM33" i="49"/>
  <c r="BM32" i="49"/>
  <c r="BM31" i="49"/>
  <c r="BM30" i="49"/>
  <c r="BM29" i="49"/>
  <c r="BM28" i="49"/>
  <c r="BM27" i="49"/>
  <c r="BM26" i="49"/>
  <c r="BM25" i="49"/>
  <c r="BM24" i="49"/>
  <c r="BM23" i="49"/>
  <c r="BM22" i="49"/>
  <c r="BM21" i="49"/>
  <c r="BM20" i="49"/>
  <c r="BM19" i="49"/>
  <c r="BM18" i="49"/>
  <c r="BM17" i="49"/>
  <c r="BM16" i="49"/>
  <c r="BM15" i="49"/>
  <c r="BM57" i="53"/>
  <c r="BM56" i="53"/>
  <c r="BM55" i="53"/>
  <c r="BM54" i="53"/>
  <c r="BM53" i="53"/>
  <c r="BM52" i="53"/>
  <c r="BM51" i="53"/>
  <c r="BM50" i="53"/>
  <c r="BM49" i="53"/>
  <c r="BM48" i="53"/>
  <c r="BM47" i="53"/>
  <c r="BM46" i="53"/>
  <c r="BM45" i="53"/>
  <c r="BM44" i="53"/>
  <c r="BM43" i="53"/>
  <c r="BM42" i="53"/>
  <c r="BM41" i="53"/>
  <c r="BM40" i="53"/>
  <c r="BM39" i="53"/>
  <c r="BM38" i="53"/>
  <c r="BM37" i="53"/>
  <c r="BM36" i="53"/>
  <c r="BM35" i="53"/>
  <c r="BM34" i="53"/>
  <c r="BM33" i="53"/>
  <c r="BM32" i="53"/>
  <c r="BM31" i="53"/>
  <c r="BM30" i="53"/>
  <c r="BM29" i="53"/>
  <c r="BM28" i="53"/>
  <c r="BM27" i="53"/>
  <c r="BM26" i="53"/>
  <c r="BM25" i="53"/>
  <c r="BM24" i="53"/>
  <c r="BM23" i="53"/>
  <c r="BM22" i="53"/>
  <c r="BM21" i="53"/>
  <c r="BM20" i="53"/>
  <c r="BM19" i="53"/>
  <c r="BM18" i="53"/>
  <c r="BM17" i="53"/>
  <c r="BM16" i="53"/>
  <c r="BM15" i="53"/>
  <c r="BM57" i="58"/>
  <c r="BM56" i="58"/>
  <c r="BM55" i="58"/>
  <c r="BM54" i="58"/>
  <c r="BM53" i="58"/>
  <c r="BM52" i="58"/>
  <c r="BM51" i="58"/>
  <c r="BM50" i="58"/>
  <c r="BM49" i="58"/>
  <c r="BM48" i="58"/>
  <c r="BM47" i="58"/>
  <c r="BM46" i="58"/>
  <c r="BM45" i="58"/>
  <c r="BM44" i="58"/>
  <c r="BM43" i="58"/>
  <c r="BM42" i="58"/>
  <c r="BM41" i="58"/>
  <c r="BM40" i="58"/>
  <c r="BM39" i="58"/>
  <c r="BM38" i="58"/>
  <c r="BM37" i="58"/>
  <c r="BM36" i="58"/>
  <c r="BM35" i="58"/>
  <c r="BM34" i="58"/>
  <c r="BM33" i="58"/>
  <c r="BM32" i="58"/>
  <c r="BM31" i="58"/>
  <c r="BM30" i="58"/>
  <c r="BM29" i="58"/>
  <c r="BM28" i="58"/>
  <c r="BM27" i="58"/>
  <c r="BM26" i="58"/>
  <c r="BM25" i="58"/>
  <c r="BM24" i="58"/>
  <c r="BM23" i="58"/>
  <c r="BM22" i="58"/>
  <c r="BM21" i="58"/>
  <c r="BM20" i="58"/>
  <c r="BM19" i="58"/>
  <c r="BM18" i="58"/>
  <c r="BM17" i="58"/>
  <c r="BM16" i="58"/>
  <c r="BM15" i="58"/>
  <c r="BM57" i="62"/>
  <c r="BM56" i="62"/>
  <c r="BM55" i="62"/>
  <c r="BM54" i="62"/>
  <c r="BM53" i="62"/>
  <c r="BM52" i="62"/>
  <c r="BM51" i="62"/>
  <c r="BM50" i="62"/>
  <c r="BM49" i="62"/>
  <c r="BM48" i="62"/>
  <c r="BM47" i="62"/>
  <c r="BM46" i="62"/>
  <c r="BM45" i="62"/>
  <c r="BM44" i="62"/>
  <c r="BM43" i="62"/>
  <c r="BM42" i="62"/>
  <c r="BM41" i="62"/>
  <c r="BM40" i="62"/>
  <c r="BM39" i="62"/>
  <c r="BM38" i="62"/>
  <c r="BM37" i="62"/>
  <c r="BM36" i="62"/>
  <c r="BM35" i="62"/>
  <c r="BM34" i="62"/>
  <c r="BM33" i="62"/>
  <c r="BM32" i="62"/>
  <c r="BM31" i="62"/>
  <c r="BM30" i="62"/>
  <c r="BM29" i="62"/>
  <c r="BM28" i="62"/>
  <c r="BM27" i="62"/>
  <c r="BM26" i="62"/>
  <c r="BM25" i="62"/>
  <c r="BM24" i="62"/>
  <c r="BM23" i="62"/>
  <c r="BM22" i="62"/>
  <c r="BM21" i="62"/>
  <c r="BM20" i="62"/>
  <c r="BM19" i="62"/>
  <c r="BM18" i="62"/>
  <c r="BM17" i="62"/>
  <c r="BM16" i="62"/>
  <c r="BM15" i="62"/>
  <c r="BM57" i="66"/>
  <c r="BM56" i="66"/>
  <c r="BM55" i="66"/>
  <c r="BM54" i="66"/>
  <c r="BM53" i="66"/>
  <c r="BM52" i="66"/>
  <c r="BM51" i="66"/>
  <c r="BM50" i="66"/>
  <c r="BM49" i="66"/>
  <c r="BM48" i="66"/>
  <c r="BM47" i="66"/>
  <c r="BM46" i="66"/>
  <c r="BM45" i="66"/>
  <c r="BM44" i="66"/>
  <c r="BM43" i="66"/>
  <c r="BM42" i="66"/>
  <c r="BM41" i="66"/>
  <c r="BM40" i="66"/>
  <c r="BM39" i="66"/>
  <c r="BM38" i="66"/>
  <c r="BM37" i="66"/>
  <c r="BM36" i="66"/>
  <c r="BM35" i="66"/>
  <c r="BM34" i="66"/>
  <c r="BM33" i="66"/>
  <c r="BM32" i="66"/>
  <c r="BM31" i="66"/>
  <c r="BM30" i="66"/>
  <c r="BM29" i="66"/>
  <c r="BM28" i="66"/>
  <c r="BM27" i="66"/>
  <c r="BM26" i="66"/>
  <c r="BM25" i="66"/>
  <c r="BM24" i="66"/>
  <c r="BM23" i="66"/>
  <c r="BM22" i="66"/>
  <c r="BM21" i="66"/>
  <c r="BM20" i="66"/>
  <c r="BM19" i="66"/>
  <c r="BM18" i="66"/>
  <c r="BM17" i="66"/>
  <c r="BM16" i="66"/>
  <c r="BM15" i="66"/>
  <c r="BM57" i="70"/>
  <c r="BM56" i="70"/>
  <c r="BM55" i="70"/>
  <c r="BM54" i="70"/>
  <c r="BM53" i="70"/>
  <c r="BM52" i="70"/>
  <c r="BM51" i="70"/>
  <c r="BM50" i="70"/>
  <c r="BM49" i="70"/>
  <c r="BM48" i="70"/>
  <c r="BM47" i="70"/>
  <c r="BM46" i="70"/>
  <c r="BM45" i="70"/>
  <c r="BM44" i="70"/>
  <c r="BM43" i="70"/>
  <c r="BM42" i="70"/>
  <c r="BM41" i="70"/>
  <c r="BM40" i="70"/>
  <c r="BM39" i="70"/>
  <c r="BM38" i="70"/>
  <c r="BM37" i="70"/>
  <c r="BM36" i="70"/>
  <c r="BM35" i="70"/>
  <c r="BM34" i="70"/>
  <c r="BM33" i="70"/>
  <c r="BM32" i="70"/>
  <c r="BM31" i="70"/>
  <c r="BM30" i="70"/>
  <c r="BM29" i="70"/>
  <c r="BM28" i="70"/>
  <c r="BM27" i="70"/>
  <c r="BM26" i="70"/>
  <c r="BM25" i="70"/>
  <c r="BM24" i="70"/>
  <c r="BM23" i="70"/>
  <c r="BM22" i="70"/>
  <c r="BM21" i="70"/>
  <c r="BM20" i="70"/>
  <c r="BM19" i="70"/>
  <c r="BM18" i="70"/>
  <c r="BM17" i="70"/>
  <c r="BM16" i="70"/>
  <c r="BM15" i="70"/>
  <c r="BF57" i="49"/>
  <c r="BF56" i="49"/>
  <c r="BF55" i="49"/>
  <c r="BF54" i="49"/>
  <c r="BF53" i="49"/>
  <c r="BF52" i="49"/>
  <c r="BF51" i="49"/>
  <c r="BF50" i="49"/>
  <c r="BF49" i="49"/>
  <c r="BF48" i="49"/>
  <c r="BF47" i="49"/>
  <c r="BF46" i="49"/>
  <c r="BF45" i="49"/>
  <c r="BF44" i="49"/>
  <c r="BF43" i="49"/>
  <c r="BF42" i="49"/>
  <c r="BF41" i="49"/>
  <c r="BF40" i="49"/>
  <c r="BF39" i="49"/>
  <c r="BF38" i="49"/>
  <c r="BF37" i="49"/>
  <c r="BF36" i="49"/>
  <c r="BF35" i="49"/>
  <c r="BF34" i="49"/>
  <c r="BF33" i="49"/>
  <c r="BF32" i="49"/>
  <c r="BF31" i="49"/>
  <c r="BF30" i="49"/>
  <c r="BF29" i="49"/>
  <c r="BF28" i="49"/>
  <c r="BF27" i="49"/>
  <c r="BF26" i="49"/>
  <c r="BF25" i="49"/>
  <c r="BF24" i="49"/>
  <c r="BF23" i="49"/>
  <c r="BF22" i="49"/>
  <c r="BF21" i="49"/>
  <c r="BF20" i="49"/>
  <c r="BF19" i="49"/>
  <c r="BF18" i="49"/>
  <c r="BF17" i="49"/>
  <c r="BF16" i="49"/>
  <c r="BF15" i="49"/>
  <c r="BF57" i="53"/>
  <c r="BF56" i="53"/>
  <c r="BF55" i="53"/>
  <c r="BF54" i="53"/>
  <c r="BF53" i="53"/>
  <c r="BF52" i="53"/>
  <c r="BF51" i="53"/>
  <c r="BF50" i="53"/>
  <c r="BF49" i="53"/>
  <c r="BF48" i="53"/>
  <c r="BF47" i="53"/>
  <c r="BF46" i="53"/>
  <c r="BF45" i="53"/>
  <c r="BF44" i="53"/>
  <c r="BF43" i="53"/>
  <c r="BF42" i="53"/>
  <c r="BF41" i="53"/>
  <c r="BF40" i="53"/>
  <c r="BF39" i="53"/>
  <c r="BF38" i="53"/>
  <c r="BF37" i="53"/>
  <c r="BF36" i="53"/>
  <c r="BF35" i="53"/>
  <c r="BF34" i="53"/>
  <c r="BF33" i="53"/>
  <c r="BF32" i="53"/>
  <c r="BF31" i="53"/>
  <c r="BF30" i="53"/>
  <c r="BF29" i="53"/>
  <c r="BF28" i="53"/>
  <c r="BF27" i="53"/>
  <c r="BF26" i="53"/>
  <c r="BF25" i="53"/>
  <c r="BF24" i="53"/>
  <c r="BF23" i="53"/>
  <c r="BF22" i="53"/>
  <c r="BF21" i="53"/>
  <c r="BF20" i="53"/>
  <c r="BF19" i="53"/>
  <c r="BF18" i="53"/>
  <c r="BF17" i="53"/>
  <c r="BF16" i="53"/>
  <c r="BF15" i="53"/>
  <c r="BF57" i="58"/>
  <c r="BF56" i="58"/>
  <c r="BF55" i="58"/>
  <c r="BF54" i="58"/>
  <c r="BF53" i="58"/>
  <c r="BF52" i="58"/>
  <c r="BF51" i="58"/>
  <c r="BF50" i="58"/>
  <c r="BF49" i="58"/>
  <c r="BF48" i="58"/>
  <c r="BF47" i="58"/>
  <c r="BF46" i="58"/>
  <c r="BF45" i="58"/>
  <c r="BF44" i="58"/>
  <c r="BF43" i="58"/>
  <c r="BF42" i="58"/>
  <c r="BF41" i="58"/>
  <c r="BF40" i="58"/>
  <c r="BF39" i="58"/>
  <c r="BF38" i="58"/>
  <c r="BF37" i="58"/>
  <c r="BF36" i="58"/>
  <c r="BF35" i="58"/>
  <c r="BF34" i="58"/>
  <c r="BF33" i="58"/>
  <c r="BF32" i="58"/>
  <c r="BF31" i="58"/>
  <c r="BF30" i="58"/>
  <c r="BF29" i="58"/>
  <c r="BF28" i="58"/>
  <c r="BF27" i="58"/>
  <c r="BF26" i="58"/>
  <c r="BF25" i="58"/>
  <c r="BF24" i="58"/>
  <c r="BF23" i="58"/>
  <c r="BF22" i="58"/>
  <c r="BF21" i="58"/>
  <c r="BF20" i="58"/>
  <c r="BF19" i="58"/>
  <c r="BF18" i="58"/>
  <c r="BF17" i="58"/>
  <c r="BF16" i="58"/>
  <c r="BF15" i="58"/>
  <c r="BF57" i="62"/>
  <c r="BF56" i="62"/>
  <c r="BF55" i="62"/>
  <c r="BF54" i="62"/>
  <c r="BF53" i="62"/>
  <c r="BF52" i="62"/>
  <c r="BF51" i="62"/>
  <c r="BF50" i="62"/>
  <c r="BF49" i="62"/>
  <c r="BF48" i="62"/>
  <c r="BF47" i="62"/>
  <c r="BF46" i="62"/>
  <c r="BF45" i="62"/>
  <c r="BF44" i="62"/>
  <c r="BF43" i="62"/>
  <c r="BF42" i="62"/>
  <c r="BF41" i="62"/>
  <c r="BF40" i="62"/>
  <c r="BF39" i="62"/>
  <c r="BF38" i="62"/>
  <c r="BF37" i="62"/>
  <c r="BF36" i="62"/>
  <c r="BF35" i="62"/>
  <c r="BF34" i="62"/>
  <c r="BF33" i="62"/>
  <c r="BF32" i="62"/>
  <c r="BF31" i="62"/>
  <c r="BF30" i="62"/>
  <c r="BF29" i="62"/>
  <c r="BF28" i="62"/>
  <c r="BF27" i="62"/>
  <c r="BF26" i="62"/>
  <c r="BF25" i="62"/>
  <c r="BF24" i="62"/>
  <c r="BF23" i="62"/>
  <c r="BF22" i="62"/>
  <c r="BF21" i="62"/>
  <c r="BF20" i="62"/>
  <c r="BF19" i="62"/>
  <c r="BF17" i="62"/>
  <c r="BF16" i="62"/>
  <c r="BF15" i="62"/>
  <c r="BF57" i="66"/>
  <c r="BF56" i="66"/>
  <c r="BF55" i="66"/>
  <c r="BF54" i="66"/>
  <c r="BF53" i="66"/>
  <c r="BF52" i="66"/>
  <c r="BF51" i="66"/>
  <c r="BF50" i="66"/>
  <c r="BF49" i="66"/>
  <c r="BF48" i="66"/>
  <c r="BF47" i="66"/>
  <c r="BF46" i="66"/>
  <c r="BF45" i="66"/>
  <c r="BF44" i="66"/>
  <c r="BF43" i="66"/>
  <c r="BF42" i="66"/>
  <c r="BF41" i="66"/>
  <c r="BF40" i="66"/>
  <c r="BF39" i="66"/>
  <c r="BF38" i="66"/>
  <c r="BF37" i="66"/>
  <c r="BF36" i="66"/>
  <c r="BF35" i="66"/>
  <c r="BF34" i="66"/>
  <c r="BF33" i="66"/>
  <c r="BF32" i="66"/>
  <c r="BF31" i="66"/>
  <c r="BF30" i="66"/>
  <c r="BF29" i="66"/>
  <c r="BF28" i="66"/>
  <c r="BF27" i="66"/>
  <c r="BF26" i="66"/>
  <c r="BF25" i="66"/>
  <c r="BF24" i="66"/>
  <c r="BF23" i="66"/>
  <c r="BF22" i="66"/>
  <c r="BF21" i="66"/>
  <c r="BF20" i="66"/>
  <c r="BF19" i="66"/>
  <c r="BF18" i="66"/>
  <c r="BF17" i="66"/>
  <c r="BF16" i="66"/>
  <c r="BF15" i="66"/>
  <c r="BF57" i="70"/>
  <c r="BF56" i="70"/>
  <c r="BF55" i="70"/>
  <c r="BF54" i="70"/>
  <c r="BF53" i="70"/>
  <c r="BF52" i="70"/>
  <c r="BF51" i="70"/>
  <c r="BF50" i="70"/>
  <c r="BF49" i="70"/>
  <c r="BF48" i="70"/>
  <c r="BF47" i="70"/>
  <c r="BF46" i="70"/>
  <c r="BF45" i="70"/>
  <c r="BF44" i="70"/>
  <c r="BF43" i="70"/>
  <c r="BF42" i="70"/>
  <c r="BF41" i="70"/>
  <c r="BF40" i="70"/>
  <c r="BF39" i="70"/>
  <c r="BF38" i="70"/>
  <c r="BF37" i="70"/>
  <c r="BF36" i="70"/>
  <c r="BF35" i="70"/>
  <c r="BF34" i="70"/>
  <c r="BF33" i="70"/>
  <c r="BF32" i="70"/>
  <c r="BF31" i="70"/>
  <c r="BF30" i="70"/>
  <c r="BF29" i="70"/>
  <c r="BF28" i="70"/>
  <c r="BF27" i="70"/>
  <c r="BF26" i="70"/>
  <c r="BF25" i="70"/>
  <c r="BF24" i="70"/>
  <c r="BF23" i="70"/>
  <c r="BF22" i="70"/>
  <c r="BF21" i="70"/>
  <c r="BF20" i="70"/>
  <c r="BF19" i="70"/>
  <c r="BF18" i="70"/>
  <c r="BF17" i="70"/>
  <c r="BF16" i="70"/>
  <c r="BF15" i="70"/>
  <c r="AY57" i="49"/>
  <c r="AY56" i="49"/>
  <c r="AY55" i="49"/>
  <c r="AY54" i="49"/>
  <c r="AY53" i="49"/>
  <c r="AY52" i="49"/>
  <c r="AY51" i="49"/>
  <c r="AY50" i="49"/>
  <c r="AY49" i="49"/>
  <c r="AY48" i="49"/>
  <c r="AY47" i="49"/>
  <c r="AY46" i="49"/>
  <c r="AY45" i="49"/>
  <c r="AY44" i="49"/>
  <c r="AY43" i="49"/>
  <c r="AY42" i="49"/>
  <c r="AY41" i="49"/>
  <c r="AY40" i="49"/>
  <c r="AY39" i="49"/>
  <c r="AY38" i="49"/>
  <c r="AY37" i="49"/>
  <c r="AY36" i="49"/>
  <c r="AY35" i="49"/>
  <c r="AY34" i="49"/>
  <c r="AY33" i="49"/>
  <c r="AY32" i="49"/>
  <c r="AY31" i="49"/>
  <c r="AY30" i="49"/>
  <c r="AY29" i="49"/>
  <c r="AY28" i="49"/>
  <c r="AY27" i="49"/>
  <c r="AY26" i="49"/>
  <c r="AY25" i="49"/>
  <c r="AY24" i="49"/>
  <c r="AY23" i="49"/>
  <c r="AY22" i="49"/>
  <c r="AY21" i="49"/>
  <c r="AY20" i="49"/>
  <c r="AY19" i="49"/>
  <c r="AY18" i="49"/>
  <c r="AY17" i="49"/>
  <c r="AY16" i="49"/>
  <c r="AY15" i="49"/>
  <c r="AY57" i="53"/>
  <c r="AY56" i="53"/>
  <c r="AY55" i="53"/>
  <c r="AY54" i="53"/>
  <c r="AY53" i="53"/>
  <c r="AY52" i="53"/>
  <c r="AY51" i="53"/>
  <c r="AY50" i="53"/>
  <c r="AY49" i="53"/>
  <c r="AY48" i="53"/>
  <c r="AY47" i="53"/>
  <c r="AY46" i="53"/>
  <c r="AY45" i="53"/>
  <c r="AY44" i="53"/>
  <c r="AY43" i="53"/>
  <c r="AY42" i="53"/>
  <c r="AY41" i="53"/>
  <c r="AY40" i="53"/>
  <c r="AY39" i="53"/>
  <c r="AY38" i="53"/>
  <c r="AY37" i="53"/>
  <c r="AY36" i="53"/>
  <c r="AY35" i="53"/>
  <c r="AY34" i="53"/>
  <c r="AY33" i="53"/>
  <c r="AY32" i="53"/>
  <c r="AY31" i="53"/>
  <c r="AY30" i="53"/>
  <c r="AY29" i="53"/>
  <c r="AY28" i="53"/>
  <c r="AY27" i="53"/>
  <c r="AY26" i="53"/>
  <c r="AY25" i="53"/>
  <c r="AY24" i="53"/>
  <c r="AY23" i="53"/>
  <c r="AY22" i="53"/>
  <c r="AY21" i="53"/>
  <c r="AY20" i="53"/>
  <c r="AY19" i="53"/>
  <c r="AY18" i="53"/>
  <c r="AY17" i="53"/>
  <c r="AY16" i="53"/>
  <c r="AY15" i="53"/>
  <c r="AY57" i="58"/>
  <c r="AY56" i="58"/>
  <c r="AY55" i="58"/>
  <c r="AY54" i="58"/>
  <c r="AY53" i="58"/>
  <c r="AY52" i="58"/>
  <c r="AY51" i="58"/>
  <c r="AY50" i="58"/>
  <c r="AY49" i="58"/>
  <c r="AY48" i="58"/>
  <c r="AY47" i="58"/>
  <c r="AY46" i="58"/>
  <c r="AY45" i="58"/>
  <c r="AY44" i="58"/>
  <c r="AY43" i="58"/>
  <c r="AY42" i="58"/>
  <c r="AY41" i="58"/>
  <c r="AY40" i="58"/>
  <c r="AY39" i="58"/>
  <c r="AY38" i="58"/>
  <c r="AY37" i="58"/>
  <c r="AY36" i="58"/>
  <c r="AY35" i="58"/>
  <c r="AY34" i="58"/>
  <c r="AY33" i="58"/>
  <c r="AY32" i="58"/>
  <c r="AY31" i="58"/>
  <c r="AY30" i="58"/>
  <c r="AY29" i="58"/>
  <c r="AY28" i="58"/>
  <c r="AY27" i="58"/>
  <c r="AY26" i="58"/>
  <c r="AY25" i="58"/>
  <c r="AY24" i="58"/>
  <c r="AY23" i="58"/>
  <c r="AY22" i="58"/>
  <c r="AY21" i="58"/>
  <c r="AY20" i="58"/>
  <c r="AY19" i="58"/>
  <c r="AY18" i="58"/>
  <c r="AY17" i="58"/>
  <c r="AY16" i="58"/>
  <c r="AY15" i="58"/>
  <c r="AY57" i="62"/>
  <c r="AY56" i="62"/>
  <c r="AY55" i="62"/>
  <c r="AY54" i="62"/>
  <c r="AY53" i="62"/>
  <c r="AY52" i="62"/>
  <c r="AY51" i="62"/>
  <c r="AY50" i="62"/>
  <c r="AY49" i="62"/>
  <c r="AY48" i="62"/>
  <c r="AY47" i="62"/>
  <c r="AY46" i="62"/>
  <c r="AY45" i="62"/>
  <c r="AY44" i="62"/>
  <c r="AY43" i="62"/>
  <c r="AY42" i="62"/>
  <c r="AY41" i="62"/>
  <c r="AY40" i="62"/>
  <c r="AY39" i="62"/>
  <c r="AY38" i="62"/>
  <c r="AY37" i="62"/>
  <c r="AY36" i="62"/>
  <c r="AY35" i="62"/>
  <c r="AY34" i="62"/>
  <c r="AY33" i="62"/>
  <c r="AY32" i="62"/>
  <c r="AY31" i="62"/>
  <c r="AY30" i="62"/>
  <c r="AY29" i="62"/>
  <c r="AY28" i="62"/>
  <c r="AY27" i="62"/>
  <c r="AY26" i="62"/>
  <c r="AY25" i="62"/>
  <c r="AY24" i="62"/>
  <c r="AY23" i="62"/>
  <c r="AY22" i="62"/>
  <c r="AY21" i="62"/>
  <c r="AY20" i="62"/>
  <c r="AY19" i="62"/>
  <c r="AY18" i="62"/>
  <c r="AY17" i="62"/>
  <c r="AY16" i="62"/>
  <c r="AY15" i="62"/>
  <c r="AY57" i="66"/>
  <c r="AY56" i="66"/>
  <c r="AY55" i="66"/>
  <c r="AY54" i="66"/>
  <c r="AY53" i="66"/>
  <c r="AY52" i="66"/>
  <c r="AY51" i="66"/>
  <c r="AY50" i="66"/>
  <c r="AY49" i="66"/>
  <c r="AY48" i="66"/>
  <c r="AY47" i="66"/>
  <c r="AY46" i="66"/>
  <c r="AY45" i="66"/>
  <c r="AY44" i="66"/>
  <c r="AY43" i="66"/>
  <c r="AY42" i="66"/>
  <c r="AY41" i="66"/>
  <c r="AY40" i="66"/>
  <c r="AY39" i="66"/>
  <c r="AY38" i="66"/>
  <c r="AY37" i="66"/>
  <c r="AY36" i="66"/>
  <c r="AY35" i="66"/>
  <c r="AY34" i="66"/>
  <c r="AY33" i="66"/>
  <c r="AY32" i="66"/>
  <c r="AY31" i="66"/>
  <c r="AY30" i="66"/>
  <c r="AY29" i="66"/>
  <c r="AY28" i="66"/>
  <c r="AY27" i="66"/>
  <c r="AY26" i="66"/>
  <c r="AY25" i="66"/>
  <c r="AY24" i="66"/>
  <c r="AY23" i="66"/>
  <c r="AY22" i="66"/>
  <c r="AY21" i="66"/>
  <c r="AY20" i="66"/>
  <c r="AY19" i="66"/>
  <c r="AY18" i="66"/>
  <c r="AY17" i="66"/>
  <c r="AY16" i="66"/>
  <c r="AY15" i="66"/>
  <c r="AY57" i="70"/>
  <c r="AY56" i="70"/>
  <c r="AY55" i="70"/>
  <c r="AY54" i="70"/>
  <c r="AY53" i="70"/>
  <c r="AY52" i="70"/>
  <c r="AY51" i="70"/>
  <c r="AY50" i="70"/>
  <c r="AY49" i="70"/>
  <c r="AY48" i="70"/>
  <c r="AY47" i="70"/>
  <c r="AY46" i="70"/>
  <c r="AY45" i="70"/>
  <c r="AY44" i="70"/>
  <c r="AY43" i="70"/>
  <c r="AY42" i="70"/>
  <c r="AY41" i="70"/>
  <c r="AY40" i="70"/>
  <c r="AY39" i="70"/>
  <c r="AY38" i="70"/>
  <c r="AY37" i="70"/>
  <c r="AY36" i="70"/>
  <c r="AY35" i="70"/>
  <c r="AY34" i="70"/>
  <c r="AY33" i="70"/>
  <c r="AY32" i="70"/>
  <c r="AY31" i="70"/>
  <c r="AY30" i="70"/>
  <c r="AY29" i="70"/>
  <c r="AY28" i="70"/>
  <c r="AY27" i="70"/>
  <c r="AY26" i="70"/>
  <c r="AY25" i="70"/>
  <c r="AY24" i="70"/>
  <c r="AY23" i="70"/>
  <c r="AY22" i="70"/>
  <c r="AY21" i="70"/>
  <c r="AY20" i="70"/>
  <c r="AY19" i="70"/>
  <c r="AY18" i="70"/>
  <c r="AY17" i="70"/>
  <c r="AY16" i="70"/>
  <c r="AY15" i="70"/>
  <c r="AR57" i="49"/>
  <c r="AR56" i="49"/>
  <c r="AR55" i="49"/>
  <c r="AR54" i="49"/>
  <c r="AR53" i="49"/>
  <c r="AR52" i="49"/>
  <c r="AR51" i="49"/>
  <c r="AR50" i="49"/>
  <c r="AR49" i="49"/>
  <c r="AR48" i="49"/>
  <c r="AR47" i="49"/>
  <c r="AR46" i="49"/>
  <c r="AR45" i="49"/>
  <c r="AR44" i="49"/>
  <c r="AR43" i="49"/>
  <c r="AR42" i="49"/>
  <c r="AR41" i="49"/>
  <c r="AR40" i="49"/>
  <c r="AR39" i="49"/>
  <c r="AR38" i="49"/>
  <c r="AR37" i="49"/>
  <c r="AR36" i="49"/>
  <c r="AR35" i="49"/>
  <c r="AR34" i="49"/>
  <c r="AR33" i="49"/>
  <c r="AR32" i="49"/>
  <c r="AR31" i="49"/>
  <c r="AR30" i="49"/>
  <c r="AR29" i="49"/>
  <c r="AR28" i="49"/>
  <c r="AR27" i="49"/>
  <c r="AR26" i="49"/>
  <c r="AR25" i="49"/>
  <c r="AR24" i="49"/>
  <c r="AR23" i="49"/>
  <c r="AR22" i="49"/>
  <c r="AR21" i="49"/>
  <c r="AR20" i="49"/>
  <c r="AR19" i="49"/>
  <c r="AR18" i="49"/>
  <c r="AR17" i="49"/>
  <c r="AR16" i="49"/>
  <c r="AR15" i="49"/>
  <c r="AR57" i="53"/>
  <c r="AR56" i="53"/>
  <c r="AR55" i="53"/>
  <c r="AR54" i="53"/>
  <c r="AR53" i="53"/>
  <c r="AR52" i="53"/>
  <c r="AR51" i="53"/>
  <c r="AR50" i="53"/>
  <c r="AR49" i="53"/>
  <c r="AR48" i="53"/>
  <c r="AR47" i="53"/>
  <c r="AR46" i="53"/>
  <c r="AR45" i="53"/>
  <c r="AR44" i="53"/>
  <c r="AR43" i="53"/>
  <c r="AR42" i="53"/>
  <c r="AR41" i="53"/>
  <c r="AR40" i="53"/>
  <c r="AR39" i="53"/>
  <c r="AR38" i="53"/>
  <c r="AR37" i="53"/>
  <c r="AR36" i="53"/>
  <c r="AR35" i="53"/>
  <c r="AR34" i="53"/>
  <c r="AR33" i="53"/>
  <c r="AR32" i="53"/>
  <c r="AR31" i="53"/>
  <c r="AR30" i="53"/>
  <c r="AR29" i="53"/>
  <c r="AR28" i="53"/>
  <c r="AR27" i="53"/>
  <c r="AR26" i="53"/>
  <c r="AR25" i="53"/>
  <c r="AR24" i="53"/>
  <c r="AR23" i="53"/>
  <c r="AR22" i="53"/>
  <c r="AR21" i="53"/>
  <c r="AR20" i="53"/>
  <c r="AR19" i="53"/>
  <c r="AR18" i="53"/>
  <c r="AR17" i="53"/>
  <c r="AR16" i="53"/>
  <c r="AR15" i="53"/>
  <c r="AR57" i="58"/>
  <c r="AR56" i="58"/>
  <c r="AR55" i="58"/>
  <c r="AR54" i="58"/>
  <c r="AR53" i="58"/>
  <c r="AR52" i="58"/>
  <c r="AR51" i="58"/>
  <c r="AR50" i="58"/>
  <c r="AR49" i="58"/>
  <c r="AR48" i="58"/>
  <c r="AR47" i="58"/>
  <c r="AR46" i="58"/>
  <c r="AR45" i="58"/>
  <c r="AR44" i="58"/>
  <c r="AR43" i="58"/>
  <c r="AR42" i="58"/>
  <c r="AR41" i="58"/>
  <c r="AR40" i="58"/>
  <c r="AR39" i="58"/>
  <c r="AR38" i="58"/>
  <c r="AR37" i="58"/>
  <c r="AR36" i="58"/>
  <c r="AR35" i="58"/>
  <c r="AR34" i="58"/>
  <c r="AR33" i="58"/>
  <c r="AR32" i="58"/>
  <c r="AR31" i="58"/>
  <c r="AR30" i="58"/>
  <c r="AR29" i="58"/>
  <c r="AR28" i="58"/>
  <c r="AR27" i="58"/>
  <c r="AR26" i="58"/>
  <c r="AR25" i="58"/>
  <c r="AR24" i="58"/>
  <c r="AR23" i="58"/>
  <c r="AR22" i="58"/>
  <c r="AR21" i="58"/>
  <c r="AR20" i="58"/>
  <c r="AR19" i="58"/>
  <c r="AR18" i="58"/>
  <c r="AR17" i="58"/>
  <c r="AR16" i="58"/>
  <c r="AR15" i="58"/>
  <c r="AR57" i="62"/>
  <c r="AR56" i="62"/>
  <c r="AR55" i="62"/>
  <c r="AR54" i="62"/>
  <c r="AR53" i="62"/>
  <c r="AR52" i="62"/>
  <c r="AR51" i="62"/>
  <c r="AR50" i="62"/>
  <c r="AR49" i="62"/>
  <c r="AR48" i="62"/>
  <c r="AR47" i="62"/>
  <c r="AR46" i="62"/>
  <c r="AR45" i="62"/>
  <c r="AR44" i="62"/>
  <c r="AR43" i="62"/>
  <c r="AR42" i="62"/>
  <c r="AR41" i="62"/>
  <c r="AR40" i="62"/>
  <c r="AR39" i="62"/>
  <c r="AR38" i="62"/>
  <c r="AR37" i="62"/>
  <c r="AR36" i="62"/>
  <c r="AR35" i="62"/>
  <c r="AR34" i="62"/>
  <c r="AR33" i="62"/>
  <c r="AR32" i="62"/>
  <c r="AR31" i="62"/>
  <c r="AR30" i="62"/>
  <c r="AR29" i="62"/>
  <c r="AR28" i="62"/>
  <c r="AR27" i="62"/>
  <c r="AR26" i="62"/>
  <c r="AR25" i="62"/>
  <c r="AR24" i="62"/>
  <c r="AR23" i="62"/>
  <c r="AR22" i="62"/>
  <c r="AR21" i="62"/>
  <c r="AR20" i="62"/>
  <c r="AR19" i="62"/>
  <c r="AR18" i="62"/>
  <c r="AR17" i="62"/>
  <c r="AR16" i="62"/>
  <c r="AR15" i="62"/>
  <c r="AR57" i="66"/>
  <c r="AR56" i="66"/>
  <c r="AR55" i="66"/>
  <c r="AR54" i="66"/>
  <c r="AR53" i="66"/>
  <c r="AR52" i="66"/>
  <c r="AR51" i="66"/>
  <c r="AR50" i="66"/>
  <c r="AR49" i="66"/>
  <c r="AR48" i="66"/>
  <c r="AR47" i="66"/>
  <c r="AR46" i="66"/>
  <c r="AR45" i="66"/>
  <c r="AR44" i="66"/>
  <c r="AR43" i="66"/>
  <c r="AR42" i="66"/>
  <c r="AR41" i="66"/>
  <c r="AR40" i="66"/>
  <c r="AR39" i="66"/>
  <c r="AR38" i="66"/>
  <c r="AR37" i="66"/>
  <c r="AR36" i="66"/>
  <c r="AR35" i="66"/>
  <c r="AR34" i="66"/>
  <c r="AR33" i="66"/>
  <c r="AR32" i="66"/>
  <c r="AR31" i="66"/>
  <c r="AR30" i="66"/>
  <c r="AR29" i="66"/>
  <c r="AR28" i="66"/>
  <c r="AR27" i="66"/>
  <c r="AR26" i="66"/>
  <c r="AR25" i="66"/>
  <c r="AR24" i="66"/>
  <c r="AR23" i="66"/>
  <c r="AR22" i="66"/>
  <c r="AR21" i="66"/>
  <c r="AR20" i="66"/>
  <c r="AR19" i="66"/>
  <c r="AR18" i="66"/>
  <c r="AR17" i="66"/>
  <c r="AR16" i="66"/>
  <c r="AR15" i="66"/>
  <c r="AR57" i="70"/>
  <c r="AR56" i="70"/>
  <c r="AR55" i="70"/>
  <c r="AR54" i="70"/>
  <c r="AR53" i="70"/>
  <c r="AR52" i="70"/>
  <c r="AR51" i="70"/>
  <c r="AR50" i="70"/>
  <c r="AR49" i="70"/>
  <c r="AR48" i="70"/>
  <c r="AR47" i="70"/>
  <c r="AR46" i="70"/>
  <c r="AR45" i="70"/>
  <c r="AR44" i="70"/>
  <c r="AR43" i="70"/>
  <c r="AR42" i="70"/>
  <c r="AR41" i="70"/>
  <c r="AR40" i="70"/>
  <c r="AR39" i="70"/>
  <c r="AR38" i="70"/>
  <c r="AR37" i="70"/>
  <c r="AR36" i="70"/>
  <c r="AR35" i="70"/>
  <c r="AR34" i="70"/>
  <c r="AR33" i="70"/>
  <c r="AR32" i="70"/>
  <c r="AR31" i="70"/>
  <c r="AR30" i="70"/>
  <c r="AR29" i="70"/>
  <c r="AR28" i="70"/>
  <c r="AR27" i="70"/>
  <c r="AR26" i="70"/>
  <c r="AR25" i="70"/>
  <c r="AR24" i="70"/>
  <c r="AR23" i="70"/>
  <c r="AR22" i="70"/>
  <c r="AR21" i="70"/>
  <c r="AR20" i="70"/>
  <c r="AR19" i="70"/>
  <c r="AR18" i="70"/>
  <c r="AR17" i="70"/>
  <c r="AR16" i="70"/>
  <c r="AR15" i="70"/>
  <c r="AK57" i="49"/>
  <c r="AK56" i="49"/>
  <c r="AK55" i="49"/>
  <c r="AK54" i="49"/>
  <c r="AK53" i="49"/>
  <c r="AK52" i="49"/>
  <c r="AK51" i="49"/>
  <c r="AK50" i="49"/>
  <c r="AK49" i="49"/>
  <c r="AK48" i="49"/>
  <c r="AK47" i="49"/>
  <c r="AK46" i="49"/>
  <c r="AK45" i="49"/>
  <c r="AK44" i="49"/>
  <c r="AK43" i="49"/>
  <c r="AK42" i="49"/>
  <c r="AK41" i="49"/>
  <c r="AK40" i="49"/>
  <c r="AK39" i="49"/>
  <c r="AK38" i="49"/>
  <c r="AK37" i="49"/>
  <c r="AK36" i="49"/>
  <c r="AK35" i="49"/>
  <c r="AK34" i="49"/>
  <c r="AK33" i="49"/>
  <c r="AK32" i="49"/>
  <c r="AK31" i="49"/>
  <c r="AK30" i="49"/>
  <c r="AK29" i="49"/>
  <c r="AK28" i="49"/>
  <c r="AK27" i="49"/>
  <c r="AK26" i="49"/>
  <c r="AK25" i="49"/>
  <c r="AK24" i="49"/>
  <c r="AK23" i="49"/>
  <c r="AK22" i="49"/>
  <c r="AK21" i="49"/>
  <c r="AK20" i="49"/>
  <c r="AK19" i="49"/>
  <c r="AK18" i="49"/>
  <c r="AK17" i="49"/>
  <c r="AK16" i="49"/>
  <c r="AK15" i="49"/>
  <c r="AK57" i="53"/>
  <c r="AK56" i="53"/>
  <c r="AK55" i="53"/>
  <c r="AK54" i="53"/>
  <c r="AK53" i="53"/>
  <c r="AK52" i="53"/>
  <c r="AK51" i="53"/>
  <c r="AK50" i="53"/>
  <c r="AK49" i="53"/>
  <c r="AK48" i="53"/>
  <c r="AK47" i="53"/>
  <c r="AK46" i="53"/>
  <c r="AK45" i="53"/>
  <c r="AK44" i="53"/>
  <c r="AK43" i="53"/>
  <c r="AK42" i="53"/>
  <c r="AK41" i="53"/>
  <c r="AK40" i="53"/>
  <c r="AK39" i="53"/>
  <c r="AK38" i="53"/>
  <c r="AK37" i="53"/>
  <c r="AK36" i="53"/>
  <c r="AK35" i="53"/>
  <c r="AK34" i="53"/>
  <c r="AK33" i="53"/>
  <c r="AK32" i="53"/>
  <c r="AK31" i="53"/>
  <c r="AK30" i="53"/>
  <c r="AK29" i="53"/>
  <c r="AK28" i="53"/>
  <c r="AK27" i="53"/>
  <c r="AK26" i="53"/>
  <c r="AK25" i="53"/>
  <c r="AK24" i="53"/>
  <c r="AK23" i="53"/>
  <c r="AK22" i="53"/>
  <c r="AK21" i="53"/>
  <c r="AK20" i="53"/>
  <c r="AK19" i="53"/>
  <c r="AK18" i="53"/>
  <c r="AK17" i="53"/>
  <c r="AK16" i="53"/>
  <c r="AK15" i="53"/>
  <c r="AK57" i="58"/>
  <c r="AK56" i="58"/>
  <c r="AK55" i="58"/>
  <c r="AK54" i="58"/>
  <c r="AK53" i="58"/>
  <c r="AK52" i="58"/>
  <c r="AK51" i="58"/>
  <c r="AK50" i="58"/>
  <c r="AK49" i="58"/>
  <c r="AK48" i="58"/>
  <c r="AK47" i="58"/>
  <c r="AK46" i="58"/>
  <c r="AK45" i="58"/>
  <c r="AK44" i="58"/>
  <c r="AK43" i="58"/>
  <c r="AK42" i="58"/>
  <c r="AK41" i="58"/>
  <c r="AK40" i="58"/>
  <c r="AK39" i="58"/>
  <c r="AK38" i="58"/>
  <c r="AK37" i="58"/>
  <c r="AK36" i="58"/>
  <c r="AK35" i="58"/>
  <c r="AK34" i="58"/>
  <c r="AK33" i="58"/>
  <c r="AK32" i="58"/>
  <c r="AK31" i="58"/>
  <c r="AK30" i="58"/>
  <c r="AK29" i="58"/>
  <c r="AK28" i="58"/>
  <c r="AK27" i="58"/>
  <c r="AK26" i="58"/>
  <c r="AK25" i="58"/>
  <c r="AK24" i="58"/>
  <c r="AK23" i="58"/>
  <c r="AK22" i="58"/>
  <c r="AK21" i="58"/>
  <c r="AK20" i="58"/>
  <c r="AK19" i="58"/>
  <c r="AK18" i="58"/>
  <c r="AK17" i="58"/>
  <c r="AK16" i="58"/>
  <c r="AK15" i="58"/>
  <c r="AK57" i="62"/>
  <c r="AK56" i="62"/>
  <c r="AK55" i="62"/>
  <c r="AK54" i="62"/>
  <c r="AK53" i="62"/>
  <c r="AK52" i="62"/>
  <c r="AK51" i="62"/>
  <c r="AK50" i="62"/>
  <c r="AK49" i="62"/>
  <c r="AK48" i="62"/>
  <c r="AK47" i="62"/>
  <c r="AK46" i="62"/>
  <c r="AK45" i="62"/>
  <c r="AK44" i="62"/>
  <c r="AK43" i="62"/>
  <c r="AK42" i="62"/>
  <c r="AK41" i="62"/>
  <c r="AK40" i="62"/>
  <c r="AK39" i="62"/>
  <c r="AK38" i="62"/>
  <c r="AK37" i="62"/>
  <c r="AK36" i="62"/>
  <c r="AK35" i="62"/>
  <c r="AK34" i="62"/>
  <c r="AK33" i="62"/>
  <c r="AK32" i="62"/>
  <c r="AK31" i="62"/>
  <c r="AK30" i="62"/>
  <c r="AK29" i="62"/>
  <c r="AK28" i="62"/>
  <c r="AK27" i="62"/>
  <c r="AK26" i="62"/>
  <c r="AK25" i="62"/>
  <c r="AK24" i="62"/>
  <c r="AK23" i="62"/>
  <c r="AK22" i="62"/>
  <c r="AK21" i="62"/>
  <c r="AK20" i="62"/>
  <c r="AK19" i="62"/>
  <c r="AK18" i="62"/>
  <c r="AK17" i="62"/>
  <c r="AK16" i="62"/>
  <c r="AK15" i="62"/>
  <c r="AK57" i="66"/>
  <c r="AK56" i="66"/>
  <c r="AK55" i="66"/>
  <c r="AK54" i="66"/>
  <c r="AK53" i="66"/>
  <c r="AK52" i="66"/>
  <c r="AK51" i="66"/>
  <c r="AK50" i="66"/>
  <c r="AK49" i="66"/>
  <c r="AK48" i="66"/>
  <c r="AK47" i="66"/>
  <c r="AK46" i="66"/>
  <c r="AK45" i="66"/>
  <c r="AK44" i="66"/>
  <c r="AK43" i="66"/>
  <c r="AK42" i="66"/>
  <c r="AK41" i="66"/>
  <c r="AK40" i="66"/>
  <c r="AK39" i="66"/>
  <c r="AK38" i="66"/>
  <c r="AK37" i="66"/>
  <c r="AK36" i="66"/>
  <c r="AK35" i="66"/>
  <c r="AK34" i="66"/>
  <c r="AK33" i="66"/>
  <c r="AK32" i="66"/>
  <c r="AK31" i="66"/>
  <c r="AK30" i="66"/>
  <c r="AK29" i="66"/>
  <c r="AK28" i="66"/>
  <c r="AK27" i="66"/>
  <c r="AK26" i="66"/>
  <c r="AK25" i="66"/>
  <c r="AK24" i="66"/>
  <c r="AK23" i="66"/>
  <c r="AK22" i="66"/>
  <c r="AK21" i="66"/>
  <c r="AK20" i="66"/>
  <c r="AK19" i="66"/>
  <c r="AK18" i="66"/>
  <c r="AK17" i="66"/>
  <c r="AK16" i="66"/>
  <c r="AK15" i="66"/>
  <c r="AK57" i="70"/>
  <c r="AK56" i="70"/>
  <c r="AK55" i="70"/>
  <c r="AK54" i="70"/>
  <c r="AK53" i="70"/>
  <c r="AK52" i="70"/>
  <c r="AK51" i="70"/>
  <c r="AK50" i="70"/>
  <c r="AK49" i="70"/>
  <c r="AK48" i="70"/>
  <c r="AK47" i="70"/>
  <c r="AK46" i="70"/>
  <c r="AK45" i="70"/>
  <c r="AK44" i="70"/>
  <c r="AK43" i="70"/>
  <c r="AK42" i="70"/>
  <c r="AK41" i="70"/>
  <c r="AK40" i="70"/>
  <c r="AK39" i="70"/>
  <c r="AK38" i="70"/>
  <c r="AK37" i="70"/>
  <c r="AK36" i="70"/>
  <c r="AK35" i="70"/>
  <c r="AK34" i="70"/>
  <c r="AK33" i="70"/>
  <c r="AK32" i="70"/>
  <c r="AK31" i="70"/>
  <c r="AK30" i="70"/>
  <c r="AK29" i="70"/>
  <c r="AK28" i="70"/>
  <c r="AK27" i="70"/>
  <c r="AK26" i="70"/>
  <c r="AK25" i="70"/>
  <c r="AK24" i="70"/>
  <c r="AK23" i="70"/>
  <c r="AK22" i="70"/>
  <c r="AK21" i="70"/>
  <c r="AK20" i="70"/>
  <c r="AK19" i="70"/>
  <c r="AK18" i="70"/>
  <c r="AK17" i="70"/>
  <c r="AK16" i="70"/>
  <c r="AK15" i="70"/>
  <c r="AD57" i="49"/>
  <c r="AD56" i="49"/>
  <c r="AD55" i="49"/>
  <c r="AD54" i="49"/>
  <c r="AD53" i="49"/>
  <c r="AD52" i="49"/>
  <c r="AD51" i="49"/>
  <c r="AD50" i="49"/>
  <c r="AD49" i="49"/>
  <c r="AD48" i="49"/>
  <c r="AD47" i="49"/>
  <c r="AD46" i="49"/>
  <c r="AD45" i="49"/>
  <c r="AD44" i="49"/>
  <c r="AD43" i="49"/>
  <c r="AD42" i="49"/>
  <c r="AD41" i="49"/>
  <c r="AD40" i="49"/>
  <c r="AD39" i="49"/>
  <c r="AD38" i="49"/>
  <c r="AD37" i="49"/>
  <c r="AD36" i="49"/>
  <c r="AD35" i="49"/>
  <c r="AD34" i="49"/>
  <c r="AD33" i="49"/>
  <c r="AD32" i="49"/>
  <c r="AD31" i="49"/>
  <c r="AD30" i="49"/>
  <c r="AD29" i="49"/>
  <c r="AD28" i="49"/>
  <c r="AD27" i="49"/>
  <c r="AD26" i="49"/>
  <c r="AD25" i="49"/>
  <c r="AD24" i="49"/>
  <c r="AD23" i="49"/>
  <c r="AD22" i="49"/>
  <c r="AD21" i="49"/>
  <c r="AD20" i="49"/>
  <c r="AD19" i="49"/>
  <c r="AD18" i="49"/>
  <c r="AD17" i="49"/>
  <c r="AD16" i="49"/>
  <c r="AD15" i="49"/>
  <c r="AD57" i="53"/>
  <c r="AD56" i="53"/>
  <c r="AD55" i="53"/>
  <c r="AD54" i="53"/>
  <c r="AD53" i="53"/>
  <c r="AD52" i="53"/>
  <c r="AD51" i="53"/>
  <c r="AD50" i="53"/>
  <c r="AD49" i="53"/>
  <c r="AD48" i="53"/>
  <c r="AD47" i="53"/>
  <c r="AD46" i="53"/>
  <c r="AD45" i="53"/>
  <c r="AD44" i="53"/>
  <c r="AD43" i="53"/>
  <c r="AD42" i="53"/>
  <c r="AD41" i="53"/>
  <c r="AD40" i="53"/>
  <c r="AD39" i="53"/>
  <c r="AD38" i="53"/>
  <c r="AD37" i="53"/>
  <c r="AD36" i="53"/>
  <c r="AD35" i="53"/>
  <c r="AD34" i="53"/>
  <c r="AD33" i="53"/>
  <c r="AD32" i="53"/>
  <c r="AD31" i="53"/>
  <c r="AD30" i="53"/>
  <c r="AD29" i="53"/>
  <c r="AD28" i="53"/>
  <c r="AD27" i="53"/>
  <c r="AD26" i="53"/>
  <c r="AD25" i="53"/>
  <c r="AD24" i="53"/>
  <c r="AD23" i="53"/>
  <c r="AD22" i="53"/>
  <c r="AD21" i="53"/>
  <c r="AD20" i="53"/>
  <c r="AD19" i="53"/>
  <c r="AD18" i="53"/>
  <c r="AD17" i="53"/>
  <c r="AD16" i="53"/>
  <c r="AD15" i="53"/>
  <c r="AD57" i="58"/>
  <c r="AD56" i="58"/>
  <c r="AD55" i="58"/>
  <c r="AD54" i="58"/>
  <c r="AD53" i="58"/>
  <c r="AD52" i="58"/>
  <c r="AD51" i="58"/>
  <c r="AD50" i="58"/>
  <c r="AD49" i="58"/>
  <c r="AD48" i="58"/>
  <c r="AD47" i="58"/>
  <c r="AD46" i="58"/>
  <c r="AD45" i="58"/>
  <c r="AD44" i="58"/>
  <c r="AD43" i="58"/>
  <c r="AD42" i="58"/>
  <c r="AD41" i="58"/>
  <c r="AD40" i="58"/>
  <c r="AD39" i="58"/>
  <c r="AD38" i="58"/>
  <c r="AD37" i="58"/>
  <c r="AD36" i="58"/>
  <c r="AD35" i="58"/>
  <c r="AD34" i="58"/>
  <c r="AD33" i="58"/>
  <c r="AD32" i="58"/>
  <c r="AD31" i="58"/>
  <c r="AD30" i="58"/>
  <c r="AD29" i="58"/>
  <c r="AD28" i="58"/>
  <c r="AD27" i="58"/>
  <c r="AD26" i="58"/>
  <c r="AD25" i="58"/>
  <c r="AD24" i="58"/>
  <c r="AD23" i="58"/>
  <c r="AD22" i="58"/>
  <c r="AD21" i="58"/>
  <c r="AD20" i="58"/>
  <c r="AD19" i="58"/>
  <c r="AD18" i="58"/>
  <c r="AD17" i="58"/>
  <c r="AD16" i="58"/>
  <c r="AD15" i="58"/>
  <c r="AD57" i="62"/>
  <c r="AD56" i="62"/>
  <c r="AD55" i="62"/>
  <c r="AD54" i="62"/>
  <c r="AD53" i="62"/>
  <c r="AD52" i="62"/>
  <c r="AD51" i="62"/>
  <c r="AD50" i="62"/>
  <c r="AD49" i="62"/>
  <c r="AD48" i="62"/>
  <c r="AD47" i="62"/>
  <c r="AD46" i="62"/>
  <c r="AD45" i="62"/>
  <c r="AD44" i="62"/>
  <c r="AD43" i="62"/>
  <c r="AD42" i="62"/>
  <c r="AD41" i="62"/>
  <c r="AD40" i="62"/>
  <c r="AD39" i="62"/>
  <c r="AD38" i="62"/>
  <c r="AD37" i="62"/>
  <c r="AD36" i="62"/>
  <c r="AD35" i="62"/>
  <c r="AD34" i="62"/>
  <c r="AD33" i="62"/>
  <c r="AD32" i="62"/>
  <c r="AD31" i="62"/>
  <c r="AD30" i="62"/>
  <c r="AD29" i="62"/>
  <c r="AD28" i="62"/>
  <c r="AD27" i="62"/>
  <c r="AD26" i="62"/>
  <c r="AD25" i="62"/>
  <c r="AD24" i="62"/>
  <c r="AD23" i="62"/>
  <c r="AD22" i="62"/>
  <c r="AD21" i="62"/>
  <c r="AD20" i="62"/>
  <c r="AD19" i="62"/>
  <c r="AD18" i="62"/>
  <c r="AD17" i="62"/>
  <c r="AD16" i="62"/>
  <c r="AD15" i="62"/>
  <c r="AD57" i="66"/>
  <c r="AD56" i="66"/>
  <c r="AD55" i="66"/>
  <c r="AD54" i="66"/>
  <c r="AD53" i="66"/>
  <c r="AD52" i="66"/>
  <c r="AD51" i="66"/>
  <c r="AD50" i="66"/>
  <c r="AD49" i="66"/>
  <c r="AD48" i="66"/>
  <c r="AD47" i="66"/>
  <c r="AD46" i="66"/>
  <c r="AD45" i="66"/>
  <c r="AD44" i="66"/>
  <c r="AD43" i="66"/>
  <c r="AD42" i="66"/>
  <c r="AD41" i="66"/>
  <c r="AD40" i="66"/>
  <c r="AD39" i="66"/>
  <c r="AD38" i="66"/>
  <c r="AD37" i="66"/>
  <c r="AD36" i="66"/>
  <c r="AD35" i="66"/>
  <c r="AD34" i="66"/>
  <c r="AD33" i="66"/>
  <c r="AD32" i="66"/>
  <c r="AD31" i="66"/>
  <c r="AD30" i="66"/>
  <c r="AD29" i="66"/>
  <c r="AD28" i="66"/>
  <c r="AD27" i="66"/>
  <c r="AD26" i="66"/>
  <c r="AD25" i="66"/>
  <c r="AD24" i="66"/>
  <c r="AD23" i="66"/>
  <c r="AD22" i="66"/>
  <c r="AD21" i="66"/>
  <c r="AD20" i="66"/>
  <c r="AD19" i="66"/>
  <c r="AD18" i="66"/>
  <c r="AD17" i="66"/>
  <c r="AD16" i="66"/>
  <c r="AD15" i="66"/>
  <c r="AD57" i="70"/>
  <c r="AD56" i="70"/>
  <c r="AD55" i="70"/>
  <c r="AD54" i="70"/>
  <c r="AD53" i="70"/>
  <c r="AD52" i="70"/>
  <c r="AD51" i="70"/>
  <c r="AD50" i="70"/>
  <c r="AD49" i="70"/>
  <c r="AD48" i="70"/>
  <c r="AD47" i="70"/>
  <c r="AD46" i="70"/>
  <c r="AD45" i="70"/>
  <c r="AD44" i="70"/>
  <c r="AD43" i="70"/>
  <c r="AD42" i="70"/>
  <c r="AD41" i="70"/>
  <c r="AD40" i="70"/>
  <c r="AD39" i="70"/>
  <c r="AD38" i="70"/>
  <c r="AD37" i="70"/>
  <c r="AD36" i="70"/>
  <c r="AD35" i="70"/>
  <c r="AD34" i="70"/>
  <c r="AD33" i="70"/>
  <c r="AD32" i="70"/>
  <c r="AD31" i="70"/>
  <c r="AD30" i="70"/>
  <c r="AD29" i="70"/>
  <c r="AD28" i="70"/>
  <c r="AD27" i="70"/>
  <c r="AD26" i="70"/>
  <c r="AD25" i="70"/>
  <c r="AD24" i="70"/>
  <c r="AD23" i="70"/>
  <c r="AD22" i="70"/>
  <c r="AD21" i="70"/>
  <c r="AD20" i="70"/>
  <c r="AD19" i="70"/>
  <c r="AD18" i="70"/>
  <c r="AD17" i="70"/>
  <c r="AD16" i="70"/>
  <c r="AD15" i="70"/>
  <c r="W57" i="49"/>
  <c r="W56" i="49"/>
  <c r="W55" i="49"/>
  <c r="W54" i="49"/>
  <c r="W53" i="49"/>
  <c r="W52" i="49"/>
  <c r="W51" i="49"/>
  <c r="W50" i="49"/>
  <c r="W49" i="49"/>
  <c r="W48" i="49"/>
  <c r="W47" i="49"/>
  <c r="W46" i="49"/>
  <c r="W45" i="49"/>
  <c r="W44" i="49"/>
  <c r="W43" i="49"/>
  <c r="W42" i="49"/>
  <c r="W41" i="49"/>
  <c r="W40" i="49"/>
  <c r="W39" i="49"/>
  <c r="W38" i="49"/>
  <c r="W37" i="49"/>
  <c r="W36" i="49"/>
  <c r="W35" i="49"/>
  <c r="W34" i="49"/>
  <c r="W33" i="49"/>
  <c r="W32" i="49"/>
  <c r="W31" i="49"/>
  <c r="W30" i="49"/>
  <c r="W29" i="49"/>
  <c r="W28" i="49"/>
  <c r="W27" i="49"/>
  <c r="W26" i="49"/>
  <c r="W25" i="49"/>
  <c r="W24" i="49"/>
  <c r="W23" i="49"/>
  <c r="W22" i="49"/>
  <c r="W21" i="49"/>
  <c r="W20" i="49"/>
  <c r="W19" i="49"/>
  <c r="W18" i="49"/>
  <c r="W17" i="49"/>
  <c r="W16" i="49"/>
  <c r="W15" i="49"/>
  <c r="W57" i="53"/>
  <c r="W56" i="53"/>
  <c r="W55" i="53"/>
  <c r="W54" i="53"/>
  <c r="W53" i="53"/>
  <c r="W52" i="53"/>
  <c r="W51" i="53"/>
  <c r="W50" i="53"/>
  <c r="W49" i="53"/>
  <c r="W48" i="53"/>
  <c r="W47" i="53"/>
  <c r="W46" i="53"/>
  <c r="W45" i="53"/>
  <c r="W44" i="53"/>
  <c r="W43" i="53"/>
  <c r="W42" i="53"/>
  <c r="W41" i="53"/>
  <c r="W40" i="53"/>
  <c r="W39" i="53"/>
  <c r="W38" i="53"/>
  <c r="W37" i="53"/>
  <c r="W36" i="53"/>
  <c r="W35" i="53"/>
  <c r="W34" i="53"/>
  <c r="W33" i="53"/>
  <c r="W32" i="53"/>
  <c r="W31" i="53"/>
  <c r="W30" i="53"/>
  <c r="W29" i="53"/>
  <c r="W28" i="53"/>
  <c r="W27" i="53"/>
  <c r="W26" i="53"/>
  <c r="W25" i="53"/>
  <c r="W24" i="53"/>
  <c r="W23" i="53"/>
  <c r="W22" i="53"/>
  <c r="W21" i="53"/>
  <c r="W20" i="53"/>
  <c r="W19" i="53"/>
  <c r="W18" i="53"/>
  <c r="W17" i="53"/>
  <c r="W16" i="53"/>
  <c r="W15" i="53"/>
  <c r="W57" i="58"/>
  <c r="W56" i="58"/>
  <c r="W55" i="58"/>
  <c r="W54" i="58"/>
  <c r="W53" i="58"/>
  <c r="W52" i="58"/>
  <c r="W51" i="58"/>
  <c r="W50" i="58"/>
  <c r="W49" i="58"/>
  <c r="W48" i="58"/>
  <c r="W47" i="58"/>
  <c r="W46" i="58"/>
  <c r="W45" i="58"/>
  <c r="W44" i="58"/>
  <c r="W43" i="58"/>
  <c r="W42" i="58"/>
  <c r="W41" i="58"/>
  <c r="W40" i="58"/>
  <c r="W39" i="58"/>
  <c r="W38" i="58"/>
  <c r="W37" i="58"/>
  <c r="W36" i="58"/>
  <c r="W35" i="58"/>
  <c r="W34" i="58"/>
  <c r="W33" i="58"/>
  <c r="W32" i="58"/>
  <c r="W31" i="58"/>
  <c r="W30" i="58"/>
  <c r="W29" i="58"/>
  <c r="W28" i="58"/>
  <c r="W27" i="58"/>
  <c r="W26" i="58"/>
  <c r="W25" i="58"/>
  <c r="W24" i="58"/>
  <c r="W23" i="58"/>
  <c r="W22" i="58"/>
  <c r="W21" i="58"/>
  <c r="W20" i="58"/>
  <c r="W19" i="58"/>
  <c r="W18" i="58"/>
  <c r="W17" i="58"/>
  <c r="W16" i="58"/>
  <c r="W15" i="58"/>
  <c r="W57" i="62"/>
  <c r="W56" i="62"/>
  <c r="W55" i="62"/>
  <c r="W54" i="62"/>
  <c r="W53" i="62"/>
  <c r="W52" i="62"/>
  <c r="W51" i="62"/>
  <c r="W50" i="62"/>
  <c r="W49" i="62"/>
  <c r="W48" i="62"/>
  <c r="W47" i="62"/>
  <c r="W46" i="62"/>
  <c r="W45" i="62"/>
  <c r="W44" i="62"/>
  <c r="W43" i="62"/>
  <c r="W42" i="62"/>
  <c r="W41" i="62"/>
  <c r="W40" i="62"/>
  <c r="W39" i="62"/>
  <c r="W38" i="62"/>
  <c r="W37" i="62"/>
  <c r="W36" i="62"/>
  <c r="W35" i="62"/>
  <c r="W34" i="62"/>
  <c r="W33" i="62"/>
  <c r="W32" i="62"/>
  <c r="W31" i="62"/>
  <c r="W30" i="62"/>
  <c r="W29" i="62"/>
  <c r="W28" i="62"/>
  <c r="W27" i="62"/>
  <c r="W26" i="62"/>
  <c r="W25" i="62"/>
  <c r="W24" i="62"/>
  <c r="W23" i="62"/>
  <c r="W22" i="62"/>
  <c r="W21" i="62"/>
  <c r="W20" i="62"/>
  <c r="W19" i="62"/>
  <c r="W18" i="62"/>
  <c r="W17" i="62"/>
  <c r="W16" i="62"/>
  <c r="W15" i="62"/>
  <c r="W57" i="66"/>
  <c r="W56" i="66"/>
  <c r="W55" i="66"/>
  <c r="W54" i="66"/>
  <c r="W53" i="66"/>
  <c r="W52" i="66"/>
  <c r="W51" i="66"/>
  <c r="W50" i="66"/>
  <c r="W49" i="66"/>
  <c r="W48" i="66"/>
  <c r="W47" i="66"/>
  <c r="W46" i="66"/>
  <c r="W45" i="66"/>
  <c r="W44" i="66"/>
  <c r="W43" i="66"/>
  <c r="W42" i="66"/>
  <c r="W41" i="66"/>
  <c r="W40" i="66"/>
  <c r="W39" i="66"/>
  <c r="W38" i="66"/>
  <c r="W37" i="66"/>
  <c r="W36" i="66"/>
  <c r="W35" i="66"/>
  <c r="W34" i="66"/>
  <c r="W33" i="66"/>
  <c r="W32" i="66"/>
  <c r="W31" i="66"/>
  <c r="W30" i="66"/>
  <c r="W29" i="66"/>
  <c r="W28" i="66"/>
  <c r="W27" i="66"/>
  <c r="W26" i="66"/>
  <c r="W25" i="66"/>
  <c r="W24" i="66"/>
  <c r="W23" i="66"/>
  <c r="W22" i="66"/>
  <c r="W21" i="66"/>
  <c r="W20" i="66"/>
  <c r="W19" i="66"/>
  <c r="W18" i="66"/>
  <c r="W17" i="66"/>
  <c r="W16" i="66"/>
  <c r="W15" i="66"/>
  <c r="W57" i="70"/>
  <c r="W56" i="70"/>
  <c r="W55" i="70"/>
  <c r="W54" i="70"/>
  <c r="W53" i="70"/>
  <c r="W52" i="70"/>
  <c r="W51" i="70"/>
  <c r="W50" i="70"/>
  <c r="W49" i="70"/>
  <c r="W48" i="70"/>
  <c r="W47" i="70"/>
  <c r="W46" i="70"/>
  <c r="W45" i="70"/>
  <c r="W44" i="70"/>
  <c r="W43" i="70"/>
  <c r="W42" i="70"/>
  <c r="W41" i="70"/>
  <c r="W40" i="70"/>
  <c r="W39" i="70"/>
  <c r="W38" i="70"/>
  <c r="W37" i="70"/>
  <c r="W36" i="70"/>
  <c r="W35" i="70"/>
  <c r="W34" i="70"/>
  <c r="W33" i="70"/>
  <c r="W32" i="70"/>
  <c r="W31" i="70"/>
  <c r="W30" i="70"/>
  <c r="W29" i="70"/>
  <c r="W28" i="70"/>
  <c r="W27" i="70"/>
  <c r="W26" i="70"/>
  <c r="W25" i="70"/>
  <c r="W24" i="70"/>
  <c r="W23" i="70"/>
  <c r="W22" i="70"/>
  <c r="W21" i="70"/>
  <c r="W20" i="70"/>
  <c r="W19" i="70"/>
  <c r="W18" i="70"/>
  <c r="W17" i="70"/>
  <c r="W16" i="70"/>
  <c r="W15" i="70"/>
  <c r="P57" i="49"/>
  <c r="P56" i="49"/>
  <c r="P55" i="49"/>
  <c r="P54" i="49"/>
  <c r="P53" i="49"/>
  <c r="P52" i="49"/>
  <c r="P51" i="49"/>
  <c r="P50" i="49"/>
  <c r="P49" i="49"/>
  <c r="P48" i="49"/>
  <c r="P47" i="49"/>
  <c r="P46" i="49"/>
  <c r="P45" i="49"/>
  <c r="P44" i="49"/>
  <c r="P43" i="49"/>
  <c r="P42" i="49"/>
  <c r="P41" i="49"/>
  <c r="P40" i="49"/>
  <c r="P39" i="49"/>
  <c r="P38" i="49"/>
  <c r="P37" i="49"/>
  <c r="P36" i="49"/>
  <c r="P35" i="49"/>
  <c r="P34" i="49"/>
  <c r="P33" i="49"/>
  <c r="P32" i="49"/>
  <c r="P31" i="49"/>
  <c r="P30" i="49"/>
  <c r="P29" i="49"/>
  <c r="P28" i="49"/>
  <c r="P27" i="49"/>
  <c r="P26" i="49"/>
  <c r="P25" i="49"/>
  <c r="P24" i="49"/>
  <c r="P23" i="49"/>
  <c r="P22" i="49"/>
  <c r="P21" i="49"/>
  <c r="P20" i="49"/>
  <c r="P19" i="49"/>
  <c r="P18" i="49"/>
  <c r="P17" i="49"/>
  <c r="P16" i="49"/>
  <c r="P15" i="49"/>
  <c r="P57" i="53"/>
  <c r="P56" i="53"/>
  <c r="P55" i="53"/>
  <c r="P54" i="53"/>
  <c r="P53" i="53"/>
  <c r="P52" i="53"/>
  <c r="P51" i="53"/>
  <c r="P50" i="53"/>
  <c r="P49" i="53"/>
  <c r="P48" i="53"/>
  <c r="P47" i="53"/>
  <c r="P46" i="53"/>
  <c r="P45" i="53"/>
  <c r="P44" i="53"/>
  <c r="P43" i="53"/>
  <c r="P42" i="53"/>
  <c r="P41" i="53"/>
  <c r="P40" i="53"/>
  <c r="P39" i="53"/>
  <c r="P38" i="53"/>
  <c r="P37" i="53"/>
  <c r="P36" i="53"/>
  <c r="P35" i="53"/>
  <c r="P34" i="53"/>
  <c r="P33" i="53"/>
  <c r="P32" i="53"/>
  <c r="P31" i="53"/>
  <c r="P30" i="53"/>
  <c r="P29" i="53"/>
  <c r="P28" i="53"/>
  <c r="P27" i="53"/>
  <c r="P26" i="53"/>
  <c r="P25" i="53"/>
  <c r="P24" i="53"/>
  <c r="P23" i="53"/>
  <c r="P22" i="53"/>
  <c r="P21" i="53"/>
  <c r="P20" i="53"/>
  <c r="P19" i="53"/>
  <c r="P18" i="53"/>
  <c r="P17" i="53"/>
  <c r="P16" i="53"/>
  <c r="P57" i="58"/>
  <c r="P56" i="58"/>
  <c r="P55" i="58"/>
  <c r="P54" i="58"/>
  <c r="P53" i="58"/>
  <c r="P52" i="58"/>
  <c r="P51" i="58"/>
  <c r="P50" i="58"/>
  <c r="P49" i="58"/>
  <c r="P48" i="58"/>
  <c r="P47" i="58"/>
  <c r="P46" i="58"/>
  <c r="P45" i="58"/>
  <c r="P44" i="58"/>
  <c r="P43" i="58"/>
  <c r="P42" i="58"/>
  <c r="P41" i="58"/>
  <c r="P40" i="58"/>
  <c r="P39" i="58"/>
  <c r="P38" i="58"/>
  <c r="P37" i="58"/>
  <c r="P36" i="58"/>
  <c r="P35" i="58"/>
  <c r="P34" i="58"/>
  <c r="P33" i="58"/>
  <c r="P32" i="58"/>
  <c r="P31" i="58"/>
  <c r="P30" i="58"/>
  <c r="P29" i="58"/>
  <c r="P28" i="58"/>
  <c r="P27" i="58"/>
  <c r="P26" i="58"/>
  <c r="P25" i="58"/>
  <c r="P24" i="58"/>
  <c r="P23" i="58"/>
  <c r="P22" i="58"/>
  <c r="P21" i="58"/>
  <c r="P20" i="58"/>
  <c r="P19" i="58"/>
  <c r="P18" i="58"/>
  <c r="P17" i="58"/>
  <c r="P16" i="58"/>
  <c r="P15" i="58"/>
  <c r="P57" i="62"/>
  <c r="P56" i="62"/>
  <c r="P55" i="62"/>
  <c r="P54" i="62"/>
  <c r="P53" i="62"/>
  <c r="P52" i="62"/>
  <c r="P51" i="62"/>
  <c r="P50" i="62"/>
  <c r="P49" i="62"/>
  <c r="P48" i="62"/>
  <c r="P47" i="62"/>
  <c r="P46" i="62"/>
  <c r="P45" i="62"/>
  <c r="P44" i="62"/>
  <c r="P43" i="62"/>
  <c r="P42" i="62"/>
  <c r="P41" i="62"/>
  <c r="P40" i="62"/>
  <c r="P39" i="62"/>
  <c r="P38" i="62"/>
  <c r="P37" i="62"/>
  <c r="P36" i="62"/>
  <c r="P35" i="62"/>
  <c r="P34" i="62"/>
  <c r="P33" i="62"/>
  <c r="P32" i="62"/>
  <c r="P31" i="62"/>
  <c r="P30" i="62"/>
  <c r="P29" i="62"/>
  <c r="P28" i="62"/>
  <c r="P27" i="62"/>
  <c r="P26" i="62"/>
  <c r="P25" i="62"/>
  <c r="P24" i="62"/>
  <c r="P23" i="62"/>
  <c r="P22" i="62"/>
  <c r="P21" i="62"/>
  <c r="P20" i="62"/>
  <c r="P19" i="62"/>
  <c r="P18" i="62"/>
  <c r="P17" i="62"/>
  <c r="P16" i="62"/>
  <c r="P15" i="62"/>
  <c r="P57" i="66"/>
  <c r="P56" i="66"/>
  <c r="P55" i="66"/>
  <c r="P54" i="66"/>
  <c r="P53" i="66"/>
  <c r="P52" i="66"/>
  <c r="P51" i="66"/>
  <c r="P50" i="66"/>
  <c r="P49" i="66"/>
  <c r="P48" i="66"/>
  <c r="P47" i="66"/>
  <c r="P46" i="66"/>
  <c r="P45" i="66"/>
  <c r="P44" i="66"/>
  <c r="P43" i="66"/>
  <c r="P42" i="66"/>
  <c r="P41" i="66"/>
  <c r="P40" i="66"/>
  <c r="P39" i="66"/>
  <c r="P38" i="66"/>
  <c r="P37" i="66"/>
  <c r="P36" i="66"/>
  <c r="P35" i="66"/>
  <c r="P34" i="66"/>
  <c r="P33" i="66"/>
  <c r="P32" i="66"/>
  <c r="P31" i="66"/>
  <c r="P30" i="66"/>
  <c r="P29" i="66"/>
  <c r="P28" i="66"/>
  <c r="P27" i="66"/>
  <c r="P26" i="66"/>
  <c r="P25" i="66"/>
  <c r="P24" i="66"/>
  <c r="P23" i="66"/>
  <c r="P22" i="66"/>
  <c r="P21" i="66"/>
  <c r="P20" i="66"/>
  <c r="P19" i="66"/>
  <c r="P18" i="66"/>
  <c r="P17" i="66"/>
  <c r="P16" i="66"/>
  <c r="P15" i="66"/>
  <c r="P57" i="70"/>
  <c r="P56" i="70"/>
  <c r="P55" i="70"/>
  <c r="P54" i="70"/>
  <c r="P53" i="70"/>
  <c r="P52" i="70"/>
  <c r="P51" i="70"/>
  <c r="P50" i="70"/>
  <c r="P49" i="70"/>
  <c r="P48" i="70"/>
  <c r="P47" i="70"/>
  <c r="P46" i="70"/>
  <c r="P45" i="70"/>
  <c r="P44" i="70"/>
  <c r="P43" i="70"/>
  <c r="P42" i="70"/>
  <c r="P41" i="70"/>
  <c r="P40" i="70"/>
  <c r="P39" i="70"/>
  <c r="P38" i="70"/>
  <c r="P37" i="70"/>
  <c r="P36" i="70"/>
  <c r="P35" i="70"/>
  <c r="P34" i="70"/>
  <c r="P33" i="70"/>
  <c r="P32" i="70"/>
  <c r="P31" i="70"/>
  <c r="P30" i="70"/>
  <c r="P29" i="70"/>
  <c r="P28" i="70"/>
  <c r="P27" i="70"/>
  <c r="P26" i="70"/>
  <c r="P25" i="70"/>
  <c r="P24" i="70"/>
  <c r="P23" i="70"/>
  <c r="P22" i="70"/>
  <c r="P21" i="70"/>
  <c r="P20" i="70"/>
  <c r="P19" i="70"/>
  <c r="P18" i="70"/>
  <c r="P17" i="70"/>
  <c r="P16" i="70"/>
  <c r="P15" i="70"/>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57" i="53"/>
  <c r="I56" i="53"/>
  <c r="I55" i="53"/>
  <c r="I54" i="53"/>
  <c r="I53" i="53"/>
  <c r="I52" i="53"/>
  <c r="I51" i="53"/>
  <c r="I50" i="53"/>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I19" i="58"/>
  <c r="I18" i="58"/>
  <c r="I17" i="58"/>
  <c r="I16" i="58"/>
  <c r="I57" i="62"/>
  <c r="I56" i="62"/>
  <c r="I55" i="62"/>
  <c r="I54" i="62"/>
  <c r="I53" i="62"/>
  <c r="I52" i="62"/>
  <c r="I51" i="62"/>
  <c r="I50" i="62"/>
  <c r="I49" i="62"/>
  <c r="I48" i="62"/>
  <c r="I47" i="62"/>
  <c r="I46" i="62"/>
  <c r="I45" i="62"/>
  <c r="I44" i="62"/>
  <c r="I43" i="62"/>
  <c r="I42" i="62"/>
  <c r="I41" i="62"/>
  <c r="I40" i="62"/>
  <c r="I39" i="62"/>
  <c r="I38" i="62"/>
  <c r="I37" i="62"/>
  <c r="I36" i="62"/>
  <c r="I35" i="62"/>
  <c r="I34" i="62"/>
  <c r="I33" i="62"/>
  <c r="I32" i="62"/>
  <c r="I31" i="62"/>
  <c r="I30" i="62"/>
  <c r="I29" i="62"/>
  <c r="I28" i="62"/>
  <c r="I27" i="62"/>
  <c r="I26" i="62"/>
  <c r="I25" i="62"/>
  <c r="I24" i="62"/>
  <c r="I23" i="62"/>
  <c r="I22" i="62"/>
  <c r="I21" i="62"/>
  <c r="I20" i="62"/>
  <c r="I19" i="62"/>
  <c r="I18" i="62"/>
  <c r="I17" i="62"/>
  <c r="I16" i="62"/>
  <c r="I57" i="66"/>
  <c r="I56" i="66"/>
  <c r="I55" i="66"/>
  <c r="I54" i="66"/>
  <c r="I53" i="66"/>
  <c r="I52" i="66"/>
  <c r="I51" i="66"/>
  <c r="I50" i="66"/>
  <c r="I49" i="66"/>
  <c r="I48" i="66"/>
  <c r="I47" i="66"/>
  <c r="I46" i="66"/>
  <c r="I45" i="66"/>
  <c r="I44" i="66"/>
  <c r="I43" i="66"/>
  <c r="I42" i="66"/>
  <c r="I41" i="66"/>
  <c r="I40" i="66"/>
  <c r="I39" i="66"/>
  <c r="I38" i="66"/>
  <c r="I37" i="66"/>
  <c r="I36" i="66"/>
  <c r="I35" i="66"/>
  <c r="I34" i="66"/>
  <c r="I33" i="66"/>
  <c r="I32" i="66"/>
  <c r="I31" i="66"/>
  <c r="I30" i="66"/>
  <c r="I29" i="66"/>
  <c r="I28" i="66"/>
  <c r="I27" i="66"/>
  <c r="I26" i="66"/>
  <c r="I25" i="66"/>
  <c r="I24" i="66"/>
  <c r="I23" i="66"/>
  <c r="I22" i="66"/>
  <c r="I21" i="66"/>
  <c r="I20" i="66"/>
  <c r="I19" i="66"/>
  <c r="I18" i="66"/>
  <c r="I17" i="66"/>
  <c r="I16" i="66"/>
  <c r="I57" i="70"/>
  <c r="I56" i="70"/>
  <c r="I55" i="70"/>
  <c r="I54" i="70"/>
  <c r="I53" i="70"/>
  <c r="I52" i="70"/>
  <c r="I51" i="70"/>
  <c r="I50" i="70"/>
  <c r="I49" i="70"/>
  <c r="I48" i="70"/>
  <c r="I47" i="70"/>
  <c r="I46" i="70"/>
  <c r="I45" i="70"/>
  <c r="I44" i="70"/>
  <c r="I43" i="70"/>
  <c r="I42" i="70"/>
  <c r="I41" i="70"/>
  <c r="I40" i="70"/>
  <c r="I39" i="70"/>
  <c r="I38" i="70"/>
  <c r="I37" i="70"/>
  <c r="I36" i="70"/>
  <c r="I35" i="70"/>
  <c r="I34" i="70"/>
  <c r="I33" i="70"/>
  <c r="I32" i="70"/>
  <c r="I31" i="70"/>
  <c r="I30" i="70"/>
  <c r="I29" i="70"/>
  <c r="I28" i="70"/>
  <c r="I27" i="70"/>
  <c r="I26" i="70"/>
  <c r="I25" i="70"/>
  <c r="I24" i="70"/>
  <c r="I23" i="70"/>
  <c r="I22" i="70"/>
  <c r="I21" i="70"/>
  <c r="I20" i="70"/>
  <c r="I19" i="70"/>
  <c r="I18" i="70"/>
  <c r="I17" i="70"/>
  <c r="I16" i="70"/>
  <c r="I15" i="49"/>
  <c r="I15" i="53"/>
  <c r="I15" i="62"/>
  <c r="I15" i="66"/>
  <c r="I15" i="70"/>
  <c r="J53" i="36" l="1"/>
  <c r="E91" i="2"/>
  <c r="C176" i="12" a="1"/>
  <c r="C176" i="12" s="1"/>
  <c r="C89" i="2"/>
  <c r="C91" i="2" s="1"/>
  <c r="C73" i="9"/>
  <c r="E71" i="9"/>
  <c r="D69" i="9"/>
  <c r="D91" i="38"/>
  <c r="E89" i="38"/>
  <c r="E91" i="38" s="1"/>
  <c r="G89" i="38"/>
  <c r="G91" i="38" s="1"/>
  <c r="N70" i="9"/>
  <c r="Y72" i="9"/>
  <c r="V69" i="9"/>
  <c r="F93" i="92"/>
  <c r="H20" i="90"/>
  <c r="F93" i="63"/>
  <c r="H20" i="61"/>
  <c r="H23" i="61" s="1"/>
  <c r="H55" i="61" s="1"/>
  <c r="E93" i="71"/>
  <c r="G20" i="69"/>
  <c r="C93" i="50"/>
  <c r="E20" i="48"/>
  <c r="E93" i="63"/>
  <c r="G20" i="61"/>
  <c r="E93" i="50"/>
  <c r="G20" i="48"/>
  <c r="G23" i="48" s="1"/>
  <c r="F93" i="50"/>
  <c r="H20" i="48"/>
  <c r="H23" i="48" s="1"/>
  <c r="H55" i="48" s="1"/>
  <c r="F93" i="59"/>
  <c r="H20" i="57"/>
  <c r="H23" i="57" s="1"/>
  <c r="H55" i="57" s="1"/>
  <c r="F93" i="67"/>
  <c r="H20" i="65"/>
  <c r="H23" i="65" s="1"/>
  <c r="H55" i="65" s="1"/>
  <c r="C93" i="71"/>
  <c r="E20" i="69"/>
  <c r="E23" i="69" s="1"/>
  <c r="E55" i="69" s="1"/>
  <c r="C93" i="59"/>
  <c r="E20" i="57"/>
  <c r="C93" i="67"/>
  <c r="E20" i="65"/>
  <c r="F93" i="71"/>
  <c r="H20" i="69"/>
  <c r="H23" i="69" s="1"/>
  <c r="H55" i="69" s="1"/>
  <c r="F93" i="88"/>
  <c r="H20" i="86"/>
  <c r="H23" i="86" s="1"/>
  <c r="H55" i="86" s="1"/>
  <c r="E93" i="59"/>
  <c r="G20" i="57"/>
  <c r="G23" i="57" s="1"/>
  <c r="G55" i="57" s="1"/>
  <c r="E93" i="67"/>
  <c r="G20" i="65"/>
  <c r="C93" i="54"/>
  <c r="E20" i="52"/>
  <c r="C93" i="88"/>
  <c r="E20" i="86"/>
  <c r="E23" i="86" s="1"/>
  <c r="E55" i="86" s="1"/>
  <c r="C93" i="92"/>
  <c r="E20" i="90"/>
  <c r="E23" i="90" s="1"/>
  <c r="E55" i="90" s="1"/>
  <c r="E93" i="54"/>
  <c r="G20" i="52"/>
  <c r="G23" i="52" s="1"/>
  <c r="G55" i="52" s="1"/>
  <c r="C93" i="63"/>
  <c r="E20" i="61"/>
  <c r="F93" i="54"/>
  <c r="H20" i="52"/>
  <c r="H23" i="52" s="1"/>
  <c r="H55" i="52" s="1"/>
  <c r="H23" i="90"/>
  <c r="H55" i="90" s="1"/>
  <c r="G23" i="90"/>
  <c r="G55" i="90" s="1"/>
  <c r="G23" i="86"/>
  <c r="G55" i="86" s="1"/>
  <c r="G23" i="65"/>
  <c r="G55" i="65" s="1"/>
  <c r="G23" i="69"/>
  <c r="G23" i="61"/>
  <c r="O69" i="9"/>
  <c r="D71" i="9"/>
  <c r="Y71" i="9"/>
  <c r="N69" i="9"/>
  <c r="G70" i="9"/>
  <c r="T70" i="9"/>
  <c r="G71" i="9"/>
  <c r="I71" i="9"/>
  <c r="O72" i="9"/>
  <c r="S70" i="9"/>
  <c r="AA69" i="9"/>
  <c r="AB69" i="9" s="1"/>
  <c r="L70" i="9"/>
  <c r="Q69" i="9"/>
  <c r="S71" i="9"/>
  <c r="Z69" i="9"/>
  <c r="U71" i="9"/>
  <c r="Y69" i="9"/>
  <c r="D70" i="9"/>
  <c r="T71" i="9"/>
  <c r="V70" i="9"/>
  <c r="F70" i="9"/>
  <c r="X70" i="9"/>
  <c r="J72" i="9"/>
  <c r="K69" i="9"/>
  <c r="N71" i="9"/>
  <c r="Q70" i="9"/>
  <c r="T72" i="9"/>
  <c r="U69" i="9"/>
  <c r="X71" i="9"/>
  <c r="AA70" i="9"/>
  <c r="L71" i="9"/>
  <c r="J69" i="9"/>
  <c r="N72" i="9"/>
  <c r="P70" i="9"/>
  <c r="T69" i="9"/>
  <c r="X72" i="9"/>
  <c r="Z70" i="9"/>
  <c r="I69" i="9"/>
  <c r="K71" i="9"/>
  <c r="Q72" i="9"/>
  <c r="AA72" i="9"/>
  <c r="K72" i="9"/>
  <c r="O71" i="9"/>
  <c r="U72" i="9"/>
  <c r="I70" i="9"/>
  <c r="I72" i="9"/>
  <c r="K70" i="9"/>
  <c r="Q71" i="9"/>
  <c r="S72" i="9"/>
  <c r="AA71" i="9"/>
  <c r="D72" i="9"/>
  <c r="E72" i="9"/>
  <c r="F69" i="9"/>
  <c r="F72" i="9"/>
  <c r="E70" i="9"/>
  <c r="E69" i="9"/>
  <c r="D5" i="1"/>
  <c r="E23" i="76"/>
  <c r="G45" i="76"/>
  <c r="O45" i="76"/>
  <c r="W45" i="76"/>
  <c r="AE45" i="76"/>
  <c r="AD45" i="76"/>
  <c r="H45" i="76"/>
  <c r="P45" i="76"/>
  <c r="X45" i="76"/>
  <c r="AF45" i="76"/>
  <c r="V45" i="76"/>
  <c r="I45" i="76"/>
  <c r="Q45" i="76"/>
  <c r="Y45" i="76"/>
  <c r="AG45" i="76"/>
  <c r="N45" i="76"/>
  <c r="J45" i="76"/>
  <c r="R45" i="76"/>
  <c r="Z45" i="76"/>
  <c r="AH45" i="76"/>
  <c r="K45" i="76"/>
  <c r="S45" i="76"/>
  <c r="AA45" i="76"/>
  <c r="F45" i="76"/>
  <c r="L45" i="76"/>
  <c r="T45" i="76"/>
  <c r="AB45" i="76"/>
  <c r="M45" i="76"/>
  <c r="U45" i="76"/>
  <c r="AC45" i="76"/>
  <c r="AF24" i="76"/>
  <c r="AC24" i="76"/>
  <c r="Z24" i="76"/>
  <c r="W24" i="76"/>
  <c r="T24" i="76"/>
  <c r="Q24" i="76"/>
  <c r="N24" i="76"/>
  <c r="K24" i="76"/>
  <c r="H24" i="76"/>
  <c r="E24" i="76"/>
  <c r="D6" i="85"/>
  <c r="AB68" i="67"/>
  <c r="S104" i="67"/>
  <c r="J68" i="67"/>
  <c r="Y104" i="67"/>
  <c r="M104" i="67"/>
  <c r="Y68" i="71"/>
  <c r="P104" i="71"/>
  <c r="S104" i="71"/>
  <c r="G104" i="71"/>
  <c r="S104" i="92"/>
  <c r="S68" i="67"/>
  <c r="D91" i="92"/>
  <c r="AE104" i="71"/>
  <c r="J104" i="71"/>
  <c r="J68" i="71"/>
  <c r="AH100" i="92"/>
  <c r="V68" i="67"/>
  <c r="M68" i="71"/>
  <c r="D104" i="71"/>
  <c r="AB104" i="71"/>
  <c r="AH25" i="92"/>
  <c r="AH37" i="92"/>
  <c r="AH41" i="92"/>
  <c r="AH53" i="92"/>
  <c r="AH62" i="92"/>
  <c r="AH77" i="92"/>
  <c r="AH86" i="92"/>
  <c r="Y68" i="67"/>
  <c r="S68" i="71"/>
  <c r="Y104" i="71"/>
  <c r="AH21" i="88"/>
  <c r="AH45" i="88"/>
  <c r="AH97" i="88"/>
  <c r="P68" i="92"/>
  <c r="AH39" i="92"/>
  <c r="AH55" i="92"/>
  <c r="AH64" i="92"/>
  <c r="AH75" i="92"/>
  <c r="AH79" i="92"/>
  <c r="AH88" i="92"/>
  <c r="AH16" i="88"/>
  <c r="AH20" i="88"/>
  <c r="AH44" i="88"/>
  <c r="AH54" i="88"/>
  <c r="AH63" i="88"/>
  <c r="AB104" i="88"/>
  <c r="AH27" i="92"/>
  <c r="AH43" i="92"/>
  <c r="AH51" i="92"/>
  <c r="G104" i="88"/>
  <c r="AH102" i="88"/>
  <c r="AE104" i="88"/>
  <c r="AH29" i="92"/>
  <c r="AH45" i="92"/>
  <c r="AH24" i="88"/>
  <c r="AH28" i="88"/>
  <c r="AH32" i="88"/>
  <c r="AH36" i="88"/>
  <c r="AH40" i="88"/>
  <c r="AH48" i="88"/>
  <c r="AH52" i="88"/>
  <c r="AH57" i="88"/>
  <c r="AH72" i="88"/>
  <c r="AH76" i="88"/>
  <c r="AH80" i="88"/>
  <c r="AH85" i="88"/>
  <c r="AH89" i="88"/>
  <c r="AH22" i="92"/>
  <c r="AH24" i="92"/>
  <c r="AH38" i="92"/>
  <c r="AH40" i="92"/>
  <c r="AH61" i="92"/>
  <c r="AH63" i="92"/>
  <c r="AH85" i="92"/>
  <c r="AH87" i="92"/>
  <c r="AH99" i="92"/>
  <c r="P104" i="92"/>
  <c r="AH15" i="88"/>
  <c r="AH23" i="88"/>
  <c r="AH27" i="88"/>
  <c r="AH31" i="88"/>
  <c r="AH41" i="88"/>
  <c r="AH43" i="88"/>
  <c r="AH64" i="88"/>
  <c r="AH66" i="88"/>
  <c r="AH82" i="88"/>
  <c r="AH84" i="88"/>
  <c r="AH90" i="88"/>
  <c r="AH18" i="92"/>
  <c r="G91" i="92"/>
  <c r="G104" i="92"/>
  <c r="AE104" i="92"/>
  <c r="AH97" i="92"/>
  <c r="AH29" i="88"/>
  <c r="AH37" i="88"/>
  <c r="AH53" i="88"/>
  <c r="AH62" i="88"/>
  <c r="AH77" i="88"/>
  <c r="AH32" i="92"/>
  <c r="AH48" i="92"/>
  <c r="AH57" i="92"/>
  <c r="AH65" i="92"/>
  <c r="AH80" i="92"/>
  <c r="AH89" i="92"/>
  <c r="I58" i="66"/>
  <c r="I61" i="66" s="1"/>
  <c r="BW35" i="87"/>
  <c r="AD58" i="66"/>
  <c r="AK58" i="66"/>
  <c r="I58" i="70"/>
  <c r="AD58" i="58"/>
  <c r="BW24" i="87"/>
  <c r="BW44" i="91"/>
  <c r="AR58" i="66"/>
  <c r="I58" i="49"/>
  <c r="I61" i="49" s="1"/>
  <c r="AD58" i="70"/>
  <c r="AK58" i="70"/>
  <c r="AK58" i="53"/>
  <c r="AR58" i="70"/>
  <c r="AR58" i="58"/>
  <c r="AR58" i="53"/>
  <c r="AY58" i="53"/>
  <c r="BM58" i="62"/>
  <c r="BT58" i="62"/>
  <c r="AD58" i="62"/>
  <c r="AR58" i="62"/>
  <c r="AR58" i="49"/>
  <c r="AY58" i="49"/>
  <c r="BV16" i="91"/>
  <c r="BV53" i="91"/>
  <c r="BM58" i="49"/>
  <c r="W58" i="70"/>
  <c r="AY58" i="70"/>
  <c r="BF58" i="70"/>
  <c r="BF58" i="58"/>
  <c r="BM58" i="58"/>
  <c r="BT58" i="58"/>
  <c r="BW27" i="87"/>
  <c r="BW48" i="87"/>
  <c r="BV45" i="91"/>
  <c r="BW52" i="91"/>
  <c r="W58" i="49"/>
  <c r="AK58" i="58"/>
  <c r="AY58" i="58"/>
  <c r="BV19" i="87"/>
  <c r="BW29" i="91"/>
  <c r="W58" i="62"/>
  <c r="P58" i="49"/>
  <c r="BM58" i="70"/>
  <c r="P58" i="58"/>
  <c r="P61" i="58" s="1"/>
  <c r="BM58" i="66"/>
  <c r="BT58" i="66"/>
  <c r="AP61" i="87"/>
  <c r="AP62" i="87" s="1"/>
  <c r="BV28" i="91"/>
  <c r="AY58" i="62"/>
  <c r="BF58" i="62"/>
  <c r="BF58" i="49"/>
  <c r="P58" i="62"/>
  <c r="BT58" i="70"/>
  <c r="H20" i="87"/>
  <c r="BW20" i="87"/>
  <c r="BV24" i="91"/>
  <c r="I58" i="62"/>
  <c r="I61" i="62" s="1"/>
  <c r="W58" i="66"/>
  <c r="AY58" i="66"/>
  <c r="BF58" i="66"/>
  <c r="BF58" i="53"/>
  <c r="BM58" i="53"/>
  <c r="BT58" i="53"/>
  <c r="AW61" i="87"/>
  <c r="AW62" i="87"/>
  <c r="AK58" i="62"/>
  <c r="BT58" i="49"/>
  <c r="AD58" i="49"/>
  <c r="AK58" i="49"/>
  <c r="BV21" i="87"/>
  <c r="P58" i="70"/>
  <c r="P61" i="70" s="1"/>
  <c r="W58" i="58"/>
  <c r="I58" i="53"/>
  <c r="I61" i="53" s="1"/>
  <c r="P58" i="66"/>
  <c r="P61" i="66" s="1"/>
  <c r="W58" i="53"/>
  <c r="AD58" i="53"/>
  <c r="BV46" i="87"/>
  <c r="BW19" i="91"/>
  <c r="H19" i="91"/>
  <c r="BV19" i="91" s="1"/>
  <c r="BW16" i="87"/>
  <c r="BW25" i="87"/>
  <c r="BW31" i="87"/>
  <c r="BW43" i="87"/>
  <c r="F59" i="91"/>
  <c r="BV22" i="91"/>
  <c r="BD61" i="91"/>
  <c r="BD62" i="91" s="1"/>
  <c r="BC59" i="87"/>
  <c r="BW17" i="87"/>
  <c r="BW51" i="87"/>
  <c r="BW43" i="91"/>
  <c r="BW56" i="91"/>
  <c r="G62" i="91"/>
  <c r="BW32" i="87"/>
  <c r="BW35" i="91"/>
  <c r="BW42" i="87"/>
  <c r="BW50" i="87"/>
  <c r="AK58" i="91"/>
  <c r="BW40" i="91"/>
  <c r="H44" i="91"/>
  <c r="BV44" i="91" s="1"/>
  <c r="BW39" i="87"/>
  <c r="BV44" i="87"/>
  <c r="BW47" i="87"/>
  <c r="BW55" i="87"/>
  <c r="BW16" i="91"/>
  <c r="BV21" i="91"/>
  <c r="BW23" i="91"/>
  <c r="BW45" i="91"/>
  <c r="BW17" i="91"/>
  <c r="BV37" i="91"/>
  <c r="BW53" i="91"/>
  <c r="BV54" i="91"/>
  <c r="H93" i="92"/>
  <c r="S91" i="92"/>
  <c r="S93" i="92" s="1"/>
  <c r="D91" i="88"/>
  <c r="D5" i="85"/>
  <c r="C12" i="92"/>
  <c r="C12" i="88"/>
  <c r="F12" i="92"/>
  <c r="F12" i="88"/>
  <c r="I12" i="92"/>
  <c r="I12" i="88"/>
  <c r="L12" i="92"/>
  <c r="L12" i="88"/>
  <c r="O12" i="92"/>
  <c r="O12" i="88"/>
  <c r="R12" i="92"/>
  <c r="R12" i="88"/>
  <c r="U12" i="92"/>
  <c r="U12" i="88"/>
  <c r="X12" i="92"/>
  <c r="X12" i="88"/>
  <c r="AA12" i="92"/>
  <c r="AA12" i="88"/>
  <c r="AD12" i="92"/>
  <c r="AD12" i="88"/>
  <c r="AG11" i="71"/>
  <c r="AG11" i="92"/>
  <c r="AG11" i="88"/>
  <c r="H13" i="91"/>
  <c r="H13" i="87"/>
  <c r="H120" i="88"/>
  <c r="M91" i="92"/>
  <c r="M93" i="92" s="1"/>
  <c r="N93" i="92"/>
  <c r="J91" i="88"/>
  <c r="J93" i="88" s="1"/>
  <c r="P91" i="88"/>
  <c r="P93" i="88" s="1"/>
  <c r="S91" i="88"/>
  <c r="S93" i="88" s="1"/>
  <c r="AE91" i="92"/>
  <c r="AE93" i="92" s="1"/>
  <c r="J91" i="92"/>
  <c r="J93" i="92" s="1"/>
  <c r="B3" i="92"/>
  <c r="AE123" i="92"/>
  <c r="W123" i="92"/>
  <c r="G123" i="92"/>
  <c r="V123" i="92"/>
  <c r="N123" i="92"/>
  <c r="AC123" i="92"/>
  <c r="M123" i="92"/>
  <c r="E123" i="92"/>
  <c r="AB123" i="92"/>
  <c r="T123" i="92"/>
  <c r="D123" i="92"/>
  <c r="S123" i="92"/>
  <c r="K123" i="92"/>
  <c r="Z123" i="92"/>
  <c r="J123" i="92"/>
  <c r="B3" i="91"/>
  <c r="Y123" i="92"/>
  <c r="Q123" i="92"/>
  <c r="BL58" i="91"/>
  <c r="BU11" i="91"/>
  <c r="B5" i="92"/>
  <c r="B5" i="91"/>
  <c r="F120" i="92"/>
  <c r="J74" i="91"/>
  <c r="P74" i="91"/>
  <c r="N74" i="91"/>
  <c r="O74" i="91"/>
  <c r="M74" i="91"/>
  <c r="L74" i="91"/>
  <c r="K74" i="91"/>
  <c r="H123" i="92"/>
  <c r="BT58" i="91"/>
  <c r="BS15" i="91"/>
  <c r="BS58" i="91" s="1"/>
  <c r="P123" i="92"/>
  <c r="BV20" i="91"/>
  <c r="AJ58" i="91"/>
  <c r="BC59" i="91"/>
  <c r="BV29" i="91"/>
  <c r="BV32" i="91"/>
  <c r="B6" i="92"/>
  <c r="B6" i="91"/>
  <c r="K120" i="92"/>
  <c r="AF123" i="92"/>
  <c r="AD14" i="91"/>
  <c r="AK14" i="91" s="1"/>
  <c r="AR14" i="91" s="1"/>
  <c r="AY14" i="91" s="1"/>
  <c r="BF14" i="91" s="1"/>
  <c r="BM14" i="91" s="1"/>
  <c r="BT14" i="91" s="1"/>
  <c r="BW14" i="91"/>
  <c r="P58" i="91"/>
  <c r="O15" i="91"/>
  <c r="BW15" i="91"/>
  <c r="AK61" i="91"/>
  <c r="AJ61" i="91" s="1"/>
  <c r="H18" i="91"/>
  <c r="BV18" i="91" s="1"/>
  <c r="BW18" i="91"/>
  <c r="BW20" i="91"/>
  <c r="BW26" i="91"/>
  <c r="H26" i="91"/>
  <c r="BV26" i="91" s="1"/>
  <c r="V36" i="91"/>
  <c r="BW36" i="91"/>
  <c r="B4" i="92"/>
  <c r="B4" i="91"/>
  <c r="N120" i="92"/>
  <c r="BF58" i="91"/>
  <c r="BV35" i="91"/>
  <c r="BU14" i="91"/>
  <c r="T59" i="91"/>
  <c r="BE58" i="91"/>
  <c r="BU58" i="91"/>
  <c r="BW21" i="91"/>
  <c r="H42" i="91"/>
  <c r="BV42" i="91" s="1"/>
  <c r="BW42" i="91"/>
  <c r="BV48" i="91"/>
  <c r="BV49" i="91"/>
  <c r="H57" i="91"/>
  <c r="BV57" i="91" s="1"/>
  <c r="BW57" i="91"/>
  <c r="AO59" i="91"/>
  <c r="BW32" i="91"/>
  <c r="BV43" i="91"/>
  <c r="BW48" i="91"/>
  <c r="W58" i="91"/>
  <c r="AQ58" i="91"/>
  <c r="BJ59" i="91"/>
  <c r="BV25" i="91"/>
  <c r="BV27" i="91"/>
  <c r="BW28" i="91"/>
  <c r="BV36" i="91"/>
  <c r="H50" i="91"/>
  <c r="BV50" i="91" s="1"/>
  <c r="BW50" i="91"/>
  <c r="AA59" i="91"/>
  <c r="AR58" i="91"/>
  <c r="V17" i="91"/>
  <c r="BV17" i="91" s="1"/>
  <c r="BW22" i="91"/>
  <c r="O23" i="91"/>
  <c r="BV23" i="91" s="1"/>
  <c r="BW37" i="91"/>
  <c r="BV38" i="91"/>
  <c r="BV51" i="91"/>
  <c r="I58" i="91"/>
  <c r="AC58" i="91"/>
  <c r="AV59" i="91"/>
  <c r="BM58" i="91"/>
  <c r="BW25" i="91"/>
  <c r="O30" i="91"/>
  <c r="BV30" i="91" s="1"/>
  <c r="BW30" i="91"/>
  <c r="BV33" i="91"/>
  <c r="O39" i="91"/>
  <c r="BV39" i="91" s="1"/>
  <c r="BW39" i="91"/>
  <c r="BW51" i="91"/>
  <c r="N61" i="91"/>
  <c r="M68" i="92"/>
  <c r="M59" i="91"/>
  <c r="AD58" i="91"/>
  <c r="AX58" i="91"/>
  <c r="BQ59" i="91"/>
  <c r="BW27" i="91"/>
  <c r="BV31" i="91"/>
  <c r="BV46" i="91"/>
  <c r="AY58" i="91"/>
  <c r="BW24" i="91"/>
  <c r="BW31" i="91"/>
  <c r="H34" i="91"/>
  <c r="BV34" i="91" s="1"/>
  <c r="BW34" i="91"/>
  <c r="BV40" i="91"/>
  <c r="BV41" i="91"/>
  <c r="O47" i="91"/>
  <c r="BV47" i="91" s="1"/>
  <c r="BW47" i="91"/>
  <c r="BV52" i="91"/>
  <c r="AH71" i="92"/>
  <c r="AP61" i="91"/>
  <c r="AP62" i="91" s="1"/>
  <c r="BK61" i="91"/>
  <c r="BK62" i="91" s="1"/>
  <c r="AH16" i="92"/>
  <c r="BW38" i="91"/>
  <c r="BW46" i="91"/>
  <c r="AH15" i="92"/>
  <c r="AH34" i="92"/>
  <c r="BV55" i="91"/>
  <c r="S68" i="92"/>
  <c r="AH23" i="92"/>
  <c r="BW54" i="91"/>
  <c r="BW55" i="91"/>
  <c r="O56" i="91"/>
  <c r="BV56" i="91" s="1"/>
  <c r="AH17" i="92"/>
  <c r="AH31" i="92"/>
  <c r="AH59" i="92"/>
  <c r="AB91" i="92"/>
  <c r="AB93" i="92" s="1"/>
  <c r="BW33" i="91"/>
  <c r="BW41" i="91"/>
  <c r="BW49" i="91"/>
  <c r="D68" i="92"/>
  <c r="AB68" i="92"/>
  <c r="AH21" i="92"/>
  <c r="AH33" i="92"/>
  <c r="AH47" i="92"/>
  <c r="AH83" i="92"/>
  <c r="U61" i="91"/>
  <c r="U62" i="91" s="1"/>
  <c r="AH72" i="92"/>
  <c r="V68" i="92"/>
  <c r="AH49" i="92"/>
  <c r="AH73" i="92"/>
  <c r="AI91" i="92"/>
  <c r="AI93" i="92" s="1"/>
  <c r="E93" i="92"/>
  <c r="V104" i="92"/>
  <c r="Y68" i="92"/>
  <c r="AH28" i="92"/>
  <c r="AH44" i="92"/>
  <c r="AH84" i="92"/>
  <c r="Y104" i="92"/>
  <c r="AH101" i="92"/>
  <c r="AH14" i="92"/>
  <c r="AH19" i="92"/>
  <c r="AH26" i="92"/>
  <c r="AH30" i="92"/>
  <c r="AH35" i="92"/>
  <c r="AH42" i="92"/>
  <c r="AH46" i="92"/>
  <c r="AH58" i="92"/>
  <c r="AH60" i="92"/>
  <c r="AH82" i="92"/>
  <c r="D104" i="92"/>
  <c r="AH96" i="92"/>
  <c r="AB104" i="92"/>
  <c r="Z93" i="92"/>
  <c r="Y91" i="92"/>
  <c r="Y93" i="92" s="1"/>
  <c r="G68" i="92"/>
  <c r="AE68" i="92"/>
  <c r="AH52" i="92"/>
  <c r="AH76" i="92"/>
  <c r="T93" i="92"/>
  <c r="AH98" i="92"/>
  <c r="AG91" i="92"/>
  <c r="AG93" i="92" s="1"/>
  <c r="J68" i="92"/>
  <c r="AG68" i="92"/>
  <c r="AH50" i="92"/>
  <c r="AH54" i="92"/>
  <c r="AH66" i="92"/>
  <c r="AH74" i="92"/>
  <c r="AH78" i="92"/>
  <c r="AH90" i="92"/>
  <c r="J104" i="92"/>
  <c r="AG104" i="92"/>
  <c r="AH102" i="92"/>
  <c r="AI68" i="92"/>
  <c r="AH20" i="92"/>
  <c r="AH36" i="92"/>
  <c r="M104" i="92"/>
  <c r="AI104" i="92"/>
  <c r="V91" i="92"/>
  <c r="V93" i="92" s="1"/>
  <c r="P91" i="92"/>
  <c r="P93" i="92" s="1"/>
  <c r="X123" i="88"/>
  <c r="BD77" i="87"/>
  <c r="BC77" i="87"/>
  <c r="AZ77" i="87"/>
  <c r="BB77" i="87"/>
  <c r="BA77" i="87"/>
  <c r="BF77" i="87"/>
  <c r="BE77" i="87"/>
  <c r="B6" i="88"/>
  <c r="B6" i="87"/>
  <c r="H18" i="87"/>
  <c r="BV18" i="87" s="1"/>
  <c r="BW18" i="87"/>
  <c r="H26" i="87"/>
  <c r="BV26" i="87" s="1"/>
  <c r="BW26" i="87"/>
  <c r="AC40" i="87"/>
  <c r="BV40" i="87" s="1"/>
  <c r="BW40" i="87"/>
  <c r="H123" i="88"/>
  <c r="BT58" i="87"/>
  <c r="BS15" i="87"/>
  <c r="BS58" i="87" s="1"/>
  <c r="BW19" i="87"/>
  <c r="BV20" i="87"/>
  <c r="H28" i="87"/>
  <c r="BV28" i="87" s="1"/>
  <c r="BW28" i="87"/>
  <c r="BV34" i="87"/>
  <c r="P123" i="88"/>
  <c r="AB14" i="87"/>
  <c r="AI14" i="87" s="1"/>
  <c r="AP14" i="87" s="1"/>
  <c r="AW14" i="87" s="1"/>
  <c r="BD14" i="87" s="1"/>
  <c r="BK14" i="87" s="1"/>
  <c r="BR14" i="87" s="1"/>
  <c r="BU14" i="87"/>
  <c r="V36" i="87"/>
  <c r="BV36" i="87" s="1"/>
  <c r="BW36" i="87"/>
  <c r="BV52" i="87"/>
  <c r="AY58" i="87"/>
  <c r="H29" i="87"/>
  <c r="BV29" i="87" s="1"/>
  <c r="BW29" i="87"/>
  <c r="BV48" i="87"/>
  <c r="B4" i="88"/>
  <c r="B4" i="87"/>
  <c r="B3" i="88"/>
  <c r="AE123" i="88"/>
  <c r="W123" i="88"/>
  <c r="G123" i="88"/>
  <c r="V123" i="88"/>
  <c r="N123" i="88"/>
  <c r="AC123" i="88"/>
  <c r="M123" i="88"/>
  <c r="E123" i="88"/>
  <c r="AB123" i="88"/>
  <c r="T123" i="88"/>
  <c r="D123" i="88"/>
  <c r="S123" i="88"/>
  <c r="K123" i="88"/>
  <c r="Z123" i="88"/>
  <c r="J123" i="88"/>
  <c r="B3" i="87"/>
  <c r="Y123" i="88"/>
  <c r="Q123" i="88"/>
  <c r="AF123" i="88"/>
  <c r="AD14" i="87"/>
  <c r="AK14" i="87" s="1"/>
  <c r="AR14" i="87" s="1"/>
  <c r="AY14" i="87" s="1"/>
  <c r="BF14" i="87" s="1"/>
  <c r="BM14" i="87" s="1"/>
  <c r="BT14" i="87" s="1"/>
  <c r="BW14" i="87"/>
  <c r="AJ58" i="87"/>
  <c r="BV16" i="87"/>
  <c r="BV22" i="87"/>
  <c r="P58" i="87"/>
  <c r="O15" i="87"/>
  <c r="BE58" i="87"/>
  <c r="V20" i="87"/>
  <c r="W58" i="87"/>
  <c r="BV23" i="87"/>
  <c r="BU11" i="87"/>
  <c r="B5" i="88"/>
  <c r="B5" i="87"/>
  <c r="BJ59" i="87"/>
  <c r="BW33" i="87"/>
  <c r="K120" i="88"/>
  <c r="BL58" i="87"/>
  <c r="H30" i="87"/>
  <c r="BV30" i="87" s="1"/>
  <c r="BW30" i="87"/>
  <c r="H37" i="87"/>
  <c r="BV37" i="87" s="1"/>
  <c r="BW37" i="87"/>
  <c r="H53" i="87"/>
  <c r="BV53" i="87" s="1"/>
  <c r="BW53" i="87"/>
  <c r="T59" i="87"/>
  <c r="AK58" i="87"/>
  <c r="BU58" i="87"/>
  <c r="BW21" i="87"/>
  <c r="AO59" i="87"/>
  <c r="BF58" i="87"/>
  <c r="BW22" i="87"/>
  <c r="O43" i="87"/>
  <c r="BV43" i="87" s="1"/>
  <c r="BW44" i="87"/>
  <c r="BW46" i="87"/>
  <c r="H49" i="87"/>
  <c r="BV49" i="87" s="1"/>
  <c r="BW49" i="87"/>
  <c r="BV57" i="87"/>
  <c r="AB68" i="88"/>
  <c r="F120" i="88"/>
  <c r="K74" i="87"/>
  <c r="J74" i="87"/>
  <c r="O74" i="87"/>
  <c r="N74" i="87"/>
  <c r="P74" i="87"/>
  <c r="M74" i="87"/>
  <c r="L74" i="87"/>
  <c r="F59" i="87"/>
  <c r="AQ58" i="87"/>
  <c r="BW15" i="87"/>
  <c r="BW23" i="87"/>
  <c r="V24" i="87"/>
  <c r="BV24" i="87" s="1"/>
  <c r="O27" i="87"/>
  <c r="BV27" i="87" s="1"/>
  <c r="V33" i="87"/>
  <c r="BV33" i="87" s="1"/>
  <c r="H35" i="87"/>
  <c r="BV35" i="87" s="1"/>
  <c r="H42" i="87"/>
  <c r="BV42" i="87" s="1"/>
  <c r="BV51" i="87"/>
  <c r="BW56" i="87"/>
  <c r="AA59" i="87"/>
  <c r="AR58" i="87"/>
  <c r="V17" i="87"/>
  <c r="BV17" i="87" s="1"/>
  <c r="V25" i="87"/>
  <c r="BV25" i="87" s="1"/>
  <c r="V31" i="87"/>
  <c r="BV31" i="87" s="1"/>
  <c r="V32" i="87"/>
  <c r="BV32" i="87" s="1"/>
  <c r="O39" i="87"/>
  <c r="BV39" i="87" s="1"/>
  <c r="H45" i="87"/>
  <c r="BV45" i="87" s="1"/>
  <c r="BW45" i="87"/>
  <c r="O55" i="87"/>
  <c r="BV55" i="87" s="1"/>
  <c r="I58" i="87"/>
  <c r="AV59" i="87"/>
  <c r="BM58" i="87"/>
  <c r="BV38" i="87"/>
  <c r="BV47" i="87"/>
  <c r="BV54" i="87"/>
  <c r="M59" i="87"/>
  <c r="AD58" i="87"/>
  <c r="AX58" i="87"/>
  <c r="BQ59" i="87"/>
  <c r="BW34" i="87"/>
  <c r="BW38" i="87"/>
  <c r="H41" i="87"/>
  <c r="BV41" i="87" s="1"/>
  <c r="BW41" i="87"/>
  <c r="BW52" i="87"/>
  <c r="BW54" i="87"/>
  <c r="P68" i="88"/>
  <c r="D104" i="88"/>
  <c r="AH96" i="88"/>
  <c r="H50" i="87"/>
  <c r="BV50" i="87" s="1"/>
  <c r="BV56" i="87"/>
  <c r="S68" i="88"/>
  <c r="AI91" i="88"/>
  <c r="AI93" i="88" s="1"/>
  <c r="E93" i="88"/>
  <c r="AH79" i="88"/>
  <c r="U93" i="88"/>
  <c r="V91" i="88"/>
  <c r="V93" i="88" s="1"/>
  <c r="AI104" i="88"/>
  <c r="D68" i="88"/>
  <c r="AH50" i="88"/>
  <c r="AH100" i="88"/>
  <c r="G68" i="88"/>
  <c r="AH14" i="88"/>
  <c r="AE68" i="88"/>
  <c r="BW57" i="87"/>
  <c r="AB61" i="87"/>
  <c r="BD61" i="87"/>
  <c r="BD62" i="87" s="1"/>
  <c r="J68" i="88"/>
  <c r="AG68" i="88"/>
  <c r="AH86" i="88"/>
  <c r="AC93" i="88"/>
  <c r="AB91" i="88"/>
  <c r="AB93" i="88" s="1"/>
  <c r="G62" i="87"/>
  <c r="AI62" i="87"/>
  <c r="BK62" i="87"/>
  <c r="M68" i="88"/>
  <c r="AH18" i="88"/>
  <c r="AH30" i="88"/>
  <c r="AH61" i="88"/>
  <c r="AH65" i="88"/>
  <c r="AH78" i="88"/>
  <c r="V68" i="88"/>
  <c r="AH33" i="88"/>
  <c r="AH35" i="88"/>
  <c r="AH42" i="88"/>
  <c r="AH55" i="88"/>
  <c r="AH71" i="88"/>
  <c r="Y68" i="88"/>
  <c r="AH17" i="88"/>
  <c r="AH22" i="88"/>
  <c r="AH46" i="88"/>
  <c r="AH58" i="88"/>
  <c r="AH60" i="88"/>
  <c r="AH73" i="88"/>
  <c r="AH75" i="88"/>
  <c r="AH83" i="88"/>
  <c r="M91" i="88"/>
  <c r="M93" i="88" s="1"/>
  <c r="V104" i="88"/>
  <c r="AH99" i="88"/>
  <c r="AH19" i="88"/>
  <c r="AH26" i="88"/>
  <c r="AH39" i="88"/>
  <c r="AH87" i="88"/>
  <c r="Y104" i="88"/>
  <c r="AH101" i="88"/>
  <c r="AH25" i="88"/>
  <c r="AH34" i="88"/>
  <c r="AH47" i="88"/>
  <c r="AF93" i="88"/>
  <c r="AE91" i="88"/>
  <c r="AE93" i="88" s="1"/>
  <c r="T93" i="88"/>
  <c r="J104" i="88"/>
  <c r="AG104" i="88"/>
  <c r="AH98" i="88"/>
  <c r="Z93" i="88"/>
  <c r="Y91" i="88"/>
  <c r="Y93" i="88" s="1"/>
  <c r="AI68" i="88"/>
  <c r="AH38" i="88"/>
  <c r="AH49" i="88"/>
  <c r="AH51" i="88"/>
  <c r="AH59" i="88"/>
  <c r="AH74" i="88"/>
  <c r="AH88" i="88"/>
  <c r="H93" i="88"/>
  <c r="G91" i="88"/>
  <c r="I20" i="86" s="1"/>
  <c r="M104" i="88"/>
  <c r="AG91" i="88"/>
  <c r="AG93" i="88" s="1"/>
  <c r="AG68" i="71"/>
  <c r="AH14" i="67"/>
  <c r="AH22" i="67"/>
  <c r="AH26" i="71"/>
  <c r="AH32" i="71"/>
  <c r="AH34" i="71"/>
  <c r="V91" i="71"/>
  <c r="V93" i="71" s="1"/>
  <c r="J91" i="71"/>
  <c r="J93" i="71" s="1"/>
  <c r="J91" i="67"/>
  <c r="J93" i="67" s="1"/>
  <c r="G91" i="71"/>
  <c r="J91" i="59"/>
  <c r="J91" i="63"/>
  <c r="J91" i="50"/>
  <c r="J91" i="54"/>
  <c r="Y91" i="63"/>
  <c r="S91" i="67"/>
  <c r="S93" i="67" s="1"/>
  <c r="P61" i="62"/>
  <c r="P61" i="49"/>
  <c r="M91" i="50"/>
  <c r="G91" i="50"/>
  <c r="I20" i="48" s="1"/>
  <c r="I23" i="48" s="1"/>
  <c r="I55" i="48" s="1"/>
  <c r="Y91" i="71"/>
  <c r="Y93" i="71" s="1"/>
  <c r="AH24" i="67"/>
  <c r="AH28" i="67"/>
  <c r="AH30" i="67"/>
  <c r="AH31" i="67"/>
  <c r="AH32" i="67"/>
  <c r="AH36" i="67"/>
  <c r="AH48" i="67"/>
  <c r="AH61" i="67"/>
  <c r="AH80" i="67"/>
  <c r="AH24" i="71"/>
  <c r="AH36" i="71"/>
  <c r="AH42" i="71"/>
  <c r="AH48" i="71"/>
  <c r="AH61" i="71"/>
  <c r="AH80" i="71"/>
  <c r="AE91" i="71"/>
  <c r="AE93" i="71" s="1"/>
  <c r="G91" i="59"/>
  <c r="I20" i="57" s="1"/>
  <c r="I23" i="57" s="1"/>
  <c r="I55" i="57" s="1"/>
  <c r="AH72" i="63"/>
  <c r="M91" i="71"/>
  <c r="M93" i="71" s="1"/>
  <c r="AH82" i="67"/>
  <c r="AH84" i="67"/>
  <c r="AG104" i="67"/>
  <c r="AH86" i="71"/>
  <c r="AI104" i="71"/>
  <c r="AE91" i="54"/>
  <c r="AH58" i="67"/>
  <c r="AH52" i="71"/>
  <c r="AI91" i="67"/>
  <c r="AI93" i="67" s="1"/>
  <c r="Y91" i="67"/>
  <c r="Y93" i="67" s="1"/>
  <c r="D91" i="67"/>
  <c r="P91" i="71"/>
  <c r="P93" i="71" s="1"/>
  <c r="AE91" i="67"/>
  <c r="AE93" i="67" s="1"/>
  <c r="AB91" i="71"/>
  <c r="AB93" i="71" s="1"/>
  <c r="D91" i="71"/>
  <c r="V91" i="67"/>
  <c r="V93" i="67" s="1"/>
  <c r="AB91" i="67"/>
  <c r="AB93" i="67" s="1"/>
  <c r="M91" i="67"/>
  <c r="M93" i="67" s="1"/>
  <c r="AG91" i="67"/>
  <c r="AG93" i="67" s="1"/>
  <c r="Y91" i="50"/>
  <c r="AG68" i="67"/>
  <c r="AH17" i="67"/>
  <c r="AH26" i="67"/>
  <c r="AH34" i="67"/>
  <c r="AH40" i="67"/>
  <c r="AH42" i="67"/>
  <c r="AH43" i="67"/>
  <c r="AH44" i="67"/>
  <c r="AH77" i="67"/>
  <c r="AH96" i="67"/>
  <c r="AH98" i="67"/>
  <c r="AH100" i="67"/>
  <c r="AH102" i="67"/>
  <c r="AI68" i="71"/>
  <c r="AH38" i="71"/>
  <c r="AH44" i="71"/>
  <c r="AH46" i="71"/>
  <c r="AH54" i="71"/>
  <c r="AH65" i="71"/>
  <c r="AH72" i="71"/>
  <c r="AH79" i="54"/>
  <c r="AH72" i="59"/>
  <c r="AI68" i="67"/>
  <c r="AH29" i="67"/>
  <c r="AH38" i="67"/>
  <c r="AH46" i="67"/>
  <c r="AH52" i="67"/>
  <c r="AH54" i="67"/>
  <c r="AH55" i="67"/>
  <c r="AH57" i="67"/>
  <c r="AH90" i="67"/>
  <c r="AH15" i="71"/>
  <c r="AH21" i="71"/>
  <c r="AH23" i="71"/>
  <c r="AH50" i="71"/>
  <c r="AH57" i="71"/>
  <c r="AH59" i="71"/>
  <c r="AH74" i="71"/>
  <c r="AH85" i="71"/>
  <c r="AH96" i="71"/>
  <c r="AH98" i="71"/>
  <c r="AH100" i="71"/>
  <c r="AH102" i="71"/>
  <c r="AH86" i="50"/>
  <c r="AB91" i="50"/>
  <c r="AH15" i="67"/>
  <c r="AH23" i="67"/>
  <c r="AH41" i="67"/>
  <c r="AH50" i="67"/>
  <c r="AH59" i="67"/>
  <c r="AH65" i="67"/>
  <c r="AH74" i="67"/>
  <c r="AH75" i="67"/>
  <c r="AH76" i="67"/>
  <c r="AH97" i="67"/>
  <c r="AH17" i="71"/>
  <c r="AH25" i="71"/>
  <c r="AH27" i="71"/>
  <c r="AH33" i="71"/>
  <c r="AH35" i="71"/>
  <c r="AH63" i="71"/>
  <c r="AH76" i="71"/>
  <c r="AH78" i="71"/>
  <c r="AH87" i="71"/>
  <c r="G91" i="67"/>
  <c r="M91" i="63"/>
  <c r="AH25" i="67"/>
  <c r="AH27" i="67"/>
  <c r="AH35" i="67"/>
  <c r="AH53" i="67"/>
  <c r="AH63" i="67"/>
  <c r="AH78" i="67"/>
  <c r="AH85" i="67"/>
  <c r="AH87" i="67"/>
  <c r="AH88" i="67"/>
  <c r="AH89" i="67"/>
  <c r="AI104" i="67"/>
  <c r="AH19" i="71"/>
  <c r="AH37" i="71"/>
  <c r="AH39" i="71"/>
  <c r="AH45" i="71"/>
  <c r="AH47" i="71"/>
  <c r="AH83" i="71"/>
  <c r="AH89" i="71"/>
  <c r="AG104" i="71"/>
  <c r="AH21" i="67"/>
  <c r="AH37" i="67"/>
  <c r="AH39" i="67"/>
  <c r="AH47" i="67"/>
  <c r="AH66" i="67"/>
  <c r="AH73" i="67"/>
  <c r="AH16" i="71"/>
  <c r="AH31" i="71"/>
  <c r="AH41" i="71"/>
  <c r="AH49" i="71"/>
  <c r="AH51" i="71"/>
  <c r="AH58" i="71"/>
  <c r="AH60" i="71"/>
  <c r="AH55" i="54"/>
  <c r="AH62" i="54"/>
  <c r="AH33" i="67"/>
  <c r="AH49" i="67"/>
  <c r="AH51" i="67"/>
  <c r="AH60" i="67"/>
  <c r="AH86" i="67"/>
  <c r="AH99" i="67"/>
  <c r="AH18" i="71"/>
  <c r="AH28" i="71"/>
  <c r="AH43" i="71"/>
  <c r="AH53" i="71"/>
  <c r="AH62" i="71"/>
  <c r="AH64" i="71"/>
  <c r="AH75" i="71"/>
  <c r="AH77" i="71"/>
  <c r="AH79" i="71"/>
  <c r="AH97" i="71"/>
  <c r="AH99" i="71"/>
  <c r="AH101" i="71"/>
  <c r="S91" i="71"/>
  <c r="S93" i="71" s="1"/>
  <c r="AH85" i="50"/>
  <c r="AH43" i="50"/>
  <c r="AH16" i="67"/>
  <c r="AH18" i="67"/>
  <c r="AH19" i="67"/>
  <c r="AH20" i="67"/>
  <c r="AH45" i="67"/>
  <c r="AH62" i="67"/>
  <c r="AH64" i="67"/>
  <c r="AH71" i="67"/>
  <c r="AH79" i="67"/>
  <c r="P91" i="67"/>
  <c r="P93" i="67" s="1"/>
  <c r="AH101" i="67"/>
  <c r="AH14" i="71"/>
  <c r="AH20" i="71"/>
  <c r="AH22" i="71"/>
  <c r="AH29" i="71"/>
  <c r="AH30" i="71"/>
  <c r="AH40" i="71"/>
  <c r="AH55" i="71"/>
  <c r="AH66" i="71"/>
  <c r="AH73" i="71"/>
  <c r="AH82" i="71"/>
  <c r="AH84" i="71"/>
  <c r="AH88" i="71"/>
  <c r="AH90" i="71"/>
  <c r="I61" i="70"/>
  <c r="AH71" i="71"/>
  <c r="AG91" i="71"/>
  <c r="AG93" i="71" s="1"/>
  <c r="AI91" i="71"/>
  <c r="AI93" i="71" s="1"/>
  <c r="AH83" i="67"/>
  <c r="AH72" i="67"/>
  <c r="V91" i="63"/>
  <c r="AH75" i="63"/>
  <c r="AH76" i="63"/>
  <c r="AH78" i="63"/>
  <c r="AH80" i="63"/>
  <c r="AH74" i="63"/>
  <c r="AH77" i="63"/>
  <c r="AH73" i="63"/>
  <c r="AH79" i="63"/>
  <c r="G91" i="63"/>
  <c r="I20" i="61" s="1"/>
  <c r="I23" i="61" s="1"/>
  <c r="I55" i="61" s="1"/>
  <c r="AH43" i="63"/>
  <c r="AH74" i="59"/>
  <c r="AH75" i="59"/>
  <c r="AH76" i="59"/>
  <c r="AH78" i="59"/>
  <c r="AH79" i="59"/>
  <c r="AH80" i="59"/>
  <c r="V91" i="59"/>
  <c r="AH77" i="59"/>
  <c r="AH55" i="59"/>
  <c r="AH73" i="59"/>
  <c r="AH43" i="59"/>
  <c r="AH80" i="54"/>
  <c r="AH82" i="54"/>
  <c r="V91" i="54"/>
  <c r="AH43" i="54"/>
  <c r="S91" i="50"/>
  <c r="AH75" i="50"/>
  <c r="AH87" i="50"/>
  <c r="S91" i="63"/>
  <c r="AE91" i="63"/>
  <c r="AB91" i="63"/>
  <c r="P91" i="63"/>
  <c r="AG91" i="63"/>
  <c r="AI91" i="63"/>
  <c r="D91" i="63"/>
  <c r="F20" i="61" s="1"/>
  <c r="F23" i="61" s="1"/>
  <c r="F55" i="61" s="1"/>
  <c r="AH55" i="63"/>
  <c r="P91" i="59"/>
  <c r="AE91" i="59"/>
  <c r="M91" i="59"/>
  <c r="Y91" i="59"/>
  <c r="AB91" i="59"/>
  <c r="S91" i="59"/>
  <c r="AG91" i="59"/>
  <c r="AI91" i="59"/>
  <c r="D91" i="59"/>
  <c r="F20" i="57" s="1"/>
  <c r="F23" i="57" s="1"/>
  <c r="F55" i="57" s="1"/>
  <c r="AE91" i="50"/>
  <c r="V91" i="50"/>
  <c r="P91" i="50"/>
  <c r="AG91" i="50"/>
  <c r="AI91" i="50"/>
  <c r="AB91" i="54"/>
  <c r="S91" i="54"/>
  <c r="P91" i="54"/>
  <c r="G91" i="54"/>
  <c r="I20" i="52" s="1"/>
  <c r="I23" i="52" s="1"/>
  <c r="AG91" i="54"/>
  <c r="Y91" i="54"/>
  <c r="M91" i="54"/>
  <c r="AI91" i="54"/>
  <c r="D91" i="54"/>
  <c r="F20" i="52" s="1"/>
  <c r="F23" i="52" s="1"/>
  <c r="F55" i="52" s="1"/>
  <c r="D91" i="50"/>
  <c r="F20" i="48" s="1"/>
  <c r="F23" i="48" s="1"/>
  <c r="F55" i="48" s="1"/>
  <c r="AH73" i="54"/>
  <c r="AH74" i="54"/>
  <c r="AH75" i="54"/>
  <c r="AH76" i="54"/>
  <c r="AH77" i="54"/>
  <c r="AH78" i="54"/>
  <c r="AH65" i="54"/>
  <c r="AH61" i="50"/>
  <c r="AH73" i="50"/>
  <c r="AH74" i="50"/>
  <c r="AH76" i="50"/>
  <c r="AH77" i="50"/>
  <c r="AH72" i="50"/>
  <c r="AH78" i="50"/>
  <c r="AH62" i="50"/>
  <c r="AH55" i="50"/>
  <c r="F13" i="9"/>
  <c r="N4" i="13"/>
  <c r="N3" i="13"/>
  <c r="N2" i="13"/>
  <c r="G13" i="9" l="1"/>
  <c r="B5" i="12"/>
  <c r="E23" i="65"/>
  <c r="J20" i="48"/>
  <c r="E23" i="48"/>
  <c r="E55" i="48" s="1"/>
  <c r="J20" i="57"/>
  <c r="E23" i="57"/>
  <c r="I23" i="86"/>
  <c r="I55" i="86" s="1"/>
  <c r="D93" i="92"/>
  <c r="F20" i="90"/>
  <c r="F23" i="90" s="1"/>
  <c r="F55" i="90" s="1"/>
  <c r="J20" i="90"/>
  <c r="D93" i="88"/>
  <c r="F20" i="86"/>
  <c r="F23" i="86" s="1"/>
  <c r="G93" i="92"/>
  <c r="I20" i="90"/>
  <c r="I23" i="90" s="1"/>
  <c r="I55" i="90" s="1"/>
  <c r="J20" i="61"/>
  <c r="E23" i="61"/>
  <c r="E55" i="61" s="1"/>
  <c r="J20" i="52"/>
  <c r="E23" i="52"/>
  <c r="E55" i="52" s="1"/>
  <c r="D93" i="67"/>
  <c r="F20" i="65"/>
  <c r="F23" i="65" s="1"/>
  <c r="F55" i="65" s="1"/>
  <c r="G93" i="67"/>
  <c r="I20" i="65"/>
  <c r="I23" i="65" s="1"/>
  <c r="I55" i="65" s="1"/>
  <c r="D93" i="71"/>
  <c r="F20" i="69"/>
  <c r="F23" i="69" s="1"/>
  <c r="F55" i="69" s="1"/>
  <c r="G93" i="71"/>
  <c r="I20" i="69"/>
  <c r="I23" i="69" s="1"/>
  <c r="I55" i="69" s="1"/>
  <c r="I55" i="52"/>
  <c r="J55" i="52" s="1"/>
  <c r="G55" i="48"/>
  <c r="J55" i="48" s="1"/>
  <c r="G55" i="61"/>
  <c r="G55" i="69"/>
  <c r="J55" i="69" s="1"/>
  <c r="D91" i="2"/>
  <c r="H89" i="2"/>
  <c r="BV15" i="91"/>
  <c r="BV58" i="91" s="1"/>
  <c r="BU61" i="87"/>
  <c r="AJ62" i="91"/>
  <c r="AB62" i="87"/>
  <c r="AC58" i="87"/>
  <c r="V58" i="87"/>
  <c r="AK62" i="91"/>
  <c r="AH91" i="88"/>
  <c r="AH93" i="88" s="1"/>
  <c r="V58" i="91"/>
  <c r="AM77" i="91"/>
  <c r="AL77" i="91"/>
  <c r="AR77" i="91"/>
  <c r="AQ77" i="91"/>
  <c r="AP77" i="91"/>
  <c r="AO77" i="91"/>
  <c r="R123" i="92"/>
  <c r="AN77" i="91"/>
  <c r="F123" i="92"/>
  <c r="O77" i="91"/>
  <c r="N77" i="91"/>
  <c r="M77" i="91"/>
  <c r="L77" i="91"/>
  <c r="K77" i="91"/>
  <c r="J77" i="91"/>
  <c r="P77" i="91"/>
  <c r="X123" i="92"/>
  <c r="BC77" i="91"/>
  <c r="BB77" i="91"/>
  <c r="BA77" i="91"/>
  <c r="AZ77" i="91"/>
  <c r="BD77" i="91"/>
  <c r="BF77" i="91"/>
  <c r="BE77" i="91"/>
  <c r="AH104" i="92"/>
  <c r="AH91" i="92"/>
  <c r="AH93" i="92" s="1"/>
  <c r="AY61" i="91"/>
  <c r="AX61" i="91" s="1"/>
  <c r="AX62" i="91" s="1"/>
  <c r="AR61" i="91"/>
  <c r="AQ61" i="91" s="1"/>
  <c r="AQ62" i="91" s="1"/>
  <c r="H58" i="91"/>
  <c r="BT61" i="91"/>
  <c r="BS61" i="91" s="1"/>
  <c r="BS62" i="91" s="1"/>
  <c r="W77" i="91"/>
  <c r="I123" i="92"/>
  <c r="V77" i="91"/>
  <c r="U77" i="91"/>
  <c r="T77" i="91"/>
  <c r="S77" i="91"/>
  <c r="R77" i="91"/>
  <c r="Q77" i="91"/>
  <c r="AH123" i="92"/>
  <c r="BV77" i="91"/>
  <c r="BM61" i="91"/>
  <c r="BL61" i="91" s="1"/>
  <c r="BL62" i="91" s="1"/>
  <c r="AD61" i="91"/>
  <c r="AC61" i="91" s="1"/>
  <c r="AC62" i="91" s="1"/>
  <c r="C123" i="92"/>
  <c r="G77" i="91"/>
  <c r="F77" i="91"/>
  <c r="E77" i="91"/>
  <c r="D77" i="91"/>
  <c r="C77" i="91"/>
  <c r="I77" i="91"/>
  <c r="H77" i="91"/>
  <c r="AD123" i="92"/>
  <c r="BS77" i="91"/>
  <c r="BR77" i="91"/>
  <c r="BQ77" i="91"/>
  <c r="BP77" i="91"/>
  <c r="BO77" i="91"/>
  <c r="BT77" i="91"/>
  <c r="BN77" i="91"/>
  <c r="L123" i="92"/>
  <c r="AD77" i="91"/>
  <c r="AC77" i="91"/>
  <c r="AB77" i="91"/>
  <c r="AA77" i="91"/>
  <c r="Z77" i="91"/>
  <c r="Y77" i="91"/>
  <c r="X77" i="91"/>
  <c r="J120" i="92"/>
  <c r="I61" i="91"/>
  <c r="I62" i="91" s="1"/>
  <c r="BW58" i="91"/>
  <c r="I120" i="92"/>
  <c r="R74" i="91"/>
  <c r="Q74" i="91"/>
  <c r="V74" i="91"/>
  <c r="S74" i="91"/>
  <c r="W74" i="91"/>
  <c r="U74" i="91"/>
  <c r="T74" i="91"/>
  <c r="AH68" i="92"/>
  <c r="W61" i="91"/>
  <c r="V61" i="91" s="1"/>
  <c r="BF61" i="91"/>
  <c r="BE61" i="91" s="1"/>
  <c r="BE62" i="91" s="1"/>
  <c r="O58" i="91"/>
  <c r="AG123" i="92"/>
  <c r="BU77" i="91"/>
  <c r="O123" i="92"/>
  <c r="AE77" i="91"/>
  <c r="AK77" i="91"/>
  <c r="AJ77" i="91"/>
  <c r="AI77" i="91"/>
  <c r="AG77" i="91"/>
  <c r="AF77" i="91"/>
  <c r="AH77" i="91"/>
  <c r="BU61" i="91"/>
  <c r="Q120" i="92"/>
  <c r="P61" i="91"/>
  <c r="O61" i="91" s="1"/>
  <c r="BW11" i="91"/>
  <c r="BV11" i="91"/>
  <c r="AA123" i="92"/>
  <c r="BK77" i="91"/>
  <c r="BJ77" i="91"/>
  <c r="BI77" i="91"/>
  <c r="BH77" i="91"/>
  <c r="BG77" i="91"/>
  <c r="BM77" i="91"/>
  <c r="BL77" i="91"/>
  <c r="U123" i="92"/>
  <c r="AU77" i="91"/>
  <c r="AT77" i="91"/>
  <c r="AS77" i="91"/>
  <c r="AY77" i="91"/>
  <c r="AX77" i="91"/>
  <c r="AW77" i="91"/>
  <c r="AV77" i="91"/>
  <c r="N62" i="91"/>
  <c r="AI123" i="92"/>
  <c r="BW77" i="91"/>
  <c r="G93" i="88"/>
  <c r="AN77" i="87"/>
  <c r="AM77" i="87"/>
  <c r="R123" i="88"/>
  <c r="AR77" i="87"/>
  <c r="AQ77" i="87"/>
  <c r="AL77" i="87"/>
  <c r="AP77" i="87"/>
  <c r="AO77" i="87"/>
  <c r="F123" i="88"/>
  <c r="P77" i="87"/>
  <c r="O77" i="87"/>
  <c r="L77" i="87"/>
  <c r="K77" i="87"/>
  <c r="N77" i="87"/>
  <c r="M77" i="87"/>
  <c r="J77" i="87"/>
  <c r="H58" i="87"/>
  <c r="BM61" i="87"/>
  <c r="O58" i="87"/>
  <c r="L123" i="88"/>
  <c r="X77" i="87"/>
  <c r="AB77" i="87"/>
  <c r="AA77" i="87"/>
  <c r="AD77" i="87"/>
  <c r="AC77" i="87"/>
  <c r="Z77" i="87"/>
  <c r="Y77" i="87"/>
  <c r="AD61" i="87"/>
  <c r="AC61" i="87" s="1"/>
  <c r="BF61" i="87"/>
  <c r="BE61" i="87" s="1"/>
  <c r="BE62" i="87" s="1"/>
  <c r="BW11" i="87"/>
  <c r="BV11" i="87"/>
  <c r="P61" i="87"/>
  <c r="O61" i="87" s="1"/>
  <c r="W77" i="87"/>
  <c r="T77" i="87"/>
  <c r="S77" i="87"/>
  <c r="V77" i="87"/>
  <c r="U77" i="87"/>
  <c r="R77" i="87"/>
  <c r="Q77" i="87"/>
  <c r="I123" i="88"/>
  <c r="AH123" i="88"/>
  <c r="BV77" i="87"/>
  <c r="C123" i="88"/>
  <c r="H77" i="87"/>
  <c r="G77" i="87"/>
  <c r="D77" i="87"/>
  <c r="C77" i="87"/>
  <c r="F77" i="87"/>
  <c r="E77" i="87"/>
  <c r="I77" i="87"/>
  <c r="AD123" i="88"/>
  <c r="BT77" i="87"/>
  <c r="BS77" i="87"/>
  <c r="BP77" i="87"/>
  <c r="BO77" i="87"/>
  <c r="BR77" i="87"/>
  <c r="BQ77" i="87"/>
  <c r="BN77" i="87"/>
  <c r="BT61" i="87"/>
  <c r="BS61" i="87" s="1"/>
  <c r="BS62" i="87" s="1"/>
  <c r="AK61" i="87"/>
  <c r="AJ61" i="87" s="1"/>
  <c r="AJ62" i="87" s="1"/>
  <c r="AG123" i="88"/>
  <c r="BU77" i="87"/>
  <c r="O123" i="88"/>
  <c r="AF77" i="87"/>
  <c r="AE77" i="87"/>
  <c r="AJ77" i="87"/>
  <c r="AI77" i="87"/>
  <c r="AK77" i="87"/>
  <c r="AH77" i="87"/>
  <c r="AG77" i="87"/>
  <c r="I120" i="88"/>
  <c r="S74" i="87"/>
  <c r="R74" i="87"/>
  <c r="W74" i="87"/>
  <c r="V74" i="87"/>
  <c r="Q74" i="87"/>
  <c r="U74" i="87"/>
  <c r="T74" i="87"/>
  <c r="J120" i="88"/>
  <c r="I61" i="87"/>
  <c r="I62" i="87" s="1"/>
  <c r="AH104" i="88"/>
  <c r="AR61" i="87"/>
  <c r="AQ61" i="87" s="1"/>
  <c r="AQ62" i="87" s="1"/>
  <c r="BW58" i="87"/>
  <c r="W61" i="87"/>
  <c r="V61" i="87" s="1"/>
  <c r="AA123" i="88"/>
  <c r="BL77" i="87"/>
  <c r="BK77" i="87"/>
  <c r="BH77" i="87"/>
  <c r="BG77" i="87"/>
  <c r="BM77" i="87"/>
  <c r="BJ77" i="87"/>
  <c r="BI77" i="87"/>
  <c r="U123" i="88"/>
  <c r="AV77" i="87"/>
  <c r="AU77" i="87"/>
  <c r="AY77" i="87"/>
  <c r="AX77" i="87"/>
  <c r="AW77" i="87"/>
  <c r="AT77" i="87"/>
  <c r="AS77" i="87"/>
  <c r="AY61" i="87"/>
  <c r="AX61" i="87" s="1"/>
  <c r="AX62" i="87" s="1"/>
  <c r="AH68" i="88"/>
  <c r="N120" i="88"/>
  <c r="AI123" i="88"/>
  <c r="BW77" i="87"/>
  <c r="BV15" i="87"/>
  <c r="BV58" i="87" s="1"/>
  <c r="AH104" i="67"/>
  <c r="AH68" i="71"/>
  <c r="AH68" i="67"/>
  <c r="AH91" i="71"/>
  <c r="AH93" i="71" s="1"/>
  <c r="AH91" i="50"/>
  <c r="AH104" i="71"/>
  <c r="AH91" i="67"/>
  <c r="AH93" i="67" s="1"/>
  <c r="AH91" i="63"/>
  <c r="AH91" i="59"/>
  <c r="AH91" i="54"/>
  <c r="H91" i="38" l="1"/>
  <c r="C128" i="39"/>
  <c r="J20" i="86"/>
  <c r="J23" i="52"/>
  <c r="J55" i="90"/>
  <c r="J55" i="61"/>
  <c r="J23" i="48"/>
  <c r="J20" i="65"/>
  <c r="F55" i="86"/>
  <c r="J55" i="86" s="1"/>
  <c r="J23" i="86"/>
  <c r="J20" i="69"/>
  <c r="J23" i="90"/>
  <c r="J23" i="61"/>
  <c r="E55" i="65"/>
  <c r="J55" i="65" s="1"/>
  <c r="J23" i="65"/>
  <c r="J23" i="69"/>
  <c r="E55" i="57"/>
  <c r="J55" i="57" s="1"/>
  <c r="J23" i="57"/>
  <c r="BU62" i="87"/>
  <c r="AC62" i="87"/>
  <c r="V62" i="87"/>
  <c r="BT62" i="91"/>
  <c r="AR62" i="87"/>
  <c r="AR62" i="91"/>
  <c r="BF62" i="87"/>
  <c r="BF62" i="91"/>
  <c r="BL61" i="87"/>
  <c r="BL62" i="87" s="1"/>
  <c r="BT62" i="87"/>
  <c r="AK62" i="87"/>
  <c r="AD62" i="87"/>
  <c r="P62" i="91"/>
  <c r="AD62" i="91"/>
  <c r="F8" i="92"/>
  <c r="C124" i="92"/>
  <c r="F78" i="91"/>
  <c r="E78" i="91"/>
  <c r="D78" i="91"/>
  <c r="C78" i="91"/>
  <c r="I78" i="91"/>
  <c r="H78" i="91"/>
  <c r="G78" i="91"/>
  <c r="G124" i="92"/>
  <c r="AH121" i="92"/>
  <c r="BV75" i="91"/>
  <c r="T120" i="92"/>
  <c r="T124" i="92"/>
  <c r="O62" i="91"/>
  <c r="BW61" i="91"/>
  <c r="H61" i="91"/>
  <c r="BV61" i="91" s="1"/>
  <c r="V62" i="91"/>
  <c r="N124" i="92"/>
  <c r="H124" i="92"/>
  <c r="Q124" i="92"/>
  <c r="D124" i="92"/>
  <c r="K124" i="92"/>
  <c r="Z74" i="91"/>
  <c r="L120" i="92"/>
  <c r="Y74" i="91"/>
  <c r="X74" i="91"/>
  <c r="AD74" i="91"/>
  <c r="AC74" i="91"/>
  <c r="AB74" i="91"/>
  <c r="AA74" i="91"/>
  <c r="AI121" i="92"/>
  <c r="BW75" i="91"/>
  <c r="BM62" i="91"/>
  <c r="AY62" i="91"/>
  <c r="W62" i="91"/>
  <c r="M120" i="92"/>
  <c r="M124" i="92"/>
  <c r="E124" i="92"/>
  <c r="J124" i="92"/>
  <c r="BU62" i="91"/>
  <c r="AG121" i="92"/>
  <c r="BU75" i="91"/>
  <c r="C8" i="92"/>
  <c r="F8" i="88"/>
  <c r="C9" i="87"/>
  <c r="E124" i="88"/>
  <c r="AI121" i="88"/>
  <c r="BW75" i="87"/>
  <c r="AY62" i="87"/>
  <c r="D124" i="88"/>
  <c r="AA74" i="87"/>
  <c r="Z74" i="87"/>
  <c r="AD74" i="87"/>
  <c r="AC74" i="87"/>
  <c r="AB74" i="87"/>
  <c r="Y74" i="87"/>
  <c r="X74" i="87"/>
  <c r="L120" i="88"/>
  <c r="O62" i="87"/>
  <c r="H124" i="88"/>
  <c r="K124" i="88"/>
  <c r="Q120" i="88"/>
  <c r="Q124" i="88"/>
  <c r="C8" i="88"/>
  <c r="AG121" i="88"/>
  <c r="BU75" i="87"/>
  <c r="W62" i="87"/>
  <c r="M120" i="88"/>
  <c r="M124" i="88"/>
  <c r="G124" i="88"/>
  <c r="P62" i="87"/>
  <c r="BM62" i="87"/>
  <c r="H61" i="87"/>
  <c r="BW61" i="87"/>
  <c r="N124" i="88"/>
  <c r="J124" i="88"/>
  <c r="AH121" i="88"/>
  <c r="BV75" i="87"/>
  <c r="B7" i="76"/>
  <c r="B7" i="77"/>
  <c r="A7" i="77"/>
  <c r="A28" i="56"/>
  <c r="A29" i="56"/>
  <c r="A30" i="56"/>
  <c r="A31" i="56"/>
  <c r="A32" i="56"/>
  <c r="A33" i="56"/>
  <c r="A34" i="56"/>
  <c r="A35" i="56"/>
  <c r="A36" i="56"/>
  <c r="A37" i="56"/>
  <c r="A38" i="56"/>
  <c r="A39" i="56"/>
  <c r="A40" i="56"/>
  <c r="A41" i="56"/>
  <c r="A42" i="56"/>
  <c r="A43" i="56"/>
  <c r="A44" i="56"/>
  <c r="B6" i="78"/>
  <c r="A6" i="78"/>
  <c r="G21" i="63"/>
  <c r="G21" i="59"/>
  <c r="G21" i="54"/>
  <c r="G21" i="50"/>
  <c r="H62" i="91" l="1"/>
  <c r="BV61" i="87"/>
  <c r="C9" i="91"/>
  <c r="I8" i="92"/>
  <c r="J9" i="91"/>
  <c r="F124" i="92"/>
  <c r="N78" i="91"/>
  <c r="M78" i="91"/>
  <c r="L78" i="91"/>
  <c r="K78" i="91"/>
  <c r="J78" i="91"/>
  <c r="P78" i="91"/>
  <c r="O78" i="91"/>
  <c r="BV62" i="91"/>
  <c r="L124" i="92"/>
  <c r="AD78" i="91"/>
  <c r="AC78" i="91"/>
  <c r="AB78" i="91"/>
  <c r="AA78" i="91"/>
  <c r="Z78" i="91"/>
  <c r="X78" i="91"/>
  <c r="Y78" i="91"/>
  <c r="W120" i="92"/>
  <c r="W124" i="92"/>
  <c r="AG122" i="92"/>
  <c r="BU76" i="91"/>
  <c r="P120" i="92"/>
  <c r="P124" i="92"/>
  <c r="AH122" i="92"/>
  <c r="BV76" i="91"/>
  <c r="L8" i="92"/>
  <c r="Q9" i="91"/>
  <c r="AI122" i="92"/>
  <c r="BW76" i="91"/>
  <c r="I124" i="92"/>
  <c r="V78" i="91"/>
  <c r="U78" i="91"/>
  <c r="T78" i="91"/>
  <c r="S78" i="91"/>
  <c r="R78" i="91"/>
  <c r="W78" i="91"/>
  <c r="Q78" i="91"/>
  <c r="BW62" i="91"/>
  <c r="O120" i="92"/>
  <c r="AH74" i="91"/>
  <c r="AG74" i="91"/>
  <c r="AF74" i="91"/>
  <c r="AI74" i="91"/>
  <c r="AE74" i="91"/>
  <c r="AK74" i="91"/>
  <c r="AJ74" i="91"/>
  <c r="AH122" i="88"/>
  <c r="BV76" i="87"/>
  <c r="C124" i="88"/>
  <c r="G78" i="87"/>
  <c r="F78" i="87"/>
  <c r="C78" i="87"/>
  <c r="I78" i="87"/>
  <c r="H78" i="87"/>
  <c r="E78" i="87"/>
  <c r="D78" i="87"/>
  <c r="L8" i="88"/>
  <c r="Q9" i="87"/>
  <c r="P120" i="88"/>
  <c r="P124" i="88"/>
  <c r="T120" i="88"/>
  <c r="T124" i="88"/>
  <c r="W78" i="87"/>
  <c r="V78" i="87"/>
  <c r="S78" i="87"/>
  <c r="R78" i="87"/>
  <c r="I124" i="88"/>
  <c r="U78" i="87"/>
  <c r="T78" i="87"/>
  <c r="Q78" i="87"/>
  <c r="O120" i="88"/>
  <c r="AI74" i="87"/>
  <c r="AH74" i="87"/>
  <c r="AE74" i="87"/>
  <c r="AG74" i="87"/>
  <c r="AF74" i="87"/>
  <c r="AK74" i="87"/>
  <c r="AJ74" i="87"/>
  <c r="AI122" i="88"/>
  <c r="BW76" i="87"/>
  <c r="BW62" i="87"/>
  <c r="L124" i="88"/>
  <c r="AD78" i="87"/>
  <c r="AA78" i="87"/>
  <c r="Z78" i="87"/>
  <c r="AC78" i="87"/>
  <c r="AB78" i="87"/>
  <c r="Y78" i="87"/>
  <c r="X78" i="87"/>
  <c r="H62" i="87"/>
  <c r="I8" i="88"/>
  <c r="J9" i="87"/>
  <c r="AG122" i="88"/>
  <c r="BU76" i="87"/>
  <c r="F124" i="88"/>
  <c r="O78" i="87"/>
  <c r="N78" i="87"/>
  <c r="K78" i="87"/>
  <c r="J78" i="87"/>
  <c r="M78" i="87"/>
  <c r="L78" i="87"/>
  <c r="P78" i="87"/>
  <c r="Z120" i="92" l="1"/>
  <c r="Z124" i="92"/>
  <c r="S120" i="92"/>
  <c r="S124" i="92"/>
  <c r="O124" i="92"/>
  <c r="AK78" i="91"/>
  <c r="AJ78" i="91"/>
  <c r="AI78" i="91"/>
  <c r="AH78" i="91"/>
  <c r="AG78" i="91"/>
  <c r="AF78" i="91"/>
  <c r="AE78" i="91"/>
  <c r="O8" i="92"/>
  <c r="X9" i="91"/>
  <c r="R120" i="92"/>
  <c r="AP74" i="91"/>
  <c r="AO74" i="91"/>
  <c r="AN74" i="91"/>
  <c r="AL74" i="91"/>
  <c r="AR74" i="91"/>
  <c r="AQ74" i="91"/>
  <c r="AM74" i="91"/>
  <c r="S120" i="88"/>
  <c r="S124" i="88"/>
  <c r="BV62" i="87"/>
  <c r="O124" i="88"/>
  <c r="AE78" i="87"/>
  <c r="AI78" i="87"/>
  <c r="AH78" i="87"/>
  <c r="AK78" i="87"/>
  <c r="AJ78" i="87"/>
  <c r="AG78" i="87"/>
  <c r="AF78" i="87"/>
  <c r="O8" i="88"/>
  <c r="X9" i="87"/>
  <c r="W120" i="88"/>
  <c r="W124" i="88"/>
  <c r="R120" i="88"/>
  <c r="AQ74" i="87"/>
  <c r="AP74" i="87"/>
  <c r="AM74" i="87"/>
  <c r="AL74" i="87"/>
  <c r="AR74" i="87"/>
  <c r="AO74" i="87"/>
  <c r="AN74" i="87"/>
  <c r="R8" i="92" l="1"/>
  <c r="AE9" i="91"/>
  <c r="AX74" i="91"/>
  <c r="AW74" i="91"/>
  <c r="AV74" i="91"/>
  <c r="AT74" i="91"/>
  <c r="AY74" i="91"/>
  <c r="AU74" i="91"/>
  <c r="AS74" i="91"/>
  <c r="U120" i="92"/>
  <c r="R124" i="92"/>
  <c r="AL78" i="91"/>
  <c r="AR78" i="91"/>
  <c r="AQ78" i="91"/>
  <c r="AP78" i="91"/>
  <c r="AO78" i="91"/>
  <c r="AN78" i="91"/>
  <c r="AM78" i="91"/>
  <c r="AC120" i="92"/>
  <c r="AC124" i="92"/>
  <c r="BM11" i="91"/>
  <c r="V120" i="92"/>
  <c r="V124" i="92"/>
  <c r="AY74" i="87"/>
  <c r="AX74" i="87"/>
  <c r="U120" i="88"/>
  <c r="AU74" i="87"/>
  <c r="AT74" i="87"/>
  <c r="AW74" i="87"/>
  <c r="AV74" i="87"/>
  <c r="AS74" i="87"/>
  <c r="V120" i="88"/>
  <c r="V124" i="88"/>
  <c r="R124" i="88"/>
  <c r="AM78" i="87"/>
  <c r="AL78" i="87"/>
  <c r="AQ78" i="87"/>
  <c r="AP78" i="87"/>
  <c r="AR78" i="87"/>
  <c r="AO78" i="87"/>
  <c r="AN78" i="87"/>
  <c r="Z120" i="88"/>
  <c r="Z124" i="88"/>
  <c r="R8" i="88"/>
  <c r="AE9" i="87"/>
  <c r="A28" i="36"/>
  <c r="A29" i="36"/>
  <c r="A30" i="36"/>
  <c r="A31" i="36"/>
  <c r="A32" i="36"/>
  <c r="A33" i="36"/>
  <c r="A34" i="36"/>
  <c r="A35" i="36"/>
  <c r="A36" i="36"/>
  <c r="A37" i="36"/>
  <c r="A38" i="36"/>
  <c r="A39" i="36"/>
  <c r="A40" i="36"/>
  <c r="A41" i="36"/>
  <c r="A42" i="36"/>
  <c r="A43" i="36"/>
  <c r="A44" i="36"/>
  <c r="A45" i="36"/>
  <c r="U8" i="92" l="1"/>
  <c r="AL9" i="91"/>
  <c r="AF120" i="92"/>
  <c r="AH120" i="92" s="1"/>
  <c r="AF124" i="92"/>
  <c r="BT11" i="91"/>
  <c r="X120" i="92"/>
  <c r="BF74" i="91"/>
  <c r="BE74" i="91"/>
  <c r="BD74" i="91"/>
  <c r="BB74" i="91"/>
  <c r="BC74" i="91"/>
  <c r="BA74" i="91"/>
  <c r="AZ74" i="91"/>
  <c r="Y120" i="92"/>
  <c r="Y124" i="92"/>
  <c r="U124" i="92"/>
  <c r="AT78" i="91"/>
  <c r="AS78" i="91"/>
  <c r="AY78" i="91"/>
  <c r="AX78" i="91"/>
  <c r="AW78" i="91"/>
  <c r="AU78" i="91"/>
  <c r="AV78" i="91"/>
  <c r="AC120" i="88"/>
  <c r="AC124" i="88"/>
  <c r="BM11" i="87"/>
  <c r="U124" i="88"/>
  <c r="AU78" i="87"/>
  <c r="AT78" i="87"/>
  <c r="AY78" i="87"/>
  <c r="AX78" i="87"/>
  <c r="AS78" i="87"/>
  <c r="AW78" i="87"/>
  <c r="AV78" i="87"/>
  <c r="U8" i="88"/>
  <c r="AL9" i="87"/>
  <c r="Y120" i="88"/>
  <c r="Y124" i="88"/>
  <c r="X120" i="88"/>
  <c r="BF74" i="87"/>
  <c r="BC74" i="87"/>
  <c r="BB74" i="87"/>
  <c r="BE74" i="87"/>
  <c r="BD74" i="87"/>
  <c r="BA74" i="87"/>
  <c r="AZ74" i="87"/>
  <c r="AA120" i="92" l="1"/>
  <c r="BM74" i="91"/>
  <c r="BL74" i="91"/>
  <c r="BJ74" i="91"/>
  <c r="BK74" i="91"/>
  <c r="BI74" i="91"/>
  <c r="BH74" i="91"/>
  <c r="BG74" i="91"/>
  <c r="BK11" i="91"/>
  <c r="BB78" i="91"/>
  <c r="BA78" i="91"/>
  <c r="AZ78" i="91"/>
  <c r="BF78" i="91"/>
  <c r="X124" i="92"/>
  <c r="BE78" i="91"/>
  <c r="BD78" i="91"/>
  <c r="BC78" i="91"/>
  <c r="X8" i="92"/>
  <c r="AS9" i="91"/>
  <c r="AB120" i="92"/>
  <c r="AB124" i="92"/>
  <c r="BL11" i="91"/>
  <c r="BC78" i="87"/>
  <c r="BB78" i="87"/>
  <c r="BF78" i="87"/>
  <c r="X124" i="88"/>
  <c r="BE78" i="87"/>
  <c r="BD78" i="87"/>
  <c r="BA78" i="87"/>
  <c r="AZ78" i="87"/>
  <c r="AF120" i="88"/>
  <c r="AH120" i="88" s="1"/>
  <c r="AF124" i="88"/>
  <c r="BT11" i="87"/>
  <c r="X8" i="88"/>
  <c r="AS9" i="87"/>
  <c r="AA120" i="88"/>
  <c r="BG74" i="87"/>
  <c r="BK74" i="87"/>
  <c r="BJ74" i="87"/>
  <c r="BM74" i="87"/>
  <c r="BL74" i="87"/>
  <c r="BI74" i="87"/>
  <c r="BH74" i="87"/>
  <c r="BK11" i="87"/>
  <c r="AB120" i="88"/>
  <c r="AB124" i="88"/>
  <c r="BL11" i="87"/>
  <c r="AD120" i="92" l="1"/>
  <c r="BN74" i="91"/>
  <c r="BT74" i="91"/>
  <c r="BV74" i="91" s="1"/>
  <c r="BR74" i="91"/>
  <c r="BO74" i="91"/>
  <c r="BS74" i="91"/>
  <c r="BU74" i="91" s="1"/>
  <c r="BW74" i="91" s="1"/>
  <c r="BQ74" i="91"/>
  <c r="BP74" i="91"/>
  <c r="BR11" i="91"/>
  <c r="AE120" i="92"/>
  <c r="AG120" i="92" s="1"/>
  <c r="AI120" i="92" s="1"/>
  <c r="AE124" i="92"/>
  <c r="BS11" i="91"/>
  <c r="AA8" i="92"/>
  <c r="AZ9" i="91"/>
  <c r="AA124" i="92"/>
  <c r="BJ78" i="91"/>
  <c r="BI78" i="91"/>
  <c r="BH78" i="91"/>
  <c r="BG78" i="91"/>
  <c r="BM78" i="91"/>
  <c r="BL78" i="91"/>
  <c r="BK78" i="91"/>
  <c r="AA124" i="88"/>
  <c r="BK78" i="87"/>
  <c r="BJ78" i="87"/>
  <c r="BG78" i="87"/>
  <c r="BI78" i="87"/>
  <c r="BH78" i="87"/>
  <c r="BM78" i="87"/>
  <c r="BL78" i="87"/>
  <c r="AD120" i="88"/>
  <c r="BO74" i="87"/>
  <c r="BN74" i="87"/>
  <c r="BS74" i="87"/>
  <c r="BU74" i="87" s="1"/>
  <c r="BW74" i="87" s="1"/>
  <c r="BR74" i="87"/>
  <c r="BT74" i="87"/>
  <c r="BV74" i="87" s="1"/>
  <c r="BQ74" i="87"/>
  <c r="BP74" i="87"/>
  <c r="BR11" i="87"/>
  <c r="AA8" i="88"/>
  <c r="AZ9" i="87"/>
  <c r="AE120" i="88"/>
  <c r="AG120" i="88" s="1"/>
  <c r="AI120" i="88" s="1"/>
  <c r="AE124" i="88"/>
  <c r="BS11" i="87"/>
  <c r="J41" i="77"/>
  <c r="I41" i="77"/>
  <c r="L41" i="77" s="1"/>
  <c r="H41" i="77"/>
  <c r="C6" i="77"/>
  <c r="C5" i="77"/>
  <c r="B5" i="77"/>
  <c r="B6" i="77" s="1"/>
  <c r="C6" i="76"/>
  <c r="H40" i="76"/>
  <c r="K40" i="76" s="1"/>
  <c r="N40" i="76" s="1"/>
  <c r="I40" i="76"/>
  <c r="L40" i="76" s="1"/>
  <c r="O40" i="76" s="1"/>
  <c r="J40" i="76"/>
  <c r="M40" i="76" s="1"/>
  <c r="P40" i="76" s="1"/>
  <c r="B5" i="76"/>
  <c r="AD8" i="92" l="1"/>
  <c r="BG9" i="91"/>
  <c r="AD124" i="92"/>
  <c r="BR78" i="91"/>
  <c r="BQ78" i="91"/>
  <c r="BP78" i="91"/>
  <c r="BO78" i="91"/>
  <c r="BN78" i="91"/>
  <c r="BT78" i="91"/>
  <c r="BS78" i="91"/>
  <c r="AD124" i="88"/>
  <c r="BS78" i="87"/>
  <c r="BR78" i="87"/>
  <c r="BO78" i="87"/>
  <c r="BN78" i="87"/>
  <c r="BT78" i="87"/>
  <c r="BQ78" i="87"/>
  <c r="BP78" i="87"/>
  <c r="AD8" i="88"/>
  <c r="BG9" i="87"/>
  <c r="D6" i="77"/>
  <c r="D5" i="77"/>
  <c r="D5" i="78"/>
  <c r="K41" i="77"/>
  <c r="O41" i="77"/>
  <c r="M41" i="77"/>
  <c r="B6" i="76"/>
  <c r="D6" i="76" s="1"/>
  <c r="D5" i="76"/>
  <c r="S40" i="76"/>
  <c r="AI66" i="63"/>
  <c r="AG66" i="63"/>
  <c r="AE66" i="63"/>
  <c r="AB66" i="63"/>
  <c r="Y66" i="63"/>
  <c r="V66" i="63"/>
  <c r="S66" i="63"/>
  <c r="P66" i="63"/>
  <c r="M66" i="63"/>
  <c r="J66" i="63"/>
  <c r="G66" i="63"/>
  <c r="D66" i="63"/>
  <c r="AI65" i="63"/>
  <c r="AG65" i="63"/>
  <c r="AE65" i="63"/>
  <c r="AB65" i="63"/>
  <c r="Y65" i="63"/>
  <c r="V65" i="63"/>
  <c r="S65" i="63"/>
  <c r="P65" i="63"/>
  <c r="M65" i="63"/>
  <c r="J65" i="63"/>
  <c r="G65" i="63"/>
  <c r="D65" i="63"/>
  <c r="AI64" i="63"/>
  <c r="AG64" i="63"/>
  <c r="AE64" i="63"/>
  <c r="AB64" i="63"/>
  <c r="Y64" i="63"/>
  <c r="V64" i="63"/>
  <c r="S64" i="63"/>
  <c r="P64" i="63"/>
  <c r="M64" i="63"/>
  <c r="J64" i="63"/>
  <c r="G64" i="63"/>
  <c r="D64" i="63"/>
  <c r="AI63" i="63"/>
  <c r="AG63" i="63"/>
  <c r="AE63" i="63"/>
  <c r="AB63" i="63"/>
  <c r="Y63" i="63"/>
  <c r="V63" i="63"/>
  <c r="S63" i="63"/>
  <c r="P63" i="63"/>
  <c r="M63" i="63"/>
  <c r="J63" i="63"/>
  <c r="G63" i="63"/>
  <c r="D63" i="63"/>
  <c r="AI62" i="63"/>
  <c r="AG62" i="63"/>
  <c r="AE62" i="63"/>
  <c r="AB62" i="63"/>
  <c r="Y62" i="63"/>
  <c r="V62" i="63"/>
  <c r="S62" i="63"/>
  <c r="P62" i="63"/>
  <c r="M62" i="63"/>
  <c r="J62" i="63"/>
  <c r="G62" i="63"/>
  <c r="D62" i="63"/>
  <c r="AI61" i="63"/>
  <c r="AG61" i="63"/>
  <c r="AE61" i="63"/>
  <c r="AB61" i="63"/>
  <c r="Y61" i="63"/>
  <c r="V61" i="63"/>
  <c r="S61" i="63"/>
  <c r="P61" i="63"/>
  <c r="M61" i="63"/>
  <c r="J61" i="63"/>
  <c r="G61" i="63"/>
  <c r="D61" i="63"/>
  <c r="AI60" i="63"/>
  <c r="AG60" i="63"/>
  <c r="AE60" i="63"/>
  <c r="AB60" i="63"/>
  <c r="Y60" i="63"/>
  <c r="V60" i="63"/>
  <c r="S60" i="63"/>
  <c r="P60" i="63"/>
  <c r="M60" i="63"/>
  <c r="J60" i="63"/>
  <c r="G60" i="63"/>
  <c r="D60" i="63"/>
  <c r="AI59" i="63"/>
  <c r="AG59" i="63"/>
  <c r="AE59" i="63"/>
  <c r="AB59" i="63"/>
  <c r="Y59" i="63"/>
  <c r="V59" i="63"/>
  <c r="S59" i="63"/>
  <c r="P59" i="63"/>
  <c r="M59" i="63"/>
  <c r="J59" i="63"/>
  <c r="G59" i="63"/>
  <c r="D59" i="63"/>
  <c r="AI58" i="63"/>
  <c r="AG58" i="63"/>
  <c r="AE58" i="63"/>
  <c r="AB58" i="63"/>
  <c r="Y58" i="63"/>
  <c r="V58" i="63"/>
  <c r="S58" i="63"/>
  <c r="P58" i="63"/>
  <c r="M58" i="63"/>
  <c r="J58" i="63"/>
  <c r="G58" i="63"/>
  <c r="D58" i="63"/>
  <c r="AI57" i="63"/>
  <c r="AG57" i="63"/>
  <c r="AE57" i="63"/>
  <c r="AB57" i="63"/>
  <c r="Y57" i="63"/>
  <c r="V57" i="63"/>
  <c r="S57" i="63"/>
  <c r="P57" i="63"/>
  <c r="M57" i="63"/>
  <c r="J57" i="63"/>
  <c r="G57" i="63"/>
  <c r="D57" i="63"/>
  <c r="AI66" i="59"/>
  <c r="AG66" i="59"/>
  <c r="AE66" i="59"/>
  <c r="AB66" i="59"/>
  <c r="Y66" i="59"/>
  <c r="V66" i="59"/>
  <c r="S66" i="59"/>
  <c r="P66" i="59"/>
  <c r="M66" i="59"/>
  <c r="J66" i="59"/>
  <c r="G66" i="59"/>
  <c r="D66" i="59"/>
  <c r="AI65" i="59"/>
  <c r="AG65" i="59"/>
  <c r="AE65" i="59"/>
  <c r="AB65" i="59"/>
  <c r="Y65" i="59"/>
  <c r="V65" i="59"/>
  <c r="S65" i="59"/>
  <c r="P65" i="59"/>
  <c r="M65" i="59"/>
  <c r="J65" i="59"/>
  <c r="G65" i="59"/>
  <c r="D65" i="59"/>
  <c r="AI64" i="59"/>
  <c r="AG64" i="59"/>
  <c r="AE64" i="59"/>
  <c r="AB64" i="59"/>
  <c r="Y64" i="59"/>
  <c r="V64" i="59"/>
  <c r="S64" i="59"/>
  <c r="P64" i="59"/>
  <c r="M64" i="59"/>
  <c r="J64" i="59"/>
  <c r="G64" i="59"/>
  <c r="D64" i="59"/>
  <c r="AI63" i="59"/>
  <c r="AG63" i="59"/>
  <c r="AE63" i="59"/>
  <c r="AB63" i="59"/>
  <c r="Y63" i="59"/>
  <c r="V63" i="59"/>
  <c r="S63" i="59"/>
  <c r="P63" i="59"/>
  <c r="M63" i="59"/>
  <c r="J63" i="59"/>
  <c r="G63" i="59"/>
  <c r="D63" i="59"/>
  <c r="AI62" i="59"/>
  <c r="AG62" i="59"/>
  <c r="AE62" i="59"/>
  <c r="AB62" i="59"/>
  <c r="Y62" i="59"/>
  <c r="V62" i="59"/>
  <c r="S62" i="59"/>
  <c r="P62" i="59"/>
  <c r="M62" i="59"/>
  <c r="J62" i="59"/>
  <c r="G62" i="59"/>
  <c r="D62" i="59"/>
  <c r="AI61" i="59"/>
  <c r="AG61" i="59"/>
  <c r="AE61" i="59"/>
  <c r="AB61" i="59"/>
  <c r="Y61" i="59"/>
  <c r="V61" i="59"/>
  <c r="S61" i="59"/>
  <c r="P61" i="59"/>
  <c r="M61" i="59"/>
  <c r="J61" i="59"/>
  <c r="G61" i="59"/>
  <c r="D61" i="59"/>
  <c r="AI60" i="59"/>
  <c r="AG60" i="59"/>
  <c r="AE60" i="59"/>
  <c r="AB60" i="59"/>
  <c r="Y60" i="59"/>
  <c r="V60" i="59"/>
  <c r="S60" i="59"/>
  <c r="P60" i="59"/>
  <c r="M60" i="59"/>
  <c r="J60" i="59"/>
  <c r="G60" i="59"/>
  <c r="D60" i="59"/>
  <c r="AI59" i="59"/>
  <c r="AG59" i="59"/>
  <c r="AE59" i="59"/>
  <c r="AB59" i="59"/>
  <c r="Y59" i="59"/>
  <c r="V59" i="59"/>
  <c r="S59" i="59"/>
  <c r="P59" i="59"/>
  <c r="M59" i="59"/>
  <c r="J59" i="59"/>
  <c r="G59" i="59"/>
  <c r="D59" i="59"/>
  <c r="AI58" i="59"/>
  <c r="AG58" i="59"/>
  <c r="AE58" i="59"/>
  <c r="AB58" i="59"/>
  <c r="Y58" i="59"/>
  <c r="V58" i="59"/>
  <c r="S58" i="59"/>
  <c r="P58" i="59"/>
  <c r="M58" i="59"/>
  <c r="J58" i="59"/>
  <c r="G58" i="59"/>
  <c r="D58" i="59"/>
  <c r="AI57" i="59"/>
  <c r="AG57" i="59"/>
  <c r="AE57" i="59"/>
  <c r="AB57" i="59"/>
  <c r="Y57" i="59"/>
  <c r="V57" i="59"/>
  <c r="S57" i="59"/>
  <c r="P57" i="59"/>
  <c r="M57" i="59"/>
  <c r="J57" i="59"/>
  <c r="G57" i="59"/>
  <c r="D57" i="59"/>
  <c r="AI67" i="54"/>
  <c r="AG67" i="54"/>
  <c r="AE67" i="54"/>
  <c r="AB67" i="54"/>
  <c r="Y67" i="54"/>
  <c r="V67" i="54"/>
  <c r="S67" i="54"/>
  <c r="P67" i="54"/>
  <c r="M67" i="54"/>
  <c r="J67" i="54"/>
  <c r="G67" i="54"/>
  <c r="D67" i="54"/>
  <c r="AI66" i="54"/>
  <c r="AG66" i="54"/>
  <c r="AE66" i="54"/>
  <c r="AB66" i="54"/>
  <c r="Y66" i="54"/>
  <c r="V66" i="54"/>
  <c r="S66" i="54"/>
  <c r="P66" i="54"/>
  <c r="M66" i="54"/>
  <c r="J66" i="54"/>
  <c r="G66" i="54"/>
  <c r="D66" i="54"/>
  <c r="AI64" i="54"/>
  <c r="AG64" i="54"/>
  <c r="AE64" i="54"/>
  <c r="AB64" i="54"/>
  <c r="Y64" i="54"/>
  <c r="V64" i="54"/>
  <c r="S64" i="54"/>
  <c r="P64" i="54"/>
  <c r="M64" i="54"/>
  <c r="J64" i="54"/>
  <c r="G64" i="54"/>
  <c r="D64" i="54"/>
  <c r="AI63" i="54"/>
  <c r="AG63" i="54"/>
  <c r="AE63" i="54"/>
  <c r="AB63" i="54"/>
  <c r="Y63" i="54"/>
  <c r="V63" i="54"/>
  <c r="S63" i="54"/>
  <c r="P63" i="54"/>
  <c r="M63" i="54"/>
  <c r="J63" i="54"/>
  <c r="G63" i="54"/>
  <c r="D63" i="54"/>
  <c r="AI61" i="54"/>
  <c r="AG61" i="54"/>
  <c r="AE61" i="54"/>
  <c r="AB61" i="54"/>
  <c r="Y61" i="54"/>
  <c r="V61" i="54"/>
  <c r="S61" i="54"/>
  <c r="P61" i="54"/>
  <c r="M61" i="54"/>
  <c r="J61" i="54"/>
  <c r="G61" i="54"/>
  <c r="D61" i="54"/>
  <c r="AI60" i="54"/>
  <c r="AG60" i="54"/>
  <c r="AE60" i="54"/>
  <c r="AB60" i="54"/>
  <c r="Y60" i="54"/>
  <c r="V60" i="54"/>
  <c r="S60" i="54"/>
  <c r="P60" i="54"/>
  <c r="M60" i="54"/>
  <c r="J60" i="54"/>
  <c r="G60" i="54"/>
  <c r="D60" i="54"/>
  <c r="AI59" i="54"/>
  <c r="AG59" i="54"/>
  <c r="AE59" i="54"/>
  <c r="AB59" i="54"/>
  <c r="Y59" i="54"/>
  <c r="V59" i="54"/>
  <c r="S59" i="54"/>
  <c r="P59" i="54"/>
  <c r="M59" i="54"/>
  <c r="J59" i="54"/>
  <c r="G59" i="54"/>
  <c r="D59" i="54"/>
  <c r="AI58" i="54"/>
  <c r="AG58" i="54"/>
  <c r="AE58" i="54"/>
  <c r="AB58" i="54"/>
  <c r="Y58" i="54"/>
  <c r="V58" i="54"/>
  <c r="S58" i="54"/>
  <c r="P58" i="54"/>
  <c r="M58" i="54"/>
  <c r="J58" i="54"/>
  <c r="G58" i="54"/>
  <c r="D58" i="54"/>
  <c r="AI57" i="54"/>
  <c r="AG57" i="54"/>
  <c r="AE57" i="54"/>
  <c r="AB57" i="54"/>
  <c r="Y57" i="54"/>
  <c r="V57" i="54"/>
  <c r="S57" i="54"/>
  <c r="P57" i="54"/>
  <c r="M57" i="54"/>
  <c r="J57" i="54"/>
  <c r="G57" i="54"/>
  <c r="D57" i="54"/>
  <c r="AI67" i="50"/>
  <c r="AG67" i="50"/>
  <c r="AE67" i="50"/>
  <c r="AB67" i="50"/>
  <c r="Y67" i="50"/>
  <c r="V67" i="50"/>
  <c r="S67" i="50"/>
  <c r="P67" i="50"/>
  <c r="M67" i="50"/>
  <c r="J67" i="50"/>
  <c r="G67" i="50"/>
  <c r="D67" i="50"/>
  <c r="AI66" i="50"/>
  <c r="AG66" i="50"/>
  <c r="AE66" i="50"/>
  <c r="AB66" i="50"/>
  <c r="Y66" i="50"/>
  <c r="V66" i="50"/>
  <c r="S66" i="50"/>
  <c r="P66" i="50"/>
  <c r="M66" i="50"/>
  <c r="J66" i="50"/>
  <c r="G66" i="50"/>
  <c r="D66" i="50"/>
  <c r="AI65" i="50"/>
  <c r="AG65" i="50"/>
  <c r="AE65" i="50"/>
  <c r="AB65" i="50"/>
  <c r="Y65" i="50"/>
  <c r="V65" i="50"/>
  <c r="S65" i="50"/>
  <c r="P65" i="50"/>
  <c r="M65" i="50"/>
  <c r="J65" i="50"/>
  <c r="G65" i="50"/>
  <c r="D65" i="50"/>
  <c r="AI64" i="50"/>
  <c r="AG64" i="50"/>
  <c r="AE64" i="50"/>
  <c r="AB64" i="50"/>
  <c r="Y64" i="50"/>
  <c r="V64" i="50"/>
  <c r="S64" i="50"/>
  <c r="P64" i="50"/>
  <c r="M64" i="50"/>
  <c r="J64" i="50"/>
  <c r="G64" i="50"/>
  <c r="D64" i="50"/>
  <c r="AI63" i="50"/>
  <c r="AG63" i="50"/>
  <c r="AE63" i="50"/>
  <c r="AB63" i="50"/>
  <c r="Y63" i="50"/>
  <c r="V63" i="50"/>
  <c r="S63" i="50"/>
  <c r="P63" i="50"/>
  <c r="M63" i="50"/>
  <c r="J63" i="50"/>
  <c r="G63" i="50"/>
  <c r="D63" i="50"/>
  <c r="AI60" i="50"/>
  <c r="AG60" i="50"/>
  <c r="AE60" i="50"/>
  <c r="AB60" i="50"/>
  <c r="Y60" i="50"/>
  <c r="V60" i="50"/>
  <c r="S60" i="50"/>
  <c r="P60" i="50"/>
  <c r="M60" i="50"/>
  <c r="J60" i="50"/>
  <c r="G60" i="50"/>
  <c r="D60" i="50"/>
  <c r="AI59" i="50"/>
  <c r="AG59" i="50"/>
  <c r="AE59" i="50"/>
  <c r="AB59" i="50"/>
  <c r="Y59" i="50"/>
  <c r="V59" i="50"/>
  <c r="S59" i="50"/>
  <c r="P59" i="50"/>
  <c r="M59" i="50"/>
  <c r="J59" i="50"/>
  <c r="G59" i="50"/>
  <c r="D59" i="50"/>
  <c r="AI58" i="50"/>
  <c r="AG58" i="50"/>
  <c r="AE58" i="50"/>
  <c r="AB58" i="50"/>
  <c r="Y58" i="50"/>
  <c r="V58" i="50"/>
  <c r="S58" i="50"/>
  <c r="P58" i="50"/>
  <c r="M58" i="50"/>
  <c r="J58" i="50"/>
  <c r="G58" i="50"/>
  <c r="D58" i="50"/>
  <c r="AI57" i="50"/>
  <c r="AG57" i="50"/>
  <c r="AE57" i="50"/>
  <c r="AB57" i="50"/>
  <c r="Y57" i="50"/>
  <c r="V57" i="50"/>
  <c r="S57" i="50"/>
  <c r="P57" i="50"/>
  <c r="M57" i="50"/>
  <c r="J57" i="50"/>
  <c r="G57" i="50"/>
  <c r="D57" i="50"/>
  <c r="AH58" i="63" l="1"/>
  <c r="AH61" i="63"/>
  <c r="AH65" i="63"/>
  <c r="AH58" i="59"/>
  <c r="AH61" i="59"/>
  <c r="AH65" i="59"/>
  <c r="AH66" i="54"/>
  <c r="AH57" i="54"/>
  <c r="AH63" i="50"/>
  <c r="AH59" i="50"/>
  <c r="AH67" i="50"/>
  <c r="AH57" i="50"/>
  <c r="AH59" i="54"/>
  <c r="AH63" i="54"/>
  <c r="AH60" i="50"/>
  <c r="AH66" i="50"/>
  <c r="AH67" i="54"/>
  <c r="AH62" i="59"/>
  <c r="AH66" i="59"/>
  <c r="AH59" i="63"/>
  <c r="AH62" i="63"/>
  <c r="AH66" i="63"/>
  <c r="AH65" i="50"/>
  <c r="AH61" i="54"/>
  <c r="AH57" i="59"/>
  <c r="AH58" i="50"/>
  <c r="AH64" i="54"/>
  <c r="AH64" i="59"/>
  <c r="AH57" i="63"/>
  <c r="AH64" i="63"/>
  <c r="AH64" i="50"/>
  <c r="AH59" i="59"/>
  <c r="AH63" i="59"/>
  <c r="AH63" i="63"/>
  <c r="AH60" i="54"/>
  <c r="AH60" i="59"/>
  <c r="AH60" i="63"/>
  <c r="AH58" i="54"/>
  <c r="J45" i="77"/>
  <c r="G45" i="77"/>
  <c r="H45" i="77"/>
  <c r="L45" i="77"/>
  <c r="E45" i="77"/>
  <c r="I45" i="77"/>
  <c r="F45" i="77"/>
  <c r="N41" i="77"/>
  <c r="K45" i="77"/>
  <c r="M45" i="77"/>
  <c r="P41" i="77"/>
  <c r="R41" i="77"/>
  <c r="O45" i="77"/>
  <c r="F44" i="76"/>
  <c r="G44" i="76"/>
  <c r="E44" i="76"/>
  <c r="L44" i="76"/>
  <c r="I44" i="76"/>
  <c r="H44" i="76"/>
  <c r="K44" i="76"/>
  <c r="O44" i="76"/>
  <c r="N44" i="76"/>
  <c r="J44" i="76"/>
  <c r="P44" i="76"/>
  <c r="R40" i="76"/>
  <c r="M44" i="76"/>
  <c r="S44" i="76"/>
  <c r="V40" i="76"/>
  <c r="AI102" i="63"/>
  <c r="AG102" i="63"/>
  <c r="AE102" i="63"/>
  <c r="AB102" i="63"/>
  <c r="Y102" i="63"/>
  <c r="V102" i="63"/>
  <c r="S102" i="63"/>
  <c r="P102" i="63"/>
  <c r="M102" i="63"/>
  <c r="J102" i="63"/>
  <c r="G102" i="63"/>
  <c r="D102" i="63"/>
  <c r="AI101" i="63"/>
  <c r="AG101" i="63"/>
  <c r="AE101" i="63"/>
  <c r="AB101" i="63"/>
  <c r="Y101" i="63"/>
  <c r="V101" i="63"/>
  <c r="S101" i="63"/>
  <c r="P101" i="63"/>
  <c r="M101" i="63"/>
  <c r="J101" i="63"/>
  <c r="G101" i="63"/>
  <c r="D101" i="63"/>
  <c r="AI100" i="63"/>
  <c r="AG100" i="63"/>
  <c r="AE100" i="63"/>
  <c r="AB100" i="63"/>
  <c r="Y100" i="63"/>
  <c r="V100" i="63"/>
  <c r="S100" i="63"/>
  <c r="P100" i="63"/>
  <c r="M100" i="63"/>
  <c r="J100" i="63"/>
  <c r="G100" i="63"/>
  <c r="D100" i="63"/>
  <c r="AI99" i="63"/>
  <c r="AG99" i="63"/>
  <c r="AE99" i="63"/>
  <c r="AB99" i="63"/>
  <c r="Y99" i="63"/>
  <c r="V99" i="63"/>
  <c r="S99" i="63"/>
  <c r="P99" i="63"/>
  <c r="M99" i="63"/>
  <c r="J99" i="63"/>
  <c r="G99" i="63"/>
  <c r="D99" i="63"/>
  <c r="AI98" i="63"/>
  <c r="AG98" i="63"/>
  <c r="AE98" i="63"/>
  <c r="AB98" i="63"/>
  <c r="Y98" i="63"/>
  <c r="V98" i="63"/>
  <c r="S98" i="63"/>
  <c r="P98" i="63"/>
  <c r="M98" i="63"/>
  <c r="J98" i="63"/>
  <c r="G98" i="63"/>
  <c r="D98" i="63"/>
  <c r="AI97" i="63"/>
  <c r="AG97" i="63"/>
  <c r="AE97" i="63"/>
  <c r="AB97" i="63"/>
  <c r="Y97" i="63"/>
  <c r="V97" i="63"/>
  <c r="S97" i="63"/>
  <c r="P97" i="63"/>
  <c r="M97" i="63"/>
  <c r="J97" i="63"/>
  <c r="G97" i="63"/>
  <c r="D97" i="63"/>
  <c r="AI96" i="63"/>
  <c r="AG96" i="63"/>
  <c r="AE96" i="63"/>
  <c r="AE104" i="63" s="1"/>
  <c r="AB96" i="63"/>
  <c r="Y96" i="63"/>
  <c r="V96" i="63"/>
  <c r="S96" i="63"/>
  <c r="P96" i="63"/>
  <c r="P104" i="63" s="1"/>
  <c r="M96" i="63"/>
  <c r="M104" i="63" s="1"/>
  <c r="J96" i="63"/>
  <c r="J104" i="63" s="1"/>
  <c r="G96" i="63"/>
  <c r="G104" i="63" s="1"/>
  <c r="D96" i="63"/>
  <c r="AI90" i="63"/>
  <c r="AG90" i="63"/>
  <c r="AE90" i="63"/>
  <c r="AB90" i="63"/>
  <c r="Y90" i="63"/>
  <c r="V90" i="63"/>
  <c r="S90" i="63"/>
  <c r="P90" i="63"/>
  <c r="M90" i="63"/>
  <c r="J90" i="63"/>
  <c r="G90" i="63"/>
  <c r="D90" i="63"/>
  <c r="AI89" i="63"/>
  <c r="AG89" i="63"/>
  <c r="AE89" i="63"/>
  <c r="AB89" i="63"/>
  <c r="Y89" i="63"/>
  <c r="V89" i="63"/>
  <c r="S89" i="63"/>
  <c r="P89" i="63"/>
  <c r="M89" i="63"/>
  <c r="G89" i="63"/>
  <c r="D89" i="63"/>
  <c r="AI88" i="63"/>
  <c r="AG88" i="63"/>
  <c r="AE88" i="63"/>
  <c r="AB88" i="63"/>
  <c r="Y88" i="63"/>
  <c r="V88" i="63"/>
  <c r="S88" i="63"/>
  <c r="P88" i="63"/>
  <c r="M88" i="63"/>
  <c r="J88" i="63"/>
  <c r="G88" i="63"/>
  <c r="D88" i="63"/>
  <c r="AI87" i="63"/>
  <c r="AG87" i="63"/>
  <c r="AE87" i="63"/>
  <c r="AB87" i="63"/>
  <c r="Y87" i="63"/>
  <c r="V87" i="63"/>
  <c r="S87" i="63"/>
  <c r="P87" i="63"/>
  <c r="M87" i="63"/>
  <c r="J87" i="63"/>
  <c r="G87" i="63"/>
  <c r="D87" i="63"/>
  <c r="AI86" i="63"/>
  <c r="AG86" i="63"/>
  <c r="AE86" i="63"/>
  <c r="AB86" i="63"/>
  <c r="Y86" i="63"/>
  <c r="V86" i="63"/>
  <c r="S86" i="63"/>
  <c r="P86" i="63"/>
  <c r="M86" i="63"/>
  <c r="J86" i="63"/>
  <c r="G86" i="63"/>
  <c r="D86" i="63"/>
  <c r="AI85" i="63"/>
  <c r="AG85" i="63"/>
  <c r="AE85" i="63"/>
  <c r="AB85" i="63"/>
  <c r="Y85" i="63"/>
  <c r="V85" i="63"/>
  <c r="S85" i="63"/>
  <c r="P85" i="63"/>
  <c r="M85" i="63"/>
  <c r="J85" i="63"/>
  <c r="G85" i="63"/>
  <c r="D85" i="63"/>
  <c r="AI84" i="63"/>
  <c r="AG84" i="63"/>
  <c r="AE84" i="63"/>
  <c r="AB84" i="63"/>
  <c r="Y84" i="63"/>
  <c r="V84" i="63"/>
  <c r="S84" i="63"/>
  <c r="P84" i="63"/>
  <c r="M84" i="63"/>
  <c r="J84" i="63"/>
  <c r="G84" i="63"/>
  <c r="D84" i="63"/>
  <c r="AI83" i="63"/>
  <c r="AG83" i="63"/>
  <c r="AE83" i="63"/>
  <c r="AB83" i="63"/>
  <c r="Y83" i="63"/>
  <c r="V83" i="63"/>
  <c r="S83" i="63"/>
  <c r="P83" i="63"/>
  <c r="M83" i="63"/>
  <c r="J83" i="63"/>
  <c r="G83" i="63"/>
  <c r="D83" i="63"/>
  <c r="AI82" i="63"/>
  <c r="AG82" i="63"/>
  <c r="AE82" i="63"/>
  <c r="AB82" i="63"/>
  <c r="Y82" i="63"/>
  <c r="V82" i="63"/>
  <c r="S82" i="63"/>
  <c r="P82" i="63"/>
  <c r="M82" i="63"/>
  <c r="J82" i="63"/>
  <c r="G82" i="63"/>
  <c r="D82" i="63"/>
  <c r="AI71" i="63"/>
  <c r="AG71" i="63"/>
  <c r="AE71" i="63"/>
  <c r="AB71" i="63"/>
  <c r="AB93" i="63" s="1"/>
  <c r="Y71" i="63"/>
  <c r="V71" i="63"/>
  <c r="S71" i="63"/>
  <c r="P71" i="63"/>
  <c r="M71" i="63"/>
  <c r="J71" i="63"/>
  <c r="J93" i="63" s="1"/>
  <c r="G71" i="63"/>
  <c r="D71" i="63"/>
  <c r="D93" i="63" s="1"/>
  <c r="AI54" i="63"/>
  <c r="AG54" i="63"/>
  <c r="AE54" i="63"/>
  <c r="AB54" i="63"/>
  <c r="Y54" i="63"/>
  <c r="V54" i="63"/>
  <c r="S54" i="63"/>
  <c r="P54" i="63"/>
  <c r="M54" i="63"/>
  <c r="J54" i="63"/>
  <c r="G54" i="63"/>
  <c r="D54" i="63"/>
  <c r="AI53" i="63"/>
  <c r="AG53" i="63"/>
  <c r="AE53" i="63"/>
  <c r="AB53" i="63"/>
  <c r="Y53" i="63"/>
  <c r="V53" i="63"/>
  <c r="S53" i="63"/>
  <c r="P53" i="63"/>
  <c r="M53" i="63"/>
  <c r="J53" i="63"/>
  <c r="G53" i="63"/>
  <c r="D53" i="63"/>
  <c r="AI52" i="63"/>
  <c r="AG52" i="63"/>
  <c r="AE52" i="63"/>
  <c r="AB52" i="63"/>
  <c r="Y52" i="63"/>
  <c r="V52" i="63"/>
  <c r="S52" i="63"/>
  <c r="P52" i="63"/>
  <c r="M52" i="63"/>
  <c r="J52" i="63"/>
  <c r="G52" i="63"/>
  <c r="D52" i="63"/>
  <c r="AI51" i="63"/>
  <c r="AG51" i="63"/>
  <c r="AE51" i="63"/>
  <c r="AB51" i="63"/>
  <c r="Y51" i="63"/>
  <c r="V51" i="63"/>
  <c r="S51" i="63"/>
  <c r="P51" i="63"/>
  <c r="M51" i="63"/>
  <c r="J51" i="63"/>
  <c r="G51" i="63"/>
  <c r="D51" i="63"/>
  <c r="AI50" i="63"/>
  <c r="AG50" i="63"/>
  <c r="AE50" i="63"/>
  <c r="AB50" i="63"/>
  <c r="Y50" i="63"/>
  <c r="V50" i="63"/>
  <c r="S50" i="63"/>
  <c r="P50" i="63"/>
  <c r="M50" i="63"/>
  <c r="J50" i="63"/>
  <c r="G50" i="63"/>
  <c r="D50" i="63"/>
  <c r="AI49" i="63"/>
  <c r="AG49" i="63"/>
  <c r="AE49" i="63"/>
  <c r="AB49" i="63"/>
  <c r="Y49" i="63"/>
  <c r="V49" i="63"/>
  <c r="S49" i="63"/>
  <c r="P49" i="63"/>
  <c r="M49" i="63"/>
  <c r="J49" i="63"/>
  <c r="G49" i="63"/>
  <c r="D49" i="63"/>
  <c r="AI48" i="63"/>
  <c r="AG48" i="63"/>
  <c r="AE48" i="63"/>
  <c r="AB48" i="63"/>
  <c r="Y48" i="63"/>
  <c r="V48" i="63"/>
  <c r="S48" i="63"/>
  <c r="P48" i="63"/>
  <c r="M48" i="63"/>
  <c r="J48" i="63"/>
  <c r="G48" i="63"/>
  <c r="D48" i="63"/>
  <c r="AI47" i="63"/>
  <c r="AG47" i="63"/>
  <c r="AE47" i="63"/>
  <c r="AB47" i="63"/>
  <c r="Y47" i="63"/>
  <c r="V47" i="63"/>
  <c r="S47" i="63"/>
  <c r="P47" i="63"/>
  <c r="M47" i="63"/>
  <c r="J47" i="63"/>
  <c r="G47" i="63"/>
  <c r="D47" i="63"/>
  <c r="AI46" i="63"/>
  <c r="AG46" i="63"/>
  <c r="AE46" i="63"/>
  <c r="AB46" i="63"/>
  <c r="Y46" i="63"/>
  <c r="V46" i="63"/>
  <c r="S46" i="63"/>
  <c r="P46" i="63"/>
  <c r="M46" i="63"/>
  <c r="J46" i="63"/>
  <c r="G46" i="63"/>
  <c r="D46" i="63"/>
  <c r="AI45" i="63"/>
  <c r="AG45" i="63"/>
  <c r="AE45" i="63"/>
  <c r="AB45" i="63"/>
  <c r="Y45" i="63"/>
  <c r="V45" i="63"/>
  <c r="S45" i="63"/>
  <c r="P45" i="63"/>
  <c r="M45" i="63"/>
  <c r="J45" i="63"/>
  <c r="G45" i="63"/>
  <c r="D45" i="63"/>
  <c r="AI44" i="63"/>
  <c r="AG44" i="63"/>
  <c r="AE44" i="63"/>
  <c r="AB44" i="63"/>
  <c r="Y44" i="63"/>
  <c r="V44" i="63"/>
  <c r="S44" i="63"/>
  <c r="P44" i="63"/>
  <c r="M44" i="63"/>
  <c r="J44" i="63"/>
  <c r="G44" i="63"/>
  <c r="D44" i="63"/>
  <c r="AI42" i="63"/>
  <c r="AG42" i="63"/>
  <c r="AE42" i="63"/>
  <c r="AB42" i="63"/>
  <c r="Y42" i="63"/>
  <c r="V42" i="63"/>
  <c r="S42" i="63"/>
  <c r="P42" i="63"/>
  <c r="M42" i="63"/>
  <c r="J42" i="63"/>
  <c r="G42" i="63"/>
  <c r="D42" i="63"/>
  <c r="AI41" i="63"/>
  <c r="AG41" i="63"/>
  <c r="AE41" i="63"/>
  <c r="AB41" i="63"/>
  <c r="Y41" i="63"/>
  <c r="V41" i="63"/>
  <c r="S41" i="63"/>
  <c r="P41" i="63"/>
  <c r="M41" i="63"/>
  <c r="J41" i="63"/>
  <c r="G41" i="63"/>
  <c r="D41" i="63"/>
  <c r="AI40" i="63"/>
  <c r="AG40" i="63"/>
  <c r="AE40" i="63"/>
  <c r="AB40" i="63"/>
  <c r="Y40" i="63"/>
  <c r="V40" i="63"/>
  <c r="S40" i="63"/>
  <c r="P40" i="63"/>
  <c r="M40" i="63"/>
  <c r="J40" i="63"/>
  <c r="G40" i="63"/>
  <c r="D40" i="63"/>
  <c r="AI39" i="63"/>
  <c r="AG39" i="63"/>
  <c r="AE39" i="63"/>
  <c r="AB39" i="63"/>
  <c r="Y39" i="63"/>
  <c r="V39" i="63"/>
  <c r="S39" i="63"/>
  <c r="P39" i="63"/>
  <c r="M39" i="63"/>
  <c r="J39" i="63"/>
  <c r="G39" i="63"/>
  <c r="D39" i="63"/>
  <c r="AI38" i="63"/>
  <c r="AG38" i="63"/>
  <c r="AE38" i="63"/>
  <c r="AB38" i="63"/>
  <c r="Y38" i="63"/>
  <c r="V38" i="63"/>
  <c r="S38" i="63"/>
  <c r="P38" i="63"/>
  <c r="M38" i="63"/>
  <c r="J38" i="63"/>
  <c r="G38" i="63"/>
  <c r="D38" i="63"/>
  <c r="AI37" i="63"/>
  <c r="AG37" i="63"/>
  <c r="AE37" i="63"/>
  <c r="AB37" i="63"/>
  <c r="Y37" i="63"/>
  <c r="V37" i="63"/>
  <c r="S37" i="63"/>
  <c r="P37" i="63"/>
  <c r="M37" i="63"/>
  <c r="J37" i="63"/>
  <c r="G37" i="63"/>
  <c r="D37" i="63"/>
  <c r="AI36" i="63"/>
  <c r="AG36" i="63"/>
  <c r="AE36" i="63"/>
  <c r="AB36" i="63"/>
  <c r="Y36" i="63"/>
  <c r="V36" i="63"/>
  <c r="S36" i="63"/>
  <c r="P36" i="63"/>
  <c r="M36" i="63"/>
  <c r="J36" i="63"/>
  <c r="G36" i="63"/>
  <c r="D36" i="63"/>
  <c r="AI35" i="63"/>
  <c r="AG35" i="63"/>
  <c r="AE35" i="63"/>
  <c r="AB35" i="63"/>
  <c r="Y35" i="63"/>
  <c r="V35" i="63"/>
  <c r="S35" i="63"/>
  <c r="P35" i="63"/>
  <c r="M35" i="63"/>
  <c r="J35" i="63"/>
  <c r="G35" i="63"/>
  <c r="D35" i="63"/>
  <c r="AI34" i="63"/>
  <c r="AG34" i="63"/>
  <c r="AE34" i="63"/>
  <c r="AB34" i="63"/>
  <c r="Y34" i="63"/>
  <c r="V34" i="63"/>
  <c r="S34" i="63"/>
  <c r="P34" i="63"/>
  <c r="M34" i="63"/>
  <c r="J34" i="63"/>
  <c r="G34" i="63"/>
  <c r="D34" i="63"/>
  <c r="AI33" i="63"/>
  <c r="AG33" i="63"/>
  <c r="AE33" i="63"/>
  <c r="AB33" i="63"/>
  <c r="Y33" i="63"/>
  <c r="V33" i="63"/>
  <c r="S33" i="63"/>
  <c r="P33" i="63"/>
  <c r="M33" i="63"/>
  <c r="J33" i="63"/>
  <c r="G33" i="63"/>
  <c r="D33" i="63"/>
  <c r="AI32" i="63"/>
  <c r="AG32" i="63"/>
  <c r="AE32" i="63"/>
  <c r="AB32" i="63"/>
  <c r="Y32" i="63"/>
  <c r="V32" i="63"/>
  <c r="S32" i="63"/>
  <c r="P32" i="63"/>
  <c r="M32" i="63"/>
  <c r="J32" i="63"/>
  <c r="G32" i="63"/>
  <c r="D32" i="63"/>
  <c r="AI31" i="63"/>
  <c r="AG31" i="63"/>
  <c r="AE31" i="63"/>
  <c r="AB31" i="63"/>
  <c r="Y31" i="63"/>
  <c r="V31" i="63"/>
  <c r="S31" i="63"/>
  <c r="P31" i="63"/>
  <c r="M31" i="63"/>
  <c r="J31" i="63"/>
  <c r="G31" i="63"/>
  <c r="D31" i="63"/>
  <c r="AI30" i="63"/>
  <c r="AG30" i="63"/>
  <c r="AE30" i="63"/>
  <c r="AB30" i="63"/>
  <c r="Y30" i="63"/>
  <c r="V30" i="63"/>
  <c r="S30" i="63"/>
  <c r="P30" i="63"/>
  <c r="M30" i="63"/>
  <c r="J30" i="63"/>
  <c r="G30" i="63"/>
  <c r="D30" i="63"/>
  <c r="AI29" i="63"/>
  <c r="AG29" i="63"/>
  <c r="AE29" i="63"/>
  <c r="AB29" i="63"/>
  <c r="Y29" i="63"/>
  <c r="V29" i="63"/>
  <c r="S29" i="63"/>
  <c r="P29" i="63"/>
  <c r="M29" i="63"/>
  <c r="J29" i="63"/>
  <c r="G29" i="63"/>
  <c r="D29" i="63"/>
  <c r="AI28" i="63"/>
  <c r="AG28" i="63"/>
  <c r="AE28" i="63"/>
  <c r="AB28" i="63"/>
  <c r="Y28" i="63"/>
  <c r="V28" i="63"/>
  <c r="S28" i="63"/>
  <c r="P28" i="63"/>
  <c r="M28" i="63"/>
  <c r="J28" i="63"/>
  <c r="G28" i="63"/>
  <c r="D28" i="63"/>
  <c r="AI27" i="63"/>
  <c r="AG27" i="63"/>
  <c r="AE27" i="63"/>
  <c r="AB27" i="63"/>
  <c r="Y27" i="63"/>
  <c r="V27" i="63"/>
  <c r="S27" i="63"/>
  <c r="P27" i="63"/>
  <c r="M27" i="63"/>
  <c r="J27" i="63"/>
  <c r="G27" i="63"/>
  <c r="D27" i="63"/>
  <c r="AI26" i="63"/>
  <c r="AG26" i="63"/>
  <c r="AE26" i="63"/>
  <c r="AB26" i="63"/>
  <c r="Y26" i="63"/>
  <c r="V26" i="63"/>
  <c r="S26" i="63"/>
  <c r="P26" i="63"/>
  <c r="M26" i="63"/>
  <c r="J26" i="63"/>
  <c r="G26" i="63"/>
  <c r="D26" i="63"/>
  <c r="AI25" i="63"/>
  <c r="AG25" i="63"/>
  <c r="AE25" i="63"/>
  <c r="AB25" i="63"/>
  <c r="Y25" i="63"/>
  <c r="V25" i="63"/>
  <c r="S25" i="63"/>
  <c r="P25" i="63"/>
  <c r="M25" i="63"/>
  <c r="J25" i="63"/>
  <c r="G25" i="63"/>
  <c r="D25" i="63"/>
  <c r="AI24" i="63"/>
  <c r="AG24" i="63"/>
  <c r="AE24" i="63"/>
  <c r="AB24" i="63"/>
  <c r="Y24" i="63"/>
  <c r="V24" i="63"/>
  <c r="S24" i="63"/>
  <c r="P24" i="63"/>
  <c r="M24" i="63"/>
  <c r="J24" i="63"/>
  <c r="G24" i="63"/>
  <c r="D24" i="63"/>
  <c r="AI23" i="63"/>
  <c r="AG23" i="63"/>
  <c r="AE23" i="63"/>
  <c r="AB23" i="63"/>
  <c r="Y23" i="63"/>
  <c r="V23" i="63"/>
  <c r="S23" i="63"/>
  <c r="P23" i="63"/>
  <c r="M23" i="63"/>
  <c r="J23" i="63"/>
  <c r="G23" i="63"/>
  <c r="D23" i="63"/>
  <c r="AI22" i="63"/>
  <c r="AG22" i="63"/>
  <c r="AE22" i="63"/>
  <c r="AB22" i="63"/>
  <c r="Y22" i="63"/>
  <c r="V22" i="63"/>
  <c r="S22" i="63"/>
  <c r="P22" i="63"/>
  <c r="M22" i="63"/>
  <c r="J22" i="63"/>
  <c r="G22" i="63"/>
  <c r="D22" i="63"/>
  <c r="AI21" i="63"/>
  <c r="AG21" i="63"/>
  <c r="AE21" i="63"/>
  <c r="AB21" i="63"/>
  <c r="Y21" i="63"/>
  <c r="V21" i="63"/>
  <c r="S21" i="63"/>
  <c r="P21" i="63"/>
  <c r="M21" i="63"/>
  <c r="J21" i="63"/>
  <c r="D21" i="63"/>
  <c r="AI20" i="63"/>
  <c r="AG20" i="63"/>
  <c r="AE20" i="63"/>
  <c r="AB20" i="63"/>
  <c r="Y20" i="63"/>
  <c r="V20" i="63"/>
  <c r="S20" i="63"/>
  <c r="P20" i="63"/>
  <c r="M20" i="63"/>
  <c r="J20" i="63"/>
  <c r="G20" i="63"/>
  <c r="D20" i="63"/>
  <c r="AI19" i="63"/>
  <c r="AG19" i="63"/>
  <c r="AE19" i="63"/>
  <c r="AB19" i="63"/>
  <c r="Y19" i="63"/>
  <c r="V19" i="63"/>
  <c r="S19" i="63"/>
  <c r="P19" i="63"/>
  <c r="M19" i="63"/>
  <c r="J19" i="63"/>
  <c r="G19" i="63"/>
  <c r="D19" i="63"/>
  <c r="AI18" i="63"/>
  <c r="AG18" i="63"/>
  <c r="AE18" i="63"/>
  <c r="AB18" i="63"/>
  <c r="Y18" i="63"/>
  <c r="V18" i="63"/>
  <c r="S18" i="63"/>
  <c r="P18" i="63"/>
  <c r="M18" i="63"/>
  <c r="J18" i="63"/>
  <c r="G18" i="63"/>
  <c r="D18" i="63"/>
  <c r="AI17" i="63"/>
  <c r="AG17" i="63"/>
  <c r="AE17" i="63"/>
  <c r="AB17" i="63"/>
  <c r="Y17" i="63"/>
  <c r="V17" i="63"/>
  <c r="S17" i="63"/>
  <c r="P17" i="63"/>
  <c r="M17" i="63"/>
  <c r="J17" i="63"/>
  <c r="G17" i="63"/>
  <c r="D17" i="63"/>
  <c r="AI16" i="63"/>
  <c r="AG16" i="63"/>
  <c r="AE16" i="63"/>
  <c r="AB16" i="63"/>
  <c r="Y16" i="63"/>
  <c r="V16" i="63"/>
  <c r="S16" i="63"/>
  <c r="P16" i="63"/>
  <c r="M16" i="63"/>
  <c r="J16" i="63"/>
  <c r="G16" i="63"/>
  <c r="D16" i="63"/>
  <c r="AI15" i="63"/>
  <c r="AG15" i="63"/>
  <c r="AE15" i="63"/>
  <c r="AB15" i="63"/>
  <c r="Y15" i="63"/>
  <c r="V15" i="63"/>
  <c r="S15" i="63"/>
  <c r="P15" i="63"/>
  <c r="M15" i="63"/>
  <c r="J15" i="63"/>
  <c r="G15" i="63"/>
  <c r="D15" i="63"/>
  <c r="AI14" i="63"/>
  <c r="AG14" i="63"/>
  <c r="AE14" i="63"/>
  <c r="AB14" i="63"/>
  <c r="Y14" i="63"/>
  <c r="V14" i="63"/>
  <c r="S14" i="63"/>
  <c r="P14" i="63"/>
  <c r="M14" i="63"/>
  <c r="J14" i="63"/>
  <c r="G14" i="63"/>
  <c r="D14" i="63"/>
  <c r="AI102" i="59"/>
  <c r="AG102" i="59"/>
  <c r="AE102" i="59"/>
  <c r="AB102" i="59"/>
  <c r="Y102" i="59"/>
  <c r="V102" i="59"/>
  <c r="S102" i="59"/>
  <c r="P102" i="59"/>
  <c r="M102" i="59"/>
  <c r="J102" i="59"/>
  <c r="G102" i="59"/>
  <c r="D102" i="59"/>
  <c r="AI101" i="59"/>
  <c r="AG101" i="59"/>
  <c r="AE101" i="59"/>
  <c r="AB101" i="59"/>
  <c r="Y101" i="59"/>
  <c r="V101" i="59"/>
  <c r="S101" i="59"/>
  <c r="P101" i="59"/>
  <c r="M101" i="59"/>
  <c r="J101" i="59"/>
  <c r="G101" i="59"/>
  <c r="D101" i="59"/>
  <c r="AI100" i="59"/>
  <c r="AG100" i="59"/>
  <c r="AE100" i="59"/>
  <c r="AB100" i="59"/>
  <c r="Y100" i="59"/>
  <c r="V100" i="59"/>
  <c r="S100" i="59"/>
  <c r="P100" i="59"/>
  <c r="M100" i="59"/>
  <c r="J100" i="59"/>
  <c r="G100" i="59"/>
  <c r="D100" i="59"/>
  <c r="AI99" i="59"/>
  <c r="AG99" i="59"/>
  <c r="AE99" i="59"/>
  <c r="AB99" i="59"/>
  <c r="Y99" i="59"/>
  <c r="V99" i="59"/>
  <c r="S99" i="59"/>
  <c r="P99" i="59"/>
  <c r="M99" i="59"/>
  <c r="J99" i="59"/>
  <c r="G99" i="59"/>
  <c r="D99" i="59"/>
  <c r="AI98" i="59"/>
  <c r="AG98" i="59"/>
  <c r="AE98" i="59"/>
  <c r="AB98" i="59"/>
  <c r="Y98" i="59"/>
  <c r="V98" i="59"/>
  <c r="S98" i="59"/>
  <c r="P98" i="59"/>
  <c r="M98" i="59"/>
  <c r="J98" i="59"/>
  <c r="G98" i="59"/>
  <c r="D98" i="59"/>
  <c r="AI97" i="59"/>
  <c r="AG97" i="59"/>
  <c r="AE97" i="59"/>
  <c r="AB97" i="59"/>
  <c r="Y97" i="59"/>
  <c r="V97" i="59"/>
  <c r="S97" i="59"/>
  <c r="P97" i="59"/>
  <c r="M97" i="59"/>
  <c r="J97" i="59"/>
  <c r="G97" i="59"/>
  <c r="D97" i="59"/>
  <c r="AI96" i="59"/>
  <c r="AG96" i="59"/>
  <c r="AE96" i="59"/>
  <c r="AB96" i="59"/>
  <c r="Y96" i="59"/>
  <c r="V96" i="59"/>
  <c r="V104" i="59" s="1"/>
  <c r="S96" i="59"/>
  <c r="S104" i="59" s="1"/>
  <c r="P96" i="59"/>
  <c r="P104" i="59" s="1"/>
  <c r="M96" i="59"/>
  <c r="M104" i="59" s="1"/>
  <c r="J96" i="59"/>
  <c r="G96" i="59"/>
  <c r="D96" i="59"/>
  <c r="AI90" i="59"/>
  <c r="AG90" i="59"/>
  <c r="AE90" i="59"/>
  <c r="AB90" i="59"/>
  <c r="Y90" i="59"/>
  <c r="V90" i="59"/>
  <c r="S90" i="59"/>
  <c r="P90" i="59"/>
  <c r="M90" i="59"/>
  <c r="J90" i="59"/>
  <c r="G90" i="59"/>
  <c r="D90" i="59"/>
  <c r="AI89" i="59"/>
  <c r="AG89" i="59"/>
  <c r="AE89" i="59"/>
  <c r="AB89" i="59"/>
  <c r="Y89" i="59"/>
  <c r="V89" i="59"/>
  <c r="S89" i="59"/>
  <c r="P89" i="59"/>
  <c r="M89" i="59"/>
  <c r="G89" i="59"/>
  <c r="D89" i="59"/>
  <c r="AI88" i="59"/>
  <c r="AG88" i="59"/>
  <c r="AE88" i="59"/>
  <c r="AB88" i="59"/>
  <c r="Y88" i="59"/>
  <c r="V88" i="59"/>
  <c r="S88" i="59"/>
  <c r="P88" i="59"/>
  <c r="M88" i="59"/>
  <c r="J88" i="59"/>
  <c r="G88" i="59"/>
  <c r="D88" i="59"/>
  <c r="AI87" i="59"/>
  <c r="AG87" i="59"/>
  <c r="AE87" i="59"/>
  <c r="AB87" i="59"/>
  <c r="Y87" i="59"/>
  <c r="V87" i="59"/>
  <c r="S87" i="59"/>
  <c r="P87" i="59"/>
  <c r="M87" i="59"/>
  <c r="J87" i="59"/>
  <c r="G87" i="59"/>
  <c r="D87" i="59"/>
  <c r="AI86" i="59"/>
  <c r="AG86" i="59"/>
  <c r="AE86" i="59"/>
  <c r="AB86" i="59"/>
  <c r="Y86" i="59"/>
  <c r="V86" i="59"/>
  <c r="S86" i="59"/>
  <c r="P86" i="59"/>
  <c r="M86" i="59"/>
  <c r="J86" i="59"/>
  <c r="G86" i="59"/>
  <c r="D86" i="59"/>
  <c r="AI85" i="59"/>
  <c r="AG85" i="59"/>
  <c r="AE85" i="59"/>
  <c r="AB85" i="59"/>
  <c r="Y85" i="59"/>
  <c r="V85" i="59"/>
  <c r="S85" i="59"/>
  <c r="P85" i="59"/>
  <c r="M85" i="59"/>
  <c r="J85" i="59"/>
  <c r="G85" i="59"/>
  <c r="D85" i="59"/>
  <c r="AI84" i="59"/>
  <c r="AG84" i="59"/>
  <c r="AE84" i="59"/>
  <c r="AB84" i="59"/>
  <c r="Y84" i="59"/>
  <c r="V84" i="59"/>
  <c r="S84" i="59"/>
  <c r="P84" i="59"/>
  <c r="M84" i="59"/>
  <c r="J84" i="59"/>
  <c r="G84" i="59"/>
  <c r="D84" i="59"/>
  <c r="AI83" i="59"/>
  <c r="AG83" i="59"/>
  <c r="AE83" i="59"/>
  <c r="AB83" i="59"/>
  <c r="Y83" i="59"/>
  <c r="V83" i="59"/>
  <c r="S83" i="59"/>
  <c r="P83" i="59"/>
  <c r="M83" i="59"/>
  <c r="J83" i="59"/>
  <c r="G83" i="59"/>
  <c r="D83" i="59"/>
  <c r="AI82" i="59"/>
  <c r="AG82" i="59"/>
  <c r="AE82" i="59"/>
  <c r="AB82" i="59"/>
  <c r="Y82" i="59"/>
  <c r="V82" i="59"/>
  <c r="S82" i="59"/>
  <c r="P82" i="59"/>
  <c r="M82" i="59"/>
  <c r="J82" i="59"/>
  <c r="G82" i="59"/>
  <c r="D82" i="59"/>
  <c r="AI71" i="59"/>
  <c r="AG71" i="59"/>
  <c r="AE71" i="59"/>
  <c r="AB71" i="59"/>
  <c r="Y71" i="59"/>
  <c r="V71" i="59"/>
  <c r="S71" i="59"/>
  <c r="P71" i="59"/>
  <c r="M71" i="59"/>
  <c r="J71" i="59"/>
  <c r="G71" i="59"/>
  <c r="D71" i="59"/>
  <c r="AI54" i="59"/>
  <c r="AG54" i="59"/>
  <c r="AE54" i="59"/>
  <c r="AB54" i="59"/>
  <c r="Y54" i="59"/>
  <c r="V54" i="59"/>
  <c r="S54" i="59"/>
  <c r="P54" i="59"/>
  <c r="M54" i="59"/>
  <c r="J54" i="59"/>
  <c r="G54" i="59"/>
  <c r="D54" i="59"/>
  <c r="AI53" i="59"/>
  <c r="AG53" i="59"/>
  <c r="AE53" i="59"/>
  <c r="AB53" i="59"/>
  <c r="Y53" i="59"/>
  <c r="V53" i="59"/>
  <c r="S53" i="59"/>
  <c r="P53" i="59"/>
  <c r="M53" i="59"/>
  <c r="J53" i="59"/>
  <c r="G53" i="59"/>
  <c r="D53" i="59"/>
  <c r="AI52" i="59"/>
  <c r="AG52" i="59"/>
  <c r="AE52" i="59"/>
  <c r="AB52" i="59"/>
  <c r="Y52" i="59"/>
  <c r="V52" i="59"/>
  <c r="S52" i="59"/>
  <c r="P52" i="59"/>
  <c r="M52" i="59"/>
  <c r="J52" i="59"/>
  <c r="G52" i="59"/>
  <c r="D52" i="59"/>
  <c r="AI51" i="59"/>
  <c r="AG51" i="59"/>
  <c r="AE51" i="59"/>
  <c r="AB51" i="59"/>
  <c r="Y51" i="59"/>
  <c r="V51" i="59"/>
  <c r="S51" i="59"/>
  <c r="P51" i="59"/>
  <c r="M51" i="59"/>
  <c r="J51" i="59"/>
  <c r="G51" i="59"/>
  <c r="D51" i="59"/>
  <c r="AI50" i="59"/>
  <c r="AG50" i="59"/>
  <c r="AE50" i="59"/>
  <c r="AB50" i="59"/>
  <c r="Y50" i="59"/>
  <c r="V50" i="59"/>
  <c r="S50" i="59"/>
  <c r="P50" i="59"/>
  <c r="M50" i="59"/>
  <c r="J50" i="59"/>
  <c r="G50" i="59"/>
  <c r="D50" i="59"/>
  <c r="AI49" i="59"/>
  <c r="AG49" i="59"/>
  <c r="AE49" i="59"/>
  <c r="AB49" i="59"/>
  <c r="Y49" i="59"/>
  <c r="V49" i="59"/>
  <c r="S49" i="59"/>
  <c r="P49" i="59"/>
  <c r="M49" i="59"/>
  <c r="J49" i="59"/>
  <c r="G49" i="59"/>
  <c r="D49" i="59"/>
  <c r="AI48" i="59"/>
  <c r="AG48" i="59"/>
  <c r="AE48" i="59"/>
  <c r="AB48" i="59"/>
  <c r="Y48" i="59"/>
  <c r="V48" i="59"/>
  <c r="S48" i="59"/>
  <c r="P48" i="59"/>
  <c r="M48" i="59"/>
  <c r="J48" i="59"/>
  <c r="G48" i="59"/>
  <c r="D48" i="59"/>
  <c r="AI47" i="59"/>
  <c r="AG47" i="59"/>
  <c r="AE47" i="59"/>
  <c r="AB47" i="59"/>
  <c r="Y47" i="59"/>
  <c r="V47" i="59"/>
  <c r="S47" i="59"/>
  <c r="P47" i="59"/>
  <c r="M47" i="59"/>
  <c r="J47" i="59"/>
  <c r="G47" i="59"/>
  <c r="D47" i="59"/>
  <c r="AI46" i="59"/>
  <c r="AG46" i="59"/>
  <c r="AE46" i="59"/>
  <c r="AB46" i="59"/>
  <c r="Y46" i="59"/>
  <c r="V46" i="59"/>
  <c r="S46" i="59"/>
  <c r="P46" i="59"/>
  <c r="M46" i="59"/>
  <c r="J46" i="59"/>
  <c r="G46" i="59"/>
  <c r="D46" i="59"/>
  <c r="AI45" i="59"/>
  <c r="AG45" i="59"/>
  <c r="AE45" i="59"/>
  <c r="AB45" i="59"/>
  <c r="Y45" i="59"/>
  <c r="V45" i="59"/>
  <c r="S45" i="59"/>
  <c r="P45" i="59"/>
  <c r="M45" i="59"/>
  <c r="J45" i="59"/>
  <c r="G45" i="59"/>
  <c r="D45" i="59"/>
  <c r="AI44" i="59"/>
  <c r="AG44" i="59"/>
  <c r="AE44" i="59"/>
  <c r="AB44" i="59"/>
  <c r="Y44" i="59"/>
  <c r="V44" i="59"/>
  <c r="S44" i="59"/>
  <c r="P44" i="59"/>
  <c r="M44" i="59"/>
  <c r="J44" i="59"/>
  <c r="G44" i="59"/>
  <c r="D44" i="59"/>
  <c r="AI42" i="59"/>
  <c r="AG42" i="59"/>
  <c r="AE42" i="59"/>
  <c r="AB42" i="59"/>
  <c r="Y42" i="59"/>
  <c r="V42" i="59"/>
  <c r="S42" i="59"/>
  <c r="P42" i="59"/>
  <c r="M42" i="59"/>
  <c r="J42" i="59"/>
  <c r="G42" i="59"/>
  <c r="D42" i="59"/>
  <c r="AI41" i="59"/>
  <c r="AG41" i="59"/>
  <c r="AE41" i="59"/>
  <c r="AB41" i="59"/>
  <c r="Y41" i="59"/>
  <c r="V41" i="59"/>
  <c r="S41" i="59"/>
  <c r="P41" i="59"/>
  <c r="M41" i="59"/>
  <c r="J41" i="59"/>
  <c r="G41" i="59"/>
  <c r="D41" i="59"/>
  <c r="AI40" i="59"/>
  <c r="AG40" i="59"/>
  <c r="AE40" i="59"/>
  <c r="AB40" i="59"/>
  <c r="Y40" i="59"/>
  <c r="V40" i="59"/>
  <c r="S40" i="59"/>
  <c r="P40" i="59"/>
  <c r="M40" i="59"/>
  <c r="J40" i="59"/>
  <c r="G40" i="59"/>
  <c r="D40" i="59"/>
  <c r="AI39" i="59"/>
  <c r="AG39" i="59"/>
  <c r="AE39" i="59"/>
  <c r="AB39" i="59"/>
  <c r="Y39" i="59"/>
  <c r="V39" i="59"/>
  <c r="S39" i="59"/>
  <c r="P39" i="59"/>
  <c r="M39" i="59"/>
  <c r="J39" i="59"/>
  <c r="G39" i="59"/>
  <c r="D39" i="59"/>
  <c r="AI38" i="59"/>
  <c r="AG38" i="59"/>
  <c r="AE38" i="59"/>
  <c r="AB38" i="59"/>
  <c r="Y38" i="59"/>
  <c r="V38" i="59"/>
  <c r="S38" i="59"/>
  <c r="P38" i="59"/>
  <c r="M38" i="59"/>
  <c r="J38" i="59"/>
  <c r="G38" i="59"/>
  <c r="D38" i="59"/>
  <c r="AI37" i="59"/>
  <c r="AG37" i="59"/>
  <c r="AE37" i="59"/>
  <c r="AB37" i="59"/>
  <c r="Y37" i="59"/>
  <c r="V37" i="59"/>
  <c r="S37" i="59"/>
  <c r="P37" i="59"/>
  <c r="M37" i="59"/>
  <c r="J37" i="59"/>
  <c r="G37" i="59"/>
  <c r="D37" i="59"/>
  <c r="AI36" i="59"/>
  <c r="AG36" i="59"/>
  <c r="AE36" i="59"/>
  <c r="AB36" i="59"/>
  <c r="Y36" i="59"/>
  <c r="V36" i="59"/>
  <c r="S36" i="59"/>
  <c r="P36" i="59"/>
  <c r="M36" i="59"/>
  <c r="J36" i="59"/>
  <c r="G36" i="59"/>
  <c r="D36" i="59"/>
  <c r="AI35" i="59"/>
  <c r="AG35" i="59"/>
  <c r="AE35" i="59"/>
  <c r="AB35" i="59"/>
  <c r="Y35" i="59"/>
  <c r="V35" i="59"/>
  <c r="S35" i="59"/>
  <c r="P35" i="59"/>
  <c r="M35" i="59"/>
  <c r="J35" i="59"/>
  <c r="G35" i="59"/>
  <c r="D35" i="59"/>
  <c r="AI34" i="59"/>
  <c r="AG34" i="59"/>
  <c r="AE34" i="59"/>
  <c r="AB34" i="59"/>
  <c r="Y34" i="59"/>
  <c r="V34" i="59"/>
  <c r="S34" i="59"/>
  <c r="P34" i="59"/>
  <c r="M34" i="59"/>
  <c r="J34" i="59"/>
  <c r="G34" i="59"/>
  <c r="D34" i="59"/>
  <c r="AI33" i="59"/>
  <c r="AG33" i="59"/>
  <c r="AE33" i="59"/>
  <c r="AB33" i="59"/>
  <c r="Y33" i="59"/>
  <c r="V33" i="59"/>
  <c r="S33" i="59"/>
  <c r="P33" i="59"/>
  <c r="M33" i="59"/>
  <c r="J33" i="59"/>
  <c r="G33" i="59"/>
  <c r="D33" i="59"/>
  <c r="AI32" i="59"/>
  <c r="AG32" i="59"/>
  <c r="AE32" i="59"/>
  <c r="AB32" i="59"/>
  <c r="Y32" i="59"/>
  <c r="V32" i="59"/>
  <c r="S32" i="59"/>
  <c r="P32" i="59"/>
  <c r="M32" i="59"/>
  <c r="J32" i="59"/>
  <c r="G32" i="59"/>
  <c r="D32" i="59"/>
  <c r="AI31" i="59"/>
  <c r="AG31" i="59"/>
  <c r="AE31" i="59"/>
  <c r="AB31" i="59"/>
  <c r="Y31" i="59"/>
  <c r="V31" i="59"/>
  <c r="S31" i="59"/>
  <c r="P31" i="59"/>
  <c r="M31" i="59"/>
  <c r="J31" i="59"/>
  <c r="G31" i="59"/>
  <c r="D31" i="59"/>
  <c r="AI30" i="59"/>
  <c r="AG30" i="59"/>
  <c r="AE30" i="59"/>
  <c r="AB30" i="59"/>
  <c r="Y30" i="59"/>
  <c r="V30" i="59"/>
  <c r="S30" i="59"/>
  <c r="P30" i="59"/>
  <c r="M30" i="59"/>
  <c r="J30" i="59"/>
  <c r="G30" i="59"/>
  <c r="D30" i="59"/>
  <c r="AI29" i="59"/>
  <c r="AG29" i="59"/>
  <c r="AE29" i="59"/>
  <c r="AB29" i="59"/>
  <c r="Y29" i="59"/>
  <c r="V29" i="59"/>
  <c r="S29" i="59"/>
  <c r="P29" i="59"/>
  <c r="M29" i="59"/>
  <c r="J29" i="59"/>
  <c r="G29" i="59"/>
  <c r="D29" i="59"/>
  <c r="AI28" i="59"/>
  <c r="AG28" i="59"/>
  <c r="AE28" i="59"/>
  <c r="AB28" i="59"/>
  <c r="Y28" i="59"/>
  <c r="V28" i="59"/>
  <c r="S28" i="59"/>
  <c r="P28" i="59"/>
  <c r="M28" i="59"/>
  <c r="J28" i="59"/>
  <c r="G28" i="59"/>
  <c r="D28" i="59"/>
  <c r="AI27" i="59"/>
  <c r="AG27" i="59"/>
  <c r="AE27" i="59"/>
  <c r="AB27" i="59"/>
  <c r="Y27" i="59"/>
  <c r="V27" i="59"/>
  <c r="S27" i="59"/>
  <c r="P27" i="59"/>
  <c r="M27" i="59"/>
  <c r="J27" i="59"/>
  <c r="G27" i="59"/>
  <c r="D27" i="59"/>
  <c r="AI26" i="59"/>
  <c r="AG26" i="59"/>
  <c r="AE26" i="59"/>
  <c r="AB26" i="59"/>
  <c r="Y26" i="59"/>
  <c r="V26" i="59"/>
  <c r="S26" i="59"/>
  <c r="P26" i="59"/>
  <c r="M26" i="59"/>
  <c r="J26" i="59"/>
  <c r="G26" i="59"/>
  <c r="D26" i="59"/>
  <c r="AI25" i="59"/>
  <c r="AG25" i="59"/>
  <c r="AE25" i="59"/>
  <c r="AB25" i="59"/>
  <c r="Y25" i="59"/>
  <c r="V25" i="59"/>
  <c r="S25" i="59"/>
  <c r="P25" i="59"/>
  <c r="M25" i="59"/>
  <c r="J25" i="59"/>
  <c r="G25" i="59"/>
  <c r="D25" i="59"/>
  <c r="AI24" i="59"/>
  <c r="AG24" i="59"/>
  <c r="AE24" i="59"/>
  <c r="AB24" i="59"/>
  <c r="Y24" i="59"/>
  <c r="V24" i="59"/>
  <c r="S24" i="59"/>
  <c r="P24" i="59"/>
  <c r="M24" i="59"/>
  <c r="J24" i="59"/>
  <c r="G24" i="59"/>
  <c r="D24" i="59"/>
  <c r="AI23" i="59"/>
  <c r="AG23" i="59"/>
  <c r="AE23" i="59"/>
  <c r="AB23" i="59"/>
  <c r="Y23" i="59"/>
  <c r="V23" i="59"/>
  <c r="S23" i="59"/>
  <c r="P23" i="59"/>
  <c r="M23" i="59"/>
  <c r="J23" i="59"/>
  <c r="G23" i="59"/>
  <c r="D23" i="59"/>
  <c r="AI22" i="59"/>
  <c r="AG22" i="59"/>
  <c r="AE22" i="59"/>
  <c r="AB22" i="59"/>
  <c r="Y22" i="59"/>
  <c r="V22" i="59"/>
  <c r="S22" i="59"/>
  <c r="P22" i="59"/>
  <c r="M22" i="59"/>
  <c r="J22" i="59"/>
  <c r="G22" i="59"/>
  <c r="D22" i="59"/>
  <c r="AI21" i="59"/>
  <c r="AG21" i="59"/>
  <c r="AE21" i="59"/>
  <c r="AB21" i="59"/>
  <c r="Y21" i="59"/>
  <c r="V21" i="59"/>
  <c r="S21" i="59"/>
  <c r="P21" i="59"/>
  <c r="M21" i="59"/>
  <c r="J21" i="59"/>
  <c r="D21" i="59"/>
  <c r="AI20" i="59"/>
  <c r="AG20" i="59"/>
  <c r="AE20" i="59"/>
  <c r="AB20" i="59"/>
  <c r="Y20" i="59"/>
  <c r="V20" i="59"/>
  <c r="S20" i="59"/>
  <c r="P20" i="59"/>
  <c r="M20" i="59"/>
  <c r="J20" i="59"/>
  <c r="G20" i="59"/>
  <c r="D20" i="59"/>
  <c r="AI19" i="59"/>
  <c r="AG19" i="59"/>
  <c r="AE19" i="59"/>
  <c r="AB19" i="59"/>
  <c r="Y19" i="59"/>
  <c r="V19" i="59"/>
  <c r="S19" i="59"/>
  <c r="P19" i="59"/>
  <c r="M19" i="59"/>
  <c r="J19" i="59"/>
  <c r="G19" i="59"/>
  <c r="D19" i="59"/>
  <c r="AI18" i="59"/>
  <c r="AG18" i="59"/>
  <c r="AE18" i="59"/>
  <c r="AB18" i="59"/>
  <c r="Y18" i="59"/>
  <c r="V18" i="59"/>
  <c r="S18" i="59"/>
  <c r="P18" i="59"/>
  <c r="M18" i="59"/>
  <c r="J18" i="59"/>
  <c r="G18" i="59"/>
  <c r="D18" i="59"/>
  <c r="AI17" i="59"/>
  <c r="AG17" i="59"/>
  <c r="AE17" i="59"/>
  <c r="AB17" i="59"/>
  <c r="Y17" i="59"/>
  <c r="V17" i="59"/>
  <c r="S17" i="59"/>
  <c r="P17" i="59"/>
  <c r="M17" i="59"/>
  <c r="J17" i="59"/>
  <c r="G17" i="59"/>
  <c r="D17" i="59"/>
  <c r="AI16" i="59"/>
  <c r="AG16" i="59"/>
  <c r="AE16" i="59"/>
  <c r="AB16" i="59"/>
  <c r="Y16" i="59"/>
  <c r="V16" i="59"/>
  <c r="S16" i="59"/>
  <c r="P16" i="59"/>
  <c r="M16" i="59"/>
  <c r="J16" i="59"/>
  <c r="G16" i="59"/>
  <c r="D16" i="59"/>
  <c r="AI15" i="59"/>
  <c r="AG15" i="59"/>
  <c r="AE15" i="59"/>
  <c r="AB15" i="59"/>
  <c r="Y15" i="59"/>
  <c r="V15" i="59"/>
  <c r="S15" i="59"/>
  <c r="P15" i="59"/>
  <c r="M15" i="59"/>
  <c r="J15" i="59"/>
  <c r="G15" i="59"/>
  <c r="D15" i="59"/>
  <c r="AI14" i="59"/>
  <c r="AG14" i="59"/>
  <c r="AE14" i="59"/>
  <c r="AB14" i="59"/>
  <c r="Y14" i="59"/>
  <c r="V14" i="59"/>
  <c r="S14" i="59"/>
  <c r="P14" i="59"/>
  <c r="M14" i="59"/>
  <c r="J14" i="59"/>
  <c r="G14" i="59"/>
  <c r="D14" i="59"/>
  <c r="AI102" i="54"/>
  <c r="AG102" i="54"/>
  <c r="AE102" i="54"/>
  <c r="AB102" i="54"/>
  <c r="Y102" i="54"/>
  <c r="V102" i="54"/>
  <c r="S102" i="54"/>
  <c r="P102" i="54"/>
  <c r="M102" i="54"/>
  <c r="J102" i="54"/>
  <c r="G102" i="54"/>
  <c r="D102" i="54"/>
  <c r="AI101" i="54"/>
  <c r="AG101" i="54"/>
  <c r="AE101" i="54"/>
  <c r="AB101" i="54"/>
  <c r="Y101" i="54"/>
  <c r="V101" i="54"/>
  <c r="S101" i="54"/>
  <c r="P101" i="54"/>
  <c r="M101" i="54"/>
  <c r="J101" i="54"/>
  <c r="G101" i="54"/>
  <c r="D101" i="54"/>
  <c r="AI100" i="54"/>
  <c r="AG100" i="54"/>
  <c r="AE100" i="54"/>
  <c r="AB100" i="54"/>
  <c r="Y100" i="54"/>
  <c r="V100" i="54"/>
  <c r="S100" i="54"/>
  <c r="P100" i="54"/>
  <c r="M100" i="54"/>
  <c r="J100" i="54"/>
  <c r="G100" i="54"/>
  <c r="D100" i="54"/>
  <c r="AI99" i="54"/>
  <c r="AG99" i="54"/>
  <c r="AE99" i="54"/>
  <c r="AB99" i="54"/>
  <c r="Y99" i="54"/>
  <c r="V99" i="54"/>
  <c r="S99" i="54"/>
  <c r="P99" i="54"/>
  <c r="M99" i="54"/>
  <c r="J99" i="54"/>
  <c r="G99" i="54"/>
  <c r="D99" i="54"/>
  <c r="AI98" i="54"/>
  <c r="AG98" i="54"/>
  <c r="AE98" i="54"/>
  <c r="AB98" i="54"/>
  <c r="Y98" i="54"/>
  <c r="V98" i="54"/>
  <c r="S98" i="54"/>
  <c r="P98" i="54"/>
  <c r="M98" i="54"/>
  <c r="J98" i="54"/>
  <c r="G98" i="54"/>
  <c r="D98" i="54"/>
  <c r="AI97" i="54"/>
  <c r="AG97" i="54"/>
  <c r="AE97" i="54"/>
  <c r="AB97" i="54"/>
  <c r="Y97" i="54"/>
  <c r="V97" i="54"/>
  <c r="S97" i="54"/>
  <c r="P97" i="54"/>
  <c r="M97" i="54"/>
  <c r="J97" i="54"/>
  <c r="G97" i="54"/>
  <c r="D97" i="54"/>
  <c r="AI96" i="54"/>
  <c r="AG96" i="54"/>
  <c r="AE96" i="54"/>
  <c r="AB96" i="54"/>
  <c r="AB104" i="54" s="1"/>
  <c r="Y96" i="54"/>
  <c r="Y104" i="54" s="1"/>
  <c r="V96" i="54"/>
  <c r="V104" i="54" s="1"/>
  <c r="S96" i="54"/>
  <c r="P96" i="54"/>
  <c r="M96" i="54"/>
  <c r="J96" i="54"/>
  <c r="G96" i="54"/>
  <c r="D96" i="54"/>
  <c r="D104" i="54" s="1"/>
  <c r="AI90" i="54"/>
  <c r="AG90" i="54"/>
  <c r="AE90" i="54"/>
  <c r="AB90" i="54"/>
  <c r="Y90" i="54"/>
  <c r="V90" i="54"/>
  <c r="S90" i="54"/>
  <c r="P90" i="54"/>
  <c r="M90" i="54"/>
  <c r="J90" i="54"/>
  <c r="G90" i="54"/>
  <c r="D90" i="54"/>
  <c r="AI89" i="54"/>
  <c r="AG89" i="54"/>
  <c r="AE89" i="54"/>
  <c r="AB89" i="54"/>
  <c r="Y89" i="54"/>
  <c r="V89" i="54"/>
  <c r="S89" i="54"/>
  <c r="P89" i="54"/>
  <c r="M89" i="54"/>
  <c r="G89" i="54"/>
  <c r="D89" i="54"/>
  <c r="AI88" i="54"/>
  <c r="AG88" i="54"/>
  <c r="AE88" i="54"/>
  <c r="AB88" i="54"/>
  <c r="Y88" i="54"/>
  <c r="V88" i="54"/>
  <c r="S88" i="54"/>
  <c r="P88" i="54"/>
  <c r="M88" i="54"/>
  <c r="J88" i="54"/>
  <c r="G88" i="54"/>
  <c r="D88" i="54"/>
  <c r="AI87" i="54"/>
  <c r="AG87" i="54"/>
  <c r="AE87" i="54"/>
  <c r="AB87" i="54"/>
  <c r="Y87" i="54"/>
  <c r="V87" i="54"/>
  <c r="S87" i="54"/>
  <c r="P87" i="54"/>
  <c r="M87" i="54"/>
  <c r="J87" i="54"/>
  <c r="G87" i="54"/>
  <c r="D87" i="54"/>
  <c r="AI86" i="54"/>
  <c r="AG86" i="54"/>
  <c r="AE86" i="54"/>
  <c r="AB86" i="54"/>
  <c r="Y86" i="54"/>
  <c r="V86" i="54"/>
  <c r="S86" i="54"/>
  <c r="P86" i="54"/>
  <c r="M86" i="54"/>
  <c r="J86" i="54"/>
  <c r="G86" i="54"/>
  <c r="D86" i="54"/>
  <c r="AI85" i="54"/>
  <c r="AG85" i="54"/>
  <c r="AE85" i="54"/>
  <c r="AB85" i="54"/>
  <c r="Y85" i="54"/>
  <c r="V85" i="54"/>
  <c r="S85" i="54"/>
  <c r="P85" i="54"/>
  <c r="M85" i="54"/>
  <c r="J85" i="54"/>
  <c r="G85" i="54"/>
  <c r="D85" i="54"/>
  <c r="AI84" i="54"/>
  <c r="AG84" i="54"/>
  <c r="AE84" i="54"/>
  <c r="AB84" i="54"/>
  <c r="Y84" i="54"/>
  <c r="V84" i="54"/>
  <c r="S84" i="54"/>
  <c r="P84" i="54"/>
  <c r="M84" i="54"/>
  <c r="J84" i="54"/>
  <c r="G84" i="54"/>
  <c r="D84" i="54"/>
  <c r="AI83" i="54"/>
  <c r="AG83" i="54"/>
  <c r="AE83" i="54"/>
  <c r="AB83" i="54"/>
  <c r="Y83" i="54"/>
  <c r="V83" i="54"/>
  <c r="S83" i="54"/>
  <c r="P83" i="54"/>
  <c r="M83" i="54"/>
  <c r="J83" i="54"/>
  <c r="G83" i="54"/>
  <c r="D83" i="54"/>
  <c r="AI72" i="54"/>
  <c r="AG72" i="54"/>
  <c r="AE72" i="54"/>
  <c r="AB72" i="54"/>
  <c r="Y72" i="54"/>
  <c r="V72" i="54"/>
  <c r="S72" i="54"/>
  <c r="P72" i="54"/>
  <c r="M72" i="54"/>
  <c r="J72" i="54"/>
  <c r="G72" i="54"/>
  <c r="D72" i="54"/>
  <c r="AI71" i="54"/>
  <c r="AG71" i="54"/>
  <c r="AE71" i="54"/>
  <c r="AB71" i="54"/>
  <c r="Y71" i="54"/>
  <c r="V71" i="54"/>
  <c r="S71" i="54"/>
  <c r="P71" i="54"/>
  <c r="P93" i="54" s="1"/>
  <c r="M71" i="54"/>
  <c r="J71" i="54"/>
  <c r="G71" i="54"/>
  <c r="D71" i="54"/>
  <c r="AI54" i="54"/>
  <c r="AG54" i="54"/>
  <c r="AE54" i="54"/>
  <c r="AB54" i="54"/>
  <c r="Y54" i="54"/>
  <c r="V54" i="54"/>
  <c r="S54" i="54"/>
  <c r="P54" i="54"/>
  <c r="M54" i="54"/>
  <c r="J54" i="54"/>
  <c r="G54" i="54"/>
  <c r="D54" i="54"/>
  <c r="AI53" i="54"/>
  <c r="AG53" i="54"/>
  <c r="AE53" i="54"/>
  <c r="AB53" i="54"/>
  <c r="Y53" i="54"/>
  <c r="V53" i="54"/>
  <c r="S53" i="54"/>
  <c r="P53" i="54"/>
  <c r="M53" i="54"/>
  <c r="J53" i="54"/>
  <c r="G53" i="54"/>
  <c r="D53" i="54"/>
  <c r="AI52" i="54"/>
  <c r="AG52" i="54"/>
  <c r="AE52" i="54"/>
  <c r="AB52" i="54"/>
  <c r="Y52" i="54"/>
  <c r="V52" i="54"/>
  <c r="S52" i="54"/>
  <c r="P52" i="54"/>
  <c r="M52" i="54"/>
  <c r="J52" i="54"/>
  <c r="G52" i="54"/>
  <c r="D52" i="54"/>
  <c r="AI51" i="54"/>
  <c r="AG51" i="54"/>
  <c r="AE51" i="54"/>
  <c r="AB51" i="54"/>
  <c r="Y51" i="54"/>
  <c r="V51" i="54"/>
  <c r="S51" i="54"/>
  <c r="P51" i="54"/>
  <c r="M51" i="54"/>
  <c r="J51" i="54"/>
  <c r="G51" i="54"/>
  <c r="D51" i="54"/>
  <c r="AI50" i="54"/>
  <c r="AG50" i="54"/>
  <c r="AE50" i="54"/>
  <c r="AB50" i="54"/>
  <c r="Y50" i="54"/>
  <c r="V50" i="54"/>
  <c r="S50" i="54"/>
  <c r="P50" i="54"/>
  <c r="M50" i="54"/>
  <c r="J50" i="54"/>
  <c r="G50" i="54"/>
  <c r="D50" i="54"/>
  <c r="AI49" i="54"/>
  <c r="AG49" i="54"/>
  <c r="AE49" i="54"/>
  <c r="AB49" i="54"/>
  <c r="Y49" i="54"/>
  <c r="V49" i="54"/>
  <c r="S49" i="54"/>
  <c r="P49" i="54"/>
  <c r="M49" i="54"/>
  <c r="J49" i="54"/>
  <c r="G49" i="54"/>
  <c r="D49" i="54"/>
  <c r="AI48" i="54"/>
  <c r="AG48" i="54"/>
  <c r="AE48" i="54"/>
  <c r="AB48" i="54"/>
  <c r="Y48" i="54"/>
  <c r="V48" i="54"/>
  <c r="S48" i="54"/>
  <c r="P48" i="54"/>
  <c r="M48" i="54"/>
  <c r="J48" i="54"/>
  <c r="G48" i="54"/>
  <c r="D48" i="54"/>
  <c r="AI47" i="54"/>
  <c r="AG47" i="54"/>
  <c r="AE47" i="54"/>
  <c r="AB47" i="54"/>
  <c r="Y47" i="54"/>
  <c r="V47" i="54"/>
  <c r="S47" i="54"/>
  <c r="P47" i="54"/>
  <c r="M47" i="54"/>
  <c r="J47" i="54"/>
  <c r="G47" i="54"/>
  <c r="D47" i="54"/>
  <c r="AI46" i="54"/>
  <c r="AG46" i="54"/>
  <c r="AE46" i="54"/>
  <c r="AB46" i="54"/>
  <c r="Y46" i="54"/>
  <c r="V46" i="54"/>
  <c r="S46" i="54"/>
  <c r="P46" i="54"/>
  <c r="M46" i="54"/>
  <c r="J46" i="54"/>
  <c r="G46" i="54"/>
  <c r="D46" i="54"/>
  <c r="AI45" i="54"/>
  <c r="AG45" i="54"/>
  <c r="AE45" i="54"/>
  <c r="AB45" i="54"/>
  <c r="Y45" i="54"/>
  <c r="V45" i="54"/>
  <c r="S45" i="54"/>
  <c r="P45" i="54"/>
  <c r="M45" i="54"/>
  <c r="J45" i="54"/>
  <c r="G45" i="54"/>
  <c r="D45" i="54"/>
  <c r="AI44" i="54"/>
  <c r="AG44" i="54"/>
  <c r="AE44" i="54"/>
  <c r="AB44" i="54"/>
  <c r="Y44" i="54"/>
  <c r="V44" i="54"/>
  <c r="S44" i="54"/>
  <c r="P44" i="54"/>
  <c r="M44" i="54"/>
  <c r="J44" i="54"/>
  <c r="G44" i="54"/>
  <c r="D44" i="54"/>
  <c r="AI42" i="54"/>
  <c r="AG42" i="54"/>
  <c r="AE42" i="54"/>
  <c r="AB42" i="54"/>
  <c r="Y42" i="54"/>
  <c r="V42" i="54"/>
  <c r="S42" i="54"/>
  <c r="P42" i="54"/>
  <c r="M42" i="54"/>
  <c r="J42" i="54"/>
  <c r="G42" i="54"/>
  <c r="D42" i="54"/>
  <c r="AI41" i="54"/>
  <c r="AG41" i="54"/>
  <c r="AE41" i="54"/>
  <c r="AB41" i="54"/>
  <c r="Y41" i="54"/>
  <c r="V41" i="54"/>
  <c r="S41" i="54"/>
  <c r="P41" i="54"/>
  <c r="M41" i="54"/>
  <c r="J41" i="54"/>
  <c r="G41" i="54"/>
  <c r="D41" i="54"/>
  <c r="AI40" i="54"/>
  <c r="AG40" i="54"/>
  <c r="AE40" i="54"/>
  <c r="AB40" i="54"/>
  <c r="Y40" i="54"/>
  <c r="V40" i="54"/>
  <c r="S40" i="54"/>
  <c r="P40" i="54"/>
  <c r="M40" i="54"/>
  <c r="J40" i="54"/>
  <c r="G40" i="54"/>
  <c r="D40" i="54"/>
  <c r="AI39" i="54"/>
  <c r="AG39" i="54"/>
  <c r="AE39" i="54"/>
  <c r="AB39" i="54"/>
  <c r="Y39" i="54"/>
  <c r="V39" i="54"/>
  <c r="S39" i="54"/>
  <c r="P39" i="54"/>
  <c r="M39" i="54"/>
  <c r="J39" i="54"/>
  <c r="G39" i="54"/>
  <c r="D39" i="54"/>
  <c r="AI38" i="54"/>
  <c r="AG38" i="54"/>
  <c r="AE38" i="54"/>
  <c r="AB38" i="54"/>
  <c r="Y38" i="54"/>
  <c r="V38" i="54"/>
  <c r="S38" i="54"/>
  <c r="P38" i="54"/>
  <c r="M38" i="54"/>
  <c r="J38" i="54"/>
  <c r="G38" i="54"/>
  <c r="D38" i="54"/>
  <c r="AI37" i="54"/>
  <c r="AG37" i="54"/>
  <c r="AE37" i="54"/>
  <c r="AB37" i="54"/>
  <c r="Y37" i="54"/>
  <c r="V37" i="54"/>
  <c r="S37" i="54"/>
  <c r="P37" i="54"/>
  <c r="M37" i="54"/>
  <c r="J37" i="54"/>
  <c r="G37" i="54"/>
  <c r="D37" i="54"/>
  <c r="AI36" i="54"/>
  <c r="AG36" i="54"/>
  <c r="AE36" i="54"/>
  <c r="AB36" i="54"/>
  <c r="Y36" i="54"/>
  <c r="V36" i="54"/>
  <c r="S36" i="54"/>
  <c r="P36" i="54"/>
  <c r="M36" i="54"/>
  <c r="J36" i="54"/>
  <c r="G36" i="54"/>
  <c r="D36" i="54"/>
  <c r="AI35" i="54"/>
  <c r="AG35" i="54"/>
  <c r="AE35" i="54"/>
  <c r="AB35" i="54"/>
  <c r="Y35" i="54"/>
  <c r="V35" i="54"/>
  <c r="S35" i="54"/>
  <c r="P35" i="54"/>
  <c r="M35" i="54"/>
  <c r="J35" i="54"/>
  <c r="G35" i="54"/>
  <c r="D35" i="54"/>
  <c r="AI34" i="54"/>
  <c r="AG34" i="54"/>
  <c r="AE34" i="54"/>
  <c r="AB34" i="54"/>
  <c r="Y34" i="54"/>
  <c r="V34" i="54"/>
  <c r="S34" i="54"/>
  <c r="P34" i="54"/>
  <c r="M34" i="54"/>
  <c r="J34" i="54"/>
  <c r="G34" i="54"/>
  <c r="D34" i="54"/>
  <c r="AI33" i="54"/>
  <c r="AG33" i="54"/>
  <c r="AE33" i="54"/>
  <c r="AB33" i="54"/>
  <c r="Y33" i="54"/>
  <c r="V33" i="54"/>
  <c r="S33" i="54"/>
  <c r="P33" i="54"/>
  <c r="M33" i="54"/>
  <c r="J33" i="54"/>
  <c r="G33" i="54"/>
  <c r="D33" i="54"/>
  <c r="AI32" i="54"/>
  <c r="AG32" i="54"/>
  <c r="AE32" i="54"/>
  <c r="AB32" i="54"/>
  <c r="Y32" i="54"/>
  <c r="V32" i="54"/>
  <c r="S32" i="54"/>
  <c r="P32" i="54"/>
  <c r="M32" i="54"/>
  <c r="J32" i="54"/>
  <c r="G32" i="54"/>
  <c r="D32" i="54"/>
  <c r="AI31" i="54"/>
  <c r="AG31" i="54"/>
  <c r="AE31" i="54"/>
  <c r="AB31" i="54"/>
  <c r="Y31" i="54"/>
  <c r="V31" i="54"/>
  <c r="S31" i="54"/>
  <c r="P31" i="54"/>
  <c r="M31" i="54"/>
  <c r="J31" i="54"/>
  <c r="G31" i="54"/>
  <c r="D31" i="54"/>
  <c r="AI30" i="54"/>
  <c r="AG30" i="54"/>
  <c r="AE30" i="54"/>
  <c r="AB30" i="54"/>
  <c r="Y30" i="54"/>
  <c r="V30" i="54"/>
  <c r="S30" i="54"/>
  <c r="P30" i="54"/>
  <c r="M30" i="54"/>
  <c r="J30" i="54"/>
  <c r="G30" i="54"/>
  <c r="D30" i="54"/>
  <c r="AI29" i="54"/>
  <c r="AG29" i="54"/>
  <c r="AE29" i="54"/>
  <c r="AB29" i="54"/>
  <c r="Y29" i="54"/>
  <c r="V29" i="54"/>
  <c r="S29" i="54"/>
  <c r="P29" i="54"/>
  <c r="M29" i="54"/>
  <c r="J29" i="54"/>
  <c r="G29" i="54"/>
  <c r="D29" i="54"/>
  <c r="AI28" i="54"/>
  <c r="AG28" i="54"/>
  <c r="AE28" i="54"/>
  <c r="AB28" i="54"/>
  <c r="Y28" i="54"/>
  <c r="V28" i="54"/>
  <c r="S28" i="54"/>
  <c r="P28" i="54"/>
  <c r="M28" i="54"/>
  <c r="J28" i="54"/>
  <c r="G28" i="54"/>
  <c r="D28" i="54"/>
  <c r="AI27" i="54"/>
  <c r="AG27" i="54"/>
  <c r="AE27" i="54"/>
  <c r="AB27" i="54"/>
  <c r="Y27" i="54"/>
  <c r="V27" i="54"/>
  <c r="S27" i="54"/>
  <c r="P27" i="54"/>
  <c r="M27" i="54"/>
  <c r="J27" i="54"/>
  <c r="G27" i="54"/>
  <c r="D27" i="54"/>
  <c r="AI26" i="54"/>
  <c r="AG26" i="54"/>
  <c r="AE26" i="54"/>
  <c r="AB26" i="54"/>
  <c r="Y26" i="54"/>
  <c r="V26" i="54"/>
  <c r="S26" i="54"/>
  <c r="P26" i="54"/>
  <c r="M26" i="54"/>
  <c r="J26" i="54"/>
  <c r="G26" i="54"/>
  <c r="D26" i="54"/>
  <c r="AI25" i="54"/>
  <c r="AG25" i="54"/>
  <c r="AE25" i="54"/>
  <c r="AB25" i="54"/>
  <c r="Y25" i="54"/>
  <c r="V25" i="54"/>
  <c r="S25" i="54"/>
  <c r="P25" i="54"/>
  <c r="M25" i="54"/>
  <c r="J25" i="54"/>
  <c r="G25" i="54"/>
  <c r="D25" i="54"/>
  <c r="AI24" i="54"/>
  <c r="AG24" i="54"/>
  <c r="AE24" i="54"/>
  <c r="AB24" i="54"/>
  <c r="Y24" i="54"/>
  <c r="V24" i="54"/>
  <c r="S24" i="54"/>
  <c r="P24" i="54"/>
  <c r="M24" i="54"/>
  <c r="J24" i="54"/>
  <c r="G24" i="54"/>
  <c r="D24" i="54"/>
  <c r="AI23" i="54"/>
  <c r="AG23" i="54"/>
  <c r="AE23" i="54"/>
  <c r="AB23" i="54"/>
  <c r="Y23" i="54"/>
  <c r="V23" i="54"/>
  <c r="S23" i="54"/>
  <c r="P23" i="54"/>
  <c r="M23" i="54"/>
  <c r="J23" i="54"/>
  <c r="G23" i="54"/>
  <c r="D23" i="54"/>
  <c r="AI22" i="54"/>
  <c r="AG22" i="54"/>
  <c r="AE22" i="54"/>
  <c r="AB22" i="54"/>
  <c r="Y22" i="54"/>
  <c r="V22" i="54"/>
  <c r="S22" i="54"/>
  <c r="P22" i="54"/>
  <c r="M22" i="54"/>
  <c r="J22" i="54"/>
  <c r="G22" i="54"/>
  <c r="D22" i="54"/>
  <c r="AI21" i="54"/>
  <c r="AG21" i="54"/>
  <c r="AE21" i="54"/>
  <c r="AB21" i="54"/>
  <c r="Y21" i="54"/>
  <c r="V21" i="54"/>
  <c r="S21" i="54"/>
  <c r="P21" i="54"/>
  <c r="M21" i="54"/>
  <c r="J21" i="54"/>
  <c r="D21" i="54"/>
  <c r="AI20" i="54"/>
  <c r="AG20" i="54"/>
  <c r="AE20" i="54"/>
  <c r="AB20" i="54"/>
  <c r="Y20" i="54"/>
  <c r="V20" i="54"/>
  <c r="S20" i="54"/>
  <c r="P20" i="54"/>
  <c r="M20" i="54"/>
  <c r="J20" i="54"/>
  <c r="G20" i="54"/>
  <c r="D20" i="54"/>
  <c r="AI19" i="54"/>
  <c r="AG19" i="54"/>
  <c r="AE19" i="54"/>
  <c r="AB19" i="54"/>
  <c r="Y19" i="54"/>
  <c r="V19" i="54"/>
  <c r="S19" i="54"/>
  <c r="P19" i="54"/>
  <c r="M19" i="54"/>
  <c r="J19" i="54"/>
  <c r="G19" i="54"/>
  <c r="D19" i="54"/>
  <c r="AI18" i="54"/>
  <c r="AG18" i="54"/>
  <c r="AE18" i="54"/>
  <c r="AB18" i="54"/>
  <c r="Y18" i="54"/>
  <c r="V18" i="54"/>
  <c r="S18" i="54"/>
  <c r="P18" i="54"/>
  <c r="M18" i="54"/>
  <c r="J18" i="54"/>
  <c r="G18" i="54"/>
  <c r="D18" i="54"/>
  <c r="AI17" i="54"/>
  <c r="AG17" i="54"/>
  <c r="AE17" i="54"/>
  <c r="AB17" i="54"/>
  <c r="Y17" i="54"/>
  <c r="V17" i="54"/>
  <c r="S17" i="54"/>
  <c r="P17" i="54"/>
  <c r="M17" i="54"/>
  <c r="J17" i="54"/>
  <c r="G17" i="54"/>
  <c r="D17" i="54"/>
  <c r="AI16" i="54"/>
  <c r="AG16" i="54"/>
  <c r="AE16" i="54"/>
  <c r="AB16" i="54"/>
  <c r="Y16" i="54"/>
  <c r="V16" i="54"/>
  <c r="S16" i="54"/>
  <c r="P16" i="54"/>
  <c r="M16" i="54"/>
  <c r="J16" i="54"/>
  <c r="G16" i="54"/>
  <c r="D16" i="54"/>
  <c r="AI15" i="54"/>
  <c r="AG15" i="54"/>
  <c r="AE15" i="54"/>
  <c r="AB15" i="54"/>
  <c r="Y15" i="54"/>
  <c r="V15" i="54"/>
  <c r="S15" i="54"/>
  <c r="P15" i="54"/>
  <c r="M15" i="54"/>
  <c r="J15" i="54"/>
  <c r="G15" i="54"/>
  <c r="D15" i="54"/>
  <c r="AI14" i="54"/>
  <c r="AG14" i="54"/>
  <c r="AE14" i="54"/>
  <c r="AB14" i="54"/>
  <c r="Y14" i="54"/>
  <c r="V14" i="54"/>
  <c r="S14" i="54"/>
  <c r="P14" i="54"/>
  <c r="M14" i="54"/>
  <c r="M68" i="54" s="1"/>
  <c r="J14" i="54"/>
  <c r="G14" i="54"/>
  <c r="D14" i="54"/>
  <c r="AI102" i="50"/>
  <c r="AG102" i="50"/>
  <c r="AE102" i="50"/>
  <c r="AB102" i="50"/>
  <c r="Y102" i="50"/>
  <c r="V102" i="50"/>
  <c r="S102" i="50"/>
  <c r="P102" i="50"/>
  <c r="M102" i="50"/>
  <c r="J102" i="50"/>
  <c r="G102" i="50"/>
  <c r="D102" i="50"/>
  <c r="AI101" i="50"/>
  <c r="AG101" i="50"/>
  <c r="AE101" i="50"/>
  <c r="AB101" i="50"/>
  <c r="Y101" i="50"/>
  <c r="V101" i="50"/>
  <c r="S101" i="50"/>
  <c r="P101" i="50"/>
  <c r="M101" i="50"/>
  <c r="J101" i="50"/>
  <c r="G101" i="50"/>
  <c r="D101" i="50"/>
  <c r="AI100" i="50"/>
  <c r="AG100" i="50"/>
  <c r="AE100" i="50"/>
  <c r="AB100" i="50"/>
  <c r="Y100" i="50"/>
  <c r="V100" i="50"/>
  <c r="S100" i="50"/>
  <c r="P100" i="50"/>
  <c r="M100" i="50"/>
  <c r="J100" i="50"/>
  <c r="G100" i="50"/>
  <c r="D100" i="50"/>
  <c r="AI99" i="50"/>
  <c r="AG99" i="50"/>
  <c r="AE99" i="50"/>
  <c r="AB99" i="50"/>
  <c r="Y99" i="50"/>
  <c r="V99" i="50"/>
  <c r="S99" i="50"/>
  <c r="P99" i="50"/>
  <c r="M99" i="50"/>
  <c r="J99" i="50"/>
  <c r="G99" i="50"/>
  <c r="D99" i="50"/>
  <c r="AI98" i="50"/>
  <c r="AG98" i="50"/>
  <c r="AE98" i="50"/>
  <c r="AB98" i="50"/>
  <c r="Y98" i="50"/>
  <c r="V98" i="50"/>
  <c r="S98" i="50"/>
  <c r="P98" i="50"/>
  <c r="M98" i="50"/>
  <c r="J98" i="50"/>
  <c r="G98" i="50"/>
  <c r="D98" i="50"/>
  <c r="AI97" i="50"/>
  <c r="AG97" i="50"/>
  <c r="AE97" i="50"/>
  <c r="AB97" i="50"/>
  <c r="Y97" i="50"/>
  <c r="V97" i="50"/>
  <c r="S97" i="50"/>
  <c r="P97" i="50"/>
  <c r="M97" i="50"/>
  <c r="J97" i="50"/>
  <c r="G97" i="50"/>
  <c r="D97" i="50"/>
  <c r="AI96" i="50"/>
  <c r="AG96" i="50"/>
  <c r="AE96" i="50"/>
  <c r="AB96" i="50"/>
  <c r="AB104" i="50" s="1"/>
  <c r="Y96" i="50"/>
  <c r="Y104" i="50" s="1"/>
  <c r="V96" i="50"/>
  <c r="S96" i="50"/>
  <c r="P96" i="50"/>
  <c r="M96" i="50"/>
  <c r="J96" i="50"/>
  <c r="J104" i="50" s="1"/>
  <c r="G96" i="50"/>
  <c r="D96" i="50"/>
  <c r="D104" i="50" s="1"/>
  <c r="AI90" i="50"/>
  <c r="AG90" i="50"/>
  <c r="AE90" i="50"/>
  <c r="AB90" i="50"/>
  <c r="Y90" i="50"/>
  <c r="V90" i="50"/>
  <c r="S90" i="50"/>
  <c r="P90" i="50"/>
  <c r="M90" i="50"/>
  <c r="J90" i="50"/>
  <c r="G90" i="50"/>
  <c r="D90" i="50"/>
  <c r="AI89" i="50"/>
  <c r="AG89" i="50"/>
  <c r="AE89" i="50"/>
  <c r="AB89" i="50"/>
  <c r="Y89" i="50"/>
  <c r="V89" i="50"/>
  <c r="S89" i="50"/>
  <c r="P89" i="50"/>
  <c r="M89" i="50"/>
  <c r="G89" i="50"/>
  <c r="D89" i="50"/>
  <c r="AI88" i="50"/>
  <c r="AG88" i="50"/>
  <c r="AE88" i="50"/>
  <c r="AB88" i="50"/>
  <c r="Y88" i="50"/>
  <c r="V88" i="50"/>
  <c r="S88" i="50"/>
  <c r="P88" i="50"/>
  <c r="M88" i="50"/>
  <c r="J88" i="50"/>
  <c r="G88" i="50"/>
  <c r="D88" i="50"/>
  <c r="AI84" i="50"/>
  <c r="AG84" i="50"/>
  <c r="AE84" i="50"/>
  <c r="AB84" i="50"/>
  <c r="Y84" i="50"/>
  <c r="V84" i="50"/>
  <c r="S84" i="50"/>
  <c r="P84" i="50"/>
  <c r="M84" i="50"/>
  <c r="J84" i="50"/>
  <c r="G84" i="50"/>
  <c r="D84" i="50"/>
  <c r="AI83" i="50"/>
  <c r="AG83" i="50"/>
  <c r="AE83" i="50"/>
  <c r="AB83" i="50"/>
  <c r="Y83" i="50"/>
  <c r="V83" i="50"/>
  <c r="S83" i="50"/>
  <c r="P83" i="50"/>
  <c r="M83" i="50"/>
  <c r="J83" i="50"/>
  <c r="G83" i="50"/>
  <c r="D83" i="50"/>
  <c r="AI82" i="50"/>
  <c r="AG82" i="50"/>
  <c r="AE82" i="50"/>
  <c r="AB82" i="50"/>
  <c r="Y82" i="50"/>
  <c r="V82" i="50"/>
  <c r="S82" i="50"/>
  <c r="P82" i="50"/>
  <c r="M82" i="50"/>
  <c r="J82" i="50"/>
  <c r="G82" i="50"/>
  <c r="D82" i="50"/>
  <c r="AI80" i="50"/>
  <c r="AG80" i="50"/>
  <c r="AE80" i="50"/>
  <c r="AB80" i="50"/>
  <c r="Y80" i="50"/>
  <c r="V80" i="50"/>
  <c r="S80" i="50"/>
  <c r="P80" i="50"/>
  <c r="M80" i="50"/>
  <c r="J80" i="50"/>
  <c r="G80" i="50"/>
  <c r="D80" i="50"/>
  <c r="AI79" i="50"/>
  <c r="AG79" i="50"/>
  <c r="AE79" i="50"/>
  <c r="AB79" i="50"/>
  <c r="Y79" i="50"/>
  <c r="V79" i="50"/>
  <c r="S79" i="50"/>
  <c r="P79" i="50"/>
  <c r="M79" i="50"/>
  <c r="J79" i="50"/>
  <c r="G79" i="50"/>
  <c r="D79" i="50"/>
  <c r="AI71" i="50"/>
  <c r="AG71" i="50"/>
  <c r="AE71" i="50"/>
  <c r="AB71" i="50"/>
  <c r="Y71" i="50"/>
  <c r="V71" i="50"/>
  <c r="S71" i="50"/>
  <c r="P71" i="50"/>
  <c r="M71" i="50"/>
  <c r="J71" i="50"/>
  <c r="J93" i="50" s="1"/>
  <c r="G71" i="50"/>
  <c r="D71" i="50"/>
  <c r="AI54" i="50"/>
  <c r="AG54" i="50"/>
  <c r="AE54" i="50"/>
  <c r="AB54" i="50"/>
  <c r="Y54" i="50"/>
  <c r="V54" i="50"/>
  <c r="S54" i="50"/>
  <c r="P54" i="50"/>
  <c r="M54" i="50"/>
  <c r="J54" i="50"/>
  <c r="G54" i="50"/>
  <c r="D54" i="50"/>
  <c r="AI53" i="50"/>
  <c r="AG53" i="50"/>
  <c r="AE53" i="50"/>
  <c r="AB53" i="50"/>
  <c r="Y53" i="50"/>
  <c r="V53" i="50"/>
  <c r="S53" i="50"/>
  <c r="P53" i="50"/>
  <c r="M53" i="50"/>
  <c r="J53" i="50"/>
  <c r="G53" i="50"/>
  <c r="D53" i="50"/>
  <c r="AI52" i="50"/>
  <c r="AG52" i="50"/>
  <c r="AE52" i="50"/>
  <c r="AB52" i="50"/>
  <c r="Y52" i="50"/>
  <c r="V52" i="50"/>
  <c r="S52" i="50"/>
  <c r="P52" i="50"/>
  <c r="M52" i="50"/>
  <c r="J52" i="50"/>
  <c r="G52" i="50"/>
  <c r="D52" i="50"/>
  <c r="AI51" i="50"/>
  <c r="AG51" i="50"/>
  <c r="AE51" i="50"/>
  <c r="AB51" i="50"/>
  <c r="Y51" i="50"/>
  <c r="V51" i="50"/>
  <c r="S51" i="50"/>
  <c r="P51" i="50"/>
  <c r="M51" i="50"/>
  <c r="J51" i="50"/>
  <c r="G51" i="50"/>
  <c r="D51" i="50"/>
  <c r="AI50" i="50"/>
  <c r="AG50" i="50"/>
  <c r="AE50" i="50"/>
  <c r="AB50" i="50"/>
  <c r="Y50" i="50"/>
  <c r="V50" i="50"/>
  <c r="S50" i="50"/>
  <c r="P50" i="50"/>
  <c r="M50" i="50"/>
  <c r="J50" i="50"/>
  <c r="G50" i="50"/>
  <c r="D50" i="50"/>
  <c r="AI49" i="50"/>
  <c r="AG49" i="50"/>
  <c r="AE49" i="50"/>
  <c r="AB49" i="50"/>
  <c r="Y49" i="50"/>
  <c r="V49" i="50"/>
  <c r="S49" i="50"/>
  <c r="P49" i="50"/>
  <c r="M49" i="50"/>
  <c r="J49" i="50"/>
  <c r="G49" i="50"/>
  <c r="D49" i="50"/>
  <c r="AI48" i="50"/>
  <c r="AG48" i="50"/>
  <c r="AE48" i="50"/>
  <c r="AB48" i="50"/>
  <c r="Y48" i="50"/>
  <c r="V48" i="50"/>
  <c r="S48" i="50"/>
  <c r="P48" i="50"/>
  <c r="M48" i="50"/>
  <c r="J48" i="50"/>
  <c r="G48" i="50"/>
  <c r="D48" i="50"/>
  <c r="AI47" i="50"/>
  <c r="AG47" i="50"/>
  <c r="AE47" i="50"/>
  <c r="AB47" i="50"/>
  <c r="Y47" i="50"/>
  <c r="V47" i="50"/>
  <c r="S47" i="50"/>
  <c r="P47" i="50"/>
  <c r="M47" i="50"/>
  <c r="J47" i="50"/>
  <c r="G47" i="50"/>
  <c r="D47" i="50"/>
  <c r="AI46" i="50"/>
  <c r="AG46" i="50"/>
  <c r="AE46" i="50"/>
  <c r="AB46" i="50"/>
  <c r="Y46" i="50"/>
  <c r="V46" i="50"/>
  <c r="S46" i="50"/>
  <c r="P46" i="50"/>
  <c r="M46" i="50"/>
  <c r="J46" i="50"/>
  <c r="G46" i="50"/>
  <c r="D46" i="50"/>
  <c r="AI45" i="50"/>
  <c r="AG45" i="50"/>
  <c r="AE45" i="50"/>
  <c r="AB45" i="50"/>
  <c r="Y45" i="50"/>
  <c r="V45" i="50"/>
  <c r="S45" i="50"/>
  <c r="P45" i="50"/>
  <c r="M45" i="50"/>
  <c r="J45" i="50"/>
  <c r="G45" i="50"/>
  <c r="D45" i="50"/>
  <c r="AI44" i="50"/>
  <c r="AG44" i="50"/>
  <c r="AE44" i="50"/>
  <c r="AB44" i="50"/>
  <c r="Y44" i="50"/>
  <c r="V44" i="50"/>
  <c r="S44" i="50"/>
  <c r="P44" i="50"/>
  <c r="M44" i="50"/>
  <c r="J44" i="50"/>
  <c r="G44" i="50"/>
  <c r="D44" i="50"/>
  <c r="AI42" i="50"/>
  <c r="AG42" i="50"/>
  <c r="AE42" i="50"/>
  <c r="AB42" i="50"/>
  <c r="Y42" i="50"/>
  <c r="V42" i="50"/>
  <c r="S42" i="50"/>
  <c r="P42" i="50"/>
  <c r="M42" i="50"/>
  <c r="J42" i="50"/>
  <c r="G42" i="50"/>
  <c r="D42" i="50"/>
  <c r="AI41" i="50"/>
  <c r="AG41" i="50"/>
  <c r="AE41" i="50"/>
  <c r="AB41" i="50"/>
  <c r="Y41" i="50"/>
  <c r="V41" i="50"/>
  <c r="S41" i="50"/>
  <c r="P41" i="50"/>
  <c r="M41" i="50"/>
  <c r="J41" i="50"/>
  <c r="G41" i="50"/>
  <c r="D41" i="50"/>
  <c r="AI40" i="50"/>
  <c r="AG40" i="50"/>
  <c r="AE40" i="50"/>
  <c r="AB40" i="50"/>
  <c r="Y40" i="50"/>
  <c r="V40" i="50"/>
  <c r="S40" i="50"/>
  <c r="P40" i="50"/>
  <c r="M40" i="50"/>
  <c r="J40" i="50"/>
  <c r="G40" i="50"/>
  <c r="D40" i="50"/>
  <c r="AI39" i="50"/>
  <c r="AG39" i="50"/>
  <c r="AE39" i="50"/>
  <c r="AB39" i="50"/>
  <c r="Y39" i="50"/>
  <c r="V39" i="50"/>
  <c r="S39" i="50"/>
  <c r="P39" i="50"/>
  <c r="M39" i="50"/>
  <c r="J39" i="50"/>
  <c r="G39" i="50"/>
  <c r="D39" i="50"/>
  <c r="AI38" i="50"/>
  <c r="AG38" i="50"/>
  <c r="AE38" i="50"/>
  <c r="AB38" i="50"/>
  <c r="Y38" i="50"/>
  <c r="V38" i="50"/>
  <c r="S38" i="50"/>
  <c r="P38" i="50"/>
  <c r="M38" i="50"/>
  <c r="J38" i="50"/>
  <c r="G38" i="50"/>
  <c r="D38" i="50"/>
  <c r="AI37" i="50"/>
  <c r="AG37" i="50"/>
  <c r="AE37" i="50"/>
  <c r="AB37" i="50"/>
  <c r="Y37" i="50"/>
  <c r="V37" i="50"/>
  <c r="S37" i="50"/>
  <c r="P37" i="50"/>
  <c r="M37" i="50"/>
  <c r="J37" i="50"/>
  <c r="G37" i="50"/>
  <c r="D37" i="50"/>
  <c r="AI36" i="50"/>
  <c r="AG36" i="50"/>
  <c r="AE36" i="50"/>
  <c r="AB36" i="50"/>
  <c r="Y36" i="50"/>
  <c r="V36" i="50"/>
  <c r="S36" i="50"/>
  <c r="P36" i="50"/>
  <c r="M36" i="50"/>
  <c r="J36" i="50"/>
  <c r="G36" i="50"/>
  <c r="D36" i="50"/>
  <c r="AI35" i="50"/>
  <c r="AG35" i="50"/>
  <c r="AE35" i="50"/>
  <c r="AB35" i="50"/>
  <c r="Y35" i="50"/>
  <c r="V35" i="50"/>
  <c r="S35" i="50"/>
  <c r="P35" i="50"/>
  <c r="M35" i="50"/>
  <c r="J35" i="50"/>
  <c r="G35" i="50"/>
  <c r="D35" i="50"/>
  <c r="AI34" i="50"/>
  <c r="AG34" i="50"/>
  <c r="AE34" i="50"/>
  <c r="AB34" i="50"/>
  <c r="Y34" i="50"/>
  <c r="V34" i="50"/>
  <c r="S34" i="50"/>
  <c r="P34" i="50"/>
  <c r="M34" i="50"/>
  <c r="J34" i="50"/>
  <c r="G34" i="50"/>
  <c r="D34" i="50"/>
  <c r="AI33" i="50"/>
  <c r="AG33" i="50"/>
  <c r="AE33" i="50"/>
  <c r="AB33" i="50"/>
  <c r="Y33" i="50"/>
  <c r="V33" i="50"/>
  <c r="S33" i="50"/>
  <c r="P33" i="50"/>
  <c r="M33" i="50"/>
  <c r="J33" i="50"/>
  <c r="G33" i="50"/>
  <c r="D33" i="50"/>
  <c r="AI32" i="50"/>
  <c r="AG32" i="50"/>
  <c r="AE32" i="50"/>
  <c r="AB32" i="50"/>
  <c r="Y32" i="50"/>
  <c r="V32" i="50"/>
  <c r="S32" i="50"/>
  <c r="P32" i="50"/>
  <c r="M32" i="50"/>
  <c r="J32" i="50"/>
  <c r="G32" i="50"/>
  <c r="D32" i="50"/>
  <c r="AI31" i="50"/>
  <c r="AG31" i="50"/>
  <c r="AE31" i="50"/>
  <c r="AB31" i="50"/>
  <c r="Y31" i="50"/>
  <c r="V31" i="50"/>
  <c r="S31" i="50"/>
  <c r="P31" i="50"/>
  <c r="M31" i="50"/>
  <c r="J31" i="50"/>
  <c r="G31" i="50"/>
  <c r="D31" i="50"/>
  <c r="AI30" i="50"/>
  <c r="AG30" i="50"/>
  <c r="AE30" i="50"/>
  <c r="AB30" i="50"/>
  <c r="Y30" i="50"/>
  <c r="V30" i="50"/>
  <c r="S30" i="50"/>
  <c r="P30" i="50"/>
  <c r="M30" i="50"/>
  <c r="J30" i="50"/>
  <c r="G30" i="50"/>
  <c r="D30" i="50"/>
  <c r="AI29" i="50"/>
  <c r="AG29" i="50"/>
  <c r="AE29" i="50"/>
  <c r="AB29" i="50"/>
  <c r="Y29" i="50"/>
  <c r="V29" i="50"/>
  <c r="S29" i="50"/>
  <c r="P29" i="50"/>
  <c r="M29" i="50"/>
  <c r="J29" i="50"/>
  <c r="G29" i="50"/>
  <c r="D29" i="50"/>
  <c r="AI28" i="50"/>
  <c r="AG28" i="50"/>
  <c r="AE28" i="50"/>
  <c r="AB28" i="50"/>
  <c r="Y28" i="50"/>
  <c r="V28" i="50"/>
  <c r="S28" i="50"/>
  <c r="P28" i="50"/>
  <c r="M28" i="50"/>
  <c r="J28" i="50"/>
  <c r="G28" i="50"/>
  <c r="D28" i="50"/>
  <c r="AI27" i="50"/>
  <c r="AG27" i="50"/>
  <c r="AE27" i="50"/>
  <c r="AB27" i="50"/>
  <c r="Y27" i="50"/>
  <c r="V27" i="50"/>
  <c r="S27" i="50"/>
  <c r="P27" i="50"/>
  <c r="M27" i="50"/>
  <c r="J27" i="50"/>
  <c r="G27" i="50"/>
  <c r="D27" i="50"/>
  <c r="AI26" i="50"/>
  <c r="AG26" i="50"/>
  <c r="AE26" i="50"/>
  <c r="AB26" i="50"/>
  <c r="Y26" i="50"/>
  <c r="V26" i="50"/>
  <c r="S26" i="50"/>
  <c r="P26" i="50"/>
  <c r="M26" i="50"/>
  <c r="J26" i="50"/>
  <c r="G26" i="50"/>
  <c r="D26" i="50"/>
  <c r="AI25" i="50"/>
  <c r="AG25" i="50"/>
  <c r="AE25" i="50"/>
  <c r="AB25" i="50"/>
  <c r="Y25" i="50"/>
  <c r="V25" i="50"/>
  <c r="S25" i="50"/>
  <c r="P25" i="50"/>
  <c r="M25" i="50"/>
  <c r="J25" i="50"/>
  <c r="G25" i="50"/>
  <c r="D25" i="50"/>
  <c r="AI24" i="50"/>
  <c r="AG24" i="50"/>
  <c r="AE24" i="50"/>
  <c r="AB24" i="50"/>
  <c r="Y24" i="50"/>
  <c r="V24" i="50"/>
  <c r="S24" i="50"/>
  <c r="P24" i="50"/>
  <c r="M24" i="50"/>
  <c r="J24" i="50"/>
  <c r="G24" i="50"/>
  <c r="D24" i="50"/>
  <c r="AI23" i="50"/>
  <c r="AG23" i="50"/>
  <c r="AE23" i="50"/>
  <c r="AB23" i="50"/>
  <c r="Y23" i="50"/>
  <c r="V23" i="50"/>
  <c r="S23" i="50"/>
  <c r="P23" i="50"/>
  <c r="M23" i="50"/>
  <c r="J23" i="50"/>
  <c r="G23" i="50"/>
  <c r="D23" i="50"/>
  <c r="AI22" i="50"/>
  <c r="AG22" i="50"/>
  <c r="AE22" i="50"/>
  <c r="AB22" i="50"/>
  <c r="Y22" i="50"/>
  <c r="V22" i="50"/>
  <c r="S22" i="50"/>
  <c r="P22" i="50"/>
  <c r="M22" i="50"/>
  <c r="J22" i="50"/>
  <c r="G22" i="50"/>
  <c r="D22" i="50"/>
  <c r="AI21" i="50"/>
  <c r="AG21" i="50"/>
  <c r="AE21" i="50"/>
  <c r="AB21" i="50"/>
  <c r="Y21" i="50"/>
  <c r="V21" i="50"/>
  <c r="S21" i="50"/>
  <c r="P21" i="50"/>
  <c r="M21" i="50"/>
  <c r="J21" i="50"/>
  <c r="D21" i="50"/>
  <c r="AI20" i="50"/>
  <c r="AG20" i="50"/>
  <c r="AE20" i="50"/>
  <c r="AB20" i="50"/>
  <c r="Y20" i="50"/>
  <c r="V20" i="50"/>
  <c r="S20" i="50"/>
  <c r="P20" i="50"/>
  <c r="M20" i="50"/>
  <c r="J20" i="50"/>
  <c r="G20" i="50"/>
  <c r="D20" i="50"/>
  <c r="AI19" i="50"/>
  <c r="AG19" i="50"/>
  <c r="AE19" i="50"/>
  <c r="AB19" i="50"/>
  <c r="Y19" i="50"/>
  <c r="V19" i="50"/>
  <c r="S19" i="50"/>
  <c r="P19" i="50"/>
  <c r="M19" i="50"/>
  <c r="J19" i="50"/>
  <c r="G19" i="50"/>
  <c r="D19" i="50"/>
  <c r="AI18" i="50"/>
  <c r="AG18" i="50"/>
  <c r="AE18" i="50"/>
  <c r="AB18" i="50"/>
  <c r="Y18" i="50"/>
  <c r="V18" i="50"/>
  <c r="S18" i="50"/>
  <c r="P18" i="50"/>
  <c r="M18" i="50"/>
  <c r="J18" i="50"/>
  <c r="G18" i="50"/>
  <c r="D18" i="50"/>
  <c r="AI17" i="50"/>
  <c r="AG17" i="50"/>
  <c r="AE17" i="50"/>
  <c r="AB17" i="50"/>
  <c r="Y17" i="50"/>
  <c r="V17" i="50"/>
  <c r="S17" i="50"/>
  <c r="P17" i="50"/>
  <c r="M17" i="50"/>
  <c r="J17" i="50"/>
  <c r="G17" i="50"/>
  <c r="D17" i="50"/>
  <c r="AI16" i="50"/>
  <c r="AG16" i="50"/>
  <c r="AE16" i="50"/>
  <c r="AB16" i="50"/>
  <c r="Y16" i="50"/>
  <c r="V16" i="50"/>
  <c r="S16" i="50"/>
  <c r="P16" i="50"/>
  <c r="M16" i="50"/>
  <c r="J16" i="50"/>
  <c r="G16" i="50"/>
  <c r="D16" i="50"/>
  <c r="AI15" i="50"/>
  <c r="AG15" i="50"/>
  <c r="AE15" i="50"/>
  <c r="AB15" i="50"/>
  <c r="Y15" i="50"/>
  <c r="V15" i="50"/>
  <c r="S15" i="50"/>
  <c r="P15" i="50"/>
  <c r="M15" i="50"/>
  <c r="J15" i="50"/>
  <c r="G15" i="50"/>
  <c r="D15" i="50"/>
  <c r="AI14" i="50"/>
  <c r="AG14" i="50"/>
  <c r="AE14" i="50"/>
  <c r="AE68" i="50" s="1"/>
  <c r="AB14" i="50"/>
  <c r="Y14" i="50"/>
  <c r="V14" i="50"/>
  <c r="S14" i="50"/>
  <c r="P14" i="50"/>
  <c r="M14" i="50"/>
  <c r="J14" i="50"/>
  <c r="G14" i="50"/>
  <c r="G68" i="50" s="1"/>
  <c r="D14" i="50"/>
  <c r="S104" i="54" l="1"/>
  <c r="G68" i="59"/>
  <c r="AE68" i="59"/>
  <c r="P68" i="50"/>
  <c r="S93" i="50"/>
  <c r="V68" i="54"/>
  <c r="Y93" i="54"/>
  <c r="P68" i="59"/>
  <c r="S93" i="59"/>
  <c r="J68" i="63"/>
  <c r="M93" i="63"/>
  <c r="D93" i="50"/>
  <c r="S104" i="50"/>
  <c r="M104" i="54"/>
  <c r="Y68" i="63"/>
  <c r="J93" i="59"/>
  <c r="J68" i="50"/>
  <c r="M93" i="50"/>
  <c r="P68" i="54"/>
  <c r="S93" i="54"/>
  <c r="J68" i="59"/>
  <c r="M93" i="59"/>
  <c r="D68" i="63"/>
  <c r="AB68" i="63"/>
  <c r="G93" i="63"/>
  <c r="AE93" i="63"/>
  <c r="M68" i="50"/>
  <c r="P93" i="50"/>
  <c r="G104" i="50"/>
  <c r="AE104" i="50"/>
  <c r="S68" i="54"/>
  <c r="V93" i="54"/>
  <c r="M68" i="59"/>
  <c r="P93" i="59"/>
  <c r="G68" i="63"/>
  <c r="AE68" i="63"/>
  <c r="S68" i="50"/>
  <c r="V93" i="50"/>
  <c r="M104" i="50"/>
  <c r="Y68" i="54"/>
  <c r="D93" i="54"/>
  <c r="AB93" i="54"/>
  <c r="G104" i="54"/>
  <c r="AE104" i="54"/>
  <c r="S68" i="59"/>
  <c r="V93" i="59"/>
  <c r="Y104" i="59"/>
  <c r="M68" i="63"/>
  <c r="P93" i="63"/>
  <c r="S104" i="63"/>
  <c r="V68" i="50"/>
  <c r="Y93" i="50"/>
  <c r="P104" i="50"/>
  <c r="D68" i="54"/>
  <c r="AB68" i="54"/>
  <c r="G93" i="54"/>
  <c r="AE93" i="54"/>
  <c r="J104" i="54"/>
  <c r="V68" i="59"/>
  <c r="Y93" i="59"/>
  <c r="D104" i="59"/>
  <c r="AB104" i="59"/>
  <c r="P68" i="63"/>
  <c r="S93" i="63"/>
  <c r="V104" i="63"/>
  <c r="Y68" i="50"/>
  <c r="AB93" i="50"/>
  <c r="G68" i="54"/>
  <c r="AE68" i="54"/>
  <c r="J93" i="54"/>
  <c r="Y68" i="59"/>
  <c r="D93" i="59"/>
  <c r="AB93" i="59"/>
  <c r="G104" i="59"/>
  <c r="AE104" i="59"/>
  <c r="S68" i="63"/>
  <c r="V93" i="63"/>
  <c r="Y104" i="63"/>
  <c r="D68" i="50"/>
  <c r="AB68" i="50"/>
  <c r="G93" i="50"/>
  <c r="AE93" i="50"/>
  <c r="V104" i="50"/>
  <c r="J68" i="54"/>
  <c r="M93" i="54"/>
  <c r="P104" i="54"/>
  <c r="D68" i="59"/>
  <c r="AB68" i="59"/>
  <c r="G93" i="59"/>
  <c r="AE93" i="59"/>
  <c r="J104" i="59"/>
  <c r="V68" i="63"/>
  <c r="Y93" i="63"/>
  <c r="D104" i="63"/>
  <c r="AB104" i="63"/>
  <c r="AI104" i="54"/>
  <c r="AG93" i="59"/>
  <c r="AI104" i="63"/>
  <c r="AI104" i="59"/>
  <c r="AG104" i="63"/>
  <c r="AI93" i="63"/>
  <c r="AG104" i="59"/>
  <c r="AG104" i="54"/>
  <c r="AI93" i="50"/>
  <c r="AG104" i="50"/>
  <c r="AI68" i="50"/>
  <c r="AI93" i="59"/>
  <c r="AG93" i="50"/>
  <c r="AI93" i="54"/>
  <c r="AH83" i="50"/>
  <c r="AH100" i="50"/>
  <c r="AH14" i="50"/>
  <c r="AH85" i="54"/>
  <c r="AI68" i="59"/>
  <c r="R45" i="77"/>
  <c r="U41" i="77"/>
  <c r="P45" i="77"/>
  <c r="S41" i="77"/>
  <c r="N45" i="77"/>
  <c r="Q41" i="77"/>
  <c r="V44" i="76"/>
  <c r="Y40" i="76"/>
  <c r="Q40" i="76"/>
  <c r="R44" i="76"/>
  <c r="U40" i="76"/>
  <c r="AH22" i="50"/>
  <c r="AH17" i="54"/>
  <c r="AH22" i="54"/>
  <c r="AH38" i="54"/>
  <c r="AH84" i="54"/>
  <c r="AH31" i="63"/>
  <c r="AH38" i="63"/>
  <c r="AH39" i="63"/>
  <c r="AH82" i="63"/>
  <c r="AH83" i="63"/>
  <c r="AH85" i="63"/>
  <c r="AH30" i="54"/>
  <c r="AH96" i="59"/>
  <c r="AH97" i="59"/>
  <c r="AH99" i="59"/>
  <c r="AH100" i="59"/>
  <c r="AH49" i="63"/>
  <c r="AH50" i="63"/>
  <c r="AH53" i="63"/>
  <c r="AH54" i="63"/>
  <c r="AH18" i="54"/>
  <c r="AH21" i="54"/>
  <c r="AH46" i="54"/>
  <c r="AH71" i="54"/>
  <c r="AH72" i="54"/>
  <c r="AH15" i="63"/>
  <c r="AH23" i="63"/>
  <c r="AH90" i="63"/>
  <c r="AH100" i="63"/>
  <c r="AI104" i="50"/>
  <c r="AH100" i="54"/>
  <c r="AH17" i="50"/>
  <c r="AH97" i="54"/>
  <c r="AH98" i="54"/>
  <c r="AH98" i="59"/>
  <c r="AH18" i="50"/>
  <c r="AH16" i="50"/>
  <c r="AH14" i="54"/>
  <c r="AG68" i="54"/>
  <c r="AH19" i="50"/>
  <c r="AH20" i="50"/>
  <c r="AH24" i="50"/>
  <c r="AH32" i="50"/>
  <c r="AH40" i="50"/>
  <c r="AH48" i="50"/>
  <c r="AH54" i="50"/>
  <c r="AI68" i="54"/>
  <c r="AH21" i="50"/>
  <c r="AH87" i="63"/>
  <c r="AG68" i="50"/>
  <c r="AG93" i="54"/>
  <c r="AH22" i="63"/>
  <c r="AH86" i="63"/>
  <c r="AH14" i="63"/>
  <c r="AH32" i="63"/>
  <c r="AH40" i="63"/>
  <c r="AH46" i="63"/>
  <c r="AH48" i="63"/>
  <c r="AH27" i="63"/>
  <c r="AH28" i="63"/>
  <c r="AH30" i="63"/>
  <c r="AH35" i="63"/>
  <c r="AH36" i="63"/>
  <c r="AH44" i="63"/>
  <c r="AH51" i="63"/>
  <c r="AH52" i="63"/>
  <c r="AH96" i="50"/>
  <c r="AH99" i="50"/>
  <c r="AH16" i="54"/>
  <c r="AH25" i="54"/>
  <c r="AH26" i="54"/>
  <c r="AH29" i="54"/>
  <c r="AH88" i="54"/>
  <c r="AH89" i="54"/>
  <c r="AH101" i="54"/>
  <c r="AH101" i="59"/>
  <c r="AH47" i="63"/>
  <c r="AH19" i="54"/>
  <c r="AH20" i="54"/>
  <c r="AH24" i="54"/>
  <c r="AH33" i="54"/>
  <c r="AH34" i="54"/>
  <c r="AH37" i="54"/>
  <c r="AH83" i="54"/>
  <c r="AH87" i="54"/>
  <c r="AH71" i="59"/>
  <c r="AH82" i="59"/>
  <c r="AH84" i="59"/>
  <c r="AH85" i="59"/>
  <c r="AH88" i="59"/>
  <c r="AH89" i="59"/>
  <c r="AH90" i="59"/>
  <c r="AH97" i="50"/>
  <c r="AH98" i="50"/>
  <c r="AH15" i="54"/>
  <c r="AH27" i="54"/>
  <c r="AH28" i="54"/>
  <c r="AH32" i="54"/>
  <c r="AH41" i="54"/>
  <c r="AH42" i="54"/>
  <c r="AH45" i="54"/>
  <c r="AH90" i="54"/>
  <c r="AH87" i="59"/>
  <c r="AH71" i="50"/>
  <c r="AH79" i="50"/>
  <c r="AH82" i="50"/>
  <c r="AH23" i="54"/>
  <c r="AH35" i="54"/>
  <c r="AH36" i="54"/>
  <c r="AH40" i="54"/>
  <c r="AH49" i="54"/>
  <c r="AH50" i="54"/>
  <c r="AH53" i="54"/>
  <c r="AH86" i="54"/>
  <c r="AG68" i="59"/>
  <c r="AH83" i="59"/>
  <c r="AH88" i="50"/>
  <c r="AH89" i="50"/>
  <c r="AH101" i="50"/>
  <c r="AH31" i="54"/>
  <c r="AH44" i="54"/>
  <c r="AH48" i="54"/>
  <c r="AH86" i="59"/>
  <c r="AG68" i="63"/>
  <c r="AH96" i="63"/>
  <c r="AH99" i="63"/>
  <c r="AH25" i="50"/>
  <c r="AH26" i="50"/>
  <c r="AH29" i="50"/>
  <c r="AH33" i="50"/>
  <c r="AH34" i="50"/>
  <c r="AH37" i="50"/>
  <c r="AH41" i="50"/>
  <c r="AH42" i="50"/>
  <c r="AH45" i="50"/>
  <c r="AH49" i="50"/>
  <c r="AH50" i="50"/>
  <c r="AH53" i="50"/>
  <c r="AH80" i="50"/>
  <c r="AH39" i="54"/>
  <c r="AH51" i="54"/>
  <c r="AH52" i="54"/>
  <c r="AH17" i="59"/>
  <c r="AH18" i="59"/>
  <c r="AH19" i="59"/>
  <c r="AH21" i="59"/>
  <c r="AH22" i="59"/>
  <c r="AH25" i="59"/>
  <c r="AH26" i="59"/>
  <c r="AH27" i="59"/>
  <c r="AH29" i="59"/>
  <c r="AH30" i="59"/>
  <c r="AH33" i="59"/>
  <c r="AH34" i="59"/>
  <c r="AH35" i="59"/>
  <c r="AH37" i="59"/>
  <c r="AH38" i="59"/>
  <c r="AH41" i="59"/>
  <c r="AH42" i="59"/>
  <c r="AH45" i="59"/>
  <c r="AH46" i="59"/>
  <c r="AH49" i="59"/>
  <c r="AH50" i="59"/>
  <c r="AH51" i="59"/>
  <c r="AH53" i="59"/>
  <c r="AH54" i="59"/>
  <c r="AI68" i="63"/>
  <c r="AG93" i="63"/>
  <c r="AH90" i="50"/>
  <c r="AH47" i="54"/>
  <c r="AH54" i="54"/>
  <c r="AH16" i="59"/>
  <c r="AH24" i="59"/>
  <c r="AH32" i="59"/>
  <c r="AH40" i="59"/>
  <c r="AH48" i="59"/>
  <c r="AH17" i="63"/>
  <c r="AH18" i="63"/>
  <c r="AH21" i="63"/>
  <c r="AH97" i="63"/>
  <c r="AH98" i="63"/>
  <c r="AH15" i="50"/>
  <c r="AH27" i="50"/>
  <c r="AH28" i="50"/>
  <c r="AH35" i="50"/>
  <c r="AH36" i="50"/>
  <c r="AH44" i="50"/>
  <c r="AH51" i="50"/>
  <c r="AH52" i="50"/>
  <c r="AH84" i="50"/>
  <c r="AH20" i="59"/>
  <c r="AH28" i="59"/>
  <c r="AH36" i="59"/>
  <c r="AH44" i="59"/>
  <c r="AH52" i="59"/>
  <c r="AH16" i="63"/>
  <c r="AH25" i="63"/>
  <c r="AH26" i="63"/>
  <c r="AH29" i="63"/>
  <c r="AH71" i="63"/>
  <c r="AH84" i="63"/>
  <c r="AH23" i="50"/>
  <c r="AH30" i="50"/>
  <c r="AH31" i="50"/>
  <c r="AH38" i="50"/>
  <c r="AH39" i="50"/>
  <c r="AH46" i="50"/>
  <c r="AH47" i="50"/>
  <c r="AH96" i="54"/>
  <c r="AH99" i="54"/>
  <c r="AH15" i="59"/>
  <c r="AH23" i="59"/>
  <c r="AH31" i="59"/>
  <c r="AH39" i="59"/>
  <c r="AH47" i="59"/>
  <c r="AH19" i="63"/>
  <c r="AH20" i="63"/>
  <c r="AH24" i="63"/>
  <c r="AH33" i="63"/>
  <c r="AH34" i="63"/>
  <c r="AH37" i="63"/>
  <c r="AH41" i="63"/>
  <c r="AH42" i="63"/>
  <c r="AH45" i="63"/>
  <c r="AH88" i="63"/>
  <c r="AH89" i="63"/>
  <c r="AH101" i="63"/>
  <c r="AH102" i="63"/>
  <c r="AH102" i="59"/>
  <c r="AH14" i="59"/>
  <c r="AH102" i="54"/>
  <c r="AH102" i="50"/>
  <c r="BS60" i="66"/>
  <c r="BL60" i="66"/>
  <c r="BE60" i="66"/>
  <c r="AX60" i="66"/>
  <c r="AQ60" i="66"/>
  <c r="AJ60" i="66"/>
  <c r="AC60" i="66"/>
  <c r="V60" i="66"/>
  <c r="O60" i="66"/>
  <c r="H60" i="66"/>
  <c r="BK61" i="66"/>
  <c r="AW61" i="66"/>
  <c r="AP61" i="66"/>
  <c r="AI61" i="66"/>
  <c r="AB61" i="66"/>
  <c r="U61" i="66"/>
  <c r="N61" i="66"/>
  <c r="O61" i="66" s="1"/>
  <c r="G61" i="66"/>
  <c r="BU57" i="66"/>
  <c r="BS57" i="66"/>
  <c r="BQ57" i="66"/>
  <c r="BL57" i="66"/>
  <c r="BJ57" i="66"/>
  <c r="BE57" i="66"/>
  <c r="BC57" i="66"/>
  <c r="AX57" i="66"/>
  <c r="AV57" i="66"/>
  <c r="AQ57" i="66"/>
  <c r="AO57" i="66"/>
  <c r="AJ57" i="66"/>
  <c r="AH57" i="66"/>
  <c r="AC57" i="66"/>
  <c r="AA57" i="66"/>
  <c r="V57" i="66"/>
  <c r="T57" i="66"/>
  <c r="O57" i="66"/>
  <c r="M57" i="66"/>
  <c r="F57" i="66"/>
  <c r="BU56" i="66"/>
  <c r="BS56" i="66"/>
  <c r="BQ56" i="66"/>
  <c r="BL56" i="66"/>
  <c r="BJ56" i="66"/>
  <c r="BE56" i="66"/>
  <c r="BC56" i="66"/>
  <c r="AX56" i="66"/>
  <c r="AV56" i="66"/>
  <c r="AQ56" i="66"/>
  <c r="AO56" i="66"/>
  <c r="AJ56" i="66"/>
  <c r="AH56" i="66"/>
  <c r="AC56" i="66"/>
  <c r="AA56" i="66"/>
  <c r="V56" i="66"/>
  <c r="T56" i="66"/>
  <c r="O56" i="66"/>
  <c r="M56" i="66"/>
  <c r="H56" i="66"/>
  <c r="F56" i="66"/>
  <c r="BU55" i="66"/>
  <c r="BS55" i="66"/>
  <c r="BQ55" i="66"/>
  <c r="BL55" i="66"/>
  <c r="BJ55" i="66"/>
  <c r="BE55" i="66"/>
  <c r="BC55" i="66"/>
  <c r="AX55" i="66"/>
  <c r="AV55" i="66"/>
  <c r="AQ55" i="66"/>
  <c r="AO55" i="66"/>
  <c r="AJ55" i="66"/>
  <c r="AH55" i="66"/>
  <c r="AC55" i="66"/>
  <c r="AA55" i="66"/>
  <c r="V55" i="66"/>
  <c r="T55" i="66"/>
  <c r="O55" i="66"/>
  <c r="M55" i="66"/>
  <c r="H55" i="66"/>
  <c r="F55" i="66"/>
  <c r="BU54" i="66"/>
  <c r="BS54" i="66"/>
  <c r="BQ54" i="66"/>
  <c r="BL54" i="66"/>
  <c r="BJ54" i="66"/>
  <c r="BE54" i="66"/>
  <c r="BC54" i="66"/>
  <c r="AX54" i="66"/>
  <c r="AV54" i="66"/>
  <c r="AQ54" i="66"/>
  <c r="AO54" i="66"/>
  <c r="AJ54" i="66"/>
  <c r="AH54" i="66"/>
  <c r="AC54" i="66"/>
  <c r="AA54" i="66"/>
  <c r="V54" i="66"/>
  <c r="T54" i="66"/>
  <c r="O54" i="66"/>
  <c r="M54" i="66"/>
  <c r="H54" i="66"/>
  <c r="F54" i="66"/>
  <c r="BU53" i="66"/>
  <c r="BS53" i="66"/>
  <c r="BQ53" i="66"/>
  <c r="BL53" i="66"/>
  <c r="BJ53" i="66"/>
  <c r="BE53" i="66"/>
  <c r="BC53" i="66"/>
  <c r="AX53" i="66"/>
  <c r="AV53" i="66"/>
  <c r="AQ53" i="66"/>
  <c r="AO53" i="66"/>
  <c r="AJ53" i="66"/>
  <c r="AH53" i="66"/>
  <c r="AC53" i="66"/>
  <c r="AA53" i="66"/>
  <c r="V53" i="66"/>
  <c r="T53" i="66"/>
  <c r="O53" i="66"/>
  <c r="M53" i="66"/>
  <c r="H53" i="66"/>
  <c r="F53" i="66"/>
  <c r="BU52" i="66"/>
  <c r="BS52" i="66"/>
  <c r="BQ52" i="66"/>
  <c r="BL52" i="66"/>
  <c r="BJ52" i="66"/>
  <c r="BE52" i="66"/>
  <c r="BC52" i="66"/>
  <c r="AX52" i="66"/>
  <c r="AV52" i="66"/>
  <c r="AQ52" i="66"/>
  <c r="AO52" i="66"/>
  <c r="AJ52" i="66"/>
  <c r="AH52" i="66"/>
  <c r="AC52" i="66"/>
  <c r="AA52" i="66"/>
  <c r="V52" i="66"/>
  <c r="T52" i="66"/>
  <c r="O52" i="66"/>
  <c r="M52" i="66"/>
  <c r="H52" i="66"/>
  <c r="F52" i="66"/>
  <c r="BU51" i="66"/>
  <c r="BS51" i="66"/>
  <c r="BQ51" i="66"/>
  <c r="BL51" i="66"/>
  <c r="BJ51" i="66"/>
  <c r="BE51" i="66"/>
  <c r="BC51" i="66"/>
  <c r="AX51" i="66"/>
  <c r="AV51" i="66"/>
  <c r="AQ51" i="66"/>
  <c r="AO51" i="66"/>
  <c r="AJ51" i="66"/>
  <c r="AH51" i="66"/>
  <c r="AC51" i="66"/>
  <c r="AA51" i="66"/>
  <c r="V51" i="66"/>
  <c r="T51" i="66"/>
  <c r="O51" i="66"/>
  <c r="M51" i="66"/>
  <c r="H51" i="66"/>
  <c r="F51" i="66"/>
  <c r="BU50" i="66"/>
  <c r="BS50" i="66"/>
  <c r="BQ50" i="66"/>
  <c r="BL50" i="66"/>
  <c r="BJ50" i="66"/>
  <c r="BE50" i="66"/>
  <c r="BC50" i="66"/>
  <c r="AX50" i="66"/>
  <c r="AV50" i="66"/>
  <c r="AQ50" i="66"/>
  <c r="AO50" i="66"/>
  <c r="AJ50" i="66"/>
  <c r="AH50" i="66"/>
  <c r="AC50" i="66"/>
  <c r="AA50" i="66"/>
  <c r="V50" i="66"/>
  <c r="T50" i="66"/>
  <c r="O50" i="66"/>
  <c r="M50" i="66"/>
  <c r="F50" i="66"/>
  <c r="BU49" i="66"/>
  <c r="BS49" i="66"/>
  <c r="BQ49" i="66"/>
  <c r="BL49" i="66"/>
  <c r="BJ49" i="66"/>
  <c r="BE49" i="66"/>
  <c r="BC49" i="66"/>
  <c r="AX49" i="66"/>
  <c r="AV49" i="66"/>
  <c r="AQ49" i="66"/>
  <c r="AO49" i="66"/>
  <c r="AJ49" i="66"/>
  <c r="AH49" i="66"/>
  <c r="AC49" i="66"/>
  <c r="AA49" i="66"/>
  <c r="V49" i="66"/>
  <c r="T49" i="66"/>
  <c r="O49" i="66"/>
  <c r="M49" i="66"/>
  <c r="F49" i="66"/>
  <c r="BU48" i="66"/>
  <c r="BS48" i="66"/>
  <c r="BQ48" i="66"/>
  <c r="BL48" i="66"/>
  <c r="BJ48" i="66"/>
  <c r="BE48" i="66"/>
  <c r="BC48" i="66"/>
  <c r="AX48" i="66"/>
  <c r="AV48" i="66"/>
  <c r="AQ48" i="66"/>
  <c r="AO48" i="66"/>
  <c r="AJ48" i="66"/>
  <c r="AH48" i="66"/>
  <c r="AC48" i="66"/>
  <c r="AA48" i="66"/>
  <c r="V48" i="66"/>
  <c r="T48" i="66"/>
  <c r="O48" i="66"/>
  <c r="M48" i="66"/>
  <c r="H48" i="66"/>
  <c r="F48" i="66"/>
  <c r="BU47" i="66"/>
  <c r="BS47" i="66"/>
  <c r="BQ47" i="66"/>
  <c r="BL47" i="66"/>
  <c r="BJ47" i="66"/>
  <c r="BE47" i="66"/>
  <c r="BC47" i="66"/>
  <c r="AX47" i="66"/>
  <c r="AV47" i="66"/>
  <c r="AQ47" i="66"/>
  <c r="AO47" i="66"/>
  <c r="AJ47" i="66"/>
  <c r="AH47" i="66"/>
  <c r="AC47" i="66"/>
  <c r="AA47" i="66"/>
  <c r="V47" i="66"/>
  <c r="T47" i="66"/>
  <c r="M47" i="66"/>
  <c r="H47" i="66"/>
  <c r="F47" i="66"/>
  <c r="BU46" i="66"/>
  <c r="BS46" i="66"/>
  <c r="BQ46" i="66"/>
  <c r="BL46" i="66"/>
  <c r="BJ46" i="66"/>
  <c r="BE46" i="66"/>
  <c r="BC46" i="66"/>
  <c r="AX46" i="66"/>
  <c r="AV46" i="66"/>
  <c r="AQ46" i="66"/>
  <c r="AO46" i="66"/>
  <c r="AJ46" i="66"/>
  <c r="AH46" i="66"/>
  <c r="AC46" i="66"/>
  <c r="AA46" i="66"/>
  <c r="V46" i="66"/>
  <c r="T46" i="66"/>
  <c r="O46" i="66"/>
  <c r="M46" i="66"/>
  <c r="H46" i="66"/>
  <c r="F46" i="66"/>
  <c r="BU45" i="66"/>
  <c r="BS45" i="66"/>
  <c r="BQ45" i="66"/>
  <c r="BL45" i="66"/>
  <c r="BJ45" i="66"/>
  <c r="BE45" i="66"/>
  <c r="BC45" i="66"/>
  <c r="AX45" i="66"/>
  <c r="AV45" i="66"/>
  <c r="AQ45" i="66"/>
  <c r="AO45" i="66"/>
  <c r="AJ45" i="66"/>
  <c r="AH45" i="66"/>
  <c r="AC45" i="66"/>
  <c r="AA45" i="66"/>
  <c r="V45" i="66"/>
  <c r="T45" i="66"/>
  <c r="O45" i="66"/>
  <c r="M45" i="66"/>
  <c r="H45" i="66"/>
  <c r="F45" i="66"/>
  <c r="BU44" i="66"/>
  <c r="BS44" i="66"/>
  <c r="BQ44" i="66"/>
  <c r="BL44" i="66"/>
  <c r="BJ44" i="66"/>
  <c r="BE44" i="66"/>
  <c r="BC44" i="66"/>
  <c r="AX44" i="66"/>
  <c r="AV44" i="66"/>
  <c r="AQ44" i="66"/>
  <c r="AO44" i="66"/>
  <c r="AJ44" i="66"/>
  <c r="AH44" i="66"/>
  <c r="AC44" i="66"/>
  <c r="AA44" i="66"/>
  <c r="V44" i="66"/>
  <c r="T44" i="66"/>
  <c r="O44" i="66"/>
  <c r="M44" i="66"/>
  <c r="H44" i="66"/>
  <c r="F44" i="66"/>
  <c r="BU43" i="66"/>
  <c r="BS43" i="66"/>
  <c r="BQ43" i="66"/>
  <c r="BL43" i="66"/>
  <c r="BJ43" i="66"/>
  <c r="BE43" i="66"/>
  <c r="BC43" i="66"/>
  <c r="AX43" i="66"/>
  <c r="AV43" i="66"/>
  <c r="AQ43" i="66"/>
  <c r="AO43" i="66"/>
  <c r="AJ43" i="66"/>
  <c r="AH43" i="66"/>
  <c r="AC43" i="66"/>
  <c r="AA43" i="66"/>
  <c r="V43" i="66"/>
  <c r="T43" i="66"/>
  <c r="O43" i="66"/>
  <c r="M43" i="66"/>
  <c r="H43" i="66"/>
  <c r="F43" i="66"/>
  <c r="BU42" i="66"/>
  <c r="BS42" i="66"/>
  <c r="BQ42" i="66"/>
  <c r="BL42" i="66"/>
  <c r="BJ42" i="66"/>
  <c r="BE42" i="66"/>
  <c r="BC42" i="66"/>
  <c r="AX42" i="66"/>
  <c r="AV42" i="66"/>
  <c r="AQ42" i="66"/>
  <c r="AO42" i="66"/>
  <c r="AJ42" i="66"/>
  <c r="AH42" i="66"/>
  <c r="AC42" i="66"/>
  <c r="AA42" i="66"/>
  <c r="V42" i="66"/>
  <c r="T42" i="66"/>
  <c r="O42" i="66"/>
  <c r="M42" i="66"/>
  <c r="H42" i="66"/>
  <c r="F42" i="66"/>
  <c r="BU41" i="66"/>
  <c r="BS41" i="66"/>
  <c r="BQ41" i="66"/>
  <c r="BL41" i="66"/>
  <c r="BJ41" i="66"/>
  <c r="BE41" i="66"/>
  <c r="BC41" i="66"/>
  <c r="AX41" i="66"/>
  <c r="AV41" i="66"/>
  <c r="AQ41" i="66"/>
  <c r="AO41" i="66"/>
  <c r="AJ41" i="66"/>
  <c r="AH41" i="66"/>
  <c r="AC41" i="66"/>
  <c r="AA41" i="66"/>
  <c r="V41" i="66"/>
  <c r="T41" i="66"/>
  <c r="O41" i="66"/>
  <c r="M41" i="66"/>
  <c r="F41" i="66"/>
  <c r="BU40" i="66"/>
  <c r="BS40" i="66"/>
  <c r="BQ40" i="66"/>
  <c r="BL40" i="66"/>
  <c r="BJ40" i="66"/>
  <c r="BE40" i="66"/>
  <c r="BC40" i="66"/>
  <c r="AX40" i="66"/>
  <c r="AV40" i="66"/>
  <c r="AQ40" i="66"/>
  <c r="AO40" i="66"/>
  <c r="AJ40" i="66"/>
  <c r="AH40" i="66"/>
  <c r="AC40" i="66"/>
  <c r="AA40" i="66"/>
  <c r="V40" i="66"/>
  <c r="T40" i="66"/>
  <c r="O40" i="66"/>
  <c r="M40" i="66"/>
  <c r="H40" i="66"/>
  <c r="F40" i="66"/>
  <c r="BU39" i="66"/>
  <c r="BS39" i="66"/>
  <c r="BQ39" i="66"/>
  <c r="BL39" i="66"/>
  <c r="BJ39" i="66"/>
  <c r="BE39" i="66"/>
  <c r="BC39" i="66"/>
  <c r="AX39" i="66"/>
  <c r="AV39" i="66"/>
  <c r="AQ39" i="66"/>
  <c r="AO39" i="66"/>
  <c r="AJ39" i="66"/>
  <c r="AH39" i="66"/>
  <c r="AC39" i="66"/>
  <c r="AA39" i="66"/>
  <c r="V39" i="66"/>
  <c r="T39" i="66"/>
  <c r="O39" i="66"/>
  <c r="M39" i="66"/>
  <c r="H39" i="66"/>
  <c r="F39" i="66"/>
  <c r="BU38" i="66"/>
  <c r="BS38" i="66"/>
  <c r="BQ38" i="66"/>
  <c r="BL38" i="66"/>
  <c r="BJ38" i="66"/>
  <c r="BE38" i="66"/>
  <c r="BC38" i="66"/>
  <c r="AX38" i="66"/>
  <c r="AV38" i="66"/>
  <c r="AQ38" i="66"/>
  <c r="AO38" i="66"/>
  <c r="AJ38" i="66"/>
  <c r="AH38" i="66"/>
  <c r="AC38" i="66"/>
  <c r="AA38" i="66"/>
  <c r="V38" i="66"/>
  <c r="T38" i="66"/>
  <c r="O38" i="66"/>
  <c r="M38" i="66"/>
  <c r="H38" i="66"/>
  <c r="F38" i="66"/>
  <c r="BU37" i="66"/>
  <c r="BS37" i="66"/>
  <c r="BQ37" i="66"/>
  <c r="BL37" i="66"/>
  <c r="BJ37" i="66"/>
  <c r="BE37" i="66"/>
  <c r="BC37" i="66"/>
  <c r="AX37" i="66"/>
  <c r="AV37" i="66"/>
  <c r="AQ37" i="66"/>
  <c r="AO37" i="66"/>
  <c r="AJ37" i="66"/>
  <c r="AH37" i="66"/>
  <c r="AC37" i="66"/>
  <c r="AA37" i="66"/>
  <c r="V37" i="66"/>
  <c r="T37" i="66"/>
  <c r="O37" i="66"/>
  <c r="M37" i="66"/>
  <c r="H37" i="66"/>
  <c r="F37" i="66"/>
  <c r="BU36" i="66"/>
  <c r="BS36" i="66"/>
  <c r="BQ36" i="66"/>
  <c r="BL36" i="66"/>
  <c r="BJ36" i="66"/>
  <c r="BE36" i="66"/>
  <c r="BC36" i="66"/>
  <c r="AX36" i="66"/>
  <c r="AV36" i="66"/>
  <c r="AQ36" i="66"/>
  <c r="AO36" i="66"/>
  <c r="AJ36" i="66"/>
  <c r="AH36" i="66"/>
  <c r="AC36" i="66"/>
  <c r="AA36" i="66"/>
  <c r="V36" i="66"/>
  <c r="T36" i="66"/>
  <c r="O36" i="66"/>
  <c r="M36" i="66"/>
  <c r="H36" i="66"/>
  <c r="F36" i="66"/>
  <c r="BU35" i="66"/>
  <c r="BS35" i="66"/>
  <c r="BQ35" i="66"/>
  <c r="BL35" i="66"/>
  <c r="BJ35" i="66"/>
  <c r="BE35" i="66"/>
  <c r="BC35" i="66"/>
  <c r="AX35" i="66"/>
  <c r="AV35" i="66"/>
  <c r="AQ35" i="66"/>
  <c r="AO35" i="66"/>
  <c r="AJ35" i="66"/>
  <c r="AH35" i="66"/>
  <c r="AC35" i="66"/>
  <c r="AA35" i="66"/>
  <c r="V35" i="66"/>
  <c r="T35" i="66"/>
  <c r="M35" i="66"/>
  <c r="H35" i="66"/>
  <c r="F35" i="66"/>
  <c r="BU34" i="66"/>
  <c r="BS34" i="66"/>
  <c r="BQ34" i="66"/>
  <c r="BL34" i="66"/>
  <c r="BJ34" i="66"/>
  <c r="BE34" i="66"/>
  <c r="BC34" i="66"/>
  <c r="AX34" i="66"/>
  <c r="AV34" i="66"/>
  <c r="AQ34" i="66"/>
  <c r="AO34" i="66"/>
  <c r="AJ34" i="66"/>
  <c r="AH34" i="66"/>
  <c r="AC34" i="66"/>
  <c r="AA34" i="66"/>
  <c r="V34" i="66"/>
  <c r="T34" i="66"/>
  <c r="O34" i="66"/>
  <c r="M34" i="66"/>
  <c r="F34" i="66"/>
  <c r="BU33" i="66"/>
  <c r="BS33" i="66"/>
  <c r="BQ33" i="66"/>
  <c r="BL33" i="66"/>
  <c r="BJ33" i="66"/>
  <c r="BE33" i="66"/>
  <c r="BC33" i="66"/>
  <c r="AX33" i="66"/>
  <c r="AV33" i="66"/>
  <c r="AQ33" i="66"/>
  <c r="AO33" i="66"/>
  <c r="AJ33" i="66"/>
  <c r="AH33" i="66"/>
  <c r="AC33" i="66"/>
  <c r="AA33" i="66"/>
  <c r="V33" i="66"/>
  <c r="T33" i="66"/>
  <c r="O33" i="66"/>
  <c r="M33" i="66"/>
  <c r="F33" i="66"/>
  <c r="BU32" i="66"/>
  <c r="BS32" i="66"/>
  <c r="BQ32" i="66"/>
  <c r="BL32" i="66"/>
  <c r="BJ32" i="66"/>
  <c r="BE32" i="66"/>
  <c r="BC32" i="66"/>
  <c r="AX32" i="66"/>
  <c r="AV32" i="66"/>
  <c r="AQ32" i="66"/>
  <c r="AO32" i="66"/>
  <c r="AJ32" i="66"/>
  <c r="AH32" i="66"/>
  <c r="AC32" i="66"/>
  <c r="AA32" i="66"/>
  <c r="V32" i="66"/>
  <c r="T32" i="66"/>
  <c r="O32" i="66"/>
  <c r="M32" i="66"/>
  <c r="H32" i="66"/>
  <c r="F32" i="66"/>
  <c r="BU31" i="66"/>
  <c r="BS31" i="66"/>
  <c r="BQ31" i="66"/>
  <c r="BL31" i="66"/>
  <c r="BJ31" i="66"/>
  <c r="BE31" i="66"/>
  <c r="BC31" i="66"/>
  <c r="AX31" i="66"/>
  <c r="AV31" i="66"/>
  <c r="AQ31" i="66"/>
  <c r="AO31" i="66"/>
  <c r="AJ31" i="66"/>
  <c r="AH31" i="66"/>
  <c r="AC31" i="66"/>
  <c r="AA31" i="66"/>
  <c r="V31" i="66"/>
  <c r="T31" i="66"/>
  <c r="M31" i="66"/>
  <c r="H31" i="66"/>
  <c r="F31" i="66"/>
  <c r="BU30" i="66"/>
  <c r="BS30" i="66"/>
  <c r="BQ30" i="66"/>
  <c r="BL30" i="66"/>
  <c r="BJ30" i="66"/>
  <c r="BE30" i="66"/>
  <c r="BC30" i="66"/>
  <c r="AX30" i="66"/>
  <c r="AV30" i="66"/>
  <c r="AQ30" i="66"/>
  <c r="AO30" i="66"/>
  <c r="AJ30" i="66"/>
  <c r="AH30" i="66"/>
  <c r="AC30" i="66"/>
  <c r="AA30" i="66"/>
  <c r="V30" i="66"/>
  <c r="T30" i="66"/>
  <c r="O30" i="66"/>
  <c r="M30" i="66"/>
  <c r="H30" i="66"/>
  <c r="F30" i="66"/>
  <c r="BU29" i="66"/>
  <c r="BS29" i="66"/>
  <c r="BQ29" i="66"/>
  <c r="BL29" i="66"/>
  <c r="BJ29" i="66"/>
  <c r="BE29" i="66"/>
  <c r="BC29" i="66"/>
  <c r="AX29" i="66"/>
  <c r="AV29" i="66"/>
  <c r="AQ29" i="66"/>
  <c r="AO29" i="66"/>
  <c r="AJ29" i="66"/>
  <c r="AH29" i="66"/>
  <c r="AC29" i="66"/>
  <c r="AA29" i="66"/>
  <c r="V29" i="66"/>
  <c r="T29" i="66"/>
  <c r="O29" i="66"/>
  <c r="M29" i="66"/>
  <c r="H29" i="66"/>
  <c r="F29" i="66"/>
  <c r="BU28" i="66"/>
  <c r="BS28" i="66"/>
  <c r="BQ28" i="66"/>
  <c r="BL28" i="66"/>
  <c r="BJ28" i="66"/>
  <c r="BE28" i="66"/>
  <c r="BC28" i="66"/>
  <c r="AX28" i="66"/>
  <c r="AV28" i="66"/>
  <c r="AQ28" i="66"/>
  <c r="AO28" i="66"/>
  <c r="AJ28" i="66"/>
  <c r="AH28" i="66"/>
  <c r="AC28" i="66"/>
  <c r="AA28" i="66"/>
  <c r="V28" i="66"/>
  <c r="T28" i="66"/>
  <c r="O28" i="66"/>
  <c r="M28" i="66"/>
  <c r="H28" i="66"/>
  <c r="F28" i="66"/>
  <c r="BU27" i="66"/>
  <c r="BS27" i="66"/>
  <c r="BQ27" i="66"/>
  <c r="BL27" i="66"/>
  <c r="BJ27" i="66"/>
  <c r="BE27" i="66"/>
  <c r="BC27" i="66"/>
  <c r="AX27" i="66"/>
  <c r="AV27" i="66"/>
  <c r="AQ27" i="66"/>
  <c r="AO27" i="66"/>
  <c r="AJ27" i="66"/>
  <c r="AH27" i="66"/>
  <c r="AC27" i="66"/>
  <c r="AA27" i="66"/>
  <c r="V27" i="66"/>
  <c r="T27" i="66"/>
  <c r="O27" i="66"/>
  <c r="M27" i="66"/>
  <c r="H27" i="66"/>
  <c r="F27" i="66"/>
  <c r="BU26" i="66"/>
  <c r="BS26" i="66"/>
  <c r="BQ26" i="66"/>
  <c r="BL26" i="66"/>
  <c r="BJ26" i="66"/>
  <c r="BE26" i="66"/>
  <c r="BC26" i="66"/>
  <c r="AX26" i="66"/>
  <c r="AV26" i="66"/>
  <c r="AQ26" i="66"/>
  <c r="AO26" i="66"/>
  <c r="AJ26" i="66"/>
  <c r="AH26" i="66"/>
  <c r="AC26" i="66"/>
  <c r="AA26" i="66"/>
  <c r="V26" i="66"/>
  <c r="T26" i="66"/>
  <c r="O26" i="66"/>
  <c r="M26" i="66"/>
  <c r="H26" i="66"/>
  <c r="F26" i="66"/>
  <c r="BU25" i="66"/>
  <c r="BS25" i="66"/>
  <c r="BQ25" i="66"/>
  <c r="BL25" i="66"/>
  <c r="BJ25" i="66"/>
  <c r="BE25" i="66"/>
  <c r="BC25" i="66"/>
  <c r="AX25" i="66"/>
  <c r="AV25" i="66"/>
  <c r="AQ25" i="66"/>
  <c r="AO25" i="66"/>
  <c r="AJ25" i="66"/>
  <c r="AH25" i="66"/>
  <c r="AC25" i="66"/>
  <c r="AA25" i="66"/>
  <c r="V25" i="66"/>
  <c r="T25" i="66"/>
  <c r="O25" i="66"/>
  <c r="M25" i="66"/>
  <c r="F25" i="66"/>
  <c r="BU24" i="66"/>
  <c r="BS24" i="66"/>
  <c r="BQ24" i="66"/>
  <c r="BL24" i="66"/>
  <c r="BJ24" i="66"/>
  <c r="BE24" i="66"/>
  <c r="BC24" i="66"/>
  <c r="AX24" i="66"/>
  <c r="AV24" i="66"/>
  <c r="AQ24" i="66"/>
  <c r="AO24" i="66"/>
  <c r="AJ24" i="66"/>
  <c r="AH24" i="66"/>
  <c r="AC24" i="66"/>
  <c r="AA24" i="66"/>
  <c r="V24" i="66"/>
  <c r="T24" i="66"/>
  <c r="O24" i="66"/>
  <c r="M24" i="66"/>
  <c r="H24" i="66"/>
  <c r="F24" i="66"/>
  <c r="BU23" i="66"/>
  <c r="BS23" i="66"/>
  <c r="BQ23" i="66"/>
  <c r="BL23" i="66"/>
  <c r="BJ23" i="66"/>
  <c r="BE23" i="66"/>
  <c r="BC23" i="66"/>
  <c r="AX23" i="66"/>
  <c r="AV23" i="66"/>
  <c r="AQ23" i="66"/>
  <c r="AO23" i="66"/>
  <c r="AJ23" i="66"/>
  <c r="AH23" i="66"/>
  <c r="AC23" i="66"/>
  <c r="AA23" i="66"/>
  <c r="V23" i="66"/>
  <c r="T23" i="66"/>
  <c r="O23" i="66"/>
  <c r="M23" i="66"/>
  <c r="F23" i="66"/>
  <c r="BU22" i="66"/>
  <c r="BS22" i="66"/>
  <c r="BQ22" i="66"/>
  <c r="BL22" i="66"/>
  <c r="BJ22" i="66"/>
  <c r="BE22" i="66"/>
  <c r="BC22" i="66"/>
  <c r="AX22" i="66"/>
  <c r="AV22" i="66"/>
  <c r="AQ22" i="66"/>
  <c r="AO22" i="66"/>
  <c r="AJ22" i="66"/>
  <c r="AH22" i="66"/>
  <c r="AC22" i="66"/>
  <c r="AA22" i="66"/>
  <c r="V22" i="66"/>
  <c r="T22" i="66"/>
  <c r="O22" i="66"/>
  <c r="M22" i="66"/>
  <c r="H22" i="66"/>
  <c r="F22" i="66"/>
  <c r="BU21" i="66"/>
  <c r="BS21" i="66"/>
  <c r="BQ21" i="66"/>
  <c r="BL21" i="66"/>
  <c r="BJ21" i="66"/>
  <c r="BE21" i="66"/>
  <c r="BC21" i="66"/>
  <c r="AX21" i="66"/>
  <c r="AV21" i="66"/>
  <c r="AQ21" i="66"/>
  <c r="AO21" i="66"/>
  <c r="AJ21" i="66"/>
  <c r="AH21" i="66"/>
  <c r="AC21" i="66"/>
  <c r="AA21" i="66"/>
  <c r="V21" i="66"/>
  <c r="T21" i="66"/>
  <c r="O21" i="66"/>
  <c r="M21" i="66"/>
  <c r="H21" i="66"/>
  <c r="F21" i="66"/>
  <c r="BU20" i="66"/>
  <c r="BS20" i="66"/>
  <c r="BQ20" i="66"/>
  <c r="BL20" i="66"/>
  <c r="BJ20" i="66"/>
  <c r="BE20" i="66"/>
  <c r="BC20" i="66"/>
  <c r="AX20" i="66"/>
  <c r="AV20" i="66"/>
  <c r="AQ20" i="66"/>
  <c r="AO20" i="66"/>
  <c r="AJ20" i="66"/>
  <c r="AH20" i="66"/>
  <c r="AC20" i="66"/>
  <c r="AA20" i="66"/>
  <c r="V20" i="66"/>
  <c r="T20" i="66"/>
  <c r="O20" i="66"/>
  <c r="M20" i="66"/>
  <c r="H20" i="66"/>
  <c r="F20" i="66"/>
  <c r="BU19" i="66"/>
  <c r="BS19" i="66"/>
  <c r="BQ19" i="66"/>
  <c r="BL19" i="66"/>
  <c r="BJ19" i="66"/>
  <c r="BE19" i="66"/>
  <c r="BC19" i="66"/>
  <c r="AX19" i="66"/>
  <c r="AV19" i="66"/>
  <c r="AQ19" i="66"/>
  <c r="AO19" i="66"/>
  <c r="AJ19" i="66"/>
  <c r="AH19" i="66"/>
  <c r="AC19" i="66"/>
  <c r="AA19" i="66"/>
  <c r="V19" i="66"/>
  <c r="T19" i="66"/>
  <c r="O19" i="66"/>
  <c r="M19" i="66"/>
  <c r="H19" i="66"/>
  <c r="F19" i="66"/>
  <c r="BU18" i="66"/>
  <c r="BS18" i="66"/>
  <c r="BQ18" i="66"/>
  <c r="BL18" i="66"/>
  <c r="BJ18" i="66"/>
  <c r="BE18" i="66"/>
  <c r="BC18" i="66"/>
  <c r="AX18" i="66"/>
  <c r="AV18" i="66"/>
  <c r="AQ18" i="66"/>
  <c r="AO18" i="66"/>
  <c r="AJ18" i="66"/>
  <c r="AH18" i="66"/>
  <c r="AC18" i="66"/>
  <c r="AA18" i="66"/>
  <c r="V18" i="66"/>
  <c r="T18" i="66"/>
  <c r="O18" i="66"/>
  <c r="M18" i="66"/>
  <c r="F18" i="66"/>
  <c r="BU17" i="66"/>
  <c r="BS17" i="66"/>
  <c r="BQ17" i="66"/>
  <c r="BL17" i="66"/>
  <c r="BJ17" i="66"/>
  <c r="BE17" i="66"/>
  <c r="BC17" i="66"/>
  <c r="AX17" i="66"/>
  <c r="AV17" i="66"/>
  <c r="AQ17" i="66"/>
  <c r="AO17" i="66"/>
  <c r="AJ17" i="66"/>
  <c r="AH17" i="66"/>
  <c r="AC17" i="66"/>
  <c r="AA17" i="66"/>
  <c r="V17" i="66"/>
  <c r="T17" i="66"/>
  <c r="O17" i="66"/>
  <c r="M17" i="66"/>
  <c r="F17" i="66"/>
  <c r="BU16" i="66"/>
  <c r="BS16" i="66"/>
  <c r="BQ16" i="66"/>
  <c r="BL16" i="66"/>
  <c r="BJ16" i="66"/>
  <c r="BE16" i="66"/>
  <c r="BC16" i="66"/>
  <c r="AX16" i="66"/>
  <c r="AV16" i="66"/>
  <c r="AQ16" i="66"/>
  <c r="AO16" i="66"/>
  <c r="AJ16" i="66"/>
  <c r="AH16" i="66"/>
  <c r="AC16" i="66"/>
  <c r="AA16" i="66"/>
  <c r="V16" i="66"/>
  <c r="T16" i="66"/>
  <c r="O16" i="66"/>
  <c r="M16" i="66"/>
  <c r="H16" i="66"/>
  <c r="F16" i="66"/>
  <c r="BU15" i="66"/>
  <c r="BS15" i="66"/>
  <c r="BQ15" i="66"/>
  <c r="BL15" i="66"/>
  <c r="BJ15" i="66"/>
  <c r="BC15" i="66"/>
  <c r="AX15" i="66"/>
  <c r="AV15" i="66"/>
  <c r="AQ15" i="66"/>
  <c r="AO15" i="66"/>
  <c r="AJ15" i="66"/>
  <c r="AH15" i="66"/>
  <c r="AC15" i="66"/>
  <c r="AA15" i="66"/>
  <c r="V15" i="66"/>
  <c r="T15" i="66"/>
  <c r="M15" i="66"/>
  <c r="H15" i="66"/>
  <c r="F15" i="66"/>
  <c r="BS60" i="62"/>
  <c r="BL60" i="62"/>
  <c r="BE60" i="62"/>
  <c r="AX60" i="62"/>
  <c r="AQ60" i="62"/>
  <c r="AJ60" i="62"/>
  <c r="AC60" i="62"/>
  <c r="V60" i="62"/>
  <c r="O60" i="62"/>
  <c r="H60" i="62"/>
  <c r="BK61" i="62"/>
  <c r="BD61" i="62"/>
  <c r="AW61" i="62"/>
  <c r="AP61" i="62"/>
  <c r="AI61" i="62"/>
  <c r="AB61" i="62"/>
  <c r="U61" i="62"/>
  <c r="N61" i="62"/>
  <c r="O61" i="62" s="1"/>
  <c r="G61" i="62"/>
  <c r="BU57" i="62"/>
  <c r="BS57" i="62"/>
  <c r="BQ57" i="62"/>
  <c r="BL57" i="62"/>
  <c r="BJ57" i="62"/>
  <c r="BE57" i="62"/>
  <c r="BC57" i="62"/>
  <c r="AX57" i="62"/>
  <c r="AV57" i="62"/>
  <c r="AQ57" i="62"/>
  <c r="AO57" i="62"/>
  <c r="AJ57" i="62"/>
  <c r="AH57" i="62"/>
  <c r="AC57" i="62"/>
  <c r="AA57" i="62"/>
  <c r="V57" i="62"/>
  <c r="T57" i="62"/>
  <c r="O57" i="62"/>
  <c r="M57" i="62"/>
  <c r="H57" i="62"/>
  <c r="F57" i="62"/>
  <c r="BU56" i="62"/>
  <c r="BS56" i="62"/>
  <c r="BQ56" i="62"/>
  <c r="BL56" i="62"/>
  <c r="BJ56" i="62"/>
  <c r="BE56" i="62"/>
  <c r="BC56" i="62"/>
  <c r="AX56" i="62"/>
  <c r="AV56" i="62"/>
  <c r="AQ56" i="62"/>
  <c r="AO56" i="62"/>
  <c r="AJ56" i="62"/>
  <c r="AH56" i="62"/>
  <c r="AC56" i="62"/>
  <c r="AA56" i="62"/>
  <c r="V56" i="62"/>
  <c r="T56" i="62"/>
  <c r="O56" i="62"/>
  <c r="M56" i="62"/>
  <c r="H56" i="62"/>
  <c r="F56" i="62"/>
  <c r="BU55" i="62"/>
  <c r="BS55" i="62"/>
  <c r="BQ55" i="62"/>
  <c r="BL55" i="62"/>
  <c r="BJ55" i="62"/>
  <c r="BE55" i="62"/>
  <c r="BC55" i="62"/>
  <c r="AX55" i="62"/>
  <c r="AV55" i="62"/>
  <c r="AQ55" i="62"/>
  <c r="AO55" i="62"/>
  <c r="AJ55" i="62"/>
  <c r="AH55" i="62"/>
  <c r="AC55" i="62"/>
  <c r="AA55" i="62"/>
  <c r="V55" i="62"/>
  <c r="T55" i="62"/>
  <c r="M55" i="62"/>
  <c r="H55" i="62"/>
  <c r="F55" i="62"/>
  <c r="BU54" i="62"/>
  <c r="BS54" i="62"/>
  <c r="BQ54" i="62"/>
  <c r="BL54" i="62"/>
  <c r="BJ54" i="62"/>
  <c r="BE54" i="62"/>
  <c r="BC54" i="62"/>
  <c r="AX54" i="62"/>
  <c r="AV54" i="62"/>
  <c r="AQ54" i="62"/>
  <c r="AO54" i="62"/>
  <c r="AJ54" i="62"/>
  <c r="AH54" i="62"/>
  <c r="AC54" i="62"/>
  <c r="AA54" i="62"/>
  <c r="V54" i="62"/>
  <c r="T54" i="62"/>
  <c r="O54" i="62"/>
  <c r="M54" i="62"/>
  <c r="H54" i="62"/>
  <c r="F54" i="62"/>
  <c r="BU53" i="62"/>
  <c r="BS53" i="62"/>
  <c r="BQ53" i="62"/>
  <c r="BL53" i="62"/>
  <c r="BJ53" i="62"/>
  <c r="BE53" i="62"/>
  <c r="BC53" i="62"/>
  <c r="AX53" i="62"/>
  <c r="AV53" i="62"/>
  <c r="AQ53" i="62"/>
  <c r="AO53" i="62"/>
  <c r="AJ53" i="62"/>
  <c r="AH53" i="62"/>
  <c r="AH11" i="63" s="1"/>
  <c r="AC53" i="62"/>
  <c r="AA53" i="62"/>
  <c r="V53" i="62"/>
  <c r="T53" i="62"/>
  <c r="M53" i="62"/>
  <c r="H53" i="62"/>
  <c r="F53" i="62"/>
  <c r="BU52" i="62"/>
  <c r="BS52" i="62"/>
  <c r="BQ52" i="62"/>
  <c r="BL52" i="62"/>
  <c r="BJ52" i="62"/>
  <c r="BE52" i="62"/>
  <c r="BC52" i="62"/>
  <c r="AX52" i="62"/>
  <c r="AV52" i="62"/>
  <c r="AQ52" i="62"/>
  <c r="AO52" i="62"/>
  <c r="AJ52" i="62"/>
  <c r="AH52" i="62"/>
  <c r="AC52" i="62"/>
  <c r="AA52" i="62"/>
  <c r="V52" i="62"/>
  <c r="T52" i="62"/>
  <c r="O52" i="62"/>
  <c r="M52" i="62"/>
  <c r="H52" i="62"/>
  <c r="F52" i="62"/>
  <c r="BU51" i="62"/>
  <c r="BS51" i="62"/>
  <c r="BQ51" i="62"/>
  <c r="BL51" i="62"/>
  <c r="BJ51" i="62"/>
  <c r="BE51" i="62"/>
  <c r="BC51" i="62"/>
  <c r="AX51" i="62"/>
  <c r="AV51" i="62"/>
  <c r="AQ51" i="62"/>
  <c r="AO51" i="62"/>
  <c r="AJ51" i="62"/>
  <c r="AH51" i="62"/>
  <c r="AC51" i="62"/>
  <c r="AA51" i="62"/>
  <c r="V51" i="62"/>
  <c r="T51" i="62"/>
  <c r="O51" i="62"/>
  <c r="M51" i="62"/>
  <c r="H51" i="62"/>
  <c r="F51" i="62"/>
  <c r="BU50" i="62"/>
  <c r="BS50" i="62"/>
  <c r="BQ50" i="62"/>
  <c r="BL50" i="62"/>
  <c r="BJ50" i="62"/>
  <c r="BE50" i="62"/>
  <c r="BC50" i="62"/>
  <c r="AX50" i="62"/>
  <c r="AV50" i="62"/>
  <c r="AQ50" i="62"/>
  <c r="AO50" i="62"/>
  <c r="AJ50" i="62"/>
  <c r="AH50" i="62"/>
  <c r="AC50" i="62"/>
  <c r="AA50" i="62"/>
  <c r="V50" i="62"/>
  <c r="T50" i="62"/>
  <c r="O50" i="62"/>
  <c r="M50" i="62"/>
  <c r="F50" i="62"/>
  <c r="BU49" i="62"/>
  <c r="BS49" i="62"/>
  <c r="BQ49" i="62"/>
  <c r="BL49" i="62"/>
  <c r="BJ49" i="62"/>
  <c r="BE49" i="62"/>
  <c r="BC49" i="62"/>
  <c r="AX49" i="62"/>
  <c r="AV49" i="62"/>
  <c r="AQ49" i="62"/>
  <c r="AO49" i="62"/>
  <c r="AJ49" i="62"/>
  <c r="AH49" i="62"/>
  <c r="AC49" i="62"/>
  <c r="AA49" i="62"/>
  <c r="V49" i="62"/>
  <c r="T49" i="62"/>
  <c r="O49" i="62"/>
  <c r="M49" i="62"/>
  <c r="H49" i="62"/>
  <c r="F49" i="62"/>
  <c r="BU48" i="62"/>
  <c r="BS48" i="62"/>
  <c r="BQ48" i="62"/>
  <c r="BL48" i="62"/>
  <c r="BJ48" i="62"/>
  <c r="BE48" i="62"/>
  <c r="BC48" i="62"/>
  <c r="AX48" i="62"/>
  <c r="AV48" i="62"/>
  <c r="AQ48" i="62"/>
  <c r="AO48" i="62"/>
  <c r="AJ48" i="62"/>
  <c r="AH48" i="62"/>
  <c r="AC48" i="62"/>
  <c r="AA48" i="62"/>
  <c r="V48" i="62"/>
  <c r="T48" i="62"/>
  <c r="M48" i="62"/>
  <c r="H48" i="62"/>
  <c r="F48" i="62"/>
  <c r="BU47" i="62"/>
  <c r="BS47" i="62"/>
  <c r="BQ47" i="62"/>
  <c r="BL47" i="62"/>
  <c r="BJ47" i="62"/>
  <c r="BE47" i="62"/>
  <c r="BC47" i="62"/>
  <c r="AX47" i="62"/>
  <c r="AV47" i="62"/>
  <c r="AQ47" i="62"/>
  <c r="AO47" i="62"/>
  <c r="AJ47" i="62"/>
  <c r="AH47" i="62"/>
  <c r="AC47" i="62"/>
  <c r="AA47" i="62"/>
  <c r="V47" i="62"/>
  <c r="T47" i="62"/>
  <c r="M47" i="62"/>
  <c r="H47" i="62"/>
  <c r="F47" i="62"/>
  <c r="BU46" i="62"/>
  <c r="BS46" i="62"/>
  <c r="BQ46" i="62"/>
  <c r="BL46" i="62"/>
  <c r="BJ46" i="62"/>
  <c r="BE46" i="62"/>
  <c r="BC46" i="62"/>
  <c r="AX46" i="62"/>
  <c r="AV46" i="62"/>
  <c r="AQ46" i="62"/>
  <c r="AO46" i="62"/>
  <c r="AJ46" i="62"/>
  <c r="AH46" i="62"/>
  <c r="AC46" i="62"/>
  <c r="AA46" i="62"/>
  <c r="T46" i="62"/>
  <c r="O46" i="62"/>
  <c r="M46" i="62"/>
  <c r="H46" i="62"/>
  <c r="F46" i="62"/>
  <c r="BU45" i="62"/>
  <c r="BS45" i="62"/>
  <c r="BQ45" i="62"/>
  <c r="BL45" i="62"/>
  <c r="BJ45" i="62"/>
  <c r="BE45" i="62"/>
  <c r="BC45" i="62"/>
  <c r="AX45" i="62"/>
  <c r="AV45" i="62"/>
  <c r="AQ45" i="62"/>
  <c r="AO45" i="62"/>
  <c r="AJ45" i="62"/>
  <c r="AH45" i="62"/>
  <c r="AC45" i="62"/>
  <c r="AA45" i="62"/>
  <c r="T45" i="62"/>
  <c r="O45" i="62"/>
  <c r="M45" i="62"/>
  <c r="H45" i="62"/>
  <c r="F45" i="62"/>
  <c r="BU44" i="62"/>
  <c r="BS44" i="62"/>
  <c r="BQ44" i="62"/>
  <c r="BL44" i="62"/>
  <c r="BJ44" i="62"/>
  <c r="BE44" i="62"/>
  <c r="BC44" i="62"/>
  <c r="AX44" i="62"/>
  <c r="AV44" i="62"/>
  <c r="AQ44" i="62"/>
  <c r="AO44" i="62"/>
  <c r="AJ44" i="62"/>
  <c r="AH44" i="62"/>
  <c r="AC44" i="62"/>
  <c r="AA44" i="62"/>
  <c r="V44" i="62"/>
  <c r="T44" i="62"/>
  <c r="O44" i="62"/>
  <c r="M44" i="62"/>
  <c r="F44" i="62"/>
  <c r="BU43" i="62"/>
  <c r="BS43" i="62"/>
  <c r="BQ43" i="62"/>
  <c r="BL43" i="62"/>
  <c r="BJ43" i="62"/>
  <c r="BE43" i="62"/>
  <c r="BC43" i="62"/>
  <c r="AX43" i="62"/>
  <c r="AV43" i="62"/>
  <c r="AQ43" i="62"/>
  <c r="AO43" i="62"/>
  <c r="AJ43" i="62"/>
  <c r="AH43" i="62"/>
  <c r="AC43" i="62"/>
  <c r="AA43" i="62"/>
  <c r="V43" i="62"/>
  <c r="T43" i="62"/>
  <c r="O43" i="62"/>
  <c r="M43" i="62"/>
  <c r="H43" i="62"/>
  <c r="F43" i="62"/>
  <c r="BU42" i="62"/>
  <c r="BS42" i="62"/>
  <c r="BQ42" i="62"/>
  <c r="BL42" i="62"/>
  <c r="BJ42" i="62"/>
  <c r="BE42" i="62"/>
  <c r="BC42" i="62"/>
  <c r="AX42" i="62"/>
  <c r="AV42" i="62"/>
  <c r="AQ42" i="62"/>
  <c r="AO42" i="62"/>
  <c r="AJ42" i="62"/>
  <c r="AH42" i="62"/>
  <c r="AC42" i="62"/>
  <c r="AA42" i="62"/>
  <c r="V42" i="62"/>
  <c r="T42" i="62"/>
  <c r="O42" i="62"/>
  <c r="M42" i="62"/>
  <c r="F42" i="62"/>
  <c r="BU41" i="62"/>
  <c r="BS41" i="62"/>
  <c r="BQ41" i="62"/>
  <c r="BL41" i="62"/>
  <c r="BJ41" i="62"/>
  <c r="BE41" i="62"/>
  <c r="BC41" i="62"/>
  <c r="AX41" i="62"/>
  <c r="AV41" i="62"/>
  <c r="AQ41" i="62"/>
  <c r="AO41" i="62"/>
  <c r="AJ41" i="62"/>
  <c r="AH41" i="62"/>
  <c r="AC41" i="62"/>
  <c r="AA41" i="62"/>
  <c r="V41" i="62"/>
  <c r="T41" i="62"/>
  <c r="O41" i="62"/>
  <c r="M41" i="62"/>
  <c r="H41" i="62"/>
  <c r="F41" i="62"/>
  <c r="BU40" i="62"/>
  <c r="BS40" i="62"/>
  <c r="BQ40" i="62"/>
  <c r="BL40" i="62"/>
  <c r="BJ40" i="62"/>
  <c r="BE40" i="62"/>
  <c r="BC40" i="62"/>
  <c r="AX40" i="62"/>
  <c r="AV40" i="62"/>
  <c r="AQ40" i="62"/>
  <c r="AO40" i="62"/>
  <c r="AJ40" i="62"/>
  <c r="AH40" i="62"/>
  <c r="AC40" i="62"/>
  <c r="AA40" i="62"/>
  <c r="V40" i="62"/>
  <c r="T40" i="62"/>
  <c r="O40" i="62"/>
  <c r="M40" i="62"/>
  <c r="H40" i="62"/>
  <c r="F40" i="62"/>
  <c r="BU39" i="62"/>
  <c r="BS39" i="62"/>
  <c r="BQ39" i="62"/>
  <c r="BL39" i="62"/>
  <c r="BJ39" i="62"/>
  <c r="BE39" i="62"/>
  <c r="BC39" i="62"/>
  <c r="AX39" i="62"/>
  <c r="AV39" i="62"/>
  <c r="AQ39" i="62"/>
  <c r="AO39" i="62"/>
  <c r="AJ39" i="62"/>
  <c r="AH39" i="62"/>
  <c r="AC39" i="62"/>
  <c r="AA39" i="62"/>
  <c r="V39" i="62"/>
  <c r="T39" i="62"/>
  <c r="M39" i="62"/>
  <c r="H39" i="62"/>
  <c r="F39" i="62"/>
  <c r="BU38" i="62"/>
  <c r="BS38" i="62"/>
  <c r="BQ38" i="62"/>
  <c r="BL38" i="62"/>
  <c r="BJ38" i="62"/>
  <c r="BE38" i="62"/>
  <c r="BC38" i="62"/>
  <c r="AX38" i="62"/>
  <c r="AV38" i="62"/>
  <c r="AQ38" i="62"/>
  <c r="AO38" i="62"/>
  <c r="AJ38" i="62"/>
  <c r="AH38" i="62"/>
  <c r="AC38" i="62"/>
  <c r="AA38" i="62"/>
  <c r="V38" i="62"/>
  <c r="T38" i="62"/>
  <c r="O38" i="62"/>
  <c r="M38" i="62"/>
  <c r="H38" i="62"/>
  <c r="F38" i="62"/>
  <c r="BU37" i="62"/>
  <c r="BS37" i="62"/>
  <c r="BQ37" i="62"/>
  <c r="BL37" i="62"/>
  <c r="BJ37" i="62"/>
  <c r="BE37" i="62"/>
  <c r="BC37" i="62"/>
  <c r="AX37" i="62"/>
  <c r="AV37" i="62"/>
  <c r="AQ37" i="62"/>
  <c r="AO37" i="62"/>
  <c r="AJ37" i="62"/>
  <c r="AH37" i="62"/>
  <c r="AC37" i="62"/>
  <c r="AA37" i="62"/>
  <c r="V37" i="62"/>
  <c r="T37" i="62"/>
  <c r="M37" i="62"/>
  <c r="H37" i="62"/>
  <c r="F37" i="62"/>
  <c r="BU36" i="62"/>
  <c r="BS36" i="62"/>
  <c r="BQ36" i="62"/>
  <c r="BL36" i="62"/>
  <c r="BJ36" i="62"/>
  <c r="BE36" i="62"/>
  <c r="BC36" i="62"/>
  <c r="AX36" i="62"/>
  <c r="AV36" i="62"/>
  <c r="AQ36" i="62"/>
  <c r="AO36" i="62"/>
  <c r="AJ36" i="62"/>
  <c r="AH36" i="62"/>
  <c r="AC36" i="62"/>
  <c r="AA36" i="62"/>
  <c r="V36" i="62"/>
  <c r="T36" i="62"/>
  <c r="O36" i="62"/>
  <c r="M36" i="62"/>
  <c r="H36" i="62"/>
  <c r="F36" i="62"/>
  <c r="BU35" i="62"/>
  <c r="BS35" i="62"/>
  <c r="BQ35" i="62"/>
  <c r="BL35" i="62"/>
  <c r="BJ35" i="62"/>
  <c r="BE35" i="62"/>
  <c r="BC35" i="62"/>
  <c r="AX35" i="62"/>
  <c r="AV35" i="62"/>
  <c r="AQ35" i="62"/>
  <c r="AO35" i="62"/>
  <c r="AJ35" i="62"/>
  <c r="AH35" i="62"/>
  <c r="AC35" i="62"/>
  <c r="AA35" i="62"/>
  <c r="V35" i="62"/>
  <c r="T35" i="62"/>
  <c r="O35" i="62"/>
  <c r="M35" i="62"/>
  <c r="H35" i="62"/>
  <c r="F35" i="62"/>
  <c r="BU34" i="62"/>
  <c r="BS34" i="62"/>
  <c r="BQ34" i="62"/>
  <c r="BL34" i="62"/>
  <c r="BJ34" i="62"/>
  <c r="BE34" i="62"/>
  <c r="BC34" i="62"/>
  <c r="AX34" i="62"/>
  <c r="AV34" i="62"/>
  <c r="AQ34" i="62"/>
  <c r="AO34" i="62"/>
  <c r="AJ34" i="62"/>
  <c r="AH34" i="62"/>
  <c r="AC34" i="62"/>
  <c r="AA34" i="62"/>
  <c r="V34" i="62"/>
  <c r="T34" i="62"/>
  <c r="O34" i="62"/>
  <c r="M34" i="62"/>
  <c r="F34" i="62"/>
  <c r="BU33" i="62"/>
  <c r="BS33" i="62"/>
  <c r="BQ33" i="62"/>
  <c r="BL33" i="62"/>
  <c r="BJ33" i="62"/>
  <c r="BE33" i="62"/>
  <c r="BC33" i="62"/>
  <c r="AX33" i="62"/>
  <c r="AV33" i="62"/>
  <c r="AQ33" i="62"/>
  <c r="AO33" i="62"/>
  <c r="AJ33" i="62"/>
  <c r="AH33" i="62"/>
  <c r="AC33" i="62"/>
  <c r="AA33" i="62"/>
  <c r="V33" i="62"/>
  <c r="T33" i="62"/>
  <c r="O33" i="62"/>
  <c r="M33" i="62"/>
  <c r="H33" i="62"/>
  <c r="F33" i="62"/>
  <c r="BU32" i="62"/>
  <c r="BS32" i="62"/>
  <c r="BQ32" i="62"/>
  <c r="BL32" i="62"/>
  <c r="BJ32" i="62"/>
  <c r="BE32" i="62"/>
  <c r="BC32" i="62"/>
  <c r="AX32" i="62"/>
  <c r="AV32" i="62"/>
  <c r="AQ32" i="62"/>
  <c r="AO32" i="62"/>
  <c r="AJ32" i="62"/>
  <c r="AH32" i="62"/>
  <c r="AC32" i="62"/>
  <c r="AA32" i="62"/>
  <c r="V32" i="62"/>
  <c r="T32" i="62"/>
  <c r="M32" i="62"/>
  <c r="H32" i="62"/>
  <c r="F32" i="62"/>
  <c r="BU31" i="62"/>
  <c r="BS31" i="62"/>
  <c r="BQ31" i="62"/>
  <c r="BL31" i="62"/>
  <c r="BJ31" i="62"/>
  <c r="BE31" i="62"/>
  <c r="BC31" i="62"/>
  <c r="AX31" i="62"/>
  <c r="AV31" i="62"/>
  <c r="AQ31" i="62"/>
  <c r="AO31" i="62"/>
  <c r="AJ31" i="62"/>
  <c r="AH31" i="62"/>
  <c r="AC31" i="62"/>
  <c r="AA31" i="62"/>
  <c r="V31" i="62"/>
  <c r="T31" i="62"/>
  <c r="M31" i="62"/>
  <c r="H31" i="62"/>
  <c r="F31" i="62"/>
  <c r="BU30" i="62"/>
  <c r="BS30" i="62"/>
  <c r="BQ30" i="62"/>
  <c r="BL30" i="62"/>
  <c r="BJ30" i="62"/>
  <c r="BE30" i="62"/>
  <c r="BC30" i="62"/>
  <c r="AX30" i="62"/>
  <c r="AV30" i="62"/>
  <c r="AQ30" i="62"/>
  <c r="AO30" i="62"/>
  <c r="AJ30" i="62"/>
  <c r="AH30" i="62"/>
  <c r="AC30" i="62"/>
  <c r="AA30" i="62"/>
  <c r="T30" i="62"/>
  <c r="O30" i="62"/>
  <c r="M30" i="62"/>
  <c r="H30" i="62"/>
  <c r="F30" i="62"/>
  <c r="BU29" i="62"/>
  <c r="BS29" i="62"/>
  <c r="BQ29" i="62"/>
  <c r="BL29" i="62"/>
  <c r="BJ29" i="62"/>
  <c r="BE29" i="62"/>
  <c r="BC29" i="62"/>
  <c r="AX29" i="62"/>
  <c r="AV29" i="62"/>
  <c r="AQ29" i="62"/>
  <c r="AO29" i="62"/>
  <c r="AJ29" i="62"/>
  <c r="AH29" i="62"/>
  <c r="AC29" i="62"/>
  <c r="AA29" i="62"/>
  <c r="T29" i="62"/>
  <c r="O29" i="62"/>
  <c r="M29" i="62"/>
  <c r="H29" i="62"/>
  <c r="F29" i="62"/>
  <c r="BU28" i="62"/>
  <c r="BS28" i="62"/>
  <c r="BQ28" i="62"/>
  <c r="BL28" i="62"/>
  <c r="BJ28" i="62"/>
  <c r="BE28" i="62"/>
  <c r="BC28" i="62"/>
  <c r="AX28" i="62"/>
  <c r="AV28" i="62"/>
  <c r="AQ28" i="62"/>
  <c r="AO28" i="62"/>
  <c r="AJ28" i="62"/>
  <c r="AH28" i="62"/>
  <c r="AC28" i="62"/>
  <c r="AA28" i="62"/>
  <c r="V28" i="62"/>
  <c r="T28" i="62"/>
  <c r="O28" i="62"/>
  <c r="M28" i="62"/>
  <c r="F28" i="62"/>
  <c r="BU27" i="62"/>
  <c r="BS27" i="62"/>
  <c r="BQ27" i="62"/>
  <c r="BL27" i="62"/>
  <c r="BJ27" i="62"/>
  <c r="BE27" i="62"/>
  <c r="BC27" i="62"/>
  <c r="AX27" i="62"/>
  <c r="AV27" i="62"/>
  <c r="AQ27" i="62"/>
  <c r="AO27" i="62"/>
  <c r="AJ27" i="62"/>
  <c r="AH27" i="62"/>
  <c r="AC27" i="62"/>
  <c r="AA27" i="62"/>
  <c r="V27" i="62"/>
  <c r="T27" i="62"/>
  <c r="O27" i="62"/>
  <c r="M27" i="62"/>
  <c r="H27" i="62"/>
  <c r="F27" i="62"/>
  <c r="BU26" i="62"/>
  <c r="BS26" i="62"/>
  <c r="BQ26" i="62"/>
  <c r="BL26" i="62"/>
  <c r="BJ26" i="62"/>
  <c r="BE26" i="62"/>
  <c r="BC26" i="62"/>
  <c r="AX26" i="62"/>
  <c r="AV26" i="62"/>
  <c r="AQ26" i="62"/>
  <c r="AO26" i="62"/>
  <c r="AJ26" i="62"/>
  <c r="AH26" i="62"/>
  <c r="AC26" i="62"/>
  <c r="AA26" i="62"/>
  <c r="V26" i="62"/>
  <c r="T26" i="62"/>
  <c r="O26" i="62"/>
  <c r="M26" i="62"/>
  <c r="F26" i="62"/>
  <c r="BU25" i="62"/>
  <c r="BS25" i="62"/>
  <c r="BQ25" i="62"/>
  <c r="BL25" i="62"/>
  <c r="BJ25" i="62"/>
  <c r="BE25" i="62"/>
  <c r="BC25" i="62"/>
  <c r="AX25" i="62"/>
  <c r="AV25" i="62"/>
  <c r="AQ25" i="62"/>
  <c r="AO25" i="62"/>
  <c r="AJ25" i="62"/>
  <c r="AH25" i="62"/>
  <c r="AC25" i="62"/>
  <c r="AA25" i="62"/>
  <c r="V25" i="62"/>
  <c r="T25" i="62"/>
  <c r="O25" i="62"/>
  <c r="M25" i="62"/>
  <c r="H25" i="62"/>
  <c r="F25" i="62"/>
  <c r="BU24" i="62"/>
  <c r="BS24" i="62"/>
  <c r="BQ24" i="62"/>
  <c r="BL24" i="62"/>
  <c r="BJ24" i="62"/>
  <c r="BE24" i="62"/>
  <c r="BC24" i="62"/>
  <c r="AX24" i="62"/>
  <c r="AV24" i="62"/>
  <c r="AQ24" i="62"/>
  <c r="AO24" i="62"/>
  <c r="AJ24" i="62"/>
  <c r="AH24" i="62"/>
  <c r="AC24" i="62"/>
  <c r="AA24" i="62"/>
  <c r="V24" i="62"/>
  <c r="T24" i="62"/>
  <c r="O24" i="62"/>
  <c r="M24" i="62"/>
  <c r="H24" i="62"/>
  <c r="F24" i="62"/>
  <c r="BU23" i="62"/>
  <c r="BS23" i="62"/>
  <c r="BQ23" i="62"/>
  <c r="BL23" i="62"/>
  <c r="BJ23" i="62"/>
  <c r="BE23" i="62"/>
  <c r="BC23" i="62"/>
  <c r="AX23" i="62"/>
  <c r="AV23" i="62"/>
  <c r="AQ23" i="62"/>
  <c r="AO23" i="62"/>
  <c r="AJ23" i="62"/>
  <c r="AH23" i="62"/>
  <c r="AC23" i="62"/>
  <c r="AA23" i="62"/>
  <c r="V23" i="62"/>
  <c r="T23" i="62"/>
  <c r="M23" i="62"/>
  <c r="H23" i="62"/>
  <c r="F23" i="62"/>
  <c r="BU22" i="62"/>
  <c r="BS22" i="62"/>
  <c r="BQ22" i="62"/>
  <c r="BL22" i="62"/>
  <c r="BJ22" i="62"/>
  <c r="BE22" i="62"/>
  <c r="BC22" i="62"/>
  <c r="AX22" i="62"/>
  <c r="AV22" i="62"/>
  <c r="AQ22" i="62"/>
  <c r="AO22" i="62"/>
  <c r="AJ22" i="62"/>
  <c r="AH22" i="62"/>
  <c r="AC22" i="62"/>
  <c r="AA22" i="62"/>
  <c r="V22" i="62"/>
  <c r="T22" i="62"/>
  <c r="O22" i="62"/>
  <c r="M22" i="62"/>
  <c r="H22" i="62"/>
  <c r="F22" i="62"/>
  <c r="BU21" i="62"/>
  <c r="BS21" i="62"/>
  <c r="BQ21" i="62"/>
  <c r="BL21" i="62"/>
  <c r="BJ21" i="62"/>
  <c r="BE21" i="62"/>
  <c r="BC21" i="62"/>
  <c r="AX21" i="62"/>
  <c r="AV21" i="62"/>
  <c r="AQ21" i="62"/>
  <c r="AO21" i="62"/>
  <c r="AJ21" i="62"/>
  <c r="AH21" i="62"/>
  <c r="AC21" i="62"/>
  <c r="AA21" i="62"/>
  <c r="V21" i="62"/>
  <c r="T21" i="62"/>
  <c r="O21" i="62"/>
  <c r="M21" i="62"/>
  <c r="H21" i="62"/>
  <c r="F21" i="62"/>
  <c r="BU20" i="62"/>
  <c r="BS20" i="62"/>
  <c r="BQ20" i="62"/>
  <c r="BL20" i="62"/>
  <c r="BJ20" i="62"/>
  <c r="BE20" i="62"/>
  <c r="BC20" i="62"/>
  <c r="AX20" i="62"/>
  <c r="AV20" i="62"/>
  <c r="AQ20" i="62"/>
  <c r="AO20" i="62"/>
  <c r="AJ20" i="62"/>
  <c r="AH20" i="62"/>
  <c r="AC20" i="62"/>
  <c r="AA20" i="62"/>
  <c r="V20" i="62"/>
  <c r="T20" i="62"/>
  <c r="O20" i="62"/>
  <c r="M20" i="62"/>
  <c r="F20" i="62"/>
  <c r="BU19" i="62"/>
  <c r="BS19" i="62"/>
  <c r="BQ19" i="62"/>
  <c r="BL19" i="62"/>
  <c r="BJ19" i="62"/>
  <c r="BE19" i="62"/>
  <c r="BC19" i="62"/>
  <c r="AX19" i="62"/>
  <c r="AV19" i="62"/>
  <c r="AQ19" i="62"/>
  <c r="AO19" i="62"/>
  <c r="AJ19" i="62"/>
  <c r="AH19" i="62"/>
  <c r="AC19" i="62"/>
  <c r="AA19" i="62"/>
  <c r="V19" i="62"/>
  <c r="T19" i="62"/>
  <c r="O19" i="62"/>
  <c r="M19" i="62"/>
  <c r="H19" i="62"/>
  <c r="F19" i="62"/>
  <c r="BU18" i="62"/>
  <c r="BS18" i="62"/>
  <c r="BQ18" i="62"/>
  <c r="BL18" i="62"/>
  <c r="BJ18" i="62"/>
  <c r="BE18" i="62"/>
  <c r="BC18" i="62"/>
  <c r="AX18" i="62"/>
  <c r="AV18" i="62"/>
  <c r="AQ18" i="62"/>
  <c r="AO18" i="62"/>
  <c r="AJ18" i="62"/>
  <c r="AH18" i="62"/>
  <c r="AC18" i="62"/>
  <c r="AA18" i="62"/>
  <c r="V18" i="62"/>
  <c r="T18" i="62"/>
  <c r="O18" i="62"/>
  <c r="M18" i="62"/>
  <c r="F18" i="62"/>
  <c r="BU17" i="62"/>
  <c r="BS17" i="62"/>
  <c r="BQ17" i="62"/>
  <c r="BL17" i="62"/>
  <c r="BJ17" i="62"/>
  <c r="BE17" i="62"/>
  <c r="BC17" i="62"/>
  <c r="AX17" i="62"/>
  <c r="AV17" i="62"/>
  <c r="AQ17" i="62"/>
  <c r="AO17" i="62"/>
  <c r="AJ17" i="62"/>
  <c r="AH17" i="62"/>
  <c r="AC17" i="62"/>
  <c r="AA17" i="62"/>
  <c r="V17" i="62"/>
  <c r="T17" i="62"/>
  <c r="O17" i="62"/>
  <c r="M17" i="62"/>
  <c r="H17" i="62"/>
  <c r="F17" i="62"/>
  <c r="BU16" i="62"/>
  <c r="BS16" i="62"/>
  <c r="BQ16" i="62"/>
  <c r="BL16" i="62"/>
  <c r="BJ16" i="62"/>
  <c r="BE16" i="62"/>
  <c r="BC16" i="62"/>
  <c r="AX16" i="62"/>
  <c r="AV16" i="62"/>
  <c r="AQ16" i="62"/>
  <c r="AO16" i="62"/>
  <c r="AJ16" i="62"/>
  <c r="AH16" i="62"/>
  <c r="AC16" i="62"/>
  <c r="AA16" i="62"/>
  <c r="V16" i="62"/>
  <c r="T16" i="62"/>
  <c r="M16" i="62"/>
  <c r="H16" i="62"/>
  <c r="F16" i="62"/>
  <c r="BU15" i="62"/>
  <c r="BQ15" i="62"/>
  <c r="BL15" i="62"/>
  <c r="BJ15" i="62"/>
  <c r="BC15" i="62"/>
  <c r="AX15" i="62"/>
  <c r="AV15" i="62"/>
  <c r="AQ15" i="62"/>
  <c r="AO15" i="62"/>
  <c r="AJ15" i="62"/>
  <c r="AH15" i="62"/>
  <c r="AC15" i="62"/>
  <c r="AA15" i="62"/>
  <c r="V15" i="62"/>
  <c r="T15" i="62"/>
  <c r="M15" i="62"/>
  <c r="H15" i="62"/>
  <c r="F15" i="62"/>
  <c r="BS60" i="58"/>
  <c r="BL60" i="58"/>
  <c r="BE60" i="58"/>
  <c r="AX60" i="58"/>
  <c r="AQ60" i="58"/>
  <c r="AJ60" i="58"/>
  <c r="AC60" i="58"/>
  <c r="V60" i="58"/>
  <c r="O60" i="58"/>
  <c r="H60" i="58"/>
  <c r="BK61" i="58"/>
  <c r="BD61" i="58"/>
  <c r="AW61" i="58"/>
  <c r="AP61" i="58"/>
  <c r="AI61" i="58"/>
  <c r="AB61" i="58"/>
  <c r="U61" i="58"/>
  <c r="N61" i="58"/>
  <c r="O61" i="58" s="1"/>
  <c r="G61" i="58"/>
  <c r="BU57" i="58"/>
  <c r="BS57" i="58"/>
  <c r="BQ57" i="58"/>
  <c r="BL57" i="58"/>
  <c r="BJ57" i="58"/>
  <c r="BE57" i="58"/>
  <c r="BC57" i="58"/>
  <c r="AX57" i="58"/>
  <c r="AV57" i="58"/>
  <c r="AQ57" i="58"/>
  <c r="AO57" i="58"/>
  <c r="AJ57" i="58"/>
  <c r="AH57" i="58"/>
  <c r="AC57" i="58"/>
  <c r="AA57" i="58"/>
  <c r="V57" i="58"/>
  <c r="T57" i="58"/>
  <c r="O57" i="58"/>
  <c r="M57" i="58"/>
  <c r="F57" i="58"/>
  <c r="BU56" i="58"/>
  <c r="BS56" i="58"/>
  <c r="BQ56" i="58"/>
  <c r="BL56" i="58"/>
  <c r="BJ56" i="58"/>
  <c r="BE56" i="58"/>
  <c r="BC56" i="58"/>
  <c r="AX56" i="58"/>
  <c r="AV56" i="58"/>
  <c r="AQ56" i="58"/>
  <c r="AO56" i="58"/>
  <c r="AJ56" i="58"/>
  <c r="AH56" i="58"/>
  <c r="AC56" i="58"/>
  <c r="AA56" i="58"/>
  <c r="V56" i="58"/>
  <c r="T56" i="58"/>
  <c r="O56" i="58"/>
  <c r="M56" i="58"/>
  <c r="H56" i="58"/>
  <c r="F56" i="58"/>
  <c r="BU55" i="58"/>
  <c r="BS55" i="58"/>
  <c r="BQ55" i="58"/>
  <c r="BL55" i="58"/>
  <c r="BJ55" i="58"/>
  <c r="BE55" i="58"/>
  <c r="BC55" i="58"/>
  <c r="AX55" i="58"/>
  <c r="AV55" i="58"/>
  <c r="AQ55" i="58"/>
  <c r="AO55" i="58"/>
  <c r="AJ55" i="58"/>
  <c r="AH55" i="58"/>
  <c r="AC55" i="58"/>
  <c r="AA55" i="58"/>
  <c r="V55" i="58"/>
  <c r="T55" i="58"/>
  <c r="M55" i="58"/>
  <c r="H55" i="58"/>
  <c r="F55" i="58"/>
  <c r="BU54" i="58"/>
  <c r="BS54" i="58"/>
  <c r="BQ54" i="58"/>
  <c r="BL54" i="58"/>
  <c r="BJ54" i="58"/>
  <c r="BE54" i="58"/>
  <c r="BC54" i="58"/>
  <c r="AX54" i="58"/>
  <c r="AV54" i="58"/>
  <c r="AQ54" i="58"/>
  <c r="AO54" i="58"/>
  <c r="AJ54" i="58"/>
  <c r="AH54" i="58"/>
  <c r="AC54" i="58"/>
  <c r="AA54" i="58"/>
  <c r="V54" i="58"/>
  <c r="T54" i="58"/>
  <c r="O54" i="58"/>
  <c r="M54" i="58"/>
  <c r="H54" i="58"/>
  <c r="F54" i="58"/>
  <c r="BU53" i="58"/>
  <c r="BS53" i="58"/>
  <c r="BQ53" i="58"/>
  <c r="BL53" i="58"/>
  <c r="BJ53" i="58"/>
  <c r="BE53" i="58"/>
  <c r="BC53" i="58"/>
  <c r="AX53" i="58"/>
  <c r="AV53" i="58"/>
  <c r="AQ53" i="58"/>
  <c r="AO53" i="58"/>
  <c r="AJ53" i="58"/>
  <c r="AH53" i="58"/>
  <c r="AC53" i="58"/>
  <c r="AA53" i="58"/>
  <c r="V53" i="58"/>
  <c r="T53" i="58"/>
  <c r="O53" i="58"/>
  <c r="M53" i="58"/>
  <c r="F53" i="58"/>
  <c r="BU52" i="58"/>
  <c r="BS52" i="58"/>
  <c r="BQ52" i="58"/>
  <c r="BL52" i="58"/>
  <c r="BJ52" i="58"/>
  <c r="BE52" i="58"/>
  <c r="BC52" i="58"/>
  <c r="AX52" i="58"/>
  <c r="AV52" i="58"/>
  <c r="AQ52" i="58"/>
  <c r="AO52" i="58"/>
  <c r="AJ52" i="58"/>
  <c r="AH52" i="58"/>
  <c r="AC52" i="58"/>
  <c r="AA52" i="58"/>
  <c r="V52" i="58"/>
  <c r="T52" i="58"/>
  <c r="O52" i="58"/>
  <c r="M52" i="58"/>
  <c r="H52" i="58"/>
  <c r="F52" i="58"/>
  <c r="BU51" i="58"/>
  <c r="BS51" i="58"/>
  <c r="BQ51" i="58"/>
  <c r="BL51" i="58"/>
  <c r="BJ51" i="58"/>
  <c r="BE51" i="58"/>
  <c r="BC51" i="58"/>
  <c r="AX51" i="58"/>
  <c r="AV51" i="58"/>
  <c r="AQ51" i="58"/>
  <c r="AO51" i="58"/>
  <c r="AJ51" i="58"/>
  <c r="AH51" i="58"/>
  <c r="AC51" i="58"/>
  <c r="AA51" i="58"/>
  <c r="V51" i="58"/>
  <c r="T51" i="58"/>
  <c r="O51" i="58"/>
  <c r="M51" i="58"/>
  <c r="H51" i="58"/>
  <c r="F51" i="58"/>
  <c r="BU50" i="58"/>
  <c r="BS50" i="58"/>
  <c r="BQ50" i="58"/>
  <c r="BL50" i="58"/>
  <c r="BJ50" i="58"/>
  <c r="BE50" i="58"/>
  <c r="BC50" i="58"/>
  <c r="AX50" i="58"/>
  <c r="AV50" i="58"/>
  <c r="AQ50" i="58"/>
  <c r="AO50" i="58"/>
  <c r="AJ50" i="58"/>
  <c r="AH50" i="58"/>
  <c r="AC50" i="58"/>
  <c r="AA50" i="58"/>
  <c r="V50" i="58"/>
  <c r="T50" i="58"/>
  <c r="O50" i="58"/>
  <c r="M50" i="58"/>
  <c r="F50" i="58"/>
  <c r="BU49" i="58"/>
  <c r="BS49" i="58"/>
  <c r="BQ49" i="58"/>
  <c r="BL49" i="58"/>
  <c r="BJ49" i="58"/>
  <c r="BE49" i="58"/>
  <c r="BC49" i="58"/>
  <c r="AX49" i="58"/>
  <c r="AV49" i="58"/>
  <c r="AQ49" i="58"/>
  <c r="AO49" i="58"/>
  <c r="AJ49" i="58"/>
  <c r="AH49" i="58"/>
  <c r="AC49" i="58"/>
  <c r="AA49" i="58"/>
  <c r="V49" i="58"/>
  <c r="T49" i="58"/>
  <c r="O49" i="58"/>
  <c r="M49" i="58"/>
  <c r="F49" i="58"/>
  <c r="BU48" i="58"/>
  <c r="BS48" i="58"/>
  <c r="BQ48" i="58"/>
  <c r="BL48" i="58"/>
  <c r="BJ48" i="58"/>
  <c r="BE48" i="58"/>
  <c r="BC48" i="58"/>
  <c r="AX48" i="58"/>
  <c r="AV48" i="58"/>
  <c r="AQ48" i="58"/>
  <c r="AO48" i="58"/>
  <c r="AJ48" i="58"/>
  <c r="AH48" i="58"/>
  <c r="AC48" i="58"/>
  <c r="AA48" i="58"/>
  <c r="V48" i="58"/>
  <c r="T48" i="58"/>
  <c r="O48" i="58"/>
  <c r="M48" i="58"/>
  <c r="H48" i="58"/>
  <c r="F48" i="58"/>
  <c r="BU47" i="58"/>
  <c r="BS47" i="58"/>
  <c r="BQ47" i="58"/>
  <c r="BL47" i="58"/>
  <c r="BJ47" i="58"/>
  <c r="BE47" i="58"/>
  <c r="BC47" i="58"/>
  <c r="AX47" i="58"/>
  <c r="AV47" i="58"/>
  <c r="AQ47" i="58"/>
  <c r="AO47" i="58"/>
  <c r="AJ47" i="58"/>
  <c r="AH47" i="58"/>
  <c r="AC47" i="58"/>
  <c r="AA47" i="58"/>
  <c r="V47" i="58"/>
  <c r="T47" i="58"/>
  <c r="M47" i="58"/>
  <c r="H47" i="58"/>
  <c r="F47" i="58"/>
  <c r="BU46" i="58"/>
  <c r="BS46" i="58"/>
  <c r="BQ46" i="58"/>
  <c r="BL46" i="58"/>
  <c r="BJ46" i="58"/>
  <c r="BE46" i="58"/>
  <c r="BC46" i="58"/>
  <c r="AX46" i="58"/>
  <c r="AV46" i="58"/>
  <c r="AQ46" i="58"/>
  <c r="AO46" i="58"/>
  <c r="AJ46" i="58"/>
  <c r="AH46" i="58"/>
  <c r="AC46" i="58"/>
  <c r="AA46" i="58"/>
  <c r="V46" i="58"/>
  <c r="T46" i="58"/>
  <c r="O46" i="58"/>
  <c r="M46" i="58"/>
  <c r="H46" i="58"/>
  <c r="F46" i="58"/>
  <c r="BU45" i="58"/>
  <c r="BS45" i="58"/>
  <c r="BQ45" i="58"/>
  <c r="BL45" i="58"/>
  <c r="BJ45" i="58"/>
  <c r="BE45" i="58"/>
  <c r="BC45" i="58"/>
  <c r="AX45" i="58"/>
  <c r="AV45" i="58"/>
  <c r="AQ45" i="58"/>
  <c r="AO45" i="58"/>
  <c r="AJ45" i="58"/>
  <c r="AH45" i="58"/>
  <c r="AC45" i="58"/>
  <c r="AA45" i="58"/>
  <c r="V45" i="58"/>
  <c r="T45" i="58"/>
  <c r="O45" i="58"/>
  <c r="M45" i="58"/>
  <c r="H45" i="58"/>
  <c r="F45" i="58"/>
  <c r="BU44" i="58"/>
  <c r="BS44" i="58"/>
  <c r="BQ44" i="58"/>
  <c r="BL44" i="58"/>
  <c r="BJ44" i="58"/>
  <c r="BE44" i="58"/>
  <c r="BC44" i="58"/>
  <c r="AX44" i="58"/>
  <c r="AV44" i="58"/>
  <c r="AQ44" i="58"/>
  <c r="AO44" i="58"/>
  <c r="AJ44" i="58"/>
  <c r="AH44" i="58"/>
  <c r="AC44" i="58"/>
  <c r="AA44" i="58"/>
  <c r="V44" i="58"/>
  <c r="T44" i="58"/>
  <c r="O44" i="58"/>
  <c r="M44" i="58"/>
  <c r="H44" i="58"/>
  <c r="F44" i="58"/>
  <c r="BU43" i="58"/>
  <c r="BS43" i="58"/>
  <c r="BQ43" i="58"/>
  <c r="BL43" i="58"/>
  <c r="BJ43" i="58"/>
  <c r="BE43" i="58"/>
  <c r="BC43" i="58"/>
  <c r="AX43" i="58"/>
  <c r="AV43" i="58"/>
  <c r="AQ43" i="58"/>
  <c r="AO43" i="58"/>
  <c r="AJ43" i="58"/>
  <c r="AH43" i="58"/>
  <c r="AC43" i="58"/>
  <c r="AA43" i="58"/>
  <c r="V43" i="58"/>
  <c r="T43" i="58"/>
  <c r="O43" i="58"/>
  <c r="M43" i="58"/>
  <c r="H43" i="58"/>
  <c r="F43" i="58"/>
  <c r="BU42" i="58"/>
  <c r="BS42" i="58"/>
  <c r="BQ42" i="58"/>
  <c r="BL42" i="58"/>
  <c r="BJ42" i="58"/>
  <c r="BE42" i="58"/>
  <c r="BC42" i="58"/>
  <c r="AX42" i="58"/>
  <c r="AV42" i="58"/>
  <c r="AQ42" i="58"/>
  <c r="AO42" i="58"/>
  <c r="AJ42" i="58"/>
  <c r="AH42" i="58"/>
  <c r="AC42" i="58"/>
  <c r="AA42" i="58"/>
  <c r="V42" i="58"/>
  <c r="T42" i="58"/>
  <c r="O42" i="58"/>
  <c r="M42" i="58"/>
  <c r="H42" i="58"/>
  <c r="F42" i="58"/>
  <c r="BU41" i="58"/>
  <c r="BS41" i="58"/>
  <c r="BQ41" i="58"/>
  <c r="BL41" i="58"/>
  <c r="BJ41" i="58"/>
  <c r="BE41" i="58"/>
  <c r="BC41" i="58"/>
  <c r="AX41" i="58"/>
  <c r="AV41" i="58"/>
  <c r="AQ41" i="58"/>
  <c r="AO41" i="58"/>
  <c r="AJ41" i="58"/>
  <c r="AH41" i="58"/>
  <c r="AC41" i="58"/>
  <c r="AA41" i="58"/>
  <c r="V41" i="58"/>
  <c r="T41" i="58"/>
  <c r="O41" i="58"/>
  <c r="M41" i="58"/>
  <c r="F41" i="58"/>
  <c r="BU40" i="58"/>
  <c r="BS40" i="58"/>
  <c r="BQ40" i="58"/>
  <c r="BL40" i="58"/>
  <c r="BJ40" i="58"/>
  <c r="BE40" i="58"/>
  <c r="BC40" i="58"/>
  <c r="AX40" i="58"/>
  <c r="AV40" i="58"/>
  <c r="AQ40" i="58"/>
  <c r="AO40" i="58"/>
  <c r="AJ40" i="58"/>
  <c r="AH40" i="58"/>
  <c r="AC40" i="58"/>
  <c r="AA40" i="58"/>
  <c r="V40" i="58"/>
  <c r="T40" i="58"/>
  <c r="O40" i="58"/>
  <c r="M40" i="58"/>
  <c r="H40" i="58"/>
  <c r="F40" i="58"/>
  <c r="BU39" i="58"/>
  <c r="BS39" i="58"/>
  <c r="BQ39" i="58"/>
  <c r="BL39" i="58"/>
  <c r="BJ39" i="58"/>
  <c r="BE39" i="58"/>
  <c r="BC39" i="58"/>
  <c r="AX39" i="58"/>
  <c r="AV39" i="58"/>
  <c r="AQ39" i="58"/>
  <c r="AO39" i="58"/>
  <c r="AJ39" i="58"/>
  <c r="AH39" i="58"/>
  <c r="AC39" i="58"/>
  <c r="AA39" i="58"/>
  <c r="V39" i="58"/>
  <c r="T39" i="58"/>
  <c r="O39" i="58"/>
  <c r="M39" i="58"/>
  <c r="F39" i="58"/>
  <c r="BU38" i="58"/>
  <c r="BS38" i="58"/>
  <c r="BQ38" i="58"/>
  <c r="BL38" i="58"/>
  <c r="BJ38" i="58"/>
  <c r="BE38" i="58"/>
  <c r="BC38" i="58"/>
  <c r="AX38" i="58"/>
  <c r="AV38" i="58"/>
  <c r="AQ38" i="58"/>
  <c r="AO38" i="58"/>
  <c r="AJ38" i="58"/>
  <c r="AH38" i="58"/>
  <c r="AC38" i="58"/>
  <c r="AA38" i="58"/>
  <c r="V38" i="58"/>
  <c r="T38" i="58"/>
  <c r="O38" i="58"/>
  <c r="M38" i="58"/>
  <c r="H38" i="58"/>
  <c r="F38" i="58"/>
  <c r="BU37" i="58"/>
  <c r="BS37" i="58"/>
  <c r="BQ37" i="58"/>
  <c r="BL37" i="58"/>
  <c r="BJ37" i="58"/>
  <c r="BE37" i="58"/>
  <c r="BC37" i="58"/>
  <c r="AX37" i="58"/>
  <c r="AV37" i="58"/>
  <c r="AQ37" i="58"/>
  <c r="AO37" i="58"/>
  <c r="AJ37" i="58"/>
  <c r="AH37" i="58"/>
  <c r="AC37" i="58"/>
  <c r="AA37" i="58"/>
  <c r="V37" i="58"/>
  <c r="T37" i="58"/>
  <c r="O37" i="58"/>
  <c r="M37" i="58"/>
  <c r="H37" i="58"/>
  <c r="F37" i="58"/>
  <c r="BU36" i="58"/>
  <c r="BS36" i="58"/>
  <c r="BQ36" i="58"/>
  <c r="BL36" i="58"/>
  <c r="BJ36" i="58"/>
  <c r="BE36" i="58"/>
  <c r="BC36" i="58"/>
  <c r="AX36" i="58"/>
  <c r="AV36" i="58"/>
  <c r="AQ36" i="58"/>
  <c r="AO36" i="58"/>
  <c r="AJ36" i="58"/>
  <c r="AH36" i="58"/>
  <c r="AC36" i="58"/>
  <c r="AA36" i="58"/>
  <c r="V36" i="58"/>
  <c r="T36" i="58"/>
  <c r="O36" i="58"/>
  <c r="M36" i="58"/>
  <c r="H36" i="58"/>
  <c r="F36" i="58"/>
  <c r="BU35" i="58"/>
  <c r="BS35" i="58"/>
  <c r="BQ35" i="58"/>
  <c r="BL35" i="58"/>
  <c r="BJ35" i="58"/>
  <c r="BE35" i="58"/>
  <c r="BC35" i="58"/>
  <c r="AX35" i="58"/>
  <c r="AV35" i="58"/>
  <c r="AQ35" i="58"/>
  <c r="AO35" i="58"/>
  <c r="AJ35" i="58"/>
  <c r="AH35" i="58"/>
  <c r="AC35" i="58"/>
  <c r="AA35" i="58"/>
  <c r="V35" i="58"/>
  <c r="T35" i="58"/>
  <c r="O35" i="58"/>
  <c r="M35" i="58"/>
  <c r="H35" i="58"/>
  <c r="F35" i="58"/>
  <c r="BU34" i="58"/>
  <c r="BS34" i="58"/>
  <c r="BQ34" i="58"/>
  <c r="BL34" i="58"/>
  <c r="BJ34" i="58"/>
  <c r="BE34" i="58"/>
  <c r="BC34" i="58"/>
  <c r="AX34" i="58"/>
  <c r="AV34" i="58"/>
  <c r="AQ34" i="58"/>
  <c r="AO34" i="58"/>
  <c r="AJ34" i="58"/>
  <c r="AH34" i="58"/>
  <c r="AC34" i="58"/>
  <c r="AA34" i="58"/>
  <c r="V34" i="58"/>
  <c r="T34" i="58"/>
  <c r="O34" i="58"/>
  <c r="M34" i="58"/>
  <c r="F34" i="58"/>
  <c r="BU33" i="58"/>
  <c r="BS33" i="58"/>
  <c r="BQ33" i="58"/>
  <c r="BL33" i="58"/>
  <c r="BJ33" i="58"/>
  <c r="BE33" i="58"/>
  <c r="BC33" i="58"/>
  <c r="AX33" i="58"/>
  <c r="AV33" i="58"/>
  <c r="AQ33" i="58"/>
  <c r="AO33" i="58"/>
  <c r="AJ33" i="58"/>
  <c r="AH33" i="58"/>
  <c r="AC33" i="58"/>
  <c r="AA33" i="58"/>
  <c r="V33" i="58"/>
  <c r="T33" i="58"/>
  <c r="O33" i="58"/>
  <c r="M33" i="58"/>
  <c r="F33" i="58"/>
  <c r="BU32" i="58"/>
  <c r="BS32" i="58"/>
  <c r="BQ32" i="58"/>
  <c r="BL32" i="58"/>
  <c r="BJ32" i="58"/>
  <c r="BE32" i="58"/>
  <c r="BC32" i="58"/>
  <c r="AX32" i="58"/>
  <c r="AV32" i="58"/>
  <c r="AQ32" i="58"/>
  <c r="AO32" i="58"/>
  <c r="AJ32" i="58"/>
  <c r="AH32" i="58"/>
  <c r="AC32" i="58"/>
  <c r="AA32" i="58"/>
  <c r="V32" i="58"/>
  <c r="T32" i="58"/>
  <c r="O32" i="58"/>
  <c r="M32" i="58"/>
  <c r="H32" i="58"/>
  <c r="F32" i="58"/>
  <c r="BU31" i="58"/>
  <c r="BS31" i="58"/>
  <c r="BQ31" i="58"/>
  <c r="BL31" i="58"/>
  <c r="BJ31" i="58"/>
  <c r="BE31" i="58"/>
  <c r="BC31" i="58"/>
  <c r="AX31" i="58"/>
  <c r="AV31" i="58"/>
  <c r="AQ31" i="58"/>
  <c r="AO31" i="58"/>
  <c r="AJ31" i="58"/>
  <c r="AH31" i="58"/>
  <c r="AC31" i="58"/>
  <c r="AA31" i="58"/>
  <c r="V31" i="58"/>
  <c r="T31" i="58"/>
  <c r="M31" i="58"/>
  <c r="H31" i="58"/>
  <c r="F31" i="58"/>
  <c r="BU30" i="58"/>
  <c r="BS30" i="58"/>
  <c r="BQ30" i="58"/>
  <c r="BL30" i="58"/>
  <c r="BJ30" i="58"/>
  <c r="BE30" i="58"/>
  <c r="BC30" i="58"/>
  <c r="AX30" i="58"/>
  <c r="AV30" i="58"/>
  <c r="AQ30" i="58"/>
  <c r="AO30" i="58"/>
  <c r="AJ30" i="58"/>
  <c r="AH30" i="58"/>
  <c r="AC30" i="58"/>
  <c r="AA30" i="58"/>
  <c r="V30" i="58"/>
  <c r="T30" i="58"/>
  <c r="O30" i="58"/>
  <c r="M30" i="58"/>
  <c r="H30" i="58"/>
  <c r="F30" i="58"/>
  <c r="BU29" i="58"/>
  <c r="BS29" i="58"/>
  <c r="BQ29" i="58"/>
  <c r="BL29" i="58"/>
  <c r="BJ29" i="58"/>
  <c r="BE29" i="58"/>
  <c r="BC29" i="58"/>
  <c r="AX29" i="58"/>
  <c r="AV29" i="58"/>
  <c r="AQ29" i="58"/>
  <c r="AO29" i="58"/>
  <c r="AJ29" i="58"/>
  <c r="AH29" i="58"/>
  <c r="AC29" i="58"/>
  <c r="AA29" i="58"/>
  <c r="V29" i="58"/>
  <c r="T29" i="58"/>
  <c r="O29" i="58"/>
  <c r="M29" i="58"/>
  <c r="H29" i="58"/>
  <c r="F29" i="58"/>
  <c r="BU28" i="58"/>
  <c r="BS28" i="58"/>
  <c r="BQ28" i="58"/>
  <c r="BL28" i="58"/>
  <c r="BJ28" i="58"/>
  <c r="BE28" i="58"/>
  <c r="BC28" i="58"/>
  <c r="AX28" i="58"/>
  <c r="AV28" i="58"/>
  <c r="AQ28" i="58"/>
  <c r="AO28" i="58"/>
  <c r="AJ28" i="58"/>
  <c r="AH28" i="58"/>
  <c r="AC28" i="58"/>
  <c r="AA28" i="58"/>
  <c r="V28" i="58"/>
  <c r="T28" i="58"/>
  <c r="O28" i="58"/>
  <c r="M28" i="58"/>
  <c r="H28" i="58"/>
  <c r="F28" i="58"/>
  <c r="BU27" i="58"/>
  <c r="BS27" i="58"/>
  <c r="BQ27" i="58"/>
  <c r="BL27" i="58"/>
  <c r="BJ27" i="58"/>
  <c r="BE27" i="58"/>
  <c r="BC27" i="58"/>
  <c r="AX27" i="58"/>
  <c r="AV27" i="58"/>
  <c r="AQ27" i="58"/>
  <c r="AO27" i="58"/>
  <c r="AJ27" i="58"/>
  <c r="AH27" i="58"/>
  <c r="AC27" i="58"/>
  <c r="AA27" i="58"/>
  <c r="V27" i="58"/>
  <c r="T27" i="58"/>
  <c r="O27" i="58"/>
  <c r="M27" i="58"/>
  <c r="H27" i="58"/>
  <c r="F27" i="58"/>
  <c r="BU26" i="58"/>
  <c r="BS26" i="58"/>
  <c r="BQ26" i="58"/>
  <c r="BL26" i="58"/>
  <c r="BJ26" i="58"/>
  <c r="BE26" i="58"/>
  <c r="BC26" i="58"/>
  <c r="AX26" i="58"/>
  <c r="AV26" i="58"/>
  <c r="AQ26" i="58"/>
  <c r="AO26" i="58"/>
  <c r="AJ26" i="58"/>
  <c r="AH26" i="58"/>
  <c r="AC26" i="58"/>
  <c r="AA26" i="58"/>
  <c r="V26" i="58"/>
  <c r="T26" i="58"/>
  <c r="O26" i="58"/>
  <c r="M26" i="58"/>
  <c r="H26" i="58"/>
  <c r="F26" i="58"/>
  <c r="BU25" i="58"/>
  <c r="BS25" i="58"/>
  <c r="BQ25" i="58"/>
  <c r="BL25" i="58"/>
  <c r="BJ25" i="58"/>
  <c r="BE25" i="58"/>
  <c r="BC25" i="58"/>
  <c r="AX25" i="58"/>
  <c r="AV25" i="58"/>
  <c r="AQ25" i="58"/>
  <c r="AO25" i="58"/>
  <c r="AJ25" i="58"/>
  <c r="AH25" i="58"/>
  <c r="AC25" i="58"/>
  <c r="AA25" i="58"/>
  <c r="V25" i="58"/>
  <c r="T25" i="58"/>
  <c r="O25" i="58"/>
  <c r="M25" i="58"/>
  <c r="F25" i="58"/>
  <c r="BU24" i="58"/>
  <c r="BS24" i="58"/>
  <c r="BQ24" i="58"/>
  <c r="BL24" i="58"/>
  <c r="BJ24" i="58"/>
  <c r="BE24" i="58"/>
  <c r="BC24" i="58"/>
  <c r="AX24" i="58"/>
  <c r="AV24" i="58"/>
  <c r="AQ24" i="58"/>
  <c r="AO24" i="58"/>
  <c r="AJ24" i="58"/>
  <c r="AH24" i="58"/>
  <c r="AC24" i="58"/>
  <c r="AA24" i="58"/>
  <c r="V24" i="58"/>
  <c r="T24" i="58"/>
  <c r="O24" i="58"/>
  <c r="M24" i="58"/>
  <c r="H24" i="58"/>
  <c r="F24" i="58"/>
  <c r="BU23" i="58"/>
  <c r="BS23" i="58"/>
  <c r="BQ23" i="58"/>
  <c r="BL23" i="58"/>
  <c r="BJ23" i="58"/>
  <c r="BE23" i="58"/>
  <c r="BC23" i="58"/>
  <c r="AX23" i="58"/>
  <c r="AV23" i="58"/>
  <c r="AQ23" i="58"/>
  <c r="AO23" i="58"/>
  <c r="AJ23" i="58"/>
  <c r="AH23" i="58"/>
  <c r="AC23" i="58"/>
  <c r="AA23" i="58"/>
  <c r="V23" i="58"/>
  <c r="T23" i="58"/>
  <c r="O23" i="58"/>
  <c r="M23" i="58"/>
  <c r="F23" i="58"/>
  <c r="BU22" i="58"/>
  <c r="BS22" i="58"/>
  <c r="BQ22" i="58"/>
  <c r="BL22" i="58"/>
  <c r="BJ22" i="58"/>
  <c r="BE22" i="58"/>
  <c r="BC22" i="58"/>
  <c r="AX22" i="58"/>
  <c r="AV22" i="58"/>
  <c r="AQ22" i="58"/>
  <c r="AO22" i="58"/>
  <c r="AJ22" i="58"/>
  <c r="AH22" i="58"/>
  <c r="AC22" i="58"/>
  <c r="AA22" i="58"/>
  <c r="V22" i="58"/>
  <c r="T22" i="58"/>
  <c r="O22" i="58"/>
  <c r="M22" i="58"/>
  <c r="H22" i="58"/>
  <c r="F22" i="58"/>
  <c r="BU21" i="58"/>
  <c r="BS21" i="58"/>
  <c r="BQ21" i="58"/>
  <c r="BL21" i="58"/>
  <c r="BJ21" i="58"/>
  <c r="BE21" i="58"/>
  <c r="BC21" i="58"/>
  <c r="AX21" i="58"/>
  <c r="AV21" i="58"/>
  <c r="AQ21" i="58"/>
  <c r="AO21" i="58"/>
  <c r="AJ21" i="58"/>
  <c r="AH21" i="58"/>
  <c r="AC21" i="58"/>
  <c r="AA21" i="58"/>
  <c r="V21" i="58"/>
  <c r="T21" i="58"/>
  <c r="O21" i="58"/>
  <c r="M21" i="58"/>
  <c r="H21" i="58"/>
  <c r="F21" i="58"/>
  <c r="BU20" i="58"/>
  <c r="BS20" i="58"/>
  <c r="BQ20" i="58"/>
  <c r="BL20" i="58"/>
  <c r="BJ20" i="58"/>
  <c r="BE20" i="58"/>
  <c r="BC20" i="58"/>
  <c r="AX20" i="58"/>
  <c r="AV20" i="58"/>
  <c r="AQ20" i="58"/>
  <c r="AO20" i="58"/>
  <c r="AJ20" i="58"/>
  <c r="AH20" i="58"/>
  <c r="AC20" i="58"/>
  <c r="AA20" i="58"/>
  <c r="V20" i="58"/>
  <c r="T20" i="58"/>
  <c r="O20" i="58"/>
  <c r="M20" i="58"/>
  <c r="H20" i="58"/>
  <c r="F20" i="58"/>
  <c r="BU19" i="58"/>
  <c r="BS19" i="58"/>
  <c r="BQ19" i="58"/>
  <c r="BL19" i="58"/>
  <c r="BJ19" i="58"/>
  <c r="BE19" i="58"/>
  <c r="BC19" i="58"/>
  <c r="AX19" i="58"/>
  <c r="AV19" i="58"/>
  <c r="AQ19" i="58"/>
  <c r="AO19" i="58"/>
  <c r="AJ19" i="58"/>
  <c r="AH19" i="58"/>
  <c r="AC19" i="58"/>
  <c r="AA19" i="58"/>
  <c r="V19" i="58"/>
  <c r="T19" i="58"/>
  <c r="O19" i="58"/>
  <c r="M19" i="58"/>
  <c r="H19" i="58"/>
  <c r="F19" i="58"/>
  <c r="BU18" i="58"/>
  <c r="BS18" i="58"/>
  <c r="BQ18" i="58"/>
  <c r="BL18" i="58"/>
  <c r="BJ18" i="58"/>
  <c r="BE18" i="58"/>
  <c r="BC18" i="58"/>
  <c r="AX18" i="58"/>
  <c r="AV18" i="58"/>
  <c r="AQ18" i="58"/>
  <c r="AO18" i="58"/>
  <c r="AJ18" i="58"/>
  <c r="AH18" i="58"/>
  <c r="AC18" i="58"/>
  <c r="AA18" i="58"/>
  <c r="V18" i="58"/>
  <c r="T18" i="58"/>
  <c r="O18" i="58"/>
  <c r="M18" i="58"/>
  <c r="F18" i="58"/>
  <c r="BU17" i="58"/>
  <c r="BS17" i="58"/>
  <c r="BQ17" i="58"/>
  <c r="BL17" i="58"/>
  <c r="BJ17" i="58"/>
  <c r="BE17" i="58"/>
  <c r="BC17" i="58"/>
  <c r="AX17" i="58"/>
  <c r="AV17" i="58"/>
  <c r="AQ17" i="58"/>
  <c r="AO17" i="58"/>
  <c r="AJ17" i="58"/>
  <c r="AH17" i="58"/>
  <c r="AC17" i="58"/>
  <c r="AA17" i="58"/>
  <c r="V17" i="58"/>
  <c r="T17" i="58"/>
  <c r="O17" i="58"/>
  <c r="M17" i="58"/>
  <c r="F17" i="58"/>
  <c r="BU16" i="58"/>
  <c r="BS16" i="58"/>
  <c r="BQ16" i="58"/>
  <c r="BL16" i="58"/>
  <c r="BJ16" i="58"/>
  <c r="BE16" i="58"/>
  <c r="BC16" i="58"/>
  <c r="AX16" i="58"/>
  <c r="AV16" i="58"/>
  <c r="AQ16" i="58"/>
  <c r="AO16" i="58"/>
  <c r="AJ16" i="58"/>
  <c r="AH16" i="58"/>
  <c r="AC16" i="58"/>
  <c r="AA16" i="58"/>
  <c r="V16" i="58"/>
  <c r="T16" i="58"/>
  <c r="O16" i="58"/>
  <c r="M16" i="58"/>
  <c r="H16" i="58"/>
  <c r="F16" i="58"/>
  <c r="BU15" i="58"/>
  <c r="BS15" i="58"/>
  <c r="BQ15" i="58"/>
  <c r="BL15" i="58"/>
  <c r="BJ15" i="58"/>
  <c r="BC15" i="58"/>
  <c r="AX15" i="58"/>
  <c r="AV15" i="58"/>
  <c r="AQ15" i="58"/>
  <c r="AO15" i="58"/>
  <c r="AJ15" i="58"/>
  <c r="AH15" i="58"/>
  <c r="AC15" i="58"/>
  <c r="AA15" i="58"/>
  <c r="V15" i="58"/>
  <c r="T15" i="58"/>
  <c r="M15" i="58"/>
  <c r="F15" i="58"/>
  <c r="I15" i="58" s="1"/>
  <c r="I58" i="58" s="1"/>
  <c r="I61" i="58" s="1"/>
  <c r="BS60" i="53"/>
  <c r="BL60" i="53"/>
  <c r="BE60" i="53"/>
  <c r="AX60" i="53"/>
  <c r="AQ60" i="53"/>
  <c r="AJ60" i="53"/>
  <c r="AC60" i="53"/>
  <c r="V60" i="53"/>
  <c r="O60" i="53"/>
  <c r="H60" i="53"/>
  <c r="BK61" i="53"/>
  <c r="BD61" i="53"/>
  <c r="AW61" i="53"/>
  <c r="AP61" i="53"/>
  <c r="AI61" i="53"/>
  <c r="AB61" i="53"/>
  <c r="U61" i="53"/>
  <c r="N61" i="53"/>
  <c r="G61" i="53"/>
  <c r="BU57" i="53"/>
  <c r="BS57" i="53"/>
  <c r="BQ57" i="53"/>
  <c r="BL57" i="53"/>
  <c r="BJ57" i="53"/>
  <c r="BE57" i="53"/>
  <c r="BC57" i="53"/>
  <c r="AX57" i="53"/>
  <c r="AV57" i="53"/>
  <c r="AQ57" i="53"/>
  <c r="AO57" i="53"/>
  <c r="AJ57" i="53"/>
  <c r="AH57" i="53"/>
  <c r="AC57" i="53"/>
  <c r="AA57" i="53"/>
  <c r="V57" i="53"/>
  <c r="T57" i="53"/>
  <c r="O57" i="53"/>
  <c r="M57" i="53"/>
  <c r="H57" i="53"/>
  <c r="F57" i="53"/>
  <c r="BU56" i="53"/>
  <c r="BS56" i="53"/>
  <c r="BQ56" i="53"/>
  <c r="BL56" i="53"/>
  <c r="BJ56" i="53"/>
  <c r="BE56" i="53"/>
  <c r="BC56" i="53"/>
  <c r="AX56" i="53"/>
  <c r="AV56" i="53"/>
  <c r="AQ56" i="53"/>
  <c r="AO56" i="53"/>
  <c r="AJ56" i="53"/>
  <c r="AH56" i="53"/>
  <c r="AC56" i="53"/>
  <c r="AA56" i="53"/>
  <c r="V56" i="53"/>
  <c r="T56" i="53"/>
  <c r="O56" i="53"/>
  <c r="M56" i="53"/>
  <c r="H56" i="53"/>
  <c r="F56" i="53"/>
  <c r="BU55" i="53"/>
  <c r="BS55" i="53"/>
  <c r="BQ55" i="53"/>
  <c r="BL55" i="53"/>
  <c r="BJ55" i="53"/>
  <c r="BE55" i="53"/>
  <c r="BC55" i="53"/>
  <c r="AX55" i="53"/>
  <c r="AV55" i="53"/>
  <c r="AQ55" i="53"/>
  <c r="AO55" i="53"/>
  <c r="AJ55" i="53"/>
  <c r="AH55" i="53"/>
  <c r="AC55" i="53"/>
  <c r="AA55" i="53"/>
  <c r="V55" i="53"/>
  <c r="T55" i="53"/>
  <c r="O55" i="53"/>
  <c r="M55" i="53"/>
  <c r="F55" i="53"/>
  <c r="BU54" i="53"/>
  <c r="BS54" i="53"/>
  <c r="BQ54" i="53"/>
  <c r="BL54" i="53"/>
  <c r="BJ54" i="53"/>
  <c r="BE54" i="53"/>
  <c r="BC54" i="53"/>
  <c r="AX54" i="53"/>
  <c r="AV54" i="53"/>
  <c r="AQ54" i="53"/>
  <c r="AO54" i="53"/>
  <c r="AJ54" i="53"/>
  <c r="AH54" i="53"/>
  <c r="AC54" i="53"/>
  <c r="AA54" i="53"/>
  <c r="V54" i="53"/>
  <c r="T54" i="53"/>
  <c r="O54" i="53"/>
  <c r="M54" i="53"/>
  <c r="H54" i="53"/>
  <c r="F54" i="53"/>
  <c r="BU53" i="53"/>
  <c r="BS53" i="53"/>
  <c r="BQ53" i="53"/>
  <c r="BL53" i="53"/>
  <c r="BJ53" i="53"/>
  <c r="BE53" i="53"/>
  <c r="BC53" i="53"/>
  <c r="AX53" i="53"/>
  <c r="AV53" i="53"/>
  <c r="AQ53" i="53"/>
  <c r="AO53" i="53"/>
  <c r="AJ53" i="53"/>
  <c r="AH53" i="53"/>
  <c r="AC53" i="53"/>
  <c r="AA53" i="53"/>
  <c r="V53" i="53"/>
  <c r="T53" i="53"/>
  <c r="M53" i="53"/>
  <c r="H53" i="53"/>
  <c r="F53" i="53"/>
  <c r="BU52" i="53"/>
  <c r="BS52" i="53"/>
  <c r="BQ52" i="53"/>
  <c r="BL52" i="53"/>
  <c r="BJ52" i="53"/>
  <c r="BE52" i="53"/>
  <c r="BC52" i="53"/>
  <c r="AX52" i="53"/>
  <c r="AV52" i="53"/>
  <c r="AQ52" i="53"/>
  <c r="AO52" i="53"/>
  <c r="AJ52" i="53"/>
  <c r="AH52" i="53"/>
  <c r="AC52" i="53"/>
  <c r="AA52" i="53"/>
  <c r="V52" i="53"/>
  <c r="T52" i="53"/>
  <c r="M52" i="53"/>
  <c r="H52" i="53"/>
  <c r="F52" i="53"/>
  <c r="BU51" i="53"/>
  <c r="BS51" i="53"/>
  <c r="BQ51" i="53"/>
  <c r="BL51" i="53"/>
  <c r="BJ51" i="53"/>
  <c r="BE51" i="53"/>
  <c r="BC51" i="53"/>
  <c r="AX51" i="53"/>
  <c r="AV51" i="53"/>
  <c r="AQ51" i="53"/>
  <c r="AO51" i="53"/>
  <c r="AJ51" i="53"/>
  <c r="AH51" i="53"/>
  <c r="AC51" i="53"/>
  <c r="AA51" i="53"/>
  <c r="V51" i="53"/>
  <c r="T51" i="53"/>
  <c r="O51" i="53"/>
  <c r="M51" i="53"/>
  <c r="F51" i="53"/>
  <c r="BU50" i="53"/>
  <c r="BS50" i="53"/>
  <c r="BQ50" i="53"/>
  <c r="BL50" i="53"/>
  <c r="BJ50" i="53"/>
  <c r="BE50" i="53"/>
  <c r="BC50" i="53"/>
  <c r="AX50" i="53"/>
  <c r="AV50" i="53"/>
  <c r="AQ50" i="53"/>
  <c r="AO50" i="53"/>
  <c r="AJ50" i="53"/>
  <c r="AH50" i="53"/>
  <c r="AC50" i="53"/>
  <c r="AA50" i="53"/>
  <c r="V50" i="53"/>
  <c r="T50" i="53"/>
  <c r="O50" i="53"/>
  <c r="M50" i="53"/>
  <c r="H50" i="53"/>
  <c r="F50" i="53"/>
  <c r="BU49" i="53"/>
  <c r="BS49" i="53"/>
  <c r="BQ49" i="53"/>
  <c r="BL49" i="53"/>
  <c r="BJ49" i="53"/>
  <c r="BE49" i="53"/>
  <c r="BC49" i="53"/>
  <c r="AX49" i="53"/>
  <c r="AV49" i="53"/>
  <c r="AQ49" i="53"/>
  <c r="AO49" i="53"/>
  <c r="AJ49" i="53"/>
  <c r="AH49" i="53"/>
  <c r="AC49" i="53"/>
  <c r="AA49" i="53"/>
  <c r="V49" i="53"/>
  <c r="T49" i="53"/>
  <c r="O49" i="53"/>
  <c r="M49" i="53"/>
  <c r="H49" i="53"/>
  <c r="F49" i="53"/>
  <c r="BU48" i="53"/>
  <c r="BS48" i="53"/>
  <c r="BQ48" i="53"/>
  <c r="BL48" i="53"/>
  <c r="BJ48" i="53"/>
  <c r="BE48" i="53"/>
  <c r="BC48" i="53"/>
  <c r="AX48" i="53"/>
  <c r="AV48" i="53"/>
  <c r="AQ48" i="53"/>
  <c r="AO48" i="53"/>
  <c r="AJ48" i="53"/>
  <c r="AH48" i="53"/>
  <c r="AC48" i="53"/>
  <c r="AA48" i="53"/>
  <c r="V48" i="53"/>
  <c r="T48" i="53"/>
  <c r="O48" i="53"/>
  <c r="M48" i="53"/>
  <c r="H48" i="53"/>
  <c r="F48" i="53"/>
  <c r="BU47" i="53"/>
  <c r="BS47" i="53"/>
  <c r="BQ47" i="53"/>
  <c r="BL47" i="53"/>
  <c r="BJ47" i="53"/>
  <c r="BE47" i="53"/>
  <c r="BC47" i="53"/>
  <c r="AX47" i="53"/>
  <c r="AV47" i="53"/>
  <c r="AQ47" i="53"/>
  <c r="AO47" i="53"/>
  <c r="AJ47" i="53"/>
  <c r="AH47" i="53"/>
  <c r="AC47" i="53"/>
  <c r="AA47" i="53"/>
  <c r="V47" i="53"/>
  <c r="T47" i="53"/>
  <c r="O47" i="53"/>
  <c r="M47" i="53"/>
  <c r="F47" i="53"/>
  <c r="BU46" i="53"/>
  <c r="BS46" i="53"/>
  <c r="BQ46" i="53"/>
  <c r="BL46" i="53"/>
  <c r="BJ46" i="53"/>
  <c r="BE46" i="53"/>
  <c r="BC46" i="53"/>
  <c r="AX46" i="53"/>
  <c r="AV46" i="53"/>
  <c r="AQ46" i="53"/>
  <c r="AO46" i="53"/>
  <c r="AJ46" i="53"/>
  <c r="AH46" i="53"/>
  <c r="AC46" i="53"/>
  <c r="AA46" i="53"/>
  <c r="V46" i="53"/>
  <c r="T46" i="53"/>
  <c r="O46" i="53"/>
  <c r="M46" i="53"/>
  <c r="H46" i="53"/>
  <c r="F46" i="53"/>
  <c r="BU45" i="53"/>
  <c r="BS45" i="53"/>
  <c r="BQ45" i="53"/>
  <c r="BL45" i="53"/>
  <c r="BJ45" i="53"/>
  <c r="BE45" i="53"/>
  <c r="BC45" i="53"/>
  <c r="AX45" i="53"/>
  <c r="AV45" i="53"/>
  <c r="AQ45" i="53"/>
  <c r="AO45" i="53"/>
  <c r="AJ45" i="53"/>
  <c r="AH45" i="53"/>
  <c r="AC45" i="53"/>
  <c r="AA45" i="53"/>
  <c r="V45" i="53"/>
  <c r="T45" i="53"/>
  <c r="O45" i="53"/>
  <c r="M45" i="53"/>
  <c r="H45" i="53"/>
  <c r="F45" i="53"/>
  <c r="BU44" i="53"/>
  <c r="BS44" i="53"/>
  <c r="BQ44" i="53"/>
  <c r="BL44" i="53"/>
  <c r="BJ44" i="53"/>
  <c r="BE44" i="53"/>
  <c r="BC44" i="53"/>
  <c r="AX44" i="53"/>
  <c r="AV44" i="53"/>
  <c r="AQ44" i="53"/>
  <c r="AO44" i="53"/>
  <c r="AJ44" i="53"/>
  <c r="AH44" i="53"/>
  <c r="AC44" i="53"/>
  <c r="AA44" i="53"/>
  <c r="V44" i="53"/>
  <c r="T44" i="53"/>
  <c r="O44" i="53"/>
  <c r="M44" i="53"/>
  <c r="F44" i="53"/>
  <c r="BU43" i="53"/>
  <c r="BS43" i="53"/>
  <c r="BQ43" i="53"/>
  <c r="BL43" i="53"/>
  <c r="BJ43" i="53"/>
  <c r="BE43" i="53"/>
  <c r="BC43" i="53"/>
  <c r="AX43" i="53"/>
  <c r="AV43" i="53"/>
  <c r="AQ43" i="53"/>
  <c r="AO43" i="53"/>
  <c r="AJ43" i="53"/>
  <c r="AH43" i="53"/>
  <c r="AC43" i="53"/>
  <c r="AA43" i="53"/>
  <c r="V43" i="53"/>
  <c r="T43" i="53"/>
  <c r="O43" i="53"/>
  <c r="M43" i="53"/>
  <c r="H43" i="53"/>
  <c r="F43" i="53"/>
  <c r="BU42" i="53"/>
  <c r="BS42" i="53"/>
  <c r="BQ42" i="53"/>
  <c r="BL42" i="53"/>
  <c r="BJ42" i="53"/>
  <c r="BE42" i="53"/>
  <c r="BC42" i="53"/>
  <c r="AX42" i="53"/>
  <c r="AV42" i="53"/>
  <c r="AQ42" i="53"/>
  <c r="AO42" i="53"/>
  <c r="AJ42" i="53"/>
  <c r="AH42" i="53"/>
  <c r="AC42" i="53"/>
  <c r="AA42" i="53"/>
  <c r="V42" i="53"/>
  <c r="T42" i="53"/>
  <c r="O42" i="53"/>
  <c r="M42" i="53"/>
  <c r="H42" i="53"/>
  <c r="F42" i="53"/>
  <c r="BU41" i="53"/>
  <c r="BS41" i="53"/>
  <c r="BQ41" i="53"/>
  <c r="BJ41" i="53"/>
  <c r="BE41" i="53"/>
  <c r="BC41" i="53"/>
  <c r="AX41" i="53"/>
  <c r="AV41" i="53"/>
  <c r="AQ41" i="53"/>
  <c r="AO41" i="53"/>
  <c r="AJ41" i="53"/>
  <c r="AH41" i="53"/>
  <c r="AC41" i="53"/>
  <c r="AA41" i="53"/>
  <c r="V41" i="53"/>
  <c r="T41" i="53"/>
  <c r="O41" i="53"/>
  <c r="M41" i="53"/>
  <c r="H41" i="53"/>
  <c r="F41" i="53"/>
  <c r="BU40" i="53"/>
  <c r="BS40" i="53"/>
  <c r="BQ40" i="53"/>
  <c r="BL40" i="53"/>
  <c r="BJ40" i="53"/>
  <c r="BE40" i="53"/>
  <c r="BC40" i="53"/>
  <c r="AX40" i="53"/>
  <c r="AV40" i="53"/>
  <c r="AQ40" i="53"/>
  <c r="AO40" i="53"/>
  <c r="AJ40" i="53"/>
  <c r="AH40" i="53"/>
  <c r="AC40" i="53"/>
  <c r="AA40" i="53"/>
  <c r="V40" i="53"/>
  <c r="T40" i="53"/>
  <c r="O40" i="53"/>
  <c r="M40" i="53"/>
  <c r="H40" i="53"/>
  <c r="F40" i="53"/>
  <c r="BU39" i="53"/>
  <c r="BS39" i="53"/>
  <c r="BQ39" i="53"/>
  <c r="BL39" i="53"/>
  <c r="BJ39" i="53"/>
  <c r="BE39" i="53"/>
  <c r="BC39" i="53"/>
  <c r="AX39" i="53"/>
  <c r="AV39" i="53"/>
  <c r="AQ39" i="53"/>
  <c r="AO39" i="53"/>
  <c r="AJ39" i="53"/>
  <c r="AH39" i="53"/>
  <c r="AC39" i="53"/>
  <c r="AA39" i="53"/>
  <c r="V39" i="53"/>
  <c r="T39" i="53"/>
  <c r="O39" i="53"/>
  <c r="M39" i="53"/>
  <c r="F39" i="53"/>
  <c r="BU38" i="53"/>
  <c r="BS38" i="53"/>
  <c r="BQ38" i="53"/>
  <c r="BL38" i="53"/>
  <c r="BJ38" i="53"/>
  <c r="BE38" i="53"/>
  <c r="BC38" i="53"/>
  <c r="AX38" i="53"/>
  <c r="AV38" i="53"/>
  <c r="AQ38" i="53"/>
  <c r="AO38" i="53"/>
  <c r="AJ38" i="53"/>
  <c r="AH38" i="53"/>
  <c r="AC38" i="53"/>
  <c r="AA38" i="53"/>
  <c r="V38" i="53"/>
  <c r="T38" i="53"/>
  <c r="O38" i="53"/>
  <c r="M38" i="53"/>
  <c r="H38" i="53"/>
  <c r="F38" i="53"/>
  <c r="BU37" i="53"/>
  <c r="BS37" i="53"/>
  <c r="BQ37" i="53"/>
  <c r="BL37" i="53"/>
  <c r="BJ37" i="53"/>
  <c r="BE37" i="53"/>
  <c r="BC37" i="53"/>
  <c r="AX37" i="53"/>
  <c r="AV37" i="53"/>
  <c r="AQ37" i="53"/>
  <c r="AO37" i="53"/>
  <c r="AJ37" i="53"/>
  <c r="AH37" i="53"/>
  <c r="AC37" i="53"/>
  <c r="AA37" i="53"/>
  <c r="V37" i="53"/>
  <c r="T37" i="53"/>
  <c r="O37" i="53"/>
  <c r="M37" i="53"/>
  <c r="H37" i="53"/>
  <c r="F37" i="53"/>
  <c r="BU36" i="53"/>
  <c r="BS36" i="53"/>
  <c r="BQ36" i="53"/>
  <c r="BL36" i="53"/>
  <c r="BJ36" i="53"/>
  <c r="BE36" i="53"/>
  <c r="BC36" i="53"/>
  <c r="AX36" i="53"/>
  <c r="AV36" i="53"/>
  <c r="AQ36" i="53"/>
  <c r="AO36" i="53"/>
  <c r="AJ36" i="53"/>
  <c r="AH36" i="53"/>
  <c r="AC36" i="53"/>
  <c r="AA36" i="53"/>
  <c r="V36" i="53"/>
  <c r="T36" i="53"/>
  <c r="O36" i="53"/>
  <c r="M36" i="53"/>
  <c r="H36" i="53"/>
  <c r="F36" i="53"/>
  <c r="BU35" i="53"/>
  <c r="BS35" i="53"/>
  <c r="BQ35" i="53"/>
  <c r="BL35" i="53"/>
  <c r="BJ35" i="53"/>
  <c r="BE35" i="53"/>
  <c r="BC35" i="53"/>
  <c r="AX35" i="53"/>
  <c r="AV35" i="53"/>
  <c r="AQ35" i="53"/>
  <c r="AO35" i="53"/>
  <c r="AJ35" i="53"/>
  <c r="AH35" i="53"/>
  <c r="AC35" i="53"/>
  <c r="AA35" i="53"/>
  <c r="V35" i="53"/>
  <c r="T35" i="53"/>
  <c r="O35" i="53"/>
  <c r="M35" i="53"/>
  <c r="H35" i="53"/>
  <c r="F35" i="53"/>
  <c r="BU34" i="53"/>
  <c r="BS34" i="53"/>
  <c r="BQ34" i="53"/>
  <c r="BL34" i="53"/>
  <c r="BJ34" i="53"/>
  <c r="BE34" i="53"/>
  <c r="BC34" i="53"/>
  <c r="AX34" i="53"/>
  <c r="AV34" i="53"/>
  <c r="AQ34" i="53"/>
  <c r="AO34" i="53"/>
  <c r="AJ34" i="53"/>
  <c r="AH34" i="53"/>
  <c r="AC34" i="53"/>
  <c r="AA34" i="53"/>
  <c r="V34" i="53"/>
  <c r="T34" i="53"/>
  <c r="O34" i="53"/>
  <c r="M34" i="53"/>
  <c r="H34" i="53"/>
  <c r="F34" i="53"/>
  <c r="BU33" i="53"/>
  <c r="BS33" i="53"/>
  <c r="BQ33" i="53"/>
  <c r="BL33" i="53"/>
  <c r="BJ33" i="53"/>
  <c r="BE33" i="53"/>
  <c r="BC33" i="53"/>
  <c r="AX33" i="53"/>
  <c r="AV33" i="53"/>
  <c r="AQ33" i="53"/>
  <c r="AO33" i="53"/>
  <c r="AJ33" i="53"/>
  <c r="AH33" i="53"/>
  <c r="AC33" i="53"/>
  <c r="AA33" i="53"/>
  <c r="V33" i="53"/>
  <c r="T33" i="53"/>
  <c r="O33" i="53"/>
  <c r="M33" i="53"/>
  <c r="F33" i="53"/>
  <c r="BU32" i="53"/>
  <c r="BS32" i="53"/>
  <c r="BQ32" i="53"/>
  <c r="BL32" i="53"/>
  <c r="BJ32" i="53"/>
  <c r="BE32" i="53"/>
  <c r="BC32" i="53"/>
  <c r="AX32" i="53"/>
  <c r="AV32" i="53"/>
  <c r="AQ32" i="53"/>
  <c r="AO32" i="53"/>
  <c r="AJ32" i="53"/>
  <c r="AH32" i="53"/>
  <c r="AC32" i="53"/>
  <c r="AA32" i="53"/>
  <c r="V32" i="53"/>
  <c r="T32" i="53"/>
  <c r="O32" i="53"/>
  <c r="M32" i="53"/>
  <c r="H32" i="53"/>
  <c r="F32" i="53"/>
  <c r="BU31" i="53"/>
  <c r="BS31" i="53"/>
  <c r="BQ31" i="53"/>
  <c r="BL31" i="53"/>
  <c r="BJ31" i="53"/>
  <c r="BE31" i="53"/>
  <c r="BC31" i="53"/>
  <c r="AX31" i="53"/>
  <c r="AV31" i="53"/>
  <c r="AQ31" i="53"/>
  <c r="AO31" i="53"/>
  <c r="AJ31" i="53"/>
  <c r="AH31" i="53"/>
  <c r="AC31" i="53"/>
  <c r="AA31" i="53"/>
  <c r="V31" i="53"/>
  <c r="T31" i="53"/>
  <c r="O31" i="53"/>
  <c r="M31" i="53"/>
  <c r="F31" i="53"/>
  <c r="BU30" i="53"/>
  <c r="BS30" i="53"/>
  <c r="BQ30" i="53"/>
  <c r="BL30" i="53"/>
  <c r="BJ30" i="53"/>
  <c r="BE30" i="53"/>
  <c r="BC30" i="53"/>
  <c r="AX30" i="53"/>
  <c r="AV30" i="53"/>
  <c r="AQ30" i="53"/>
  <c r="AO30" i="53"/>
  <c r="AJ30" i="53"/>
  <c r="AH30" i="53"/>
  <c r="AC30" i="53"/>
  <c r="AA30" i="53"/>
  <c r="V30" i="53"/>
  <c r="T30" i="53"/>
  <c r="O30" i="53"/>
  <c r="M30" i="53"/>
  <c r="H30" i="53"/>
  <c r="F30" i="53"/>
  <c r="BU29" i="53"/>
  <c r="BS29" i="53"/>
  <c r="BQ29" i="53"/>
  <c r="BL29" i="53"/>
  <c r="BJ29" i="53"/>
  <c r="BE29" i="53"/>
  <c r="BC29" i="53"/>
  <c r="AX29" i="53"/>
  <c r="AV29" i="53"/>
  <c r="AQ29" i="53"/>
  <c r="AO29" i="53"/>
  <c r="AJ29" i="53"/>
  <c r="AH29" i="53"/>
  <c r="AC29" i="53"/>
  <c r="AA29" i="53"/>
  <c r="T29" i="53"/>
  <c r="O29" i="53"/>
  <c r="M29" i="53"/>
  <c r="H29" i="53"/>
  <c r="F29" i="53"/>
  <c r="BU28" i="53"/>
  <c r="BS28" i="53"/>
  <c r="BQ28" i="53"/>
  <c r="BL28" i="53"/>
  <c r="BJ28" i="53"/>
  <c r="BE28" i="53"/>
  <c r="BC28" i="53"/>
  <c r="AX28" i="53"/>
  <c r="AV28" i="53"/>
  <c r="AQ28" i="53"/>
  <c r="AO28" i="53"/>
  <c r="AJ28" i="53"/>
  <c r="AH28" i="53"/>
  <c r="AC28" i="53"/>
  <c r="AA28" i="53"/>
  <c r="V28" i="53"/>
  <c r="T28" i="53"/>
  <c r="O28" i="53"/>
  <c r="M28" i="53"/>
  <c r="H28" i="53"/>
  <c r="F28" i="53"/>
  <c r="BU27" i="53"/>
  <c r="BS27" i="53"/>
  <c r="BQ27" i="53"/>
  <c r="BL27" i="53"/>
  <c r="BJ27" i="53"/>
  <c r="BE27" i="53"/>
  <c r="BC27" i="53"/>
  <c r="AX27" i="53"/>
  <c r="AV27" i="53"/>
  <c r="AQ27" i="53"/>
  <c r="AO27" i="53"/>
  <c r="AH27" i="53"/>
  <c r="AC27" i="53"/>
  <c r="AA27" i="53"/>
  <c r="V27" i="53"/>
  <c r="T27" i="53"/>
  <c r="O27" i="53"/>
  <c r="M27" i="53"/>
  <c r="H27" i="53"/>
  <c r="F27" i="53"/>
  <c r="BU26" i="53"/>
  <c r="BS26" i="53"/>
  <c r="BQ26" i="53"/>
  <c r="BL26" i="53"/>
  <c r="BJ26" i="53"/>
  <c r="BE26" i="53"/>
  <c r="BC26" i="53"/>
  <c r="AX26" i="53"/>
  <c r="AV26" i="53"/>
  <c r="AQ26" i="53"/>
  <c r="AO26" i="53"/>
  <c r="AJ26" i="53"/>
  <c r="AH26" i="53"/>
  <c r="AC26" i="53"/>
  <c r="AA26" i="53"/>
  <c r="V26" i="53"/>
  <c r="T26" i="53"/>
  <c r="O26" i="53"/>
  <c r="M26" i="53"/>
  <c r="F26" i="53"/>
  <c r="BU25" i="53"/>
  <c r="BS25" i="53"/>
  <c r="BQ25" i="53"/>
  <c r="BL25" i="53"/>
  <c r="BJ25" i="53"/>
  <c r="BE25" i="53"/>
  <c r="BC25" i="53"/>
  <c r="AX25" i="53"/>
  <c r="AV25" i="53"/>
  <c r="AQ25" i="53"/>
  <c r="AO25" i="53"/>
  <c r="AJ25" i="53"/>
  <c r="AH25" i="53"/>
  <c r="AC25" i="53"/>
  <c r="AA25" i="53"/>
  <c r="V25" i="53"/>
  <c r="T25" i="53"/>
  <c r="O25" i="53"/>
  <c r="M25" i="53"/>
  <c r="H25" i="53"/>
  <c r="F25" i="53"/>
  <c r="BU24" i="53"/>
  <c r="BS24" i="53"/>
  <c r="BQ24" i="53"/>
  <c r="BL24" i="53"/>
  <c r="BJ24" i="53"/>
  <c r="BE24" i="53"/>
  <c r="BC24" i="53"/>
  <c r="AX24" i="53"/>
  <c r="AV24" i="53"/>
  <c r="AQ24" i="53"/>
  <c r="AO24" i="53"/>
  <c r="AJ24" i="53"/>
  <c r="AH24" i="53"/>
  <c r="AC24" i="53"/>
  <c r="AA24" i="53"/>
  <c r="V24" i="53"/>
  <c r="T24" i="53"/>
  <c r="O24" i="53"/>
  <c r="M24" i="53"/>
  <c r="H24" i="53"/>
  <c r="F24" i="53"/>
  <c r="BU23" i="53"/>
  <c r="BS23" i="53"/>
  <c r="BQ23" i="53"/>
  <c r="BL23" i="53"/>
  <c r="BJ23" i="53"/>
  <c r="BE23" i="53"/>
  <c r="BC23" i="53"/>
  <c r="AX23" i="53"/>
  <c r="AV23" i="53"/>
  <c r="AQ23" i="53"/>
  <c r="AO23" i="53"/>
  <c r="AJ23" i="53"/>
  <c r="AH23" i="53"/>
  <c r="AC23" i="53"/>
  <c r="AA23" i="53"/>
  <c r="V23" i="53"/>
  <c r="T23" i="53"/>
  <c r="O23" i="53"/>
  <c r="M23" i="53"/>
  <c r="F23" i="53"/>
  <c r="BU22" i="53"/>
  <c r="BS22" i="53"/>
  <c r="BQ22" i="53"/>
  <c r="BL22" i="53"/>
  <c r="BJ22" i="53"/>
  <c r="BE22" i="53"/>
  <c r="BC22" i="53"/>
  <c r="AX22" i="53"/>
  <c r="AV22" i="53"/>
  <c r="AQ22" i="53"/>
  <c r="AO22" i="53"/>
  <c r="AJ22" i="53"/>
  <c r="AH22" i="53"/>
  <c r="AC22" i="53"/>
  <c r="AA22" i="53"/>
  <c r="T22" i="53"/>
  <c r="O22" i="53"/>
  <c r="M22" i="53"/>
  <c r="H22" i="53"/>
  <c r="F22" i="53"/>
  <c r="BU21" i="53"/>
  <c r="BS21" i="53"/>
  <c r="BQ21" i="53"/>
  <c r="BL21" i="53"/>
  <c r="BJ21" i="53"/>
  <c r="BE21" i="53"/>
  <c r="BC21" i="53"/>
  <c r="AX21" i="53"/>
  <c r="AV21" i="53"/>
  <c r="AQ21" i="53"/>
  <c r="AO21" i="53"/>
  <c r="AJ21" i="53"/>
  <c r="AH21" i="53"/>
  <c r="AC21" i="53"/>
  <c r="AA21" i="53"/>
  <c r="V21" i="53"/>
  <c r="T21" i="53"/>
  <c r="O21" i="53"/>
  <c r="M21" i="53"/>
  <c r="H21" i="53"/>
  <c r="F21" i="53"/>
  <c r="BU20" i="53"/>
  <c r="BS20" i="53"/>
  <c r="BQ20" i="53"/>
  <c r="BL20" i="53"/>
  <c r="BJ20" i="53"/>
  <c r="BE20" i="53"/>
  <c r="BC20" i="53"/>
  <c r="AX20" i="53"/>
  <c r="AV20" i="53"/>
  <c r="AQ20" i="53"/>
  <c r="AO20" i="53"/>
  <c r="AJ20" i="53"/>
  <c r="AH20" i="53"/>
  <c r="AC20" i="53"/>
  <c r="AA20" i="53"/>
  <c r="V20" i="53"/>
  <c r="T20" i="53"/>
  <c r="M20" i="53"/>
  <c r="H20" i="53"/>
  <c r="F20" i="53"/>
  <c r="BU19" i="53"/>
  <c r="BS19" i="53"/>
  <c r="BQ19" i="53"/>
  <c r="BL19" i="53"/>
  <c r="BJ19" i="53"/>
  <c r="BE19" i="53"/>
  <c r="BC19" i="53"/>
  <c r="AX19" i="53"/>
  <c r="AV19" i="53"/>
  <c r="AQ19" i="53"/>
  <c r="AO19" i="53"/>
  <c r="AJ19" i="53"/>
  <c r="AH19" i="53"/>
  <c r="AC19" i="53"/>
  <c r="AA19" i="53"/>
  <c r="V19" i="53"/>
  <c r="T19" i="53"/>
  <c r="O19" i="53"/>
  <c r="M19" i="53"/>
  <c r="F19" i="53"/>
  <c r="BU18" i="53"/>
  <c r="BS18" i="53"/>
  <c r="BQ18" i="53"/>
  <c r="BL18" i="53"/>
  <c r="BJ18" i="53"/>
  <c r="BE18" i="53"/>
  <c r="BC18" i="53"/>
  <c r="AX18" i="53"/>
  <c r="AV18" i="53"/>
  <c r="AO18" i="53"/>
  <c r="AJ18" i="53"/>
  <c r="AH18" i="53"/>
  <c r="AC18" i="53"/>
  <c r="AA18" i="53"/>
  <c r="V18" i="53"/>
  <c r="T18" i="53"/>
  <c r="O18" i="53"/>
  <c r="M18" i="53"/>
  <c r="H18" i="53"/>
  <c r="F18" i="53"/>
  <c r="BU17" i="53"/>
  <c r="BS17" i="53"/>
  <c r="BQ17" i="53"/>
  <c r="BL17" i="53"/>
  <c r="BJ17" i="53"/>
  <c r="BE17" i="53"/>
  <c r="BC17" i="53"/>
  <c r="AX17" i="53"/>
  <c r="AV17" i="53"/>
  <c r="AQ17" i="53"/>
  <c r="AO17" i="53"/>
  <c r="AJ17" i="53"/>
  <c r="AH17" i="53"/>
  <c r="AC17" i="53"/>
  <c r="AA17" i="53"/>
  <c r="V17" i="53"/>
  <c r="T17" i="53"/>
  <c r="O17" i="53"/>
  <c r="M17" i="53"/>
  <c r="H17" i="53"/>
  <c r="F17" i="53"/>
  <c r="BU16" i="53"/>
  <c r="BS16" i="53"/>
  <c r="BQ16" i="53"/>
  <c r="BL16" i="53"/>
  <c r="BJ16" i="53"/>
  <c r="BE16" i="53"/>
  <c r="BC16" i="53"/>
  <c r="AX16" i="53"/>
  <c r="AV16" i="53"/>
  <c r="AQ16" i="53"/>
  <c r="AO16" i="53"/>
  <c r="AJ16" i="53"/>
  <c r="AH16" i="53"/>
  <c r="AA16" i="53"/>
  <c r="V16" i="53"/>
  <c r="T16" i="53"/>
  <c r="O16" i="53"/>
  <c r="M16" i="53"/>
  <c r="H16" i="53"/>
  <c r="F16" i="53"/>
  <c r="BU15" i="53"/>
  <c r="BS15" i="53"/>
  <c r="BQ15" i="53"/>
  <c r="BJ15" i="53"/>
  <c r="BC15" i="53"/>
  <c r="AV15" i="53"/>
  <c r="AQ15" i="53"/>
  <c r="AO15" i="53"/>
  <c r="AJ15" i="53"/>
  <c r="AH15" i="53"/>
  <c r="AC15" i="53"/>
  <c r="AA15" i="53"/>
  <c r="V15" i="53"/>
  <c r="T15" i="53"/>
  <c r="M15" i="53"/>
  <c r="P15" i="53" s="1"/>
  <c r="F15" i="53"/>
  <c r="BS60" i="49"/>
  <c r="BL60" i="49"/>
  <c r="BE60" i="49"/>
  <c r="AX60" i="49"/>
  <c r="AQ60" i="49"/>
  <c r="AJ60" i="49"/>
  <c r="AC60" i="49"/>
  <c r="V60" i="49"/>
  <c r="O60" i="49"/>
  <c r="H60" i="49"/>
  <c r="BK61" i="49"/>
  <c r="AW61" i="49"/>
  <c r="AP61" i="49"/>
  <c r="AI61" i="49"/>
  <c r="AB61" i="49"/>
  <c r="U61" i="49"/>
  <c r="N61" i="49"/>
  <c r="O61" i="49" s="1"/>
  <c r="G61" i="49"/>
  <c r="BU57" i="49"/>
  <c r="BS57" i="49"/>
  <c r="BQ57" i="49"/>
  <c r="BL57" i="49"/>
  <c r="BJ57" i="49"/>
  <c r="BE57" i="49"/>
  <c r="BC57" i="49"/>
  <c r="AX57" i="49"/>
  <c r="AV57" i="49"/>
  <c r="AQ57" i="49"/>
  <c r="AO57" i="49"/>
  <c r="AJ57" i="49"/>
  <c r="AH57" i="49"/>
  <c r="AC57" i="49"/>
  <c r="AA57" i="49"/>
  <c r="V57" i="49"/>
  <c r="T57" i="49"/>
  <c r="O57" i="49"/>
  <c r="M57" i="49"/>
  <c r="F57" i="49"/>
  <c r="BU56" i="49"/>
  <c r="BS56" i="49"/>
  <c r="BQ56" i="49"/>
  <c r="BL56" i="49"/>
  <c r="BJ56" i="49"/>
  <c r="BE56" i="49"/>
  <c r="BC56" i="49"/>
  <c r="AX56" i="49"/>
  <c r="AV56" i="49"/>
  <c r="AQ56" i="49"/>
  <c r="AO56" i="49"/>
  <c r="AJ56" i="49"/>
  <c r="AH56" i="49"/>
  <c r="AC56" i="49"/>
  <c r="AA56" i="49"/>
  <c r="V56" i="49"/>
  <c r="T56" i="49"/>
  <c r="O56" i="49"/>
  <c r="M56" i="49"/>
  <c r="H56" i="49"/>
  <c r="F56" i="49"/>
  <c r="BU55" i="49"/>
  <c r="BS55" i="49"/>
  <c r="BQ55" i="49"/>
  <c r="BL55" i="49"/>
  <c r="BJ55" i="49"/>
  <c r="BE55" i="49"/>
  <c r="BC55" i="49"/>
  <c r="AX55" i="49"/>
  <c r="AV55" i="49"/>
  <c r="AQ55" i="49"/>
  <c r="AO55" i="49"/>
  <c r="AJ55" i="49"/>
  <c r="AH55" i="49"/>
  <c r="AC55" i="49"/>
  <c r="AA55" i="49"/>
  <c r="V55" i="49"/>
  <c r="T55" i="49"/>
  <c r="M55" i="49"/>
  <c r="H55" i="49"/>
  <c r="F55" i="49"/>
  <c r="BU54" i="49"/>
  <c r="BS54" i="49"/>
  <c r="BQ54" i="49"/>
  <c r="BL54" i="49"/>
  <c r="BJ54" i="49"/>
  <c r="BE54" i="49"/>
  <c r="BC54" i="49"/>
  <c r="AX54" i="49"/>
  <c r="AV54" i="49"/>
  <c r="AQ54" i="49"/>
  <c r="AO54" i="49"/>
  <c r="AJ54" i="49"/>
  <c r="AH54" i="49"/>
  <c r="AC54" i="49"/>
  <c r="AA54" i="49"/>
  <c r="V54" i="49"/>
  <c r="T54" i="49"/>
  <c r="O54" i="49"/>
  <c r="M54" i="49"/>
  <c r="H54" i="49"/>
  <c r="F54" i="49"/>
  <c r="BU53" i="49"/>
  <c r="BS53" i="49"/>
  <c r="BQ53" i="49"/>
  <c r="BL53" i="49"/>
  <c r="BJ53" i="49"/>
  <c r="BE53" i="49"/>
  <c r="BC53" i="49"/>
  <c r="AX53" i="49"/>
  <c r="AV53" i="49"/>
  <c r="AQ53" i="49"/>
  <c r="AO53" i="49"/>
  <c r="AJ53" i="49"/>
  <c r="AH53" i="49"/>
  <c r="AC53" i="49"/>
  <c r="AA53" i="49"/>
  <c r="V53" i="49"/>
  <c r="T53" i="49"/>
  <c r="O53" i="49"/>
  <c r="M53" i="49"/>
  <c r="F53" i="49"/>
  <c r="BU52" i="49"/>
  <c r="BS52" i="49"/>
  <c r="BQ52" i="49"/>
  <c r="BL52" i="49"/>
  <c r="BJ52" i="49"/>
  <c r="BE52" i="49"/>
  <c r="BC52" i="49"/>
  <c r="AX52" i="49"/>
  <c r="AV52" i="49"/>
  <c r="AQ52" i="49"/>
  <c r="AO52" i="49"/>
  <c r="AJ52" i="49"/>
  <c r="AH52" i="49"/>
  <c r="AC52" i="49"/>
  <c r="AA52" i="49"/>
  <c r="V52" i="49"/>
  <c r="T52" i="49"/>
  <c r="O52" i="49"/>
  <c r="M52" i="49"/>
  <c r="H52" i="49"/>
  <c r="F52" i="49"/>
  <c r="BU51" i="49"/>
  <c r="BS51" i="49"/>
  <c r="BQ51" i="49"/>
  <c r="BL51" i="49"/>
  <c r="BJ51" i="49"/>
  <c r="BE51" i="49"/>
  <c r="BC51" i="49"/>
  <c r="AX51" i="49"/>
  <c r="AV51" i="49"/>
  <c r="AQ51" i="49"/>
  <c r="AO51" i="49"/>
  <c r="AJ51" i="49"/>
  <c r="AH51" i="49"/>
  <c r="AC51" i="49"/>
  <c r="AA51" i="49"/>
  <c r="V51" i="49"/>
  <c r="T51" i="49"/>
  <c r="O51" i="49"/>
  <c r="M51" i="49"/>
  <c r="H51" i="49"/>
  <c r="F51" i="49"/>
  <c r="BU50" i="49"/>
  <c r="BS50" i="49"/>
  <c r="BQ50" i="49"/>
  <c r="BL50" i="49"/>
  <c r="BJ50" i="49"/>
  <c r="BE50" i="49"/>
  <c r="BC50" i="49"/>
  <c r="AX50" i="49"/>
  <c r="AV50" i="49"/>
  <c r="AQ50" i="49"/>
  <c r="AO50" i="49"/>
  <c r="AJ50" i="49"/>
  <c r="AH50" i="49"/>
  <c r="AC50" i="49"/>
  <c r="AA50" i="49"/>
  <c r="V50" i="49"/>
  <c r="T50" i="49"/>
  <c r="O50" i="49"/>
  <c r="M50" i="49"/>
  <c r="H50" i="49"/>
  <c r="F50" i="49"/>
  <c r="BU49" i="49"/>
  <c r="BS49" i="49"/>
  <c r="BQ49" i="49"/>
  <c r="BL49" i="49"/>
  <c r="BJ49" i="49"/>
  <c r="BE49" i="49"/>
  <c r="BC49" i="49"/>
  <c r="AX49" i="49"/>
  <c r="AV49" i="49"/>
  <c r="AQ49" i="49"/>
  <c r="AO49" i="49"/>
  <c r="AJ49" i="49"/>
  <c r="AH49" i="49"/>
  <c r="AC49" i="49"/>
  <c r="AA49" i="49"/>
  <c r="V49" i="49"/>
  <c r="T49" i="49"/>
  <c r="O49" i="49"/>
  <c r="M49" i="49"/>
  <c r="F49" i="49"/>
  <c r="BU48" i="49"/>
  <c r="BS48" i="49"/>
  <c r="BQ48" i="49"/>
  <c r="BL48" i="49"/>
  <c r="BJ48" i="49"/>
  <c r="BE48" i="49"/>
  <c r="BC48" i="49"/>
  <c r="AX48" i="49"/>
  <c r="AV48" i="49"/>
  <c r="AQ48" i="49"/>
  <c r="AO48" i="49"/>
  <c r="AJ48" i="49"/>
  <c r="AH48" i="49"/>
  <c r="AC48" i="49"/>
  <c r="AA48" i="49"/>
  <c r="V48" i="49"/>
  <c r="T48" i="49"/>
  <c r="O48" i="49"/>
  <c r="M48" i="49"/>
  <c r="H48" i="49"/>
  <c r="F48" i="49"/>
  <c r="BU47" i="49"/>
  <c r="BS47" i="49"/>
  <c r="BQ47" i="49"/>
  <c r="BL47" i="49"/>
  <c r="BJ47" i="49"/>
  <c r="BE47" i="49"/>
  <c r="BC47" i="49"/>
  <c r="AX47" i="49"/>
  <c r="AV47" i="49"/>
  <c r="AQ47" i="49"/>
  <c r="AO47" i="49"/>
  <c r="AJ47" i="49"/>
  <c r="AH47" i="49"/>
  <c r="AC47" i="49"/>
  <c r="AA47" i="49"/>
  <c r="V47" i="49"/>
  <c r="T47" i="49"/>
  <c r="O47" i="49"/>
  <c r="M47" i="49"/>
  <c r="F47" i="49"/>
  <c r="BU46" i="49"/>
  <c r="BS46" i="49"/>
  <c r="BQ46" i="49"/>
  <c r="BL46" i="49"/>
  <c r="BJ46" i="49"/>
  <c r="BE46" i="49"/>
  <c r="BC46" i="49"/>
  <c r="AX46" i="49"/>
  <c r="AV46" i="49"/>
  <c r="AQ46" i="49"/>
  <c r="AO46" i="49"/>
  <c r="AJ46" i="49"/>
  <c r="AH46" i="49"/>
  <c r="AC46" i="49"/>
  <c r="AA46" i="49"/>
  <c r="V46" i="49"/>
  <c r="T46" i="49"/>
  <c r="O46" i="49"/>
  <c r="M46" i="49"/>
  <c r="H46" i="49"/>
  <c r="F46" i="49"/>
  <c r="BU45" i="49"/>
  <c r="BS45" i="49"/>
  <c r="BQ45" i="49"/>
  <c r="BL45" i="49"/>
  <c r="BJ45" i="49"/>
  <c r="BE45" i="49"/>
  <c r="BC45" i="49"/>
  <c r="AX45" i="49"/>
  <c r="AV45" i="49"/>
  <c r="AQ45" i="49"/>
  <c r="AO45" i="49"/>
  <c r="AJ45" i="49"/>
  <c r="AH45" i="49"/>
  <c r="AC45" i="49"/>
  <c r="AA45" i="49"/>
  <c r="V45" i="49"/>
  <c r="T45" i="49"/>
  <c r="O45" i="49"/>
  <c r="M45" i="49"/>
  <c r="H45" i="49"/>
  <c r="F45" i="49"/>
  <c r="BU44" i="49"/>
  <c r="BS44" i="49"/>
  <c r="BQ44" i="49"/>
  <c r="BL44" i="49"/>
  <c r="BJ44" i="49"/>
  <c r="BE44" i="49"/>
  <c r="BC44" i="49"/>
  <c r="AX44" i="49"/>
  <c r="AV44" i="49"/>
  <c r="AQ44" i="49"/>
  <c r="AO44" i="49"/>
  <c r="AJ44" i="49"/>
  <c r="AH44" i="49"/>
  <c r="AC44" i="49"/>
  <c r="AA44" i="49"/>
  <c r="V44" i="49"/>
  <c r="T44" i="49"/>
  <c r="O44" i="49"/>
  <c r="M44" i="49"/>
  <c r="H44" i="49"/>
  <c r="F44" i="49"/>
  <c r="BU43" i="49"/>
  <c r="BS43" i="49"/>
  <c r="BQ43" i="49"/>
  <c r="BL43" i="49"/>
  <c r="BJ43" i="49"/>
  <c r="BE43" i="49"/>
  <c r="BC43" i="49"/>
  <c r="AX43" i="49"/>
  <c r="AV43" i="49"/>
  <c r="AQ43" i="49"/>
  <c r="AO43" i="49"/>
  <c r="AJ43" i="49"/>
  <c r="AH43" i="49"/>
  <c r="AC43" i="49"/>
  <c r="AA43" i="49"/>
  <c r="V43" i="49"/>
  <c r="T43" i="49"/>
  <c r="O43" i="49"/>
  <c r="M43" i="49"/>
  <c r="H43" i="49"/>
  <c r="F43" i="49"/>
  <c r="BU42" i="49"/>
  <c r="BS42" i="49"/>
  <c r="BQ42" i="49"/>
  <c r="BL42" i="49"/>
  <c r="BJ42" i="49"/>
  <c r="BE42" i="49"/>
  <c r="BC42" i="49"/>
  <c r="AX42" i="49"/>
  <c r="AV42" i="49"/>
  <c r="AQ42" i="49"/>
  <c r="AO42" i="49"/>
  <c r="AJ42" i="49"/>
  <c r="AH42" i="49"/>
  <c r="AC42" i="49"/>
  <c r="AA42" i="49"/>
  <c r="V42" i="49"/>
  <c r="T42" i="49"/>
  <c r="O42" i="49"/>
  <c r="M42" i="49"/>
  <c r="F42" i="49"/>
  <c r="BU41" i="49"/>
  <c r="BS41" i="49"/>
  <c r="BQ41" i="49"/>
  <c r="BL41" i="49"/>
  <c r="BJ41" i="49"/>
  <c r="BE41" i="49"/>
  <c r="BC41" i="49"/>
  <c r="AX41" i="49"/>
  <c r="AV41" i="49"/>
  <c r="AQ41" i="49"/>
  <c r="AO41" i="49"/>
  <c r="AJ41" i="49"/>
  <c r="AH41" i="49"/>
  <c r="AC41" i="49"/>
  <c r="AA41" i="49"/>
  <c r="V41" i="49"/>
  <c r="T41" i="49"/>
  <c r="O41" i="49"/>
  <c r="M41" i="49"/>
  <c r="F41" i="49"/>
  <c r="BU40" i="49"/>
  <c r="BS40" i="49"/>
  <c r="BQ40" i="49"/>
  <c r="BL40" i="49"/>
  <c r="BJ40" i="49"/>
  <c r="BE40" i="49"/>
  <c r="BC40" i="49"/>
  <c r="AX40" i="49"/>
  <c r="AV40" i="49"/>
  <c r="AQ40" i="49"/>
  <c r="AO40" i="49"/>
  <c r="AJ40" i="49"/>
  <c r="AH40" i="49"/>
  <c r="AC40" i="49"/>
  <c r="AA40" i="49"/>
  <c r="V40" i="49"/>
  <c r="T40" i="49"/>
  <c r="O40" i="49"/>
  <c r="M40" i="49"/>
  <c r="H40" i="49"/>
  <c r="F40" i="49"/>
  <c r="BU39" i="49"/>
  <c r="BS39" i="49"/>
  <c r="BQ39" i="49"/>
  <c r="BL39" i="49"/>
  <c r="BJ39" i="49"/>
  <c r="BE39" i="49"/>
  <c r="BC39" i="49"/>
  <c r="AX39" i="49"/>
  <c r="AV39" i="49"/>
  <c r="AQ39" i="49"/>
  <c r="AO39" i="49"/>
  <c r="AJ39" i="49"/>
  <c r="AH39" i="49"/>
  <c r="AC39" i="49"/>
  <c r="AA39" i="49"/>
  <c r="V39" i="49"/>
  <c r="T39" i="49"/>
  <c r="O39" i="49"/>
  <c r="M39" i="49"/>
  <c r="H39" i="49"/>
  <c r="F39" i="49"/>
  <c r="BU38" i="49"/>
  <c r="BS38" i="49"/>
  <c r="BQ38" i="49"/>
  <c r="BL38" i="49"/>
  <c r="BJ38" i="49"/>
  <c r="BE38" i="49"/>
  <c r="BC38" i="49"/>
  <c r="AX38" i="49"/>
  <c r="AV38" i="49"/>
  <c r="AQ38" i="49"/>
  <c r="AO38" i="49"/>
  <c r="AJ38" i="49"/>
  <c r="AH38" i="49"/>
  <c r="AC38" i="49"/>
  <c r="AA38" i="49"/>
  <c r="V38" i="49"/>
  <c r="T38" i="49"/>
  <c r="O38" i="49"/>
  <c r="M38" i="49"/>
  <c r="H38" i="49"/>
  <c r="F38" i="49"/>
  <c r="BU37" i="49"/>
  <c r="BS37" i="49"/>
  <c r="BQ37" i="49"/>
  <c r="BL37" i="49"/>
  <c r="BJ37" i="49"/>
  <c r="BE37" i="49"/>
  <c r="BC37" i="49"/>
  <c r="AX37" i="49"/>
  <c r="AV37" i="49"/>
  <c r="AQ37" i="49"/>
  <c r="AO37" i="49"/>
  <c r="AJ37" i="49"/>
  <c r="AH37" i="49"/>
  <c r="AC37" i="49"/>
  <c r="AA37" i="49"/>
  <c r="V37" i="49"/>
  <c r="T37" i="49"/>
  <c r="O37" i="49"/>
  <c r="M37" i="49"/>
  <c r="F37" i="49"/>
  <c r="BU36" i="49"/>
  <c r="BS36" i="49"/>
  <c r="BQ36" i="49"/>
  <c r="BL36" i="49"/>
  <c r="BJ36" i="49"/>
  <c r="BE36" i="49"/>
  <c r="BC36" i="49"/>
  <c r="AX36" i="49"/>
  <c r="AV36" i="49"/>
  <c r="AQ36" i="49"/>
  <c r="AO36" i="49"/>
  <c r="AJ36" i="49"/>
  <c r="AH36" i="49"/>
  <c r="AC36" i="49"/>
  <c r="AA36" i="49"/>
  <c r="V36" i="49"/>
  <c r="T36" i="49"/>
  <c r="O36" i="49"/>
  <c r="M36" i="49"/>
  <c r="H36" i="49"/>
  <c r="F36" i="49"/>
  <c r="BU35" i="49"/>
  <c r="BS35" i="49"/>
  <c r="BQ35" i="49"/>
  <c r="BL35" i="49"/>
  <c r="BJ35" i="49"/>
  <c r="BE35" i="49"/>
  <c r="BC35" i="49"/>
  <c r="AX35" i="49"/>
  <c r="AV35" i="49"/>
  <c r="AQ35" i="49"/>
  <c r="AO35" i="49"/>
  <c r="AJ35" i="49"/>
  <c r="AH35" i="49"/>
  <c r="AC35" i="49"/>
  <c r="AA35" i="49"/>
  <c r="V35" i="49"/>
  <c r="T35" i="49"/>
  <c r="O35" i="49"/>
  <c r="M35" i="49"/>
  <c r="H35" i="49"/>
  <c r="F35" i="49"/>
  <c r="BU34" i="49"/>
  <c r="BS34" i="49"/>
  <c r="BQ34" i="49"/>
  <c r="BL34" i="49"/>
  <c r="BJ34" i="49"/>
  <c r="BE34" i="49"/>
  <c r="BC34" i="49"/>
  <c r="AX34" i="49"/>
  <c r="AV34" i="49"/>
  <c r="AQ34" i="49"/>
  <c r="AO34" i="49"/>
  <c r="AJ34" i="49"/>
  <c r="AH34" i="49"/>
  <c r="AC34" i="49"/>
  <c r="AA34" i="49"/>
  <c r="V34" i="49"/>
  <c r="T34" i="49"/>
  <c r="O34" i="49"/>
  <c r="M34" i="49"/>
  <c r="H34" i="49"/>
  <c r="F34" i="49"/>
  <c r="BU33" i="49"/>
  <c r="BS33" i="49"/>
  <c r="BQ33" i="49"/>
  <c r="BL33" i="49"/>
  <c r="BJ33" i="49"/>
  <c r="BE33" i="49"/>
  <c r="BC33" i="49"/>
  <c r="AX33" i="49"/>
  <c r="AV33" i="49"/>
  <c r="AQ33" i="49"/>
  <c r="AO33" i="49"/>
  <c r="AJ33" i="49"/>
  <c r="AH33" i="49"/>
  <c r="AC33" i="49"/>
  <c r="AA33" i="49"/>
  <c r="V33" i="49"/>
  <c r="T33" i="49"/>
  <c r="O33" i="49"/>
  <c r="M33" i="49"/>
  <c r="F33" i="49"/>
  <c r="BU32" i="49"/>
  <c r="BS32" i="49"/>
  <c r="BQ32" i="49"/>
  <c r="BL32" i="49"/>
  <c r="BJ32" i="49"/>
  <c r="BE32" i="49"/>
  <c r="BC32" i="49"/>
  <c r="AX32" i="49"/>
  <c r="AV32" i="49"/>
  <c r="AQ32" i="49"/>
  <c r="AO32" i="49"/>
  <c r="AJ32" i="49"/>
  <c r="AH32" i="49"/>
  <c r="AC32" i="49"/>
  <c r="AA32" i="49"/>
  <c r="V32" i="49"/>
  <c r="T32" i="49"/>
  <c r="O32" i="49"/>
  <c r="M32" i="49"/>
  <c r="H32" i="49"/>
  <c r="F32" i="49"/>
  <c r="BU31" i="49"/>
  <c r="BS31" i="49"/>
  <c r="BQ31" i="49"/>
  <c r="BL31" i="49"/>
  <c r="BJ31" i="49"/>
  <c r="BE31" i="49"/>
  <c r="BC31" i="49"/>
  <c r="AX31" i="49"/>
  <c r="AV31" i="49"/>
  <c r="AQ31" i="49"/>
  <c r="AO31" i="49"/>
  <c r="AJ31" i="49"/>
  <c r="AH31" i="49"/>
  <c r="AC31" i="49"/>
  <c r="AA31" i="49"/>
  <c r="V31" i="49"/>
  <c r="T31" i="49"/>
  <c r="O31" i="49"/>
  <c r="M31" i="49"/>
  <c r="H31" i="49"/>
  <c r="F31" i="49"/>
  <c r="BU30" i="49"/>
  <c r="BS30" i="49"/>
  <c r="BQ30" i="49"/>
  <c r="BL30" i="49"/>
  <c r="BJ30" i="49"/>
  <c r="BE30" i="49"/>
  <c r="BC30" i="49"/>
  <c r="AX30" i="49"/>
  <c r="AV30" i="49"/>
  <c r="AQ30" i="49"/>
  <c r="AO30" i="49"/>
  <c r="AJ30" i="49"/>
  <c r="AH30" i="49"/>
  <c r="AC30" i="49"/>
  <c r="AA30" i="49"/>
  <c r="V30" i="49"/>
  <c r="T30" i="49"/>
  <c r="O30" i="49"/>
  <c r="M30" i="49"/>
  <c r="H30" i="49"/>
  <c r="F30" i="49"/>
  <c r="BU29" i="49"/>
  <c r="BS29" i="49"/>
  <c r="BQ29" i="49"/>
  <c r="BL29" i="49"/>
  <c r="BJ29" i="49"/>
  <c r="BE29" i="49"/>
  <c r="BC29" i="49"/>
  <c r="AX29" i="49"/>
  <c r="AV29" i="49"/>
  <c r="AQ29" i="49"/>
  <c r="AO29" i="49"/>
  <c r="AJ29" i="49"/>
  <c r="AH29" i="49"/>
  <c r="AC29" i="49"/>
  <c r="AA29" i="49"/>
  <c r="V29" i="49"/>
  <c r="T29" i="49"/>
  <c r="O29" i="49"/>
  <c r="M29" i="49"/>
  <c r="F29" i="49"/>
  <c r="BU28" i="49"/>
  <c r="BS28" i="49"/>
  <c r="BQ28" i="49"/>
  <c r="BL28" i="49"/>
  <c r="BJ28" i="49"/>
  <c r="BE28" i="49"/>
  <c r="BC28" i="49"/>
  <c r="AX28" i="49"/>
  <c r="AV28" i="49"/>
  <c r="AQ28" i="49"/>
  <c r="AO28" i="49"/>
  <c r="AJ28" i="49"/>
  <c r="AH28" i="49"/>
  <c r="AC28" i="49"/>
  <c r="AA28" i="49"/>
  <c r="V28" i="49"/>
  <c r="T28" i="49"/>
  <c r="O28" i="49"/>
  <c r="M28" i="49"/>
  <c r="H28" i="49"/>
  <c r="F28" i="49"/>
  <c r="BU27" i="49"/>
  <c r="BS27" i="49"/>
  <c r="BQ27" i="49"/>
  <c r="BL27" i="49"/>
  <c r="BJ27" i="49"/>
  <c r="BE27" i="49"/>
  <c r="BC27" i="49"/>
  <c r="AX27" i="49"/>
  <c r="AV27" i="49"/>
  <c r="AQ27" i="49"/>
  <c r="AO27" i="49"/>
  <c r="AJ27" i="49"/>
  <c r="AH27" i="49"/>
  <c r="AC27" i="49"/>
  <c r="AA27" i="49"/>
  <c r="V27" i="49"/>
  <c r="T27" i="49"/>
  <c r="O27" i="49"/>
  <c r="M27" i="49"/>
  <c r="H27" i="49"/>
  <c r="F27" i="49"/>
  <c r="BU26" i="49"/>
  <c r="BS26" i="49"/>
  <c r="BQ26" i="49"/>
  <c r="BL26" i="49"/>
  <c r="BJ26" i="49"/>
  <c r="BE26" i="49"/>
  <c r="BC26" i="49"/>
  <c r="AX26" i="49"/>
  <c r="AV26" i="49"/>
  <c r="AQ26" i="49"/>
  <c r="AO26" i="49"/>
  <c r="AJ26" i="49"/>
  <c r="AH26" i="49"/>
  <c r="AC26" i="49"/>
  <c r="AA26" i="49"/>
  <c r="V26" i="49"/>
  <c r="T26" i="49"/>
  <c r="O26" i="49"/>
  <c r="M26" i="49"/>
  <c r="F26" i="49"/>
  <c r="BU25" i="49"/>
  <c r="BS25" i="49"/>
  <c r="BQ25" i="49"/>
  <c r="BL25" i="49"/>
  <c r="BJ25" i="49"/>
  <c r="BE25" i="49"/>
  <c r="BC25" i="49"/>
  <c r="AX25" i="49"/>
  <c r="AV25" i="49"/>
  <c r="AQ25" i="49"/>
  <c r="AO25" i="49"/>
  <c r="AJ25" i="49"/>
  <c r="AH25" i="49"/>
  <c r="AC25" i="49"/>
  <c r="AA25" i="49"/>
  <c r="V25" i="49"/>
  <c r="T25" i="49"/>
  <c r="O25" i="49"/>
  <c r="M25" i="49"/>
  <c r="F25" i="49"/>
  <c r="BU24" i="49"/>
  <c r="BS24" i="49"/>
  <c r="BQ24" i="49"/>
  <c r="BL24" i="49"/>
  <c r="BJ24" i="49"/>
  <c r="BE24" i="49"/>
  <c r="BC24" i="49"/>
  <c r="AX24" i="49"/>
  <c r="AV24" i="49"/>
  <c r="AQ24" i="49"/>
  <c r="AO24" i="49"/>
  <c r="AJ24" i="49"/>
  <c r="AH24" i="49"/>
  <c r="AC24" i="49"/>
  <c r="AA24" i="49"/>
  <c r="V24" i="49"/>
  <c r="T24" i="49"/>
  <c r="O24" i="49"/>
  <c r="M24" i="49"/>
  <c r="H24" i="49"/>
  <c r="F24" i="49"/>
  <c r="BU23" i="49"/>
  <c r="BS23" i="49"/>
  <c r="BQ23" i="49"/>
  <c r="BL23" i="49"/>
  <c r="BJ23" i="49"/>
  <c r="BE23" i="49"/>
  <c r="BC23" i="49"/>
  <c r="AX23" i="49"/>
  <c r="AV23" i="49"/>
  <c r="AQ23" i="49"/>
  <c r="AO23" i="49"/>
  <c r="AJ23" i="49"/>
  <c r="AH23" i="49"/>
  <c r="AC23" i="49"/>
  <c r="AA23" i="49"/>
  <c r="V23" i="49"/>
  <c r="T23" i="49"/>
  <c r="M23" i="49"/>
  <c r="H23" i="49"/>
  <c r="F23" i="49"/>
  <c r="BU22" i="49"/>
  <c r="BS22" i="49"/>
  <c r="BQ22" i="49"/>
  <c r="BL22" i="49"/>
  <c r="BJ22" i="49"/>
  <c r="BE22" i="49"/>
  <c r="BC22" i="49"/>
  <c r="AX22" i="49"/>
  <c r="AV22" i="49"/>
  <c r="AQ22" i="49"/>
  <c r="AO22" i="49"/>
  <c r="AJ22" i="49"/>
  <c r="AH22" i="49"/>
  <c r="AC22" i="49"/>
  <c r="AA22" i="49"/>
  <c r="V22" i="49"/>
  <c r="T22" i="49"/>
  <c r="O22" i="49"/>
  <c r="M22" i="49"/>
  <c r="H22" i="49"/>
  <c r="F22" i="49"/>
  <c r="BU21" i="49"/>
  <c r="BS21" i="49"/>
  <c r="BQ21" i="49"/>
  <c r="BL21" i="49"/>
  <c r="BJ21" i="49"/>
  <c r="BE21" i="49"/>
  <c r="BC21" i="49"/>
  <c r="AX21" i="49"/>
  <c r="AV21" i="49"/>
  <c r="AQ21" i="49"/>
  <c r="AO21" i="49"/>
  <c r="AJ21" i="49"/>
  <c r="AH21" i="49"/>
  <c r="AC21" i="49"/>
  <c r="AA21" i="49"/>
  <c r="V21" i="49"/>
  <c r="T21" i="49"/>
  <c r="O21" i="49"/>
  <c r="M21" i="49"/>
  <c r="F21" i="49"/>
  <c r="BU20" i="49"/>
  <c r="BS20" i="49"/>
  <c r="BQ20" i="49"/>
  <c r="BL20" i="49"/>
  <c r="BJ20" i="49"/>
  <c r="BE20" i="49"/>
  <c r="BC20" i="49"/>
  <c r="AX20" i="49"/>
  <c r="AV20" i="49"/>
  <c r="AQ20" i="49"/>
  <c r="AO20" i="49"/>
  <c r="AJ20" i="49"/>
  <c r="AH20" i="49"/>
  <c r="AC20" i="49"/>
  <c r="AA20" i="49"/>
  <c r="V20" i="49"/>
  <c r="T20" i="49"/>
  <c r="O20" i="49"/>
  <c r="M20" i="49"/>
  <c r="H20" i="49"/>
  <c r="F20" i="49"/>
  <c r="BU19" i="49"/>
  <c r="BS19" i="49"/>
  <c r="BQ19" i="49"/>
  <c r="BL19" i="49"/>
  <c r="BJ19" i="49"/>
  <c r="BE19" i="49"/>
  <c r="BC19" i="49"/>
  <c r="AX19" i="49"/>
  <c r="AV19" i="49"/>
  <c r="AQ19" i="49"/>
  <c r="AO19" i="49"/>
  <c r="AJ19" i="49"/>
  <c r="AH19" i="49"/>
  <c r="AC19" i="49"/>
  <c r="AA19" i="49"/>
  <c r="V19" i="49"/>
  <c r="T19" i="49"/>
  <c r="O19" i="49"/>
  <c r="M19" i="49"/>
  <c r="H19" i="49"/>
  <c r="F19" i="49"/>
  <c r="BU18" i="49"/>
  <c r="BS18" i="49"/>
  <c r="BQ18" i="49"/>
  <c r="BL18" i="49"/>
  <c r="BJ18" i="49"/>
  <c r="BE18" i="49"/>
  <c r="BC18" i="49"/>
  <c r="AX18" i="49"/>
  <c r="AV18" i="49"/>
  <c r="AQ18" i="49"/>
  <c r="AO18" i="49"/>
  <c r="AJ18" i="49"/>
  <c r="AH18" i="49"/>
  <c r="AC18" i="49"/>
  <c r="AA18" i="49"/>
  <c r="V18" i="49"/>
  <c r="T18" i="49"/>
  <c r="O18" i="49"/>
  <c r="M18" i="49"/>
  <c r="H18" i="49"/>
  <c r="F18" i="49"/>
  <c r="BU17" i="49"/>
  <c r="BS17" i="49"/>
  <c r="BQ17" i="49"/>
  <c r="BL17" i="49"/>
  <c r="BJ17" i="49"/>
  <c r="BE17" i="49"/>
  <c r="BC17" i="49"/>
  <c r="AX17" i="49"/>
  <c r="AV17" i="49"/>
  <c r="AQ17" i="49"/>
  <c r="AO17" i="49"/>
  <c r="AJ17" i="49"/>
  <c r="AH17" i="49"/>
  <c r="AC17" i="49"/>
  <c r="AA17" i="49"/>
  <c r="V17" i="49"/>
  <c r="T17" i="49"/>
  <c r="O17" i="49"/>
  <c r="M17" i="49"/>
  <c r="F17" i="49"/>
  <c r="BU16" i="49"/>
  <c r="BS16" i="49"/>
  <c r="BQ16" i="49"/>
  <c r="BL16" i="49"/>
  <c r="BJ16" i="49"/>
  <c r="BE16" i="49"/>
  <c r="BC16" i="49"/>
  <c r="AX16" i="49"/>
  <c r="AV16" i="49"/>
  <c r="AQ16" i="49"/>
  <c r="AO16" i="49"/>
  <c r="AJ16" i="49"/>
  <c r="AH16" i="49"/>
  <c r="AC16" i="49"/>
  <c r="AA16" i="49"/>
  <c r="V16" i="49"/>
  <c r="T16" i="49"/>
  <c r="O16" i="49"/>
  <c r="M16" i="49"/>
  <c r="F16" i="49"/>
  <c r="BU15" i="49"/>
  <c r="BS15" i="49"/>
  <c r="BQ15" i="49"/>
  <c r="BJ15" i="49"/>
  <c r="BC15" i="49"/>
  <c r="AX15" i="49"/>
  <c r="AV15" i="49"/>
  <c r="AQ15" i="49"/>
  <c r="AO15" i="49"/>
  <c r="AJ15" i="49"/>
  <c r="AH15" i="49"/>
  <c r="AC15" i="49"/>
  <c r="AA15" i="49"/>
  <c r="T15" i="49"/>
  <c r="O15" i="49"/>
  <c r="M15" i="49"/>
  <c r="H15" i="49"/>
  <c r="F15" i="49"/>
  <c r="Z52" i="37"/>
  <c r="AA52" i="37" s="1"/>
  <c r="U52" i="37"/>
  <c r="V52" i="37" s="1"/>
  <c r="P52" i="37"/>
  <c r="Q52" i="37" s="1"/>
  <c r="K52" i="37"/>
  <c r="L52" i="37" s="1"/>
  <c r="F52" i="37"/>
  <c r="G52" i="37" s="1"/>
  <c r="Z51" i="37"/>
  <c r="AA51" i="37" s="1"/>
  <c r="U51" i="37"/>
  <c r="V51" i="37" s="1"/>
  <c r="P51" i="37"/>
  <c r="Q51" i="37" s="1"/>
  <c r="K51" i="37"/>
  <c r="L51" i="37" s="1"/>
  <c r="F51" i="37"/>
  <c r="G51" i="37" s="1"/>
  <c r="Z50" i="37"/>
  <c r="AA50" i="37" s="1"/>
  <c r="U50" i="37"/>
  <c r="V50" i="37" s="1"/>
  <c r="P50" i="37"/>
  <c r="Q50" i="37" s="1"/>
  <c r="K50" i="37"/>
  <c r="L50" i="37" s="1"/>
  <c r="F50" i="37"/>
  <c r="Z49" i="37"/>
  <c r="AA49" i="37" s="1"/>
  <c r="U49" i="37"/>
  <c r="V49" i="37" s="1"/>
  <c r="P49" i="37"/>
  <c r="Q49" i="37" s="1"/>
  <c r="K49" i="37"/>
  <c r="L49" i="37" s="1"/>
  <c r="F49" i="37"/>
  <c r="G49" i="37" s="1"/>
  <c r="Z48" i="37"/>
  <c r="AA48" i="37" s="1"/>
  <c r="U48" i="37"/>
  <c r="V48" i="37" s="1"/>
  <c r="P48" i="37"/>
  <c r="Q48" i="37" s="1"/>
  <c r="K48" i="37"/>
  <c r="L48" i="37" s="1"/>
  <c r="F48" i="37"/>
  <c r="G48" i="37" s="1"/>
  <c r="Z47" i="37"/>
  <c r="AA47" i="37" s="1"/>
  <c r="U47" i="37"/>
  <c r="V47" i="37" s="1"/>
  <c r="P47" i="37"/>
  <c r="Q47" i="37" s="1"/>
  <c r="K47" i="37"/>
  <c r="L47" i="37" s="1"/>
  <c r="F47" i="37"/>
  <c r="G47" i="37" s="1"/>
  <c r="Z46" i="37"/>
  <c r="AA46" i="37" s="1"/>
  <c r="U46" i="37"/>
  <c r="V46" i="37" s="1"/>
  <c r="P46" i="37"/>
  <c r="Q46" i="37" s="1"/>
  <c r="K46" i="37"/>
  <c r="L46" i="37" s="1"/>
  <c r="F46" i="37"/>
  <c r="G46" i="37" s="1"/>
  <c r="Z45" i="37"/>
  <c r="AA45" i="37" s="1"/>
  <c r="U45" i="37"/>
  <c r="V45" i="37" s="1"/>
  <c r="P45" i="37"/>
  <c r="Q45" i="37" s="1"/>
  <c r="K45" i="37"/>
  <c r="L45" i="37" s="1"/>
  <c r="F45" i="37"/>
  <c r="G45" i="37" s="1"/>
  <c r="Z44" i="37"/>
  <c r="AA44" i="37" s="1"/>
  <c r="U44" i="37"/>
  <c r="V44" i="37" s="1"/>
  <c r="P44" i="37"/>
  <c r="Q44" i="37" s="1"/>
  <c r="K44" i="37"/>
  <c r="L44" i="37" s="1"/>
  <c r="F44" i="37"/>
  <c r="G44" i="37" s="1"/>
  <c r="Z43" i="37"/>
  <c r="AA43" i="37" s="1"/>
  <c r="U43" i="37"/>
  <c r="V43" i="37" s="1"/>
  <c r="P43" i="37"/>
  <c r="Q43" i="37" s="1"/>
  <c r="K43" i="37"/>
  <c r="L43" i="37" s="1"/>
  <c r="F43" i="37"/>
  <c r="G43" i="37" s="1"/>
  <c r="Z42" i="37"/>
  <c r="AA42" i="37" s="1"/>
  <c r="U42" i="37"/>
  <c r="V42" i="37" s="1"/>
  <c r="P42" i="37"/>
  <c r="Q42" i="37" s="1"/>
  <c r="K42" i="37"/>
  <c r="L42" i="37" s="1"/>
  <c r="F42" i="37"/>
  <c r="G42" i="37" s="1"/>
  <c r="Z41" i="37"/>
  <c r="AA41" i="37" s="1"/>
  <c r="U41" i="37"/>
  <c r="V41" i="37" s="1"/>
  <c r="P41" i="37"/>
  <c r="Q41" i="37" s="1"/>
  <c r="K41" i="37"/>
  <c r="L41" i="37" s="1"/>
  <c r="F41" i="37"/>
  <c r="G41" i="37" s="1"/>
  <c r="Z40" i="37"/>
  <c r="AA40" i="37" s="1"/>
  <c r="U40" i="37"/>
  <c r="V40" i="37" s="1"/>
  <c r="P40" i="37"/>
  <c r="Q40" i="37" s="1"/>
  <c r="K40" i="37"/>
  <c r="L40" i="37" s="1"/>
  <c r="F40" i="37"/>
  <c r="G40" i="37" s="1"/>
  <c r="Z39" i="37"/>
  <c r="AA39" i="37" s="1"/>
  <c r="U39" i="37"/>
  <c r="V39" i="37" s="1"/>
  <c r="P39" i="37"/>
  <c r="Q39" i="37" s="1"/>
  <c r="K39" i="37"/>
  <c r="L39" i="37" s="1"/>
  <c r="F39" i="37"/>
  <c r="G39" i="37" s="1"/>
  <c r="Z38" i="37"/>
  <c r="AA38" i="37" s="1"/>
  <c r="U38" i="37"/>
  <c r="V38" i="37" s="1"/>
  <c r="P38" i="37"/>
  <c r="Q38" i="37" s="1"/>
  <c r="K38" i="37"/>
  <c r="L38" i="37" s="1"/>
  <c r="F38" i="37"/>
  <c r="G38" i="37" s="1"/>
  <c r="Z37" i="37"/>
  <c r="AA37" i="37" s="1"/>
  <c r="U37" i="37"/>
  <c r="V37" i="37" s="1"/>
  <c r="P37" i="37"/>
  <c r="Q37" i="37" s="1"/>
  <c r="K37" i="37"/>
  <c r="L37" i="37" s="1"/>
  <c r="F37" i="37"/>
  <c r="G37" i="37" s="1"/>
  <c r="Z36" i="37"/>
  <c r="AA36" i="37" s="1"/>
  <c r="U36" i="37"/>
  <c r="V36" i="37" s="1"/>
  <c r="P36" i="37"/>
  <c r="Q36" i="37" s="1"/>
  <c r="K36" i="37"/>
  <c r="L36" i="37" s="1"/>
  <c r="F36" i="37"/>
  <c r="G36" i="37" s="1"/>
  <c r="Z35" i="37"/>
  <c r="AA35" i="37" s="1"/>
  <c r="U35" i="37"/>
  <c r="V35" i="37" s="1"/>
  <c r="P35" i="37"/>
  <c r="Q35" i="37" s="1"/>
  <c r="K35" i="37"/>
  <c r="L35" i="37" s="1"/>
  <c r="F35" i="37"/>
  <c r="G35" i="37" s="1"/>
  <c r="Z34" i="37"/>
  <c r="AA34" i="37" s="1"/>
  <c r="U34" i="37"/>
  <c r="V34" i="37" s="1"/>
  <c r="P34" i="37"/>
  <c r="Q34" i="37" s="1"/>
  <c r="K34" i="37"/>
  <c r="L34" i="37" s="1"/>
  <c r="F34" i="37"/>
  <c r="G34" i="37" s="1"/>
  <c r="Z33" i="37"/>
  <c r="AA33" i="37" s="1"/>
  <c r="U33" i="37"/>
  <c r="V33" i="37" s="1"/>
  <c r="P33" i="37"/>
  <c r="Q33" i="37" s="1"/>
  <c r="K33" i="37"/>
  <c r="L33" i="37" s="1"/>
  <c r="F33" i="37"/>
  <c r="G33" i="37" s="1"/>
  <c r="Z32" i="37"/>
  <c r="AA32" i="37" s="1"/>
  <c r="U32" i="37"/>
  <c r="V32" i="37" s="1"/>
  <c r="P32" i="37"/>
  <c r="Q32" i="37" s="1"/>
  <c r="K32" i="37"/>
  <c r="L32" i="37" s="1"/>
  <c r="F32" i="37"/>
  <c r="G32" i="37" s="1"/>
  <c r="Z31" i="37"/>
  <c r="AA31" i="37" s="1"/>
  <c r="U31" i="37"/>
  <c r="V31" i="37" s="1"/>
  <c r="P31" i="37"/>
  <c r="Q31" i="37" s="1"/>
  <c r="K31" i="37"/>
  <c r="L31" i="37" s="1"/>
  <c r="F31" i="37"/>
  <c r="G31" i="37" s="1"/>
  <c r="Z30" i="37"/>
  <c r="AA30" i="37" s="1"/>
  <c r="U30" i="37"/>
  <c r="V30" i="37" s="1"/>
  <c r="P30" i="37"/>
  <c r="Q30" i="37" s="1"/>
  <c r="K30" i="37"/>
  <c r="L30" i="37" s="1"/>
  <c r="F30" i="37"/>
  <c r="G30" i="37" s="1"/>
  <c r="Z29" i="37"/>
  <c r="AA29" i="37" s="1"/>
  <c r="U29" i="37"/>
  <c r="V29" i="37" s="1"/>
  <c r="P29" i="37"/>
  <c r="Q29" i="37" s="1"/>
  <c r="K29" i="37"/>
  <c r="L29" i="37" s="1"/>
  <c r="F29" i="37"/>
  <c r="G29" i="37" s="1"/>
  <c r="Z28" i="37"/>
  <c r="AA28" i="37" s="1"/>
  <c r="U28" i="37"/>
  <c r="V28" i="37" s="1"/>
  <c r="P28" i="37"/>
  <c r="Q28" i="37" s="1"/>
  <c r="K28" i="37"/>
  <c r="L28" i="37" s="1"/>
  <c r="F28" i="37"/>
  <c r="G28" i="37" s="1"/>
  <c r="Z27" i="37"/>
  <c r="AA27" i="37" s="1"/>
  <c r="U27" i="37"/>
  <c r="V27" i="37" s="1"/>
  <c r="P27" i="37"/>
  <c r="Q27" i="37" s="1"/>
  <c r="K27" i="37"/>
  <c r="L27" i="37" s="1"/>
  <c r="F27" i="37"/>
  <c r="G27" i="37" s="1"/>
  <c r="Z26" i="37"/>
  <c r="AA26" i="37" s="1"/>
  <c r="U26" i="37"/>
  <c r="V26" i="37" s="1"/>
  <c r="P26" i="37"/>
  <c r="Q26" i="37" s="1"/>
  <c r="K26" i="37"/>
  <c r="L26" i="37" s="1"/>
  <c r="F26" i="37"/>
  <c r="G26" i="37" s="1"/>
  <c r="Z25" i="37"/>
  <c r="AA25" i="37" s="1"/>
  <c r="U25" i="37"/>
  <c r="V25" i="37" s="1"/>
  <c r="P25" i="37"/>
  <c r="Q25" i="37" s="1"/>
  <c r="K25" i="37"/>
  <c r="L25" i="37" s="1"/>
  <c r="F25" i="37"/>
  <c r="G25" i="37" s="1"/>
  <c r="Z24" i="37"/>
  <c r="AA24" i="37" s="1"/>
  <c r="U24" i="37"/>
  <c r="V24" i="37" s="1"/>
  <c r="P24" i="37"/>
  <c r="Q24" i="37" s="1"/>
  <c r="K24" i="37"/>
  <c r="L24" i="37" s="1"/>
  <c r="F24" i="37"/>
  <c r="G24" i="37" s="1"/>
  <c r="Z23" i="37"/>
  <c r="AA23" i="37" s="1"/>
  <c r="U23" i="37"/>
  <c r="V23" i="37" s="1"/>
  <c r="P23" i="37"/>
  <c r="Q23" i="37" s="1"/>
  <c r="K23" i="37"/>
  <c r="L23" i="37" s="1"/>
  <c r="F23" i="37"/>
  <c r="G23" i="37" s="1"/>
  <c r="Z22" i="37"/>
  <c r="AA22" i="37" s="1"/>
  <c r="U22" i="37"/>
  <c r="V22" i="37" s="1"/>
  <c r="P22" i="37"/>
  <c r="Q22" i="37" s="1"/>
  <c r="K22" i="37"/>
  <c r="L22" i="37" s="1"/>
  <c r="F22" i="37"/>
  <c r="G22" i="37" s="1"/>
  <c r="Z21" i="37"/>
  <c r="AA21" i="37" s="1"/>
  <c r="U21" i="37"/>
  <c r="V21" i="37" s="1"/>
  <c r="P21" i="37"/>
  <c r="Q21" i="37" s="1"/>
  <c r="K21" i="37"/>
  <c r="L21" i="37" s="1"/>
  <c r="F21" i="37"/>
  <c r="G21" i="37" s="1"/>
  <c r="Z20" i="37"/>
  <c r="AA20" i="37" s="1"/>
  <c r="U20" i="37"/>
  <c r="V20" i="37" s="1"/>
  <c r="P20" i="37"/>
  <c r="Q20" i="37" s="1"/>
  <c r="K20" i="37"/>
  <c r="L20" i="37" s="1"/>
  <c r="F20" i="37"/>
  <c r="G20" i="37" s="1"/>
  <c r="Z19" i="37"/>
  <c r="AA19" i="37" s="1"/>
  <c r="U19" i="37"/>
  <c r="V19" i="37" s="1"/>
  <c r="P19" i="37"/>
  <c r="Q19" i="37" s="1"/>
  <c r="K19" i="37"/>
  <c r="L19" i="37" s="1"/>
  <c r="F19" i="37"/>
  <c r="G19" i="37" s="1"/>
  <c r="Z18" i="37"/>
  <c r="AA18" i="37" s="1"/>
  <c r="U18" i="37"/>
  <c r="V18" i="37" s="1"/>
  <c r="P18" i="37"/>
  <c r="Q18" i="37" s="1"/>
  <c r="K18" i="37"/>
  <c r="L18" i="37" s="1"/>
  <c r="F18" i="37"/>
  <c r="G18" i="37" s="1"/>
  <c r="Z17" i="37"/>
  <c r="AA17" i="37" s="1"/>
  <c r="U17" i="37"/>
  <c r="V17" i="37" s="1"/>
  <c r="P17" i="37"/>
  <c r="Q17" i="37" s="1"/>
  <c r="K17" i="37"/>
  <c r="L17" i="37" s="1"/>
  <c r="F17" i="37"/>
  <c r="G17" i="37" s="1"/>
  <c r="Z16" i="37"/>
  <c r="AA16" i="37" s="1"/>
  <c r="U16" i="37"/>
  <c r="V16" i="37" s="1"/>
  <c r="P16" i="37"/>
  <c r="Q16" i="37" s="1"/>
  <c r="K16" i="37"/>
  <c r="L16" i="37" s="1"/>
  <c r="F16" i="37"/>
  <c r="G16" i="37" s="1"/>
  <c r="Z15" i="37"/>
  <c r="AA15" i="37" s="1"/>
  <c r="U15" i="37"/>
  <c r="V15" i="37" s="1"/>
  <c r="P15" i="37"/>
  <c r="Q15" i="37" s="1"/>
  <c r="K15" i="37"/>
  <c r="L15" i="37" s="1"/>
  <c r="F15" i="37"/>
  <c r="G15" i="37" s="1"/>
  <c r="Z14" i="37"/>
  <c r="AA14" i="37" s="1"/>
  <c r="U14" i="37"/>
  <c r="V14" i="37" s="1"/>
  <c r="P14" i="37"/>
  <c r="Q14" i="37" s="1"/>
  <c r="K14" i="37"/>
  <c r="L14" i="37" s="1"/>
  <c r="F14" i="37"/>
  <c r="G14" i="37" s="1"/>
  <c r="Z13" i="37"/>
  <c r="AA13" i="37" s="1"/>
  <c r="U13" i="37"/>
  <c r="P13" i="37"/>
  <c r="Q13" i="37" s="1"/>
  <c r="F13" i="37"/>
  <c r="G50" i="37" l="1"/>
  <c r="C42" i="39" s="1"/>
  <c r="B42" i="39"/>
  <c r="G13" i="37"/>
  <c r="B5" i="39"/>
  <c r="B45" i="39" s="1"/>
  <c r="V13" i="37"/>
  <c r="V53" i="37" s="1"/>
  <c r="U54" i="37"/>
  <c r="AA53" i="37"/>
  <c r="V56" i="37"/>
  <c r="V57" i="37" s="1"/>
  <c r="Q53" i="37"/>
  <c r="Q56" i="37" s="1"/>
  <c r="Q57" i="37" s="1"/>
  <c r="G16" i="36" s="1"/>
  <c r="AA56" i="37"/>
  <c r="L53" i="37"/>
  <c r="L56" i="37" s="1"/>
  <c r="L57" i="37" s="1"/>
  <c r="AX58" i="49"/>
  <c r="BS58" i="53"/>
  <c r="AX58" i="62"/>
  <c r="AX58" i="66"/>
  <c r="AJ58" i="58"/>
  <c r="BL58" i="62"/>
  <c r="AC58" i="66"/>
  <c r="AC58" i="49"/>
  <c r="AJ58" i="49"/>
  <c r="BS58" i="49"/>
  <c r="BS58" i="58"/>
  <c r="AJ58" i="62"/>
  <c r="BL58" i="66"/>
  <c r="V58" i="66"/>
  <c r="BL58" i="58"/>
  <c r="AC58" i="62"/>
  <c r="AQ58" i="58"/>
  <c r="AJ58" i="66"/>
  <c r="AQ58" i="49"/>
  <c r="AQ58" i="62"/>
  <c r="BS58" i="66"/>
  <c r="AC58" i="58"/>
  <c r="V58" i="58"/>
  <c r="AX58" i="58"/>
  <c r="AQ58" i="66"/>
  <c r="P58" i="53"/>
  <c r="P61" i="53" s="1"/>
  <c r="O61" i="53" s="1"/>
  <c r="H15" i="58"/>
  <c r="H61" i="49"/>
  <c r="BU61" i="62"/>
  <c r="H61" i="62"/>
  <c r="BD61" i="66"/>
  <c r="BU61" i="66" s="1"/>
  <c r="BU61" i="53"/>
  <c r="H61" i="53"/>
  <c r="H61" i="66"/>
  <c r="O15" i="53"/>
  <c r="BU61" i="58"/>
  <c r="H61" i="58"/>
  <c r="BD61" i="49"/>
  <c r="BD62" i="49" s="1"/>
  <c r="AH104" i="54"/>
  <c r="V41" i="77"/>
  <c r="S45" i="77"/>
  <c r="Q45" i="77"/>
  <c r="T41" i="77"/>
  <c r="U45" i="77"/>
  <c r="X41" i="77"/>
  <c r="T40" i="76"/>
  <c r="Q44" i="76"/>
  <c r="X40" i="76"/>
  <c r="U44" i="76"/>
  <c r="AB40" i="76"/>
  <c r="Y44" i="76"/>
  <c r="AH93" i="54"/>
  <c r="BW27" i="49"/>
  <c r="AH93" i="63"/>
  <c r="AH68" i="54"/>
  <c r="O53" i="62"/>
  <c r="BV53" i="62" s="1"/>
  <c r="BW53" i="62"/>
  <c r="BW23" i="66"/>
  <c r="H23" i="66"/>
  <c r="BV23" i="66" s="1"/>
  <c r="F59" i="53"/>
  <c r="O53" i="53"/>
  <c r="BV53" i="53" s="1"/>
  <c r="BW53" i="53"/>
  <c r="BV44" i="58"/>
  <c r="BV44" i="66"/>
  <c r="AA59" i="58"/>
  <c r="BV52" i="58"/>
  <c r="BV21" i="66"/>
  <c r="BV56" i="66"/>
  <c r="BW46" i="62"/>
  <c r="BV54" i="62"/>
  <c r="AH104" i="50"/>
  <c r="AH93" i="50"/>
  <c r="BW39" i="66"/>
  <c r="AH93" i="59"/>
  <c r="AH68" i="50"/>
  <c r="H23" i="58"/>
  <c r="BV23" i="58" s="1"/>
  <c r="BW23" i="58"/>
  <c r="BV36" i="49"/>
  <c r="BV36" i="53"/>
  <c r="BW29" i="49"/>
  <c r="H29" i="49"/>
  <c r="BV29" i="49" s="1"/>
  <c r="BV32" i="49"/>
  <c r="BW43" i="49"/>
  <c r="BV26" i="58"/>
  <c r="F54" i="37"/>
  <c r="BW16" i="49"/>
  <c r="BV40" i="49"/>
  <c r="BV45" i="49"/>
  <c r="BV21" i="53"/>
  <c r="F59" i="58"/>
  <c r="BV24" i="49"/>
  <c r="BW21" i="53"/>
  <c r="BV21" i="58"/>
  <c r="BV28" i="58"/>
  <c r="BL41" i="53"/>
  <c r="BV41" i="53" s="1"/>
  <c r="BW41" i="53"/>
  <c r="BV20" i="49"/>
  <c r="BW19" i="58"/>
  <c r="BV32" i="58"/>
  <c r="BW31" i="49"/>
  <c r="O37" i="62"/>
  <c r="BV37" i="62" s="1"/>
  <c r="BW37" i="62"/>
  <c r="BW23" i="49"/>
  <c r="O23" i="49"/>
  <c r="BV23" i="49" s="1"/>
  <c r="BV52" i="49"/>
  <c r="BK62" i="49"/>
  <c r="BV30" i="53"/>
  <c r="BV40" i="53"/>
  <c r="BV42" i="53"/>
  <c r="F59" i="66"/>
  <c r="BW55" i="49"/>
  <c r="O55" i="49"/>
  <c r="BV55" i="49" s="1"/>
  <c r="BW47" i="49"/>
  <c r="H47" i="49"/>
  <c r="BV47" i="49" s="1"/>
  <c r="H39" i="58"/>
  <c r="BV39" i="58" s="1"/>
  <c r="BW39" i="58"/>
  <c r="BJ59" i="49"/>
  <c r="BV56" i="49"/>
  <c r="BV16" i="58"/>
  <c r="BM61" i="49"/>
  <c r="BL61" i="49" s="1"/>
  <c r="BV28" i="49"/>
  <c r="BV46" i="53"/>
  <c r="BV21" i="62"/>
  <c r="BW40" i="49"/>
  <c r="BR62" i="49"/>
  <c r="BW55" i="58"/>
  <c r="O55" i="58"/>
  <c r="BV55" i="58" s="1"/>
  <c r="AI62" i="58"/>
  <c r="BW22" i="62"/>
  <c r="BV38" i="62"/>
  <c r="F59" i="49"/>
  <c r="BT61" i="49"/>
  <c r="BS61" i="49" s="1"/>
  <c r="BW42" i="49"/>
  <c r="AI62" i="49"/>
  <c r="BT61" i="58"/>
  <c r="BS61" i="58" s="1"/>
  <c r="BQ59" i="62"/>
  <c r="BW45" i="49"/>
  <c r="BW28" i="53"/>
  <c r="BV54" i="53"/>
  <c r="BV20" i="58"/>
  <c r="BV48" i="58"/>
  <c r="BV37" i="66"/>
  <c r="BW55" i="66"/>
  <c r="I62" i="49"/>
  <c r="BV39" i="49"/>
  <c r="BV44" i="49"/>
  <c r="BW15" i="58"/>
  <c r="BV19" i="58"/>
  <c r="BW52" i="62"/>
  <c r="BV48" i="66"/>
  <c r="H16" i="49"/>
  <c r="BV16" i="49" s="1"/>
  <c r="BQ59" i="49"/>
  <c r="BW39" i="49"/>
  <c r="BW35" i="53"/>
  <c r="BV38" i="53"/>
  <c r="BV42" i="58"/>
  <c r="BW36" i="62"/>
  <c r="BW56" i="49"/>
  <c r="BQ59" i="53"/>
  <c r="BV45" i="53"/>
  <c r="BV22" i="62"/>
  <c r="BW54" i="62"/>
  <c r="M59" i="49"/>
  <c r="BV48" i="49"/>
  <c r="G62" i="49"/>
  <c r="G62" i="53"/>
  <c r="M59" i="58"/>
  <c r="AR61" i="58"/>
  <c r="AQ61" i="58" s="1"/>
  <c r="BW31" i="58"/>
  <c r="BW20" i="62"/>
  <c r="H20" i="62"/>
  <c r="BV20" i="62" s="1"/>
  <c r="BV26" i="66"/>
  <c r="BW35" i="66"/>
  <c r="BV51" i="66"/>
  <c r="W61" i="49"/>
  <c r="BW24" i="49"/>
  <c r="N62" i="49"/>
  <c r="BW16" i="53"/>
  <c r="BD62" i="53"/>
  <c r="U62" i="53"/>
  <c r="BV35" i="58"/>
  <c r="BW30" i="62"/>
  <c r="BV39" i="66"/>
  <c r="BV53" i="66"/>
  <c r="BV55" i="66"/>
  <c r="AA59" i="49"/>
  <c r="BW19" i="49"/>
  <c r="BW26" i="49"/>
  <c r="M59" i="53"/>
  <c r="BK62" i="53"/>
  <c r="BJ59" i="58"/>
  <c r="BW26" i="58"/>
  <c r="BV37" i="58"/>
  <c r="BW38" i="62"/>
  <c r="BV28" i="66"/>
  <c r="BV42" i="66"/>
  <c r="BV56" i="58"/>
  <c r="BF61" i="62"/>
  <c r="BE61" i="62" s="1"/>
  <c r="T59" i="62"/>
  <c r="M59" i="66"/>
  <c r="AA59" i="66"/>
  <c r="BW31" i="66"/>
  <c r="BV40" i="66"/>
  <c r="BD62" i="58"/>
  <c r="M59" i="62"/>
  <c r="BW29" i="62"/>
  <c r="BW32" i="62"/>
  <c r="BV16" i="66"/>
  <c r="BW19" i="66"/>
  <c r="O35" i="66"/>
  <c r="BV35" i="66" s="1"/>
  <c r="BW47" i="66"/>
  <c r="BW47" i="58"/>
  <c r="G62" i="58"/>
  <c r="F59" i="62"/>
  <c r="BW28" i="62"/>
  <c r="BD62" i="62"/>
  <c r="BJ59" i="66"/>
  <c r="BW26" i="66"/>
  <c r="BW35" i="58"/>
  <c r="N62" i="58"/>
  <c r="BW45" i="62"/>
  <c r="BW48" i="62"/>
  <c r="BK62" i="62"/>
  <c r="BV32" i="66"/>
  <c r="BW42" i="66"/>
  <c r="BW51" i="66"/>
  <c r="BW42" i="58"/>
  <c r="BW56" i="58"/>
  <c r="BW21" i="62"/>
  <c r="BW44" i="62"/>
  <c r="BR62" i="62"/>
  <c r="AW62" i="62"/>
  <c r="N62" i="66"/>
  <c r="AH68" i="59"/>
  <c r="U62" i="66"/>
  <c r="AH104" i="59"/>
  <c r="AH68" i="63"/>
  <c r="AA59" i="62"/>
  <c r="BT61" i="66"/>
  <c r="BS61" i="66" s="1"/>
  <c r="BV36" i="66"/>
  <c r="BK62" i="58"/>
  <c r="AB62" i="62"/>
  <c r="G62" i="62"/>
  <c r="BR62" i="66"/>
  <c r="AH104" i="63"/>
  <c r="BR62" i="58"/>
  <c r="BE15" i="62"/>
  <c r="BE58" i="62" s="1"/>
  <c r="BW16" i="62"/>
  <c r="U62" i="62"/>
  <c r="BV52" i="66"/>
  <c r="BV29" i="66"/>
  <c r="BV24" i="66"/>
  <c r="BV20" i="66"/>
  <c r="BV45" i="66"/>
  <c r="AV59" i="66"/>
  <c r="BW18" i="66"/>
  <c r="H25" i="66"/>
  <c r="BV25" i="66" s="1"/>
  <c r="BW25" i="66"/>
  <c r="BV27" i="66"/>
  <c r="BW34" i="66"/>
  <c r="H41" i="66"/>
  <c r="BV41" i="66" s="1"/>
  <c r="BW41" i="66"/>
  <c r="BV43" i="66"/>
  <c r="BW50" i="66"/>
  <c r="H57" i="66"/>
  <c r="BV57" i="66" s="1"/>
  <c r="BW57" i="66"/>
  <c r="AY61" i="66"/>
  <c r="AX61" i="66" s="1"/>
  <c r="AI62" i="66"/>
  <c r="AD61" i="66"/>
  <c r="AC61" i="66" s="1"/>
  <c r="BW21" i="66"/>
  <c r="BW22" i="66"/>
  <c r="BW24" i="66"/>
  <c r="BW37" i="66"/>
  <c r="BW38" i="66"/>
  <c r="BW40" i="66"/>
  <c r="BW53" i="66"/>
  <c r="BW54" i="66"/>
  <c r="BW56" i="66"/>
  <c r="O15" i="66"/>
  <c r="BC59" i="66"/>
  <c r="BU58" i="66"/>
  <c r="BW28" i="66"/>
  <c r="BV30" i="66"/>
  <c r="O31" i="66"/>
  <c r="BV31" i="66" s="1"/>
  <c r="BW44" i="66"/>
  <c r="BV46" i="66"/>
  <c r="O47" i="66"/>
  <c r="BV47" i="66" s="1"/>
  <c r="BW15" i="66"/>
  <c r="H17" i="66"/>
  <c r="BW17" i="66"/>
  <c r="BW27" i="66"/>
  <c r="AO59" i="66"/>
  <c r="BW16" i="66"/>
  <c r="BW29" i="66"/>
  <c r="BW30" i="66"/>
  <c r="BW32" i="66"/>
  <c r="BW45" i="66"/>
  <c r="BW46" i="66"/>
  <c r="BW48" i="66"/>
  <c r="BF61" i="66"/>
  <c r="BE15" i="66"/>
  <c r="BE58" i="66" s="1"/>
  <c r="AK61" i="66"/>
  <c r="AJ61" i="66" s="1"/>
  <c r="H49" i="66"/>
  <c r="BV49" i="66" s="1"/>
  <c r="BW49" i="66"/>
  <c r="W61" i="66"/>
  <c r="BQ59" i="66"/>
  <c r="BW20" i="66"/>
  <c r="BV22" i="66"/>
  <c r="BW36" i="66"/>
  <c r="BV38" i="66"/>
  <c r="BW52" i="66"/>
  <c r="BV54" i="66"/>
  <c r="AR61" i="66"/>
  <c r="AQ61" i="66" s="1"/>
  <c r="T59" i="66"/>
  <c r="BV19" i="66"/>
  <c r="H33" i="66"/>
  <c r="BV33" i="66" s="1"/>
  <c r="BW33" i="66"/>
  <c r="BW43" i="66"/>
  <c r="BM61" i="66"/>
  <c r="BL61" i="66" s="1"/>
  <c r="H18" i="66"/>
  <c r="BV18" i="66" s="1"/>
  <c r="H34" i="66"/>
  <c r="BV34" i="66" s="1"/>
  <c r="H50" i="66"/>
  <c r="BV50" i="66" s="1"/>
  <c r="AW62" i="66"/>
  <c r="AB62" i="66"/>
  <c r="AP62" i="66"/>
  <c r="G62" i="66"/>
  <c r="BK62" i="66"/>
  <c r="AR61" i="62"/>
  <c r="AQ61" i="62" s="1"/>
  <c r="BV17" i="62"/>
  <c r="BV19" i="62"/>
  <c r="BW23" i="62"/>
  <c r="O23" i="62"/>
  <c r="BV23" i="62" s="1"/>
  <c r="BV33" i="62"/>
  <c r="BV35" i="62"/>
  <c r="BW39" i="62"/>
  <c r="O39" i="62"/>
  <c r="BV39" i="62" s="1"/>
  <c r="BV49" i="62"/>
  <c r="BV51" i="62"/>
  <c r="BW55" i="62"/>
  <c r="O55" i="62"/>
  <c r="BV55" i="62" s="1"/>
  <c r="AV59" i="62"/>
  <c r="BW17" i="62"/>
  <c r="BW19" i="62"/>
  <c r="BW33" i="62"/>
  <c r="BW35" i="62"/>
  <c r="BW49" i="62"/>
  <c r="BW51" i="62"/>
  <c r="O16" i="62"/>
  <c r="BV16" i="62" s="1"/>
  <c r="H28" i="62"/>
  <c r="BV28" i="62" s="1"/>
  <c r="O32" i="62"/>
  <c r="BV32" i="62" s="1"/>
  <c r="H44" i="62"/>
  <c r="BV44" i="62" s="1"/>
  <c r="O48" i="62"/>
  <c r="BV48" i="62" s="1"/>
  <c r="AY61" i="62"/>
  <c r="AX61" i="62" s="1"/>
  <c r="AI62" i="62"/>
  <c r="BW34" i="62"/>
  <c r="H34" i="62"/>
  <c r="BV34" i="62" s="1"/>
  <c r="BV25" i="62"/>
  <c r="BV43" i="62"/>
  <c r="AK61" i="62"/>
  <c r="AJ61" i="62" s="1"/>
  <c r="BW25" i="62"/>
  <c r="BW27" i="62"/>
  <c r="BW41" i="62"/>
  <c r="BW43" i="62"/>
  <c r="BW57" i="62"/>
  <c r="AD61" i="62"/>
  <c r="AC61" i="62" s="1"/>
  <c r="BM61" i="62"/>
  <c r="BL61" i="62" s="1"/>
  <c r="BU58" i="62"/>
  <c r="BV57" i="62"/>
  <c r="AO59" i="62"/>
  <c r="BV24" i="62"/>
  <c r="BV36" i="62"/>
  <c r="BV40" i="62"/>
  <c r="BV52" i="62"/>
  <c r="BV56" i="62"/>
  <c r="N62" i="62"/>
  <c r="BT61" i="62"/>
  <c r="BS61" i="62" s="1"/>
  <c r="BS15" i="62"/>
  <c r="BS58" i="62" s="1"/>
  <c r="BW18" i="62"/>
  <c r="H18" i="62"/>
  <c r="BV18" i="62" s="1"/>
  <c r="BW50" i="62"/>
  <c r="H50" i="62"/>
  <c r="BV50" i="62" s="1"/>
  <c r="BW15" i="62"/>
  <c r="O15" i="62"/>
  <c r="BC59" i="62"/>
  <c r="BV27" i="62"/>
  <c r="BW31" i="62"/>
  <c r="O31" i="62"/>
  <c r="BV31" i="62" s="1"/>
  <c r="BV41" i="62"/>
  <c r="BW47" i="62"/>
  <c r="O47" i="62"/>
  <c r="BV47" i="62" s="1"/>
  <c r="W61" i="62"/>
  <c r="BJ59" i="62"/>
  <c r="BW24" i="62"/>
  <c r="BW26" i="62"/>
  <c r="H26" i="62"/>
  <c r="BV26" i="62" s="1"/>
  <c r="V29" i="62"/>
  <c r="BV29" i="62" s="1"/>
  <c r="V30" i="62"/>
  <c r="BV30" i="62" s="1"/>
  <c r="BW40" i="62"/>
  <c r="BW42" i="62"/>
  <c r="H42" i="62"/>
  <c r="BV42" i="62" s="1"/>
  <c r="V45" i="62"/>
  <c r="BV45" i="62" s="1"/>
  <c r="V46" i="62"/>
  <c r="BV46" i="62" s="1"/>
  <c r="BW56" i="62"/>
  <c r="BV29" i="58"/>
  <c r="BV24" i="58"/>
  <c r="BV36" i="58"/>
  <c r="BV45" i="58"/>
  <c r="BV40" i="58"/>
  <c r="AV59" i="58"/>
  <c r="BW18" i="58"/>
  <c r="H25" i="58"/>
  <c r="BV25" i="58" s="1"/>
  <c r="BW25" i="58"/>
  <c r="BV27" i="58"/>
  <c r="BW34" i="58"/>
  <c r="H41" i="58"/>
  <c r="BV41" i="58" s="1"/>
  <c r="BW41" i="58"/>
  <c r="BV43" i="58"/>
  <c r="BW50" i="58"/>
  <c r="BW53" i="58"/>
  <c r="BW54" i="58"/>
  <c r="AD61" i="58"/>
  <c r="AC61" i="58" s="1"/>
  <c r="BW21" i="58"/>
  <c r="BW22" i="58"/>
  <c r="BW24" i="58"/>
  <c r="BW37" i="58"/>
  <c r="BW38" i="58"/>
  <c r="BW40" i="58"/>
  <c r="O15" i="58"/>
  <c r="BC59" i="58"/>
  <c r="BU58" i="58"/>
  <c r="BW28" i="58"/>
  <c r="BV30" i="58"/>
  <c r="O31" i="58"/>
  <c r="BV31" i="58" s="1"/>
  <c r="BW44" i="58"/>
  <c r="BV46" i="58"/>
  <c r="O47" i="58"/>
  <c r="BV47" i="58" s="1"/>
  <c r="BM61" i="58"/>
  <c r="BL61" i="58" s="1"/>
  <c r="AK61" i="58"/>
  <c r="AJ61" i="58" s="1"/>
  <c r="BW43" i="58"/>
  <c r="BV51" i="58"/>
  <c r="AO59" i="58"/>
  <c r="BW16" i="58"/>
  <c r="BW29" i="58"/>
  <c r="BW30" i="58"/>
  <c r="BW32" i="58"/>
  <c r="BW45" i="58"/>
  <c r="BW46" i="58"/>
  <c r="BW48" i="58"/>
  <c r="BW52" i="58"/>
  <c r="BV54" i="58"/>
  <c r="AW62" i="58"/>
  <c r="BF61" i="58"/>
  <c r="BE61" i="58" s="1"/>
  <c r="BE15" i="58"/>
  <c r="BE58" i="58" s="1"/>
  <c r="H33" i="58"/>
  <c r="BV33" i="58" s="1"/>
  <c r="BW33" i="58"/>
  <c r="H49" i="58"/>
  <c r="BV49" i="58" s="1"/>
  <c r="BW49" i="58"/>
  <c r="W61" i="58"/>
  <c r="BQ59" i="58"/>
  <c r="BW20" i="58"/>
  <c r="BV22" i="58"/>
  <c r="BW36" i="58"/>
  <c r="BV38" i="58"/>
  <c r="U62" i="58"/>
  <c r="AY61" i="58"/>
  <c r="AX61" i="58" s="1"/>
  <c r="T59" i="58"/>
  <c r="H17" i="58"/>
  <c r="BW17" i="58"/>
  <c r="BW27" i="58"/>
  <c r="H18" i="58"/>
  <c r="BV18" i="58" s="1"/>
  <c r="H34" i="58"/>
  <c r="BV34" i="58" s="1"/>
  <c r="H50" i="58"/>
  <c r="BV50" i="58" s="1"/>
  <c r="BW51" i="58"/>
  <c r="H53" i="58"/>
  <c r="BV53" i="58" s="1"/>
  <c r="H57" i="58"/>
  <c r="BV57" i="58" s="1"/>
  <c r="BW57" i="58"/>
  <c r="AB62" i="58"/>
  <c r="W61" i="53"/>
  <c r="H19" i="53"/>
  <c r="BV19" i="53" s="1"/>
  <c r="BW19" i="53"/>
  <c r="BV28" i="53"/>
  <c r="BW36" i="53"/>
  <c r="BV50" i="53"/>
  <c r="O52" i="53"/>
  <c r="BV52" i="53" s="1"/>
  <c r="BW52" i="53"/>
  <c r="V22" i="53"/>
  <c r="BV22" i="53" s="1"/>
  <c r="BW22" i="53"/>
  <c r="BW43" i="53"/>
  <c r="BW48" i="53"/>
  <c r="BW26" i="53"/>
  <c r="H26" i="53"/>
  <c r="BV26" i="53" s="1"/>
  <c r="V29" i="53"/>
  <c r="BV29" i="53" s="1"/>
  <c r="BW29" i="53"/>
  <c r="AQ18" i="53"/>
  <c r="AQ58" i="53" s="1"/>
  <c r="AR61" i="53"/>
  <c r="AQ61" i="53" s="1"/>
  <c r="H33" i="53"/>
  <c r="BV33" i="53" s="1"/>
  <c r="BW33" i="53"/>
  <c r="BF61" i="53"/>
  <c r="BE61" i="53" s="1"/>
  <c r="O20" i="53"/>
  <c r="BV20" i="53" s="1"/>
  <c r="BW20" i="53"/>
  <c r="BV37" i="53"/>
  <c r="H44" i="53"/>
  <c r="BV44" i="53" s="1"/>
  <c r="BW44" i="53"/>
  <c r="BW46" i="53"/>
  <c r="H51" i="53"/>
  <c r="BV51" i="53" s="1"/>
  <c r="BW51" i="53"/>
  <c r="AC16" i="53"/>
  <c r="AC58" i="53" s="1"/>
  <c r="AD61" i="53"/>
  <c r="AC61" i="53" s="1"/>
  <c r="BJ59" i="53"/>
  <c r="T59" i="53"/>
  <c r="BL15" i="53"/>
  <c r="BM61" i="53"/>
  <c r="BL61" i="53" s="1"/>
  <c r="H23" i="53"/>
  <c r="BV23" i="53" s="1"/>
  <c r="BW23" i="53"/>
  <c r="AJ27" i="53"/>
  <c r="AJ58" i="53" s="1"/>
  <c r="BW27" i="53"/>
  <c r="BV34" i="53"/>
  <c r="BW18" i="53"/>
  <c r="BT61" i="53"/>
  <c r="BS61" i="53" s="1"/>
  <c r="H55" i="53"/>
  <c r="BV55" i="53" s="1"/>
  <c r="BW55" i="53"/>
  <c r="AP62" i="53"/>
  <c r="BW40" i="53"/>
  <c r="H47" i="53"/>
  <c r="BV47" i="53" s="1"/>
  <c r="BW47" i="53"/>
  <c r="BV57" i="53"/>
  <c r="AX15" i="53"/>
  <c r="AX58" i="53" s="1"/>
  <c r="AY61" i="53"/>
  <c r="AX61" i="53" s="1"/>
  <c r="BV32" i="53"/>
  <c r="AW62" i="53"/>
  <c r="BC59" i="53"/>
  <c r="BU58" i="53"/>
  <c r="BV17" i="53"/>
  <c r="BW30" i="53"/>
  <c r="BW32" i="53"/>
  <c r="BW37" i="53"/>
  <c r="H39" i="53"/>
  <c r="BV39" i="53" s="1"/>
  <c r="BW39" i="53"/>
  <c r="BW42" i="53"/>
  <c r="BV49" i="53"/>
  <c r="BE15" i="53"/>
  <c r="BE58" i="53" s="1"/>
  <c r="BV24" i="53"/>
  <c r="BW25" i="53"/>
  <c r="BV56" i="53"/>
  <c r="BW57" i="53"/>
  <c r="H15" i="53"/>
  <c r="BW15" i="53"/>
  <c r="BV25" i="53"/>
  <c r="BW38" i="53"/>
  <c r="BW50" i="53"/>
  <c r="BV35" i="53"/>
  <c r="BV43" i="53"/>
  <c r="AV59" i="53"/>
  <c r="BW45" i="53"/>
  <c r="BR62" i="53"/>
  <c r="AK61" i="53"/>
  <c r="AJ61" i="53" s="1"/>
  <c r="BW24" i="53"/>
  <c r="H31" i="53"/>
  <c r="BV31" i="53" s="1"/>
  <c r="BW31" i="53"/>
  <c r="BW34" i="53"/>
  <c r="BW54" i="53"/>
  <c r="BW56" i="53"/>
  <c r="N62" i="53"/>
  <c r="AO59" i="53"/>
  <c r="AA59" i="53"/>
  <c r="BW17" i="53"/>
  <c r="BV48" i="53"/>
  <c r="BW49" i="53"/>
  <c r="AI62" i="53"/>
  <c r="AB62" i="53"/>
  <c r="BV31" i="49"/>
  <c r="H33" i="49"/>
  <c r="BV33" i="49" s="1"/>
  <c r="BW33" i="49"/>
  <c r="BF61" i="49"/>
  <c r="BE15" i="49"/>
  <c r="BE58" i="49" s="1"/>
  <c r="BW21" i="49"/>
  <c r="BW22" i="49"/>
  <c r="BW37" i="49"/>
  <c r="BW38" i="49"/>
  <c r="BW53" i="49"/>
  <c r="BW54" i="49"/>
  <c r="T59" i="49"/>
  <c r="AK61" i="49"/>
  <c r="AJ61" i="49" s="1"/>
  <c r="BW15" i="49"/>
  <c r="BW28" i="49"/>
  <c r="BV30" i="49"/>
  <c r="BW44" i="49"/>
  <c r="BV46" i="49"/>
  <c r="V15" i="49"/>
  <c r="V58" i="49" s="1"/>
  <c r="AO59" i="49"/>
  <c r="BL15" i="49"/>
  <c r="BL58" i="49" s="1"/>
  <c r="H17" i="49"/>
  <c r="BV17" i="49" s="1"/>
  <c r="BW17" i="49"/>
  <c r="H26" i="49"/>
  <c r="BV26" i="49" s="1"/>
  <c r="H42" i="49"/>
  <c r="BV42" i="49" s="1"/>
  <c r="BV19" i="49"/>
  <c r="BV35" i="49"/>
  <c r="H49" i="49"/>
  <c r="BV49" i="49" s="1"/>
  <c r="BW49" i="49"/>
  <c r="AV59" i="49"/>
  <c r="BW20" i="49"/>
  <c r="BV22" i="49"/>
  <c r="BW36" i="49"/>
  <c r="BV38" i="49"/>
  <c r="BW52" i="49"/>
  <c r="BV54" i="49"/>
  <c r="AW62" i="49"/>
  <c r="BW48" i="49"/>
  <c r="AD61" i="49"/>
  <c r="AC61" i="49" s="1"/>
  <c r="BV18" i="49"/>
  <c r="BV34" i="49"/>
  <c r="BV50" i="49"/>
  <c r="U62" i="49"/>
  <c r="AY61" i="49"/>
  <c r="AX61" i="49" s="1"/>
  <c r="BV51" i="49"/>
  <c r="BW30" i="49"/>
  <c r="BW32" i="49"/>
  <c r="BW46" i="49"/>
  <c r="BC59" i="49"/>
  <c r="BU58" i="49"/>
  <c r="BW18" i="49"/>
  <c r="H21" i="49"/>
  <c r="BV21" i="49" s="1"/>
  <c r="H25" i="49"/>
  <c r="BV25" i="49" s="1"/>
  <c r="BW25" i="49"/>
  <c r="BV27" i="49"/>
  <c r="BW34" i="49"/>
  <c r="BW35" i="49"/>
  <c r="H37" i="49"/>
  <c r="BV37" i="49" s="1"/>
  <c r="H41" i="49"/>
  <c r="BV41" i="49" s="1"/>
  <c r="BW41" i="49"/>
  <c r="BV43" i="49"/>
  <c r="BW50" i="49"/>
  <c r="BW51" i="49"/>
  <c r="H53" i="49"/>
  <c r="BV53" i="49" s="1"/>
  <c r="H57" i="49"/>
  <c r="BV57" i="49" s="1"/>
  <c r="BW57" i="49"/>
  <c r="AB62" i="49"/>
  <c r="K54" i="37"/>
  <c r="P54" i="37"/>
  <c r="G53" i="37" l="1"/>
  <c r="G56" i="37" s="1"/>
  <c r="AB56" i="37" s="1"/>
  <c r="C46" i="39" s="1"/>
  <c r="AB13" i="37"/>
  <c r="V58" i="62"/>
  <c r="H58" i="53"/>
  <c r="V58" i="53"/>
  <c r="O58" i="53"/>
  <c r="BL58" i="53"/>
  <c r="BL62" i="53" s="1"/>
  <c r="O58" i="62"/>
  <c r="H58" i="49"/>
  <c r="O58" i="49"/>
  <c r="H58" i="62"/>
  <c r="O58" i="66"/>
  <c r="O62" i="66" s="1"/>
  <c r="H58" i="66"/>
  <c r="O58" i="58"/>
  <c r="H58" i="58"/>
  <c r="BE61" i="49"/>
  <c r="BE62" i="49" s="1"/>
  <c r="BD62" i="66"/>
  <c r="BU62" i="66" s="1"/>
  <c r="BE61" i="66"/>
  <c r="BE62" i="66" s="1"/>
  <c r="BW61" i="53"/>
  <c r="BV18" i="53"/>
  <c r="V61" i="53"/>
  <c r="BV61" i="53" s="1"/>
  <c r="V61" i="62"/>
  <c r="BV61" i="62" s="1"/>
  <c r="BW61" i="62"/>
  <c r="BU61" i="49"/>
  <c r="V61" i="66"/>
  <c r="BV61" i="66" s="1"/>
  <c r="BW61" i="66"/>
  <c r="AR61" i="49"/>
  <c r="AQ61" i="49" s="1"/>
  <c r="AQ62" i="49" s="1"/>
  <c r="V61" i="49"/>
  <c r="V61" i="58"/>
  <c r="BV61" i="58" s="1"/>
  <c r="BW61" i="58"/>
  <c r="O62" i="53"/>
  <c r="BS62" i="58"/>
  <c r="BV27" i="53"/>
  <c r="AP62" i="62"/>
  <c r="BU62" i="62" s="1"/>
  <c r="T45" i="77"/>
  <c r="W41" i="77"/>
  <c r="X45" i="77"/>
  <c r="AA41" i="77"/>
  <c r="V45" i="77"/>
  <c r="Y41" i="77"/>
  <c r="AB44" i="76"/>
  <c r="AE40" i="76"/>
  <c r="X44" i="76"/>
  <c r="AA40" i="76"/>
  <c r="T44" i="76"/>
  <c r="W40" i="76"/>
  <c r="BS62" i="66"/>
  <c r="AP62" i="58"/>
  <c r="BU62" i="58" s="1"/>
  <c r="BW58" i="58"/>
  <c r="BV16" i="53"/>
  <c r="AR62" i="58"/>
  <c r="BU62" i="53"/>
  <c r="BL62" i="66"/>
  <c r="BW58" i="66"/>
  <c r="AX62" i="66"/>
  <c r="BV15" i="66"/>
  <c r="AJ62" i="66"/>
  <c r="BV17" i="66"/>
  <c r="AQ62" i="66"/>
  <c r="I62" i="66"/>
  <c r="AC62" i="66"/>
  <c r="BT62" i="66"/>
  <c r="P62" i="66"/>
  <c r="BL62" i="62"/>
  <c r="AJ62" i="62"/>
  <c r="BV15" i="62"/>
  <c r="BV58" i="62" s="1"/>
  <c r="BS62" i="62"/>
  <c r="AC62" i="62"/>
  <c r="I62" i="62"/>
  <c r="BE62" i="62"/>
  <c r="AX62" i="62"/>
  <c r="BW58" i="62"/>
  <c r="BF62" i="62"/>
  <c r="AQ62" i="62"/>
  <c r="BL62" i="58"/>
  <c r="BV15" i="58"/>
  <c r="BT62" i="58"/>
  <c r="BV17" i="58"/>
  <c r="BE62" i="58"/>
  <c r="AJ62" i="58"/>
  <c r="AX62" i="58"/>
  <c r="AC62" i="58"/>
  <c r="AQ62" i="58"/>
  <c r="I62" i="58"/>
  <c r="BV15" i="53"/>
  <c r="BS62" i="53"/>
  <c r="AC62" i="53"/>
  <c r="AQ62" i="53"/>
  <c r="I62" i="53"/>
  <c r="AJ62" i="53"/>
  <c r="AX62" i="53"/>
  <c r="BE62" i="53"/>
  <c r="BW58" i="53"/>
  <c r="AX62" i="49"/>
  <c r="W62" i="49"/>
  <c r="BV15" i="49"/>
  <c r="BV58" i="49" s="1"/>
  <c r="AP62" i="49"/>
  <c r="BU62" i="49" s="1"/>
  <c r="BW58" i="49"/>
  <c r="BM62" i="49"/>
  <c r="BL62" i="49"/>
  <c r="AJ62" i="49"/>
  <c r="BT62" i="49"/>
  <c r="BS62" i="49"/>
  <c r="AC62" i="49"/>
  <c r="A27" i="36"/>
  <c r="A48" i="56"/>
  <c r="A26" i="56"/>
  <c r="G57" i="37" l="1"/>
  <c r="AB57" i="37" s="1"/>
  <c r="C5" i="39"/>
  <c r="C45" i="39" s="1"/>
  <c r="B46" i="39" s="1"/>
  <c r="AB53" i="37"/>
  <c r="V62" i="58"/>
  <c r="E78" i="56"/>
  <c r="B3" i="85"/>
  <c r="BW61" i="49"/>
  <c r="BV61" i="49"/>
  <c r="V62" i="66"/>
  <c r="V62" i="49"/>
  <c r="AR62" i="49"/>
  <c r="AR62" i="66"/>
  <c r="AD62" i="53"/>
  <c r="AK62" i="49"/>
  <c r="BV58" i="58"/>
  <c r="V62" i="53"/>
  <c r="B3" i="78"/>
  <c r="B3" i="77"/>
  <c r="B3" i="76"/>
  <c r="Y45" i="77"/>
  <c r="AB41" i="77"/>
  <c r="Z41" i="77"/>
  <c r="W45" i="77"/>
  <c r="AD41" i="77"/>
  <c r="AA45" i="77"/>
  <c r="AE44" i="76"/>
  <c r="AH40" i="76"/>
  <c r="W44" i="76"/>
  <c r="Z40" i="76"/>
  <c r="AA44" i="76"/>
  <c r="AD40" i="76"/>
  <c r="AA57" i="37"/>
  <c r="P62" i="58"/>
  <c r="O62" i="49"/>
  <c r="BT62" i="53"/>
  <c r="P62" i="62"/>
  <c r="AY62" i="49"/>
  <c r="AY62" i="58"/>
  <c r="BV58" i="53"/>
  <c r="BV58" i="66"/>
  <c r="AK62" i="62"/>
  <c r="W62" i="66"/>
  <c r="AY62" i="62"/>
  <c r="BM62" i="62"/>
  <c r="AY62" i="66"/>
  <c r="P62" i="49"/>
  <c r="AR62" i="53"/>
  <c r="O62" i="58"/>
  <c r="AD62" i="66"/>
  <c r="BM62" i="66"/>
  <c r="BF62" i="66"/>
  <c r="AK62" i="66"/>
  <c r="BT62" i="62"/>
  <c r="AR62" i="62"/>
  <c r="O62" i="62"/>
  <c r="W62" i="62"/>
  <c r="V62" i="62"/>
  <c r="AD62" i="62"/>
  <c r="AK62" i="58"/>
  <c r="W62" i="58"/>
  <c r="AD62" i="58"/>
  <c r="BF62" i="58"/>
  <c r="H62" i="58"/>
  <c r="BM62" i="58"/>
  <c r="P62" i="53"/>
  <c r="BF62" i="53"/>
  <c r="W62" i="53"/>
  <c r="AK62" i="53"/>
  <c r="AY62" i="53"/>
  <c r="BM62" i="53"/>
  <c r="AD62" i="49"/>
  <c r="H62" i="49"/>
  <c r="BF62" i="49"/>
  <c r="B7" i="70"/>
  <c r="B7" i="66"/>
  <c r="B7" i="62"/>
  <c r="B7" i="58"/>
  <c r="B7" i="53"/>
  <c r="B7" i="49"/>
  <c r="C47" i="39" l="1"/>
  <c r="I16" i="36"/>
  <c r="AI106" i="92"/>
  <c r="AI106" i="88"/>
  <c r="AI106" i="67"/>
  <c r="AI106" i="71"/>
  <c r="BV62" i="49"/>
  <c r="BW62" i="53"/>
  <c r="BW62" i="58"/>
  <c r="AD43" i="76"/>
  <c r="E43" i="76"/>
  <c r="J43" i="76"/>
  <c r="M43" i="76"/>
  <c r="W43" i="76"/>
  <c r="P43" i="76"/>
  <c r="N43" i="76"/>
  <c r="I43" i="76"/>
  <c r="Z43" i="76"/>
  <c r="AF43" i="76"/>
  <c r="S43" i="76"/>
  <c r="H43" i="76"/>
  <c r="AB43" i="76"/>
  <c r="AE43" i="76"/>
  <c r="L43" i="76"/>
  <c r="AG43" i="76"/>
  <c r="X43" i="76"/>
  <c r="R43" i="76"/>
  <c r="O43" i="76"/>
  <c r="K43" i="76"/>
  <c r="AC43" i="76"/>
  <c r="T43" i="76"/>
  <c r="AH43" i="76"/>
  <c r="Y43" i="76"/>
  <c r="G43" i="76"/>
  <c r="U43" i="76"/>
  <c r="F43" i="76"/>
  <c r="Q43" i="76"/>
  <c r="AA43" i="76"/>
  <c r="V43" i="76"/>
  <c r="AH44" i="77"/>
  <c r="Z44" i="77"/>
  <c r="R44" i="77"/>
  <c r="J44" i="77"/>
  <c r="AG44" i="77"/>
  <c r="Y44" i="77"/>
  <c r="Q44" i="77"/>
  <c r="I44" i="77"/>
  <c r="AF44" i="77"/>
  <c r="X44" i="77"/>
  <c r="P44" i="77"/>
  <c r="H44" i="77"/>
  <c r="S44" i="77"/>
  <c r="AE44" i="77"/>
  <c r="W44" i="77"/>
  <c r="O44" i="77"/>
  <c r="G44" i="77"/>
  <c r="K44" i="77"/>
  <c r="AD44" i="77"/>
  <c r="V44" i="77"/>
  <c r="N44" i="77"/>
  <c r="F44" i="77"/>
  <c r="AC44" i="77"/>
  <c r="U44" i="77"/>
  <c r="M44" i="77"/>
  <c r="E44" i="77"/>
  <c r="AB44" i="77"/>
  <c r="T44" i="77"/>
  <c r="L44" i="77"/>
  <c r="AA44" i="77"/>
  <c r="Z45" i="77"/>
  <c r="AC41" i="77"/>
  <c r="AD45" i="77"/>
  <c r="AG41" i="77"/>
  <c r="AG45" i="77" s="1"/>
  <c r="AB45" i="77"/>
  <c r="AE41" i="77"/>
  <c r="AD44" i="76"/>
  <c r="AG40" i="76"/>
  <c r="AH44" i="76"/>
  <c r="Z44" i="76"/>
  <c r="AC40" i="76"/>
  <c r="BW62" i="49"/>
  <c r="H62" i="66"/>
  <c r="BV62" i="66" s="1"/>
  <c r="H62" i="62"/>
  <c r="BV62" i="62" s="1"/>
  <c r="BW62" i="66"/>
  <c r="BV62" i="58"/>
  <c r="BW62" i="62"/>
  <c r="H62" i="53"/>
  <c r="BV62" i="53" s="1"/>
  <c r="C178" i="72"/>
  <c r="C178" i="68"/>
  <c r="C178" i="64"/>
  <c r="C178" i="60"/>
  <c r="C178" i="55"/>
  <c r="C178" i="51"/>
  <c r="C175" i="39"/>
  <c r="C177" i="39" s="1"/>
  <c r="AC13" i="76" l="1"/>
  <c r="AC22" i="76"/>
  <c r="AH41" i="77"/>
  <c r="AH45" i="77" s="1"/>
  <c r="AE45" i="77"/>
  <c r="AC45" i="77"/>
  <c r="AF41" i="77"/>
  <c r="AF40" i="76"/>
  <c r="AC44" i="76"/>
  <c r="AG44" i="76"/>
  <c r="AF22" i="76" l="1"/>
  <c r="AF13" i="76"/>
  <c r="AF45" i="77"/>
  <c r="AF44" i="76"/>
  <c r="BS60" i="70" l="1"/>
  <c r="BL60" i="70"/>
  <c r="BE60" i="70"/>
  <c r="AX60" i="70"/>
  <c r="AQ60" i="70"/>
  <c r="AJ60" i="70"/>
  <c r="AC60" i="70"/>
  <c r="V60" i="70"/>
  <c r="O60" i="70"/>
  <c r="H60" i="70"/>
  <c r="C69" i="37"/>
  <c r="A202" i="72" l="1"/>
  <c r="A201" i="72"/>
  <c r="A145" i="72"/>
  <c r="A144" i="72"/>
  <c r="A143" i="72"/>
  <c r="A142" i="72"/>
  <c r="A141" i="72"/>
  <c r="A140" i="72"/>
  <c r="A139" i="72"/>
  <c r="A137" i="72"/>
  <c r="A136" i="72"/>
  <c r="A134" i="72"/>
  <c r="A133" i="72"/>
  <c r="A111" i="72"/>
  <c r="A106" i="72"/>
  <c r="A105" i="72"/>
  <c r="A104" i="72"/>
  <c r="A103"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A2" i="72"/>
  <c r="E120" i="71"/>
  <c r="D120" i="71"/>
  <c r="C120" i="71"/>
  <c r="B7" i="71"/>
  <c r="A6" i="71"/>
  <c r="A5" i="71"/>
  <c r="A4" i="71"/>
  <c r="A1" i="71"/>
  <c r="I74" i="70"/>
  <c r="H74" i="70"/>
  <c r="G74" i="70"/>
  <c r="F74" i="70"/>
  <c r="E74" i="70"/>
  <c r="D74" i="70"/>
  <c r="C74" i="70"/>
  <c r="BK61" i="70"/>
  <c r="BD61" i="70"/>
  <c r="AP61" i="70"/>
  <c r="AB61" i="70"/>
  <c r="N61" i="70"/>
  <c r="O61" i="70" s="1"/>
  <c r="G61" i="70"/>
  <c r="BU57" i="70"/>
  <c r="BS57" i="70"/>
  <c r="BQ57" i="70"/>
  <c r="BL57" i="70"/>
  <c r="BJ57" i="70"/>
  <c r="BE57" i="70"/>
  <c r="BC57" i="70"/>
  <c r="AX57" i="70"/>
  <c r="AV57" i="70"/>
  <c r="AQ57" i="70"/>
  <c r="AO57" i="70"/>
  <c r="AJ57" i="70"/>
  <c r="AH57" i="70"/>
  <c r="AC57" i="70"/>
  <c r="AA57" i="70"/>
  <c r="V57" i="70"/>
  <c r="T57" i="70"/>
  <c r="M57" i="70"/>
  <c r="H57" i="70"/>
  <c r="F57" i="70"/>
  <c r="BU56" i="70"/>
  <c r="BS56" i="70"/>
  <c r="BQ56" i="70"/>
  <c r="BL56" i="70"/>
  <c r="BJ56" i="70"/>
  <c r="BE56" i="70"/>
  <c r="BC56" i="70"/>
  <c r="AX56" i="70"/>
  <c r="AV56" i="70"/>
  <c r="AQ56" i="70"/>
  <c r="AO56" i="70"/>
  <c r="AJ56" i="70"/>
  <c r="AH56" i="70"/>
  <c r="AC56" i="70"/>
  <c r="AA56" i="70"/>
  <c r="V56" i="70"/>
  <c r="T56" i="70"/>
  <c r="O56" i="70"/>
  <c r="M56" i="70"/>
  <c r="H56" i="70"/>
  <c r="F56" i="70"/>
  <c r="BU55" i="70"/>
  <c r="BS55" i="70"/>
  <c r="BQ55" i="70"/>
  <c r="BL55" i="70"/>
  <c r="BJ55" i="70"/>
  <c r="BE55" i="70"/>
  <c r="BC55" i="70"/>
  <c r="AX55" i="70"/>
  <c r="AV55" i="70"/>
  <c r="AQ55" i="70"/>
  <c r="AO55" i="70"/>
  <c r="AJ55" i="70"/>
  <c r="AH55" i="70"/>
  <c r="AC55" i="70"/>
  <c r="AA55" i="70"/>
  <c r="T55" i="70"/>
  <c r="O55" i="70"/>
  <c r="M55" i="70"/>
  <c r="H55" i="70"/>
  <c r="F55" i="70"/>
  <c r="BU54" i="70"/>
  <c r="BS54" i="70"/>
  <c r="BQ54" i="70"/>
  <c r="BL54" i="70"/>
  <c r="BJ54" i="70"/>
  <c r="BE54" i="70"/>
  <c r="BC54" i="70"/>
  <c r="AX54" i="70"/>
  <c r="AV54" i="70"/>
  <c r="AQ54" i="70"/>
  <c r="AO54" i="70"/>
  <c r="AJ54" i="70"/>
  <c r="AH54" i="70"/>
  <c r="AC54" i="70"/>
  <c r="AA54" i="70"/>
  <c r="V54" i="70"/>
  <c r="T54" i="70"/>
  <c r="O54" i="70"/>
  <c r="M54" i="70"/>
  <c r="H54" i="70"/>
  <c r="F54" i="70"/>
  <c r="BU53" i="70"/>
  <c r="BS53" i="70"/>
  <c r="BQ53" i="70"/>
  <c r="BL53" i="70"/>
  <c r="BJ53" i="70"/>
  <c r="BE53" i="70"/>
  <c r="BC53" i="70"/>
  <c r="AX53" i="70"/>
  <c r="AV53" i="70"/>
  <c r="AQ53" i="70"/>
  <c r="AO53" i="70"/>
  <c r="AJ53" i="70"/>
  <c r="AH53" i="70"/>
  <c r="AC53" i="70"/>
  <c r="AA53" i="70"/>
  <c r="V53" i="70"/>
  <c r="T53" i="70"/>
  <c r="O53" i="70"/>
  <c r="M53" i="70"/>
  <c r="H53" i="70"/>
  <c r="F53" i="70"/>
  <c r="BU52" i="70"/>
  <c r="BS52" i="70"/>
  <c r="BQ52" i="70"/>
  <c r="BL52" i="70"/>
  <c r="BJ52" i="70"/>
  <c r="BE52" i="70"/>
  <c r="BC52" i="70"/>
  <c r="AX52" i="70"/>
  <c r="AV52" i="70"/>
  <c r="AQ52" i="70"/>
  <c r="AO52" i="70"/>
  <c r="AJ52" i="70"/>
  <c r="AH52" i="70"/>
  <c r="AC52" i="70"/>
  <c r="AA52" i="70"/>
  <c r="T52" i="70"/>
  <c r="O52" i="70"/>
  <c r="M52" i="70"/>
  <c r="H52" i="70"/>
  <c r="F52" i="70"/>
  <c r="BU51" i="70"/>
  <c r="BS51" i="70"/>
  <c r="BQ51" i="70"/>
  <c r="BL51" i="70"/>
  <c r="BJ51" i="70"/>
  <c r="BE51" i="70"/>
  <c r="BC51" i="70"/>
  <c r="AX51" i="70"/>
  <c r="AV51" i="70"/>
  <c r="AQ51" i="70"/>
  <c r="AO51" i="70"/>
  <c r="AH51" i="70"/>
  <c r="AC51" i="70"/>
  <c r="AA51" i="70"/>
  <c r="V51" i="70"/>
  <c r="T51" i="70"/>
  <c r="O51" i="70"/>
  <c r="M51" i="70"/>
  <c r="H51" i="70"/>
  <c r="F51" i="70"/>
  <c r="BU50" i="70"/>
  <c r="BS50" i="70"/>
  <c r="BQ50" i="70"/>
  <c r="BL50" i="70"/>
  <c r="BJ50" i="70"/>
  <c r="BE50" i="70"/>
  <c r="BC50" i="70"/>
  <c r="AX50" i="70"/>
  <c r="AV50" i="70"/>
  <c r="AQ50" i="70"/>
  <c r="AO50" i="70"/>
  <c r="AJ50" i="70"/>
  <c r="AH50" i="70"/>
  <c r="AC50" i="70"/>
  <c r="AA50" i="70"/>
  <c r="V50" i="70"/>
  <c r="T50" i="70"/>
  <c r="O50" i="70"/>
  <c r="M50" i="70"/>
  <c r="H50" i="70"/>
  <c r="F50" i="70"/>
  <c r="BU49" i="70"/>
  <c r="BS49" i="70"/>
  <c r="BQ49" i="70"/>
  <c r="BL49" i="70"/>
  <c r="BJ49" i="70"/>
  <c r="BE49" i="70"/>
  <c r="BC49" i="70"/>
  <c r="AX49" i="70"/>
  <c r="AV49" i="70"/>
  <c r="AQ49" i="70"/>
  <c r="AO49" i="70"/>
  <c r="AJ49" i="70"/>
  <c r="AH49" i="70"/>
  <c r="AC49" i="70"/>
  <c r="AA49" i="70"/>
  <c r="V49" i="70"/>
  <c r="T49" i="70"/>
  <c r="M49" i="70"/>
  <c r="H49" i="70"/>
  <c r="F49" i="70"/>
  <c r="BU48" i="70"/>
  <c r="BS48" i="70"/>
  <c r="BQ48" i="70"/>
  <c r="BL48" i="70"/>
  <c r="BJ48" i="70"/>
  <c r="BE48" i="70"/>
  <c r="BC48" i="70"/>
  <c r="AX48" i="70"/>
  <c r="AV48" i="70"/>
  <c r="AQ48" i="70"/>
  <c r="AO48" i="70"/>
  <c r="AJ48" i="70"/>
  <c r="AH48" i="70"/>
  <c r="AC48" i="70"/>
  <c r="AA48" i="70"/>
  <c r="V48" i="70"/>
  <c r="T48" i="70"/>
  <c r="O48" i="70"/>
  <c r="M48" i="70"/>
  <c r="H48" i="70"/>
  <c r="F48" i="70"/>
  <c r="BU47" i="70"/>
  <c r="BS47" i="70"/>
  <c r="BQ47" i="70"/>
  <c r="BL47" i="70"/>
  <c r="BJ47" i="70"/>
  <c r="BE47" i="70"/>
  <c r="BC47" i="70"/>
  <c r="AX47" i="70"/>
  <c r="AV47" i="70"/>
  <c r="AQ47" i="70"/>
  <c r="AO47" i="70"/>
  <c r="AJ47" i="70"/>
  <c r="AH47" i="70"/>
  <c r="AC47" i="70"/>
  <c r="AA47" i="70"/>
  <c r="T47" i="70"/>
  <c r="O47" i="70"/>
  <c r="M47" i="70"/>
  <c r="H47" i="70"/>
  <c r="F47" i="70"/>
  <c r="BU46" i="70"/>
  <c r="BS46" i="70"/>
  <c r="BQ46" i="70"/>
  <c r="BL46" i="70"/>
  <c r="BJ46" i="70"/>
  <c r="BE46" i="70"/>
  <c r="BC46" i="70"/>
  <c r="AX46" i="70"/>
  <c r="AV46" i="70"/>
  <c r="AQ46" i="70"/>
  <c r="AO46" i="70"/>
  <c r="AJ46" i="70"/>
  <c r="AH46" i="70"/>
  <c r="AC46" i="70"/>
  <c r="AA46" i="70"/>
  <c r="V46" i="70"/>
  <c r="T46" i="70"/>
  <c r="O46" i="70"/>
  <c r="M46" i="70"/>
  <c r="H46" i="70"/>
  <c r="F46" i="70"/>
  <c r="BU45" i="70"/>
  <c r="BS45" i="70"/>
  <c r="BQ45" i="70"/>
  <c r="BL45" i="70"/>
  <c r="BJ45" i="70"/>
  <c r="BE45" i="70"/>
  <c r="BC45" i="70"/>
  <c r="AX45" i="70"/>
  <c r="AV45" i="70"/>
  <c r="AQ45" i="70"/>
  <c r="AO45" i="70"/>
  <c r="AJ45" i="70"/>
  <c r="AH45" i="70"/>
  <c r="AC45" i="70"/>
  <c r="AA45" i="70"/>
  <c r="V45" i="70"/>
  <c r="T45" i="70"/>
  <c r="O45" i="70"/>
  <c r="M45" i="70"/>
  <c r="H45" i="70"/>
  <c r="F45" i="70"/>
  <c r="BU44" i="70"/>
  <c r="BS44" i="70"/>
  <c r="BQ44" i="70"/>
  <c r="BL44" i="70"/>
  <c r="BJ44" i="70"/>
  <c r="BE44" i="70"/>
  <c r="BC44" i="70"/>
  <c r="AX44" i="70"/>
  <c r="AV44" i="70"/>
  <c r="AQ44" i="70"/>
  <c r="AO44" i="70"/>
  <c r="AJ44" i="70"/>
  <c r="AH44" i="70"/>
  <c r="AC44" i="70"/>
  <c r="AA44" i="70"/>
  <c r="T44" i="70"/>
  <c r="O44" i="70"/>
  <c r="M44" i="70"/>
  <c r="H44" i="70"/>
  <c r="F44" i="70"/>
  <c r="BU43" i="70"/>
  <c r="BS43" i="70"/>
  <c r="BQ43" i="70"/>
  <c r="BL43" i="70"/>
  <c r="BJ43" i="70"/>
  <c r="BE43" i="70"/>
  <c r="BC43" i="70"/>
  <c r="AX43" i="70"/>
  <c r="AV43" i="70"/>
  <c r="AQ43" i="70"/>
  <c r="AO43" i="70"/>
  <c r="AH43" i="70"/>
  <c r="AC43" i="70"/>
  <c r="AA43" i="70"/>
  <c r="V43" i="70"/>
  <c r="T43" i="70"/>
  <c r="O43" i="70"/>
  <c r="M43" i="70"/>
  <c r="H43" i="70"/>
  <c r="F43" i="70"/>
  <c r="BU42" i="70"/>
  <c r="BS42" i="70"/>
  <c r="BQ42" i="70"/>
  <c r="BL42" i="70"/>
  <c r="BJ42" i="70"/>
  <c r="BE42" i="70"/>
  <c r="BC42" i="70"/>
  <c r="AX42" i="70"/>
  <c r="AV42" i="70"/>
  <c r="AQ42" i="70"/>
  <c r="AO42" i="70"/>
  <c r="AJ42" i="70"/>
  <c r="AH42" i="70"/>
  <c r="AC42" i="70"/>
  <c r="AA42" i="70"/>
  <c r="V42" i="70"/>
  <c r="T42" i="70"/>
  <c r="O42" i="70"/>
  <c r="M42" i="70"/>
  <c r="H42" i="70"/>
  <c r="F42" i="70"/>
  <c r="BU41" i="70"/>
  <c r="BS41" i="70"/>
  <c r="BQ41" i="70"/>
  <c r="BL41" i="70"/>
  <c r="BJ41" i="70"/>
  <c r="BE41" i="70"/>
  <c r="BC41" i="70"/>
  <c r="AX41" i="70"/>
  <c r="AV41" i="70"/>
  <c r="AQ41" i="70"/>
  <c r="AO41" i="70"/>
  <c r="AJ41" i="70"/>
  <c r="AH41" i="70"/>
  <c r="AC41" i="70"/>
  <c r="AA41" i="70"/>
  <c r="V41" i="70"/>
  <c r="T41" i="70"/>
  <c r="M41" i="70"/>
  <c r="H41" i="70"/>
  <c r="F41" i="70"/>
  <c r="BU40" i="70"/>
  <c r="BS40" i="70"/>
  <c r="BQ40" i="70"/>
  <c r="BL40" i="70"/>
  <c r="BJ40" i="70"/>
  <c r="BE40" i="70"/>
  <c r="BC40" i="70"/>
  <c r="AX40" i="70"/>
  <c r="AV40" i="70"/>
  <c r="AQ40" i="70"/>
  <c r="AO40" i="70"/>
  <c r="AJ40" i="70"/>
  <c r="AH40" i="70"/>
  <c r="AC40" i="70"/>
  <c r="AA40" i="70"/>
  <c r="V40" i="70"/>
  <c r="T40" i="70"/>
  <c r="O40" i="70"/>
  <c r="M40" i="70"/>
  <c r="H40" i="70"/>
  <c r="F40" i="70"/>
  <c r="BU39" i="70"/>
  <c r="BS39" i="70"/>
  <c r="BQ39" i="70"/>
  <c r="BL39" i="70"/>
  <c r="BJ39" i="70"/>
  <c r="BE39" i="70"/>
  <c r="BC39" i="70"/>
  <c r="AX39" i="70"/>
  <c r="AV39" i="70"/>
  <c r="AQ39" i="70"/>
  <c r="AO39" i="70"/>
  <c r="AJ39" i="70"/>
  <c r="AH39" i="70"/>
  <c r="AC39" i="70"/>
  <c r="AA39" i="70"/>
  <c r="T39" i="70"/>
  <c r="O39" i="70"/>
  <c r="M39" i="70"/>
  <c r="H39" i="70"/>
  <c r="F39" i="70"/>
  <c r="BU38" i="70"/>
  <c r="BS38" i="70"/>
  <c r="BQ38" i="70"/>
  <c r="BL38" i="70"/>
  <c r="BJ38" i="70"/>
  <c r="BE38" i="70"/>
  <c r="BC38" i="70"/>
  <c r="AX38" i="70"/>
  <c r="AV38" i="70"/>
  <c r="AQ38" i="70"/>
  <c r="AO38" i="70"/>
  <c r="AJ38" i="70"/>
  <c r="AH38" i="70"/>
  <c r="AC38" i="70"/>
  <c r="AA38" i="70"/>
  <c r="V38" i="70"/>
  <c r="T38" i="70"/>
  <c r="O38" i="70"/>
  <c r="M38" i="70"/>
  <c r="H38" i="70"/>
  <c r="F38" i="70"/>
  <c r="BU37" i="70"/>
  <c r="BS37" i="70"/>
  <c r="BQ37" i="70"/>
  <c r="BL37" i="70"/>
  <c r="BJ37" i="70"/>
  <c r="BE37" i="70"/>
  <c r="BC37" i="70"/>
  <c r="AX37" i="70"/>
  <c r="AV37" i="70"/>
  <c r="AQ37" i="70"/>
  <c r="AO37" i="70"/>
  <c r="AJ37" i="70"/>
  <c r="AH37" i="70"/>
  <c r="AC37" i="70"/>
  <c r="AA37" i="70"/>
  <c r="V37" i="70"/>
  <c r="T37" i="70"/>
  <c r="O37" i="70"/>
  <c r="M37" i="70"/>
  <c r="H37" i="70"/>
  <c r="F37" i="70"/>
  <c r="BU36" i="70"/>
  <c r="BS36" i="70"/>
  <c r="BQ36" i="70"/>
  <c r="BL36" i="70"/>
  <c r="BJ36" i="70"/>
  <c r="BE36" i="70"/>
  <c r="BC36" i="70"/>
  <c r="AX36" i="70"/>
  <c r="AV36" i="70"/>
  <c r="AQ36" i="70"/>
  <c r="AO36" i="70"/>
  <c r="AJ36" i="70"/>
  <c r="AH36" i="70"/>
  <c r="AC36" i="70"/>
  <c r="AA36" i="70"/>
  <c r="T36" i="70"/>
  <c r="O36" i="70"/>
  <c r="M36" i="70"/>
  <c r="H36" i="70"/>
  <c r="F36" i="70"/>
  <c r="BU35" i="70"/>
  <c r="BS35" i="70"/>
  <c r="BQ35" i="70"/>
  <c r="BL35" i="70"/>
  <c r="BJ35" i="70"/>
  <c r="BE35" i="70"/>
  <c r="BC35" i="70"/>
  <c r="AX35" i="70"/>
  <c r="AV35" i="70"/>
  <c r="AQ35" i="70"/>
  <c r="AO35" i="70"/>
  <c r="AH35" i="70"/>
  <c r="AC35" i="70"/>
  <c r="AA35" i="70"/>
  <c r="V35" i="70"/>
  <c r="T35" i="70"/>
  <c r="O35" i="70"/>
  <c r="M35" i="70"/>
  <c r="H35" i="70"/>
  <c r="F35" i="70"/>
  <c r="BU34" i="70"/>
  <c r="BS34" i="70"/>
  <c r="BQ34" i="70"/>
  <c r="BL34" i="70"/>
  <c r="BJ34" i="70"/>
  <c r="BE34" i="70"/>
  <c r="BC34" i="70"/>
  <c r="AX34" i="70"/>
  <c r="AV34" i="70"/>
  <c r="AQ34" i="70"/>
  <c r="AO34" i="70"/>
  <c r="AJ34" i="70"/>
  <c r="AH34" i="70"/>
  <c r="AC34" i="70"/>
  <c r="AA34" i="70"/>
  <c r="V34" i="70"/>
  <c r="T34" i="70"/>
  <c r="O34" i="70"/>
  <c r="M34" i="70"/>
  <c r="H34" i="70"/>
  <c r="F34" i="70"/>
  <c r="BU33" i="70"/>
  <c r="BS33" i="70"/>
  <c r="BQ33" i="70"/>
  <c r="BL33" i="70"/>
  <c r="BJ33" i="70"/>
  <c r="BE33" i="70"/>
  <c r="BC33" i="70"/>
  <c r="AX33" i="70"/>
  <c r="AV33" i="70"/>
  <c r="AQ33" i="70"/>
  <c r="AO33" i="70"/>
  <c r="AJ33" i="70"/>
  <c r="AH33" i="70"/>
  <c r="AC33" i="70"/>
  <c r="AA33" i="70"/>
  <c r="V33" i="70"/>
  <c r="T33" i="70"/>
  <c r="O33" i="70"/>
  <c r="M33" i="70"/>
  <c r="H33" i="70"/>
  <c r="F33" i="70"/>
  <c r="BU32" i="70"/>
  <c r="BS32" i="70"/>
  <c r="BQ32" i="70"/>
  <c r="BL32" i="70"/>
  <c r="BJ32" i="70"/>
  <c r="BE32" i="70"/>
  <c r="BC32" i="70"/>
  <c r="AX32" i="70"/>
  <c r="AV32" i="70"/>
  <c r="AQ32" i="70"/>
  <c r="AO32" i="70"/>
  <c r="AJ32" i="70"/>
  <c r="AH32" i="70"/>
  <c r="AA32" i="70"/>
  <c r="V32" i="70"/>
  <c r="T32" i="70"/>
  <c r="O32" i="70"/>
  <c r="M32" i="70"/>
  <c r="H32" i="70"/>
  <c r="F32" i="70"/>
  <c r="BU31" i="70"/>
  <c r="BS31" i="70"/>
  <c r="BQ31" i="70"/>
  <c r="BL31" i="70"/>
  <c r="BJ31" i="70"/>
  <c r="BE31" i="70"/>
  <c r="BC31" i="70"/>
  <c r="AX31" i="70"/>
  <c r="AV31" i="70"/>
  <c r="AQ31" i="70"/>
  <c r="AO31" i="70"/>
  <c r="AJ31" i="70"/>
  <c r="AH31" i="70"/>
  <c r="AC31" i="70"/>
  <c r="AA31" i="70"/>
  <c r="T31" i="70"/>
  <c r="O31" i="70"/>
  <c r="M31" i="70"/>
  <c r="H31" i="70"/>
  <c r="F31" i="70"/>
  <c r="BU30" i="70"/>
  <c r="BS30" i="70"/>
  <c r="BQ30" i="70"/>
  <c r="BL30" i="70"/>
  <c r="BJ30" i="70"/>
  <c r="BE30" i="70"/>
  <c r="BC30" i="70"/>
  <c r="AX30" i="70"/>
  <c r="AV30" i="70"/>
  <c r="AQ30" i="70"/>
  <c r="AO30" i="70"/>
  <c r="AJ30" i="70"/>
  <c r="AH30" i="70"/>
  <c r="AC30" i="70"/>
  <c r="AA30" i="70"/>
  <c r="V30" i="70"/>
  <c r="T30" i="70"/>
  <c r="O30" i="70"/>
  <c r="M30" i="70"/>
  <c r="H30" i="70"/>
  <c r="F30" i="70"/>
  <c r="BU29" i="70"/>
  <c r="BS29" i="70"/>
  <c r="BQ29" i="70"/>
  <c r="BL29" i="70"/>
  <c r="BJ29" i="70"/>
  <c r="BE29" i="70"/>
  <c r="BC29" i="70"/>
  <c r="AX29" i="70"/>
  <c r="AV29" i="70"/>
  <c r="AQ29" i="70"/>
  <c r="AO29" i="70"/>
  <c r="AJ29" i="70"/>
  <c r="AH29" i="70"/>
  <c r="AC29" i="70"/>
  <c r="AA29" i="70"/>
  <c r="V29" i="70"/>
  <c r="T29" i="70"/>
  <c r="O29" i="70"/>
  <c r="M29" i="70"/>
  <c r="H29" i="70"/>
  <c r="F29" i="70"/>
  <c r="BU28" i="70"/>
  <c r="BS28" i="70"/>
  <c r="BQ28" i="70"/>
  <c r="BL28" i="70"/>
  <c r="BJ28" i="70"/>
  <c r="BE28" i="70"/>
  <c r="BC28" i="70"/>
  <c r="AX28" i="70"/>
  <c r="AV28" i="70"/>
  <c r="AQ28" i="70"/>
  <c r="AO28" i="70"/>
  <c r="AJ28" i="70"/>
  <c r="AH28" i="70"/>
  <c r="AC28" i="70"/>
  <c r="AA28" i="70"/>
  <c r="T28" i="70"/>
  <c r="O28" i="70"/>
  <c r="M28" i="70"/>
  <c r="H28" i="70"/>
  <c r="F28" i="70"/>
  <c r="BU27" i="70"/>
  <c r="BS27" i="70"/>
  <c r="BQ27" i="70"/>
  <c r="BL27" i="70"/>
  <c r="BJ27" i="70"/>
  <c r="BE27" i="70"/>
  <c r="BC27" i="70"/>
  <c r="AX27" i="70"/>
  <c r="AV27" i="70"/>
  <c r="AQ27" i="70"/>
  <c r="AO27" i="70"/>
  <c r="AH27" i="70"/>
  <c r="AC27" i="70"/>
  <c r="AA27" i="70"/>
  <c r="V27" i="70"/>
  <c r="T27" i="70"/>
  <c r="O27" i="70"/>
  <c r="M27" i="70"/>
  <c r="H27" i="70"/>
  <c r="F27" i="70"/>
  <c r="BU26" i="70"/>
  <c r="BS26" i="70"/>
  <c r="BQ26" i="70"/>
  <c r="BL26" i="70"/>
  <c r="BJ26" i="70"/>
  <c r="BE26" i="70"/>
  <c r="BC26" i="70"/>
  <c r="AX26" i="70"/>
  <c r="AV26" i="70"/>
  <c r="AQ26" i="70"/>
  <c r="AO26" i="70"/>
  <c r="AJ26" i="70"/>
  <c r="AH26" i="70"/>
  <c r="AC26" i="70"/>
  <c r="AA26" i="70"/>
  <c r="V26" i="70"/>
  <c r="T26" i="70"/>
  <c r="O26" i="70"/>
  <c r="M26" i="70"/>
  <c r="H26" i="70"/>
  <c r="F26" i="70"/>
  <c r="BU25" i="70"/>
  <c r="BS25" i="70"/>
  <c r="BQ25" i="70"/>
  <c r="BL25" i="70"/>
  <c r="BJ25" i="70"/>
  <c r="BE25" i="70"/>
  <c r="BC25" i="70"/>
  <c r="AX25" i="70"/>
  <c r="AV25" i="70"/>
  <c r="AQ25" i="70"/>
  <c r="AO25" i="70"/>
  <c r="AJ25" i="70"/>
  <c r="AH25" i="70"/>
  <c r="AC25" i="70"/>
  <c r="AA25" i="70"/>
  <c r="V25" i="70"/>
  <c r="T25" i="70"/>
  <c r="O25" i="70"/>
  <c r="M25" i="70"/>
  <c r="H25" i="70"/>
  <c r="F25" i="70"/>
  <c r="BU24" i="70"/>
  <c r="BS24" i="70"/>
  <c r="BQ24" i="70"/>
  <c r="BL24" i="70"/>
  <c r="BJ24" i="70"/>
  <c r="BE24" i="70"/>
  <c r="BC24" i="70"/>
  <c r="AX24" i="70"/>
  <c r="AV24" i="70"/>
  <c r="AQ24" i="70"/>
  <c r="AO24" i="70"/>
  <c r="AJ24" i="70"/>
  <c r="AH24" i="70"/>
  <c r="AA24" i="70"/>
  <c r="V24" i="70"/>
  <c r="T24" i="70"/>
  <c r="O24" i="70"/>
  <c r="M24" i="70"/>
  <c r="H24" i="70"/>
  <c r="F24" i="70"/>
  <c r="BU23" i="70"/>
  <c r="BS23" i="70"/>
  <c r="BQ23" i="70"/>
  <c r="BL23" i="70"/>
  <c r="BJ23" i="70"/>
  <c r="BE23" i="70"/>
  <c r="BC23" i="70"/>
  <c r="AX23" i="70"/>
  <c r="AV23" i="70"/>
  <c r="AQ23" i="70"/>
  <c r="AO23" i="70"/>
  <c r="AJ23" i="70"/>
  <c r="AH23" i="70"/>
  <c r="AC23" i="70"/>
  <c r="AA23" i="70"/>
  <c r="T23" i="70"/>
  <c r="O23" i="70"/>
  <c r="M23" i="70"/>
  <c r="H23" i="70"/>
  <c r="F23" i="70"/>
  <c r="BU22" i="70"/>
  <c r="BS22" i="70"/>
  <c r="BQ22" i="70"/>
  <c r="BL22" i="70"/>
  <c r="BJ22" i="70"/>
  <c r="BE22" i="70"/>
  <c r="BC22" i="70"/>
  <c r="AX22" i="70"/>
  <c r="AV22" i="70"/>
  <c r="AQ22" i="70"/>
  <c r="AO22" i="70"/>
  <c r="AJ22" i="70"/>
  <c r="AH22" i="70"/>
  <c r="AC22" i="70"/>
  <c r="AA22" i="70"/>
  <c r="V22" i="70"/>
  <c r="T22" i="70"/>
  <c r="O22" i="70"/>
  <c r="M22" i="70"/>
  <c r="H22" i="70"/>
  <c r="F22" i="70"/>
  <c r="BU21" i="70"/>
  <c r="BS21" i="70"/>
  <c r="BQ21" i="70"/>
  <c r="BL21" i="70"/>
  <c r="BJ21" i="70"/>
  <c r="BE21" i="70"/>
  <c r="BC21" i="70"/>
  <c r="AX21" i="70"/>
  <c r="AV21" i="70"/>
  <c r="AQ21" i="70"/>
  <c r="AO21" i="70"/>
  <c r="AJ21" i="70"/>
  <c r="AH21" i="70"/>
  <c r="AC21" i="70"/>
  <c r="AA21" i="70"/>
  <c r="V21" i="70"/>
  <c r="T21" i="70"/>
  <c r="O21" i="70"/>
  <c r="M21" i="70"/>
  <c r="H21" i="70"/>
  <c r="F21" i="70"/>
  <c r="BU20" i="70"/>
  <c r="BS20" i="70"/>
  <c r="BQ20" i="70"/>
  <c r="BL20" i="70"/>
  <c r="BJ20" i="70"/>
  <c r="BE20" i="70"/>
  <c r="BC20" i="70"/>
  <c r="AX20" i="70"/>
  <c r="AV20" i="70"/>
  <c r="AQ20" i="70"/>
  <c r="AO20" i="70"/>
  <c r="AJ20" i="70"/>
  <c r="AH20" i="70"/>
  <c r="AC20" i="70"/>
  <c r="AA20" i="70"/>
  <c r="T20" i="70"/>
  <c r="O20" i="70"/>
  <c r="M20" i="70"/>
  <c r="H20" i="70"/>
  <c r="F20" i="70"/>
  <c r="BU19" i="70"/>
  <c r="BS19" i="70"/>
  <c r="BQ19" i="70"/>
  <c r="BL19" i="70"/>
  <c r="BJ19" i="70"/>
  <c r="BE19" i="70"/>
  <c r="BC19" i="70"/>
  <c r="AX19" i="70"/>
  <c r="AV19" i="70"/>
  <c r="AQ19" i="70"/>
  <c r="AO19" i="70"/>
  <c r="AH19" i="70"/>
  <c r="AC19" i="70"/>
  <c r="AA19" i="70"/>
  <c r="V19" i="70"/>
  <c r="T19" i="70"/>
  <c r="O19" i="70"/>
  <c r="M19" i="70"/>
  <c r="H19" i="70"/>
  <c r="F19" i="70"/>
  <c r="BU18" i="70"/>
  <c r="BS18" i="70"/>
  <c r="BQ18" i="70"/>
  <c r="BL18" i="70"/>
  <c r="BJ18" i="70"/>
  <c r="BE18" i="70"/>
  <c r="BC18" i="70"/>
  <c r="AX18" i="70"/>
  <c r="AV18" i="70"/>
  <c r="AQ18" i="70"/>
  <c r="AO18" i="70"/>
  <c r="AJ18" i="70"/>
  <c r="AH18" i="70"/>
  <c r="AC18" i="70"/>
  <c r="AA18" i="70"/>
  <c r="V18" i="70"/>
  <c r="T18" i="70"/>
  <c r="O18" i="70"/>
  <c r="M18" i="70"/>
  <c r="H18" i="70"/>
  <c r="F18" i="70"/>
  <c r="BU17" i="70"/>
  <c r="BS17" i="70"/>
  <c r="BQ17" i="70"/>
  <c r="BL17" i="70"/>
  <c r="BJ17" i="70"/>
  <c r="BE17" i="70"/>
  <c r="BC17" i="70"/>
  <c r="AX17" i="70"/>
  <c r="AV17" i="70"/>
  <c r="AQ17" i="70"/>
  <c r="AO17" i="70"/>
  <c r="AJ17" i="70"/>
  <c r="AH17" i="70"/>
  <c r="AC17" i="70"/>
  <c r="AA17" i="70"/>
  <c r="V17" i="70"/>
  <c r="T17" i="70"/>
  <c r="M17" i="70"/>
  <c r="H17" i="70"/>
  <c r="F17" i="70"/>
  <c r="BU16" i="70"/>
  <c r="BS16" i="70"/>
  <c r="BQ16" i="70"/>
  <c r="BL16" i="70"/>
  <c r="BJ16" i="70"/>
  <c r="BE16" i="70"/>
  <c r="BC16" i="70"/>
  <c r="AX16" i="70"/>
  <c r="AV16" i="70"/>
  <c r="AQ16" i="70"/>
  <c r="AO16" i="70"/>
  <c r="AJ16" i="70"/>
  <c r="AH16" i="70"/>
  <c r="AA16" i="70"/>
  <c r="V16" i="70"/>
  <c r="T16" i="70"/>
  <c r="O16" i="70"/>
  <c r="M16" i="70"/>
  <c r="H16" i="70"/>
  <c r="F16" i="70"/>
  <c r="BU15" i="70"/>
  <c r="BS15" i="70"/>
  <c r="BQ15" i="70"/>
  <c r="BL15" i="70"/>
  <c r="BJ15" i="70"/>
  <c r="BE15" i="70"/>
  <c r="BC15" i="70"/>
  <c r="AX15" i="70"/>
  <c r="AV15" i="70"/>
  <c r="AO15" i="70"/>
  <c r="AH15" i="70"/>
  <c r="AC15" i="70"/>
  <c r="AA15" i="70"/>
  <c r="T15" i="70"/>
  <c r="O15" i="70"/>
  <c r="M15" i="70"/>
  <c r="H15" i="70"/>
  <c r="F15" i="70"/>
  <c r="P14" i="70"/>
  <c r="W14" i="70" s="1"/>
  <c r="AD14" i="70" s="1"/>
  <c r="AK14" i="70" s="1"/>
  <c r="AR14" i="70" s="1"/>
  <c r="AY14" i="70" s="1"/>
  <c r="BF14" i="70" s="1"/>
  <c r="BM14" i="70" s="1"/>
  <c r="BT14" i="70" s="1"/>
  <c r="O14" i="70"/>
  <c r="V14" i="70" s="1"/>
  <c r="AC14" i="70" s="1"/>
  <c r="AJ14" i="70" s="1"/>
  <c r="AQ14" i="70" s="1"/>
  <c r="AX14" i="70" s="1"/>
  <c r="BE14" i="70" s="1"/>
  <c r="BL14" i="70" s="1"/>
  <c r="BS14" i="70" s="1"/>
  <c r="N14" i="70"/>
  <c r="U14" i="70" s="1"/>
  <c r="BU14" i="70" s="1"/>
  <c r="I13" i="70"/>
  <c r="A6" i="70"/>
  <c r="A5" i="70"/>
  <c r="A4" i="70"/>
  <c r="A1" i="70"/>
  <c r="A202" i="68"/>
  <c r="A201" i="68"/>
  <c r="A145" i="68"/>
  <c r="A144" i="68"/>
  <c r="A143" i="68"/>
  <c r="A142" i="68"/>
  <c r="A141" i="68"/>
  <c r="A140" i="68"/>
  <c r="A139" i="68"/>
  <c r="A137" i="68"/>
  <c r="A136" i="68"/>
  <c r="A134" i="68"/>
  <c r="A133" i="68"/>
  <c r="A111" i="68"/>
  <c r="A106" i="68"/>
  <c r="A105" i="68"/>
  <c r="A104" i="68"/>
  <c r="A103"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A2" i="68"/>
  <c r="E120" i="67"/>
  <c r="D120" i="67"/>
  <c r="C120" i="67"/>
  <c r="B7" i="67"/>
  <c r="A6" i="67"/>
  <c r="A5" i="67"/>
  <c r="A4" i="67"/>
  <c r="A1" i="67"/>
  <c r="I74" i="66"/>
  <c r="H74" i="66"/>
  <c r="G74" i="66"/>
  <c r="F74" i="66"/>
  <c r="E74" i="66"/>
  <c r="D74" i="66"/>
  <c r="C74" i="66"/>
  <c r="P14" i="66"/>
  <c r="W14" i="66" s="1"/>
  <c r="AD14" i="66" s="1"/>
  <c r="AK14" i="66" s="1"/>
  <c r="AR14" i="66" s="1"/>
  <c r="AY14" i="66" s="1"/>
  <c r="BF14" i="66" s="1"/>
  <c r="BM14" i="66" s="1"/>
  <c r="BT14" i="66" s="1"/>
  <c r="O14" i="66"/>
  <c r="V14" i="66" s="1"/>
  <c r="N14" i="66"/>
  <c r="U14" i="66" s="1"/>
  <c r="BU14" i="66" s="1"/>
  <c r="I13" i="66"/>
  <c r="A6" i="66"/>
  <c r="A5" i="66"/>
  <c r="A4" i="66"/>
  <c r="A1" i="66"/>
  <c r="J74" i="66"/>
  <c r="B6" i="66"/>
  <c r="B5" i="66"/>
  <c r="A202" i="64"/>
  <c r="A201" i="64"/>
  <c r="A145" i="64"/>
  <c r="A144" i="64"/>
  <c r="A143" i="64"/>
  <c r="A142" i="64"/>
  <c r="A141" i="64"/>
  <c r="A140" i="64"/>
  <c r="A139" i="64"/>
  <c r="A137" i="64"/>
  <c r="A136" i="64"/>
  <c r="A134" i="64"/>
  <c r="A133" i="64"/>
  <c r="A111" i="64"/>
  <c r="A106" i="64"/>
  <c r="A105" i="64"/>
  <c r="A104" i="64"/>
  <c r="A103" i="64"/>
  <c r="A102"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A2" i="64"/>
  <c r="E120" i="63"/>
  <c r="D120" i="63"/>
  <c r="C120" i="63"/>
  <c r="AI106" i="63"/>
  <c r="AH106" i="63"/>
  <c r="AD9" i="63"/>
  <c r="AA9" i="63"/>
  <c r="X9" i="63"/>
  <c r="U9" i="63"/>
  <c r="R9" i="63"/>
  <c r="O9" i="63"/>
  <c r="L9" i="63"/>
  <c r="I9" i="63"/>
  <c r="F9" i="63"/>
  <c r="C9" i="63"/>
  <c r="B7" i="63"/>
  <c r="A6" i="63"/>
  <c r="A5" i="63"/>
  <c r="A4" i="63"/>
  <c r="A1" i="63"/>
  <c r="I74" i="62"/>
  <c r="H74" i="62"/>
  <c r="G74" i="62"/>
  <c r="F74" i="62"/>
  <c r="E74" i="62"/>
  <c r="D74" i="62"/>
  <c r="C74" i="62"/>
  <c r="P14" i="62"/>
  <c r="W14" i="62" s="1"/>
  <c r="BW14" i="62" s="1"/>
  <c r="O14" i="62"/>
  <c r="V14" i="62" s="1"/>
  <c r="N14" i="62"/>
  <c r="U14" i="62" s="1"/>
  <c r="BU14" i="62" s="1"/>
  <c r="I13" i="62"/>
  <c r="A6" i="62"/>
  <c r="A5" i="62"/>
  <c r="A4" i="62"/>
  <c r="A1" i="62"/>
  <c r="M74" i="62"/>
  <c r="B6" i="62"/>
  <c r="B5" i="62"/>
  <c r="A202" i="60"/>
  <c r="A201" i="60"/>
  <c r="A145" i="60"/>
  <c r="A144" i="60"/>
  <c r="A143" i="60"/>
  <c r="A142" i="60"/>
  <c r="A141" i="60"/>
  <c r="A140" i="60"/>
  <c r="A139" i="60"/>
  <c r="A137" i="60"/>
  <c r="A136" i="60"/>
  <c r="A134" i="60"/>
  <c r="A133" i="60"/>
  <c r="A111" i="60"/>
  <c r="A106" i="60"/>
  <c r="A105" i="60"/>
  <c r="A104" i="60"/>
  <c r="A103" i="60"/>
  <c r="A59" i="60"/>
  <c r="A58"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A2" i="60"/>
  <c r="E120" i="59"/>
  <c r="D120" i="59"/>
  <c r="C120" i="59"/>
  <c r="AI106" i="59"/>
  <c r="AH106" i="59"/>
  <c r="AD9" i="59"/>
  <c r="AA9" i="59"/>
  <c r="X9" i="59"/>
  <c r="U9" i="59"/>
  <c r="R9" i="59"/>
  <c r="O9" i="59"/>
  <c r="L9" i="59"/>
  <c r="I9" i="59"/>
  <c r="F9" i="59"/>
  <c r="C9" i="59"/>
  <c r="B7" i="59"/>
  <c r="A6" i="59"/>
  <c r="A5" i="59"/>
  <c r="A4" i="59"/>
  <c r="A1" i="59"/>
  <c r="I74" i="58"/>
  <c r="H74" i="58"/>
  <c r="G74" i="58"/>
  <c r="F74" i="58"/>
  <c r="E74" i="58"/>
  <c r="D74" i="58"/>
  <c r="C74" i="58"/>
  <c r="P14" i="58"/>
  <c r="W14" i="58" s="1"/>
  <c r="O14" i="58"/>
  <c r="V14" i="58" s="1"/>
  <c r="N14" i="58"/>
  <c r="U14" i="58" s="1"/>
  <c r="AB14" i="58" s="1"/>
  <c r="AI14" i="58" s="1"/>
  <c r="AP14" i="58" s="1"/>
  <c r="AW14" i="58" s="1"/>
  <c r="BD14" i="58" s="1"/>
  <c r="BK14" i="58" s="1"/>
  <c r="BR14" i="58" s="1"/>
  <c r="I13" i="58"/>
  <c r="E12" i="59" s="1"/>
  <c r="A6" i="58"/>
  <c r="A5" i="58"/>
  <c r="A4" i="58"/>
  <c r="A1" i="58"/>
  <c r="B6" i="58"/>
  <c r="D6" i="56"/>
  <c r="C6" i="56"/>
  <c r="B5" i="53"/>
  <c r="B6" i="49"/>
  <c r="B4" i="49"/>
  <c r="D6" i="36"/>
  <c r="C6" i="36"/>
  <c r="A202" i="55"/>
  <c r="A201" i="55"/>
  <c r="A145" i="55"/>
  <c r="A144" i="55"/>
  <c r="A143" i="55"/>
  <c r="A142" i="55"/>
  <c r="A141" i="55"/>
  <c r="A140" i="55"/>
  <c r="A139" i="55"/>
  <c r="A137" i="55"/>
  <c r="A136" i="55"/>
  <c r="A134" i="55"/>
  <c r="A133" i="55"/>
  <c r="A111" i="55"/>
  <c r="A106" i="55"/>
  <c r="A103"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2" i="55"/>
  <c r="E120" i="54"/>
  <c r="D120" i="54"/>
  <c r="C120" i="54"/>
  <c r="AI106" i="54"/>
  <c r="AH106" i="54"/>
  <c r="AD9" i="54"/>
  <c r="AA9" i="54"/>
  <c r="X9" i="54"/>
  <c r="U9" i="54"/>
  <c r="R9" i="54"/>
  <c r="O9" i="54"/>
  <c r="L9" i="54"/>
  <c r="I9" i="54"/>
  <c r="F9" i="54"/>
  <c r="C9" i="54"/>
  <c r="B7" i="54"/>
  <c r="A6" i="54"/>
  <c r="A5" i="54"/>
  <c r="A4" i="54"/>
  <c r="A1" i="54"/>
  <c r="I74" i="53"/>
  <c r="H74" i="53"/>
  <c r="G74" i="53"/>
  <c r="F74" i="53"/>
  <c r="E74" i="53"/>
  <c r="D74" i="53"/>
  <c r="C74" i="53"/>
  <c r="P14" i="53"/>
  <c r="W14" i="53" s="1"/>
  <c r="O14" i="53"/>
  <c r="V14" i="53" s="1"/>
  <c r="N14" i="53"/>
  <c r="U14" i="53" s="1"/>
  <c r="BU14" i="53" s="1"/>
  <c r="I13" i="53"/>
  <c r="E12" i="54" s="1"/>
  <c r="A6" i="53"/>
  <c r="A5" i="53"/>
  <c r="A4" i="53"/>
  <c r="A1" i="53"/>
  <c r="M74" i="53"/>
  <c r="A202" i="51"/>
  <c r="A201" i="51"/>
  <c r="A145" i="51"/>
  <c r="A144" i="51"/>
  <c r="A143" i="51"/>
  <c r="A142" i="51"/>
  <c r="A141" i="51"/>
  <c r="A140" i="51"/>
  <c r="A139" i="51"/>
  <c r="A137" i="51"/>
  <c r="A136" i="51"/>
  <c r="A134" i="51"/>
  <c r="A133" i="51"/>
  <c r="A111" i="51"/>
  <c r="A106" i="51"/>
  <c r="A104" i="51"/>
  <c r="A56" i="51"/>
  <c r="A55" i="51"/>
  <c r="A54" i="51"/>
  <c r="A53" i="51"/>
  <c r="A52" i="51"/>
  <c r="A51"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A2" i="51"/>
  <c r="E120" i="50"/>
  <c r="D120" i="50"/>
  <c r="C120" i="50"/>
  <c r="AI106" i="50"/>
  <c r="AH106" i="50"/>
  <c r="AD9" i="50"/>
  <c r="AA9" i="50"/>
  <c r="X9" i="50"/>
  <c r="U9" i="50"/>
  <c r="R9" i="50"/>
  <c r="O9" i="50"/>
  <c r="L9" i="50"/>
  <c r="I9" i="50"/>
  <c r="F9" i="50"/>
  <c r="C9" i="50"/>
  <c r="B7" i="50"/>
  <c r="A6" i="50"/>
  <c r="A5" i="50"/>
  <c r="A4" i="50"/>
  <c r="A1" i="50"/>
  <c r="I74" i="49"/>
  <c r="H74" i="49"/>
  <c r="G74" i="49"/>
  <c r="F74" i="49"/>
  <c r="E74" i="49"/>
  <c r="D74" i="49"/>
  <c r="C74" i="49"/>
  <c r="P14" i="49"/>
  <c r="W14" i="49" s="1"/>
  <c r="O14" i="49"/>
  <c r="V14" i="49" s="1"/>
  <c r="N14" i="49"/>
  <c r="U14" i="49" s="1"/>
  <c r="BU14" i="49" s="1"/>
  <c r="I13" i="49"/>
  <c r="E12" i="50" s="1"/>
  <c r="A6" i="49"/>
  <c r="A5" i="49"/>
  <c r="A4" i="49"/>
  <c r="A1" i="49"/>
  <c r="H120" i="50"/>
  <c r="L74" i="49"/>
  <c r="K33" i="9"/>
  <c r="L33" i="9" s="1"/>
  <c r="K32" i="9"/>
  <c r="L32" i="9" s="1"/>
  <c r="K31" i="9"/>
  <c r="L31" i="9" s="1"/>
  <c r="K30" i="9"/>
  <c r="L30" i="9" s="1"/>
  <c r="K29" i="9"/>
  <c r="L29" i="9" s="1"/>
  <c r="K28" i="9"/>
  <c r="L28" i="9" s="1"/>
  <c r="K27" i="9"/>
  <c r="L27" i="9" s="1"/>
  <c r="K26" i="9"/>
  <c r="L26" i="9" s="1"/>
  <c r="K25" i="9"/>
  <c r="L25" i="9" s="1"/>
  <c r="K24" i="9"/>
  <c r="L24" i="9" s="1"/>
  <c r="K23" i="9"/>
  <c r="L23" i="9" s="1"/>
  <c r="K22" i="9"/>
  <c r="L22" i="9" s="1"/>
  <c r="K21" i="9"/>
  <c r="L21" i="9" s="1"/>
  <c r="K20" i="9"/>
  <c r="L20" i="9" s="1"/>
  <c r="K19" i="9"/>
  <c r="L19" i="9" s="1"/>
  <c r="K18" i="9"/>
  <c r="L18" i="9" s="1"/>
  <c r="K17" i="9"/>
  <c r="L17" i="9" s="1"/>
  <c r="K16" i="9"/>
  <c r="L16" i="9" s="1"/>
  <c r="K15" i="9"/>
  <c r="L15" i="9" s="1"/>
  <c r="K14" i="9"/>
  <c r="L14" i="9" s="1"/>
  <c r="K13" i="9"/>
  <c r="F29" i="9"/>
  <c r="G29" i="9" s="1"/>
  <c r="F28" i="9"/>
  <c r="G28" i="9" s="1"/>
  <c r="A199" i="39"/>
  <c r="A198" i="39"/>
  <c r="A142" i="39"/>
  <c r="A133" i="39"/>
  <c r="A130" i="39"/>
  <c r="A103" i="39"/>
  <c r="A53" i="39"/>
  <c r="C114" i="38"/>
  <c r="A54" i="39"/>
  <c r="A52" i="39"/>
  <c r="A51" i="39"/>
  <c r="A50" i="39"/>
  <c r="D8" i="38"/>
  <c r="C8" i="38"/>
  <c r="A5" i="38"/>
  <c r="A4" i="38"/>
  <c r="A1" i="38"/>
  <c r="G69" i="37"/>
  <c r="F69" i="37"/>
  <c r="E69" i="37"/>
  <c r="D69" i="37"/>
  <c r="AA12" i="37"/>
  <c r="L12" i="37"/>
  <c r="A1" i="37"/>
  <c r="F79" i="36"/>
  <c r="L13" i="9" l="1"/>
  <c r="H69" i="37"/>
  <c r="D114" i="38"/>
  <c r="K69" i="37"/>
  <c r="E82" i="36"/>
  <c r="BS58" i="70"/>
  <c r="AX58" i="70"/>
  <c r="H58" i="70"/>
  <c r="AC14" i="58"/>
  <c r="AJ14" i="58" s="1"/>
  <c r="AQ14" i="58" s="1"/>
  <c r="AX14" i="58" s="1"/>
  <c r="BE14" i="58" s="1"/>
  <c r="BL14" i="58" s="1"/>
  <c r="BS14" i="58" s="1"/>
  <c r="BV14" i="58"/>
  <c r="BE58" i="70"/>
  <c r="AC14" i="49"/>
  <c r="AJ14" i="49" s="1"/>
  <c r="AQ14" i="49" s="1"/>
  <c r="AX14" i="49" s="1"/>
  <c r="BE14" i="49" s="1"/>
  <c r="BL14" i="49" s="1"/>
  <c r="BS14" i="49" s="1"/>
  <c r="BV14" i="49"/>
  <c r="AC14" i="62"/>
  <c r="AJ14" i="62" s="1"/>
  <c r="AQ14" i="62" s="1"/>
  <c r="AX14" i="62" s="1"/>
  <c r="BE14" i="62" s="1"/>
  <c r="BL14" i="62" s="1"/>
  <c r="BS14" i="62" s="1"/>
  <c r="BV14" i="62"/>
  <c r="BL58" i="70"/>
  <c r="AC14" i="53"/>
  <c r="AJ14" i="53" s="1"/>
  <c r="AQ14" i="53" s="1"/>
  <c r="AX14" i="53" s="1"/>
  <c r="BE14" i="53" s="1"/>
  <c r="BL14" i="53" s="1"/>
  <c r="BS14" i="53" s="1"/>
  <c r="BV14" i="53"/>
  <c r="AC14" i="66"/>
  <c r="AJ14" i="66" s="1"/>
  <c r="AQ14" i="66" s="1"/>
  <c r="AX14" i="66" s="1"/>
  <c r="BE14" i="66" s="1"/>
  <c r="BL14" i="66" s="1"/>
  <c r="BS14" i="66" s="1"/>
  <c r="BV14" i="66"/>
  <c r="E12" i="92"/>
  <c r="E12" i="88"/>
  <c r="E12" i="63"/>
  <c r="E12" i="67"/>
  <c r="E12" i="71"/>
  <c r="AW61" i="70"/>
  <c r="AW62" i="70" s="1"/>
  <c r="AI61" i="70"/>
  <c r="AI62" i="70" s="1"/>
  <c r="H61" i="70"/>
  <c r="BR62" i="70"/>
  <c r="U61" i="70"/>
  <c r="U62" i="70" s="1"/>
  <c r="BW17" i="70"/>
  <c r="BU11" i="62"/>
  <c r="BU11" i="58"/>
  <c r="AG10" i="59" s="1"/>
  <c r="BU11" i="49"/>
  <c r="AG10" i="50" s="1"/>
  <c r="BU11" i="66"/>
  <c r="O12" i="54"/>
  <c r="R12" i="54"/>
  <c r="AG11" i="54"/>
  <c r="F12" i="54"/>
  <c r="B6" i="70"/>
  <c r="N74" i="70"/>
  <c r="G120" i="71"/>
  <c r="H120" i="71"/>
  <c r="P74" i="62"/>
  <c r="W74" i="70"/>
  <c r="B5" i="70"/>
  <c r="W74" i="53"/>
  <c r="N74" i="53"/>
  <c r="BW49" i="70"/>
  <c r="BW14" i="58"/>
  <c r="AD14" i="58"/>
  <c r="AK14" i="58" s="1"/>
  <c r="AR14" i="58" s="1"/>
  <c r="AY14" i="58" s="1"/>
  <c r="BF14" i="58" s="1"/>
  <c r="BM14" i="58" s="1"/>
  <c r="BT14" i="58" s="1"/>
  <c r="AD14" i="62"/>
  <c r="AK14" i="62" s="1"/>
  <c r="AR14" i="62" s="1"/>
  <c r="AY14" i="62" s="1"/>
  <c r="BF14" i="62" s="1"/>
  <c r="BM14" i="62" s="1"/>
  <c r="BT14" i="62" s="1"/>
  <c r="AB14" i="53"/>
  <c r="AI14" i="53" s="1"/>
  <c r="AP14" i="53" s="1"/>
  <c r="AW14" i="53" s="1"/>
  <c r="BD14" i="53" s="1"/>
  <c r="BK14" i="53" s="1"/>
  <c r="BR14" i="53" s="1"/>
  <c r="T59" i="70"/>
  <c r="J74" i="70"/>
  <c r="U74" i="49"/>
  <c r="BF61" i="70"/>
  <c r="BE61" i="70" s="1"/>
  <c r="O17" i="70"/>
  <c r="BV17" i="70" s="1"/>
  <c r="O49" i="70"/>
  <c r="BV49" i="70" s="1"/>
  <c r="I69" i="37"/>
  <c r="BW25" i="70"/>
  <c r="N62" i="70"/>
  <c r="BW57" i="70"/>
  <c r="BW41" i="70"/>
  <c r="B6" i="54"/>
  <c r="B6" i="53"/>
  <c r="B5" i="59"/>
  <c r="B5" i="58"/>
  <c r="B4" i="54"/>
  <c r="B4" i="53"/>
  <c r="B4" i="67"/>
  <c r="B4" i="66"/>
  <c r="B4" i="71"/>
  <c r="B4" i="70"/>
  <c r="B4" i="63"/>
  <c r="B4" i="62"/>
  <c r="B4" i="59"/>
  <c r="B4" i="58"/>
  <c r="AE123" i="50"/>
  <c r="B3" i="49"/>
  <c r="B3" i="59"/>
  <c r="B3" i="58"/>
  <c r="BH77" i="66"/>
  <c r="B3" i="66"/>
  <c r="B3" i="70"/>
  <c r="BK77" i="62"/>
  <c r="B3" i="62"/>
  <c r="AF123" i="54"/>
  <c r="B3" i="53"/>
  <c r="BW33" i="70"/>
  <c r="W61" i="70"/>
  <c r="AV59" i="70"/>
  <c r="BV48" i="70"/>
  <c r="BW14" i="70"/>
  <c r="AA59" i="70"/>
  <c r="BQ59" i="70"/>
  <c r="O41" i="70"/>
  <c r="O57" i="70"/>
  <c r="BV57" i="70" s="1"/>
  <c r="AY61" i="70"/>
  <c r="AB14" i="70"/>
  <c r="AI14" i="70" s="1"/>
  <c r="AP14" i="70" s="1"/>
  <c r="AW14" i="70" s="1"/>
  <c r="BD14" i="70" s="1"/>
  <c r="BK14" i="70" s="1"/>
  <c r="BR14" i="70" s="1"/>
  <c r="M59" i="70"/>
  <c r="BV56" i="70"/>
  <c r="F59" i="70"/>
  <c r="BC59" i="70"/>
  <c r="AO59" i="70"/>
  <c r="BJ59" i="70"/>
  <c r="AB14" i="62"/>
  <c r="AI14" i="62" s="1"/>
  <c r="AP14" i="62" s="1"/>
  <c r="AW14" i="62" s="1"/>
  <c r="BD14" i="62" s="1"/>
  <c r="BK14" i="62" s="1"/>
  <c r="BR14" i="62" s="1"/>
  <c r="B5" i="50"/>
  <c r="B5" i="49"/>
  <c r="B4" i="50"/>
  <c r="BW14" i="49"/>
  <c r="AD14" i="49"/>
  <c r="AK14" i="49" s="1"/>
  <c r="AR14" i="49" s="1"/>
  <c r="AY14" i="49" s="1"/>
  <c r="BF14" i="49" s="1"/>
  <c r="BM14" i="49" s="1"/>
  <c r="BT14" i="49" s="1"/>
  <c r="H123" i="50"/>
  <c r="AG123" i="50"/>
  <c r="D123" i="54"/>
  <c r="G78" i="56"/>
  <c r="T123" i="54"/>
  <c r="H78" i="56"/>
  <c r="Q123" i="50"/>
  <c r="BA77" i="49"/>
  <c r="I78" i="56"/>
  <c r="J78" i="56"/>
  <c r="F78" i="56"/>
  <c r="B6" i="50"/>
  <c r="B6" i="59"/>
  <c r="B6" i="71"/>
  <c r="W77" i="53"/>
  <c r="Y123" i="54"/>
  <c r="Q123" i="54"/>
  <c r="AG123" i="54"/>
  <c r="BV77" i="62"/>
  <c r="P123" i="67"/>
  <c r="AC77" i="53"/>
  <c r="AB123" i="54"/>
  <c r="E123" i="63"/>
  <c r="D123" i="59"/>
  <c r="T123" i="59"/>
  <c r="D123" i="50"/>
  <c r="T123" i="50"/>
  <c r="J123" i="54"/>
  <c r="AP77" i="53"/>
  <c r="Z123" i="54"/>
  <c r="BV77" i="53"/>
  <c r="E123" i="59"/>
  <c r="AT77" i="58"/>
  <c r="AI123" i="63"/>
  <c r="E123" i="50"/>
  <c r="AY77" i="49"/>
  <c r="I77" i="53"/>
  <c r="K123" i="54"/>
  <c r="S123" i="54"/>
  <c r="AA123" i="54"/>
  <c r="G123" i="59"/>
  <c r="W123" i="59"/>
  <c r="J123" i="67"/>
  <c r="K123" i="59"/>
  <c r="I123" i="50"/>
  <c r="AS77" i="53"/>
  <c r="AB123" i="59"/>
  <c r="AB77" i="49"/>
  <c r="AB123" i="50"/>
  <c r="M77" i="53"/>
  <c r="N123" i="54"/>
  <c r="V123" i="54"/>
  <c r="BO77" i="53"/>
  <c r="M123" i="59"/>
  <c r="AC123" i="59"/>
  <c r="AR77" i="62"/>
  <c r="T123" i="67"/>
  <c r="Y123" i="50"/>
  <c r="E123" i="54"/>
  <c r="AC123" i="54"/>
  <c r="Z77" i="58"/>
  <c r="S123" i="67"/>
  <c r="M123" i="50"/>
  <c r="AC123" i="50"/>
  <c r="G123" i="54"/>
  <c r="AH77" i="53"/>
  <c r="W123" i="54"/>
  <c r="AE123" i="54"/>
  <c r="B3" i="54"/>
  <c r="O123" i="59"/>
  <c r="AE123" i="59"/>
  <c r="S123" i="63"/>
  <c r="AD123" i="67"/>
  <c r="BG77" i="58"/>
  <c r="M123" i="54"/>
  <c r="M123" i="63"/>
  <c r="P123" i="50"/>
  <c r="AF123" i="50"/>
  <c r="H123" i="54"/>
  <c r="P123" i="54"/>
  <c r="BC77" i="53"/>
  <c r="D77" i="58"/>
  <c r="S123" i="59"/>
  <c r="BW77" i="58"/>
  <c r="Z123" i="63"/>
  <c r="B3" i="71"/>
  <c r="V23" i="70"/>
  <c r="BV23" i="70" s="1"/>
  <c r="BW23" i="70"/>
  <c r="BV29" i="70"/>
  <c r="V39" i="70"/>
  <c r="BV39" i="70" s="1"/>
  <c r="BW39" i="70"/>
  <c r="V52" i="70"/>
  <c r="BV52" i="70" s="1"/>
  <c r="BW52" i="70"/>
  <c r="BW16" i="70"/>
  <c r="AC16" i="70"/>
  <c r="BV16" i="70" s="1"/>
  <c r="BW18" i="70"/>
  <c r="BW22" i="70"/>
  <c r="V28" i="70"/>
  <c r="BV28" i="70" s="1"/>
  <c r="BW28" i="70"/>
  <c r="BW32" i="70"/>
  <c r="AC32" i="70"/>
  <c r="BV32" i="70" s="1"/>
  <c r="BW34" i="70"/>
  <c r="BW38" i="70"/>
  <c r="BV45" i="70"/>
  <c r="AJ51" i="70"/>
  <c r="BV51" i="70" s="1"/>
  <c r="BW51" i="70"/>
  <c r="AJ27" i="70"/>
  <c r="BV27" i="70" s="1"/>
  <c r="BW27" i="70"/>
  <c r="BV21" i="70"/>
  <c r="V55" i="70"/>
  <c r="BV55" i="70" s="1"/>
  <c r="BW55" i="70"/>
  <c r="V20" i="70"/>
  <c r="BV20" i="70" s="1"/>
  <c r="BW20" i="70"/>
  <c r="BW24" i="70"/>
  <c r="AC24" i="70"/>
  <c r="BV24" i="70" s="1"/>
  <c r="BW26" i="70"/>
  <c r="BW30" i="70"/>
  <c r="V36" i="70"/>
  <c r="BV36" i="70" s="1"/>
  <c r="BW36" i="70"/>
  <c r="BW54" i="70"/>
  <c r="AJ43" i="70"/>
  <c r="BV43" i="70" s="1"/>
  <c r="BW43" i="70"/>
  <c r="BD62" i="70"/>
  <c r="BM61" i="70"/>
  <c r="BL61" i="70" s="1"/>
  <c r="AJ19" i="70"/>
  <c r="BV19" i="70" s="1"/>
  <c r="BW19" i="70"/>
  <c r="AJ35" i="70"/>
  <c r="BV35" i="70" s="1"/>
  <c r="BW35" i="70"/>
  <c r="BV40" i="70"/>
  <c r="V47" i="70"/>
  <c r="BV47" i="70" s="1"/>
  <c r="BW47" i="70"/>
  <c r="V44" i="70"/>
  <c r="BV44" i="70" s="1"/>
  <c r="BW44" i="70"/>
  <c r="AQ15" i="70"/>
  <c r="AQ58" i="70" s="1"/>
  <c r="AR61" i="70"/>
  <c r="AQ61" i="70" s="1"/>
  <c r="V15" i="70"/>
  <c r="BW15" i="70"/>
  <c r="V31" i="70"/>
  <c r="BV31" i="70" s="1"/>
  <c r="BW31" i="70"/>
  <c r="BV37" i="70"/>
  <c r="BW46" i="70"/>
  <c r="BV53" i="70"/>
  <c r="AB62" i="70"/>
  <c r="BV22" i="70"/>
  <c r="BV30" i="70"/>
  <c r="BV38" i="70"/>
  <c r="BV46" i="70"/>
  <c r="BV54" i="70"/>
  <c r="BV34" i="70"/>
  <c r="BV50" i="70"/>
  <c r="F120" i="71"/>
  <c r="O74" i="70"/>
  <c r="M74" i="70"/>
  <c r="L74" i="70"/>
  <c r="K74" i="70"/>
  <c r="P74" i="70"/>
  <c r="AD61" i="70"/>
  <c r="AC61" i="70" s="1"/>
  <c r="BW40" i="70"/>
  <c r="BW48" i="70"/>
  <c r="BW56" i="70"/>
  <c r="I62" i="70"/>
  <c r="B5" i="71"/>
  <c r="BV42" i="70"/>
  <c r="BW21" i="70"/>
  <c r="BW29" i="70"/>
  <c r="BW37" i="70"/>
  <c r="BW45" i="70"/>
  <c r="BW53" i="70"/>
  <c r="AP62" i="70"/>
  <c r="BV18" i="70"/>
  <c r="BV26" i="70"/>
  <c r="BK62" i="70"/>
  <c r="AJ15" i="70"/>
  <c r="AK61" i="70"/>
  <c r="BU58" i="70"/>
  <c r="BV25" i="70"/>
  <c r="BV33" i="70"/>
  <c r="BW42" i="70"/>
  <c r="BW50" i="70"/>
  <c r="B5" i="67"/>
  <c r="K123" i="67"/>
  <c r="AF123" i="67"/>
  <c r="H120" i="67"/>
  <c r="BW14" i="66"/>
  <c r="B6" i="67"/>
  <c r="AB14" i="66"/>
  <c r="AI14" i="66" s="1"/>
  <c r="AP14" i="66" s="1"/>
  <c r="AW14" i="66" s="1"/>
  <c r="BD14" i="66" s="1"/>
  <c r="BK14" i="66" s="1"/>
  <c r="BR14" i="66" s="1"/>
  <c r="E123" i="67"/>
  <c r="AE123" i="67"/>
  <c r="W123" i="67"/>
  <c r="G123" i="67"/>
  <c r="Y123" i="67"/>
  <c r="Q123" i="67"/>
  <c r="Z123" i="67"/>
  <c r="N123" i="67"/>
  <c r="D123" i="67"/>
  <c r="B3" i="67"/>
  <c r="M123" i="67"/>
  <c r="V123" i="67"/>
  <c r="AB123" i="67"/>
  <c r="H123" i="67"/>
  <c r="AC123" i="67"/>
  <c r="F120" i="67"/>
  <c r="M74" i="66"/>
  <c r="P74" i="66"/>
  <c r="O74" i="66"/>
  <c r="N74" i="66"/>
  <c r="K74" i="66"/>
  <c r="G120" i="67"/>
  <c r="L74" i="66"/>
  <c r="B5" i="63"/>
  <c r="B6" i="63"/>
  <c r="F120" i="63"/>
  <c r="O74" i="62"/>
  <c r="L74" i="62"/>
  <c r="K74" i="62"/>
  <c r="J74" i="62"/>
  <c r="N74" i="62"/>
  <c r="H120" i="63"/>
  <c r="J123" i="63"/>
  <c r="B3" i="63"/>
  <c r="Y123" i="63"/>
  <c r="Q123" i="63"/>
  <c r="AF123" i="63"/>
  <c r="P123" i="63"/>
  <c r="H123" i="63"/>
  <c r="AE123" i="63"/>
  <c r="W123" i="63"/>
  <c r="G123" i="63"/>
  <c r="V123" i="63"/>
  <c r="N123" i="63"/>
  <c r="T123" i="63"/>
  <c r="D123" i="63"/>
  <c r="K123" i="63"/>
  <c r="AB123" i="63"/>
  <c r="G120" i="63"/>
  <c r="AC123" i="63"/>
  <c r="F120" i="59"/>
  <c r="J74" i="58"/>
  <c r="P74" i="58"/>
  <c r="L74" i="58"/>
  <c r="O74" i="58"/>
  <c r="N74" i="58"/>
  <c r="M74" i="58"/>
  <c r="K74" i="58"/>
  <c r="H120" i="59"/>
  <c r="BU14" i="58"/>
  <c r="G120" i="59"/>
  <c r="N123" i="59"/>
  <c r="V123" i="59"/>
  <c r="H123" i="59"/>
  <c r="P123" i="59"/>
  <c r="AF123" i="59"/>
  <c r="Q123" i="59"/>
  <c r="Y123" i="59"/>
  <c r="J123" i="59"/>
  <c r="Z123" i="59"/>
  <c r="B5" i="54"/>
  <c r="J123" i="50"/>
  <c r="R123" i="50"/>
  <c r="Z123" i="50"/>
  <c r="AH123" i="50"/>
  <c r="F77" i="49"/>
  <c r="K123" i="50"/>
  <c r="S123" i="50"/>
  <c r="BJ77" i="49"/>
  <c r="AI123" i="50"/>
  <c r="B3" i="50"/>
  <c r="P77" i="49"/>
  <c r="N123" i="50"/>
  <c r="V123" i="50"/>
  <c r="BR77" i="49"/>
  <c r="G123" i="50"/>
  <c r="O123" i="50"/>
  <c r="W123" i="50"/>
  <c r="J82" i="36"/>
  <c r="F82" i="36"/>
  <c r="J72" i="37" s="1"/>
  <c r="BW14" i="53"/>
  <c r="AD14" i="53"/>
  <c r="AK14" i="53" s="1"/>
  <c r="AR14" i="53" s="1"/>
  <c r="AY14" i="53" s="1"/>
  <c r="BF14" i="53" s="1"/>
  <c r="BM14" i="53" s="1"/>
  <c r="BT14" i="53" s="1"/>
  <c r="G120" i="54"/>
  <c r="H120" i="54"/>
  <c r="P74" i="53"/>
  <c r="F120" i="54"/>
  <c r="L74" i="53"/>
  <c r="O74" i="53"/>
  <c r="J74" i="53"/>
  <c r="K74" i="53"/>
  <c r="G120" i="50"/>
  <c r="AB14" i="49"/>
  <c r="AI14" i="49" s="1"/>
  <c r="AP14" i="49" s="1"/>
  <c r="AW14" i="49" s="1"/>
  <c r="BD14" i="49" s="1"/>
  <c r="BK14" i="49" s="1"/>
  <c r="BR14" i="49" s="1"/>
  <c r="M74" i="49"/>
  <c r="P74" i="49"/>
  <c r="O74" i="49"/>
  <c r="N74" i="49"/>
  <c r="J74" i="49"/>
  <c r="K74" i="49"/>
  <c r="F120" i="50"/>
  <c r="E17" i="36"/>
  <c r="AB12" i="37"/>
  <c r="J69" i="37"/>
  <c r="L69" i="37"/>
  <c r="F21" i="36"/>
  <c r="J21" i="36" s="1"/>
  <c r="F17" i="36"/>
  <c r="H117" i="38" l="1"/>
  <c r="AB72" i="37"/>
  <c r="J21" i="56"/>
  <c r="J20" i="56"/>
  <c r="AC58" i="70"/>
  <c r="AJ58" i="70"/>
  <c r="V58" i="70"/>
  <c r="O58" i="70"/>
  <c r="AG10" i="92"/>
  <c r="AG10" i="88"/>
  <c r="AJ61" i="70"/>
  <c r="AX61" i="70"/>
  <c r="AX62" i="70" s="1"/>
  <c r="V61" i="70"/>
  <c r="BU61" i="70"/>
  <c r="BT61" i="70"/>
  <c r="BS61" i="70" s="1"/>
  <c r="BS62" i="70" s="1"/>
  <c r="AG10" i="63"/>
  <c r="AG10" i="67"/>
  <c r="AG10" i="71"/>
  <c r="R74" i="49"/>
  <c r="V74" i="49"/>
  <c r="I120" i="50"/>
  <c r="T74" i="49"/>
  <c r="W74" i="49"/>
  <c r="S74" i="49"/>
  <c r="K120" i="71"/>
  <c r="O62" i="70"/>
  <c r="BU11" i="70"/>
  <c r="BW11" i="53"/>
  <c r="AI10" i="54" s="1"/>
  <c r="AH121" i="67"/>
  <c r="BU11" i="53"/>
  <c r="AG10" i="54" s="1"/>
  <c r="BV11" i="58"/>
  <c r="AH10" i="59" s="1"/>
  <c r="S74" i="70"/>
  <c r="Q74" i="70"/>
  <c r="I120" i="71"/>
  <c r="R74" i="70"/>
  <c r="T74" i="70"/>
  <c r="U74" i="70"/>
  <c r="V74" i="70"/>
  <c r="AC74" i="53"/>
  <c r="Q74" i="53"/>
  <c r="S74" i="53"/>
  <c r="U74" i="53"/>
  <c r="V74" i="53"/>
  <c r="T74" i="53"/>
  <c r="R74" i="53"/>
  <c r="I120" i="54"/>
  <c r="E123" i="71"/>
  <c r="AE123" i="71"/>
  <c r="Q123" i="71"/>
  <c r="H123" i="71"/>
  <c r="N123" i="71"/>
  <c r="J123" i="71"/>
  <c r="Z123" i="71"/>
  <c r="AC123" i="71"/>
  <c r="S123" i="71"/>
  <c r="G123" i="71"/>
  <c r="M123" i="71"/>
  <c r="AB123" i="71"/>
  <c r="P123" i="71"/>
  <c r="D123" i="71"/>
  <c r="W123" i="71"/>
  <c r="V123" i="71"/>
  <c r="K123" i="71"/>
  <c r="Y123" i="71"/>
  <c r="T123" i="71"/>
  <c r="AF123" i="71"/>
  <c r="Q74" i="49"/>
  <c r="BV41" i="70"/>
  <c r="L12" i="54"/>
  <c r="AD12" i="54"/>
  <c r="AA12" i="54"/>
  <c r="U12" i="54"/>
  <c r="X12" i="54"/>
  <c r="C12" i="54"/>
  <c r="I12" i="54"/>
  <c r="BH77" i="62"/>
  <c r="BW11" i="49"/>
  <c r="AI10" i="50" s="1"/>
  <c r="BV11" i="49"/>
  <c r="AH10" i="50" s="1"/>
  <c r="BM77" i="62"/>
  <c r="BG77" i="62"/>
  <c r="BL77" i="62"/>
  <c r="H13" i="62"/>
  <c r="H13" i="58"/>
  <c r="D12" i="59" s="1"/>
  <c r="BI77" i="62"/>
  <c r="AA123" i="63"/>
  <c r="BJ77" i="62"/>
  <c r="H13" i="70"/>
  <c r="H13" i="49"/>
  <c r="D12" i="50" s="1"/>
  <c r="BI77" i="66"/>
  <c r="BK77" i="66"/>
  <c r="BJ77" i="66"/>
  <c r="AA123" i="67"/>
  <c r="BM77" i="66"/>
  <c r="BL77" i="66"/>
  <c r="BG77" i="66"/>
  <c r="U12" i="59"/>
  <c r="L12" i="50"/>
  <c r="AX77" i="49"/>
  <c r="AA77" i="58"/>
  <c r="AV77" i="58"/>
  <c r="AW77" i="58"/>
  <c r="BU75" i="58"/>
  <c r="BW77" i="49"/>
  <c r="BU77" i="53"/>
  <c r="AZ77" i="53"/>
  <c r="C117" i="38"/>
  <c r="C72" i="37"/>
  <c r="W62" i="70"/>
  <c r="BE62" i="70"/>
  <c r="AG77" i="53"/>
  <c r="BE77" i="53"/>
  <c r="R123" i="63"/>
  <c r="BD77" i="49"/>
  <c r="X123" i="54"/>
  <c r="AL77" i="62"/>
  <c r="BW11" i="58"/>
  <c r="AI10" i="59" s="1"/>
  <c r="AA12" i="50"/>
  <c r="F12" i="50"/>
  <c r="U12" i="50"/>
  <c r="AD12" i="50"/>
  <c r="R12" i="50"/>
  <c r="C12" i="50"/>
  <c r="X12" i="50"/>
  <c r="O12" i="50"/>
  <c r="AG11" i="50"/>
  <c r="I12" i="50"/>
  <c r="H124" i="54"/>
  <c r="AO77" i="62"/>
  <c r="AQ77" i="62"/>
  <c r="AI123" i="59"/>
  <c r="H77" i="49"/>
  <c r="AD77" i="49"/>
  <c r="Y77" i="49"/>
  <c r="D117" i="38"/>
  <c r="E77" i="49"/>
  <c r="AM77" i="62"/>
  <c r="BS77" i="66"/>
  <c r="I77" i="49"/>
  <c r="BU77" i="49"/>
  <c r="BD77" i="53"/>
  <c r="Q77" i="53"/>
  <c r="AJ77" i="58"/>
  <c r="AN77" i="62"/>
  <c r="BR77" i="66"/>
  <c r="W77" i="49"/>
  <c r="AW77" i="49"/>
  <c r="N77" i="49"/>
  <c r="Q77" i="49"/>
  <c r="BA77" i="53"/>
  <c r="AP77" i="62"/>
  <c r="BV75" i="66"/>
  <c r="AF77" i="49"/>
  <c r="AE77" i="53"/>
  <c r="BC77" i="49"/>
  <c r="AI77" i="53"/>
  <c r="O77" i="49"/>
  <c r="AK77" i="53"/>
  <c r="F123" i="50"/>
  <c r="BV11" i="53"/>
  <c r="AH10" i="54" s="1"/>
  <c r="AF77" i="53"/>
  <c r="AF77" i="58"/>
  <c r="E77" i="58"/>
  <c r="AZ77" i="49"/>
  <c r="BB77" i="49"/>
  <c r="BE77" i="49"/>
  <c r="J77" i="53"/>
  <c r="BW11" i="62"/>
  <c r="BF77" i="49"/>
  <c r="V77" i="49"/>
  <c r="AL77" i="53"/>
  <c r="BU75" i="62"/>
  <c r="X123" i="50"/>
  <c r="R123" i="54"/>
  <c r="F8" i="54"/>
  <c r="H13" i="53"/>
  <c r="D12" i="54" s="1"/>
  <c r="F12" i="59"/>
  <c r="P78" i="53"/>
  <c r="G124" i="54"/>
  <c r="BV11" i="66"/>
  <c r="BW11" i="66"/>
  <c r="X77" i="49"/>
  <c r="U77" i="53"/>
  <c r="R77" i="53"/>
  <c r="S77" i="53"/>
  <c r="I77" i="58"/>
  <c r="AX77" i="58"/>
  <c r="L123" i="59"/>
  <c r="AA77" i="49"/>
  <c r="I123" i="54"/>
  <c r="AJ77" i="53"/>
  <c r="BH77" i="53"/>
  <c r="AY77" i="58"/>
  <c r="X77" i="58"/>
  <c r="AB77" i="58"/>
  <c r="L123" i="50"/>
  <c r="BM77" i="53"/>
  <c r="AD77" i="53"/>
  <c r="AB77" i="53"/>
  <c r="O123" i="54"/>
  <c r="V77" i="53"/>
  <c r="AU77" i="58"/>
  <c r="AC77" i="58"/>
  <c r="AH123" i="63"/>
  <c r="S77" i="49"/>
  <c r="AC77" i="49"/>
  <c r="BI77" i="53"/>
  <c r="AA77" i="53"/>
  <c r="U123" i="59"/>
  <c r="Y77" i="58"/>
  <c r="AD77" i="58"/>
  <c r="Z77" i="49"/>
  <c r="AS77" i="58"/>
  <c r="U77" i="49"/>
  <c r="BG77" i="53"/>
  <c r="BK77" i="53"/>
  <c r="T77" i="53"/>
  <c r="Y77" i="53"/>
  <c r="AD12" i="59"/>
  <c r="R12" i="59"/>
  <c r="C12" i="59"/>
  <c r="AG11" i="59"/>
  <c r="X12" i="59"/>
  <c r="I12" i="59"/>
  <c r="L12" i="59"/>
  <c r="AA12" i="59"/>
  <c r="O12" i="59"/>
  <c r="H13" i="66"/>
  <c r="BT77" i="49"/>
  <c r="AK77" i="58"/>
  <c r="AE77" i="58"/>
  <c r="G77" i="49"/>
  <c r="D77" i="49"/>
  <c r="Z77" i="53"/>
  <c r="L123" i="54"/>
  <c r="AH123" i="54"/>
  <c r="BP77" i="53"/>
  <c r="U123" i="54"/>
  <c r="AI77" i="58"/>
  <c r="BO77" i="66"/>
  <c r="F123" i="54"/>
  <c r="AG77" i="58"/>
  <c r="BS77" i="49"/>
  <c r="BO77" i="49"/>
  <c r="C77" i="49"/>
  <c r="C123" i="50"/>
  <c r="AP77" i="49"/>
  <c r="X77" i="53"/>
  <c r="BN77" i="53"/>
  <c r="AT77" i="53"/>
  <c r="BI77" i="58"/>
  <c r="AH77" i="58"/>
  <c r="BV11" i="62"/>
  <c r="H77" i="53"/>
  <c r="C123" i="54"/>
  <c r="C77" i="53"/>
  <c r="F77" i="53"/>
  <c r="D77" i="53"/>
  <c r="L77" i="53"/>
  <c r="BR77" i="53"/>
  <c r="AX77" i="53"/>
  <c r="G77" i="53"/>
  <c r="BH77" i="58"/>
  <c r="F77" i="58"/>
  <c r="BW77" i="62"/>
  <c r="BT77" i="66"/>
  <c r="AN77" i="53"/>
  <c r="AQ77" i="53"/>
  <c r="L77" i="49"/>
  <c r="U123" i="50"/>
  <c r="J77" i="49"/>
  <c r="T77" i="49"/>
  <c r="AO77" i="53"/>
  <c r="BQ77" i="53"/>
  <c r="AY77" i="53"/>
  <c r="BM77" i="58"/>
  <c r="H77" i="58"/>
  <c r="BN77" i="66"/>
  <c r="BF77" i="53"/>
  <c r="BB77" i="53"/>
  <c r="K77" i="53"/>
  <c r="BS77" i="53"/>
  <c r="AU77" i="53"/>
  <c r="AS77" i="49"/>
  <c r="BQ77" i="49"/>
  <c r="R77" i="49"/>
  <c r="BV77" i="49"/>
  <c r="BT77" i="53"/>
  <c r="O77" i="53"/>
  <c r="AV77" i="53"/>
  <c r="BL77" i="58"/>
  <c r="C123" i="59"/>
  <c r="BJ77" i="53"/>
  <c r="BL77" i="53"/>
  <c r="N77" i="53"/>
  <c r="BJ77" i="58"/>
  <c r="K77" i="49"/>
  <c r="AT77" i="49"/>
  <c r="AD123" i="50"/>
  <c r="AM77" i="53"/>
  <c r="AD123" i="54"/>
  <c r="P77" i="53"/>
  <c r="AW77" i="53"/>
  <c r="C77" i="58"/>
  <c r="BK77" i="58"/>
  <c r="BP77" i="66"/>
  <c r="BQ77" i="66"/>
  <c r="E77" i="53"/>
  <c r="G77" i="58"/>
  <c r="AI123" i="54"/>
  <c r="BW77" i="53"/>
  <c r="AU77" i="49"/>
  <c r="M77" i="49"/>
  <c r="AV77" i="49"/>
  <c r="AR77" i="53"/>
  <c r="AA123" i="59"/>
  <c r="BL62" i="70"/>
  <c r="O123" i="71"/>
  <c r="AF77" i="70"/>
  <c r="AK77" i="70"/>
  <c r="AJ77" i="70"/>
  <c r="AI77" i="70"/>
  <c r="AH77" i="70"/>
  <c r="AG77" i="70"/>
  <c r="AE77" i="70"/>
  <c r="P62" i="70"/>
  <c r="BV15" i="70"/>
  <c r="AQ62" i="70"/>
  <c r="X77" i="70"/>
  <c r="L123" i="71"/>
  <c r="AB77" i="70"/>
  <c r="AD77" i="70"/>
  <c r="Z77" i="70"/>
  <c r="Y77" i="70"/>
  <c r="AC77" i="70"/>
  <c r="AA77" i="70"/>
  <c r="C123" i="71"/>
  <c r="H77" i="70"/>
  <c r="C77" i="70"/>
  <c r="E77" i="70"/>
  <c r="I77" i="70"/>
  <c r="G77" i="70"/>
  <c r="D77" i="70"/>
  <c r="F77" i="70"/>
  <c r="X123" i="71"/>
  <c r="BD77" i="70"/>
  <c r="BC77" i="70"/>
  <c r="BF77" i="70"/>
  <c r="BA77" i="70"/>
  <c r="BE77" i="70"/>
  <c r="AZ77" i="70"/>
  <c r="BB77" i="70"/>
  <c r="AH123" i="71"/>
  <c r="BV77" i="70"/>
  <c r="BT62" i="70"/>
  <c r="P77" i="70"/>
  <c r="J77" i="70"/>
  <c r="L77" i="70"/>
  <c r="N77" i="70"/>
  <c r="M77" i="70"/>
  <c r="K77" i="70"/>
  <c r="F123" i="71"/>
  <c r="O77" i="70"/>
  <c r="J120" i="71"/>
  <c r="H62" i="70"/>
  <c r="AY62" i="70"/>
  <c r="G62" i="70"/>
  <c r="AI123" i="71"/>
  <c r="BW77" i="70"/>
  <c r="AA123" i="71"/>
  <c r="BL77" i="70"/>
  <c r="BM77" i="70"/>
  <c r="BJ77" i="70"/>
  <c r="BI77" i="70"/>
  <c r="BH77" i="70"/>
  <c r="BG77" i="70"/>
  <c r="BK77" i="70"/>
  <c r="BW58" i="70"/>
  <c r="BT77" i="70"/>
  <c r="AD123" i="71"/>
  <c r="BO77" i="70"/>
  <c r="BS77" i="70"/>
  <c r="BN77" i="70"/>
  <c r="BR77" i="70"/>
  <c r="BP77" i="70"/>
  <c r="BQ77" i="70"/>
  <c r="I123" i="71"/>
  <c r="S77" i="70"/>
  <c r="U77" i="70"/>
  <c r="W77" i="70"/>
  <c r="Q77" i="70"/>
  <c r="V77" i="70"/>
  <c r="R77" i="70"/>
  <c r="T77" i="70"/>
  <c r="AG123" i="71"/>
  <c r="BU77" i="70"/>
  <c r="U123" i="71"/>
  <c r="AV77" i="70"/>
  <c r="AT77" i="70"/>
  <c r="AW77" i="70"/>
  <c r="AY77" i="70"/>
  <c r="AX77" i="70"/>
  <c r="AU77" i="70"/>
  <c r="AS77" i="70"/>
  <c r="BF62" i="70"/>
  <c r="R123" i="71"/>
  <c r="AN77" i="70"/>
  <c r="AM77" i="70"/>
  <c r="AL77" i="70"/>
  <c r="AP77" i="70"/>
  <c r="AQ77" i="70"/>
  <c r="AO77" i="70"/>
  <c r="AR77" i="70"/>
  <c r="K120" i="67"/>
  <c r="L123" i="67"/>
  <c r="AD77" i="66"/>
  <c r="Z77" i="66"/>
  <c r="AC77" i="66"/>
  <c r="AB77" i="66"/>
  <c r="AA77" i="66"/>
  <c r="X77" i="66"/>
  <c r="Y77" i="66"/>
  <c r="I120" i="67"/>
  <c r="U74" i="66"/>
  <c r="W74" i="66"/>
  <c r="R74" i="66"/>
  <c r="S74" i="66"/>
  <c r="V74" i="66"/>
  <c r="T74" i="66"/>
  <c r="Q74" i="66"/>
  <c r="C123" i="67"/>
  <c r="F77" i="66"/>
  <c r="H77" i="66"/>
  <c r="G77" i="66"/>
  <c r="E77" i="66"/>
  <c r="D77" i="66"/>
  <c r="C77" i="66"/>
  <c r="I77" i="66"/>
  <c r="AH123" i="67"/>
  <c r="BV77" i="66"/>
  <c r="I123" i="67"/>
  <c r="V77" i="66"/>
  <c r="R77" i="66"/>
  <c r="S77" i="66"/>
  <c r="Q77" i="66"/>
  <c r="U77" i="66"/>
  <c r="W77" i="66"/>
  <c r="T77" i="66"/>
  <c r="U123" i="67"/>
  <c r="AT77" i="66"/>
  <c r="AX77" i="66"/>
  <c r="AY77" i="66"/>
  <c r="AW77" i="66"/>
  <c r="AV77" i="66"/>
  <c r="AU77" i="66"/>
  <c r="AS77" i="66"/>
  <c r="F123" i="67"/>
  <c r="N77" i="66"/>
  <c r="J77" i="66"/>
  <c r="P77" i="66"/>
  <c r="K77" i="66"/>
  <c r="O77" i="66"/>
  <c r="M77" i="66"/>
  <c r="L77" i="66"/>
  <c r="X123" i="67"/>
  <c r="BB77" i="66"/>
  <c r="BF77" i="66"/>
  <c r="BA77" i="66"/>
  <c r="BE77" i="66"/>
  <c r="BD77" i="66"/>
  <c r="BC77" i="66"/>
  <c r="AZ77" i="66"/>
  <c r="O123" i="67"/>
  <c r="AH77" i="66"/>
  <c r="AK77" i="66"/>
  <c r="AF77" i="66"/>
  <c r="AJ77" i="66"/>
  <c r="AI77" i="66"/>
  <c r="AG77" i="66"/>
  <c r="AE77" i="66"/>
  <c r="J120" i="67"/>
  <c r="R123" i="67"/>
  <c r="AL77" i="66"/>
  <c r="AP77" i="66"/>
  <c r="AN77" i="66"/>
  <c r="AM77" i="66"/>
  <c r="AQ77" i="66"/>
  <c r="AR77" i="66"/>
  <c r="AO77" i="66"/>
  <c r="AI123" i="67"/>
  <c r="BW77" i="66"/>
  <c r="AG123" i="67"/>
  <c r="BU77" i="66"/>
  <c r="U123" i="63"/>
  <c r="AU77" i="62"/>
  <c r="AV77" i="62"/>
  <c r="AS77" i="62"/>
  <c r="AW77" i="62"/>
  <c r="AY77" i="62"/>
  <c r="AX77" i="62"/>
  <c r="AT77" i="62"/>
  <c r="AG123" i="63"/>
  <c r="BU77" i="62"/>
  <c r="D77" i="62"/>
  <c r="F77" i="62"/>
  <c r="C77" i="62"/>
  <c r="I77" i="62"/>
  <c r="H77" i="62"/>
  <c r="C123" i="63"/>
  <c r="G77" i="62"/>
  <c r="E77" i="62"/>
  <c r="F123" i="63"/>
  <c r="L77" i="62"/>
  <c r="J77" i="62"/>
  <c r="P77" i="62"/>
  <c r="N77" i="62"/>
  <c r="M77" i="62"/>
  <c r="O77" i="62"/>
  <c r="K77" i="62"/>
  <c r="K120" i="63"/>
  <c r="X123" i="63"/>
  <c r="AZ77" i="62"/>
  <c r="BD77" i="62"/>
  <c r="BF77" i="62"/>
  <c r="BC77" i="62"/>
  <c r="BB77" i="62"/>
  <c r="BE77" i="62"/>
  <c r="BA77" i="62"/>
  <c r="AD123" i="63"/>
  <c r="BP77" i="62"/>
  <c r="BQ77" i="62"/>
  <c r="BN77" i="62"/>
  <c r="BT77" i="62"/>
  <c r="BS77" i="62"/>
  <c r="BR77" i="62"/>
  <c r="BO77" i="62"/>
  <c r="I120" i="63"/>
  <c r="W74" i="62"/>
  <c r="T74" i="62"/>
  <c r="V74" i="62"/>
  <c r="U74" i="62"/>
  <c r="S74" i="62"/>
  <c r="R74" i="62"/>
  <c r="Q74" i="62"/>
  <c r="L123" i="63"/>
  <c r="AB77" i="62"/>
  <c r="AC77" i="62"/>
  <c r="Z77" i="62"/>
  <c r="X77" i="62"/>
  <c r="AA77" i="62"/>
  <c r="Y77" i="62"/>
  <c r="AD77" i="62"/>
  <c r="J120" i="63"/>
  <c r="I123" i="63"/>
  <c r="T77" i="62"/>
  <c r="S77" i="62"/>
  <c r="W77" i="62"/>
  <c r="V77" i="62"/>
  <c r="U77" i="62"/>
  <c r="Q77" i="62"/>
  <c r="R77" i="62"/>
  <c r="AJ77" i="62"/>
  <c r="O123" i="63"/>
  <c r="AK77" i="62"/>
  <c r="AH77" i="62"/>
  <c r="AG77" i="62"/>
  <c r="AE77" i="62"/>
  <c r="AF77" i="62"/>
  <c r="AI77" i="62"/>
  <c r="R123" i="59"/>
  <c r="AM77" i="58"/>
  <c r="AR77" i="58"/>
  <c r="AQ77" i="58"/>
  <c r="AL77" i="58"/>
  <c r="AP77" i="58"/>
  <c r="AO77" i="58"/>
  <c r="AN77" i="58"/>
  <c r="BV77" i="58"/>
  <c r="AH123" i="59"/>
  <c r="I123" i="59"/>
  <c r="W77" i="58"/>
  <c r="R77" i="58"/>
  <c r="Q77" i="58"/>
  <c r="T77" i="58"/>
  <c r="U77" i="58"/>
  <c r="V77" i="58"/>
  <c r="S77" i="58"/>
  <c r="AD123" i="59"/>
  <c r="BS77" i="58"/>
  <c r="BN77" i="58"/>
  <c r="BT77" i="58"/>
  <c r="BO77" i="58"/>
  <c r="BR77" i="58"/>
  <c r="BQ77" i="58"/>
  <c r="BP77" i="58"/>
  <c r="R74" i="58"/>
  <c r="Q74" i="58"/>
  <c r="T74" i="58"/>
  <c r="I120" i="59"/>
  <c r="W74" i="58"/>
  <c r="V74" i="58"/>
  <c r="U74" i="58"/>
  <c r="S74" i="58"/>
  <c r="J120" i="59"/>
  <c r="K120" i="59"/>
  <c r="AG123" i="59"/>
  <c r="BU77" i="58"/>
  <c r="X123" i="59"/>
  <c r="BC77" i="58"/>
  <c r="BB77" i="58"/>
  <c r="BA77" i="58"/>
  <c r="AZ77" i="58"/>
  <c r="BE77" i="58"/>
  <c r="BD77" i="58"/>
  <c r="BF77" i="58"/>
  <c r="F123" i="59"/>
  <c r="O77" i="58"/>
  <c r="P77" i="58"/>
  <c r="K77" i="58"/>
  <c r="N77" i="58"/>
  <c r="M77" i="58"/>
  <c r="L77" i="58"/>
  <c r="J77" i="58"/>
  <c r="BI77" i="49"/>
  <c r="BH77" i="49"/>
  <c r="BL77" i="49"/>
  <c r="AI77" i="49"/>
  <c r="AA123" i="50"/>
  <c r="AM77" i="49"/>
  <c r="AJ77" i="49"/>
  <c r="BP77" i="49"/>
  <c r="BK77" i="49"/>
  <c r="BM77" i="49"/>
  <c r="AL77" i="49"/>
  <c r="AQ77" i="49"/>
  <c r="BG77" i="49"/>
  <c r="AK77" i="49"/>
  <c r="AN77" i="49"/>
  <c r="AE77" i="49"/>
  <c r="AG77" i="49"/>
  <c r="BN77" i="49"/>
  <c r="AR77" i="49"/>
  <c r="AO77" i="49"/>
  <c r="AH77" i="49"/>
  <c r="L72" i="37"/>
  <c r="I72" i="37"/>
  <c r="K72" i="37"/>
  <c r="H72" i="37"/>
  <c r="F72" i="37"/>
  <c r="G72" i="37"/>
  <c r="D72" i="37"/>
  <c r="E72" i="37"/>
  <c r="D124" i="54"/>
  <c r="E124" i="54"/>
  <c r="AH121" i="54"/>
  <c r="BV75" i="53"/>
  <c r="K120" i="54"/>
  <c r="K124" i="54"/>
  <c r="AI121" i="54"/>
  <c r="BW75" i="53"/>
  <c r="AG121" i="54"/>
  <c r="BU75" i="53"/>
  <c r="J120" i="54"/>
  <c r="J124" i="54"/>
  <c r="K120" i="50"/>
  <c r="AI121" i="50"/>
  <c r="BW75" i="49"/>
  <c r="J120" i="50"/>
  <c r="F16" i="36"/>
  <c r="AB70" i="37" l="1"/>
  <c r="J12" i="36"/>
  <c r="F18" i="36"/>
  <c r="V62" i="70"/>
  <c r="AH10" i="92"/>
  <c r="AH10" i="88"/>
  <c r="AI10" i="92"/>
  <c r="AI10" i="88"/>
  <c r="D12" i="88"/>
  <c r="D12" i="92"/>
  <c r="C8" i="59"/>
  <c r="L78" i="49"/>
  <c r="E124" i="67"/>
  <c r="F8" i="63"/>
  <c r="J9" i="70"/>
  <c r="BV61" i="70"/>
  <c r="AD12" i="63"/>
  <c r="AD12" i="67"/>
  <c r="AD12" i="71"/>
  <c r="C12" i="63"/>
  <c r="C12" i="67"/>
  <c r="C12" i="71"/>
  <c r="O12" i="63"/>
  <c r="O12" i="67"/>
  <c r="O12" i="71"/>
  <c r="X12" i="63"/>
  <c r="X12" i="67"/>
  <c r="X12" i="71"/>
  <c r="F12" i="63"/>
  <c r="F12" i="67"/>
  <c r="F12" i="71"/>
  <c r="R12" i="63"/>
  <c r="R12" i="67"/>
  <c r="R12" i="71"/>
  <c r="L12" i="63"/>
  <c r="L12" i="67"/>
  <c r="L12" i="71"/>
  <c r="AA12" i="63"/>
  <c r="AA12" i="67"/>
  <c r="AA12" i="71"/>
  <c r="I12" i="63"/>
  <c r="I12" i="71"/>
  <c r="I12" i="67"/>
  <c r="BW61" i="70"/>
  <c r="AG11" i="63"/>
  <c r="AG11" i="67"/>
  <c r="U12" i="63"/>
  <c r="U12" i="71"/>
  <c r="U12" i="67"/>
  <c r="AH10" i="63"/>
  <c r="AH10" i="67"/>
  <c r="AH10" i="71"/>
  <c r="AI10" i="63"/>
  <c r="AI10" i="67"/>
  <c r="AI10" i="71"/>
  <c r="D12" i="63"/>
  <c r="D12" i="67"/>
  <c r="D12" i="71"/>
  <c r="N120" i="71"/>
  <c r="BV58" i="70"/>
  <c r="AJ62" i="70"/>
  <c r="BU75" i="49"/>
  <c r="AH121" i="50"/>
  <c r="BW75" i="66"/>
  <c r="AH121" i="59"/>
  <c r="BW75" i="58"/>
  <c r="AH121" i="63"/>
  <c r="AI121" i="63"/>
  <c r="AA74" i="53"/>
  <c r="Y74" i="53"/>
  <c r="L120" i="54"/>
  <c r="AF74" i="53"/>
  <c r="Z74" i="53"/>
  <c r="AD74" i="53"/>
  <c r="AB74" i="53"/>
  <c r="AB78" i="53"/>
  <c r="X74" i="53"/>
  <c r="AA74" i="70"/>
  <c r="X74" i="70"/>
  <c r="L120" i="71"/>
  <c r="AD74" i="70"/>
  <c r="AC74" i="70"/>
  <c r="AB74" i="70"/>
  <c r="Y74" i="70"/>
  <c r="Z74" i="70"/>
  <c r="BW11" i="70"/>
  <c r="BV11" i="70"/>
  <c r="BV75" i="49"/>
  <c r="Z74" i="49"/>
  <c r="L120" i="50"/>
  <c r="AC74" i="49"/>
  <c r="Y74" i="49"/>
  <c r="AD74" i="49"/>
  <c r="X74" i="49"/>
  <c r="AB74" i="49"/>
  <c r="AA74" i="49"/>
  <c r="D124" i="50"/>
  <c r="E124" i="50"/>
  <c r="K124" i="50"/>
  <c r="C8" i="50"/>
  <c r="F8" i="50"/>
  <c r="AI122" i="50"/>
  <c r="H124" i="50"/>
  <c r="J124" i="50"/>
  <c r="W78" i="49"/>
  <c r="H78" i="49"/>
  <c r="X78" i="49"/>
  <c r="I8" i="50"/>
  <c r="AG121" i="50"/>
  <c r="G124" i="50"/>
  <c r="AI121" i="59"/>
  <c r="J124" i="59"/>
  <c r="BV75" i="58"/>
  <c r="AG121" i="59"/>
  <c r="C9" i="58"/>
  <c r="T78" i="58"/>
  <c r="K124" i="59"/>
  <c r="D124" i="59"/>
  <c r="C78" i="58"/>
  <c r="I8" i="59"/>
  <c r="E124" i="59"/>
  <c r="H124" i="59"/>
  <c r="K78" i="58"/>
  <c r="H115" i="38"/>
  <c r="E124" i="63"/>
  <c r="AG121" i="67"/>
  <c r="G124" i="59"/>
  <c r="AD62" i="70"/>
  <c r="AC62" i="70"/>
  <c r="BW75" i="62"/>
  <c r="BV75" i="62"/>
  <c r="G124" i="63"/>
  <c r="S78" i="62"/>
  <c r="H124" i="63"/>
  <c r="D124" i="63"/>
  <c r="J78" i="53"/>
  <c r="AI121" i="67"/>
  <c r="K124" i="63"/>
  <c r="J124" i="63"/>
  <c r="AG121" i="63"/>
  <c r="C124" i="63"/>
  <c r="C9" i="53"/>
  <c r="O78" i="62"/>
  <c r="I8" i="63"/>
  <c r="C8" i="54"/>
  <c r="K78" i="66"/>
  <c r="BU75" i="66"/>
  <c r="V78" i="66"/>
  <c r="G124" i="67"/>
  <c r="K124" i="67"/>
  <c r="I8" i="67"/>
  <c r="L78" i="53"/>
  <c r="H124" i="67"/>
  <c r="C124" i="67"/>
  <c r="AH122" i="67"/>
  <c r="F124" i="54"/>
  <c r="M78" i="53"/>
  <c r="J124" i="67"/>
  <c r="D124" i="67"/>
  <c r="N78" i="53"/>
  <c r="K78" i="53"/>
  <c r="O78" i="53"/>
  <c r="F8" i="67"/>
  <c r="AG121" i="71"/>
  <c r="BU75" i="70"/>
  <c r="AI121" i="71"/>
  <c r="BW75" i="70"/>
  <c r="M120" i="71"/>
  <c r="AH121" i="71"/>
  <c r="BV75" i="70"/>
  <c r="BU62" i="70"/>
  <c r="AK62" i="70"/>
  <c r="AR62" i="70"/>
  <c r="BM62" i="70"/>
  <c r="L120" i="67"/>
  <c r="AC74" i="66"/>
  <c r="Y74" i="66"/>
  <c r="X74" i="66"/>
  <c r="AA74" i="66"/>
  <c r="AD74" i="66"/>
  <c r="AB74" i="66"/>
  <c r="Z74" i="66"/>
  <c r="AG122" i="67"/>
  <c r="BU76" i="66"/>
  <c r="M120" i="67"/>
  <c r="M124" i="67"/>
  <c r="N120" i="67"/>
  <c r="N124" i="67"/>
  <c r="N120" i="63"/>
  <c r="N124" i="63"/>
  <c r="M120" i="63"/>
  <c r="M124" i="63"/>
  <c r="L120" i="63"/>
  <c r="AB74" i="62"/>
  <c r="AD74" i="62"/>
  <c r="AC74" i="62"/>
  <c r="Y74" i="62"/>
  <c r="Z74" i="62"/>
  <c r="AA74" i="62"/>
  <c r="X74" i="62"/>
  <c r="M120" i="59"/>
  <c r="M124" i="59"/>
  <c r="N120" i="59"/>
  <c r="N124" i="59"/>
  <c r="L120" i="59"/>
  <c r="Z74" i="58"/>
  <c r="AA74" i="58"/>
  <c r="Y74" i="58"/>
  <c r="X74" i="58"/>
  <c r="AC74" i="58"/>
  <c r="AD74" i="58"/>
  <c r="AB74" i="58"/>
  <c r="I8" i="54"/>
  <c r="J9" i="53"/>
  <c r="I124" i="54"/>
  <c r="T78" i="53"/>
  <c r="R78" i="53"/>
  <c r="Q78" i="53"/>
  <c r="V78" i="53"/>
  <c r="U78" i="53"/>
  <c r="S78" i="53"/>
  <c r="W78" i="53"/>
  <c r="M120" i="54"/>
  <c r="M124" i="54"/>
  <c r="C124" i="54"/>
  <c r="D78" i="53"/>
  <c r="H78" i="53"/>
  <c r="G78" i="53"/>
  <c r="F78" i="53"/>
  <c r="E78" i="53"/>
  <c r="I78" i="53"/>
  <c r="C78" i="53"/>
  <c r="AH122" i="54"/>
  <c r="BV76" i="53"/>
  <c r="N120" i="54"/>
  <c r="N124" i="54"/>
  <c r="AG122" i="54"/>
  <c r="BU76" i="53"/>
  <c r="AI122" i="54"/>
  <c r="BW76" i="53"/>
  <c r="M120" i="50"/>
  <c r="M124" i="50"/>
  <c r="AG122" i="50"/>
  <c r="BU76" i="49"/>
  <c r="N120" i="50"/>
  <c r="N124" i="50"/>
  <c r="E16" i="36"/>
  <c r="J16" i="36" s="1"/>
  <c r="AB9" i="37" l="1"/>
  <c r="H9" i="38"/>
  <c r="F20" i="36"/>
  <c r="C9" i="62"/>
  <c r="I8" i="71"/>
  <c r="P78" i="49"/>
  <c r="J78" i="49"/>
  <c r="Q120" i="71"/>
  <c r="N78" i="49"/>
  <c r="O78" i="49"/>
  <c r="M78" i="49"/>
  <c r="K78" i="49"/>
  <c r="F124" i="50"/>
  <c r="AF78" i="49"/>
  <c r="O124" i="50"/>
  <c r="AH122" i="63"/>
  <c r="AH122" i="59"/>
  <c r="AH122" i="50"/>
  <c r="AI122" i="59"/>
  <c r="AI122" i="63"/>
  <c r="BW76" i="66"/>
  <c r="C124" i="50"/>
  <c r="AG122" i="63"/>
  <c r="H116" i="38"/>
  <c r="AG122" i="59"/>
  <c r="O120" i="54"/>
  <c r="Y78" i="53"/>
  <c r="AD78" i="53"/>
  <c r="Z78" i="53"/>
  <c r="AA78" i="53"/>
  <c r="AC78" i="53"/>
  <c r="X78" i="53"/>
  <c r="L124" i="54"/>
  <c r="AH74" i="53"/>
  <c r="AI74" i="53"/>
  <c r="AK74" i="53"/>
  <c r="AE74" i="53"/>
  <c r="AE78" i="53"/>
  <c r="AG74" i="53"/>
  <c r="AJ74" i="53"/>
  <c r="AN74" i="53"/>
  <c r="AE78" i="49"/>
  <c r="AI74" i="70"/>
  <c r="O120" i="71"/>
  <c r="AG74" i="70"/>
  <c r="AE74" i="70"/>
  <c r="AF74" i="70"/>
  <c r="AH74" i="70"/>
  <c r="AK74" i="70"/>
  <c r="AJ74" i="70"/>
  <c r="H124" i="71"/>
  <c r="N124" i="71"/>
  <c r="E124" i="71"/>
  <c r="Q124" i="71"/>
  <c r="M124" i="71"/>
  <c r="K124" i="71"/>
  <c r="J124" i="71"/>
  <c r="D124" i="71"/>
  <c r="G124" i="71"/>
  <c r="AE78" i="70"/>
  <c r="C78" i="49"/>
  <c r="F78" i="49"/>
  <c r="L124" i="50"/>
  <c r="AG78" i="49"/>
  <c r="J9" i="49"/>
  <c r="AI74" i="49"/>
  <c r="AK74" i="49"/>
  <c r="AG74" i="49"/>
  <c r="AJ74" i="49"/>
  <c r="AE74" i="49"/>
  <c r="O120" i="50"/>
  <c r="AF74" i="49"/>
  <c r="AH74" i="49"/>
  <c r="AJ78" i="49"/>
  <c r="BW76" i="49"/>
  <c r="Z78" i="49"/>
  <c r="C9" i="49"/>
  <c r="D78" i="49"/>
  <c r="G78" i="49"/>
  <c r="I78" i="49"/>
  <c r="BV76" i="49"/>
  <c r="AC78" i="49"/>
  <c r="E78" i="49"/>
  <c r="Y78" i="49"/>
  <c r="U78" i="49"/>
  <c r="I124" i="50"/>
  <c r="AA78" i="49"/>
  <c r="AD78" i="49"/>
  <c r="AB78" i="49"/>
  <c r="T78" i="49"/>
  <c r="AI78" i="49"/>
  <c r="AK78" i="49"/>
  <c r="V78" i="49"/>
  <c r="Q78" i="49"/>
  <c r="R78" i="49"/>
  <c r="AH78" i="49"/>
  <c r="S78" i="49"/>
  <c r="C8" i="63"/>
  <c r="C8" i="71"/>
  <c r="BU76" i="58"/>
  <c r="Q78" i="58"/>
  <c r="BV76" i="58"/>
  <c r="F8" i="59"/>
  <c r="E78" i="58"/>
  <c r="G78" i="58"/>
  <c r="S78" i="58"/>
  <c r="U78" i="58"/>
  <c r="W78" i="58"/>
  <c r="H78" i="58"/>
  <c r="V78" i="58"/>
  <c r="BW76" i="58"/>
  <c r="I124" i="59"/>
  <c r="R78" i="58"/>
  <c r="D78" i="58"/>
  <c r="I78" i="58"/>
  <c r="F78" i="58"/>
  <c r="C124" i="59"/>
  <c r="W78" i="62"/>
  <c r="J9" i="58"/>
  <c r="M78" i="58"/>
  <c r="J78" i="58"/>
  <c r="F124" i="59"/>
  <c r="N78" i="58"/>
  <c r="L78" i="58"/>
  <c r="P78" i="58"/>
  <c r="O78" i="58"/>
  <c r="H78" i="66"/>
  <c r="J9" i="66"/>
  <c r="BW76" i="62"/>
  <c r="S78" i="66"/>
  <c r="BV62" i="70"/>
  <c r="G78" i="62"/>
  <c r="E78" i="62"/>
  <c r="BV76" i="62"/>
  <c r="Q78" i="62"/>
  <c r="J78" i="66"/>
  <c r="I124" i="63"/>
  <c r="R78" i="62"/>
  <c r="C78" i="62"/>
  <c r="O78" i="66"/>
  <c r="M78" i="66"/>
  <c r="K78" i="62"/>
  <c r="I78" i="62"/>
  <c r="BU76" i="62"/>
  <c r="V78" i="62"/>
  <c r="D78" i="62"/>
  <c r="H78" i="62"/>
  <c r="L78" i="62"/>
  <c r="F124" i="63"/>
  <c r="M78" i="62"/>
  <c r="U78" i="62"/>
  <c r="J78" i="62"/>
  <c r="T78" i="62"/>
  <c r="F78" i="62"/>
  <c r="P78" i="62"/>
  <c r="N78" i="62"/>
  <c r="T78" i="66"/>
  <c r="R78" i="66"/>
  <c r="P78" i="66"/>
  <c r="N78" i="66"/>
  <c r="L78" i="66"/>
  <c r="AI122" i="67"/>
  <c r="F124" i="67"/>
  <c r="J9" i="62"/>
  <c r="C8" i="67"/>
  <c r="W78" i="66"/>
  <c r="BV76" i="66"/>
  <c r="G78" i="66"/>
  <c r="U78" i="66"/>
  <c r="I124" i="67"/>
  <c r="Q78" i="66"/>
  <c r="F78" i="66"/>
  <c r="C78" i="66"/>
  <c r="D78" i="66"/>
  <c r="I78" i="66"/>
  <c r="E78" i="66"/>
  <c r="C9" i="66"/>
  <c r="AI78" i="70"/>
  <c r="AJ78" i="70"/>
  <c r="O124" i="71"/>
  <c r="AK78" i="70"/>
  <c r="AF78" i="70"/>
  <c r="AH78" i="70"/>
  <c r="AG78" i="70"/>
  <c r="I124" i="71"/>
  <c r="W78" i="70"/>
  <c r="S78" i="70"/>
  <c r="U78" i="70"/>
  <c r="Q78" i="70"/>
  <c r="V78" i="70"/>
  <c r="R78" i="70"/>
  <c r="T78" i="70"/>
  <c r="L124" i="71"/>
  <c r="AB78" i="70"/>
  <c r="AD78" i="70"/>
  <c r="Z78" i="70"/>
  <c r="Y78" i="70"/>
  <c r="X78" i="70"/>
  <c r="AC78" i="70"/>
  <c r="AA78" i="70"/>
  <c r="T120" i="71"/>
  <c r="P120" i="71"/>
  <c r="AI122" i="71"/>
  <c r="BW76" i="70"/>
  <c r="F124" i="71"/>
  <c r="O78" i="70"/>
  <c r="J78" i="70"/>
  <c r="L78" i="70"/>
  <c r="N78" i="70"/>
  <c r="M78" i="70"/>
  <c r="K78" i="70"/>
  <c r="P78" i="70"/>
  <c r="L8" i="71"/>
  <c r="Q9" i="70"/>
  <c r="F8" i="71"/>
  <c r="C9" i="70"/>
  <c r="AG122" i="71"/>
  <c r="BU76" i="70"/>
  <c r="C124" i="71"/>
  <c r="G78" i="70"/>
  <c r="C78" i="70"/>
  <c r="E78" i="70"/>
  <c r="I78" i="70"/>
  <c r="H78" i="70"/>
  <c r="D78" i="70"/>
  <c r="F78" i="70"/>
  <c r="BW62" i="70"/>
  <c r="AH122" i="71"/>
  <c r="BV76" i="70"/>
  <c r="P120" i="67"/>
  <c r="P124" i="67"/>
  <c r="L124" i="67"/>
  <c r="AB78" i="66"/>
  <c r="Z78" i="66"/>
  <c r="AD78" i="66"/>
  <c r="X78" i="66"/>
  <c r="AC78" i="66"/>
  <c r="AA78" i="66"/>
  <c r="Y78" i="66"/>
  <c r="Q120" i="67"/>
  <c r="Q124" i="67"/>
  <c r="O120" i="67"/>
  <c r="AK74" i="66"/>
  <c r="AH74" i="66"/>
  <c r="AG74" i="66"/>
  <c r="AF74" i="66"/>
  <c r="AJ74" i="66"/>
  <c r="AE74" i="66"/>
  <c r="AI74" i="66"/>
  <c r="Q9" i="66"/>
  <c r="L8" i="67"/>
  <c r="P120" i="63"/>
  <c r="P124" i="63"/>
  <c r="L8" i="63"/>
  <c r="Q9" i="62"/>
  <c r="O120" i="63"/>
  <c r="AE74" i="62"/>
  <c r="AJ74" i="62"/>
  <c r="AG74" i="62"/>
  <c r="AF74" i="62"/>
  <c r="AI74" i="62"/>
  <c r="AK74" i="62"/>
  <c r="AH74" i="62"/>
  <c r="AA78" i="62"/>
  <c r="L124" i="63"/>
  <c r="AC78" i="62"/>
  <c r="Z78" i="62"/>
  <c r="X78" i="62"/>
  <c r="Y78" i="62"/>
  <c r="AD78" i="62"/>
  <c r="AB78" i="62"/>
  <c r="Q120" i="63"/>
  <c r="Q124" i="63"/>
  <c r="O120" i="59"/>
  <c r="AH74" i="58"/>
  <c r="AJ74" i="58"/>
  <c r="AI74" i="58"/>
  <c r="AG74" i="58"/>
  <c r="AF74" i="58"/>
  <c r="AE74" i="58"/>
  <c r="AK74" i="58"/>
  <c r="L124" i="59"/>
  <c r="AD78" i="58"/>
  <c r="Y78" i="58"/>
  <c r="Z78" i="58"/>
  <c r="AC78" i="58"/>
  <c r="AB78" i="58"/>
  <c r="AA78" i="58"/>
  <c r="X78" i="58"/>
  <c r="Q120" i="59"/>
  <c r="Q124" i="59"/>
  <c r="L8" i="59"/>
  <c r="Q9" i="58"/>
  <c r="P124" i="59"/>
  <c r="P120" i="59"/>
  <c r="Q120" i="54"/>
  <c r="Q124" i="54"/>
  <c r="P120" i="54"/>
  <c r="P124" i="54"/>
  <c r="Q9" i="53"/>
  <c r="L8" i="54"/>
  <c r="P120" i="50"/>
  <c r="P124" i="50"/>
  <c r="Q120" i="50"/>
  <c r="Q124" i="50"/>
  <c r="L8" i="50"/>
  <c r="Q9" i="49"/>
  <c r="E18" i="36"/>
  <c r="J18" i="36" s="1"/>
  <c r="E20" i="36" l="1"/>
  <c r="J18" i="56"/>
  <c r="F24" i="36"/>
  <c r="AI78" i="53"/>
  <c r="AG78" i="53"/>
  <c r="AF78" i="53"/>
  <c r="AJ78" i="53"/>
  <c r="O124" i="54"/>
  <c r="AK78" i="53"/>
  <c r="AH78" i="53"/>
  <c r="AW74" i="53"/>
  <c r="AL74" i="53"/>
  <c r="AM78" i="53"/>
  <c r="AP74" i="53"/>
  <c r="AQ74" i="53"/>
  <c r="AM74" i="53"/>
  <c r="AR74" i="53"/>
  <c r="R120" i="54"/>
  <c r="AO74" i="53"/>
  <c r="AQ74" i="70"/>
  <c r="AR74" i="70"/>
  <c r="AN74" i="70"/>
  <c r="R120" i="71"/>
  <c r="AP74" i="70"/>
  <c r="AM74" i="70"/>
  <c r="AL74" i="70"/>
  <c r="AO74" i="70"/>
  <c r="T124" i="71"/>
  <c r="P124" i="71"/>
  <c r="AO74" i="49"/>
  <c r="AL74" i="49"/>
  <c r="AN74" i="49"/>
  <c r="AP74" i="49"/>
  <c r="AM74" i="49"/>
  <c r="AR74" i="49"/>
  <c r="R120" i="50"/>
  <c r="AQ74" i="49"/>
  <c r="O8" i="71"/>
  <c r="X9" i="70"/>
  <c r="S120" i="71"/>
  <c r="W120" i="71"/>
  <c r="T120" i="67"/>
  <c r="T124" i="67"/>
  <c r="S120" i="67"/>
  <c r="S124" i="67"/>
  <c r="X9" i="66"/>
  <c r="O8" i="67"/>
  <c r="O124" i="67"/>
  <c r="AJ78" i="66"/>
  <c r="AE78" i="66"/>
  <c r="AI78" i="66"/>
  <c r="AG78" i="66"/>
  <c r="AF78" i="66"/>
  <c r="AK78" i="66"/>
  <c r="AH78" i="66"/>
  <c r="R120" i="67"/>
  <c r="AQ74" i="66"/>
  <c r="AP74" i="66"/>
  <c r="AO74" i="66"/>
  <c r="AL74" i="66"/>
  <c r="AM74" i="66"/>
  <c r="AR74" i="66"/>
  <c r="AN74" i="66"/>
  <c r="O8" i="63"/>
  <c r="X9" i="62"/>
  <c r="S120" i="63"/>
  <c r="S124" i="63"/>
  <c r="R120" i="63"/>
  <c r="AM74" i="62"/>
  <c r="AR74" i="62"/>
  <c r="AQ74" i="62"/>
  <c r="AP74" i="62"/>
  <c r="AO74" i="62"/>
  <c r="AN74" i="62"/>
  <c r="AL74" i="62"/>
  <c r="O124" i="63"/>
  <c r="AI78" i="62"/>
  <c r="AK78" i="62"/>
  <c r="AH78" i="62"/>
  <c r="AG78" i="62"/>
  <c r="AJ78" i="62"/>
  <c r="AF78" i="62"/>
  <c r="AE78" i="62"/>
  <c r="T120" i="63"/>
  <c r="T124" i="63"/>
  <c r="AG78" i="58"/>
  <c r="AH78" i="58"/>
  <c r="AF78" i="58"/>
  <c r="AE78" i="58"/>
  <c r="AJ78" i="58"/>
  <c r="AI78" i="58"/>
  <c r="O124" i="59"/>
  <c r="AK78" i="58"/>
  <c r="O8" i="59"/>
  <c r="X9" i="58"/>
  <c r="R120" i="59"/>
  <c r="AP74" i="58"/>
  <c r="AR74" i="58"/>
  <c r="AQ74" i="58"/>
  <c r="AL74" i="58"/>
  <c r="AO74" i="58"/>
  <c r="AM74" i="58"/>
  <c r="AN74" i="58"/>
  <c r="S120" i="59"/>
  <c r="S124" i="59"/>
  <c r="T120" i="59"/>
  <c r="T124" i="59"/>
  <c r="S120" i="54"/>
  <c r="S124" i="54"/>
  <c r="T120" i="54"/>
  <c r="T124" i="54"/>
  <c r="O8" i="54"/>
  <c r="X9" i="53"/>
  <c r="O8" i="50"/>
  <c r="X9" i="49"/>
  <c r="S120" i="50"/>
  <c r="S124" i="50"/>
  <c r="T120" i="50"/>
  <c r="T124" i="50"/>
  <c r="E24" i="36" l="1"/>
  <c r="J24" i="36" s="1"/>
  <c r="J20" i="36"/>
  <c r="C104" i="39" s="1"/>
  <c r="E26" i="56"/>
  <c r="F26" i="56"/>
  <c r="F27" i="56"/>
  <c r="F46" i="36"/>
  <c r="F55" i="36" s="1"/>
  <c r="F56" i="36" s="1"/>
  <c r="E27" i="56"/>
  <c r="E46" i="36"/>
  <c r="J46" i="36" s="1"/>
  <c r="AU74" i="53"/>
  <c r="AY74" i="53"/>
  <c r="AR78" i="53"/>
  <c r="R124" i="54"/>
  <c r="AT74" i="53"/>
  <c r="X120" i="54"/>
  <c r="AX74" i="53"/>
  <c r="AV74" i="53"/>
  <c r="AT78" i="53"/>
  <c r="U120" i="54"/>
  <c r="AS74" i="53"/>
  <c r="AO78" i="53"/>
  <c r="AP78" i="53"/>
  <c r="AQ78" i="53"/>
  <c r="AL78" i="53"/>
  <c r="AN78" i="53"/>
  <c r="AV74" i="70"/>
  <c r="AT74" i="70"/>
  <c r="U120" i="71"/>
  <c r="AY74" i="70"/>
  <c r="AU74" i="70"/>
  <c r="AS74" i="70"/>
  <c r="AW74" i="70"/>
  <c r="AX74" i="70"/>
  <c r="AO78" i="70"/>
  <c r="AR78" i="70"/>
  <c r="R124" i="71"/>
  <c r="AM78" i="70"/>
  <c r="AP78" i="70"/>
  <c r="AN78" i="70"/>
  <c r="AL78" i="70"/>
  <c r="AQ78" i="70"/>
  <c r="W124" i="71"/>
  <c r="S124" i="71"/>
  <c r="R124" i="50"/>
  <c r="AO78" i="49"/>
  <c r="AR78" i="49"/>
  <c r="AP78" i="49"/>
  <c r="AN78" i="49"/>
  <c r="AM78" i="49"/>
  <c r="AL78" i="49"/>
  <c r="AQ78" i="49"/>
  <c r="AU74" i="49"/>
  <c r="AV74" i="49"/>
  <c r="AT74" i="49"/>
  <c r="AW74" i="49"/>
  <c r="AS74" i="49"/>
  <c r="U120" i="50"/>
  <c r="AX74" i="49"/>
  <c r="AY74" i="49"/>
  <c r="Z120" i="71"/>
  <c r="R8" i="71"/>
  <c r="AE9" i="70"/>
  <c r="V120" i="71"/>
  <c r="V120" i="67"/>
  <c r="V124" i="67"/>
  <c r="R124" i="67"/>
  <c r="AR78" i="66"/>
  <c r="AN78" i="66"/>
  <c r="AQ78" i="66"/>
  <c r="AP78" i="66"/>
  <c r="AL78" i="66"/>
  <c r="AM78" i="66"/>
  <c r="AO78" i="66"/>
  <c r="W120" i="67"/>
  <c r="W124" i="67"/>
  <c r="R8" i="67"/>
  <c r="AE9" i="66"/>
  <c r="U120" i="67"/>
  <c r="AS74" i="66"/>
  <c r="AY74" i="66"/>
  <c r="AX74" i="66"/>
  <c r="AT74" i="66"/>
  <c r="AW74" i="66"/>
  <c r="AV74" i="66"/>
  <c r="AU74" i="66"/>
  <c r="V120" i="63"/>
  <c r="V124" i="63"/>
  <c r="U120" i="63"/>
  <c r="AU74" i="62"/>
  <c r="AY74" i="62"/>
  <c r="AX74" i="62"/>
  <c r="AT74" i="62"/>
  <c r="AW74" i="62"/>
  <c r="AV74" i="62"/>
  <c r="AS74" i="62"/>
  <c r="AE9" i="62"/>
  <c r="R8" i="63"/>
  <c r="R124" i="63"/>
  <c r="AQ78" i="62"/>
  <c r="AL78" i="62"/>
  <c r="AR78" i="62"/>
  <c r="AM78" i="62"/>
  <c r="AO78" i="62"/>
  <c r="AP78" i="62"/>
  <c r="AN78" i="62"/>
  <c r="W120" i="63"/>
  <c r="W124" i="63"/>
  <c r="R124" i="59"/>
  <c r="AL78" i="58"/>
  <c r="AO78" i="58"/>
  <c r="AR78" i="58"/>
  <c r="AQ78" i="58"/>
  <c r="AP78" i="58"/>
  <c r="AN78" i="58"/>
  <c r="AM78" i="58"/>
  <c r="V120" i="59"/>
  <c r="V124" i="59"/>
  <c r="W120" i="59"/>
  <c r="W124" i="59"/>
  <c r="R8" i="59"/>
  <c r="AE9" i="58"/>
  <c r="U120" i="59"/>
  <c r="AX74" i="58"/>
  <c r="AS74" i="58"/>
  <c r="AU74" i="58"/>
  <c r="AY74" i="58"/>
  <c r="AW74" i="58"/>
  <c r="AV74" i="58"/>
  <c r="AT74" i="58"/>
  <c r="V120" i="54"/>
  <c r="V124" i="54"/>
  <c r="R8" i="54"/>
  <c r="AE9" i="53"/>
  <c r="W120" i="54"/>
  <c r="W124" i="54"/>
  <c r="V120" i="50"/>
  <c r="V124" i="50"/>
  <c r="R8" i="50"/>
  <c r="AE9" i="49"/>
  <c r="W120" i="50"/>
  <c r="W124" i="50"/>
  <c r="J27" i="56" l="1"/>
  <c r="E46" i="1"/>
  <c r="E45" i="56" s="1"/>
  <c r="J27" i="1"/>
  <c r="J26" i="56"/>
  <c r="E55" i="36"/>
  <c r="E56" i="36" s="1"/>
  <c r="J19" i="56"/>
  <c r="J23" i="56" s="1"/>
  <c r="BF74" i="53"/>
  <c r="BB74" i="53"/>
  <c r="BE74" i="53"/>
  <c r="AY78" i="53"/>
  <c r="AU78" i="53"/>
  <c r="AV78" i="53"/>
  <c r="AW78" i="53"/>
  <c r="BA74" i="53"/>
  <c r="AX78" i="53"/>
  <c r="U124" i="54"/>
  <c r="AZ74" i="53"/>
  <c r="AS78" i="53"/>
  <c r="BB78" i="53"/>
  <c r="BD74" i="53"/>
  <c r="BC74" i="53"/>
  <c r="U124" i="71"/>
  <c r="AS78" i="70"/>
  <c r="AU78" i="70"/>
  <c r="AV78" i="70"/>
  <c r="AT78" i="70"/>
  <c r="AY78" i="70"/>
  <c r="AW78" i="70"/>
  <c r="AX78" i="70"/>
  <c r="BA74" i="70"/>
  <c r="BE74" i="70"/>
  <c r="X120" i="71"/>
  <c r="BB74" i="70"/>
  <c r="BC74" i="70"/>
  <c r="BD74" i="70"/>
  <c r="BF74" i="70"/>
  <c r="AZ74" i="70"/>
  <c r="Z124" i="71"/>
  <c r="V124" i="71"/>
  <c r="AZ74" i="49"/>
  <c r="X120" i="50"/>
  <c r="BB74" i="49"/>
  <c r="BE74" i="49"/>
  <c r="BA74" i="49"/>
  <c r="BF74" i="49"/>
  <c r="BD74" i="49"/>
  <c r="BC74" i="49"/>
  <c r="AV78" i="49"/>
  <c r="AX78" i="49"/>
  <c r="AU78" i="49"/>
  <c r="AT78" i="49"/>
  <c r="AS78" i="49"/>
  <c r="AY78" i="49"/>
  <c r="U124" i="50"/>
  <c r="AW78" i="49"/>
  <c r="AC120" i="71"/>
  <c r="Y120" i="71"/>
  <c r="AL9" i="70"/>
  <c r="U8" i="71"/>
  <c r="X120" i="67"/>
  <c r="BA74" i="66"/>
  <c r="AZ74" i="66"/>
  <c r="BC74" i="66"/>
  <c r="BD74" i="66"/>
  <c r="BE74" i="66"/>
  <c r="BB74" i="66"/>
  <c r="BF74" i="66"/>
  <c r="U124" i="67"/>
  <c r="AW78" i="66"/>
  <c r="AS78" i="66"/>
  <c r="AT78" i="66"/>
  <c r="AV78" i="66"/>
  <c r="AY78" i="66"/>
  <c r="AX78" i="66"/>
  <c r="AU78" i="66"/>
  <c r="Z120" i="67"/>
  <c r="Z124" i="67"/>
  <c r="AL9" i="66"/>
  <c r="U8" i="67"/>
  <c r="Y120" i="67"/>
  <c r="Y124" i="67"/>
  <c r="U124" i="63"/>
  <c r="AY78" i="62"/>
  <c r="AU78" i="62"/>
  <c r="AV78" i="62"/>
  <c r="AS78" i="62"/>
  <c r="AX78" i="62"/>
  <c r="AW78" i="62"/>
  <c r="AT78" i="62"/>
  <c r="U8" i="63"/>
  <c r="AL9" i="62"/>
  <c r="Z120" i="63"/>
  <c r="Z124" i="63"/>
  <c r="BC74" i="62"/>
  <c r="AZ74" i="62"/>
  <c r="BB74" i="62"/>
  <c r="BA74" i="62"/>
  <c r="X120" i="63"/>
  <c r="BE74" i="62"/>
  <c r="BD74" i="62"/>
  <c r="BF74" i="62"/>
  <c r="Y120" i="63"/>
  <c r="Y124" i="63"/>
  <c r="U8" i="59"/>
  <c r="AL9" i="58"/>
  <c r="Y120" i="59"/>
  <c r="Y124" i="59"/>
  <c r="X120" i="59"/>
  <c r="BF74" i="58"/>
  <c r="BB74" i="58"/>
  <c r="BA74" i="58"/>
  <c r="AZ74" i="58"/>
  <c r="BD74" i="58"/>
  <c r="BC74" i="58"/>
  <c r="BE74" i="58"/>
  <c r="U124" i="59"/>
  <c r="AT78" i="58"/>
  <c r="AW78" i="58"/>
  <c r="AU78" i="58"/>
  <c r="AY78" i="58"/>
  <c r="AX78" i="58"/>
  <c r="AV78" i="58"/>
  <c r="AS78" i="58"/>
  <c r="Z120" i="59"/>
  <c r="Z124" i="59"/>
  <c r="U8" i="54"/>
  <c r="AL9" i="53"/>
  <c r="Y120" i="54"/>
  <c r="Y124" i="54"/>
  <c r="Z120" i="54"/>
  <c r="Z124" i="54"/>
  <c r="U8" i="50"/>
  <c r="AL9" i="49"/>
  <c r="Y120" i="50"/>
  <c r="Y124" i="50"/>
  <c r="Z120" i="50"/>
  <c r="Z124" i="50"/>
  <c r="J55" i="36" l="1"/>
  <c r="J56" i="36" s="1"/>
  <c r="B9" i="36"/>
  <c r="BJ74" i="53"/>
  <c r="BK74" i="53"/>
  <c r="BL74" i="53"/>
  <c r="BI74" i="53"/>
  <c r="AA120" i="54"/>
  <c r="BM74" i="53"/>
  <c r="BG74" i="53"/>
  <c r="BH74" i="53"/>
  <c r="BI78" i="53"/>
  <c r="BF78" i="53"/>
  <c r="AZ78" i="53"/>
  <c r="BD78" i="53"/>
  <c r="X124" i="54"/>
  <c r="BA78" i="53"/>
  <c r="BC78" i="53"/>
  <c r="BE78" i="53"/>
  <c r="BK74" i="70"/>
  <c r="BG74" i="70"/>
  <c r="BH74" i="70"/>
  <c r="AA120" i="71"/>
  <c r="BI74" i="70"/>
  <c r="BM74" i="70"/>
  <c r="BJ74" i="70"/>
  <c r="BL74" i="70"/>
  <c r="BE78" i="70"/>
  <c r="AZ78" i="70"/>
  <c r="BB78" i="70"/>
  <c r="X124" i="71"/>
  <c r="BC78" i="70"/>
  <c r="BD78" i="70"/>
  <c r="BF78" i="70"/>
  <c r="BA78" i="70"/>
  <c r="Y124" i="71"/>
  <c r="AC124" i="71"/>
  <c r="AZ78" i="49"/>
  <c r="BC78" i="49"/>
  <c r="BB78" i="49"/>
  <c r="BE78" i="49"/>
  <c r="X124" i="50"/>
  <c r="BD78" i="49"/>
  <c r="BA78" i="49"/>
  <c r="BF78" i="49"/>
  <c r="BI74" i="49"/>
  <c r="AA120" i="50"/>
  <c r="BJ74" i="49"/>
  <c r="BH74" i="49"/>
  <c r="BL74" i="49"/>
  <c r="BM74" i="49"/>
  <c r="BK74" i="49"/>
  <c r="BG74" i="49"/>
  <c r="AF120" i="71"/>
  <c r="AH120" i="71" s="1"/>
  <c r="AB120" i="71"/>
  <c r="X8" i="71"/>
  <c r="AS9" i="70"/>
  <c r="X8" i="67"/>
  <c r="AS9" i="66"/>
  <c r="AB120" i="67"/>
  <c r="AB124" i="67"/>
  <c r="AA120" i="67"/>
  <c r="BI74" i="66"/>
  <c r="BJ74" i="66"/>
  <c r="BH74" i="66"/>
  <c r="BG74" i="66"/>
  <c r="BL74" i="66"/>
  <c r="BM74" i="66"/>
  <c r="BK74" i="66"/>
  <c r="AC120" i="67"/>
  <c r="AC124" i="67"/>
  <c r="X124" i="67"/>
  <c r="AZ78" i="66"/>
  <c r="BF78" i="66"/>
  <c r="BB78" i="66"/>
  <c r="BE78" i="66"/>
  <c r="BD78" i="66"/>
  <c r="BC78" i="66"/>
  <c r="BA78" i="66"/>
  <c r="AB120" i="63"/>
  <c r="AB124" i="63"/>
  <c r="AS9" i="62"/>
  <c r="X8" i="63"/>
  <c r="BK74" i="62"/>
  <c r="BH74" i="62"/>
  <c r="AA120" i="63"/>
  <c r="BM74" i="62"/>
  <c r="BL74" i="62"/>
  <c r="BJ74" i="62"/>
  <c r="BI74" i="62"/>
  <c r="BG74" i="62"/>
  <c r="X124" i="63"/>
  <c r="BD78" i="62"/>
  <c r="BF78" i="62"/>
  <c r="BC78" i="62"/>
  <c r="BB78" i="62"/>
  <c r="BA78" i="62"/>
  <c r="AZ78" i="62"/>
  <c r="BE78" i="62"/>
  <c r="AC120" i="63"/>
  <c r="AC124" i="63"/>
  <c r="X124" i="59"/>
  <c r="BB78" i="58"/>
  <c r="BE78" i="58"/>
  <c r="BC78" i="58"/>
  <c r="BA78" i="58"/>
  <c r="AZ78" i="58"/>
  <c r="BF78" i="58"/>
  <c r="BD78" i="58"/>
  <c r="X8" i="59"/>
  <c r="AS9" i="58"/>
  <c r="AA120" i="59"/>
  <c r="BK74" i="58"/>
  <c r="BJ74" i="58"/>
  <c r="BI74" i="58"/>
  <c r="BM74" i="58"/>
  <c r="BH74" i="58"/>
  <c r="BL74" i="58"/>
  <c r="BG74" i="58"/>
  <c r="AC120" i="59"/>
  <c r="AC124" i="59"/>
  <c r="AB120" i="59"/>
  <c r="AB124" i="59"/>
  <c r="AS9" i="53"/>
  <c r="X8" i="54"/>
  <c r="AD120" i="54"/>
  <c r="BT74" i="53"/>
  <c r="BV74" i="53" s="1"/>
  <c r="BP74" i="53"/>
  <c r="BQ74" i="53"/>
  <c r="BO74" i="53"/>
  <c r="BS74" i="53"/>
  <c r="BU74" i="53" s="1"/>
  <c r="BW74" i="53" s="1"/>
  <c r="BR74" i="53"/>
  <c r="BN74" i="53"/>
  <c r="AB120" i="54"/>
  <c r="AB124" i="54"/>
  <c r="AC120" i="54"/>
  <c r="AC124" i="54"/>
  <c r="X8" i="50"/>
  <c r="AS9" i="49"/>
  <c r="AB120" i="50"/>
  <c r="AB124" i="50"/>
  <c r="AC120" i="50"/>
  <c r="AC124" i="50"/>
  <c r="BL78" i="53" l="1"/>
  <c r="BH78" i="53"/>
  <c r="BJ78" i="53"/>
  <c r="BK78" i="53"/>
  <c r="AA124" i="54"/>
  <c r="BM78" i="53"/>
  <c r="BG78" i="53"/>
  <c r="BL78" i="70"/>
  <c r="AA124" i="71"/>
  <c r="BK78" i="70"/>
  <c r="BH78" i="70"/>
  <c r="BM78" i="70"/>
  <c r="BJ78" i="70"/>
  <c r="BI78" i="70"/>
  <c r="BG78" i="70"/>
  <c r="BO74" i="70"/>
  <c r="BN74" i="70"/>
  <c r="BR74" i="70"/>
  <c r="BP74" i="70"/>
  <c r="BT74" i="70"/>
  <c r="BV74" i="70" s="1"/>
  <c r="BS74" i="70"/>
  <c r="BU74" i="70" s="1"/>
  <c r="BW74" i="70" s="1"/>
  <c r="AD120" i="71"/>
  <c r="BQ74" i="70"/>
  <c r="AF124" i="71"/>
  <c r="AB124" i="71"/>
  <c r="BK78" i="49"/>
  <c r="BJ78" i="49"/>
  <c r="BI78" i="49"/>
  <c r="AA124" i="50"/>
  <c r="BM78" i="49"/>
  <c r="BH78" i="49"/>
  <c r="BL78" i="49"/>
  <c r="BG78" i="49"/>
  <c r="BR74" i="49"/>
  <c r="BN74" i="49"/>
  <c r="BS74" i="49"/>
  <c r="BU74" i="49" s="1"/>
  <c r="BW74" i="49" s="1"/>
  <c r="BT74" i="49"/>
  <c r="BV74" i="49" s="1"/>
  <c r="AD120" i="50"/>
  <c r="BQ74" i="49"/>
  <c r="BO74" i="49"/>
  <c r="BP74" i="49"/>
  <c r="AA8" i="71"/>
  <c r="AZ9" i="70"/>
  <c r="AE120" i="71"/>
  <c r="AG120" i="71" s="1"/>
  <c r="AI120" i="71" s="1"/>
  <c r="AA8" i="67"/>
  <c r="AZ9" i="66"/>
  <c r="AE120" i="67"/>
  <c r="AG120" i="67" s="1"/>
  <c r="AI120" i="67" s="1"/>
  <c r="AE124" i="67"/>
  <c r="AD120" i="67"/>
  <c r="BQ74" i="66"/>
  <c r="BS74" i="66"/>
  <c r="BU74" i="66" s="1"/>
  <c r="BW74" i="66" s="1"/>
  <c r="BR74" i="66"/>
  <c r="BP74" i="66"/>
  <c r="BO74" i="66"/>
  <c r="BN74" i="66"/>
  <c r="BT74" i="66"/>
  <c r="BV74" i="66" s="1"/>
  <c r="AF120" i="67"/>
  <c r="AH120" i="67" s="1"/>
  <c r="AF124" i="67"/>
  <c r="AA124" i="67"/>
  <c r="BH78" i="66"/>
  <c r="BK78" i="66"/>
  <c r="BI78" i="66"/>
  <c r="BJ78" i="66"/>
  <c r="BL78" i="66"/>
  <c r="BM78" i="66"/>
  <c r="BG78" i="66"/>
  <c r="AA124" i="63"/>
  <c r="BG78" i="62"/>
  <c r="BM78" i="62"/>
  <c r="BL78" i="62"/>
  <c r="BK78" i="62"/>
  <c r="BH78" i="62"/>
  <c r="BJ78" i="62"/>
  <c r="BI78" i="62"/>
  <c r="AE120" i="63"/>
  <c r="AG120" i="63" s="1"/>
  <c r="AI120" i="63" s="1"/>
  <c r="AE124" i="63"/>
  <c r="AZ9" i="62"/>
  <c r="AA8" i="63"/>
  <c r="AF120" i="63"/>
  <c r="AH120" i="63" s="1"/>
  <c r="AF124" i="63"/>
  <c r="AD120" i="63"/>
  <c r="BS74" i="62"/>
  <c r="BU74" i="62" s="1"/>
  <c r="BW74" i="62" s="1"/>
  <c r="BP74" i="62"/>
  <c r="BT74" i="62"/>
  <c r="BV74" i="62" s="1"/>
  <c r="BO74" i="62"/>
  <c r="BN74" i="62"/>
  <c r="BR74" i="62"/>
  <c r="BQ74" i="62"/>
  <c r="AD120" i="59"/>
  <c r="BN74" i="58"/>
  <c r="BT74" i="58"/>
  <c r="BV74" i="58" s="1"/>
  <c r="BS74" i="58"/>
  <c r="BU74" i="58" s="1"/>
  <c r="BW74" i="58" s="1"/>
  <c r="BR74" i="58"/>
  <c r="BQ74" i="58"/>
  <c r="BP74" i="58"/>
  <c r="BO74" i="58"/>
  <c r="AZ9" i="58"/>
  <c r="AA8" i="59"/>
  <c r="AF120" i="59"/>
  <c r="AH120" i="59" s="1"/>
  <c r="AF124" i="59"/>
  <c r="AA124" i="59"/>
  <c r="BJ78" i="58"/>
  <c r="BM78" i="58"/>
  <c r="BL78" i="58"/>
  <c r="BK78" i="58"/>
  <c r="BI78" i="58"/>
  <c r="BH78" i="58"/>
  <c r="BG78" i="58"/>
  <c r="AE120" i="59"/>
  <c r="AG120" i="59" s="1"/>
  <c r="AI120" i="59" s="1"/>
  <c r="AE124" i="59"/>
  <c r="AE120" i="54"/>
  <c r="AG120" i="54" s="1"/>
  <c r="AI120" i="54" s="1"/>
  <c r="AE124" i="54"/>
  <c r="AA8" i="54"/>
  <c r="AZ9" i="53"/>
  <c r="AD124" i="54"/>
  <c r="BP78" i="53"/>
  <c r="BT78" i="53"/>
  <c r="BS78" i="53"/>
  <c r="BR78" i="53"/>
  <c r="BQ78" i="53"/>
  <c r="BO78" i="53"/>
  <c r="BN78" i="53"/>
  <c r="AF120" i="54"/>
  <c r="AH120" i="54" s="1"/>
  <c r="AF124" i="54"/>
  <c r="AF120" i="50"/>
  <c r="AH120" i="50" s="1"/>
  <c r="AF124" i="50"/>
  <c r="AE120" i="50"/>
  <c r="AG120" i="50" s="1"/>
  <c r="AI120" i="50" s="1"/>
  <c r="AE124" i="50"/>
  <c r="AA8" i="50"/>
  <c r="AZ9" i="49"/>
  <c r="A108" i="12"/>
  <c r="A142" i="12"/>
  <c r="A130" i="12"/>
  <c r="A133" i="12"/>
  <c r="A103" i="12"/>
  <c r="A131" i="12"/>
  <c r="A141" i="12"/>
  <c r="A212" i="12"/>
  <c r="A213" i="12"/>
  <c r="A214" i="12"/>
  <c r="A215" i="12"/>
  <c r="A216" i="12"/>
  <c r="A217" i="12"/>
  <c r="A218" i="12"/>
  <c r="A219" i="12"/>
  <c r="A220" i="12"/>
  <c r="A221" i="12"/>
  <c r="A222" i="12"/>
  <c r="A223" i="12"/>
  <c r="AD124" i="71" l="1"/>
  <c r="BP78" i="70"/>
  <c r="BS78" i="70"/>
  <c r="BO78" i="70"/>
  <c r="BT78" i="70"/>
  <c r="BQ78" i="70"/>
  <c r="BN78" i="70"/>
  <c r="BR78" i="70"/>
  <c r="AE124" i="71"/>
  <c r="BO78" i="49"/>
  <c r="AD124" i="50"/>
  <c r="BN78" i="49"/>
  <c r="BS78" i="49"/>
  <c r="BT78" i="49"/>
  <c r="BQ78" i="49"/>
  <c r="BR78" i="49"/>
  <c r="BP78" i="49"/>
  <c r="AD8" i="71"/>
  <c r="BG9" i="70"/>
  <c r="AD124" i="67"/>
  <c r="BP78" i="66"/>
  <c r="BO78" i="66"/>
  <c r="BT78" i="66"/>
  <c r="BR78" i="66"/>
  <c r="BQ78" i="66"/>
  <c r="BN78" i="66"/>
  <c r="BS78" i="66"/>
  <c r="AD8" i="67"/>
  <c r="BG9" i="66"/>
  <c r="BO78" i="62"/>
  <c r="AD124" i="63"/>
  <c r="BQ78" i="62"/>
  <c r="BN78" i="62"/>
  <c r="BS78" i="62"/>
  <c r="BR78" i="62"/>
  <c r="BP78" i="62"/>
  <c r="BT78" i="62"/>
  <c r="AD8" i="63"/>
  <c r="BG9" i="62"/>
  <c r="BG9" i="58"/>
  <c r="AD8" i="59"/>
  <c r="AD124" i="59"/>
  <c r="BR78" i="58"/>
  <c r="BN78" i="58"/>
  <c r="BP78" i="58"/>
  <c r="BT78" i="58"/>
  <c r="BQ78" i="58"/>
  <c r="BS78" i="58"/>
  <c r="BO78" i="58"/>
  <c r="AD8" i="54"/>
  <c r="BG9" i="53"/>
  <c r="AD8" i="50"/>
  <c r="BG9" i="49"/>
  <c r="I53" i="1" l="1"/>
  <c r="I52" i="56" s="1"/>
  <c r="E53" i="1"/>
  <c r="E52" i="56" s="1"/>
  <c r="G53" i="1"/>
  <c r="G52" i="56" s="1"/>
  <c r="F53" i="1"/>
  <c r="F52" i="56" s="1"/>
  <c r="H53" i="1"/>
  <c r="H52" i="56" s="1"/>
  <c r="A50" i="12"/>
  <c r="J52" i="56" l="1"/>
  <c r="E54" i="56"/>
  <c r="J53" i="1"/>
  <c r="F35" i="9"/>
  <c r="G35" i="9" s="1"/>
  <c r="K35" i="9"/>
  <c r="L35" i="9" s="1"/>
  <c r="P35" i="9"/>
  <c r="Q35" i="9" s="1"/>
  <c r="U35" i="9"/>
  <c r="V35" i="9" s="1"/>
  <c r="Z35" i="9"/>
  <c r="AA35" i="9" s="1"/>
  <c r="F36" i="9"/>
  <c r="G36" i="9" s="1"/>
  <c r="K36" i="9"/>
  <c r="L36" i="9" s="1"/>
  <c r="P36" i="9"/>
  <c r="Q36" i="9" s="1"/>
  <c r="U36" i="9"/>
  <c r="V36" i="9" s="1"/>
  <c r="Z36" i="9"/>
  <c r="AA36" i="9" s="1"/>
  <c r="F37" i="9"/>
  <c r="G37" i="9" s="1"/>
  <c r="K37" i="9"/>
  <c r="L37" i="9" s="1"/>
  <c r="P37" i="9"/>
  <c r="Q37" i="9" s="1"/>
  <c r="U37" i="9"/>
  <c r="V37" i="9" s="1"/>
  <c r="Z37" i="9"/>
  <c r="AA37" i="9" s="1"/>
  <c r="F38" i="9"/>
  <c r="G38" i="9" s="1"/>
  <c r="K38" i="9"/>
  <c r="L38" i="9" s="1"/>
  <c r="P38" i="9"/>
  <c r="Q38" i="9" s="1"/>
  <c r="U38" i="9"/>
  <c r="V38" i="9" s="1"/>
  <c r="Z38" i="9"/>
  <c r="AA38" i="9" s="1"/>
  <c r="F39" i="9"/>
  <c r="G39" i="9" s="1"/>
  <c r="K39" i="9"/>
  <c r="L39" i="9" s="1"/>
  <c r="P39" i="9"/>
  <c r="Q39" i="9" s="1"/>
  <c r="U39" i="9"/>
  <c r="V39" i="9" s="1"/>
  <c r="Z39" i="9"/>
  <c r="AA39" i="9" s="1"/>
  <c r="F40" i="9"/>
  <c r="G40" i="9" s="1"/>
  <c r="K40" i="9"/>
  <c r="L40" i="9" s="1"/>
  <c r="P40" i="9"/>
  <c r="Q40" i="9" s="1"/>
  <c r="U40" i="9"/>
  <c r="V40" i="9" s="1"/>
  <c r="Z40" i="9"/>
  <c r="AA40" i="9" s="1"/>
  <c r="F41" i="9"/>
  <c r="G41" i="9" s="1"/>
  <c r="K41" i="9"/>
  <c r="L41" i="9" s="1"/>
  <c r="P41" i="9"/>
  <c r="Q41" i="9" s="1"/>
  <c r="U41" i="9"/>
  <c r="V41" i="9" s="1"/>
  <c r="Z41" i="9"/>
  <c r="AA41" i="9" s="1"/>
  <c r="F42" i="9"/>
  <c r="G42" i="9" s="1"/>
  <c r="K42" i="9"/>
  <c r="L42" i="9" s="1"/>
  <c r="P42" i="9"/>
  <c r="Q42" i="9" s="1"/>
  <c r="U42" i="9"/>
  <c r="V42" i="9" s="1"/>
  <c r="Z42" i="9"/>
  <c r="AA42" i="9" s="1"/>
  <c r="F43" i="9"/>
  <c r="G43" i="9" s="1"/>
  <c r="K43" i="9"/>
  <c r="L43" i="9" s="1"/>
  <c r="P43" i="9"/>
  <c r="Q43" i="9" s="1"/>
  <c r="U43" i="9"/>
  <c r="V43" i="9" s="1"/>
  <c r="Z43" i="9"/>
  <c r="AA43" i="9" s="1"/>
  <c r="F44" i="9"/>
  <c r="G44" i="9" s="1"/>
  <c r="K44" i="9"/>
  <c r="L44" i="9" s="1"/>
  <c r="P44" i="9"/>
  <c r="Q44" i="9" s="1"/>
  <c r="U44" i="9"/>
  <c r="V44" i="9" s="1"/>
  <c r="Z44" i="9"/>
  <c r="AA44" i="9" s="1"/>
  <c r="AB41" i="9" l="1"/>
  <c r="AB36" i="9"/>
  <c r="AB39" i="9"/>
  <c r="AB37" i="9"/>
  <c r="AB40" i="9"/>
  <c r="AB42" i="9"/>
  <c r="AB43" i="9"/>
  <c r="AB35" i="9"/>
  <c r="AB44" i="9"/>
  <c r="AB38" i="9"/>
  <c r="E22" i="1"/>
  <c r="B5" i="2" l="1"/>
  <c r="B3" i="2"/>
  <c r="A1" i="2"/>
  <c r="U17" i="9"/>
  <c r="V17" i="9" s="1"/>
  <c r="U18" i="9"/>
  <c r="V18" i="9" s="1"/>
  <c r="U19" i="9"/>
  <c r="V19" i="9" s="1"/>
  <c r="U20" i="9"/>
  <c r="V20" i="9" s="1"/>
  <c r="U21" i="9"/>
  <c r="V21" i="9" s="1"/>
  <c r="U22" i="9"/>
  <c r="V22" i="9" s="1"/>
  <c r="U23" i="9"/>
  <c r="V23" i="9" s="1"/>
  <c r="U24" i="9"/>
  <c r="V24" i="9" s="1"/>
  <c r="U25" i="9"/>
  <c r="V25" i="9" s="1"/>
  <c r="U26" i="9"/>
  <c r="V26" i="9" s="1"/>
  <c r="U27" i="9"/>
  <c r="V27" i="9" s="1"/>
  <c r="U28" i="9"/>
  <c r="V28" i="9" s="1"/>
  <c r="U29" i="9"/>
  <c r="V29" i="9" s="1"/>
  <c r="Z13" i="9" l="1"/>
  <c r="AA13" i="9" s="1"/>
  <c r="Z14" i="9"/>
  <c r="AA14" i="9" s="1"/>
  <c r="Z15" i="9"/>
  <c r="AA15" i="9" s="1"/>
  <c r="Z16" i="9"/>
  <c r="AA16" i="9" s="1"/>
  <c r="Z17" i="9"/>
  <c r="AA17" i="9" s="1"/>
  <c r="Z18" i="9"/>
  <c r="AA18" i="9" s="1"/>
  <c r="Z19" i="9"/>
  <c r="AA19" i="9" s="1"/>
  <c r="Z20" i="9"/>
  <c r="AA20" i="9" s="1"/>
  <c r="Z21" i="9"/>
  <c r="AA21" i="9" s="1"/>
  <c r="Z22" i="9"/>
  <c r="AA22" i="9" s="1"/>
  <c r="Z23" i="9"/>
  <c r="AA23" i="9" s="1"/>
  <c r="Z24" i="9"/>
  <c r="AA24" i="9" s="1"/>
  <c r="Z25" i="9"/>
  <c r="AA25" i="9" s="1"/>
  <c r="Z26" i="9"/>
  <c r="AA26" i="9" s="1"/>
  <c r="Z27" i="9"/>
  <c r="AA27" i="9" s="1"/>
  <c r="Z28" i="9"/>
  <c r="AA28" i="9" s="1"/>
  <c r="Z29" i="9"/>
  <c r="AA29" i="9" s="1"/>
  <c r="Z30" i="9"/>
  <c r="AA30" i="9" s="1"/>
  <c r="Z31" i="9"/>
  <c r="AA31" i="9" s="1"/>
  <c r="Z52" i="9"/>
  <c r="AA52" i="9" s="1"/>
  <c r="Z51" i="9"/>
  <c r="AA51" i="9" s="1"/>
  <c r="Z50" i="9"/>
  <c r="AA50" i="9" s="1"/>
  <c r="Z49" i="9"/>
  <c r="AA49" i="9" s="1"/>
  <c r="Z48" i="9"/>
  <c r="AA48" i="9" s="1"/>
  <c r="Z47" i="9"/>
  <c r="AA47" i="9" s="1"/>
  <c r="Z46" i="9"/>
  <c r="AA46" i="9" s="1"/>
  <c r="Z45" i="9"/>
  <c r="AA45" i="9" s="1"/>
  <c r="Z34" i="9"/>
  <c r="AA34" i="9" s="1"/>
  <c r="Z33" i="9"/>
  <c r="AA33" i="9" s="1"/>
  <c r="Z32" i="9"/>
  <c r="AA32" i="9" s="1"/>
  <c r="U52" i="9"/>
  <c r="V52" i="9" s="1"/>
  <c r="U51" i="9"/>
  <c r="V51" i="9" s="1"/>
  <c r="U50" i="9"/>
  <c r="V50" i="9" s="1"/>
  <c r="U49" i="9"/>
  <c r="V49" i="9" s="1"/>
  <c r="U48" i="9"/>
  <c r="V48" i="9" s="1"/>
  <c r="U47" i="9"/>
  <c r="V47" i="9" s="1"/>
  <c r="U46" i="9"/>
  <c r="V46" i="9" s="1"/>
  <c r="U45" i="9"/>
  <c r="V45" i="9" s="1"/>
  <c r="U34" i="9"/>
  <c r="V34" i="9" s="1"/>
  <c r="U33" i="9"/>
  <c r="V33" i="9" s="1"/>
  <c r="U32" i="9"/>
  <c r="V32" i="9" s="1"/>
  <c r="U31" i="9"/>
  <c r="V31" i="9" s="1"/>
  <c r="U30" i="9"/>
  <c r="V30" i="9" s="1"/>
  <c r="U16" i="9"/>
  <c r="V16" i="9" s="1"/>
  <c r="U15" i="9"/>
  <c r="V15" i="9" s="1"/>
  <c r="U14" i="9"/>
  <c r="V14" i="9" s="1"/>
  <c r="V13" i="9"/>
  <c r="V53" i="9" s="1"/>
  <c r="V56" i="9" s="1"/>
  <c r="AA53" i="9" l="1"/>
  <c r="U54" i="9"/>
  <c r="P13" i="9"/>
  <c r="P14" i="9"/>
  <c r="P15" i="9"/>
  <c r="P16" i="9"/>
  <c r="P17" i="9"/>
  <c r="P18" i="9"/>
  <c r="P19" i="9"/>
  <c r="K34" i="9"/>
  <c r="L34" i="9" s="1"/>
  <c r="K45" i="9"/>
  <c r="L45" i="9" s="1"/>
  <c r="K46" i="9"/>
  <c r="L46" i="9" s="1"/>
  <c r="K47" i="9"/>
  <c r="K48" i="9"/>
  <c r="K49" i="9"/>
  <c r="K50" i="9"/>
  <c r="K51" i="9"/>
  <c r="K52" i="9"/>
  <c r="Q18" i="9" l="1"/>
  <c r="Q17" i="9"/>
  <c r="Q16" i="9"/>
  <c r="Q15" i="9"/>
  <c r="Q14" i="9"/>
  <c r="Q13" i="9"/>
  <c r="Q19" i="9"/>
  <c r="L49" i="9"/>
  <c r="L48" i="9"/>
  <c r="L47" i="9"/>
  <c r="L50" i="9"/>
  <c r="L52" i="9"/>
  <c r="L51" i="9"/>
  <c r="I55" i="56"/>
  <c r="H55" i="56"/>
  <c r="V13" i="91"/>
  <c r="V13" i="87"/>
  <c r="W13" i="91"/>
  <c r="W13" i="87"/>
  <c r="AY13" i="87"/>
  <c r="AY13" i="91"/>
  <c r="AR13" i="91"/>
  <c r="AR13" i="87"/>
  <c r="BE13" i="87"/>
  <c r="BE13" i="91"/>
  <c r="AD13" i="87"/>
  <c r="AD13" i="91"/>
  <c r="BF13" i="91"/>
  <c r="BF13" i="87"/>
  <c r="AX13" i="87"/>
  <c r="AX13" i="91"/>
  <c r="AJ13" i="91"/>
  <c r="AJ13" i="87"/>
  <c r="BL13" i="91"/>
  <c r="BL13" i="87"/>
  <c r="P13" i="91"/>
  <c r="P13" i="87"/>
  <c r="AK13" i="87"/>
  <c r="AK13" i="91"/>
  <c r="BM13" i="91"/>
  <c r="BM13" i="87"/>
  <c r="BT13" i="91"/>
  <c r="BT13" i="87"/>
  <c r="AC13" i="91"/>
  <c r="AC13" i="87"/>
  <c r="O13" i="87"/>
  <c r="O13" i="91"/>
  <c r="AQ13" i="91"/>
  <c r="AQ13" i="87"/>
  <c r="BS13" i="87"/>
  <c r="BS13" i="91"/>
  <c r="BF13" i="70"/>
  <c r="BF13" i="58"/>
  <c r="Z12" i="59" s="1"/>
  <c r="BF13" i="53"/>
  <c r="Z12" i="54" s="1"/>
  <c r="BF13" i="66"/>
  <c r="BF13" i="49"/>
  <c r="Z12" i="50" s="1"/>
  <c r="BF13" i="62"/>
  <c r="AD13" i="66"/>
  <c r="AD13" i="49"/>
  <c r="N12" i="50" s="1"/>
  <c r="AD13" i="62"/>
  <c r="AD13" i="70"/>
  <c r="AD13" i="58"/>
  <c r="N12" i="59" s="1"/>
  <c r="AD13" i="53"/>
  <c r="N12" i="54" s="1"/>
  <c r="AK13" i="49"/>
  <c r="Q12" i="50" s="1"/>
  <c r="AK13" i="62"/>
  <c r="AK13" i="53"/>
  <c r="Q12" i="54" s="1"/>
  <c r="AK13" i="70"/>
  <c r="AK13" i="58"/>
  <c r="Q12" i="59" s="1"/>
  <c r="AK13" i="66"/>
  <c r="BM13" i="70"/>
  <c r="BM13" i="58"/>
  <c r="AC12" i="59" s="1"/>
  <c r="BM13" i="62"/>
  <c r="BM13" i="53"/>
  <c r="AC12" i="54" s="1"/>
  <c r="BM13" i="66"/>
  <c r="BM13" i="49"/>
  <c r="AC12" i="50" s="1"/>
  <c r="AY13" i="62"/>
  <c r="AY13" i="70"/>
  <c r="AY13" i="58"/>
  <c r="W12" i="59" s="1"/>
  <c r="AY13" i="49"/>
  <c r="W12" i="50" s="1"/>
  <c r="AY13" i="53"/>
  <c r="W12" i="54" s="1"/>
  <c r="AY13" i="66"/>
  <c r="W13" i="53"/>
  <c r="K12" i="54" s="1"/>
  <c r="W13" i="66"/>
  <c r="W13" i="49"/>
  <c r="K12" i="50" s="1"/>
  <c r="W13" i="70"/>
  <c r="W13" i="58"/>
  <c r="K12" i="59" s="1"/>
  <c r="W13" i="62"/>
  <c r="P13" i="53"/>
  <c r="H12" i="54" s="1"/>
  <c r="P13" i="66"/>
  <c r="P13" i="49"/>
  <c r="H12" i="50" s="1"/>
  <c r="P13" i="62"/>
  <c r="P13" i="70"/>
  <c r="P13" i="58"/>
  <c r="H12" i="59" s="1"/>
  <c r="AR13" i="62"/>
  <c r="AR13" i="70"/>
  <c r="AR13" i="58"/>
  <c r="T12" i="59" s="1"/>
  <c r="AR13" i="66"/>
  <c r="AR13" i="53"/>
  <c r="T12" i="54" s="1"/>
  <c r="AR13" i="49"/>
  <c r="T12" i="50" s="1"/>
  <c r="BT13" i="53"/>
  <c r="AF12" i="54" s="1"/>
  <c r="BT13" i="66"/>
  <c r="BT13" i="49"/>
  <c r="AF12" i="50" s="1"/>
  <c r="BT13" i="62"/>
  <c r="BT13" i="70"/>
  <c r="BT13" i="58"/>
  <c r="AF12" i="59" s="1"/>
  <c r="BL13" i="53"/>
  <c r="AB12" i="54" s="1"/>
  <c r="BL13" i="66"/>
  <c r="BL13" i="58"/>
  <c r="AB12" i="59" s="1"/>
  <c r="BL13" i="70"/>
  <c r="BL13" i="49"/>
  <c r="AB12" i="50" s="1"/>
  <c r="BL13" i="62"/>
  <c r="BE13" i="49"/>
  <c r="Y12" i="50" s="1"/>
  <c r="BE13" i="70"/>
  <c r="BE13" i="66"/>
  <c r="BE13" i="62"/>
  <c r="BE13" i="58"/>
  <c r="Y12" i="59" s="1"/>
  <c r="BE13" i="53"/>
  <c r="Y12" i="54" s="1"/>
  <c r="BS13" i="58"/>
  <c r="AE12" i="59" s="1"/>
  <c r="BS13" i="49"/>
  <c r="AE12" i="50" s="1"/>
  <c r="BS13" i="70"/>
  <c r="BS13" i="66"/>
  <c r="BS13" i="62"/>
  <c r="BS13" i="53"/>
  <c r="AE12" i="54" s="1"/>
  <c r="AC13" i="53"/>
  <c r="M12" i="54" s="1"/>
  <c r="AC13" i="58"/>
  <c r="M12" i="59" s="1"/>
  <c r="AC13" i="49"/>
  <c r="M12" i="50" s="1"/>
  <c r="AC13" i="70"/>
  <c r="AC13" i="66"/>
  <c r="AC13" i="62"/>
  <c r="AJ13" i="58"/>
  <c r="P12" i="59" s="1"/>
  <c r="AJ13" i="49"/>
  <c r="P12" i="50" s="1"/>
  <c r="AJ13" i="70"/>
  <c r="AJ13" i="66"/>
  <c r="AJ13" i="62"/>
  <c r="AJ13" i="53"/>
  <c r="P12" i="54" s="1"/>
  <c r="AQ13" i="70"/>
  <c r="AQ13" i="66"/>
  <c r="AQ13" i="62"/>
  <c r="AQ13" i="53"/>
  <c r="S12" i="54" s="1"/>
  <c r="AQ13" i="49"/>
  <c r="S12" i="50" s="1"/>
  <c r="AQ13" i="58"/>
  <c r="S12" i="59" s="1"/>
  <c r="O13" i="58"/>
  <c r="G12" i="59" s="1"/>
  <c r="O13" i="49"/>
  <c r="G12" i="50" s="1"/>
  <c r="O13" i="70"/>
  <c r="O13" i="66"/>
  <c r="O13" i="62"/>
  <c r="O13" i="53"/>
  <c r="G12" i="54" s="1"/>
  <c r="V13" i="49"/>
  <c r="J12" i="50" s="1"/>
  <c r="V13" i="70"/>
  <c r="V13" i="66"/>
  <c r="V13" i="62"/>
  <c r="V13" i="53"/>
  <c r="J12" i="54" s="1"/>
  <c r="V13" i="58"/>
  <c r="J12" i="59" s="1"/>
  <c r="AX13" i="53"/>
  <c r="V12" i="54" s="1"/>
  <c r="AX13" i="58"/>
  <c r="V12" i="59" s="1"/>
  <c r="AX13" i="49"/>
  <c r="V12" i="50" s="1"/>
  <c r="AX13" i="70"/>
  <c r="AX13" i="66"/>
  <c r="AX13" i="62"/>
  <c r="BV12" i="49"/>
  <c r="BV12" i="70"/>
  <c r="BV12" i="66"/>
  <c r="BV12" i="53"/>
  <c r="BV12" i="58"/>
  <c r="K54" i="9"/>
  <c r="AB13" i="9" l="1"/>
  <c r="L53" i="9"/>
  <c r="L56" i="9" s="1"/>
  <c r="BV12" i="91"/>
  <c r="BV12" i="87"/>
  <c r="F55" i="56"/>
  <c r="G12" i="92"/>
  <c r="G12" i="88"/>
  <c r="H12" i="92"/>
  <c r="H12" i="88"/>
  <c r="BW12" i="91"/>
  <c r="BW12" i="87"/>
  <c r="V12" i="92"/>
  <c r="V12" i="88"/>
  <c r="S12" i="92"/>
  <c r="S12" i="88"/>
  <c r="W12" i="92"/>
  <c r="W12" i="88"/>
  <c r="AE12" i="92"/>
  <c r="AE12" i="88"/>
  <c r="AF12" i="92"/>
  <c r="AF12" i="88"/>
  <c r="AB12" i="88"/>
  <c r="AB12" i="92"/>
  <c r="J12" i="92"/>
  <c r="J12" i="88"/>
  <c r="M12" i="92"/>
  <c r="M12" i="88"/>
  <c r="Y12" i="88"/>
  <c r="Y12" i="92"/>
  <c r="N12" i="92"/>
  <c r="N12" i="88"/>
  <c r="T12" i="92"/>
  <c r="T12" i="88"/>
  <c r="P12" i="92"/>
  <c r="P12" i="88"/>
  <c r="K12" i="92"/>
  <c r="K12" i="88"/>
  <c r="Q12" i="92"/>
  <c r="Q12" i="88"/>
  <c r="AC12" i="92"/>
  <c r="AC12" i="88"/>
  <c r="Z12" i="92"/>
  <c r="Z12" i="88"/>
  <c r="N12" i="63"/>
  <c r="N12" i="67"/>
  <c r="N12" i="71"/>
  <c r="T12" i="63"/>
  <c r="T12" i="71"/>
  <c r="T12" i="67"/>
  <c r="Q12" i="67"/>
  <c r="Q12" i="71"/>
  <c r="Q12" i="63"/>
  <c r="AC12" i="67"/>
  <c r="AC12" i="71"/>
  <c r="AC12" i="63"/>
  <c r="Z12" i="63"/>
  <c r="Z12" i="67"/>
  <c r="Z12" i="71"/>
  <c r="H12" i="63"/>
  <c r="H12" i="71"/>
  <c r="H12" i="67"/>
  <c r="AB10" i="37"/>
  <c r="BW12" i="49"/>
  <c r="AI11" i="50" s="1"/>
  <c r="BW12" i="53"/>
  <c r="AI11" i="54" s="1"/>
  <c r="BW12" i="58"/>
  <c r="AI11" i="59" s="1"/>
  <c r="BW12" i="66"/>
  <c r="BW12" i="62"/>
  <c r="BW12" i="70"/>
  <c r="W12" i="63"/>
  <c r="W12" i="71"/>
  <c r="W12" i="67"/>
  <c r="K12" i="63"/>
  <c r="K12" i="71"/>
  <c r="K12" i="67"/>
  <c r="AF12" i="67"/>
  <c r="AF12" i="63"/>
  <c r="AF12" i="71"/>
  <c r="AH11" i="50"/>
  <c r="BV12" i="62"/>
  <c r="AH11" i="54"/>
  <c r="AH11" i="59"/>
  <c r="G12" i="63"/>
  <c r="G12" i="71"/>
  <c r="G12" i="67"/>
  <c r="P12" i="63"/>
  <c r="P12" i="71"/>
  <c r="P12" i="67"/>
  <c r="AE12" i="63"/>
  <c r="AE12" i="71"/>
  <c r="AE12" i="67"/>
  <c r="AB12" i="63"/>
  <c r="AB12" i="71"/>
  <c r="AB12" i="67"/>
  <c r="Y12" i="63"/>
  <c r="Y12" i="67"/>
  <c r="Y12" i="71"/>
  <c r="M12" i="63"/>
  <c r="M12" i="67"/>
  <c r="M12" i="71"/>
  <c r="J12" i="63"/>
  <c r="J12" i="67"/>
  <c r="J12" i="71"/>
  <c r="V12" i="63"/>
  <c r="V12" i="67"/>
  <c r="V12" i="71"/>
  <c r="S12" i="63"/>
  <c r="S12" i="71"/>
  <c r="S12" i="67"/>
  <c r="P20" i="9"/>
  <c r="P21" i="9"/>
  <c r="P22" i="9"/>
  <c r="Q22" i="9" s="1"/>
  <c r="P23" i="9"/>
  <c r="Q23" i="9" s="1"/>
  <c r="P24" i="9"/>
  <c r="Q24" i="9" s="1"/>
  <c r="P25" i="9"/>
  <c r="Q25" i="9" s="1"/>
  <c r="P26" i="9"/>
  <c r="Q26" i="9" s="1"/>
  <c r="P27" i="9"/>
  <c r="Q27" i="9" s="1"/>
  <c r="P28" i="9"/>
  <c r="Q28" i="9" s="1"/>
  <c r="AB28" i="9" s="1"/>
  <c r="P29" i="9"/>
  <c r="Q29" i="9" s="1"/>
  <c r="AB29" i="9" s="1"/>
  <c r="P30" i="9"/>
  <c r="Q30" i="9" s="1"/>
  <c r="P31" i="9"/>
  <c r="Q31" i="9" s="1"/>
  <c r="P32" i="9"/>
  <c r="Q32" i="9" s="1"/>
  <c r="P33" i="9"/>
  <c r="Q33" i="9" s="1"/>
  <c r="P34" i="9"/>
  <c r="Q34" i="9" s="1"/>
  <c r="P45" i="9"/>
  <c r="Q45" i="9" s="1"/>
  <c r="P46" i="9"/>
  <c r="Q46" i="9" s="1"/>
  <c r="P47" i="9"/>
  <c r="Q47" i="9" s="1"/>
  <c r="P48" i="9"/>
  <c r="Q48" i="9" s="1"/>
  <c r="P49" i="9"/>
  <c r="Q49" i="9" s="1"/>
  <c r="P50" i="9"/>
  <c r="Q50" i="9" s="1"/>
  <c r="P51" i="9"/>
  <c r="Q51" i="9" s="1"/>
  <c r="P52" i="9"/>
  <c r="Q52" i="9" s="1"/>
  <c r="A1" i="9"/>
  <c r="F30" i="9"/>
  <c r="G30" i="9" s="1"/>
  <c r="F31" i="9"/>
  <c r="G31" i="9" s="1"/>
  <c r="F32" i="9"/>
  <c r="G32" i="9" s="1"/>
  <c r="F33" i="9"/>
  <c r="G33" i="9" s="1"/>
  <c r="F34" i="9"/>
  <c r="G34" i="9" s="1"/>
  <c r="F45" i="9"/>
  <c r="G45" i="9" s="1"/>
  <c r="F46" i="9"/>
  <c r="G46" i="9" s="1"/>
  <c r="F47" i="9"/>
  <c r="G47" i="9" s="1"/>
  <c r="F48" i="9"/>
  <c r="G48" i="9" s="1"/>
  <c r="F49" i="9"/>
  <c r="G49" i="9" s="1"/>
  <c r="F50" i="9"/>
  <c r="G50" i="9" s="1"/>
  <c r="AB50" i="9" s="1"/>
  <c r="F51" i="9"/>
  <c r="G51" i="9" s="1"/>
  <c r="F52" i="9"/>
  <c r="G52" i="9" s="1"/>
  <c r="F14" i="9"/>
  <c r="F15" i="9"/>
  <c r="G15" i="9" s="1"/>
  <c r="AB15" i="9" s="1"/>
  <c r="F16" i="9"/>
  <c r="G16" i="9" s="1"/>
  <c r="AB16" i="9" s="1"/>
  <c r="F17" i="9"/>
  <c r="G17" i="9" s="1"/>
  <c r="AB17" i="9" s="1"/>
  <c r="F18" i="9"/>
  <c r="G18" i="9" s="1"/>
  <c r="AB18" i="9" s="1"/>
  <c r="F19" i="9"/>
  <c r="G19" i="9" s="1"/>
  <c r="AB19" i="9" s="1"/>
  <c r="F20" i="9"/>
  <c r="G20" i="9" s="1"/>
  <c r="F21" i="9"/>
  <c r="G21" i="9" s="1"/>
  <c r="F22" i="9"/>
  <c r="G22" i="9" s="1"/>
  <c r="F23" i="9"/>
  <c r="G23" i="9" s="1"/>
  <c r="F24" i="9"/>
  <c r="G24" i="9" s="1"/>
  <c r="AB24" i="9" s="1"/>
  <c r="F25" i="9"/>
  <c r="G25" i="9" s="1"/>
  <c r="AB25" i="9" s="1"/>
  <c r="F26" i="9"/>
  <c r="G26" i="9" s="1"/>
  <c r="F27" i="9"/>
  <c r="G27" i="9" s="1"/>
  <c r="AB27" i="9" s="1"/>
  <c r="C120" i="2"/>
  <c r="C117" i="2"/>
  <c r="L12" i="9"/>
  <c r="Q12" i="9" s="1"/>
  <c r="Q21" i="9" l="1"/>
  <c r="C45" i="12" s="1"/>
  <c r="Q20" i="9"/>
  <c r="AB20" i="9"/>
  <c r="G14" i="9"/>
  <c r="F54" i="9"/>
  <c r="E55" i="56" s="1"/>
  <c r="L57" i="9"/>
  <c r="AB22" i="9"/>
  <c r="AB45" i="9"/>
  <c r="AB32" i="9"/>
  <c r="AB48" i="9"/>
  <c r="AB49" i="9"/>
  <c r="AB31" i="9"/>
  <c r="AB23" i="9"/>
  <c r="AB30" i="9"/>
  <c r="AB34" i="9"/>
  <c r="AB26" i="9"/>
  <c r="AB51" i="9"/>
  <c r="AB33" i="9"/>
  <c r="AB47" i="9"/>
  <c r="AB21" i="9"/>
  <c r="AB52" i="9"/>
  <c r="AB46" i="9"/>
  <c r="H46" i="1"/>
  <c r="AH11" i="92"/>
  <c r="AH11" i="88"/>
  <c r="G46" i="1"/>
  <c r="G45" i="56" s="1"/>
  <c r="C118" i="2"/>
  <c r="F46" i="1"/>
  <c r="F45" i="56" s="1"/>
  <c r="F54" i="56" s="1"/>
  <c r="I46" i="1"/>
  <c r="I45" i="56" s="1"/>
  <c r="AI11" i="92"/>
  <c r="AI11" i="88"/>
  <c r="AI11" i="63"/>
  <c r="AI11" i="71"/>
  <c r="AI11" i="67"/>
  <c r="AH11" i="67"/>
  <c r="AH11" i="71"/>
  <c r="G41" i="76"/>
  <c r="G42" i="77"/>
  <c r="E41" i="76"/>
  <c r="E42" i="77"/>
  <c r="F41" i="76"/>
  <c r="F42" i="77"/>
  <c r="P54" i="9"/>
  <c r="D117" i="2"/>
  <c r="F11" i="2"/>
  <c r="G11" i="2"/>
  <c r="E11" i="2"/>
  <c r="D11" i="2"/>
  <c r="H10" i="2"/>
  <c r="C11" i="2"/>
  <c r="H118" i="2"/>
  <c r="H120" i="2"/>
  <c r="F120" i="2"/>
  <c r="AB12" i="9"/>
  <c r="V12" i="9"/>
  <c r="AA12" i="9" s="1"/>
  <c r="E21" i="1"/>
  <c r="AB70" i="9"/>
  <c r="G120" i="2"/>
  <c r="D120" i="2"/>
  <c r="E120" i="2"/>
  <c r="AB72" i="9"/>
  <c r="H45" i="56" l="1"/>
  <c r="J45" i="56" s="1"/>
  <c r="B45" i="12"/>
  <c r="AB14" i="9"/>
  <c r="AB53" i="9" s="1"/>
  <c r="G53" i="9"/>
  <c r="G55" i="1"/>
  <c r="J46" i="1"/>
  <c r="B9" i="1" s="1"/>
  <c r="B9" i="56" s="1"/>
  <c r="Q53" i="9"/>
  <c r="Q56" i="9" s="1"/>
  <c r="G55" i="56"/>
  <c r="D121" i="88"/>
  <c r="D121" i="92"/>
  <c r="E121" i="88"/>
  <c r="G75" i="87"/>
  <c r="D75" i="87"/>
  <c r="C75" i="87"/>
  <c r="H75" i="87"/>
  <c r="C121" i="88"/>
  <c r="I75" i="87"/>
  <c r="F75" i="87"/>
  <c r="E75" i="87"/>
  <c r="C75" i="91"/>
  <c r="I75" i="91"/>
  <c r="H75" i="91"/>
  <c r="D75" i="91"/>
  <c r="G75" i="91"/>
  <c r="C121" i="92"/>
  <c r="E75" i="91"/>
  <c r="F75" i="91"/>
  <c r="E121" i="92"/>
  <c r="G11" i="91"/>
  <c r="G12" i="87"/>
  <c r="F55" i="1"/>
  <c r="G46" i="76"/>
  <c r="F46" i="76"/>
  <c r="H73" i="9"/>
  <c r="E55" i="1"/>
  <c r="I75" i="62"/>
  <c r="D75" i="62"/>
  <c r="H75" i="62"/>
  <c r="G75" i="62"/>
  <c r="F75" i="62"/>
  <c r="E75" i="62"/>
  <c r="C75" i="62"/>
  <c r="C79" i="62" s="1"/>
  <c r="H55" i="1"/>
  <c r="I55" i="1"/>
  <c r="I54" i="56" s="1"/>
  <c r="H41" i="76"/>
  <c r="H42" i="77"/>
  <c r="E42" i="76"/>
  <c r="E13" i="76" s="1"/>
  <c r="E43" i="77"/>
  <c r="E12" i="77" s="1"/>
  <c r="C70" i="37"/>
  <c r="F16" i="1"/>
  <c r="F16" i="56" s="1"/>
  <c r="D121" i="54"/>
  <c r="E121" i="59"/>
  <c r="H75" i="70"/>
  <c r="E75" i="70"/>
  <c r="I75" i="70"/>
  <c r="C121" i="71"/>
  <c r="F75" i="70"/>
  <c r="D75" i="70"/>
  <c r="C75" i="70"/>
  <c r="G75" i="70"/>
  <c r="D121" i="63"/>
  <c r="C121" i="63"/>
  <c r="E121" i="67"/>
  <c r="D121" i="67"/>
  <c r="E75" i="66"/>
  <c r="I75" i="66"/>
  <c r="C75" i="66"/>
  <c r="D75" i="66"/>
  <c r="G75" i="66"/>
  <c r="H75" i="66"/>
  <c r="C121" i="67"/>
  <c r="F75" i="66"/>
  <c r="D121" i="50"/>
  <c r="C75" i="49"/>
  <c r="C79" i="49" s="1"/>
  <c r="I75" i="49"/>
  <c r="F75" i="49"/>
  <c r="H75" i="49"/>
  <c r="G75" i="49"/>
  <c r="D75" i="49"/>
  <c r="E75" i="49"/>
  <c r="C121" i="50"/>
  <c r="E121" i="54"/>
  <c r="D121" i="71"/>
  <c r="F75" i="58"/>
  <c r="C75" i="58"/>
  <c r="C121" i="59"/>
  <c r="E75" i="58"/>
  <c r="D75" i="58"/>
  <c r="G75" i="58"/>
  <c r="I75" i="58"/>
  <c r="H75" i="58"/>
  <c r="E121" i="63"/>
  <c r="E121" i="71"/>
  <c r="E12" i="56"/>
  <c r="G12" i="66"/>
  <c r="G12" i="58"/>
  <c r="C11" i="59" s="1"/>
  <c r="G12" i="49"/>
  <c r="C11" i="50" s="1"/>
  <c r="G12" i="62"/>
  <c r="G12" i="53"/>
  <c r="C11" i="54" s="1"/>
  <c r="E12" i="36"/>
  <c r="C9" i="38" s="1"/>
  <c r="G12" i="70"/>
  <c r="D121" i="59"/>
  <c r="E70" i="37"/>
  <c r="D70" i="37"/>
  <c r="F70" i="37"/>
  <c r="G70" i="37"/>
  <c r="E75" i="53"/>
  <c r="C121" i="54"/>
  <c r="D75" i="53"/>
  <c r="I75" i="53"/>
  <c r="G75" i="53"/>
  <c r="C75" i="53"/>
  <c r="F75" i="53"/>
  <c r="H75" i="53"/>
  <c r="E121" i="50"/>
  <c r="E17" i="1"/>
  <c r="E17" i="56" s="1"/>
  <c r="E117" i="2"/>
  <c r="AB71" i="9"/>
  <c r="AB9" i="9"/>
  <c r="C121" i="2"/>
  <c r="D121" i="2"/>
  <c r="H119" i="2"/>
  <c r="H54" i="56" l="1"/>
  <c r="C73" i="37"/>
  <c r="G56" i="9"/>
  <c r="G57" i="9" s="1"/>
  <c r="G54" i="56"/>
  <c r="J55" i="1"/>
  <c r="G11" i="49"/>
  <c r="C10" i="50" s="1"/>
  <c r="E22" i="76"/>
  <c r="G11" i="87"/>
  <c r="G11" i="66"/>
  <c r="G11" i="53"/>
  <c r="C10" i="54" s="1"/>
  <c r="G11" i="62"/>
  <c r="G11" i="58"/>
  <c r="C10" i="59" s="1"/>
  <c r="C11" i="92"/>
  <c r="C11" i="88"/>
  <c r="C79" i="66"/>
  <c r="K75" i="91"/>
  <c r="F121" i="92"/>
  <c r="P75" i="91"/>
  <c r="O75" i="91"/>
  <c r="M75" i="91"/>
  <c r="J75" i="91"/>
  <c r="J79" i="91" s="1"/>
  <c r="N75" i="91"/>
  <c r="L75" i="91"/>
  <c r="D76" i="87"/>
  <c r="G76" i="87"/>
  <c r="C76" i="87"/>
  <c r="F76" i="87"/>
  <c r="C122" i="88"/>
  <c r="I76" i="87"/>
  <c r="H76" i="87"/>
  <c r="E76" i="87"/>
  <c r="C76" i="91"/>
  <c r="H76" i="91"/>
  <c r="G76" i="91"/>
  <c r="I76" i="91"/>
  <c r="C122" i="92"/>
  <c r="F76" i="91"/>
  <c r="E76" i="91"/>
  <c r="D76" i="91"/>
  <c r="C79" i="91"/>
  <c r="C79" i="53"/>
  <c r="N11" i="91"/>
  <c r="N11" i="87"/>
  <c r="C79" i="87"/>
  <c r="H11" i="91"/>
  <c r="H11" i="87"/>
  <c r="C79" i="58"/>
  <c r="G12" i="91"/>
  <c r="K75" i="87"/>
  <c r="L75" i="87"/>
  <c r="F121" i="88"/>
  <c r="J75" i="87"/>
  <c r="J79" i="87" s="1"/>
  <c r="N75" i="87"/>
  <c r="M75" i="87"/>
  <c r="P75" i="87"/>
  <c r="O75" i="87"/>
  <c r="H46" i="76"/>
  <c r="H23" i="76" s="1"/>
  <c r="C11" i="63"/>
  <c r="C11" i="71"/>
  <c r="C11" i="67"/>
  <c r="C79" i="70"/>
  <c r="E14" i="56"/>
  <c r="E14" i="36"/>
  <c r="C71" i="37"/>
  <c r="I41" i="76"/>
  <c r="I42" i="77"/>
  <c r="K41" i="76"/>
  <c r="K42" i="77"/>
  <c r="F42" i="76"/>
  <c r="F43" i="77"/>
  <c r="H42" i="76"/>
  <c r="H22" i="76" s="1"/>
  <c r="H43" i="77"/>
  <c r="H12" i="77" s="1"/>
  <c r="Q57" i="9"/>
  <c r="P75" i="53"/>
  <c r="O75" i="53"/>
  <c r="F121" i="54"/>
  <c r="N75" i="53"/>
  <c r="K75" i="53"/>
  <c r="M75" i="53"/>
  <c r="L75" i="53"/>
  <c r="J75" i="53"/>
  <c r="J79" i="53" s="1"/>
  <c r="C76" i="53"/>
  <c r="H76" i="53"/>
  <c r="G76" i="53"/>
  <c r="I76" i="53"/>
  <c r="C122" i="54"/>
  <c r="E76" i="53"/>
  <c r="F76" i="53"/>
  <c r="D76" i="53"/>
  <c r="O75" i="62"/>
  <c r="L75" i="62"/>
  <c r="K75" i="62"/>
  <c r="J75" i="62"/>
  <c r="J79" i="62" s="1"/>
  <c r="M75" i="62"/>
  <c r="P75" i="62"/>
  <c r="F121" i="63"/>
  <c r="N75" i="62"/>
  <c r="G76" i="62"/>
  <c r="D76" i="62"/>
  <c r="F76" i="62"/>
  <c r="E76" i="62"/>
  <c r="C76" i="62"/>
  <c r="C122" i="63"/>
  <c r="I76" i="62"/>
  <c r="H76" i="62"/>
  <c r="O75" i="66"/>
  <c r="K75" i="66"/>
  <c r="N75" i="66"/>
  <c r="M75" i="66"/>
  <c r="J75" i="66"/>
  <c r="J79" i="66" s="1"/>
  <c r="F121" i="67"/>
  <c r="L75" i="66"/>
  <c r="P75" i="66"/>
  <c r="H76" i="58"/>
  <c r="I76" i="58"/>
  <c r="F76" i="58"/>
  <c r="E76" i="58"/>
  <c r="G76" i="58"/>
  <c r="D76" i="58"/>
  <c r="C76" i="58"/>
  <c r="C122" i="59"/>
  <c r="K75" i="49"/>
  <c r="J75" i="49"/>
  <c r="J79" i="49" s="1"/>
  <c r="F121" i="50"/>
  <c r="P75" i="49"/>
  <c r="M75" i="49"/>
  <c r="O75" i="49"/>
  <c r="L75" i="49"/>
  <c r="N75" i="49"/>
  <c r="F12" i="56"/>
  <c r="H76" i="66"/>
  <c r="E76" i="66"/>
  <c r="F76" i="66"/>
  <c r="C76" i="66"/>
  <c r="C122" i="67"/>
  <c r="D76" i="66"/>
  <c r="G76" i="66"/>
  <c r="I76" i="66"/>
  <c r="P75" i="58"/>
  <c r="O75" i="58"/>
  <c r="K75" i="58"/>
  <c r="N75" i="58"/>
  <c r="M75" i="58"/>
  <c r="L75" i="58"/>
  <c r="J75" i="58"/>
  <c r="J79" i="58" s="1"/>
  <c r="F121" i="59"/>
  <c r="F71" i="37"/>
  <c r="E71" i="37"/>
  <c r="G71" i="37"/>
  <c r="D71" i="37"/>
  <c r="G9" i="37"/>
  <c r="G76" i="49"/>
  <c r="H76" i="49"/>
  <c r="F76" i="49"/>
  <c r="I76" i="49"/>
  <c r="C122" i="50"/>
  <c r="E76" i="49"/>
  <c r="C76" i="49"/>
  <c r="D76" i="49"/>
  <c r="K70" i="37"/>
  <c r="J70" i="37"/>
  <c r="I70" i="37"/>
  <c r="H70" i="37"/>
  <c r="H73" i="37" s="1"/>
  <c r="L70" i="37"/>
  <c r="F76" i="70"/>
  <c r="C122" i="71"/>
  <c r="E76" i="70"/>
  <c r="I76" i="70"/>
  <c r="C76" i="70"/>
  <c r="H76" i="70"/>
  <c r="D76" i="70"/>
  <c r="G76" i="70"/>
  <c r="K75" i="70"/>
  <c r="P75" i="70"/>
  <c r="O75" i="70"/>
  <c r="J75" i="70"/>
  <c r="J79" i="70" s="1"/>
  <c r="N75" i="70"/>
  <c r="M75" i="70"/>
  <c r="L75" i="70"/>
  <c r="F121" i="71"/>
  <c r="F121" i="2"/>
  <c r="H9" i="2"/>
  <c r="E121" i="2"/>
  <c r="F117" i="2"/>
  <c r="M73" i="9"/>
  <c r="J54" i="56" l="1"/>
  <c r="G10" i="37"/>
  <c r="C10" i="38"/>
  <c r="G16" i="1"/>
  <c r="G16" i="56" s="1"/>
  <c r="G17" i="36"/>
  <c r="H13" i="76"/>
  <c r="P76" i="91"/>
  <c r="O76" i="91"/>
  <c r="N76" i="91"/>
  <c r="M76" i="91"/>
  <c r="L76" i="91"/>
  <c r="K76" i="91"/>
  <c r="F122" i="92"/>
  <c r="J76" i="91"/>
  <c r="K76" i="87"/>
  <c r="J76" i="87"/>
  <c r="F122" i="88"/>
  <c r="P76" i="87"/>
  <c r="M76" i="87"/>
  <c r="L76" i="87"/>
  <c r="O76" i="87"/>
  <c r="N76" i="87"/>
  <c r="C10" i="92"/>
  <c r="C10" i="88"/>
  <c r="W75" i="91"/>
  <c r="U75" i="91"/>
  <c r="V75" i="91"/>
  <c r="T75" i="91"/>
  <c r="Q75" i="91"/>
  <c r="S75" i="91"/>
  <c r="R75" i="91"/>
  <c r="I121" i="92"/>
  <c r="U11" i="91"/>
  <c r="U12" i="87"/>
  <c r="N12" i="87"/>
  <c r="G121" i="88"/>
  <c r="N12" i="91"/>
  <c r="G122" i="92"/>
  <c r="G122" i="88"/>
  <c r="D122" i="92"/>
  <c r="H12" i="91"/>
  <c r="G121" i="92"/>
  <c r="E14" i="1"/>
  <c r="G10" i="9" s="1"/>
  <c r="I11" i="91"/>
  <c r="I11" i="87"/>
  <c r="D122" i="88"/>
  <c r="H12" i="87"/>
  <c r="T75" i="87"/>
  <c r="S75" i="87"/>
  <c r="W75" i="87"/>
  <c r="I121" i="88"/>
  <c r="R75" i="87"/>
  <c r="Q75" i="87"/>
  <c r="V75" i="87"/>
  <c r="U75" i="87"/>
  <c r="I46" i="76"/>
  <c r="K46" i="76"/>
  <c r="K23" i="76" s="1"/>
  <c r="C10" i="63"/>
  <c r="C10" i="71"/>
  <c r="C10" i="67"/>
  <c r="H12" i="66"/>
  <c r="H12" i="49"/>
  <c r="D11" i="50" s="1"/>
  <c r="H12" i="53"/>
  <c r="D11" i="54" s="1"/>
  <c r="N12" i="53"/>
  <c r="F11" i="54" s="1"/>
  <c r="N12" i="62"/>
  <c r="N12" i="58"/>
  <c r="F11" i="59" s="1"/>
  <c r="H12" i="62"/>
  <c r="N12" i="66"/>
  <c r="N12" i="49"/>
  <c r="F11" i="50" s="1"/>
  <c r="H12" i="58"/>
  <c r="D11" i="59" s="1"/>
  <c r="N12" i="70"/>
  <c r="H12" i="70"/>
  <c r="F12" i="36"/>
  <c r="N11" i="58"/>
  <c r="F10" i="59" s="1"/>
  <c r="G11" i="70"/>
  <c r="N41" i="76"/>
  <c r="N42" i="77"/>
  <c r="L41" i="76"/>
  <c r="L42" i="77"/>
  <c r="K42" i="76"/>
  <c r="K13" i="76" s="1"/>
  <c r="K43" i="77"/>
  <c r="K12" i="77" s="1"/>
  <c r="J41" i="76"/>
  <c r="J42" i="77"/>
  <c r="G42" i="76"/>
  <c r="G43" i="77"/>
  <c r="I42" i="76"/>
  <c r="I43" i="77"/>
  <c r="D122" i="50"/>
  <c r="H11" i="49"/>
  <c r="D10" i="50" s="1"/>
  <c r="R75" i="53"/>
  <c r="W75" i="53"/>
  <c r="V75" i="53"/>
  <c r="T75" i="53"/>
  <c r="U75" i="53"/>
  <c r="Q75" i="53"/>
  <c r="Q79" i="53" s="1"/>
  <c r="I121" i="54"/>
  <c r="S75" i="53"/>
  <c r="G121" i="59"/>
  <c r="G12" i="56"/>
  <c r="D122" i="67"/>
  <c r="H11" i="66"/>
  <c r="S75" i="70"/>
  <c r="R75" i="70"/>
  <c r="Q75" i="70"/>
  <c r="I121" i="71"/>
  <c r="V75" i="70"/>
  <c r="W75" i="70"/>
  <c r="U75" i="70"/>
  <c r="T75" i="70"/>
  <c r="D122" i="63"/>
  <c r="H11" i="62"/>
  <c r="V75" i="66"/>
  <c r="T75" i="66"/>
  <c r="U75" i="66"/>
  <c r="I121" i="67"/>
  <c r="Q75" i="66"/>
  <c r="Q79" i="66" s="1"/>
  <c r="W75" i="66"/>
  <c r="R75" i="66"/>
  <c r="S75" i="66"/>
  <c r="M76" i="49"/>
  <c r="P76" i="49"/>
  <c r="K76" i="49"/>
  <c r="L76" i="49"/>
  <c r="F122" i="50"/>
  <c r="O76" i="49"/>
  <c r="J76" i="49"/>
  <c r="N76" i="49"/>
  <c r="N11" i="49"/>
  <c r="F10" i="50" s="1"/>
  <c r="G121" i="54"/>
  <c r="D122" i="71"/>
  <c r="D122" i="54"/>
  <c r="H11" i="53"/>
  <c r="D10" i="54" s="1"/>
  <c r="T75" i="49"/>
  <c r="I121" i="50"/>
  <c r="R75" i="49"/>
  <c r="W75" i="49"/>
  <c r="V75" i="49"/>
  <c r="U75" i="49"/>
  <c r="Q75" i="49"/>
  <c r="Q79" i="49" s="1"/>
  <c r="S75" i="49"/>
  <c r="L76" i="58"/>
  <c r="F122" i="59"/>
  <c r="K76" i="58"/>
  <c r="P76" i="58"/>
  <c r="O76" i="58"/>
  <c r="N76" i="58"/>
  <c r="J76" i="58"/>
  <c r="M76" i="58"/>
  <c r="U75" i="58"/>
  <c r="I121" i="59"/>
  <c r="V75" i="58"/>
  <c r="Q75" i="58"/>
  <c r="Q79" i="58" s="1"/>
  <c r="R75" i="58"/>
  <c r="T75" i="58"/>
  <c r="W75" i="58"/>
  <c r="S75" i="58"/>
  <c r="P76" i="66"/>
  <c r="N76" i="66"/>
  <c r="F122" i="67"/>
  <c r="J76" i="66"/>
  <c r="L76" i="66"/>
  <c r="O76" i="66"/>
  <c r="M76" i="66"/>
  <c r="K76" i="66"/>
  <c r="N11" i="66"/>
  <c r="G121" i="50"/>
  <c r="R75" i="62"/>
  <c r="V75" i="62"/>
  <c r="I121" i="63"/>
  <c r="T75" i="62"/>
  <c r="U75" i="62"/>
  <c r="Q75" i="62"/>
  <c r="Q79" i="62" s="1"/>
  <c r="S75" i="62"/>
  <c r="W75" i="62"/>
  <c r="G121" i="71"/>
  <c r="D122" i="59"/>
  <c r="H11" i="58"/>
  <c r="D10" i="59" s="1"/>
  <c r="M73" i="37"/>
  <c r="F122" i="54"/>
  <c r="J76" i="53"/>
  <c r="O76" i="53"/>
  <c r="M76" i="53"/>
  <c r="L76" i="53"/>
  <c r="P76" i="53"/>
  <c r="K76" i="53"/>
  <c r="N76" i="53"/>
  <c r="N11" i="53"/>
  <c r="F10" i="54" s="1"/>
  <c r="L76" i="62"/>
  <c r="K76" i="62"/>
  <c r="N76" i="62"/>
  <c r="M76" i="62"/>
  <c r="P76" i="62"/>
  <c r="F122" i="63"/>
  <c r="O76" i="62"/>
  <c r="J76" i="62"/>
  <c r="O76" i="70"/>
  <c r="N76" i="70"/>
  <c r="J76" i="70"/>
  <c r="L76" i="70"/>
  <c r="M76" i="70"/>
  <c r="K76" i="70"/>
  <c r="P76" i="70"/>
  <c r="F122" i="71"/>
  <c r="N11" i="62"/>
  <c r="G121" i="63"/>
  <c r="I71" i="37"/>
  <c r="L71" i="37"/>
  <c r="K71" i="37"/>
  <c r="J71" i="37"/>
  <c r="H71" i="37"/>
  <c r="G121" i="67"/>
  <c r="G121" i="2"/>
  <c r="C119" i="2"/>
  <c r="D118" i="2"/>
  <c r="G117" i="2"/>
  <c r="R73" i="9"/>
  <c r="L10" i="37" l="1"/>
  <c r="D10" i="38"/>
  <c r="L9" i="37"/>
  <c r="D9" i="38"/>
  <c r="O12" i="91"/>
  <c r="K22" i="76"/>
  <c r="U11" i="87"/>
  <c r="O11" i="91"/>
  <c r="O11" i="87"/>
  <c r="C10" i="2"/>
  <c r="E122" i="88"/>
  <c r="I12" i="87"/>
  <c r="J121" i="88"/>
  <c r="V76" i="87"/>
  <c r="S76" i="87"/>
  <c r="R76" i="87"/>
  <c r="I122" i="88"/>
  <c r="Q76" i="87"/>
  <c r="U76" i="87"/>
  <c r="T76" i="87"/>
  <c r="W76" i="87"/>
  <c r="Q79" i="91"/>
  <c r="E122" i="92"/>
  <c r="I12" i="91"/>
  <c r="J121" i="92"/>
  <c r="I122" i="92"/>
  <c r="W76" i="91"/>
  <c r="V76" i="91"/>
  <c r="Q76" i="91"/>
  <c r="U76" i="91"/>
  <c r="T76" i="91"/>
  <c r="S76" i="91"/>
  <c r="R76" i="91"/>
  <c r="F11" i="92"/>
  <c r="F11" i="88"/>
  <c r="Q79" i="87"/>
  <c r="F14" i="1"/>
  <c r="D10" i="2" s="1"/>
  <c r="H122" i="92"/>
  <c r="H122" i="88"/>
  <c r="H121" i="88"/>
  <c r="D10" i="92"/>
  <c r="D10" i="88"/>
  <c r="H121" i="92"/>
  <c r="AB12" i="91"/>
  <c r="AB12" i="87"/>
  <c r="J122" i="92"/>
  <c r="J122" i="88"/>
  <c r="F10" i="88"/>
  <c r="F10" i="92"/>
  <c r="D11" i="92"/>
  <c r="D11" i="88"/>
  <c r="O12" i="87"/>
  <c r="U12" i="91"/>
  <c r="AD75" i="87"/>
  <c r="AC75" i="87"/>
  <c r="Y75" i="87"/>
  <c r="L121" i="88"/>
  <c r="AA75" i="87"/>
  <c r="X75" i="87"/>
  <c r="X79" i="87" s="1"/>
  <c r="AB75" i="87"/>
  <c r="Z75" i="87"/>
  <c r="AA75" i="91"/>
  <c r="AB75" i="91"/>
  <c r="AD75" i="91"/>
  <c r="L121" i="92"/>
  <c r="Y75" i="91"/>
  <c r="X75" i="91"/>
  <c r="AC75" i="91"/>
  <c r="Z75" i="91"/>
  <c r="L46" i="76"/>
  <c r="N46" i="76"/>
  <c r="N23" i="76" s="1"/>
  <c r="J46" i="76"/>
  <c r="D11" i="63"/>
  <c r="D11" i="71"/>
  <c r="D11" i="67"/>
  <c r="F11" i="63"/>
  <c r="F11" i="71"/>
  <c r="F11" i="67"/>
  <c r="D10" i="63"/>
  <c r="D10" i="71"/>
  <c r="D10" i="67"/>
  <c r="F10" i="63"/>
  <c r="F10" i="71"/>
  <c r="F10" i="67"/>
  <c r="I12" i="62"/>
  <c r="O12" i="53"/>
  <c r="G11" i="54" s="1"/>
  <c r="I12" i="66"/>
  <c r="U12" i="62"/>
  <c r="U12" i="49"/>
  <c r="I11" i="50" s="1"/>
  <c r="U12" i="66"/>
  <c r="G14" i="56"/>
  <c r="O12" i="62"/>
  <c r="I12" i="53"/>
  <c r="E11" i="54" s="1"/>
  <c r="I12" i="58"/>
  <c r="E11" i="59" s="1"/>
  <c r="Q79" i="70"/>
  <c r="I12" i="70"/>
  <c r="U12" i="53"/>
  <c r="I11" i="54" s="1"/>
  <c r="O12" i="58"/>
  <c r="G11" i="59" s="1"/>
  <c r="O12" i="49"/>
  <c r="G11" i="50" s="1"/>
  <c r="I12" i="49"/>
  <c r="E11" i="50" s="1"/>
  <c r="U12" i="70"/>
  <c r="O12" i="66"/>
  <c r="O12" i="70"/>
  <c r="U12" i="58"/>
  <c r="I11" i="59" s="1"/>
  <c r="U11" i="49"/>
  <c r="I10" i="50" s="1"/>
  <c r="G122" i="54"/>
  <c r="G122" i="63"/>
  <c r="U11" i="62"/>
  <c r="U11" i="66"/>
  <c r="G122" i="50"/>
  <c r="U11" i="53"/>
  <c r="I10" i="54" s="1"/>
  <c r="G122" i="59"/>
  <c r="G122" i="67"/>
  <c r="H11" i="70"/>
  <c r="G122" i="71"/>
  <c r="Q41" i="76"/>
  <c r="Q42" i="77"/>
  <c r="L42" i="76"/>
  <c r="L43" i="77"/>
  <c r="O41" i="76"/>
  <c r="O42" i="77"/>
  <c r="O11" i="53"/>
  <c r="G10" i="54" s="1"/>
  <c r="N11" i="70"/>
  <c r="N42" i="76"/>
  <c r="N22" i="76" s="1"/>
  <c r="N43" i="77"/>
  <c r="N12" i="77" s="1"/>
  <c r="J42" i="76"/>
  <c r="J43" i="77"/>
  <c r="M41" i="76"/>
  <c r="M42" i="77"/>
  <c r="O11" i="49"/>
  <c r="G10" i="50" s="1"/>
  <c r="O11" i="66"/>
  <c r="O11" i="58"/>
  <c r="G10" i="59" s="1"/>
  <c r="H121" i="54"/>
  <c r="W76" i="70"/>
  <c r="V76" i="70"/>
  <c r="T76" i="70"/>
  <c r="R76" i="70"/>
  <c r="I122" i="71"/>
  <c r="Q76" i="70"/>
  <c r="S76" i="70"/>
  <c r="U76" i="70"/>
  <c r="J121" i="63"/>
  <c r="R73" i="37"/>
  <c r="R76" i="58"/>
  <c r="T76" i="58"/>
  <c r="V76" i="58"/>
  <c r="Q76" i="58"/>
  <c r="W76" i="58"/>
  <c r="U76" i="58"/>
  <c r="I122" i="59"/>
  <c r="S76" i="58"/>
  <c r="U11" i="58"/>
  <c r="I10" i="59" s="1"/>
  <c r="O11" i="62"/>
  <c r="H12" i="56"/>
  <c r="Z75" i="70"/>
  <c r="X75" i="70"/>
  <c r="X79" i="70" s="1"/>
  <c r="L121" i="71"/>
  <c r="AA75" i="70"/>
  <c r="AC75" i="70"/>
  <c r="AD75" i="70"/>
  <c r="Y75" i="70"/>
  <c r="AB75" i="70"/>
  <c r="E122" i="54"/>
  <c r="I11" i="53"/>
  <c r="E10" i="54" s="1"/>
  <c r="E122" i="71"/>
  <c r="H121" i="59"/>
  <c r="E122" i="63"/>
  <c r="I11" i="62"/>
  <c r="J121" i="54"/>
  <c r="H121" i="50"/>
  <c r="AC75" i="62"/>
  <c r="Y75" i="62"/>
  <c r="AB75" i="62"/>
  <c r="L121" i="63"/>
  <c r="AA75" i="62"/>
  <c r="Z75" i="62"/>
  <c r="AD75" i="62"/>
  <c r="X75" i="62"/>
  <c r="X79" i="62" s="1"/>
  <c r="H121" i="63"/>
  <c r="E122" i="50"/>
  <c r="I11" i="49"/>
  <c r="E10" i="50" s="1"/>
  <c r="AD75" i="66"/>
  <c r="L121" i="67"/>
  <c r="X75" i="66"/>
  <c r="X79" i="66" s="1"/>
  <c r="Z75" i="66"/>
  <c r="AB75" i="66"/>
  <c r="Y75" i="66"/>
  <c r="AC75" i="66"/>
  <c r="AA75" i="66"/>
  <c r="U76" i="62"/>
  <c r="S76" i="62"/>
  <c r="T76" i="62"/>
  <c r="W76" i="62"/>
  <c r="R76" i="62"/>
  <c r="Q76" i="62"/>
  <c r="I122" i="63"/>
  <c r="V76" i="62"/>
  <c r="J121" i="67"/>
  <c r="E122" i="67"/>
  <c r="I11" i="66"/>
  <c r="AD75" i="49"/>
  <c r="Y75" i="49"/>
  <c r="L121" i="50"/>
  <c r="X75" i="49"/>
  <c r="X79" i="49" s="1"/>
  <c r="AB75" i="49"/>
  <c r="Z75" i="49"/>
  <c r="AA75" i="49"/>
  <c r="AC75" i="49"/>
  <c r="U76" i="66"/>
  <c r="I122" i="67"/>
  <c r="W76" i="66"/>
  <c r="S76" i="66"/>
  <c r="Q76" i="66"/>
  <c r="T76" i="66"/>
  <c r="V76" i="66"/>
  <c r="R76" i="66"/>
  <c r="J121" i="50"/>
  <c r="H121" i="71"/>
  <c r="AD75" i="58"/>
  <c r="Y75" i="58"/>
  <c r="Z75" i="58"/>
  <c r="L121" i="59"/>
  <c r="AA75" i="58"/>
  <c r="X75" i="58"/>
  <c r="X79" i="58" s="1"/>
  <c r="AC75" i="58"/>
  <c r="AB75" i="58"/>
  <c r="V76" i="53"/>
  <c r="W76" i="53"/>
  <c r="S76" i="53"/>
  <c r="Q76" i="53"/>
  <c r="T76" i="53"/>
  <c r="I122" i="54"/>
  <c r="U76" i="53"/>
  <c r="R76" i="53"/>
  <c r="J121" i="59"/>
  <c r="H121" i="67"/>
  <c r="E122" i="59"/>
  <c r="I11" i="58"/>
  <c r="E10" i="59" s="1"/>
  <c r="Z75" i="53"/>
  <c r="X75" i="53"/>
  <c r="X79" i="53" s="1"/>
  <c r="L121" i="54"/>
  <c r="AD75" i="53"/>
  <c r="AA75" i="53"/>
  <c r="AB75" i="53"/>
  <c r="Y75" i="53"/>
  <c r="AC75" i="53"/>
  <c r="W76" i="49"/>
  <c r="V76" i="49"/>
  <c r="T76" i="49"/>
  <c r="Q76" i="49"/>
  <c r="U76" i="49"/>
  <c r="I122" i="50"/>
  <c r="S76" i="49"/>
  <c r="R76" i="49"/>
  <c r="J121" i="71"/>
  <c r="D119" i="2"/>
  <c r="G9" i="9"/>
  <c r="F21" i="1"/>
  <c r="F20" i="56" s="1"/>
  <c r="F22" i="1"/>
  <c r="F21" i="56" s="1"/>
  <c r="F17" i="1"/>
  <c r="F17" i="56" s="1"/>
  <c r="W73" i="9"/>
  <c r="E118" i="2"/>
  <c r="L10" i="9" l="1"/>
  <c r="AB11" i="87"/>
  <c r="N13" i="76"/>
  <c r="P11" i="91"/>
  <c r="P11" i="62"/>
  <c r="H10" i="63" s="1"/>
  <c r="AB11" i="91"/>
  <c r="P11" i="87"/>
  <c r="V11" i="87"/>
  <c r="V11" i="91"/>
  <c r="P12" i="91"/>
  <c r="P12" i="87"/>
  <c r="M122" i="92"/>
  <c r="M122" i="88"/>
  <c r="V12" i="87"/>
  <c r="X79" i="91"/>
  <c r="E11" i="88"/>
  <c r="E11" i="92"/>
  <c r="G14" i="1"/>
  <c r="E10" i="2" s="1"/>
  <c r="K122" i="88"/>
  <c r="K122" i="92"/>
  <c r="M121" i="88"/>
  <c r="AF75" i="87"/>
  <c r="AE75" i="87"/>
  <c r="AE79" i="87" s="1"/>
  <c r="AI75" i="87"/>
  <c r="O121" i="88"/>
  <c r="AH75" i="87"/>
  <c r="AG75" i="87"/>
  <c r="AK75" i="87"/>
  <c r="AJ75" i="87"/>
  <c r="G11" i="92"/>
  <c r="G11" i="88"/>
  <c r="G10" i="92"/>
  <c r="G10" i="88"/>
  <c r="K121" i="88"/>
  <c r="M121" i="92"/>
  <c r="AG75" i="91"/>
  <c r="AF75" i="91"/>
  <c r="O121" i="92"/>
  <c r="AE75" i="91"/>
  <c r="AE79" i="91" s="1"/>
  <c r="AK75" i="91"/>
  <c r="AJ75" i="91"/>
  <c r="AI75" i="91"/>
  <c r="AH75" i="91"/>
  <c r="I10" i="92"/>
  <c r="I10" i="88"/>
  <c r="I11" i="92"/>
  <c r="I11" i="88"/>
  <c r="K121" i="92"/>
  <c r="E10" i="92"/>
  <c r="E10" i="88"/>
  <c r="AC76" i="87"/>
  <c r="AB76" i="87"/>
  <c r="AD76" i="87"/>
  <c r="AA76" i="87"/>
  <c r="Z76" i="87"/>
  <c r="L122" i="88"/>
  <c r="X76" i="87"/>
  <c r="Y76" i="87"/>
  <c r="V12" i="91"/>
  <c r="AI12" i="91"/>
  <c r="AI11" i="87"/>
  <c r="L122" i="92"/>
  <c r="X76" i="91"/>
  <c r="Y76" i="91"/>
  <c r="AD76" i="91"/>
  <c r="AC76" i="91"/>
  <c r="AB76" i="91"/>
  <c r="AA76" i="91"/>
  <c r="Z76" i="91"/>
  <c r="O46" i="76"/>
  <c r="M46" i="76"/>
  <c r="Q46" i="76"/>
  <c r="Q23" i="76" s="1"/>
  <c r="I11" i="63"/>
  <c r="I11" i="67"/>
  <c r="I11" i="71"/>
  <c r="E11" i="63"/>
  <c r="E11" i="71"/>
  <c r="E11" i="67"/>
  <c r="P11" i="49"/>
  <c r="H10" i="50" s="1"/>
  <c r="G11" i="63"/>
  <c r="G11" i="67"/>
  <c r="G11" i="71"/>
  <c r="E10" i="63"/>
  <c r="E10" i="71"/>
  <c r="E10" i="67"/>
  <c r="G10" i="63"/>
  <c r="G10" i="71"/>
  <c r="G10" i="67"/>
  <c r="I10" i="63"/>
  <c r="I10" i="71"/>
  <c r="I10" i="67"/>
  <c r="P12" i="70"/>
  <c r="P12" i="49"/>
  <c r="H11" i="50" s="1"/>
  <c r="V12" i="49"/>
  <c r="J11" i="50" s="1"/>
  <c r="P12" i="58"/>
  <c r="H11" i="59" s="1"/>
  <c r="V12" i="66"/>
  <c r="V12" i="62"/>
  <c r="P12" i="53"/>
  <c r="H11" i="54" s="1"/>
  <c r="P12" i="62"/>
  <c r="AB12" i="62"/>
  <c r="V12" i="58"/>
  <c r="J11" i="59" s="1"/>
  <c r="H14" i="56"/>
  <c r="AB12" i="49"/>
  <c r="L11" i="50" s="1"/>
  <c r="AB12" i="66"/>
  <c r="P12" i="66"/>
  <c r="AB12" i="58"/>
  <c r="L11" i="59" s="1"/>
  <c r="V12" i="53"/>
  <c r="J11" i="54" s="1"/>
  <c r="AB12" i="53"/>
  <c r="L11" i="54" s="1"/>
  <c r="V12" i="70"/>
  <c r="AB12" i="70"/>
  <c r="AB11" i="62"/>
  <c r="J122" i="59"/>
  <c r="H122" i="67"/>
  <c r="AB11" i="58"/>
  <c r="L10" i="59" s="1"/>
  <c r="J122" i="54"/>
  <c r="H122" i="54"/>
  <c r="AB11" i="66"/>
  <c r="J122" i="63"/>
  <c r="H122" i="63"/>
  <c r="AB11" i="49"/>
  <c r="L10" i="50" s="1"/>
  <c r="H122" i="50"/>
  <c r="J122" i="50"/>
  <c r="H122" i="59"/>
  <c r="AB11" i="53"/>
  <c r="L10" i="54" s="1"/>
  <c r="J122" i="67"/>
  <c r="I11" i="70"/>
  <c r="H122" i="71"/>
  <c r="Q42" i="76"/>
  <c r="Q13" i="76" s="1"/>
  <c r="Q43" i="77"/>
  <c r="Q12" i="77" s="1"/>
  <c r="O42" i="76"/>
  <c r="O43" i="77"/>
  <c r="P41" i="76"/>
  <c r="P42" i="77"/>
  <c r="M42" i="76"/>
  <c r="M43" i="77"/>
  <c r="T41" i="76"/>
  <c r="T42" i="77"/>
  <c r="R41" i="76"/>
  <c r="R42" i="77"/>
  <c r="O11" i="70"/>
  <c r="U11" i="70"/>
  <c r="J122" i="71"/>
  <c r="V11" i="66"/>
  <c r="P11" i="66"/>
  <c r="V11" i="53"/>
  <c r="J10" i="54" s="1"/>
  <c r="P11" i="58"/>
  <c r="H10" i="59" s="1"/>
  <c r="V11" i="62"/>
  <c r="P11" i="53"/>
  <c r="H10" i="54" s="1"/>
  <c r="W73" i="37"/>
  <c r="V11" i="49"/>
  <c r="J10" i="50" s="1"/>
  <c r="K121" i="59"/>
  <c r="M121" i="50"/>
  <c r="O121" i="54"/>
  <c r="AJ75" i="53"/>
  <c r="AI75" i="53"/>
  <c r="AH75" i="53"/>
  <c r="AG75" i="53"/>
  <c r="AF75" i="53"/>
  <c r="AK75" i="53"/>
  <c r="AE75" i="53"/>
  <c r="AE79" i="53" s="1"/>
  <c r="M121" i="59"/>
  <c r="K121" i="63"/>
  <c r="K121" i="54"/>
  <c r="Y76" i="62"/>
  <c r="AA76" i="62"/>
  <c r="AB76" i="62"/>
  <c r="Z76" i="62"/>
  <c r="L122" i="63"/>
  <c r="AC76" i="62"/>
  <c r="X76" i="62"/>
  <c r="AD76" i="62"/>
  <c r="AI11" i="62"/>
  <c r="I12" i="56"/>
  <c r="AI11" i="66"/>
  <c r="AI11" i="49"/>
  <c r="O10" i="50" s="1"/>
  <c r="V11" i="58"/>
  <c r="J10" i="59" s="1"/>
  <c r="K121" i="67"/>
  <c r="M121" i="63"/>
  <c r="AF75" i="58"/>
  <c r="AG75" i="58"/>
  <c r="AE75" i="58"/>
  <c r="AE79" i="58" s="1"/>
  <c r="AJ75" i="58"/>
  <c r="O121" i="59"/>
  <c r="AK75" i="58"/>
  <c r="AI75" i="58"/>
  <c r="AH75" i="58"/>
  <c r="AC76" i="66"/>
  <c r="AA76" i="66"/>
  <c r="AB76" i="66"/>
  <c r="Y76" i="66"/>
  <c r="Z76" i="66"/>
  <c r="AD76" i="66"/>
  <c r="X76" i="66"/>
  <c r="L122" i="67"/>
  <c r="K121" i="71"/>
  <c r="AA76" i="70"/>
  <c r="Y76" i="70"/>
  <c r="AB76" i="70"/>
  <c r="Z76" i="70"/>
  <c r="L122" i="71"/>
  <c r="X76" i="70"/>
  <c r="AC76" i="70"/>
  <c r="AD76" i="70"/>
  <c r="M122" i="63"/>
  <c r="M122" i="54"/>
  <c r="M122" i="50"/>
  <c r="M122" i="59"/>
  <c r="M122" i="67"/>
  <c r="K121" i="50"/>
  <c r="M121" i="54"/>
  <c r="AI75" i="70"/>
  <c r="O121" i="71"/>
  <c r="AK75" i="70"/>
  <c r="AG75" i="70"/>
  <c r="AH75" i="70"/>
  <c r="AF75" i="70"/>
  <c r="AE75" i="70"/>
  <c r="AE79" i="70" s="1"/>
  <c r="AJ75" i="70"/>
  <c r="X76" i="58"/>
  <c r="Z76" i="58"/>
  <c r="Y76" i="58"/>
  <c r="AD76" i="58"/>
  <c r="AC76" i="58"/>
  <c r="AB76" i="58"/>
  <c r="L122" i="59"/>
  <c r="AA76" i="58"/>
  <c r="M121" i="71"/>
  <c r="AI75" i="49"/>
  <c r="AF75" i="49"/>
  <c r="AG75" i="49"/>
  <c r="AJ75" i="49"/>
  <c r="O121" i="50"/>
  <c r="AE75" i="49"/>
  <c r="AE79" i="49" s="1"/>
  <c r="AK75" i="49"/>
  <c r="AH75" i="49"/>
  <c r="AA76" i="49"/>
  <c r="X76" i="49"/>
  <c r="AD76" i="49"/>
  <c r="L122" i="50"/>
  <c r="AC76" i="49"/>
  <c r="AB76" i="49"/>
  <c r="Y76" i="49"/>
  <c r="Z76" i="49"/>
  <c r="M121" i="67"/>
  <c r="AG75" i="62"/>
  <c r="AK75" i="62"/>
  <c r="AJ75" i="62"/>
  <c r="AI75" i="62"/>
  <c r="AH75" i="62"/>
  <c r="AF75" i="62"/>
  <c r="O121" i="63"/>
  <c r="AE75" i="62"/>
  <c r="AE79" i="62" s="1"/>
  <c r="AI75" i="66"/>
  <c r="AH75" i="66"/>
  <c r="AG75" i="66"/>
  <c r="AE75" i="66"/>
  <c r="AE79" i="66" s="1"/>
  <c r="AF75" i="66"/>
  <c r="AJ75" i="66"/>
  <c r="AK75" i="66"/>
  <c r="O121" i="67"/>
  <c r="Z76" i="53"/>
  <c r="X76" i="53"/>
  <c r="AC76" i="53"/>
  <c r="AA76" i="53"/>
  <c r="AD76" i="53"/>
  <c r="Y76" i="53"/>
  <c r="L122" i="54"/>
  <c r="AB76" i="53"/>
  <c r="F18" i="1"/>
  <c r="F18" i="56" s="1"/>
  <c r="C9" i="2"/>
  <c r="L9" i="9"/>
  <c r="E119" i="2"/>
  <c r="F118" i="2"/>
  <c r="H10" i="92" l="1"/>
  <c r="Q10" i="9"/>
  <c r="H10" i="88"/>
  <c r="H10" i="67"/>
  <c r="H10" i="71"/>
  <c r="AC12" i="91"/>
  <c r="AC11" i="87"/>
  <c r="W11" i="91"/>
  <c r="AC11" i="91"/>
  <c r="W11" i="87"/>
  <c r="Q22" i="76"/>
  <c r="AI11" i="91"/>
  <c r="W12" i="87"/>
  <c r="AC12" i="87"/>
  <c r="W12" i="91"/>
  <c r="F20" i="1"/>
  <c r="AE76" i="87"/>
  <c r="AI76" i="87"/>
  <c r="AG76" i="87"/>
  <c r="AJ76" i="87"/>
  <c r="O122" i="88"/>
  <c r="AF76" i="87"/>
  <c r="AK76" i="87"/>
  <c r="AH76" i="87"/>
  <c r="AI12" i="87"/>
  <c r="O10" i="92"/>
  <c r="O10" i="88"/>
  <c r="P121" i="88"/>
  <c r="J11" i="92"/>
  <c r="J11" i="88"/>
  <c r="L11" i="92"/>
  <c r="L11" i="88"/>
  <c r="N121" i="88"/>
  <c r="P121" i="92"/>
  <c r="N121" i="92"/>
  <c r="AO75" i="87"/>
  <c r="AL75" i="87"/>
  <c r="AN75" i="87"/>
  <c r="AM75" i="87"/>
  <c r="AR75" i="87"/>
  <c r="AQ75" i="87"/>
  <c r="R121" i="88"/>
  <c r="AP75" i="87"/>
  <c r="AK76" i="91"/>
  <c r="AE76" i="91"/>
  <c r="AJ76" i="91"/>
  <c r="AI76" i="91"/>
  <c r="AH76" i="91"/>
  <c r="AG76" i="91"/>
  <c r="O122" i="92"/>
  <c r="AF76" i="91"/>
  <c r="H14" i="1"/>
  <c r="V10" i="9" s="1"/>
  <c r="N122" i="92"/>
  <c r="N122" i="88"/>
  <c r="R121" i="92"/>
  <c r="AO75" i="91"/>
  <c r="AN75" i="91"/>
  <c r="AQ75" i="91"/>
  <c r="AM75" i="91"/>
  <c r="AP75" i="91"/>
  <c r="AL75" i="91"/>
  <c r="AR75" i="91"/>
  <c r="P122" i="92"/>
  <c r="P122" i="88"/>
  <c r="J10" i="92"/>
  <c r="J10" i="88"/>
  <c r="AP11" i="91"/>
  <c r="AP11" i="87"/>
  <c r="L10" i="92"/>
  <c r="L10" i="88"/>
  <c r="H11" i="92"/>
  <c r="H11" i="88"/>
  <c r="R46" i="76"/>
  <c r="T46" i="76"/>
  <c r="T23" i="76" s="1"/>
  <c r="P46" i="76"/>
  <c r="J11" i="63"/>
  <c r="J11" i="67"/>
  <c r="J11" i="71"/>
  <c r="L11" i="63"/>
  <c r="L11" i="67"/>
  <c r="L11" i="71"/>
  <c r="H11" i="63"/>
  <c r="H11" i="67"/>
  <c r="H11" i="71"/>
  <c r="L10" i="63"/>
  <c r="L10" i="71"/>
  <c r="L10" i="67"/>
  <c r="J10" i="63"/>
  <c r="J10" i="71"/>
  <c r="J10" i="67"/>
  <c r="O10" i="63"/>
  <c r="O10" i="71"/>
  <c r="O10" i="67"/>
  <c r="AC12" i="62"/>
  <c r="AI12" i="66"/>
  <c r="AI12" i="62"/>
  <c r="I14" i="56"/>
  <c r="W12" i="49"/>
  <c r="K11" i="50" s="1"/>
  <c r="AC12" i="49"/>
  <c r="M11" i="50" s="1"/>
  <c r="AC12" i="53"/>
  <c r="M11" i="54" s="1"/>
  <c r="W12" i="58"/>
  <c r="K11" i="59" s="1"/>
  <c r="AI12" i="49"/>
  <c r="O11" i="50" s="1"/>
  <c r="AC12" i="58"/>
  <c r="M11" i="59" s="1"/>
  <c r="AC12" i="66"/>
  <c r="W12" i="53"/>
  <c r="K11" i="54" s="1"/>
  <c r="W12" i="66"/>
  <c r="AC12" i="70"/>
  <c r="AI12" i="70"/>
  <c r="W12" i="62"/>
  <c r="AI12" i="53"/>
  <c r="O11" i="54" s="1"/>
  <c r="W12" i="70"/>
  <c r="AI12" i="58"/>
  <c r="O11" i="59" s="1"/>
  <c r="K122" i="50"/>
  <c r="K122" i="59"/>
  <c r="K122" i="54"/>
  <c r="K122" i="63"/>
  <c r="P11" i="70"/>
  <c r="U41" i="76"/>
  <c r="U42" i="77"/>
  <c r="P42" i="76"/>
  <c r="P43" i="77"/>
  <c r="V11" i="70"/>
  <c r="AB11" i="70"/>
  <c r="T42" i="76"/>
  <c r="T22" i="76" s="1"/>
  <c r="T43" i="77"/>
  <c r="T12" i="77" s="1"/>
  <c r="R42" i="76"/>
  <c r="R43" i="77"/>
  <c r="S41" i="76"/>
  <c r="S42" i="77"/>
  <c r="W41" i="76"/>
  <c r="W42" i="77"/>
  <c r="AC11" i="49"/>
  <c r="M10" i="50" s="1"/>
  <c r="AC11" i="66"/>
  <c r="AC11" i="53"/>
  <c r="M10" i="54" s="1"/>
  <c r="W11" i="49"/>
  <c r="K10" i="50" s="1"/>
  <c r="W11" i="58"/>
  <c r="K10" i="59" s="1"/>
  <c r="W11" i="53"/>
  <c r="K10" i="54" s="1"/>
  <c r="W11" i="62"/>
  <c r="P121" i="54"/>
  <c r="AP75" i="49"/>
  <c r="AO75" i="49"/>
  <c r="AL75" i="49"/>
  <c r="AL79" i="49" s="1"/>
  <c r="R121" i="50"/>
  <c r="AR75" i="49"/>
  <c r="AQ75" i="49"/>
  <c r="AM75" i="49"/>
  <c r="AN75" i="49"/>
  <c r="N122" i="67"/>
  <c r="N122" i="54"/>
  <c r="N122" i="50"/>
  <c r="N122" i="59"/>
  <c r="K122" i="67"/>
  <c r="W11" i="66"/>
  <c r="N121" i="63"/>
  <c r="O122" i="59"/>
  <c r="AK76" i="58"/>
  <c r="AF76" i="58"/>
  <c r="AJ76" i="58"/>
  <c r="AI76" i="58"/>
  <c r="AG76" i="58"/>
  <c r="AE76" i="58"/>
  <c r="AH76" i="58"/>
  <c r="AI11" i="58"/>
  <c r="O10" i="59" s="1"/>
  <c r="M122" i="71"/>
  <c r="AM75" i="62"/>
  <c r="AQ75" i="62"/>
  <c r="AO75" i="62"/>
  <c r="R121" i="63"/>
  <c r="AR75" i="62"/>
  <c r="AL75" i="62"/>
  <c r="AL79" i="62" s="1"/>
  <c r="AP75" i="62"/>
  <c r="AN75" i="62"/>
  <c r="AC11" i="58"/>
  <c r="M10" i="59" s="1"/>
  <c r="K122" i="71"/>
  <c r="N121" i="71"/>
  <c r="AL75" i="53"/>
  <c r="AL79" i="53" s="1"/>
  <c r="AO75" i="53"/>
  <c r="R121" i="54"/>
  <c r="AN75" i="53"/>
  <c r="AQ75" i="53"/>
  <c r="AP75" i="53"/>
  <c r="AR75" i="53"/>
  <c r="AM75" i="53"/>
  <c r="P121" i="63"/>
  <c r="N121" i="50"/>
  <c r="AC11" i="62"/>
  <c r="AH76" i="66"/>
  <c r="AG76" i="66"/>
  <c r="AE76" i="66"/>
  <c r="AI76" i="66"/>
  <c r="AK76" i="66"/>
  <c r="O122" i="67"/>
  <c r="AJ76" i="66"/>
  <c r="AF76" i="66"/>
  <c r="R121" i="67"/>
  <c r="AQ75" i="66"/>
  <c r="AR75" i="66"/>
  <c r="AM75" i="66"/>
  <c r="AO75" i="66"/>
  <c r="AP75" i="66"/>
  <c r="AL75" i="66"/>
  <c r="AL79" i="66" s="1"/>
  <c r="AN75" i="66"/>
  <c r="P121" i="67"/>
  <c r="AH76" i="53"/>
  <c r="AF76" i="53"/>
  <c r="AJ76" i="53"/>
  <c r="AI76" i="53"/>
  <c r="AG76" i="53"/>
  <c r="AK76" i="53"/>
  <c r="AE76" i="53"/>
  <c r="O122" i="54"/>
  <c r="R121" i="71"/>
  <c r="AP75" i="70"/>
  <c r="AO75" i="70"/>
  <c r="AM75" i="70"/>
  <c r="AQ75" i="70"/>
  <c r="AN75" i="70"/>
  <c r="AL75" i="70"/>
  <c r="AL79" i="70" s="1"/>
  <c r="AR75" i="70"/>
  <c r="N121" i="67"/>
  <c r="AJ76" i="62"/>
  <c r="AI76" i="62"/>
  <c r="AH76" i="62"/>
  <c r="O122" i="63"/>
  <c r="AK76" i="62"/>
  <c r="AF76" i="62"/>
  <c r="AG76" i="62"/>
  <c r="AE76" i="62"/>
  <c r="AR75" i="58"/>
  <c r="AQ75" i="58"/>
  <c r="AL75" i="58"/>
  <c r="AL79" i="58" s="1"/>
  <c r="AP75" i="58"/>
  <c r="AM75" i="58"/>
  <c r="R121" i="59"/>
  <c r="AO75" i="58"/>
  <c r="AN75" i="58"/>
  <c r="P121" i="59"/>
  <c r="AI11" i="53"/>
  <c r="O10" i="54" s="1"/>
  <c r="P121" i="50"/>
  <c r="P122" i="67"/>
  <c r="P122" i="63"/>
  <c r="P122" i="50"/>
  <c r="AE76" i="70"/>
  <c r="AJ76" i="70"/>
  <c r="O122" i="71"/>
  <c r="AG76" i="70"/>
  <c r="AK76" i="70"/>
  <c r="AI76" i="70"/>
  <c r="AH76" i="70"/>
  <c r="AF76" i="70"/>
  <c r="N121" i="59"/>
  <c r="AP11" i="66"/>
  <c r="AP11" i="58"/>
  <c r="R10" i="59" s="1"/>
  <c r="AP11" i="49"/>
  <c r="R10" i="50" s="1"/>
  <c r="AP11" i="62"/>
  <c r="AH76" i="49"/>
  <c r="AG76" i="49"/>
  <c r="AK76" i="49"/>
  <c r="AJ76" i="49"/>
  <c r="O122" i="50"/>
  <c r="AE76" i="49"/>
  <c r="AI76" i="49"/>
  <c r="AF76" i="49"/>
  <c r="P121" i="71"/>
  <c r="N121" i="54"/>
  <c r="Q9" i="9"/>
  <c r="D9" i="2"/>
  <c r="G21" i="1"/>
  <c r="G20" i="56" s="1"/>
  <c r="G22" i="1"/>
  <c r="G21" i="56" s="1"/>
  <c r="F119" i="2"/>
  <c r="G118" i="2"/>
  <c r="F19" i="56" l="1"/>
  <c r="F23" i="56" s="1"/>
  <c r="F56" i="56" s="1"/>
  <c r="AP12" i="91"/>
  <c r="AD11" i="87"/>
  <c r="F10" i="2"/>
  <c r="AJ11" i="91"/>
  <c r="T13" i="76"/>
  <c r="AJ11" i="87"/>
  <c r="AD11" i="91"/>
  <c r="AW11" i="91"/>
  <c r="AW11" i="87"/>
  <c r="Q121" i="88"/>
  <c r="AJ12" i="91"/>
  <c r="K10" i="92"/>
  <c r="K10" i="88"/>
  <c r="F24" i="1"/>
  <c r="F56" i="1" s="1"/>
  <c r="S121" i="88"/>
  <c r="AL79" i="91"/>
  <c r="AW12" i="87"/>
  <c r="AT75" i="87"/>
  <c r="AS75" i="87"/>
  <c r="AS79" i="87" s="1"/>
  <c r="AY75" i="87"/>
  <c r="AW75" i="87"/>
  <c r="AV75" i="87"/>
  <c r="AU75" i="87"/>
  <c r="U121" i="88"/>
  <c r="AX75" i="87"/>
  <c r="O11" i="92"/>
  <c r="O11" i="88"/>
  <c r="Q121" i="92"/>
  <c r="S122" i="92"/>
  <c r="S122" i="88"/>
  <c r="R10" i="92"/>
  <c r="R10" i="88"/>
  <c r="S121" i="92"/>
  <c r="AW75" i="91"/>
  <c r="AV75" i="91"/>
  <c r="U121" i="92"/>
  <c r="AU75" i="91"/>
  <c r="AS75" i="91"/>
  <c r="AY75" i="91"/>
  <c r="AX75" i="91"/>
  <c r="AT75" i="91"/>
  <c r="M10" i="92"/>
  <c r="M10" i="88"/>
  <c r="AD12" i="91"/>
  <c r="I14" i="1"/>
  <c r="AA10" i="9" s="1"/>
  <c r="Q122" i="92"/>
  <c r="Q122" i="88"/>
  <c r="K11" i="92"/>
  <c r="K11" i="88"/>
  <c r="AL76" i="87"/>
  <c r="AO76" i="87"/>
  <c r="AN76" i="87"/>
  <c r="R122" i="88"/>
  <c r="AR76" i="87"/>
  <c r="AQ76" i="87"/>
  <c r="AM76" i="87"/>
  <c r="AP76" i="87"/>
  <c r="AL79" i="87"/>
  <c r="AN76" i="91"/>
  <c r="AM76" i="91"/>
  <c r="AL76" i="91"/>
  <c r="AR76" i="91"/>
  <c r="AP76" i="91"/>
  <c r="AQ76" i="91"/>
  <c r="R122" i="92"/>
  <c r="AO76" i="91"/>
  <c r="AD12" i="87"/>
  <c r="AJ12" i="87"/>
  <c r="M11" i="92"/>
  <c r="M11" i="88"/>
  <c r="AP12" i="87"/>
  <c r="AA56" i="9"/>
  <c r="AB56" i="9" s="1"/>
  <c r="W46" i="76"/>
  <c r="W23" i="76" s="1"/>
  <c r="U46" i="76"/>
  <c r="S46" i="76"/>
  <c r="O11" i="63"/>
  <c r="O11" i="71"/>
  <c r="O11" i="67"/>
  <c r="K11" i="63"/>
  <c r="K11" i="67"/>
  <c r="K11" i="71"/>
  <c r="M11" i="63"/>
  <c r="M11" i="67"/>
  <c r="M11" i="71"/>
  <c r="M10" i="63"/>
  <c r="M10" i="67"/>
  <c r="M10" i="71"/>
  <c r="R10" i="63"/>
  <c r="R10" i="71"/>
  <c r="R10" i="67"/>
  <c r="K10" i="63"/>
  <c r="K10" i="71"/>
  <c r="K10" i="67"/>
  <c r="AD12" i="49"/>
  <c r="N11" i="50" s="1"/>
  <c r="AD12" i="53"/>
  <c r="N11" i="54" s="1"/>
  <c r="AJ12" i="62"/>
  <c r="AP12" i="58"/>
  <c r="R11" i="59" s="1"/>
  <c r="AJ12" i="49"/>
  <c r="P11" i="50" s="1"/>
  <c r="AJ12" i="58"/>
  <c r="P11" i="59" s="1"/>
  <c r="AD12" i="66"/>
  <c r="AP12" i="49"/>
  <c r="R11" i="50" s="1"/>
  <c r="AD12" i="70"/>
  <c r="AJ12" i="70"/>
  <c r="AD12" i="58"/>
  <c r="N11" i="59" s="1"/>
  <c r="AP12" i="70"/>
  <c r="AP12" i="62"/>
  <c r="AP12" i="53"/>
  <c r="R11" i="54" s="1"/>
  <c r="AP12" i="66"/>
  <c r="AD12" i="62"/>
  <c r="AJ12" i="66"/>
  <c r="AJ12" i="53"/>
  <c r="P11" i="54" s="1"/>
  <c r="Z41" i="76"/>
  <c r="Z42" i="77"/>
  <c r="S42" i="76"/>
  <c r="S43" i="77"/>
  <c r="AI11" i="70"/>
  <c r="AC11" i="70"/>
  <c r="W42" i="76"/>
  <c r="W13" i="76" s="1"/>
  <c r="W43" i="77"/>
  <c r="W12" i="77" s="1"/>
  <c r="U42" i="76"/>
  <c r="U43" i="77"/>
  <c r="W11" i="70"/>
  <c r="N122" i="71"/>
  <c r="X41" i="76"/>
  <c r="X42" i="77"/>
  <c r="V41" i="76"/>
  <c r="V42" i="77"/>
  <c r="AD11" i="49"/>
  <c r="N10" i="50" s="1"/>
  <c r="AD11" i="53"/>
  <c r="N10" i="54" s="1"/>
  <c r="AD11" i="58"/>
  <c r="N10" i="59" s="1"/>
  <c r="AD11" i="66"/>
  <c r="AJ11" i="62"/>
  <c r="AW11" i="62"/>
  <c r="AW11" i="49"/>
  <c r="U10" i="50" s="1"/>
  <c r="AW11" i="66"/>
  <c r="AW11" i="58"/>
  <c r="U10" i="59" s="1"/>
  <c r="AR76" i="53"/>
  <c r="AM76" i="53"/>
  <c r="AN76" i="53"/>
  <c r="AO76" i="53"/>
  <c r="AQ76" i="53"/>
  <c r="R122" i="54"/>
  <c r="AL76" i="53"/>
  <c r="AP76" i="53"/>
  <c r="AP11" i="53"/>
  <c r="R10" i="54" s="1"/>
  <c r="Q122" i="67"/>
  <c r="Q122" i="59"/>
  <c r="Q122" i="50"/>
  <c r="Q122" i="63"/>
  <c r="Q122" i="54"/>
  <c r="Q121" i="71"/>
  <c r="Q121" i="50"/>
  <c r="P122" i="71"/>
  <c r="Q121" i="67"/>
  <c r="P122" i="59"/>
  <c r="AJ11" i="58"/>
  <c r="P10" i="59" s="1"/>
  <c r="AJ11" i="49"/>
  <c r="P10" i="50" s="1"/>
  <c r="AW75" i="58"/>
  <c r="AS75" i="58"/>
  <c r="AS79" i="58" s="1"/>
  <c r="AY75" i="58"/>
  <c r="AU75" i="58"/>
  <c r="AX75" i="58"/>
  <c r="AT75" i="58"/>
  <c r="AV75" i="58"/>
  <c r="U121" i="59"/>
  <c r="AR76" i="58"/>
  <c r="AQ76" i="58"/>
  <c r="AL76" i="58"/>
  <c r="AP76" i="58"/>
  <c r="AM76" i="58"/>
  <c r="R122" i="59"/>
  <c r="AO76" i="58"/>
  <c r="AN76" i="58"/>
  <c r="Q121" i="63"/>
  <c r="P122" i="54"/>
  <c r="AJ11" i="53"/>
  <c r="P10" i="54" s="1"/>
  <c r="S121" i="50"/>
  <c r="N122" i="63"/>
  <c r="AD11" i="62"/>
  <c r="S121" i="67"/>
  <c r="AS75" i="66"/>
  <c r="AS79" i="66" s="1"/>
  <c r="AX75" i="66"/>
  <c r="AY75" i="66"/>
  <c r="AW75" i="66"/>
  <c r="U121" i="67"/>
  <c r="AV75" i="66"/>
  <c r="AU75" i="66"/>
  <c r="AT75" i="66"/>
  <c r="AO76" i="70"/>
  <c r="AP76" i="70"/>
  <c r="AM76" i="70"/>
  <c r="AQ76" i="70"/>
  <c r="AL76" i="70"/>
  <c r="AN76" i="70"/>
  <c r="AR76" i="70"/>
  <c r="R122" i="71"/>
  <c r="AJ11" i="66"/>
  <c r="S121" i="59"/>
  <c r="S122" i="67"/>
  <c r="S122" i="59"/>
  <c r="S122" i="50"/>
  <c r="S122" i="54"/>
  <c r="S122" i="63"/>
  <c r="AR76" i="66"/>
  <c r="AP76" i="66"/>
  <c r="AM76" i="66"/>
  <c r="R122" i="67"/>
  <c r="AN76" i="66"/>
  <c r="AQ76" i="66"/>
  <c r="AL76" i="66"/>
  <c r="AO76" i="66"/>
  <c r="S121" i="71"/>
  <c r="AV75" i="49"/>
  <c r="AX75" i="49"/>
  <c r="AU75" i="49"/>
  <c r="AT75" i="49"/>
  <c r="AW75" i="49"/>
  <c r="U121" i="50"/>
  <c r="AY75" i="49"/>
  <c r="AS75" i="49"/>
  <c r="AS79" i="49" s="1"/>
  <c r="AO76" i="62"/>
  <c r="AN76" i="62"/>
  <c r="R122" i="63"/>
  <c r="AP76" i="62"/>
  <c r="AM76" i="62"/>
  <c r="AL76" i="62"/>
  <c r="AQ76" i="62"/>
  <c r="AR76" i="62"/>
  <c r="Q121" i="54"/>
  <c r="S121" i="54"/>
  <c r="AW75" i="53"/>
  <c r="AX75" i="53"/>
  <c r="U121" i="54"/>
  <c r="AV75" i="53"/>
  <c r="AT75" i="53"/>
  <c r="AU75" i="53"/>
  <c r="AY75" i="53"/>
  <c r="AS75" i="53"/>
  <c r="AS79" i="53" s="1"/>
  <c r="AV75" i="62"/>
  <c r="U121" i="63"/>
  <c r="AX75" i="62"/>
  <c r="AU75" i="62"/>
  <c r="AS75" i="62"/>
  <c r="AS79" i="62" s="1"/>
  <c r="AT75" i="62"/>
  <c r="AY75" i="62"/>
  <c r="AW75" i="62"/>
  <c r="AM76" i="49"/>
  <c r="AO76" i="49"/>
  <c r="R122" i="50"/>
  <c r="AN76" i="49"/>
  <c r="AL76" i="49"/>
  <c r="AQ76" i="49"/>
  <c r="AP76" i="49"/>
  <c r="AR76" i="49"/>
  <c r="Q121" i="59"/>
  <c r="S121" i="63"/>
  <c r="AX75" i="70"/>
  <c r="AV75" i="70"/>
  <c r="AY75" i="70"/>
  <c r="AS75" i="70"/>
  <c r="AS79" i="70" s="1"/>
  <c r="AW75" i="70"/>
  <c r="AT75" i="70"/>
  <c r="U121" i="71"/>
  <c r="AU75" i="70"/>
  <c r="E9" i="2"/>
  <c r="V9" i="9"/>
  <c r="H117" i="2"/>
  <c r="G119" i="2"/>
  <c r="G10" i="2" l="1"/>
  <c r="AW12" i="91"/>
  <c r="AQ12" i="91"/>
  <c r="AQ11" i="91"/>
  <c r="W22" i="76"/>
  <c r="AK11" i="91"/>
  <c r="AQ11" i="87"/>
  <c r="AK11" i="87"/>
  <c r="N10" i="92"/>
  <c r="N10" i="88"/>
  <c r="R11" i="92"/>
  <c r="R11" i="88"/>
  <c r="BC75" i="91"/>
  <c r="BA75" i="91"/>
  <c r="BD75" i="91"/>
  <c r="BF75" i="91"/>
  <c r="BB75" i="91"/>
  <c r="AZ75" i="91"/>
  <c r="AZ79" i="91" s="1"/>
  <c r="X121" i="92"/>
  <c r="BE75" i="91"/>
  <c r="AK12" i="91"/>
  <c r="AQ12" i="87"/>
  <c r="V121" i="88"/>
  <c r="P10" i="92"/>
  <c r="P10" i="88"/>
  <c r="AS79" i="91"/>
  <c r="V121" i="92"/>
  <c r="V122" i="92"/>
  <c r="V122" i="88"/>
  <c r="AX76" i="87"/>
  <c r="AW76" i="87"/>
  <c r="AV76" i="87"/>
  <c r="AS76" i="87"/>
  <c r="AU76" i="87"/>
  <c r="AT76" i="87"/>
  <c r="AY76" i="87"/>
  <c r="U122" i="88"/>
  <c r="BD12" i="87"/>
  <c r="BD11" i="91"/>
  <c r="AV76" i="91"/>
  <c r="AU76" i="91"/>
  <c r="AT76" i="91"/>
  <c r="U122" i="92"/>
  <c r="AS76" i="91"/>
  <c r="AY76" i="91"/>
  <c r="AX76" i="91"/>
  <c r="AW76" i="91"/>
  <c r="N11" i="92"/>
  <c r="N11" i="88"/>
  <c r="P11" i="92"/>
  <c r="P11" i="88"/>
  <c r="AK12" i="87"/>
  <c r="T121" i="88"/>
  <c r="T122" i="92"/>
  <c r="T122" i="88"/>
  <c r="U10" i="92"/>
  <c r="U10" i="88"/>
  <c r="BD75" i="87"/>
  <c r="BC75" i="87"/>
  <c r="AZ75" i="87"/>
  <c r="AZ79" i="87" s="1"/>
  <c r="X121" i="88"/>
  <c r="BF75" i="87"/>
  <c r="BE75" i="87"/>
  <c r="BA75" i="87"/>
  <c r="BB75" i="87"/>
  <c r="T121" i="92"/>
  <c r="V57" i="9"/>
  <c r="H16" i="36" s="1"/>
  <c r="X46" i="76"/>
  <c r="Z46" i="76"/>
  <c r="Z23" i="76" s="1"/>
  <c r="V46" i="76"/>
  <c r="P11" i="63"/>
  <c r="P11" i="71"/>
  <c r="P11" i="67"/>
  <c r="N11" i="63"/>
  <c r="N11" i="71"/>
  <c r="N11" i="67"/>
  <c r="R11" i="63"/>
  <c r="R11" i="71"/>
  <c r="R11" i="67"/>
  <c r="AK11" i="49"/>
  <c r="Q10" i="50" s="1"/>
  <c r="U10" i="63"/>
  <c r="U10" i="71"/>
  <c r="U10" i="67"/>
  <c r="N10" i="63"/>
  <c r="N10" i="71"/>
  <c r="N10" i="67"/>
  <c r="P10" i="63"/>
  <c r="P10" i="71"/>
  <c r="P10" i="67"/>
  <c r="AQ12" i="66"/>
  <c r="AQ12" i="49"/>
  <c r="S11" i="50" s="1"/>
  <c r="AQ12" i="58"/>
  <c r="S11" i="59" s="1"/>
  <c r="AW12" i="53"/>
  <c r="U11" i="54" s="1"/>
  <c r="AW12" i="49"/>
  <c r="U11" i="50" s="1"/>
  <c r="AK12" i="66"/>
  <c r="AK12" i="53"/>
  <c r="Q11" i="54" s="1"/>
  <c r="AQ12" i="62"/>
  <c r="AK12" i="49"/>
  <c r="Q11" i="50" s="1"/>
  <c r="AQ12" i="53"/>
  <c r="S11" i="54" s="1"/>
  <c r="AK12" i="70"/>
  <c r="AW12" i="70"/>
  <c r="AW12" i="66"/>
  <c r="AW12" i="58"/>
  <c r="U11" i="59" s="1"/>
  <c r="AK12" i="62"/>
  <c r="AW12" i="62"/>
  <c r="AQ12" i="70"/>
  <c r="AK12" i="58"/>
  <c r="Q11" i="59" s="1"/>
  <c r="AD11" i="70"/>
  <c r="AP11" i="70"/>
  <c r="Y41" i="76"/>
  <c r="Y42" i="77"/>
  <c r="S122" i="71"/>
  <c r="X42" i="76"/>
  <c r="X43" i="77"/>
  <c r="AC41" i="76"/>
  <c r="AC42" i="77"/>
  <c r="Q122" i="71"/>
  <c r="Z42" i="76"/>
  <c r="Z22" i="76" s="1"/>
  <c r="Z43" i="77"/>
  <c r="Z12" i="77" s="1"/>
  <c r="V42" i="76"/>
  <c r="V43" i="77"/>
  <c r="AA41" i="76"/>
  <c r="AA42" i="77"/>
  <c r="AJ11" i="70"/>
  <c r="AK11" i="53"/>
  <c r="Q10" i="54" s="1"/>
  <c r="AQ11" i="62"/>
  <c r="AQ11" i="49"/>
  <c r="S10" i="50" s="1"/>
  <c r="AK11" i="66"/>
  <c r="AK11" i="58"/>
  <c r="Q10" i="59" s="1"/>
  <c r="AQ11" i="58"/>
  <c r="S10" i="59" s="1"/>
  <c r="T122" i="63"/>
  <c r="T122" i="50"/>
  <c r="T122" i="54"/>
  <c r="T122" i="67"/>
  <c r="T122" i="59"/>
  <c r="BE75" i="49"/>
  <c r="X121" i="50"/>
  <c r="BD75" i="49"/>
  <c r="BC75" i="49"/>
  <c r="AZ75" i="49"/>
  <c r="AZ79" i="49" s="1"/>
  <c r="BB75" i="49"/>
  <c r="BA75" i="49"/>
  <c r="BF75" i="49"/>
  <c r="T121" i="63"/>
  <c r="V121" i="71"/>
  <c r="AQ11" i="53"/>
  <c r="S10" i="54" s="1"/>
  <c r="X121" i="67"/>
  <c r="BE75" i="66"/>
  <c r="BA75" i="66"/>
  <c r="BC75" i="66"/>
  <c r="BB75" i="66"/>
  <c r="BD75" i="66"/>
  <c r="AZ75" i="66"/>
  <c r="AZ79" i="66" s="1"/>
  <c r="BF75" i="66"/>
  <c r="AU76" i="66"/>
  <c r="AT76" i="66"/>
  <c r="AY76" i="66"/>
  <c r="AW76" i="66"/>
  <c r="AV76" i="66"/>
  <c r="AS76" i="66"/>
  <c r="AX76" i="66"/>
  <c r="U122" i="67"/>
  <c r="V122" i="63"/>
  <c r="V122" i="54"/>
  <c r="V122" i="50"/>
  <c r="V122" i="67"/>
  <c r="V122" i="59"/>
  <c r="T121" i="71"/>
  <c r="AV76" i="49"/>
  <c r="U122" i="50"/>
  <c r="AT76" i="49"/>
  <c r="AU76" i="49"/>
  <c r="AY76" i="49"/>
  <c r="AX76" i="49"/>
  <c r="AS76" i="49"/>
  <c r="AW76" i="49"/>
  <c r="V121" i="59"/>
  <c r="T121" i="50"/>
  <c r="V121" i="63"/>
  <c r="AK11" i="62"/>
  <c r="BD11" i="58"/>
  <c r="X10" i="59" s="1"/>
  <c r="BD11" i="53"/>
  <c r="X10" i="54" s="1"/>
  <c r="BD11" i="62"/>
  <c r="T121" i="54"/>
  <c r="V121" i="50"/>
  <c r="BC75" i="58"/>
  <c r="BB75" i="58"/>
  <c r="X121" i="59"/>
  <c r="BF75" i="58"/>
  <c r="BE75" i="58"/>
  <c r="BA75" i="58"/>
  <c r="AZ75" i="58"/>
  <c r="AZ79" i="58" s="1"/>
  <c r="BD75" i="58"/>
  <c r="AX76" i="53"/>
  <c r="AU76" i="53"/>
  <c r="AS76" i="53"/>
  <c r="AY76" i="53"/>
  <c r="AW76" i="53"/>
  <c r="U122" i="54"/>
  <c r="AV76" i="53"/>
  <c r="AT76" i="53"/>
  <c r="V121" i="54"/>
  <c r="AW11" i="53"/>
  <c r="U10" i="54" s="1"/>
  <c r="AQ11" i="66"/>
  <c r="BB75" i="70"/>
  <c r="BE75" i="70"/>
  <c r="BA75" i="70"/>
  <c r="BC75" i="70"/>
  <c r="AZ75" i="70"/>
  <c r="AZ79" i="70" s="1"/>
  <c r="X121" i="71"/>
  <c r="BF75" i="70"/>
  <c r="BD75" i="70"/>
  <c r="AX76" i="62"/>
  <c r="AU76" i="62"/>
  <c r="AT76" i="62"/>
  <c r="AS76" i="62"/>
  <c r="U122" i="63"/>
  <c r="AY76" i="62"/>
  <c r="AW76" i="62"/>
  <c r="AV76" i="62"/>
  <c r="T121" i="67"/>
  <c r="AZ75" i="53"/>
  <c r="AZ79" i="53" s="1"/>
  <c r="BD75" i="53"/>
  <c r="BB75" i="53"/>
  <c r="X121" i="54"/>
  <c r="BC75" i="53"/>
  <c r="BA75" i="53"/>
  <c r="BF75" i="53"/>
  <c r="BE75" i="53"/>
  <c r="AY76" i="70"/>
  <c r="AX76" i="70"/>
  <c r="AU76" i="70"/>
  <c r="AS76" i="70"/>
  <c r="AW76" i="70"/>
  <c r="AT76" i="70"/>
  <c r="AV76" i="70"/>
  <c r="U122" i="71"/>
  <c r="T121" i="59"/>
  <c r="V121" i="67"/>
  <c r="BD75" i="62"/>
  <c r="BF75" i="62"/>
  <c r="BE75" i="62"/>
  <c r="X121" i="63"/>
  <c r="BC75" i="62"/>
  <c r="BB75" i="62"/>
  <c r="BA75" i="62"/>
  <c r="AZ75" i="62"/>
  <c r="AZ79" i="62" s="1"/>
  <c r="AS76" i="58"/>
  <c r="AU76" i="58"/>
  <c r="AY76" i="58"/>
  <c r="AX76" i="58"/>
  <c r="AT76" i="58"/>
  <c r="AW76" i="58"/>
  <c r="AV76" i="58"/>
  <c r="U122" i="59"/>
  <c r="AA9" i="9"/>
  <c r="F9" i="2"/>
  <c r="H21" i="1"/>
  <c r="H22" i="1"/>
  <c r="H17" i="1"/>
  <c r="H17" i="56" s="1"/>
  <c r="AA57" i="9"/>
  <c r="J16" i="56" l="1"/>
  <c r="AB57" i="9"/>
  <c r="I16" i="1"/>
  <c r="I16" i="56" s="1"/>
  <c r="I17" i="36"/>
  <c r="H16" i="1"/>
  <c r="H16" i="56" s="1"/>
  <c r="H17" i="36"/>
  <c r="AR12" i="91"/>
  <c r="AX11" i="87"/>
  <c r="AR11" i="91"/>
  <c r="BD11" i="87"/>
  <c r="AX12" i="91"/>
  <c r="AR11" i="87"/>
  <c r="AX11" i="91"/>
  <c r="Z13" i="76"/>
  <c r="BC76" i="91"/>
  <c r="BB76" i="91"/>
  <c r="BA76" i="91"/>
  <c r="BD76" i="91"/>
  <c r="AZ76" i="91"/>
  <c r="BF76" i="91"/>
  <c r="BE76" i="91"/>
  <c r="X122" i="92"/>
  <c r="W121" i="88"/>
  <c r="BD12" i="91"/>
  <c r="Y122" i="92"/>
  <c r="Y122" i="88"/>
  <c r="S10" i="92"/>
  <c r="S10" i="88"/>
  <c r="BK12" i="91"/>
  <c r="BK12" i="87"/>
  <c r="AR12" i="87"/>
  <c r="BK75" i="87"/>
  <c r="BH75" i="87"/>
  <c r="BM75" i="87"/>
  <c r="BG75" i="87"/>
  <c r="BG79" i="87" s="1"/>
  <c r="BL75" i="87"/>
  <c r="BJ75" i="87"/>
  <c r="BI75" i="87"/>
  <c r="AA121" i="88"/>
  <c r="BG75" i="91"/>
  <c r="BG79" i="91" s="1"/>
  <c r="BM75" i="91"/>
  <c r="BL75" i="91"/>
  <c r="BK75" i="91"/>
  <c r="BI75" i="91"/>
  <c r="AA121" i="92"/>
  <c r="BJ75" i="91"/>
  <c r="BH75" i="91"/>
  <c r="AX12" i="87"/>
  <c r="BC76" i="87"/>
  <c r="BB76" i="87"/>
  <c r="X122" i="88"/>
  <c r="BE76" i="87"/>
  <c r="BD76" i="87"/>
  <c r="BA76" i="87"/>
  <c r="AZ76" i="87"/>
  <c r="BF76" i="87"/>
  <c r="W121" i="92"/>
  <c r="X10" i="92"/>
  <c r="X10" i="88"/>
  <c r="Q10" i="92"/>
  <c r="Q10" i="88"/>
  <c r="W122" i="92"/>
  <c r="W122" i="88"/>
  <c r="U11" i="92"/>
  <c r="U11" i="88"/>
  <c r="Q11" i="92"/>
  <c r="Q11" i="88"/>
  <c r="S11" i="92"/>
  <c r="S11" i="88"/>
  <c r="Y121" i="88"/>
  <c r="Y121" i="92"/>
  <c r="AC46" i="76"/>
  <c r="AC23" i="76" s="1"/>
  <c r="AA46" i="76"/>
  <c r="Y46" i="76"/>
  <c r="S11" i="63"/>
  <c r="S11" i="67"/>
  <c r="S11" i="71"/>
  <c r="U11" i="63"/>
  <c r="U11" i="67"/>
  <c r="U11" i="71"/>
  <c r="Q11" i="63"/>
  <c r="Q11" i="71"/>
  <c r="Q11" i="67"/>
  <c r="X10" i="63"/>
  <c r="X10" i="71"/>
  <c r="X10" i="67"/>
  <c r="S10" i="63"/>
  <c r="S10" i="71"/>
  <c r="S10" i="67"/>
  <c r="Q10" i="63"/>
  <c r="Q10" i="71"/>
  <c r="Q10" i="67"/>
  <c r="AR12" i="53"/>
  <c r="T11" i="54" s="1"/>
  <c r="BD12" i="58"/>
  <c r="X11" i="59" s="1"/>
  <c r="BD12" i="62"/>
  <c r="AR12" i="58"/>
  <c r="T11" i="59" s="1"/>
  <c r="AX12" i="58"/>
  <c r="V11" i="59" s="1"/>
  <c r="AX12" i="70"/>
  <c r="BD12" i="53"/>
  <c r="X11" i="54" s="1"/>
  <c r="AR12" i="66"/>
  <c r="AX12" i="66"/>
  <c r="BD12" i="66"/>
  <c r="AX12" i="62"/>
  <c r="AX12" i="49"/>
  <c r="V11" i="50" s="1"/>
  <c r="AR12" i="49"/>
  <c r="T11" i="50" s="1"/>
  <c r="AX12" i="53"/>
  <c r="V11" i="54" s="1"/>
  <c r="AR12" i="70"/>
  <c r="BD12" i="49"/>
  <c r="X11" i="50" s="1"/>
  <c r="BD12" i="70"/>
  <c r="AR12" i="62"/>
  <c r="V122" i="71"/>
  <c r="AQ11" i="70"/>
  <c r="T122" i="71"/>
  <c r="AB41" i="76"/>
  <c r="AB42" i="77"/>
  <c r="AC42" i="76"/>
  <c r="AC43" i="77"/>
  <c r="AC12" i="77" s="1"/>
  <c r="Y42" i="76"/>
  <c r="Y43" i="77"/>
  <c r="AW11" i="70"/>
  <c r="AD41" i="76"/>
  <c r="AD42" i="77"/>
  <c r="AF41" i="76"/>
  <c r="AF42" i="77"/>
  <c r="AA42" i="76"/>
  <c r="AA43" i="77"/>
  <c r="AK11" i="70"/>
  <c r="AR11" i="58"/>
  <c r="T10" i="59" s="1"/>
  <c r="AX11" i="49"/>
  <c r="V10" i="50" s="1"/>
  <c r="AX11" i="53"/>
  <c r="V10" i="54" s="1"/>
  <c r="AR11" i="53"/>
  <c r="T10" i="54" s="1"/>
  <c r="AX11" i="62"/>
  <c r="Y121" i="67"/>
  <c r="BB76" i="66"/>
  <c r="X122" i="67"/>
  <c r="BD76" i="66"/>
  <c r="BC76" i="66"/>
  <c r="BF76" i="66"/>
  <c r="BE76" i="66"/>
  <c r="AZ76" i="66"/>
  <c r="BA76" i="66"/>
  <c r="BK11" i="66"/>
  <c r="BK11" i="58"/>
  <c r="AA10" i="59" s="1"/>
  <c r="BK11" i="62"/>
  <c r="BK11" i="53"/>
  <c r="AA10" i="54" s="1"/>
  <c r="AA121" i="71"/>
  <c r="BK75" i="70"/>
  <c r="BM75" i="70"/>
  <c r="BJ75" i="70"/>
  <c r="BI75" i="70"/>
  <c r="BH75" i="70"/>
  <c r="BG75" i="70"/>
  <c r="BG79" i="70" s="1"/>
  <c r="BL75" i="70"/>
  <c r="W121" i="59"/>
  <c r="Y122" i="63"/>
  <c r="Y122" i="67"/>
  <c r="Y122" i="59"/>
  <c r="Y122" i="50"/>
  <c r="Y122" i="54"/>
  <c r="Y121" i="63"/>
  <c r="BC76" i="53"/>
  <c r="BF76" i="53"/>
  <c r="X122" i="54"/>
  <c r="AZ76" i="53"/>
  <c r="BB76" i="53"/>
  <c r="BE76" i="53"/>
  <c r="BD76" i="53"/>
  <c r="BA76" i="53"/>
  <c r="BM75" i="66"/>
  <c r="BI75" i="66"/>
  <c r="BL75" i="66"/>
  <c r="BH75" i="66"/>
  <c r="BJ75" i="66"/>
  <c r="BG75" i="66"/>
  <c r="BG79" i="66" s="1"/>
  <c r="AA121" i="67"/>
  <c r="BK75" i="66"/>
  <c r="W121" i="71"/>
  <c r="Y121" i="54"/>
  <c r="AX11" i="66"/>
  <c r="Y121" i="50"/>
  <c r="BB76" i="58"/>
  <c r="BA76" i="58"/>
  <c r="AZ76" i="58"/>
  <c r="BE76" i="58"/>
  <c r="BF76" i="58"/>
  <c r="X122" i="59"/>
  <c r="BC76" i="58"/>
  <c r="BD76" i="58"/>
  <c r="BK75" i="49"/>
  <c r="AA121" i="50"/>
  <c r="BH75" i="49"/>
  <c r="BG75" i="49"/>
  <c r="BG79" i="49" s="1"/>
  <c r="BM75" i="49"/>
  <c r="BL75" i="49"/>
  <c r="BI75" i="49"/>
  <c r="BJ75" i="49"/>
  <c r="BD11" i="66"/>
  <c r="W121" i="54"/>
  <c r="AR11" i="62"/>
  <c r="Y121" i="59"/>
  <c r="BJ75" i="62"/>
  <c r="BH75" i="62"/>
  <c r="BK75" i="62"/>
  <c r="BM75" i="62"/>
  <c r="BL75" i="62"/>
  <c r="BG75" i="62"/>
  <c r="BG79" i="62" s="1"/>
  <c r="AA121" i="63"/>
  <c r="BI75" i="62"/>
  <c r="X122" i="50"/>
  <c r="BC76" i="49"/>
  <c r="BF76" i="49"/>
  <c r="BD76" i="49"/>
  <c r="BB76" i="49"/>
  <c r="BE76" i="49"/>
  <c r="AZ76" i="49"/>
  <c r="BA76" i="49"/>
  <c r="W121" i="63"/>
  <c r="BD11" i="49"/>
  <c r="X10" i="50" s="1"/>
  <c r="BC76" i="70"/>
  <c r="BF76" i="70"/>
  <c r="BA76" i="70"/>
  <c r="BD76" i="70"/>
  <c r="AZ76" i="70"/>
  <c r="X122" i="71"/>
  <c r="BE76" i="70"/>
  <c r="BB76" i="70"/>
  <c r="AR11" i="49"/>
  <c r="T10" i="50" s="1"/>
  <c r="W121" i="67"/>
  <c r="W122" i="63"/>
  <c r="W122" i="54"/>
  <c r="W122" i="50"/>
  <c r="W122" i="67"/>
  <c r="W122" i="59"/>
  <c r="BI75" i="53"/>
  <c r="BJ75" i="53"/>
  <c r="BK75" i="53"/>
  <c r="AA121" i="54"/>
  <c r="BG75" i="53"/>
  <c r="BG79" i="53" s="1"/>
  <c r="BM75" i="53"/>
  <c r="BL75" i="53"/>
  <c r="BH75" i="53"/>
  <c r="AR11" i="66"/>
  <c r="Y121" i="71"/>
  <c r="BA76" i="62"/>
  <c r="BC76" i="62"/>
  <c r="BF76" i="62"/>
  <c r="AZ76" i="62"/>
  <c r="BD76" i="62"/>
  <c r="X122" i="63"/>
  <c r="BE76" i="62"/>
  <c r="BB76" i="62"/>
  <c r="AX11" i="58"/>
  <c r="V10" i="59" s="1"/>
  <c r="BM75" i="58"/>
  <c r="BK75" i="58"/>
  <c r="BJ75" i="58"/>
  <c r="BI75" i="58"/>
  <c r="BL75" i="58"/>
  <c r="BH75" i="58"/>
  <c r="AA121" i="59"/>
  <c r="BG75" i="58"/>
  <c r="BG79" i="58" s="1"/>
  <c r="W121" i="50"/>
  <c r="G9" i="2"/>
  <c r="H18" i="1"/>
  <c r="H18" i="56" s="1"/>
  <c r="J17" i="56" l="1"/>
  <c r="BE12" i="87"/>
  <c r="BE12" i="91"/>
  <c r="AY11" i="87"/>
  <c r="BE11" i="91"/>
  <c r="AY11" i="91"/>
  <c r="BE11" i="87"/>
  <c r="AY12" i="87"/>
  <c r="Z122" i="92"/>
  <c r="Z122" i="88"/>
  <c r="Z121" i="92"/>
  <c r="H20" i="1"/>
  <c r="H19" i="56" s="1"/>
  <c r="H23" i="56" s="1"/>
  <c r="H56" i="56" s="1"/>
  <c r="V10" i="92"/>
  <c r="V10" i="88"/>
  <c r="X11" i="92"/>
  <c r="X11" i="88"/>
  <c r="BT75" i="91"/>
  <c r="BS75" i="91"/>
  <c r="BQ75" i="91"/>
  <c r="BR75" i="91"/>
  <c r="AD121" i="92"/>
  <c r="BP75" i="91"/>
  <c r="BO75" i="91"/>
  <c r="BN75" i="91"/>
  <c r="BN79" i="91" s="1"/>
  <c r="V11" i="92"/>
  <c r="V11" i="88"/>
  <c r="AA10" i="88"/>
  <c r="AA10" i="92"/>
  <c r="BN75" i="87"/>
  <c r="BN79" i="87" s="1"/>
  <c r="AD121" i="88"/>
  <c r="BR75" i="87"/>
  <c r="BQ75" i="87"/>
  <c r="BT75" i="87"/>
  <c r="BS75" i="87"/>
  <c r="BP75" i="87"/>
  <c r="BO75" i="87"/>
  <c r="AY12" i="91"/>
  <c r="AB121" i="88"/>
  <c r="Z121" i="88"/>
  <c r="BR12" i="91"/>
  <c r="T11" i="92"/>
  <c r="T11" i="88"/>
  <c r="BJ76" i="87"/>
  <c r="AA122" i="88"/>
  <c r="BG76" i="87"/>
  <c r="BM76" i="87"/>
  <c r="BL76" i="87"/>
  <c r="BI76" i="87"/>
  <c r="BK76" i="87"/>
  <c r="BH76" i="87"/>
  <c r="AB121" i="92"/>
  <c r="T10" i="92"/>
  <c r="T10" i="88"/>
  <c r="AB122" i="92"/>
  <c r="AB122" i="88"/>
  <c r="BG76" i="91"/>
  <c r="BL76" i="91"/>
  <c r="BK76" i="91"/>
  <c r="BJ76" i="91"/>
  <c r="BI76" i="91"/>
  <c r="AA122" i="92"/>
  <c r="BM76" i="91"/>
  <c r="BH76" i="91"/>
  <c r="AF46" i="76"/>
  <c r="AF23" i="76" s="1"/>
  <c r="AB46" i="76"/>
  <c r="AD46" i="76"/>
  <c r="V11" i="63"/>
  <c r="V11" i="67"/>
  <c r="V11" i="71"/>
  <c r="T11" i="63"/>
  <c r="T11" i="67"/>
  <c r="T11" i="71"/>
  <c r="X11" i="63"/>
  <c r="X11" i="67"/>
  <c r="X11" i="71"/>
  <c r="AA10" i="63"/>
  <c r="AA10" i="71"/>
  <c r="AA10" i="67"/>
  <c r="T10" i="63"/>
  <c r="T10" i="71"/>
  <c r="T10" i="67"/>
  <c r="V10" i="63"/>
  <c r="V10" i="71"/>
  <c r="V10" i="67"/>
  <c r="BE12" i="53"/>
  <c r="Y11" i="54" s="1"/>
  <c r="BE12" i="62"/>
  <c r="AY12" i="49"/>
  <c r="W11" i="50" s="1"/>
  <c r="AY12" i="62"/>
  <c r="AY12" i="66"/>
  <c r="BK12" i="49"/>
  <c r="AA11" i="50" s="1"/>
  <c r="AY12" i="53"/>
  <c r="W11" i="54" s="1"/>
  <c r="AY12" i="58"/>
  <c r="W11" i="59" s="1"/>
  <c r="BE12" i="70"/>
  <c r="BK12" i="58"/>
  <c r="AA11" i="59" s="1"/>
  <c r="BK12" i="53"/>
  <c r="AA11" i="54" s="1"/>
  <c r="BK12" i="66"/>
  <c r="BK12" i="62"/>
  <c r="AY12" i="70"/>
  <c r="BK12" i="70"/>
  <c r="BE12" i="66"/>
  <c r="BE12" i="58"/>
  <c r="Y11" i="59" s="1"/>
  <c r="BE12" i="49"/>
  <c r="Y11" i="50" s="1"/>
  <c r="AF42" i="76"/>
  <c r="BE11" i="49"/>
  <c r="Y10" i="50" s="1"/>
  <c r="AX11" i="70"/>
  <c r="AG41" i="76"/>
  <c r="AG42" i="77"/>
  <c r="AF43" i="77"/>
  <c r="AF12" i="77" s="1"/>
  <c r="W122" i="71"/>
  <c r="AR11" i="70"/>
  <c r="Y122" i="71"/>
  <c r="BD11" i="70"/>
  <c r="AD42" i="76"/>
  <c r="AD43" i="77"/>
  <c r="AB42" i="76"/>
  <c r="AB43" i="77"/>
  <c r="AE41" i="76"/>
  <c r="AE42" i="77"/>
  <c r="BE11" i="53"/>
  <c r="Y10" i="54" s="1"/>
  <c r="AY11" i="49"/>
  <c r="W10" i="50" s="1"/>
  <c r="AY11" i="53"/>
  <c r="W10" i="54" s="1"/>
  <c r="Z121" i="71"/>
  <c r="BP75" i="66"/>
  <c r="BQ75" i="66"/>
  <c r="BO75" i="66"/>
  <c r="BN75" i="66"/>
  <c r="BN79" i="66" s="1"/>
  <c r="BS75" i="66"/>
  <c r="BR75" i="66"/>
  <c r="AD121" i="67"/>
  <c r="BT75" i="66"/>
  <c r="AB121" i="71"/>
  <c r="BE11" i="58"/>
  <c r="Y10" i="59" s="1"/>
  <c r="BI76" i="70"/>
  <c r="BH76" i="70"/>
  <c r="BG76" i="70"/>
  <c r="BK76" i="70"/>
  <c r="BM76" i="70"/>
  <c r="BL76" i="70"/>
  <c r="BJ76" i="70"/>
  <c r="AA122" i="71"/>
  <c r="BR75" i="62"/>
  <c r="BS75" i="62"/>
  <c r="BQ75" i="62"/>
  <c r="BO75" i="62"/>
  <c r="BP75" i="62"/>
  <c r="BT75" i="62"/>
  <c r="AD121" i="63"/>
  <c r="BN75" i="62"/>
  <c r="BN79" i="62" s="1"/>
  <c r="AB121" i="50"/>
  <c r="BE11" i="62"/>
  <c r="BM76" i="49"/>
  <c r="BL76" i="49"/>
  <c r="BI76" i="49"/>
  <c r="BK76" i="49"/>
  <c r="BJ76" i="49"/>
  <c r="BH76" i="49"/>
  <c r="BG76" i="49"/>
  <c r="AA122" i="50"/>
  <c r="Z121" i="54"/>
  <c r="AB121" i="67"/>
  <c r="BR75" i="49"/>
  <c r="BT75" i="49"/>
  <c r="BN75" i="49"/>
  <c r="BN79" i="49" s="1"/>
  <c r="BS75" i="49"/>
  <c r="AD121" i="50"/>
  <c r="BQ75" i="49"/>
  <c r="BP75" i="49"/>
  <c r="BO75" i="49"/>
  <c r="Z121" i="59"/>
  <c r="AB121" i="54"/>
  <c r="BK76" i="62"/>
  <c r="BJ76" i="62"/>
  <c r="AA122" i="63"/>
  <c r="BI76" i="62"/>
  <c r="BG76" i="62"/>
  <c r="BH76" i="62"/>
  <c r="BM76" i="62"/>
  <c r="BL76" i="62"/>
  <c r="Z122" i="67"/>
  <c r="Z122" i="59"/>
  <c r="Z122" i="50"/>
  <c r="Z122" i="63"/>
  <c r="Z122" i="54"/>
  <c r="AB121" i="63"/>
  <c r="BK11" i="49"/>
  <c r="AA10" i="50" s="1"/>
  <c r="BL76" i="58"/>
  <c r="BG76" i="58"/>
  <c r="BK76" i="58"/>
  <c r="BJ76" i="58"/>
  <c r="AA122" i="59"/>
  <c r="BM76" i="58"/>
  <c r="BH76" i="58"/>
  <c r="BI76" i="58"/>
  <c r="BE11" i="66"/>
  <c r="AB122" i="59"/>
  <c r="AB122" i="67"/>
  <c r="AB122" i="50"/>
  <c r="AB122" i="63"/>
  <c r="AB122" i="54"/>
  <c r="BS75" i="58"/>
  <c r="BR75" i="58"/>
  <c r="BN75" i="58"/>
  <c r="BN79" i="58" s="1"/>
  <c r="BQ75" i="58"/>
  <c r="BO75" i="58"/>
  <c r="BP75" i="58"/>
  <c r="AD121" i="59"/>
  <c r="BT75" i="58"/>
  <c r="Z121" i="67"/>
  <c r="BK76" i="66"/>
  <c r="BI76" i="66"/>
  <c r="BG76" i="66"/>
  <c r="BH76" i="66"/>
  <c r="BJ76" i="66"/>
  <c r="AA122" i="67"/>
  <c r="BM76" i="66"/>
  <c r="BL76" i="66"/>
  <c r="BN75" i="70"/>
  <c r="BN79" i="70" s="1"/>
  <c r="BQ75" i="70"/>
  <c r="AD121" i="71"/>
  <c r="BO75" i="70"/>
  <c r="BS75" i="70"/>
  <c r="BR75" i="70"/>
  <c r="BP75" i="70"/>
  <c r="BT75" i="70"/>
  <c r="Z121" i="63"/>
  <c r="AY11" i="62"/>
  <c r="AD121" i="54"/>
  <c r="BS75" i="53"/>
  <c r="BO75" i="53"/>
  <c r="BN75" i="53"/>
  <c r="BN79" i="53" s="1"/>
  <c r="BT75" i="53"/>
  <c r="BR75" i="53"/>
  <c r="BQ75" i="53"/>
  <c r="BP75" i="53"/>
  <c r="Z121" i="50"/>
  <c r="AY11" i="66"/>
  <c r="AB121" i="59"/>
  <c r="AY11" i="58"/>
  <c r="W10" i="59" s="1"/>
  <c r="BJ76" i="53"/>
  <c r="BM76" i="53"/>
  <c r="BI76" i="53"/>
  <c r="BK76" i="53"/>
  <c r="BH76" i="53"/>
  <c r="BG76" i="53"/>
  <c r="AA122" i="54"/>
  <c r="BL76" i="53"/>
  <c r="I21" i="1"/>
  <c r="I22" i="1"/>
  <c r="I17" i="1"/>
  <c r="I17" i="56" s="1"/>
  <c r="J22" i="1" l="1"/>
  <c r="J21" i="1"/>
  <c r="BF12" i="87"/>
  <c r="BF12" i="91"/>
  <c r="BF11" i="91"/>
  <c r="BF11" i="87"/>
  <c r="B4" i="93" a="1"/>
  <c r="B4" i="93" s="1"/>
  <c r="B46" i="93" s="1"/>
  <c r="BT76" i="91"/>
  <c r="BS76" i="91"/>
  <c r="BN76" i="91"/>
  <c r="BR76" i="91"/>
  <c r="AD122" i="92"/>
  <c r="BQ76" i="91"/>
  <c r="BP76" i="91"/>
  <c r="BO76" i="91"/>
  <c r="C4" i="68" a="1"/>
  <c r="C4" i="68" s="1"/>
  <c r="C46" i="68" s="1"/>
  <c r="B4" i="68" a="1"/>
  <c r="B4" i="68" s="1"/>
  <c r="B46" i="68" s="1"/>
  <c r="AA11" i="92"/>
  <c r="AA11" i="88"/>
  <c r="C47" i="89" a="1"/>
  <c r="C47" i="89" s="1"/>
  <c r="C40" i="89" a="1"/>
  <c r="C40" i="89" s="1"/>
  <c r="C22" i="89" a="1"/>
  <c r="C22" i="89" s="1"/>
  <c r="B33" i="89" a="1"/>
  <c r="B33" i="89" s="1"/>
  <c r="C4" i="89" a="1"/>
  <c r="C4" i="89" s="1"/>
  <c r="C46" i="89" s="1"/>
  <c r="C25" i="89" a="1"/>
  <c r="C25" i="89" s="1"/>
  <c r="B25" i="89" a="1"/>
  <c r="B25" i="89" s="1"/>
  <c r="B32" i="89" a="1"/>
  <c r="B32" i="89" s="1"/>
  <c r="B14" i="89" a="1"/>
  <c r="B14" i="89" s="1"/>
  <c r="C23" i="89" a="1"/>
  <c r="C23" i="89" s="1"/>
  <c r="B24" i="89" a="1"/>
  <c r="B24" i="89" s="1"/>
  <c r="B27" i="89" a="1"/>
  <c r="B27" i="89" s="1"/>
  <c r="B12" i="89" a="1"/>
  <c r="B12" i="89" s="1"/>
  <c r="C41" i="89" a="1"/>
  <c r="C41" i="89" s="1"/>
  <c r="B15" i="89" a="1"/>
  <c r="B15" i="89" s="1"/>
  <c r="B9" i="89" a="1"/>
  <c r="B9" i="89" s="1"/>
  <c r="C8" i="89" a="1"/>
  <c r="C8" i="89" s="1"/>
  <c r="B31" i="89" a="1"/>
  <c r="B31" i="89" s="1"/>
  <c r="B29" i="89" a="1"/>
  <c r="B29" i="89" s="1"/>
  <c r="C29" i="89" a="1"/>
  <c r="C29" i="89" s="1"/>
  <c r="B38" i="89" a="1"/>
  <c r="B38" i="89" s="1"/>
  <c r="B4" i="89" a="1"/>
  <c r="B4" i="89" s="1"/>
  <c r="B46" i="89" s="1"/>
  <c r="C37" i="89" a="1"/>
  <c r="C37" i="89" s="1"/>
  <c r="B16" i="89" a="1"/>
  <c r="B16" i="89" s="1"/>
  <c r="C13" i="89" a="1"/>
  <c r="C13" i="89" s="1"/>
  <c r="C26" i="89" a="1"/>
  <c r="C26" i="89" s="1"/>
  <c r="C5" i="89" a="1"/>
  <c r="C5" i="89" s="1"/>
  <c r="B19" i="89" a="1"/>
  <c r="B19" i="89" s="1"/>
  <c r="C33" i="89" a="1"/>
  <c r="C33" i="89" s="1"/>
  <c r="C15" i="89" a="1"/>
  <c r="C15" i="89" s="1"/>
  <c r="C28" i="89" a="1"/>
  <c r="C28" i="89" s="1"/>
  <c r="B37" i="89" a="1"/>
  <c r="B37" i="89" s="1"/>
  <c r="C6" i="89" a="1"/>
  <c r="C6" i="89" s="1"/>
  <c r="B23" i="89" a="1"/>
  <c r="B23" i="89" s="1"/>
  <c r="B11" i="89" a="1"/>
  <c r="B11" i="89" s="1"/>
  <c r="C16" i="89" a="1"/>
  <c r="C16" i="89" s="1"/>
  <c r="B39" i="89" a="1"/>
  <c r="B39" i="89" s="1"/>
  <c r="B8" i="89" a="1"/>
  <c r="B8" i="89" s="1"/>
  <c r="C19" i="89" a="1"/>
  <c r="C19" i="89" s="1"/>
  <c r="C7" i="89" a="1"/>
  <c r="C7" i="89" s="1"/>
  <c r="C42" i="89" a="1"/>
  <c r="C42" i="89" s="1"/>
  <c r="C27" i="89" a="1"/>
  <c r="C27" i="89" s="1"/>
  <c r="B42" i="89" a="1"/>
  <c r="B42" i="89" s="1"/>
  <c r="B28" i="89" a="1"/>
  <c r="B28" i="89" s="1"/>
  <c r="B20" i="89" a="1"/>
  <c r="B20" i="89" s="1"/>
  <c r="B10" i="89" a="1"/>
  <c r="B10" i="89" s="1"/>
  <c r="C34" i="89" a="1"/>
  <c r="C34" i="89" s="1"/>
  <c r="C39" i="89" a="1"/>
  <c r="C39" i="89" s="1"/>
  <c r="B7" i="89" a="1"/>
  <c r="B7" i="89" s="1"/>
  <c r="B44" i="89" a="1"/>
  <c r="B44" i="89" s="1"/>
  <c r="C44" i="89" a="1"/>
  <c r="C44" i="89" s="1"/>
  <c r="B30" i="89" a="1"/>
  <c r="B30" i="89" s="1"/>
  <c r="B45" i="89" a="1"/>
  <c r="B45" i="89" s="1"/>
  <c r="B43" i="89" a="1"/>
  <c r="B43" i="89" s="1"/>
  <c r="C30" i="89" a="1"/>
  <c r="C30" i="89" s="1"/>
  <c r="C31" i="89" a="1"/>
  <c r="C31" i="89" s="1"/>
  <c r="C11" i="89" a="1"/>
  <c r="C11" i="89" s="1"/>
  <c r="C24" i="89" a="1"/>
  <c r="C24" i="89" s="1"/>
  <c r="B41" i="89" a="1"/>
  <c r="B41" i="89" s="1"/>
  <c r="B21" i="89" a="1"/>
  <c r="B21" i="89" s="1"/>
  <c r="C35" i="89" a="1"/>
  <c r="C35" i="89" s="1"/>
  <c r="B6" i="89" a="1"/>
  <c r="B6" i="89" s="1"/>
  <c r="C36" i="89" a="1"/>
  <c r="C36" i="89" s="1"/>
  <c r="B5" i="89" a="1"/>
  <c r="B5" i="89" s="1"/>
  <c r="B17" i="89" a="1"/>
  <c r="B17" i="89" s="1"/>
  <c r="B26" i="89" a="1"/>
  <c r="B26" i="89" s="1"/>
  <c r="B13" i="89" a="1"/>
  <c r="B13" i="89" s="1"/>
  <c r="B18" i="89" a="1"/>
  <c r="B18" i="89" s="1"/>
  <c r="B36" i="89" a="1"/>
  <c r="B36" i="89" s="1"/>
  <c r="C14" i="89" a="1"/>
  <c r="C14" i="89" s="1"/>
  <c r="C45" i="89" a="1"/>
  <c r="C45" i="89" s="1"/>
  <c r="C12" i="89" a="1"/>
  <c r="C12" i="89" s="1"/>
  <c r="C18" i="89" a="1"/>
  <c r="C18" i="89" s="1"/>
  <c r="C20" i="89" a="1"/>
  <c r="C20" i="89" s="1"/>
  <c r="B40" i="89" a="1"/>
  <c r="B40" i="89" s="1"/>
  <c r="C21" i="89" a="1"/>
  <c r="C21" i="89" s="1"/>
  <c r="C43" i="89" a="1"/>
  <c r="C43" i="89" s="1"/>
  <c r="C38" i="89" a="1"/>
  <c r="C38" i="89" s="1"/>
  <c r="C32" i="89" a="1"/>
  <c r="C32" i="89" s="1"/>
  <c r="B22" i="89" a="1"/>
  <c r="B22" i="89" s="1"/>
  <c r="C9" i="89" a="1"/>
  <c r="C9" i="89" s="1"/>
  <c r="C17" i="89" a="1"/>
  <c r="C17" i="89" s="1"/>
  <c r="C10" i="89" a="1"/>
  <c r="C10" i="89" s="1"/>
  <c r="B35" i="89" a="1"/>
  <c r="B35" i="89" s="1"/>
  <c r="B34" i="89" a="1"/>
  <c r="B34" i="89" s="1"/>
  <c r="C4" i="55" a="1"/>
  <c r="C4" i="55" s="1"/>
  <c r="B4" i="55" a="1"/>
  <c r="B4" i="55" s="1"/>
  <c r="B46" i="55" s="1"/>
  <c r="BL12" i="91"/>
  <c r="W10" i="92"/>
  <c r="W10" i="88"/>
  <c r="AE122" i="92"/>
  <c r="AE122" i="88"/>
  <c r="BL12" i="87"/>
  <c r="AC121" i="88"/>
  <c r="B4" i="60" a="1"/>
  <c r="B4" i="60" s="1"/>
  <c r="B46" i="60" s="1"/>
  <c r="Y10" i="92"/>
  <c r="Y10" i="88"/>
  <c r="AC122" i="92"/>
  <c r="AC122" i="88"/>
  <c r="AC121" i="92"/>
  <c r="B17" i="93" a="1"/>
  <c r="B17" i="93" s="1"/>
  <c r="C20" i="93" a="1"/>
  <c r="C20" i="93" s="1"/>
  <c r="B40" i="93" a="1"/>
  <c r="B40" i="93" s="1"/>
  <c r="B14" i="93" a="1"/>
  <c r="B14" i="93" s="1"/>
  <c r="B16" i="93" a="1"/>
  <c r="B16" i="93" s="1"/>
  <c r="C21" i="93" a="1"/>
  <c r="C21" i="93" s="1"/>
  <c r="C5" i="93" a="1"/>
  <c r="C5" i="93" s="1"/>
  <c r="B42" i="93" a="1"/>
  <c r="B42" i="93" s="1"/>
  <c r="B30" i="93" a="1"/>
  <c r="B30" i="93" s="1"/>
  <c r="C6" i="93" a="1"/>
  <c r="C6" i="93" s="1"/>
  <c r="B33" i="93" a="1"/>
  <c r="B33" i="93" s="1"/>
  <c r="B18" i="93" a="1"/>
  <c r="B18" i="93" s="1"/>
  <c r="C9" i="93" a="1"/>
  <c r="C9" i="93" s="1"/>
  <c r="C41" i="93" a="1"/>
  <c r="C41" i="93" s="1"/>
  <c r="B36" i="93" a="1"/>
  <c r="B36" i="93" s="1"/>
  <c r="B7" i="93" a="1"/>
  <c r="B7" i="93" s="1"/>
  <c r="C31" i="93" a="1"/>
  <c r="C31" i="93" s="1"/>
  <c r="C28" i="93" a="1"/>
  <c r="C28" i="93" s="1"/>
  <c r="C32" i="93" a="1"/>
  <c r="C32" i="93" s="1"/>
  <c r="B22" i="93" a="1"/>
  <c r="B22" i="93" s="1"/>
  <c r="C18" i="93" a="1"/>
  <c r="C18" i="93" s="1"/>
  <c r="C8" i="93" a="1"/>
  <c r="C8" i="93" s="1"/>
  <c r="C19" i="93" a="1"/>
  <c r="C19" i="93" s="1"/>
  <c r="C37" i="93" a="1"/>
  <c r="C37" i="93" s="1"/>
  <c r="B28" i="93" a="1"/>
  <c r="B28" i="93" s="1"/>
  <c r="B19" i="93" a="1"/>
  <c r="B19" i="93" s="1"/>
  <c r="B24" i="93" a="1"/>
  <c r="B24" i="93" s="1"/>
  <c r="B27" i="93" a="1"/>
  <c r="B27" i="93" s="1"/>
  <c r="B45" i="93" a="1"/>
  <c r="B45" i="93" s="1"/>
  <c r="C44" i="93" a="1"/>
  <c r="C44" i="93" s="1"/>
  <c r="C10" i="93" a="1"/>
  <c r="C10" i="93" s="1"/>
  <c r="C14" i="93" a="1"/>
  <c r="C14" i="93" s="1"/>
  <c r="B12" i="93" a="1"/>
  <c r="B12" i="93" s="1"/>
  <c r="C30" i="93" a="1"/>
  <c r="C30" i="93" s="1"/>
  <c r="C34" i="93" a="1"/>
  <c r="C34" i="93" s="1"/>
  <c r="B8" i="93" a="1"/>
  <c r="B8" i="93" s="1"/>
  <c r="B37" i="93" a="1"/>
  <c r="B37" i="93" s="1"/>
  <c r="B43" i="93" a="1"/>
  <c r="B43" i="93" s="1"/>
  <c r="B6" i="93" a="1"/>
  <c r="B6" i="93" s="1"/>
  <c r="C15" i="93" a="1"/>
  <c r="C15" i="93" s="1"/>
  <c r="B26" i="93" a="1"/>
  <c r="B26" i="93" s="1"/>
  <c r="C13" i="93" a="1"/>
  <c r="C13" i="93" s="1"/>
  <c r="C29" i="93" a="1"/>
  <c r="C29" i="93" s="1"/>
  <c r="B31" i="93" a="1"/>
  <c r="B31" i="93" s="1"/>
  <c r="B41" i="93" a="1"/>
  <c r="B41" i="93" s="1"/>
  <c r="C24" i="93" a="1"/>
  <c r="C24" i="93" s="1"/>
  <c r="B25" i="93" a="1"/>
  <c r="B25" i="93" s="1"/>
  <c r="C36" i="93" a="1"/>
  <c r="C36" i="93" s="1"/>
  <c r="C35" i="93" a="1"/>
  <c r="C35" i="93" s="1"/>
  <c r="C11" i="93" a="1"/>
  <c r="C11" i="93" s="1"/>
  <c r="C38" i="93" a="1"/>
  <c r="C38" i="93" s="1"/>
  <c r="B13" i="93" a="1"/>
  <c r="B13" i="93" s="1"/>
  <c r="C47" i="93" a="1"/>
  <c r="C47" i="93" s="1"/>
  <c r="C25" i="93" a="1"/>
  <c r="C25" i="93" s="1"/>
  <c r="C27" i="93" a="1"/>
  <c r="C27" i="93" s="1"/>
  <c r="C42" i="93" a="1"/>
  <c r="C42" i="93" s="1"/>
  <c r="C40" i="93" a="1"/>
  <c r="C40" i="93" s="1"/>
  <c r="C7" i="93" a="1"/>
  <c r="C7" i="93" s="1"/>
  <c r="B44" i="93" a="1"/>
  <c r="B44" i="93" s="1"/>
  <c r="B9" i="93" a="1"/>
  <c r="B9" i="93" s="1"/>
  <c r="C16" i="93" a="1"/>
  <c r="C16" i="93" s="1"/>
  <c r="B10" i="93" a="1"/>
  <c r="B10" i="93" s="1"/>
  <c r="C39" i="93" a="1"/>
  <c r="C39" i="93" s="1"/>
  <c r="C33" i="93" a="1"/>
  <c r="C33" i="93" s="1"/>
  <c r="B32" i="93" a="1"/>
  <c r="B32" i="93" s="1"/>
  <c r="B20" i="93" a="1"/>
  <c r="B20" i="93" s="1"/>
  <c r="B23" i="93" a="1"/>
  <c r="B23" i="93" s="1"/>
  <c r="C22" i="93" a="1"/>
  <c r="C22" i="93" s="1"/>
  <c r="C45" i="93" a="1"/>
  <c r="C45" i="93" s="1"/>
  <c r="B34" i="93" a="1"/>
  <c r="B34" i="93" s="1"/>
  <c r="C43" i="93" a="1"/>
  <c r="C43" i="93" s="1"/>
  <c r="B21" i="93" a="1"/>
  <c r="B21" i="93" s="1"/>
  <c r="B35" i="93" a="1"/>
  <c r="B35" i="93" s="1"/>
  <c r="C23" i="93" a="1"/>
  <c r="C23" i="93" s="1"/>
  <c r="C26" i="93" a="1"/>
  <c r="C26" i="93" s="1"/>
  <c r="B38" i="93" a="1"/>
  <c r="B38" i="93" s="1"/>
  <c r="B11" i="93" a="1"/>
  <c r="B11" i="93" s="1"/>
  <c r="C12" i="93" a="1"/>
  <c r="C12" i="93" s="1"/>
  <c r="B29" i="93" a="1"/>
  <c r="B29" i="93" s="1"/>
  <c r="B5" i="93" a="1"/>
  <c r="B5" i="93" s="1"/>
  <c r="B39" i="93" a="1"/>
  <c r="B39" i="93" s="1"/>
  <c r="C4" i="93" a="1"/>
  <c r="C4" i="93" s="1"/>
  <c r="C46" i="93" s="1"/>
  <c r="C17" i="93" a="1"/>
  <c r="C17" i="93" s="1"/>
  <c r="B15" i="93" a="1"/>
  <c r="B15" i="93" s="1"/>
  <c r="AE121" i="88"/>
  <c r="BS12" i="87"/>
  <c r="Y11" i="92"/>
  <c r="Y11" i="88"/>
  <c r="AE121" i="92"/>
  <c r="BS12" i="91"/>
  <c r="W11" i="92"/>
  <c r="W11" i="88"/>
  <c r="BN76" i="87"/>
  <c r="BO76" i="87"/>
  <c r="AD122" i="88"/>
  <c r="BT76" i="87"/>
  <c r="BR76" i="87"/>
  <c r="BQ76" i="87"/>
  <c r="BP76" i="87"/>
  <c r="BS76" i="87"/>
  <c r="BR12" i="87"/>
  <c r="B4" i="51" a="1"/>
  <c r="B4" i="51" s="1"/>
  <c r="B46" i="51" s="1"/>
  <c r="B4" i="72" a="1"/>
  <c r="B4" i="72" s="1"/>
  <c r="B46" i="72" s="1"/>
  <c r="AE46" i="76"/>
  <c r="AG46" i="76"/>
  <c r="AA11" i="63"/>
  <c r="AA11" i="71"/>
  <c r="AA11" i="67"/>
  <c r="W11" i="63"/>
  <c r="W11" i="67"/>
  <c r="W11" i="71"/>
  <c r="Y11" i="63"/>
  <c r="Y11" i="67"/>
  <c r="Y11" i="71"/>
  <c r="W10" i="63"/>
  <c r="W10" i="71"/>
  <c r="W10" i="67"/>
  <c r="Y10" i="63"/>
  <c r="Y10" i="67"/>
  <c r="Y10" i="71"/>
  <c r="C25" i="72" a="1"/>
  <c r="C25" i="72" s="1"/>
  <c r="BL12" i="62"/>
  <c r="BL12" i="49"/>
  <c r="AB11" i="50" s="1"/>
  <c r="BF12" i="58"/>
  <c r="Z11" i="59" s="1"/>
  <c r="BR12" i="70"/>
  <c r="BL12" i="58"/>
  <c r="AB11" i="59" s="1"/>
  <c r="BF12" i="66"/>
  <c r="BL12" i="66"/>
  <c r="BR12" i="49"/>
  <c r="AD11" i="50" s="1"/>
  <c r="BL12" i="70"/>
  <c r="BR12" i="53"/>
  <c r="AD11" i="54" s="1"/>
  <c r="BF12" i="70"/>
  <c r="BR12" i="66"/>
  <c r="BF12" i="53"/>
  <c r="Z11" i="54" s="1"/>
  <c r="BL12" i="53"/>
  <c r="AB11" i="54" s="1"/>
  <c r="BR12" i="62"/>
  <c r="BF12" i="49"/>
  <c r="Z11" i="50" s="1"/>
  <c r="BR12" i="58"/>
  <c r="AD11" i="59" s="1"/>
  <c r="BF12" i="62"/>
  <c r="AG42" i="76"/>
  <c r="BR11" i="49"/>
  <c r="AD10" i="50" s="1"/>
  <c r="BR11" i="58"/>
  <c r="AD10" i="59" s="1"/>
  <c r="BR11" i="66"/>
  <c r="C177" i="12"/>
  <c r="AH41" i="76"/>
  <c r="AH42" i="77"/>
  <c r="AY11" i="70"/>
  <c r="AB122" i="71"/>
  <c r="BK11" i="70"/>
  <c r="AE42" i="76"/>
  <c r="AE43" i="77"/>
  <c r="Z122" i="71"/>
  <c r="AG43" i="77"/>
  <c r="BE11" i="70"/>
  <c r="BF11" i="49"/>
  <c r="Z10" i="50" s="1"/>
  <c r="H24" i="1"/>
  <c r="H56" i="1" s="1"/>
  <c r="BL11" i="62"/>
  <c r="BL11" i="58"/>
  <c r="AB10" i="59" s="1"/>
  <c r="BF11" i="66"/>
  <c r="BL11" i="53"/>
  <c r="AB10" i="54" s="1"/>
  <c r="BF11" i="53"/>
  <c r="Z10" i="54" s="1"/>
  <c r="C29" i="51" a="1"/>
  <c r="C29" i="51" s="1"/>
  <c r="BF11" i="62"/>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C121" i="59"/>
  <c r="B44" i="51" a="1"/>
  <c r="B44" i="51" s="1"/>
  <c r="BL11" i="66"/>
  <c r="BN76" i="53"/>
  <c r="BO76" i="53"/>
  <c r="BS76" i="53"/>
  <c r="BR76" i="53"/>
  <c r="BQ76" i="53"/>
  <c r="BP76" i="53"/>
  <c r="BT76" i="53"/>
  <c r="AD122" i="54"/>
  <c r="AE121"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C46" i="55"/>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S76" i="58"/>
  <c r="BN76" i="58"/>
  <c r="BO76" i="58"/>
  <c r="BT76" i="58"/>
  <c r="BR76" i="58"/>
  <c r="BP76" i="58"/>
  <c r="BQ76" i="58"/>
  <c r="AD122" i="59"/>
  <c r="AC121" i="50"/>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C5" i="72" a="1"/>
  <c r="C5" i="72" s="1"/>
  <c r="B35" i="72" a="1"/>
  <c r="B35" i="72" s="1"/>
  <c r="B36" i="72" a="1"/>
  <c r="B36" i="72" s="1"/>
  <c r="B7" i="72" a="1"/>
  <c r="B7" i="72" s="1"/>
  <c r="C32" i="72" a="1"/>
  <c r="C32" i="72" s="1"/>
  <c r="B29" i="72" a="1"/>
  <c r="B29" i="72" s="1"/>
  <c r="B27" i="72" a="1"/>
  <c r="B27" i="72" s="1"/>
  <c r="B30" i="72" a="1"/>
  <c r="B30" i="72" s="1"/>
  <c r="B31" i="72" a="1"/>
  <c r="B31" i="72" s="1"/>
  <c r="BL11" i="49"/>
  <c r="AB10" i="50" s="1"/>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E121" i="50"/>
  <c r="BR11" i="53"/>
  <c r="AD10" i="54" s="1"/>
  <c r="BP76" i="62"/>
  <c r="BT76" i="62"/>
  <c r="BR76" i="62"/>
  <c r="BO76" i="62"/>
  <c r="AD122" i="63"/>
  <c r="BQ76" i="62"/>
  <c r="BS76" i="62"/>
  <c r="BN76" i="62"/>
  <c r="AC121" i="63"/>
  <c r="AE121" i="54"/>
  <c r="BS76" i="70"/>
  <c r="BP76" i="70"/>
  <c r="BO76" i="70"/>
  <c r="BN76" i="70"/>
  <c r="BR76" i="70"/>
  <c r="AD122" i="71"/>
  <c r="BQ76" i="70"/>
  <c r="BT76" i="70"/>
  <c r="AC121" i="71"/>
  <c r="BF11" i="58"/>
  <c r="Z10" i="59" s="1"/>
  <c r="AE121" i="67"/>
  <c r="AC121" i="54"/>
  <c r="BP76" i="49"/>
  <c r="BQ76" i="49"/>
  <c r="BO76" i="49"/>
  <c r="AD122" i="50"/>
  <c r="BN76" i="49"/>
  <c r="BT76" i="49"/>
  <c r="BR76" i="49"/>
  <c r="BS76" i="49"/>
  <c r="C40" i="51" a="1"/>
  <c r="C40" i="51" s="1"/>
  <c r="C11" i="51" a="1"/>
  <c r="C11" i="51" s="1"/>
  <c r="C4" i="51" a="1"/>
  <c r="C4" i="51" s="1"/>
  <c r="C46" i="51" s="1"/>
  <c r="B35" i="51" a="1"/>
  <c r="B35" i="51" s="1"/>
  <c r="C7" i="51" a="1"/>
  <c r="C7" i="51" s="1"/>
  <c r="C6" i="51" a="1"/>
  <c r="C6" i="51" s="1"/>
  <c r="B36" i="51" a="1"/>
  <c r="B36" i="51" s="1"/>
  <c r="B14" i="51" a="1"/>
  <c r="B14" i="51" s="1"/>
  <c r="C32" i="51" a="1"/>
  <c r="C32" i="51" s="1"/>
  <c r="B25" i="51" a="1"/>
  <c r="B25" i="51" s="1"/>
  <c r="C16" i="51" a="1"/>
  <c r="C16" i="51" s="1"/>
  <c r="B41" i="51" a="1"/>
  <c r="B41" i="51" s="1"/>
  <c r="B24" i="51" a="1"/>
  <c r="B24" i="51" s="1"/>
  <c r="C5" i="51" a="1"/>
  <c r="C5" i="51" s="1"/>
  <c r="B23" i="51" a="1"/>
  <c r="B23" i="51" s="1"/>
  <c r="B8" i="51" a="1"/>
  <c r="B8" i="51" s="1"/>
  <c r="C25" i="51" a="1"/>
  <c r="C25" i="51" s="1"/>
  <c r="C30" i="51" a="1"/>
  <c r="C30" i="51" s="1"/>
  <c r="C42" i="51" a="1"/>
  <c r="C42" i="51" s="1"/>
  <c r="B26" i="51" a="1"/>
  <c r="B26" i="51" s="1"/>
  <c r="C31" i="51" a="1"/>
  <c r="C31" i="51" s="1"/>
  <c r="B34" i="51" a="1"/>
  <c r="B34" i="51" s="1"/>
  <c r="C19" i="51" a="1"/>
  <c r="C19" i="51" s="1"/>
  <c r="B31" i="51" a="1"/>
  <c r="B31" i="51" s="1"/>
  <c r="C45" i="51" a="1"/>
  <c r="C45" i="51" s="1"/>
  <c r="C28" i="51" a="1"/>
  <c r="C28" i="51" s="1"/>
  <c r="B6" i="51" a="1"/>
  <c r="B6" i="51" s="1"/>
  <c r="C14" i="51" a="1"/>
  <c r="C14" i="51" s="1"/>
  <c r="B27" i="51" a="1"/>
  <c r="B27" i="51" s="1"/>
  <c r="C41" i="51" a="1"/>
  <c r="C41" i="51" s="1"/>
  <c r="C21" i="51" a="1"/>
  <c r="C21" i="51" s="1"/>
  <c r="C39" i="51" a="1"/>
  <c r="C39" i="51" s="1"/>
  <c r="B9" i="51" a="1"/>
  <c r="B9" i="51" s="1"/>
  <c r="C27" i="51" a="1"/>
  <c r="C27" i="51" s="1"/>
  <c r="B45" i="51" a="1"/>
  <c r="B45" i="51" s="1"/>
  <c r="C33" i="51" a="1"/>
  <c r="C33" i="51" s="1"/>
  <c r="B12" i="51" a="1"/>
  <c r="B12" i="51" s="1"/>
  <c r="B39" i="51" a="1"/>
  <c r="B39" i="51" s="1"/>
  <c r="C37" i="51" a="1"/>
  <c r="C37" i="51" s="1"/>
  <c r="B21" i="51" a="1"/>
  <c r="B21" i="51" s="1"/>
  <c r="B20" i="51" a="1"/>
  <c r="B20" i="51" s="1"/>
  <c r="C17" i="51" a="1"/>
  <c r="C17" i="51" s="1"/>
  <c r="B33" i="51" a="1"/>
  <c r="B33" i="51" s="1"/>
  <c r="B17" i="51" a="1"/>
  <c r="B17" i="51" s="1"/>
  <c r="B11" i="51" a="1"/>
  <c r="B11" i="51" s="1"/>
  <c r="B7" i="51" a="1"/>
  <c r="B7" i="51" s="1"/>
  <c r="B29" i="51" a="1"/>
  <c r="B29" i="51" s="1"/>
  <c r="C26" i="51" a="1"/>
  <c r="C26" i="51" s="1"/>
  <c r="C20" i="51" a="1"/>
  <c r="C20" i="51" s="1"/>
  <c r="C24" i="51" a="1"/>
  <c r="C24" i="51" s="1"/>
  <c r="B18" i="51" a="1"/>
  <c r="B18" i="51" s="1"/>
  <c r="C18" i="51" a="1"/>
  <c r="C18" i="51" s="1"/>
  <c r="B28" i="51" a="1"/>
  <c r="B28" i="51" s="1"/>
  <c r="C8" i="51" a="1"/>
  <c r="C8" i="51" s="1"/>
  <c r="C34" i="51" a="1"/>
  <c r="C34" i="51" s="1"/>
  <c r="B37" i="51" a="1"/>
  <c r="B37" i="51" s="1"/>
  <c r="B30" i="51" a="1"/>
  <c r="B30" i="51" s="1"/>
  <c r="C38" i="51" a="1"/>
  <c r="C38" i="51" s="1"/>
  <c r="C43" i="51" a="1"/>
  <c r="C43" i="51" s="1"/>
  <c r="B22" i="51" a="1"/>
  <c r="B22" i="51" s="1"/>
  <c r="B38" i="51" a="1"/>
  <c r="B38" i="51" s="1"/>
  <c r="B16" i="51" a="1"/>
  <c r="B16" i="51" s="1"/>
  <c r="B32" i="51" a="1"/>
  <c r="B32" i="51" s="1"/>
  <c r="C22" i="51" a="1"/>
  <c r="C22" i="51" s="1"/>
  <c r="C36" i="51" a="1"/>
  <c r="C36" i="51" s="1"/>
  <c r="C13" i="51" a="1"/>
  <c r="C13" i="51" s="1"/>
  <c r="C35" i="51" a="1"/>
  <c r="C35" i="51" s="1"/>
  <c r="B15" i="51" a="1"/>
  <c r="B15" i="51" s="1"/>
  <c r="B42" i="51" a="1"/>
  <c r="B42" i="51" s="1"/>
  <c r="B40" i="51" a="1"/>
  <c r="B40" i="51" s="1"/>
  <c r="C12" i="51" a="1"/>
  <c r="C12" i="51" s="1"/>
  <c r="B43" i="51" a="1"/>
  <c r="B43" i="51" s="1"/>
  <c r="B10" i="51" a="1"/>
  <c r="B10" i="51" s="1"/>
  <c r="B13" i="51" a="1"/>
  <c r="B13" i="51" s="1"/>
  <c r="C10" i="51" a="1"/>
  <c r="C10" i="51" s="1"/>
  <c r="C44" i="51" a="1"/>
  <c r="C44" i="51" s="1"/>
  <c r="C47" i="51" a="1"/>
  <c r="C47" i="51" s="1"/>
  <c r="C15" i="51" a="1"/>
  <c r="C15" i="51" s="1"/>
  <c r="C23" i="51" a="1"/>
  <c r="C23" i="51" s="1"/>
  <c r="C9" i="51" a="1"/>
  <c r="C9" i="51" s="1"/>
  <c r="B19" i="51" a="1"/>
  <c r="B19" i="51" s="1"/>
  <c r="B5" i="51" a="1"/>
  <c r="B5" i="51" s="1"/>
  <c r="BR11" i="62"/>
  <c r="AE121" i="59"/>
  <c r="BP76" i="66"/>
  <c r="BN76" i="66"/>
  <c r="AD122" i="67"/>
  <c r="BT76" i="66"/>
  <c r="BO76" i="66"/>
  <c r="BR76" i="66"/>
  <c r="BQ76" i="66"/>
  <c r="BS76"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C121" i="67"/>
  <c r="AE121" i="63"/>
  <c r="I18" i="1"/>
  <c r="I18" i="56" s="1"/>
  <c r="B46" i="12" l="1"/>
  <c r="C47" i="12"/>
  <c r="C48" i="93"/>
  <c r="C48" i="89"/>
  <c r="AD10" i="88"/>
  <c r="AD10" i="92"/>
  <c r="Z11" i="88"/>
  <c r="Z11" i="92"/>
  <c r="B47" i="93"/>
  <c r="BM12" i="87"/>
  <c r="B47" i="89"/>
  <c r="AH42" i="76"/>
  <c r="AF122" i="92"/>
  <c r="AF122" i="88"/>
  <c r="AF121" i="88"/>
  <c r="C179" i="89" a="1"/>
  <c r="C179" i="89" s="1"/>
  <c r="C180" i="89" s="1"/>
  <c r="B107" i="89" a="1"/>
  <c r="B107" i="89" s="1"/>
  <c r="C107" i="89" a="1"/>
  <c r="C107" i="89" s="1"/>
  <c r="AD11" i="92"/>
  <c r="AD11" i="88"/>
  <c r="AF121" i="92"/>
  <c r="C179" i="93" a="1"/>
  <c r="C179" i="93" s="1"/>
  <c r="C180" i="93" s="1"/>
  <c r="C107" i="93" a="1"/>
  <c r="C107" i="93" s="1"/>
  <c r="B107" i="93" a="1"/>
  <c r="B107" i="93" s="1"/>
  <c r="I20" i="1"/>
  <c r="I19" i="56" s="1"/>
  <c r="I23" i="56" s="1"/>
  <c r="AB10" i="92"/>
  <c r="AB10" i="88"/>
  <c r="AB11" i="92"/>
  <c r="AB11" i="88"/>
  <c r="BM12" i="91"/>
  <c r="C137" i="93" a="1"/>
  <c r="C137" i="93" s="1"/>
  <c r="C137" i="72" a="1"/>
  <c r="C137" i="72" s="1"/>
  <c r="C137" i="89" a="1"/>
  <c r="C137" i="89" s="1"/>
  <c r="C137" i="68" a="1"/>
  <c r="C137" i="68" s="1"/>
  <c r="C137" i="60" a="1"/>
  <c r="C137" i="60" s="1"/>
  <c r="C137" i="64" a="1"/>
  <c r="C137" i="64" s="1"/>
  <c r="C137" i="55" a="1"/>
  <c r="C137" i="55" s="1"/>
  <c r="C142" i="39"/>
  <c r="C137" i="51" a="1"/>
  <c r="C137" i="51" s="1"/>
  <c r="Z10" i="92"/>
  <c r="Z10" i="88"/>
  <c r="B47" i="51"/>
  <c r="B47" i="72"/>
  <c r="B47" i="68"/>
  <c r="B47" i="60"/>
  <c r="B47" i="55"/>
  <c r="AH46" i="76"/>
  <c r="Z11" i="63"/>
  <c r="Z11" i="71"/>
  <c r="Z11" i="67"/>
  <c r="AD11" i="63"/>
  <c r="AD11" i="71"/>
  <c r="AD11" i="67"/>
  <c r="AB11" i="63"/>
  <c r="AB11" i="71"/>
  <c r="AB11" i="67"/>
  <c r="AB10" i="63"/>
  <c r="AB10" i="71"/>
  <c r="AB10" i="67"/>
  <c r="AD10" i="63"/>
  <c r="AD10" i="71"/>
  <c r="AD10" i="67"/>
  <c r="Z10" i="63"/>
  <c r="Z10" i="71"/>
  <c r="Z10" i="67"/>
  <c r="BS12" i="62"/>
  <c r="BM12" i="49"/>
  <c r="AC11" i="50" s="1"/>
  <c r="BS12" i="66"/>
  <c r="BS12" i="53"/>
  <c r="AE11" i="54" s="1"/>
  <c r="BS12" i="49"/>
  <c r="AE11" i="50" s="1"/>
  <c r="BM12" i="70"/>
  <c r="BS12" i="58"/>
  <c r="AE11" i="59" s="1"/>
  <c r="BM12" i="53"/>
  <c r="AC11" i="54" s="1"/>
  <c r="BM12" i="58"/>
  <c r="AC11" i="59" s="1"/>
  <c r="BS12" i="70"/>
  <c r="BM12" i="66"/>
  <c r="BM12" i="62"/>
  <c r="C179" i="68" a="1"/>
  <c r="C179" i="68" s="1"/>
  <c r="C180" i="68" s="1"/>
  <c r="C179" i="64" a="1"/>
  <c r="C179" i="64" s="1"/>
  <c r="C180" i="64" s="1"/>
  <c r="C179" i="60" a="1"/>
  <c r="C179" i="60" s="1"/>
  <c r="C180" i="60" s="1"/>
  <c r="C179" i="51" a="1"/>
  <c r="C179" i="51" s="1"/>
  <c r="C180" i="51" s="1"/>
  <c r="C179" i="55" a="1"/>
  <c r="C179" i="55" s="1"/>
  <c r="C180" i="55" s="1"/>
  <c r="AC122" i="67"/>
  <c r="AE122" i="67"/>
  <c r="AE122" i="59"/>
  <c r="AC122" i="54"/>
  <c r="AC122" i="50"/>
  <c r="AE122" i="54"/>
  <c r="AC122" i="59"/>
  <c r="AE122" i="63"/>
  <c r="AC122" i="63"/>
  <c r="AE122" i="50"/>
  <c r="BF11" i="70"/>
  <c r="BL11" i="70"/>
  <c r="AC122" i="71"/>
  <c r="C179" i="72" a="1"/>
  <c r="C179" i="72" s="1"/>
  <c r="C180" i="72" s="1"/>
  <c r="AH43" i="77"/>
  <c r="AE122" i="71"/>
  <c r="BR11" i="70"/>
  <c r="BM11" i="66"/>
  <c r="BS11" i="58"/>
  <c r="AE10" i="59" s="1"/>
  <c r="BM11" i="49"/>
  <c r="AC10" i="50" s="1"/>
  <c r="BM11" i="62"/>
  <c r="C48" i="64"/>
  <c r="C48" i="72"/>
  <c r="C48" i="68"/>
  <c r="C48" i="60"/>
  <c r="C48" i="51"/>
  <c r="C48" i="55"/>
  <c r="BS11" i="49"/>
  <c r="AE10" i="50" s="1"/>
  <c r="BM11" i="58"/>
  <c r="AC10" i="59" s="1"/>
  <c r="BM11" i="53"/>
  <c r="AC10" i="54" s="1"/>
  <c r="BS11" i="53"/>
  <c r="AE10" i="54" s="1"/>
  <c r="AF121" i="63"/>
  <c r="C107" i="64" a="1"/>
  <c r="C107" i="64" s="1"/>
  <c r="B107" i="64" a="1"/>
  <c r="B107" i="64" s="1"/>
  <c r="BS11" i="66"/>
  <c r="AF121" i="67"/>
  <c r="C107" i="68" a="1"/>
  <c r="C107" i="68" s="1"/>
  <c r="B107" i="68" a="1"/>
  <c r="B107" i="68" s="1"/>
  <c r="AF121" i="50"/>
  <c r="B107" i="51" a="1"/>
  <c r="B107" i="51" s="1"/>
  <c r="C107" i="51" a="1"/>
  <c r="C107" i="51" s="1"/>
  <c r="AF121" i="59"/>
  <c r="C107" i="60" a="1"/>
  <c r="C107" i="60" s="1"/>
  <c r="B107" i="60" a="1"/>
  <c r="B107" i="60" s="1"/>
  <c r="AF121" i="54"/>
  <c r="B107" i="55" a="1"/>
  <c r="B107" i="55" s="1"/>
  <c r="C107" i="55" a="1"/>
  <c r="C107" i="55" s="1"/>
  <c r="BS11" i="62"/>
  <c r="AF121" i="71"/>
  <c r="B107" i="72" a="1"/>
  <c r="B107" i="72" s="1"/>
  <c r="C107" i="72" a="1"/>
  <c r="C107" i="72" s="1"/>
  <c r="C142" i="12" l="1"/>
  <c r="C130" i="12"/>
  <c r="C103" i="12"/>
  <c r="BT12" i="87"/>
  <c r="BT12" i="91"/>
  <c r="C131" i="93" a="1"/>
  <c r="C131" i="93" s="1"/>
  <c r="C131" i="89" a="1"/>
  <c r="C131" i="89" s="1"/>
  <c r="AE10" i="92"/>
  <c r="AE10" i="88"/>
  <c r="C99" i="93" a="1"/>
  <c r="C99" i="93" s="1"/>
  <c r="C51" i="93" a="1"/>
  <c r="C51" i="93" s="1"/>
  <c r="C106" i="93" s="1"/>
  <c r="C83" i="93" a="1"/>
  <c r="C83" i="93" s="1"/>
  <c r="C55" i="93" a="1"/>
  <c r="C55" i="93" s="1"/>
  <c r="C70" i="93" a="1"/>
  <c r="C70" i="93" s="1"/>
  <c r="C127" i="93" a="1"/>
  <c r="C127" i="93" s="1"/>
  <c r="C73" i="93" a="1"/>
  <c r="C73" i="93" s="1"/>
  <c r="C67" i="93" a="1"/>
  <c r="C67" i="93" s="1"/>
  <c r="C81" i="93" a="1"/>
  <c r="C81" i="93" s="1"/>
  <c r="C118" i="93" a="1"/>
  <c r="C118" i="93" s="1"/>
  <c r="C111" i="93" a="1"/>
  <c r="C111" i="93" s="1"/>
  <c r="C133" i="93" s="1"/>
  <c r="C100" i="93" a="1"/>
  <c r="C100" i="93" s="1"/>
  <c r="C53" i="93" a="1"/>
  <c r="C53" i="93" s="1"/>
  <c r="C128" i="93" a="1"/>
  <c r="C128" i="93" s="1"/>
  <c r="C120" i="93" a="1"/>
  <c r="C120" i="93" s="1"/>
  <c r="C65" i="93" a="1"/>
  <c r="C65" i="93" s="1"/>
  <c r="C86" i="93" a="1"/>
  <c r="C86" i="93" s="1"/>
  <c r="C72" i="93" a="1"/>
  <c r="C72" i="93" s="1"/>
  <c r="C140" i="93" a="1"/>
  <c r="C140" i="93" s="1"/>
  <c r="C125" i="93" a="1"/>
  <c r="C125" i="93" s="1"/>
  <c r="C119" i="93" a="1"/>
  <c r="C119" i="93" s="1"/>
  <c r="C62" i="93" a="1"/>
  <c r="C62" i="93" s="1"/>
  <c r="C60" i="93" a="1"/>
  <c r="C60" i="93" s="1"/>
  <c r="C126" i="93" a="1"/>
  <c r="C126" i="93" s="1"/>
  <c r="C102" i="93" a="1"/>
  <c r="C102" i="93" s="1"/>
  <c r="C85" i="93" a="1"/>
  <c r="C85" i="93" s="1"/>
  <c r="C123" i="93" a="1"/>
  <c r="C123" i="93" s="1"/>
  <c r="C141" i="93" a="1"/>
  <c r="C141" i="93" s="1"/>
  <c r="C71" i="93" a="1"/>
  <c r="C71" i="93" s="1"/>
  <c r="C94" i="93" a="1"/>
  <c r="C94" i="93" s="1"/>
  <c r="C90" i="93" a="1"/>
  <c r="C90" i="93" s="1"/>
  <c r="C97" i="93" a="1"/>
  <c r="C97" i="93" s="1"/>
  <c r="C143" i="93" a="1"/>
  <c r="C143" i="93" s="1"/>
  <c r="C88" i="93" a="1"/>
  <c r="C88" i="93" s="1"/>
  <c r="C138" i="93" a="1"/>
  <c r="C138" i="93" s="1"/>
  <c r="C145" i="93" s="1"/>
  <c r="C130" i="93" a="1"/>
  <c r="C130" i="93" s="1"/>
  <c r="C117" i="93" a="1"/>
  <c r="C117" i="93" s="1"/>
  <c r="C114" i="93" a="1"/>
  <c r="C114" i="93" s="1"/>
  <c r="C98" i="93" a="1"/>
  <c r="C98" i="93" s="1"/>
  <c r="C139" i="93" a="1"/>
  <c r="C139" i="93" s="1"/>
  <c r="C101" i="93" a="1"/>
  <c r="C101" i="93" s="1"/>
  <c r="C95" i="93" a="1"/>
  <c r="C95" i="93" s="1"/>
  <c r="C89" i="93" a="1"/>
  <c r="C89" i="93" s="1"/>
  <c r="C113" i="93" a="1"/>
  <c r="C113" i="93" s="1"/>
  <c r="C104" i="93" a="1"/>
  <c r="C104" i="93" s="1"/>
  <c r="C69" i="93" a="1"/>
  <c r="C69" i="93" s="1"/>
  <c r="C77" i="93" a="1"/>
  <c r="C77" i="93" s="1"/>
  <c r="C66" i="93" a="1"/>
  <c r="C66" i="93" s="1"/>
  <c r="C112" i="93" a="1"/>
  <c r="C112" i="93" s="1"/>
  <c r="C63" i="93" a="1"/>
  <c r="C63" i="93" s="1"/>
  <c r="C92" i="93" a="1"/>
  <c r="C92" i="93" s="1"/>
  <c r="C78" i="93" a="1"/>
  <c r="C78" i="93" s="1"/>
  <c r="C59" i="93" a="1"/>
  <c r="C59" i="93" s="1"/>
  <c r="C103" i="93" a="1"/>
  <c r="C103" i="93" s="1"/>
  <c r="C82" i="93" a="1"/>
  <c r="C82" i="93" s="1"/>
  <c r="C61" i="93" a="1"/>
  <c r="C61" i="93" s="1"/>
  <c r="C68" i="93" a="1"/>
  <c r="C68" i="93" s="1"/>
  <c r="C142" i="93" a="1"/>
  <c r="C142" i="93" s="1"/>
  <c r="C58" i="93" a="1"/>
  <c r="C58" i="93" s="1"/>
  <c r="C84" i="93" a="1"/>
  <c r="C84" i="93" s="1"/>
  <c r="C91" i="93" a="1"/>
  <c r="C91" i="93" s="1"/>
  <c r="C116" i="93" a="1"/>
  <c r="C116" i="93" s="1"/>
  <c r="C74" i="93" a="1"/>
  <c r="C74" i="93" s="1"/>
  <c r="C57" i="93" a="1"/>
  <c r="C57" i="93" s="1"/>
  <c r="C87" i="93" a="1"/>
  <c r="C87" i="93" s="1"/>
  <c r="C129" i="93" a="1"/>
  <c r="C129" i="93" s="1"/>
  <c r="C76" i="93" a="1"/>
  <c r="C76" i="93" s="1"/>
  <c r="C56" i="93" a="1"/>
  <c r="C56" i="93" s="1"/>
  <c r="C122" i="93" a="1"/>
  <c r="C122" i="93" s="1"/>
  <c r="C54" i="93" a="1"/>
  <c r="C54" i="93" s="1"/>
  <c r="C80" i="93" a="1"/>
  <c r="C80" i="93" s="1"/>
  <c r="C52" i="93" a="1"/>
  <c r="C52" i="93" s="1"/>
  <c r="C75" i="93" a="1"/>
  <c r="C75" i="93" s="1"/>
  <c r="C124" i="93" a="1"/>
  <c r="C124" i="93" s="1"/>
  <c r="C79" i="93" a="1"/>
  <c r="C79" i="93" s="1"/>
  <c r="C96" i="93" a="1"/>
  <c r="C96" i="93" s="1"/>
  <c r="C115" i="93" a="1"/>
  <c r="C115" i="93" s="1"/>
  <c r="C64" i="93" a="1"/>
  <c r="C64" i="93" s="1"/>
  <c r="C82" i="89" a="1"/>
  <c r="C82" i="89" s="1"/>
  <c r="C65" i="89" a="1"/>
  <c r="C65" i="89" s="1"/>
  <c r="C77" i="89" a="1"/>
  <c r="C77" i="89" s="1"/>
  <c r="C138" i="89" a="1"/>
  <c r="C138" i="89" s="1"/>
  <c r="C145" i="89" s="1"/>
  <c r="C127" i="89" a="1"/>
  <c r="C127" i="89" s="1"/>
  <c r="C58" i="89" a="1"/>
  <c r="C58" i="89" s="1"/>
  <c r="C62" i="89" a="1"/>
  <c r="C62" i="89" s="1"/>
  <c r="C63" i="89" a="1"/>
  <c r="C63" i="89" s="1"/>
  <c r="C128" i="89" a="1"/>
  <c r="C128" i="89" s="1"/>
  <c r="C56" i="89" a="1"/>
  <c r="C56" i="89" s="1"/>
  <c r="C88" i="89" a="1"/>
  <c r="C88" i="89" s="1"/>
  <c r="C140" i="89" a="1"/>
  <c r="C140" i="89" s="1"/>
  <c r="C71" i="89" a="1"/>
  <c r="C71" i="89" s="1"/>
  <c r="C53" i="89" a="1"/>
  <c r="C53" i="89" s="1"/>
  <c r="C51" i="89" a="1"/>
  <c r="C51" i="89" s="1"/>
  <c r="C106" i="89" s="1"/>
  <c r="C67" i="89" a="1"/>
  <c r="C67" i="89" s="1"/>
  <c r="C79" i="89" a="1"/>
  <c r="C79" i="89" s="1"/>
  <c r="C95" i="89" a="1"/>
  <c r="C95" i="89" s="1"/>
  <c r="C92" i="89" a="1"/>
  <c r="C92" i="89" s="1"/>
  <c r="C112" i="89" a="1"/>
  <c r="C112" i="89" s="1"/>
  <c r="C70" i="89" a="1"/>
  <c r="C70" i="89" s="1"/>
  <c r="C96" i="89" a="1"/>
  <c r="C96" i="89" s="1"/>
  <c r="C83" i="89" a="1"/>
  <c r="C83" i="89" s="1"/>
  <c r="C60" i="89" a="1"/>
  <c r="C60" i="89" s="1"/>
  <c r="C69" i="89" a="1"/>
  <c r="C69" i="89" s="1"/>
  <c r="C52" i="89" a="1"/>
  <c r="C52" i="89" s="1"/>
  <c r="C114" i="89" a="1"/>
  <c r="C114" i="89" s="1"/>
  <c r="C72" i="89" a="1"/>
  <c r="C72" i="89" s="1"/>
  <c r="C98" i="89" a="1"/>
  <c r="C98" i="89" s="1"/>
  <c r="C113" i="89" a="1"/>
  <c r="C113" i="89" s="1"/>
  <c r="C116" i="89" a="1"/>
  <c r="C116" i="89" s="1"/>
  <c r="C111" i="89" a="1"/>
  <c r="C111" i="89" s="1"/>
  <c r="C133" i="89" s="1"/>
  <c r="C85" i="89" a="1"/>
  <c r="C85" i="89" s="1"/>
  <c r="C80" i="89" a="1"/>
  <c r="C80" i="89" s="1"/>
  <c r="C103" i="89" a="1"/>
  <c r="C103" i="89" s="1"/>
  <c r="C66" i="89" a="1"/>
  <c r="C66" i="89" s="1"/>
  <c r="C117" i="89" a="1"/>
  <c r="C117" i="89" s="1"/>
  <c r="C123" i="89" a="1"/>
  <c r="C123" i="89" s="1"/>
  <c r="C143" i="89" a="1"/>
  <c r="C143" i="89" s="1"/>
  <c r="C102" i="89" a="1"/>
  <c r="C102" i="89" s="1"/>
  <c r="C91" i="89" a="1"/>
  <c r="C91" i="89" s="1"/>
  <c r="C89" i="89" a="1"/>
  <c r="C89" i="89" s="1"/>
  <c r="C75" i="89" a="1"/>
  <c r="C75" i="89" s="1"/>
  <c r="C55" i="89" a="1"/>
  <c r="C55" i="89" s="1"/>
  <c r="C68" i="89" a="1"/>
  <c r="C68" i="89" s="1"/>
  <c r="C115" i="89" a="1"/>
  <c r="C115" i="89" s="1"/>
  <c r="C122" i="89" a="1"/>
  <c r="C122" i="89" s="1"/>
  <c r="C84" i="89" a="1"/>
  <c r="C84" i="89" s="1"/>
  <c r="C86" i="89" a="1"/>
  <c r="C86" i="89" s="1"/>
  <c r="C100" i="89" a="1"/>
  <c r="C100" i="89" s="1"/>
  <c r="C129" i="89" a="1"/>
  <c r="C129" i="89" s="1"/>
  <c r="C126" i="89" a="1"/>
  <c r="C126" i="89" s="1"/>
  <c r="C104" i="89" a="1"/>
  <c r="C104" i="89" s="1"/>
  <c r="C57" i="89" a="1"/>
  <c r="C57" i="89" s="1"/>
  <c r="C119" i="89" a="1"/>
  <c r="C119" i="89" s="1"/>
  <c r="C125" i="89" a="1"/>
  <c r="C125" i="89" s="1"/>
  <c r="C120" i="89" a="1"/>
  <c r="C120" i="89" s="1"/>
  <c r="C74" i="89" a="1"/>
  <c r="C74" i="89" s="1"/>
  <c r="C97" i="89" a="1"/>
  <c r="C97" i="89" s="1"/>
  <c r="C124" i="89" a="1"/>
  <c r="C124" i="89" s="1"/>
  <c r="C118" i="89" a="1"/>
  <c r="C118" i="89" s="1"/>
  <c r="C139" i="89" a="1"/>
  <c r="C139" i="89" s="1"/>
  <c r="C59" i="89" a="1"/>
  <c r="C59" i="89" s="1"/>
  <c r="C64" i="89" a="1"/>
  <c r="C64" i="89" s="1"/>
  <c r="C142" i="89" a="1"/>
  <c r="C142" i="89" s="1"/>
  <c r="C99" i="89" a="1"/>
  <c r="C99" i="89" s="1"/>
  <c r="C61" i="89" a="1"/>
  <c r="C61" i="89" s="1"/>
  <c r="C73" i="89" a="1"/>
  <c r="C73" i="89" s="1"/>
  <c r="C90" i="89" a="1"/>
  <c r="C90" i="89" s="1"/>
  <c r="C76" i="89" a="1"/>
  <c r="C76" i="89" s="1"/>
  <c r="C54" i="89" a="1"/>
  <c r="C54" i="89" s="1"/>
  <c r="C81" i="89" a="1"/>
  <c r="C81" i="89" s="1"/>
  <c r="C94" i="89" a="1"/>
  <c r="C94" i="89" s="1"/>
  <c r="C78" i="89" a="1"/>
  <c r="C78" i="89" s="1"/>
  <c r="C130" i="89" a="1"/>
  <c r="C130" i="89" s="1"/>
  <c r="C141" i="89" a="1"/>
  <c r="C141" i="89" s="1"/>
  <c r="C101" i="89" a="1"/>
  <c r="C101" i="89" s="1"/>
  <c r="AC11" i="88"/>
  <c r="AC11" i="92"/>
  <c r="AE11" i="92"/>
  <c r="AE11" i="88"/>
  <c r="AC10" i="92"/>
  <c r="AC10" i="88"/>
  <c r="C87" i="89" a="1"/>
  <c r="C87" i="89" s="1"/>
  <c r="C129" i="51" a="1"/>
  <c r="C129" i="51" s="1"/>
  <c r="C118" i="51" a="1"/>
  <c r="C118" i="51" s="1"/>
  <c r="C116" i="51" a="1"/>
  <c r="C116" i="51" s="1"/>
  <c r="C115" i="51" a="1"/>
  <c r="C115" i="51" s="1"/>
  <c r="C128" i="51" a="1"/>
  <c r="C128" i="51" s="1"/>
  <c r="C124" i="51" a="1"/>
  <c r="C124" i="51" s="1"/>
  <c r="C126" i="51" a="1"/>
  <c r="C126" i="51" s="1"/>
  <c r="C114" i="51" a="1"/>
  <c r="C114" i="51" s="1"/>
  <c r="C120" i="51" a="1"/>
  <c r="C120" i="51" s="1"/>
  <c r="C123" i="51" a="1"/>
  <c r="C123" i="51" s="1"/>
  <c r="C130" i="51" a="1"/>
  <c r="C130" i="51" s="1"/>
  <c r="C122" i="51" a="1"/>
  <c r="C122" i="51" s="1"/>
  <c r="C127" i="51" a="1"/>
  <c r="C127" i="51" s="1"/>
  <c r="C119" i="51" a="1"/>
  <c r="C119" i="51" s="1"/>
  <c r="C112" i="51" a="1"/>
  <c r="C112" i="51" s="1"/>
  <c r="C117" i="51" a="1"/>
  <c r="C117" i="51" s="1"/>
  <c r="C113" i="51" a="1"/>
  <c r="C113" i="51" s="1"/>
  <c r="C125" i="51" a="1"/>
  <c r="C125" i="51" s="1"/>
  <c r="C97" i="55" a="1"/>
  <c r="C97" i="55" s="1"/>
  <c r="C120" i="55" a="1"/>
  <c r="C120" i="55" s="1"/>
  <c r="C114" i="55" a="1"/>
  <c r="C114" i="55" s="1"/>
  <c r="C125" i="55" a="1"/>
  <c r="C125" i="55" s="1"/>
  <c r="C101" i="55" a="1"/>
  <c r="C101" i="55" s="1"/>
  <c r="C111" i="55" a="1"/>
  <c r="C111" i="55" s="1"/>
  <c r="C133" i="55" s="1"/>
  <c r="C128" i="55" a="1"/>
  <c r="C128" i="55" s="1"/>
  <c r="C115" i="55" a="1"/>
  <c r="C115" i="55" s="1"/>
  <c r="C112" i="55" a="1"/>
  <c r="C112" i="55" s="1"/>
  <c r="C102" i="55" a="1"/>
  <c r="C102" i="55" s="1"/>
  <c r="C117" i="55" a="1"/>
  <c r="C117" i="55" s="1"/>
  <c r="C104" i="55" a="1"/>
  <c r="C104" i="55" s="1"/>
  <c r="C103" i="55" a="1"/>
  <c r="C103" i="55" s="1"/>
  <c r="C118" i="55" a="1"/>
  <c r="C118" i="55" s="1"/>
  <c r="C123" i="55" a="1"/>
  <c r="C123" i="55" s="1"/>
  <c r="C127" i="55" a="1"/>
  <c r="C127" i="55" s="1"/>
  <c r="C122" i="55" a="1"/>
  <c r="C122" i="55" s="1"/>
  <c r="C124" i="55" a="1"/>
  <c r="C124" i="55" s="1"/>
  <c r="C130" i="55" a="1"/>
  <c r="C130" i="55" s="1"/>
  <c r="C98" i="55" a="1"/>
  <c r="C98" i="55" s="1"/>
  <c r="C113" i="55" a="1"/>
  <c r="C113" i="55" s="1"/>
  <c r="C96" i="55" a="1"/>
  <c r="C96" i="55" s="1"/>
  <c r="C129" i="55" a="1"/>
  <c r="C129" i="55" s="1"/>
  <c r="C99" i="55" a="1"/>
  <c r="C99" i="55" s="1"/>
  <c r="C116" i="55" a="1"/>
  <c r="C116" i="55" s="1"/>
  <c r="C100" i="55" a="1"/>
  <c r="C100" i="55" s="1"/>
  <c r="C95" i="55" a="1"/>
  <c r="C95" i="55" s="1"/>
  <c r="C126" i="55" a="1"/>
  <c r="C126" i="55" s="1"/>
  <c r="C119" i="55" a="1"/>
  <c r="C119" i="55" s="1"/>
  <c r="C118" i="64" a="1"/>
  <c r="C118" i="64" s="1"/>
  <c r="C122" i="64" a="1"/>
  <c r="C122" i="64" s="1"/>
  <c r="C129" i="64" a="1"/>
  <c r="C129" i="64" s="1"/>
  <c r="C100" i="64" a="1"/>
  <c r="C100" i="64" s="1"/>
  <c r="C99" i="64" a="1"/>
  <c r="C99" i="64" s="1"/>
  <c r="C130" i="64" a="1"/>
  <c r="C130" i="64" s="1"/>
  <c r="C119" i="64" a="1"/>
  <c r="C119" i="64" s="1"/>
  <c r="C113" i="64" a="1"/>
  <c r="C113" i="64" s="1"/>
  <c r="C96" i="64" a="1"/>
  <c r="C96" i="64" s="1"/>
  <c r="C126" i="64" a="1"/>
  <c r="C126" i="64" s="1"/>
  <c r="C102" i="64" a="1"/>
  <c r="C102" i="64" s="1"/>
  <c r="C120" i="64" a="1"/>
  <c r="C120" i="64" s="1"/>
  <c r="C127" i="64" a="1"/>
  <c r="C127" i="64" s="1"/>
  <c r="C123" i="64" a="1"/>
  <c r="C123" i="64" s="1"/>
  <c r="C124" i="64" a="1"/>
  <c r="C124" i="64" s="1"/>
  <c r="C125" i="64" a="1"/>
  <c r="C125" i="64" s="1"/>
  <c r="C115" i="64" a="1"/>
  <c r="C115" i="64" s="1"/>
  <c r="C128" i="64" a="1"/>
  <c r="C128" i="64" s="1"/>
  <c r="C117" i="64" a="1"/>
  <c r="C117" i="64" s="1"/>
  <c r="C97" i="64" a="1"/>
  <c r="C97" i="64" s="1"/>
  <c r="C101" i="64" a="1"/>
  <c r="C101" i="64" s="1"/>
  <c r="C116" i="64" a="1"/>
  <c r="C116" i="64" s="1"/>
  <c r="C114" i="64" a="1"/>
  <c r="C114" i="64" s="1"/>
  <c r="C98" i="64" a="1"/>
  <c r="C98" i="64" s="1"/>
  <c r="C131" i="64" a="1"/>
  <c r="C131" i="64" s="1"/>
  <c r="C131" i="72" a="1"/>
  <c r="C131" i="72" s="1"/>
  <c r="C131" i="55" a="1"/>
  <c r="C131" i="55" s="1"/>
  <c r="C131" i="60" a="1"/>
  <c r="C131" i="60" s="1"/>
  <c r="C131" i="68" a="1"/>
  <c r="C131" i="68" s="1"/>
  <c r="C131" i="51" a="1"/>
  <c r="C131" i="51" s="1"/>
  <c r="C114" i="72" a="1"/>
  <c r="C114" i="72" s="1"/>
  <c r="C128" i="72" a="1"/>
  <c r="C128" i="72" s="1"/>
  <c r="C127" i="72" a="1"/>
  <c r="C127" i="72" s="1"/>
  <c r="C103" i="72" a="1"/>
  <c r="C103" i="72" s="1"/>
  <c r="C129" i="72" a="1"/>
  <c r="C129" i="72" s="1"/>
  <c r="C101" i="72" a="1"/>
  <c r="C101" i="72" s="1"/>
  <c r="C99" i="72" a="1"/>
  <c r="C99" i="72" s="1"/>
  <c r="C125" i="72" a="1"/>
  <c r="C125" i="72" s="1"/>
  <c r="C120" i="72" a="1"/>
  <c r="C120" i="72" s="1"/>
  <c r="C123" i="72" a="1"/>
  <c r="C123" i="72" s="1"/>
  <c r="C102" i="72" a="1"/>
  <c r="C102" i="72" s="1"/>
  <c r="C112" i="72" a="1"/>
  <c r="C112" i="72" s="1"/>
  <c r="C130" i="72" a="1"/>
  <c r="C130" i="72" s="1"/>
  <c r="C118" i="72" a="1"/>
  <c r="C118" i="72" s="1"/>
  <c r="C117" i="72" a="1"/>
  <c r="C117" i="72" s="1"/>
  <c r="C119" i="72" a="1"/>
  <c r="C119" i="72" s="1"/>
  <c r="C122" i="72" a="1"/>
  <c r="C122" i="72" s="1"/>
  <c r="C100" i="72" a="1"/>
  <c r="C100" i="72" s="1"/>
  <c r="C97" i="72" a="1"/>
  <c r="C97" i="72" s="1"/>
  <c r="C113" i="72" a="1"/>
  <c r="C113" i="72" s="1"/>
  <c r="C116" i="72" a="1"/>
  <c r="C116" i="72" s="1"/>
  <c r="C98" i="72" a="1"/>
  <c r="C98" i="72" s="1"/>
  <c r="C126" i="72" a="1"/>
  <c r="C126" i="72" s="1"/>
  <c r="C115" i="72" a="1"/>
  <c r="C115" i="72" s="1"/>
  <c r="C124" i="72" a="1"/>
  <c r="C124" i="72" s="1"/>
  <c r="C104" i="72" a="1"/>
  <c r="C104" i="72" s="1"/>
  <c r="C130" i="60" a="1"/>
  <c r="C130" i="60" s="1"/>
  <c r="C94" i="60" a="1"/>
  <c r="C94" i="60" s="1"/>
  <c r="C122" i="60" a="1"/>
  <c r="C122" i="60" s="1"/>
  <c r="C115" i="60" a="1"/>
  <c r="C115" i="60" s="1"/>
  <c r="C127" i="60" a="1"/>
  <c r="C127" i="60" s="1"/>
  <c r="C125" i="60" a="1"/>
  <c r="C125" i="60" s="1"/>
  <c r="C114" i="60" a="1"/>
  <c r="C114" i="60" s="1"/>
  <c r="C95" i="60" a="1"/>
  <c r="C95" i="60" s="1"/>
  <c r="C112" i="60" a="1"/>
  <c r="C112" i="60" s="1"/>
  <c r="C102" i="60" a="1"/>
  <c r="C102" i="60" s="1"/>
  <c r="C98" i="60" a="1"/>
  <c r="C98" i="60" s="1"/>
  <c r="C113" i="60" a="1"/>
  <c r="C113" i="60" s="1"/>
  <c r="C123" i="60" a="1"/>
  <c r="C123" i="60" s="1"/>
  <c r="C117" i="60" a="1"/>
  <c r="C117" i="60" s="1"/>
  <c r="C120" i="60" a="1"/>
  <c r="C120" i="60" s="1"/>
  <c r="C100" i="60" a="1"/>
  <c r="C100" i="60" s="1"/>
  <c r="C119" i="60" a="1"/>
  <c r="C119" i="60" s="1"/>
  <c r="C129" i="60" a="1"/>
  <c r="C129" i="60" s="1"/>
  <c r="C118" i="60" a="1"/>
  <c r="C118" i="60" s="1"/>
  <c r="C99" i="60" a="1"/>
  <c r="C99" i="60" s="1"/>
  <c r="C116" i="60" a="1"/>
  <c r="C116" i="60" s="1"/>
  <c r="C96" i="60" a="1"/>
  <c r="C96" i="60" s="1"/>
  <c r="C126" i="60" a="1"/>
  <c r="C126" i="60" s="1"/>
  <c r="C101" i="60" a="1"/>
  <c r="C101" i="60" s="1"/>
  <c r="C124" i="60" a="1"/>
  <c r="C124" i="60" s="1"/>
  <c r="C97" i="60" a="1"/>
  <c r="C97" i="60" s="1"/>
  <c r="C128" i="60" a="1"/>
  <c r="C128" i="60" s="1"/>
  <c r="C104" i="60" a="1"/>
  <c r="C104" i="60" s="1"/>
  <c r="C103" i="60" a="1"/>
  <c r="C103" i="60" s="1"/>
  <c r="C101" i="68" a="1"/>
  <c r="C101" i="68" s="1"/>
  <c r="C99" i="68" a="1"/>
  <c r="C99" i="68" s="1"/>
  <c r="C126" i="68" a="1"/>
  <c r="C126" i="68" s="1"/>
  <c r="C120" i="68" a="1"/>
  <c r="C120" i="68" s="1"/>
  <c r="C103" i="68" a="1"/>
  <c r="C103" i="68" s="1"/>
  <c r="C115" i="68" a="1"/>
  <c r="C115" i="68" s="1"/>
  <c r="C130" i="68" a="1"/>
  <c r="C130" i="68" s="1"/>
  <c r="C98" i="68" a="1"/>
  <c r="C98" i="68" s="1"/>
  <c r="C125" i="68" a="1"/>
  <c r="C125" i="68" s="1"/>
  <c r="C113" i="68" a="1"/>
  <c r="C113" i="68" s="1"/>
  <c r="C104" i="68" a="1"/>
  <c r="C104" i="68" s="1"/>
  <c r="C118" i="68" a="1"/>
  <c r="C118" i="68" s="1"/>
  <c r="C128" i="68" a="1"/>
  <c r="C128" i="68" s="1"/>
  <c r="C100" i="68" a="1"/>
  <c r="C100" i="68" s="1"/>
  <c r="C123" i="68" a="1"/>
  <c r="C123" i="68" s="1"/>
  <c r="C102" i="68" a="1"/>
  <c r="C102" i="68" s="1"/>
  <c r="C129" i="68" a="1"/>
  <c r="C129" i="68" s="1"/>
  <c r="C122" i="68" a="1"/>
  <c r="C122" i="68" s="1"/>
  <c r="C127" i="68" a="1"/>
  <c r="C127" i="68" s="1"/>
  <c r="C117" i="68" a="1"/>
  <c r="C117" i="68" s="1"/>
  <c r="C112" i="68" a="1"/>
  <c r="C112" i="68" s="1"/>
  <c r="C114" i="68" a="1"/>
  <c r="C114" i="68" s="1"/>
  <c r="C97" i="68" a="1"/>
  <c r="C97" i="68" s="1"/>
  <c r="C124" i="68" a="1"/>
  <c r="C124" i="68" s="1"/>
  <c r="C119" i="68" a="1"/>
  <c r="C119" i="68" s="1"/>
  <c r="C116" i="68" a="1"/>
  <c r="C116" i="68" s="1"/>
  <c r="C101" i="51" a="1"/>
  <c r="C101" i="51" s="1"/>
  <c r="C100" i="51" a="1"/>
  <c r="C100" i="51" s="1"/>
  <c r="C99" i="51" a="1"/>
  <c r="C99" i="51" s="1"/>
  <c r="C98" i="51" a="1"/>
  <c r="C98" i="51" s="1"/>
  <c r="C104" i="51" a="1"/>
  <c r="C104" i="51" s="1"/>
  <c r="C97" i="51" a="1"/>
  <c r="C97" i="51" s="1"/>
  <c r="C103" i="51" a="1"/>
  <c r="C103" i="51" s="1"/>
  <c r="C102" i="51" a="1"/>
  <c r="C102" i="51" s="1"/>
  <c r="AE11" i="63"/>
  <c r="AE11" i="67"/>
  <c r="AE11" i="71"/>
  <c r="AC11" i="63"/>
  <c r="AC11" i="71"/>
  <c r="AC11" i="67"/>
  <c r="AE10" i="63"/>
  <c r="AE10" i="71"/>
  <c r="AE10" i="67"/>
  <c r="AC10" i="63"/>
  <c r="AC10" i="71"/>
  <c r="AC10" i="67"/>
  <c r="BT12" i="53"/>
  <c r="AF11" i="54" s="1"/>
  <c r="BT12" i="49"/>
  <c r="AF11" i="50" s="1"/>
  <c r="BT12" i="66"/>
  <c r="BT12" i="70"/>
  <c r="BT12" i="58"/>
  <c r="AF11" i="59" s="1"/>
  <c r="BT12" i="62"/>
  <c r="AF122" i="50"/>
  <c r="AF122" i="67"/>
  <c r="AF122" i="59"/>
  <c r="AF122" i="63"/>
  <c r="AF122" i="54"/>
  <c r="I24" i="1"/>
  <c r="I56" i="1" s="1"/>
  <c r="AF122" i="71"/>
  <c r="BS11" i="70"/>
  <c r="BM11" i="70"/>
  <c r="BT11" i="53"/>
  <c r="AF10" i="54" s="1"/>
  <c r="BT11" i="58"/>
  <c r="AF10" i="59" s="1"/>
  <c r="BT11" i="49"/>
  <c r="AF10" i="50" s="1"/>
  <c r="C78" i="51" a="1"/>
  <c r="C78" i="51" s="1"/>
  <c r="C90" i="51" a="1"/>
  <c r="C90" i="51" s="1"/>
  <c r="C88" i="51" a="1"/>
  <c r="C88" i="51" s="1"/>
  <c r="C143" i="51" a="1"/>
  <c r="C143" i="51" s="1"/>
  <c r="C71" i="51" a="1"/>
  <c r="C71" i="51" s="1"/>
  <c r="C82" i="51" a="1"/>
  <c r="C82" i="51" s="1"/>
  <c r="C138" i="51" a="1"/>
  <c r="C138" i="51" s="1"/>
  <c r="C145" i="51" s="1"/>
  <c r="C73" i="51" a="1"/>
  <c r="C73" i="51" s="1"/>
  <c r="C57" i="51" a="1"/>
  <c r="C57" i="51" s="1"/>
  <c r="C91" i="51" a="1"/>
  <c r="C91" i="51" s="1"/>
  <c r="C77" i="51" a="1"/>
  <c r="C77" i="51" s="1"/>
  <c r="C84" i="51" a="1"/>
  <c r="C84" i="51" s="1"/>
  <c r="C65" i="51" a="1"/>
  <c r="C65" i="51" s="1"/>
  <c r="C141" i="51" a="1"/>
  <c r="C141" i="51" s="1"/>
  <c r="C66" i="51" a="1"/>
  <c r="C66" i="51" s="1"/>
  <c r="C111" i="51" a="1"/>
  <c r="C111" i="51" s="1"/>
  <c r="C133" i="51" s="1"/>
  <c r="C75" i="51" a="1"/>
  <c r="C75" i="51" s="1"/>
  <c r="C54" i="51" a="1"/>
  <c r="C54" i="51" s="1"/>
  <c r="C94" i="51" a="1"/>
  <c r="C94" i="51" s="1"/>
  <c r="C96" i="51" a="1"/>
  <c r="C96" i="51" s="1"/>
  <c r="C51" i="51" a="1"/>
  <c r="C51" i="51" s="1"/>
  <c r="C106" i="51" s="1"/>
  <c r="C67" i="51" a="1"/>
  <c r="C67" i="51" s="1"/>
  <c r="C56" i="51" a="1"/>
  <c r="C56" i="51" s="1"/>
  <c r="C55" i="51" a="1"/>
  <c r="C55" i="51" s="1"/>
  <c r="C70" i="51" a="1"/>
  <c r="C70" i="51" s="1"/>
  <c r="C63" i="51" a="1"/>
  <c r="C63" i="51" s="1"/>
  <c r="C139" i="51" a="1"/>
  <c r="C139" i="51" s="1"/>
  <c r="C79" i="51" a="1"/>
  <c r="C79" i="51" s="1"/>
  <c r="C62" i="51" a="1"/>
  <c r="C62" i="51" s="1"/>
  <c r="C69" i="51" a="1"/>
  <c r="C69" i="51" s="1"/>
  <c r="C74" i="51" a="1"/>
  <c r="C74" i="51" s="1"/>
  <c r="C59" i="51" a="1"/>
  <c r="C59" i="51" s="1"/>
  <c r="C61" i="51" a="1"/>
  <c r="C61" i="51" s="1"/>
  <c r="C81" i="51" a="1"/>
  <c r="C81" i="51" s="1"/>
  <c r="C76" i="51" a="1"/>
  <c r="C76" i="51" s="1"/>
  <c r="C83" i="51" a="1"/>
  <c r="C83" i="51" s="1"/>
  <c r="C53" i="51" a="1"/>
  <c r="C53" i="51" s="1"/>
  <c r="C89" i="51" a="1"/>
  <c r="C89" i="51" s="1"/>
  <c r="C64" i="51" a="1"/>
  <c r="C64" i="51" s="1"/>
  <c r="C95" i="51" a="1"/>
  <c r="C95" i="51" s="1"/>
  <c r="C60" i="51" a="1"/>
  <c r="C60" i="51" s="1"/>
  <c r="C85" i="51" a="1"/>
  <c r="C85" i="51" s="1"/>
  <c r="C86" i="51" a="1"/>
  <c r="C86" i="51" s="1"/>
  <c r="C142" i="51" a="1"/>
  <c r="C142" i="51" s="1"/>
  <c r="C68" i="51" a="1"/>
  <c r="C68" i="51" s="1"/>
  <c r="C58" i="51" a="1"/>
  <c r="C58" i="51" s="1"/>
  <c r="C80" i="51" a="1"/>
  <c r="C80" i="51" s="1"/>
  <c r="C87" i="51" a="1"/>
  <c r="C87" i="51" s="1"/>
  <c r="C72" i="51" a="1"/>
  <c r="C72" i="51" s="1"/>
  <c r="C52" i="51" a="1"/>
  <c r="C52" i="51" s="1"/>
  <c r="C92" i="51" a="1"/>
  <c r="C92" i="51" s="1"/>
  <c r="C140" i="51" a="1"/>
  <c r="C140" i="51" s="1"/>
  <c r="BT11" i="66"/>
  <c r="C78" i="72" a="1"/>
  <c r="C78" i="72" s="1"/>
  <c r="C75" i="72" a="1"/>
  <c r="C75" i="72" s="1"/>
  <c r="C56" i="72" a="1"/>
  <c r="C56" i="72" s="1"/>
  <c r="C90" i="72" a="1"/>
  <c r="C90" i="72" s="1"/>
  <c r="C86" i="72" a="1"/>
  <c r="C86" i="72" s="1"/>
  <c r="C54" i="72" a="1"/>
  <c r="C54" i="72" s="1"/>
  <c r="C53" i="72" a="1"/>
  <c r="C53" i="72" s="1"/>
  <c r="C139" i="72" a="1"/>
  <c r="C139" i="72" s="1"/>
  <c r="C92" i="72" a="1"/>
  <c r="C92" i="72" s="1"/>
  <c r="C89" i="72" a="1"/>
  <c r="C89" i="72" s="1"/>
  <c r="C82" i="72" a="1"/>
  <c r="C82" i="72" s="1"/>
  <c r="C94" i="72" a="1"/>
  <c r="C94" i="72" s="1"/>
  <c r="C88" i="72" a="1"/>
  <c r="C88" i="72" s="1"/>
  <c r="C85" i="72" a="1"/>
  <c r="C85" i="72" s="1"/>
  <c r="C63" i="72" a="1"/>
  <c r="C63" i="72" s="1"/>
  <c r="C111" i="72" a="1"/>
  <c r="C111" i="72" s="1"/>
  <c r="C133" i="72" s="1"/>
  <c r="C143" i="72" a="1"/>
  <c r="C143" i="72" s="1"/>
  <c r="C96" i="72" a="1"/>
  <c r="C96" i="72" s="1"/>
  <c r="C69" i="72" a="1"/>
  <c r="C69" i="72" s="1"/>
  <c r="C83" i="72" a="1"/>
  <c r="C83" i="72" s="1"/>
  <c r="C91" i="72" a="1"/>
  <c r="C91" i="72" s="1"/>
  <c r="C64" i="72" a="1"/>
  <c r="C64" i="72" s="1"/>
  <c r="C79" i="72" a="1"/>
  <c r="C79" i="72" s="1"/>
  <c r="C71" i="72" a="1"/>
  <c r="C71" i="72" s="1"/>
  <c r="C70" i="72" a="1"/>
  <c r="C70" i="72" s="1"/>
  <c r="C58" i="72" a="1"/>
  <c r="C58" i="72" s="1"/>
  <c r="C60" i="72" a="1"/>
  <c r="C60" i="72" s="1"/>
  <c r="C76" i="72" a="1"/>
  <c r="C76" i="72" s="1"/>
  <c r="C59" i="72" a="1"/>
  <c r="C59" i="72" s="1"/>
  <c r="C87" i="72" a="1"/>
  <c r="C87" i="72" s="1"/>
  <c r="C66" i="72" a="1"/>
  <c r="C66" i="72" s="1"/>
  <c r="C140" i="72" a="1"/>
  <c r="C140" i="72" s="1"/>
  <c r="C84" i="72" a="1"/>
  <c r="C84" i="72" s="1"/>
  <c r="C141" i="72" a="1"/>
  <c r="C141" i="72" s="1"/>
  <c r="C55" i="72" a="1"/>
  <c r="C55" i="72" s="1"/>
  <c r="C72" i="72" a="1"/>
  <c r="C72" i="72" s="1"/>
  <c r="C95" i="72" a="1"/>
  <c r="C95" i="72" s="1"/>
  <c r="C67" i="72" a="1"/>
  <c r="C67" i="72" s="1"/>
  <c r="C68" i="72" a="1"/>
  <c r="C68" i="72" s="1"/>
  <c r="C81" i="72" a="1"/>
  <c r="C81" i="72" s="1"/>
  <c r="C74" i="72" a="1"/>
  <c r="C74" i="72" s="1"/>
  <c r="C57" i="72" a="1"/>
  <c r="C57" i="72" s="1"/>
  <c r="C61" i="72" a="1"/>
  <c r="C61" i="72" s="1"/>
  <c r="C77" i="72" a="1"/>
  <c r="C77" i="72" s="1"/>
  <c r="C138" i="72" a="1"/>
  <c r="C138" i="72" s="1"/>
  <c r="C145" i="72" s="1"/>
  <c r="C51" i="72" a="1"/>
  <c r="C51" i="72" s="1"/>
  <c r="C106" i="72" s="1"/>
  <c r="C73" i="72" a="1"/>
  <c r="C73" i="72" s="1"/>
  <c r="C52" i="72" a="1"/>
  <c r="C52" i="72" s="1"/>
  <c r="C142" i="72" a="1"/>
  <c r="C142" i="72" s="1"/>
  <c r="C80" i="72" a="1"/>
  <c r="C80" i="72" s="1"/>
  <c r="C62" i="72" a="1"/>
  <c r="C62" i="72" s="1"/>
  <c r="C65" i="72" a="1"/>
  <c r="C65" i="72" s="1"/>
  <c r="C51" i="68" a="1"/>
  <c r="C51" i="68" s="1"/>
  <c r="C106" i="68" s="1"/>
  <c r="C80" i="68" a="1"/>
  <c r="C80" i="68" s="1"/>
  <c r="C52" i="68" a="1"/>
  <c r="C52" i="68" s="1"/>
  <c r="C61" i="68" a="1"/>
  <c r="C61" i="68" s="1"/>
  <c r="C84" i="68" a="1"/>
  <c r="C84" i="68" s="1"/>
  <c r="C65" i="68" a="1"/>
  <c r="C65" i="68" s="1"/>
  <c r="C92" i="68" a="1"/>
  <c r="C92" i="68" s="1"/>
  <c r="C69" i="68" a="1"/>
  <c r="C69" i="68" s="1"/>
  <c r="C142" i="68" a="1"/>
  <c r="C142" i="68" s="1"/>
  <c r="C64" i="68" a="1"/>
  <c r="C64" i="68" s="1"/>
  <c r="C71" i="68" a="1"/>
  <c r="C71" i="68" s="1"/>
  <c r="C95" i="68" a="1"/>
  <c r="C95" i="68" s="1"/>
  <c r="C111" i="68" a="1"/>
  <c r="C111" i="68" s="1"/>
  <c r="C133" i="68" s="1"/>
  <c r="C73" i="68" a="1"/>
  <c r="C73" i="68" s="1"/>
  <c r="C81" i="68" a="1"/>
  <c r="C81" i="68" s="1"/>
  <c r="C66" i="68" a="1"/>
  <c r="C66" i="68" s="1"/>
  <c r="C55" i="68" a="1"/>
  <c r="C55" i="68" s="1"/>
  <c r="C77" i="68" a="1"/>
  <c r="C77" i="68" s="1"/>
  <c r="C68" i="68" a="1"/>
  <c r="C68" i="68" s="1"/>
  <c r="C76" i="68" a="1"/>
  <c r="C76" i="68" s="1"/>
  <c r="C75" i="68" a="1"/>
  <c r="C75" i="68" s="1"/>
  <c r="C91" i="68" a="1"/>
  <c r="C91" i="68" s="1"/>
  <c r="C59" i="68" a="1"/>
  <c r="C59" i="68" s="1"/>
  <c r="C70" i="68" a="1"/>
  <c r="C70" i="68" s="1"/>
  <c r="C87" i="68" a="1"/>
  <c r="C87" i="68" s="1"/>
  <c r="C58" i="68" a="1"/>
  <c r="C58" i="68" s="1"/>
  <c r="C67" i="68" a="1"/>
  <c r="C67" i="68" s="1"/>
  <c r="C56" i="68" a="1"/>
  <c r="C56" i="68" s="1"/>
  <c r="C57" i="68" a="1"/>
  <c r="C57" i="68" s="1"/>
  <c r="C82" i="68" a="1"/>
  <c r="C82" i="68" s="1"/>
  <c r="C141" i="68" a="1"/>
  <c r="C141" i="68" s="1"/>
  <c r="C83" i="68" a="1"/>
  <c r="C83" i="68" s="1"/>
  <c r="C78" i="68" a="1"/>
  <c r="C78" i="68" s="1"/>
  <c r="C54" i="68" a="1"/>
  <c r="C54" i="68" s="1"/>
  <c r="C86" i="68" a="1"/>
  <c r="C86" i="68" s="1"/>
  <c r="C94" i="68" a="1"/>
  <c r="C94" i="68" s="1"/>
  <c r="C85" i="68" a="1"/>
  <c r="C85" i="68" s="1"/>
  <c r="C53" i="68" a="1"/>
  <c r="C53" i="68" s="1"/>
  <c r="C138" i="68" a="1"/>
  <c r="C138" i="68" s="1"/>
  <c r="C145" i="68" s="1"/>
  <c r="C63" i="68" a="1"/>
  <c r="C63" i="68" s="1"/>
  <c r="C143" i="68" a="1"/>
  <c r="C143" i="68" s="1"/>
  <c r="C139" i="68" a="1"/>
  <c r="C139" i="68" s="1"/>
  <c r="C89" i="68" a="1"/>
  <c r="C89" i="68" s="1"/>
  <c r="C79" i="68" a="1"/>
  <c r="C79" i="68" s="1"/>
  <c r="C72" i="68" a="1"/>
  <c r="C72" i="68" s="1"/>
  <c r="C96" i="68" a="1"/>
  <c r="C96" i="68" s="1"/>
  <c r="C140" i="68" a="1"/>
  <c r="C140" i="68" s="1"/>
  <c r="C88" i="68" a="1"/>
  <c r="C88" i="68" s="1"/>
  <c r="C90" i="68" a="1"/>
  <c r="C90" i="68" s="1"/>
  <c r="C74" i="68" a="1"/>
  <c r="C74" i="68" s="1"/>
  <c r="C62" i="68" a="1"/>
  <c r="C62" i="68" s="1"/>
  <c r="C60" i="68" a="1"/>
  <c r="C60" i="68" s="1"/>
  <c r="BT11" i="62"/>
  <c r="C54" i="55" a="1"/>
  <c r="C54" i="55" s="1"/>
  <c r="C52" i="55" a="1"/>
  <c r="C52" i="55" s="1"/>
  <c r="C143" i="55" a="1"/>
  <c r="C143" i="55" s="1"/>
  <c r="C85" i="55" a="1"/>
  <c r="C85" i="55" s="1"/>
  <c r="C75" i="55" a="1"/>
  <c r="C75" i="55" s="1"/>
  <c r="C90" i="55" a="1"/>
  <c r="C90" i="55" s="1"/>
  <c r="C91" i="55" a="1"/>
  <c r="C91" i="55" s="1"/>
  <c r="C139" i="55" a="1"/>
  <c r="C139" i="55" s="1"/>
  <c r="C92" i="55" a="1"/>
  <c r="C92" i="55" s="1"/>
  <c r="C83" i="55" a="1"/>
  <c r="C83" i="55" s="1"/>
  <c r="C70" i="55" a="1"/>
  <c r="C70" i="55" s="1"/>
  <c r="C58" i="55" a="1"/>
  <c r="C58" i="55" s="1"/>
  <c r="C51" i="55" a="1"/>
  <c r="C51" i="55" s="1"/>
  <c r="C106" i="55" s="1"/>
  <c r="C63" i="55" a="1"/>
  <c r="C63" i="55" s="1"/>
  <c r="C67" i="55" a="1"/>
  <c r="C67" i="55" s="1"/>
  <c r="C71" i="55" a="1"/>
  <c r="C71" i="55" s="1"/>
  <c r="C76" i="55" a="1"/>
  <c r="C76" i="55" s="1"/>
  <c r="C69" i="55" a="1"/>
  <c r="C69" i="55" s="1"/>
  <c r="C53" i="55" a="1"/>
  <c r="C53" i="55" s="1"/>
  <c r="C77" i="55" a="1"/>
  <c r="C77" i="55" s="1"/>
  <c r="C72" i="55" a="1"/>
  <c r="C72" i="55" s="1"/>
  <c r="C68" i="55" a="1"/>
  <c r="C68" i="55" s="1"/>
  <c r="C61" i="55" a="1"/>
  <c r="C61" i="55" s="1"/>
  <c r="C82" i="55" a="1"/>
  <c r="C82" i="55" s="1"/>
  <c r="C57" i="55" a="1"/>
  <c r="C57" i="55" s="1"/>
  <c r="C59" i="55" a="1"/>
  <c r="C59" i="55" s="1"/>
  <c r="C138" i="55" a="1"/>
  <c r="C138" i="55" s="1"/>
  <c r="C145" i="55" s="1"/>
  <c r="C140" i="55" a="1"/>
  <c r="C140" i="55" s="1"/>
  <c r="C81" i="55" a="1"/>
  <c r="C81" i="55" s="1"/>
  <c r="C78" i="55" a="1"/>
  <c r="C78" i="55" s="1"/>
  <c r="C141" i="55" a="1"/>
  <c r="C141" i="55" s="1"/>
  <c r="C62" i="55" a="1"/>
  <c r="C62" i="55" s="1"/>
  <c r="C64" i="55" a="1"/>
  <c r="C64" i="55" s="1"/>
  <c r="C89" i="55" a="1"/>
  <c r="C89" i="55" s="1"/>
  <c r="C87" i="55" a="1"/>
  <c r="C87" i="55" s="1"/>
  <c r="C142" i="55" a="1"/>
  <c r="C142" i="55" s="1"/>
  <c r="C55" i="55" a="1"/>
  <c r="C55" i="55" s="1"/>
  <c r="C74" i="55" a="1"/>
  <c r="C74" i="55" s="1"/>
  <c r="C79" i="55" a="1"/>
  <c r="C79" i="55" s="1"/>
  <c r="C80" i="55" a="1"/>
  <c r="C80" i="55" s="1"/>
  <c r="C88" i="55" a="1"/>
  <c r="C88"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61" i="60" a="1"/>
  <c r="C61" i="60" s="1"/>
  <c r="C84" i="60" a="1"/>
  <c r="C84" i="60" s="1"/>
  <c r="C83" i="60" a="1"/>
  <c r="C83" i="60" s="1"/>
  <c r="C67" i="60" a="1"/>
  <c r="C67" i="60" s="1"/>
  <c r="C51" i="60" a="1"/>
  <c r="C51" i="60" s="1"/>
  <c r="C106" i="60" s="1"/>
  <c r="C140" i="60" a="1"/>
  <c r="C140" i="60" s="1"/>
  <c r="C92" i="60" a="1"/>
  <c r="C92" i="60" s="1"/>
  <c r="C57" i="60" a="1"/>
  <c r="C57" i="60" s="1"/>
  <c r="C89" i="60" a="1"/>
  <c r="C89" i="60" s="1"/>
  <c r="C78" i="60" a="1"/>
  <c r="C78" i="60" s="1"/>
  <c r="C54" i="60" a="1"/>
  <c r="C54" i="60" s="1"/>
  <c r="C79" i="60" a="1"/>
  <c r="C79" i="60" s="1"/>
  <c r="C143" i="60" a="1"/>
  <c r="C143" i="60" s="1"/>
  <c r="C70" i="60" a="1"/>
  <c r="C70" i="60" s="1"/>
  <c r="C55" i="60" a="1"/>
  <c r="C55" i="60" s="1"/>
  <c r="C139" i="60" a="1"/>
  <c r="C139" i="60" s="1"/>
  <c r="C64" i="60" a="1"/>
  <c r="C64" i="60" s="1"/>
  <c r="C72" i="60" a="1"/>
  <c r="C72" i="60" s="1"/>
  <c r="C58" i="60" a="1"/>
  <c r="C58" i="60" s="1"/>
  <c r="C53" i="60" a="1"/>
  <c r="C53" i="60" s="1"/>
  <c r="C141" i="60" a="1"/>
  <c r="C141" i="60" s="1"/>
  <c r="C62" i="60" a="1"/>
  <c r="C62" i="60" s="1"/>
  <c r="C111" i="60" a="1"/>
  <c r="C111" i="60" s="1"/>
  <c r="C133" i="60" s="1"/>
  <c r="C86" i="60" a="1"/>
  <c r="C86" i="60" s="1"/>
  <c r="C76" i="60" a="1"/>
  <c r="C76" i="60" s="1"/>
  <c r="C87" i="60" a="1"/>
  <c r="C87" i="60" s="1"/>
  <c r="C88" i="60" a="1"/>
  <c r="C88" i="60" s="1"/>
  <c r="C52" i="60" a="1"/>
  <c r="C52" i="60" s="1"/>
  <c r="C68" i="60" a="1"/>
  <c r="C68" i="60" s="1"/>
  <c r="C90" i="60" a="1"/>
  <c r="C90" i="60" s="1"/>
  <c r="C66" i="60" a="1"/>
  <c r="C66" i="60" s="1"/>
  <c r="C75" i="60" a="1"/>
  <c r="C75" i="60" s="1"/>
  <c r="C69" i="60" a="1"/>
  <c r="C69" i="60" s="1"/>
  <c r="C56" i="60" a="1"/>
  <c r="C56" i="60" s="1"/>
  <c r="C77" i="60" a="1"/>
  <c r="C77" i="60" s="1"/>
  <c r="C65" i="60" a="1"/>
  <c r="C65" i="60" s="1"/>
  <c r="C142" i="60" a="1"/>
  <c r="C142" i="60" s="1"/>
  <c r="C63" i="60" a="1"/>
  <c r="C63" i="60" s="1"/>
  <c r="C71" i="60" a="1"/>
  <c r="C71" i="60" s="1"/>
  <c r="C73" i="60" a="1"/>
  <c r="C73" i="60" s="1"/>
  <c r="C59" i="60" a="1"/>
  <c r="C59" i="60" s="1"/>
  <c r="C138" i="60" a="1"/>
  <c r="C138" i="60" s="1"/>
  <c r="C145" i="60" s="1"/>
  <c r="C80" i="60" a="1"/>
  <c r="C80" i="60" s="1"/>
  <c r="C72" i="64" a="1"/>
  <c r="C72" i="64" s="1"/>
  <c r="C75" i="64" a="1"/>
  <c r="C75" i="64" s="1"/>
  <c r="C87" i="64" a="1"/>
  <c r="C87" i="64" s="1"/>
  <c r="C79" i="64" a="1"/>
  <c r="C79" i="64" s="1"/>
  <c r="C95" i="64" a="1"/>
  <c r="C95" i="64" s="1"/>
  <c r="C138" i="64" a="1"/>
  <c r="C138" i="64" s="1"/>
  <c r="C145" i="64" s="1"/>
  <c r="C62" i="64" a="1"/>
  <c r="C62" i="64" s="1"/>
  <c r="C89" i="64" a="1"/>
  <c r="C89" i="64" s="1"/>
  <c r="C70" i="64" a="1"/>
  <c r="C70" i="64" s="1"/>
  <c r="C84" i="64" a="1"/>
  <c r="C84" i="64" s="1"/>
  <c r="C80" i="64" a="1"/>
  <c r="C80" i="64" s="1"/>
  <c r="C83" i="64" a="1"/>
  <c r="C83" i="64" s="1"/>
  <c r="C53" i="64" a="1"/>
  <c r="C53" i="64" s="1"/>
  <c r="C65" i="64" a="1"/>
  <c r="C65" i="64" s="1"/>
  <c r="C111" i="64" a="1"/>
  <c r="C111" i="64" s="1"/>
  <c r="C133" i="64" s="1"/>
  <c r="C78" i="64" a="1"/>
  <c r="C78" i="64" s="1"/>
  <c r="C94" i="64" a="1"/>
  <c r="C94" i="64" s="1"/>
  <c r="C104" i="64" a="1"/>
  <c r="C104" i="64" s="1"/>
  <c r="C73" i="64" a="1"/>
  <c r="C73" i="64" s="1"/>
  <c r="C77" i="64" a="1"/>
  <c r="C77" i="64" s="1"/>
  <c r="C90" i="64" a="1"/>
  <c r="C90" i="64" s="1"/>
  <c r="C141" i="64" a="1"/>
  <c r="C141" i="64" s="1"/>
  <c r="C69" i="64" a="1"/>
  <c r="C69" i="64" s="1"/>
  <c r="C91" i="64" a="1"/>
  <c r="C91" i="64" s="1"/>
  <c r="C143" i="64" a="1"/>
  <c r="C143" i="64" s="1"/>
  <c r="C52" i="64" a="1"/>
  <c r="C52" i="64" s="1"/>
  <c r="C57" i="64" a="1"/>
  <c r="C57" i="64" s="1"/>
  <c r="C85" i="64" a="1"/>
  <c r="C85" i="64" s="1"/>
  <c r="C86" i="64" a="1"/>
  <c r="C86" i="64" s="1"/>
  <c r="C59" i="64" a="1"/>
  <c r="C59" i="64" s="1"/>
  <c r="C68" i="64" a="1"/>
  <c r="C68" i="64" s="1"/>
  <c r="C139" i="64" a="1"/>
  <c r="C139"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42" i="64" a="1"/>
  <c r="C142" i="64" s="1"/>
  <c r="C140" i="64" a="1"/>
  <c r="C140" i="64" s="1"/>
  <c r="C64" i="64" a="1"/>
  <c r="C64" i="64" s="1"/>
  <c r="C55" i="64" a="1"/>
  <c r="C55" i="64" s="1"/>
  <c r="C88" i="64" a="1"/>
  <c r="C88" i="64" s="1"/>
  <c r="C103" i="64" a="1"/>
  <c r="C103" i="64" s="1"/>
  <c r="C112" i="64" a="1"/>
  <c r="C112" i="64" s="1"/>
  <c r="C56" i="64" a="1"/>
  <c r="C56" i="64" s="1"/>
  <c r="C81" i="64" a="1"/>
  <c r="C81" i="64" s="1"/>
  <c r="C71" i="64" a="1"/>
  <c r="C71" i="64" s="1"/>
  <c r="C92" i="64" a="1"/>
  <c r="C92" i="64" s="1"/>
  <c r="C82" i="64" a="1"/>
  <c r="C82" i="64" s="1"/>
  <c r="C58" i="64" a="1"/>
  <c r="C58" i="64" s="1"/>
  <c r="I56" i="56"/>
  <c r="C130" i="39" l="1"/>
  <c r="C103" i="39"/>
  <c r="AF10" i="92"/>
  <c r="AF10" i="88"/>
  <c r="AF11" i="92"/>
  <c r="AF11" i="88"/>
  <c r="AF11" i="63"/>
  <c r="AF11" i="67"/>
  <c r="AF11" i="71"/>
  <c r="AF10" i="63"/>
  <c r="AF10" i="71"/>
  <c r="AF10" i="67"/>
  <c r="BT11" i="70"/>
  <c r="H102" i="2" l="1"/>
  <c r="H91" i="2"/>
  <c r="J56" i="56" l="1"/>
  <c r="E16" i="1" l="1"/>
  <c r="E16" i="56" s="1"/>
  <c r="J16" i="1" l="1"/>
  <c r="E18" i="1"/>
  <c r="E18" i="56" s="1"/>
  <c r="E20" i="1" l="1"/>
  <c r="E19" i="56" l="1"/>
  <c r="E23" i="56" s="1"/>
  <c r="E56" i="56" s="1"/>
  <c r="E24" i="1"/>
  <c r="E56" i="1" l="1"/>
  <c r="G17" i="1"/>
  <c r="G17" i="56" s="1"/>
  <c r="J17" i="1" l="1"/>
  <c r="H66" i="2"/>
  <c r="G18" i="1"/>
  <c r="J18" i="1" l="1"/>
  <c r="G18" i="56"/>
  <c r="G20" i="1"/>
  <c r="C104" i="12" s="1"/>
  <c r="J20" i="1" l="1"/>
  <c r="G19" i="56"/>
  <c r="G23" i="56" s="1"/>
  <c r="G56" i="56" s="1"/>
  <c r="G24" i="1"/>
  <c r="J24" i="1" s="1"/>
  <c r="G56" i="1" l="1"/>
  <c r="J5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A13" authorId="0" shapeId="0" xr:uid="{FF0462C9-B33A-4CBA-B1CE-BA97F1B322E1}">
      <text>
        <r>
          <rPr>
            <b/>
            <sz val="9"/>
            <color indexed="81"/>
            <rFont val="Tahoma"/>
            <family val="2"/>
          </rPr>
          <t>Elhams, Majda (HOM):</t>
        </r>
        <r>
          <rPr>
            <sz val="9"/>
            <color indexed="81"/>
            <rFont val="Tahoma"/>
            <family val="2"/>
          </rPr>
          <t xml:space="preserve">
Do not rename/alter the spelling. Current name drive a formula on the HUD Requirements tab.</t>
        </r>
      </text>
    </comment>
    <comment ref="A55" authorId="0" shapeId="0" xr:uid="{67A79E6B-9307-40DB-AFA2-4BACA37689D1}">
      <text>
        <r>
          <rPr>
            <b/>
            <sz val="9"/>
            <color indexed="81"/>
            <rFont val="Tahoma"/>
            <family val="2"/>
          </rPr>
          <t>Elhams, Majda (HOM):</t>
        </r>
        <r>
          <rPr>
            <sz val="9"/>
            <color indexed="81"/>
            <rFont val="Tahoma"/>
            <family val="2"/>
          </rPr>
          <t xml:space="preserve">
State funding per Fiscal</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9" authorId="0" shapeId="0" xr:uid="{0BD416D3-557F-4002-A562-A6FC9C79D185}">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tc={F3DDCA9B-E413-4C4D-8229-EAEADCBCB140}</author>
  </authors>
  <commentList>
    <comment ref="A14"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F3DDCA9B-E413-4C4D-8229-EAEADCBCB1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945851C2-D23E-4242-9AE2-FAF2B98FF09B}">
      <text>
        <r>
          <rPr>
            <sz val="8"/>
            <color indexed="81"/>
            <rFont val="Tahoma"/>
            <family val="2"/>
          </rPr>
          <t>←Select from the drop-down list the fiscal year in which the proposed budget changes will first become effective</t>
        </r>
      </text>
    </comment>
    <comment ref="I2" authorId="1" shapeId="0" xr:uid="{12FDA772-3E74-4FF9-81B5-48598838727D}">
      <text>
        <r>
          <rPr>
            <sz val="10"/>
            <rFont val="Arial"/>
            <family val="2"/>
          </rPr>
          <t xml:space="preserve">
Override for contracts with unconventional years. i.e. do not align with the fiscal year.</t>
        </r>
      </text>
    </comment>
    <comment ref="J2" authorId="1" shapeId="0" xr:uid="{F5B1B9A8-7915-436F-8206-01E631649046}">
      <text>
        <r>
          <rPr>
            <sz val="10"/>
            <rFont val="Arial"/>
            <family val="2"/>
          </rPr>
          <t xml:space="preserve">Override for contracts with unconventional years. i.e. do not align with the fiscal year.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9" authorId="0" shapeId="0" xr:uid="{1413D323-0F31-4334-BD6E-6D8717790D3C}">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Robert J McCarthy</author>
    <author>tc={8E14C5D8-D0CE-4A5B-9A13-76CC71FE326C}</author>
  </authors>
  <commentList>
    <comment ref="A14"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4C26339A-7E1D-4CAB-82EB-C92FE1C81408}">
      <text>
        <r>
          <rPr>
            <sz val="8"/>
            <color indexed="81"/>
            <rFont val="Tahoma"/>
            <family val="2"/>
          </rPr>
          <t>←Select from the drop-down list the fiscal year in which the proposed budget changes will first become effective</t>
        </r>
      </text>
    </comment>
    <comment ref="I2" authorId="1" shapeId="0" xr:uid="{20EBC17F-AB52-4504-AD3E-DC12E9DE94E6}">
      <text>
        <r>
          <rPr>
            <sz val="10"/>
            <rFont val="Arial"/>
            <family val="2"/>
          </rPr>
          <t xml:space="preserve">Override for contracts with unconventional years. i.e. do not align with the fiscal year.
</t>
        </r>
      </text>
    </comment>
    <comment ref="J2" authorId="1" shapeId="0" xr:uid="{0149A797-0DDA-481F-B1F9-DAA700E577D5}">
      <text>
        <r>
          <rPr>
            <sz val="10"/>
            <rFont val="Arial"/>
            <family val="2"/>
          </rPr>
          <t xml:space="preserve">Override for contracts with unconventional years. i.e. do not align with the fiscal year.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9" authorId="0" shapeId="0" xr:uid="{EF3580CA-17C7-4A86-9B3F-AD605B82CFD0}">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Robert J McCarthy</author>
    <author>tc={5D62FFE3-DB00-433D-AADC-9AB5AC8E84D5}</author>
  </authors>
  <commentList>
    <comment ref="A14"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00E7F91B-3AF5-4729-8D82-400AAC4E1661}">
      <text>
        <r>
          <rPr>
            <sz val="8"/>
            <color indexed="81"/>
            <rFont val="Tahoma"/>
            <family val="2"/>
          </rPr>
          <t>←Select from the drop-down list the fiscal year in which the proposed budget changes will first become effective</t>
        </r>
      </text>
    </comment>
    <comment ref="I2" authorId="1" shapeId="0" xr:uid="{B30C2FFD-B7EB-48BD-83E2-C6E786FC9125}">
      <text>
        <r>
          <rPr>
            <sz val="10"/>
            <rFont val="Arial"/>
            <family val="2"/>
          </rPr>
          <t xml:space="preserve">Override for contracts with unconventional years. i.e. do not align with the fiscal year.
</t>
        </r>
      </text>
    </comment>
    <comment ref="J2" authorId="1" shapeId="0" xr:uid="{E0A3B71D-6A59-43EE-B557-F795EDA7933F}">
      <text>
        <r>
          <rPr>
            <sz val="10"/>
            <rFont val="Arial"/>
            <family val="2"/>
          </rPr>
          <t xml:space="preserve">Override for contracts with unconventional years. i.e. do not align with the fiscal year.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9" authorId="0" shapeId="0" xr:uid="{5A331DB2-3D3B-457B-ADE9-642856E390EE}">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B4" authorId="0" shapeId="0" xr:uid="{40117F99-D4C6-4F2E-96B1-7DAED9E5AEC4}">
      <text>
        <r>
          <rPr>
            <sz val="9"/>
            <color indexed="81"/>
            <rFont val="Tahoma"/>
            <family val="2"/>
          </rPr>
          <t>Modification
Revision
Amendment#
None</t>
        </r>
      </text>
    </comment>
    <comment ref="C4" authorId="0" shapeId="0" xr:uid="{E3FE451C-E807-4D65-8829-E3FAFD8C799D}">
      <text>
        <r>
          <rPr>
            <b/>
            <sz val="9"/>
            <color indexed="81"/>
            <rFont val="Tahoma"/>
            <family val="2"/>
          </rPr>
          <t xml:space="preserve">
</t>
        </r>
        <r>
          <rPr>
            <sz val="9"/>
            <color indexed="81"/>
            <rFont val="Tahoma"/>
            <family val="2"/>
          </rPr>
          <t>Increase
Decrease
Cost-neutral revision
Funding source change Fund transfer
Correction
Adjustment to Actuals etc.</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Robert J McCarthy</author>
    <author>tc={3EFE8DA0-43B4-48D6-B99A-34893BBF4D61}</author>
  </authors>
  <commentList>
    <comment ref="A14"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914D39C4-02F8-4351-9C92-3802415860AE}">
      <text>
        <r>
          <rPr>
            <sz val="8"/>
            <color indexed="81"/>
            <rFont val="Tahoma"/>
            <family val="2"/>
          </rPr>
          <t>←Select from the drop-down list the fiscal year in which the proposed budget changes will first become effective</t>
        </r>
      </text>
    </comment>
    <comment ref="I2" authorId="1" shapeId="0" xr:uid="{B5AB22C7-AEFF-4B63-B27C-5DA1B06DA6E4}">
      <text>
        <r>
          <rPr>
            <sz val="10"/>
            <rFont val="Arial"/>
            <family val="2"/>
          </rPr>
          <t>Override for contracts with unconventional years. i.e. do not align with the fiscal year.</t>
        </r>
      </text>
    </comment>
    <comment ref="J2" authorId="1" shapeId="0" xr:uid="{E5D5370B-1246-46F8-BD92-C7CBD002F912}">
      <text>
        <r>
          <rPr>
            <sz val="10"/>
            <rFont val="Arial"/>
            <family val="2"/>
          </rPr>
          <t xml:space="preserve">Override for contracts with unconventional years. i.e. do not align with the fiscal year.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9" authorId="0" shapeId="0" xr:uid="{56A6C8D4-73C9-429D-AF4E-7FB46FDFF6DC}">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Robert J McCarthy</author>
    <author>tc={31FAC18D-3D6F-453D-91CA-A46C73459EB2}</author>
  </authors>
  <commentList>
    <comment ref="A14" authorId="0" shapeId="0" xr:uid="{006B809C-D726-4D54-8796-6EDE1421B528}">
      <text>
        <r>
          <rPr>
            <b/>
            <sz val="9"/>
            <color indexed="81"/>
            <rFont val="Tahoma"/>
            <family val="2"/>
          </rPr>
          <t>The first 9 operating expense lines are fixed defaults which correspond to those in CARBON. Please do not delete or re-order these, even if not used</t>
        </r>
      </text>
    </comment>
    <comment ref="A70" authorId="1" shapeId="0" xr:uid="{31FAC18D-3D6F-453D-91CA-A46C73459EB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835B9085-0B5D-4A27-ADC3-24F09EF62002}">
      <text>
        <r>
          <rPr>
            <sz val="8"/>
            <color indexed="81"/>
            <rFont val="Tahoma"/>
            <family val="2"/>
          </rPr>
          <t>←Select from the drop-down list the fiscal year in which the proposed budget changes will first become effective</t>
        </r>
      </text>
    </comment>
    <comment ref="I2" authorId="1" shapeId="0" xr:uid="{E7E132A5-3A12-443A-BF4A-F6CF0EA259F4}">
      <text>
        <r>
          <rPr>
            <sz val="10"/>
            <rFont val="Arial"/>
            <family val="2"/>
          </rPr>
          <t xml:space="preserve">Override for contracts with unconventional years. i.e. do not align with the fiscal year.
</t>
        </r>
      </text>
    </comment>
    <comment ref="J2" authorId="1" shapeId="0" xr:uid="{81979C3A-CAB5-4BDF-8B68-65E93D5DA9B7}">
      <text>
        <r>
          <rPr>
            <sz val="10"/>
            <rFont val="Arial"/>
            <family val="2"/>
          </rPr>
          <t xml:space="preserve">Override for contracts with unconventional years. i.e. do not align with the fiscal year.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9" authorId="0" shapeId="0" xr:uid="{6C05E264-E806-4D62-97F1-863D5EBF1C15}">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Robert J McCarthy</author>
    <author>tc={8F20642B-3A7C-46A1-8294-9C5FA0218A40}</author>
  </authors>
  <commentList>
    <comment ref="A14" authorId="0" shapeId="0" xr:uid="{8333777B-B6CD-4A9C-8B37-A3C4D1A73A7F}">
      <text>
        <r>
          <rPr>
            <b/>
            <sz val="9"/>
            <color indexed="81"/>
            <rFont val="Tahoma"/>
            <family val="2"/>
          </rPr>
          <t>The first 9 operating expense lines are fixed defaults which correspond to those in CARBON. Please do not delete or re-order these, even if not used</t>
        </r>
      </text>
    </comment>
    <comment ref="A70" authorId="1" shapeId="0" xr:uid="{8F20642B-3A7C-46A1-8294-9C5FA0218A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8A8E1710-EB4F-467F-A573-EBF0BCA3E293}">
      <text>
        <r>
          <rPr>
            <sz val="8"/>
            <color indexed="81"/>
            <rFont val="Tahoma"/>
            <family val="2"/>
          </rPr>
          <t>←Select from the drop-down list the fiscal year in which the proposed budget changes will first become effective</t>
        </r>
      </text>
    </comment>
    <comment ref="I2" authorId="1" shapeId="0" xr:uid="{69A0283D-E195-466D-B5A4-EBFE8B68F76B}">
      <text>
        <r>
          <rPr>
            <sz val="10"/>
            <rFont val="Arial"/>
            <family val="2"/>
          </rPr>
          <t xml:space="preserve">Override for contracts with unconventional years. i.e. do not align with the fiscal year.
</t>
        </r>
      </text>
    </comment>
    <comment ref="J2" authorId="1" shapeId="0" xr:uid="{74CACCCC-BBE7-4C51-9CC2-F749D95CFF0F}">
      <text>
        <r>
          <rPr>
            <sz val="10"/>
            <rFont val="Arial"/>
            <family val="2"/>
          </rPr>
          <t xml:space="preserve">Override for contracts with unconventional years. i.e. do not align with the fiscal year.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9" authorId="0" shapeId="0" xr:uid="{FBE8EAE8-B2B5-43C4-9ABC-FC850F031EE3}">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Robert J McCarthy</author>
    <author>tc={29D826DB-C670-4A83-90E0-D0241062E0CA}</author>
  </authors>
  <commentList>
    <comment ref="A14" authorId="0" shapeId="0" xr:uid="{63604977-E9AA-43D5-8DB3-20215E49B931}">
      <text>
        <r>
          <rPr>
            <b/>
            <sz val="9"/>
            <color indexed="81"/>
            <rFont val="Tahoma"/>
            <family val="2"/>
          </rPr>
          <t>The first 9 operating expense lines are fixed defaults which correspond to those in CARBON. Please do not delete or re-order these, even if not used</t>
        </r>
      </text>
    </comment>
    <comment ref="A70" authorId="1" shapeId="0" xr:uid="{29D826DB-C670-4A83-90E0-D0241062E0CA}">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A14" authorId="0" shapeId="0" xr:uid="{9DBB41FF-F8F7-479D-A006-DFE121DC79C6}">
      <text>
        <r>
          <rPr>
            <sz val="9"/>
            <color indexed="81"/>
            <rFont val="Tahoma"/>
            <family val="2"/>
          </rPr>
          <t xml:space="preserve">From the Grant Inventory Worksheet (GIW)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02059C71-A9D9-4531-B3CE-AD32BE0B1304}">
      <text>
        <r>
          <rPr>
            <sz val="8"/>
            <color indexed="81"/>
            <rFont val="Tahoma"/>
            <family val="2"/>
          </rPr>
          <t>←Select from the drop-down list the fiscal year in which the proposed budget changes will first become effective</t>
        </r>
      </text>
    </comment>
    <comment ref="I2" authorId="1" shapeId="0" xr:uid="{C90586A2-44FB-4BED-BA9D-7788A2A4E7D8}">
      <text>
        <r>
          <rPr>
            <sz val="10"/>
            <rFont val="Arial"/>
            <family val="2"/>
          </rPr>
          <t xml:space="preserve">Override for contracts with unconventional years. i.e. do not align with the fiscal year.
</t>
        </r>
      </text>
    </comment>
    <comment ref="J2" authorId="1" shapeId="0" xr:uid="{AF3952AD-470F-4268-87C6-460008A687CD}">
      <text>
        <r>
          <rPr>
            <sz val="10"/>
            <rFont val="Arial"/>
            <family val="2"/>
          </rPr>
          <t xml:space="preserve">Override for contracts with unconventional years. i.e. do not align with the fiscal year.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9" authorId="0" shapeId="0" xr:uid="{8F733329-D11F-469D-8BFE-CF0D9128ABF5}">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Robert J McCarthy</author>
    <author>tc={3A4BC3C0-3E29-45DC-9D0B-B9C62CB0899D}</author>
  </authors>
  <commentList>
    <comment ref="A14" authorId="0" shapeId="0" xr:uid="{D7032506-A04A-4BB5-ABF3-66195113D9FE}">
      <text>
        <r>
          <rPr>
            <b/>
            <sz val="9"/>
            <color indexed="81"/>
            <rFont val="Tahoma"/>
            <family val="2"/>
          </rPr>
          <t>The first 9 operating expense lines are fixed defaults which correspond to those in CARBON. Please do not delete or re-order these, even if not used</t>
        </r>
      </text>
    </comment>
    <comment ref="A70" authorId="1" shapeId="0" xr:uid="{3A4BC3C0-3E29-45DC-9D0B-B9C62CB0899D}">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2EF81334-0298-4B17-8B7C-556B0F8688CB}">
      <text>
        <r>
          <rPr>
            <sz val="8"/>
            <color indexed="81"/>
            <rFont val="Tahoma"/>
            <family val="2"/>
          </rPr>
          <t>←Select from the drop-down list the fiscal year in which the proposed budget changes will first become effective</t>
        </r>
      </text>
    </comment>
    <comment ref="I2" authorId="1" shapeId="0" xr:uid="{8F73913F-550D-4FC1-80A3-948F5622E156}">
      <text>
        <r>
          <rPr>
            <sz val="10"/>
            <rFont val="Arial"/>
            <family val="2"/>
          </rPr>
          <t xml:space="preserve">Override for contracts with unconventional years. i.e. do not align with the fiscal year.
</t>
        </r>
      </text>
    </comment>
    <comment ref="J2" authorId="1" shapeId="0" xr:uid="{4D14A861-3737-45AE-AE25-0F81D8336687}">
      <text>
        <r>
          <rPr>
            <sz val="10"/>
            <rFont val="Arial"/>
            <family val="2"/>
          </rPr>
          <t xml:space="preserve">Override for contracts with unconventional years. i.e. do not align with the fiscal year.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B3" authorId="0" shapeId="0" xr:uid="{00000000-0006-0000-0300-000001000000}">
      <text>
        <r>
          <rPr>
            <sz val="9"/>
            <color indexed="81"/>
            <rFont val="Tahoma"/>
            <family val="2"/>
          </rPr>
          <t>The date this budget was completed.</t>
        </r>
      </text>
    </comment>
    <comment ref="A23" authorId="0" shapeId="0" xr:uid="{00000000-0006-0000-0300-00000A000000}">
      <text>
        <r>
          <rPr>
            <sz val="9"/>
            <color indexed="81"/>
            <rFont val="Tahoma"/>
            <family val="2"/>
          </rPr>
          <t>The total provider share of Administrative Costs allocated by HUD in the CoC award. Ignore this row if this agreement/budget does not contain any HUD funding.</t>
        </r>
      </text>
    </comment>
    <comment ref="A26" authorId="1" shapeId="0" xr:uid="{FC4280E5-DC7A-4C1E-BA8D-91BB0F2182B7}">
      <text>
        <r>
          <rPr>
            <sz val="9"/>
            <color indexed="81"/>
            <rFont val="Tahoma"/>
            <family val="2"/>
          </rPr>
          <t xml:space="preserve">Select funding source names from the drop-down menu on this summary tab ONLY then add amounts in the appropriate fields by year. The funding source names selected here will auto-populate in the same row order in the other summary tabs (the funding amounts will </t>
        </r>
        <r>
          <rPr>
            <b/>
            <u/>
            <sz val="9"/>
            <color indexed="81"/>
            <rFont val="Tahoma"/>
            <family val="2"/>
          </rPr>
          <t>NOT</t>
        </r>
        <r>
          <rPr>
            <sz val="9"/>
            <color indexed="81"/>
            <rFont val="Tahoma"/>
            <family val="2"/>
          </rPr>
          <t xml:space="preserve"> auto-populate). Be sure to list the name of all funding sources here, even if they only apply to another budget/component tab within this sheet</t>
        </r>
        <r>
          <rPr>
            <b/>
            <sz val="9"/>
            <color indexed="81"/>
            <rFont val="Tahoma"/>
            <family val="2"/>
          </rPr>
          <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2"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D12" authorId="0" shapeId="0" xr:uid="{00000000-0006-0000-0400-000002000000}">
      <text>
        <r>
          <rPr>
            <b/>
            <sz val="9"/>
            <color indexed="81"/>
            <rFont val="Tahoma"/>
            <family val="2"/>
          </rPr>
          <t>The total number of full-time equivalent budgeted positions for this job title. Examples:
One full-time employee = 1.00
One half-time employee = 0.50
Two full-time employees = 2.00</t>
        </r>
        <r>
          <rPr>
            <sz val="9"/>
            <color indexed="81"/>
            <rFont val="Tahoma"/>
            <family val="2"/>
          </rPr>
          <t xml:space="preserve">
</t>
        </r>
      </text>
    </comment>
    <comment ref="E12" authorId="0" shapeId="0" xr:uid="{00000000-0006-0000-0400-000003000000}">
      <text>
        <r>
          <rPr>
            <b/>
            <sz val="9"/>
            <color indexed="81"/>
            <rFont val="Tahoma"/>
            <family val="2"/>
          </rPr>
          <t>The percentage of this position that is funded by this specific HSH program grant.(Use for positions which split their time between multiple programs). 
Examples:
Position works exclusively on this program = 100%
Position spends only half of their time on this program = 50%</t>
        </r>
        <r>
          <rPr>
            <sz val="9"/>
            <color indexed="81"/>
            <rFont val="Tahoma"/>
            <family val="2"/>
          </rPr>
          <t xml:space="preserve">
</t>
        </r>
      </text>
    </comment>
    <comment ref="F12" authorId="0" shapeId="0" xr:uid="{00000000-0006-0000-0400-000004000000}">
      <text>
        <r>
          <rPr>
            <b/>
            <sz val="9"/>
            <color indexed="81"/>
            <rFont val="Tahoma"/>
            <family val="2"/>
          </rPr>
          <t>= "Position FTE" x "% FTE Funded by this budget"</t>
        </r>
      </text>
    </comment>
    <comment ref="G12" authorId="0" shapeId="0" xr:uid="{00000000-0006-0000-0400-000007000000}">
      <text>
        <r>
          <rPr>
            <sz val="9"/>
            <color indexed="81"/>
            <rFont val="Tahoma"/>
            <family val="2"/>
          </rPr>
          <t xml:space="preserve">= "Annual Full Time Salary" x "Adjusted Budgeted FTE"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tc={CE7F54AA-8A87-4F62-A3DD-950B729B1E41}</author>
  </authors>
  <commentList>
    <comment ref="A13" authorId="0" shapeId="0" xr:uid="{00000000-0006-0000-0500-000001000000}">
      <text>
        <r>
          <rPr>
            <b/>
            <sz val="9"/>
            <color indexed="81"/>
            <rFont val="Tahoma"/>
            <family val="2"/>
          </rPr>
          <t>The first 9 operating expense lines are fixed defaults which correspond to those in CARBON. Please do not delete or re-order these, even if not used</t>
        </r>
      </text>
    </comment>
    <comment ref="A79" authorId="1" shapeId="0" xr:uid="{CE7F54AA-8A87-4F62-A3DD-950B729B1E4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75" authorId="0" shapeId="0" xr:uid="{00000000-0006-0000-0600-000001000000}">
      <text>
        <r>
          <rPr>
            <sz val="9"/>
            <color indexed="81"/>
            <rFont val="Tahoma"/>
            <family val="2"/>
          </rPr>
          <t>Sum of itemized Admin line items listed above. Total should match the "Allowable Admin Cost" below (which is pulled from the Summary tab).</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Elhams, Majda (HOM)</author>
    <author>Robert J McCarthy</author>
  </authors>
  <commentList>
    <comment ref="B9" authorId="0" shapeId="0" xr:uid="{1E9B8ABF-C5A3-48DC-B116-3B8FE242E7AB}">
      <text>
        <r>
          <rPr>
            <sz val="9"/>
            <color indexed="81"/>
            <rFont val="Tahoma"/>
            <family val="2"/>
          </rPr>
          <t>CANNOT exceed $69,300</t>
        </r>
      </text>
    </comment>
    <comment ref="E12" authorId="1" shapeId="0" xr:uid="{7D2B067B-F453-44F8-A4BA-CE7072030E0F}">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E28" authorId="0" shapeId="0" xr:uid="{30B2B6D3-D769-4D4D-842F-035163BF820B}">
      <text>
        <r>
          <rPr>
            <sz val="9"/>
            <color indexed="81"/>
            <rFont val="Tahoma"/>
            <family val="2"/>
          </rPr>
          <t xml:space="preserve">
CANNOT EXCEED $49,500</t>
        </r>
      </text>
    </comment>
    <comment ref="F28" authorId="0" shapeId="0" xr:uid="{29E7E38A-2D6D-449E-B8CF-5B281DF7E92B}">
      <text>
        <r>
          <rPr>
            <sz val="9"/>
            <color indexed="81"/>
            <rFont val="Tahoma"/>
            <family val="2"/>
          </rPr>
          <t>CANNOT EXCEED $23,100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tc={C33CBA0E-136A-4735-AE5F-88D141F8FC0B}</author>
  </authors>
  <commentList>
    <comment ref="A79" authorId="0" shapeId="0" xr:uid="{C33CBA0E-136A-4735-AE5F-88D141F8FC0B}">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<sst xmlns="http://schemas.openxmlformats.org/spreadsheetml/2006/main" count="2974" uniqueCount="418">
  <si>
    <t>Location</t>
  </si>
  <si>
    <t>Description</t>
  </si>
  <si>
    <t>Notes</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</si>
  <si>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</si>
  <si>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</si>
  <si>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</si>
  <si>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</si>
  <si>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</si>
  <si>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</si>
  <si>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</si>
  <si>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</si>
  <si>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</si>
  <si>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</si>
  <si>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</si>
  <si>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</si>
  <si>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</si>
  <si>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</si>
  <si>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</si>
  <si>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</si>
  <si>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</si>
  <si>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</si>
  <si>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</si>
  <si>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</si>
  <si>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A42</t>
  </si>
  <si>
    <t>Revised "Other Revenues" heading to read "Other Revenues (to offset Total Expenditures)"</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</si>
  <si>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</si>
  <si>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</si>
  <si>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</si>
  <si>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</si>
  <si>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</si>
  <si>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</si>
  <si>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</si>
  <si>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</si>
  <si>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</si>
  <si>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</si>
  <si>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</si>
  <si>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</si>
  <si>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</si>
  <si>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</si>
  <si>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default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</si>
  <si>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</si>
  <si>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</si>
  <si>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</si>
  <si>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</si>
  <si>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</si>
  <si>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</si>
  <si>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</si>
  <si>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</si>
  <si>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</si>
  <si>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</si>
  <si>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</si>
  <si>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</si>
  <si>
    <t>City and County of San Francisco (CCSF)</t>
  </si>
  <si>
    <t>Department of Homelessness and Supportive Housing (HSH)</t>
  </si>
  <si>
    <t>Appendix B - Budget</t>
  </si>
  <si>
    <t>OVERVIEW</t>
  </si>
  <si>
    <t>The budget workbook, labeled 'Appendix B, Budget' is an integral part of HSH grant agreements with housing services grantees (providers). It is a multi-tab tool used for the planning, management, and monitoring of funds that are allocated to grantees for the purpose of providing program services as described in 'appendix A, Services to be Provided' of the grant agreement.</t>
  </si>
  <si>
    <t>PURPOSE</t>
  </si>
  <si>
    <t xml:space="preserve">Appendix B serves as: </t>
  </si>
  <si>
    <t>• A detailed annual plan quantifying staffing and operational needs to perform the services described in Appendix A for the term of the contract.</t>
  </si>
  <si>
    <t>• A basis for assessing the efficient use of budgetary resources to operate housing services programs.</t>
  </si>
  <si>
    <t>MAIN COMPONENTS / TABS</t>
  </si>
  <si>
    <t xml:space="preserve">1. READ ME </t>
  </si>
  <si>
    <t xml:space="preserve">This is the tab you are currently reading. It serves as a reference or a guideline that walks the user through the structure of the budget workbook, and provides key instructions on how to complete each component of this budget workbook. Please read this full page before beginning to work on the budget workbook, and refer to this tab as often as needed when working on the other components, to ensure updates are done correctly and data/ links/formulas are not accidentally corrupted. </t>
  </si>
  <si>
    <t>2.  Subcontractors</t>
  </si>
  <si>
    <t xml:space="preserve">This tab provides in detail the budgeted staffing costs information needed to carry out the program services, including: the position title, the number of full-time equivalents (FTE), the annual salary for each position, the HSH funded percentage for each position, and employee benefits costs. </t>
  </si>
  <si>
    <t xml:space="preserve">This section is used to budget in detail all operating and capital expenses associated with providing services to clients, and is arranged in 3 separate expense categories:
◘ Operating Expenses 
◘ Other Expenses Not Subject to Indirect Rate
◘ Capital Expenses 
</t>
  </si>
  <si>
    <t>INSTRUCTIONS</t>
  </si>
  <si>
    <t>GENERAL RULES</t>
  </si>
  <si>
    <r>
      <t xml:space="preserve">DO NOT </t>
    </r>
    <r>
      <rPr>
        <b/>
        <sz val="16"/>
        <rFont val="Arial Narrow"/>
        <family val="2"/>
      </rPr>
      <t xml:space="preserve">delete, insert, or move any columns or rows -- </t>
    </r>
    <r>
      <rPr>
        <sz val="12"/>
        <rFont val="Arial Narrow"/>
        <family val="2"/>
      </rPr>
      <t xml:space="preserve"> this may mess up formulas and/or links.</t>
    </r>
  </si>
  <si>
    <r>
      <t xml:space="preserve">DO NOT </t>
    </r>
    <r>
      <rPr>
        <b/>
        <sz val="16"/>
        <rFont val="Arial Narrow"/>
        <family val="2"/>
      </rPr>
      <t xml:space="preserve">change, delete, or override, any formulas -- </t>
    </r>
    <r>
      <rPr>
        <sz val="12"/>
        <rFont val="Arial Narrow"/>
        <family val="2"/>
      </rPr>
      <t xml:space="preserve"> this may result in data errors and undermine data accuracy. </t>
    </r>
  </si>
  <si>
    <r>
      <t xml:space="preserve">DO NOT </t>
    </r>
    <r>
      <rPr>
        <b/>
        <sz val="16"/>
        <rFont val="Arial Narrow"/>
        <family val="2"/>
      </rPr>
      <t>copy-paste data between columns, rows, or tabs --</t>
    </r>
    <r>
      <rPr>
        <sz val="14"/>
        <rFont val="Arial Narrow"/>
        <family val="2"/>
      </rPr>
      <t xml:space="preserve"> </t>
    </r>
    <r>
      <rPr>
        <sz val="12"/>
        <rFont val="Arial Narrow"/>
        <family val="2"/>
      </rPr>
      <t>as this may impact the conditional formatting structure of the workbook. Use 'Copy-Paste Special' instead to copy formulas or values only.</t>
    </r>
  </si>
  <si>
    <r>
      <t xml:space="preserve">DO NOT </t>
    </r>
    <r>
      <rPr>
        <b/>
        <sz val="16"/>
        <color theme="1"/>
        <rFont val="Arial Narrow"/>
        <family val="2"/>
      </rPr>
      <t>delet</t>
    </r>
    <r>
      <rPr>
        <b/>
        <sz val="16"/>
        <rFont val="Arial Narrow"/>
        <family val="2"/>
      </rPr>
      <t xml:space="preserve">e any tabs -- </t>
    </r>
    <r>
      <rPr>
        <sz val="12"/>
        <rFont val="Arial Narrow"/>
        <family val="2"/>
      </rPr>
      <t>Just hide the ones that are not applicable, as deleting tabs will break links and compromise the whole budget workbook</t>
    </r>
  </si>
  <si>
    <t>TAB-SPECIFIC GUIDELINES</t>
  </si>
  <si>
    <t>SUMMARY TAB</t>
  </si>
  <si>
    <t xml:space="preserve">Headers </t>
  </si>
  <si>
    <t>Expenditures Section</t>
  </si>
  <si>
    <t>Revenue Section</t>
  </si>
  <si>
    <t xml:space="preserve">This section is broken down into two categories: 
</t>
  </si>
  <si>
    <t>How to complete this section:</t>
  </si>
  <si>
    <t>Footer Section</t>
  </si>
  <si>
    <t>SALARY DETAIL TAB</t>
  </si>
  <si>
    <r>
      <t xml:space="preserve">• </t>
    </r>
    <r>
      <rPr>
        <b/>
        <sz val="12"/>
        <color theme="1"/>
        <rFont val="Arial Narrow"/>
        <family val="2"/>
      </rPr>
      <t>Position FTE</t>
    </r>
    <r>
      <rPr>
        <sz val="12"/>
        <color theme="1"/>
        <rFont val="Arial Narrow"/>
        <family val="2"/>
      </rPr>
      <t xml:space="preserve"> : This column lists the # of FTEs</t>
    </r>
    <r>
      <rPr>
        <sz val="14"/>
        <color rgb="FFFF0000"/>
        <rFont val="Arial Narrow"/>
        <family val="2"/>
      </rPr>
      <t>*</t>
    </r>
    <r>
      <rPr>
        <sz val="12"/>
        <color theme="1"/>
        <rFont val="Arial Narrow"/>
        <family val="2"/>
      </rPr>
      <t xml:space="preserve"> needed for each job classification. For example 0.5 FTE Case manager indicates that the full-time employee spends 50% of their time working on the program. 
</t>
    </r>
  </si>
  <si>
    <r>
      <t xml:space="preserve">• </t>
    </r>
    <r>
      <rPr>
        <b/>
        <sz val="12"/>
        <color theme="1"/>
        <rFont val="Arial Narrow"/>
        <family val="2"/>
      </rPr>
      <t xml:space="preserve">% FTE funded: </t>
    </r>
    <r>
      <rPr>
        <sz val="12"/>
        <color theme="1"/>
        <rFont val="Arial Narrow"/>
        <family val="2"/>
      </rPr>
      <t>Indicates how much of the position FTE is funded by HSH. For example 50% indicates that HSH is funding 50% of the FTE position assigned to the program. Using the 0.5 FTE CM example, a 50% FTE would mean that HSH is funding 0.25 FTE CM.</t>
    </r>
  </si>
  <si>
    <r>
      <t xml:space="preserve">• Adjusted Budgeted FTE: </t>
    </r>
    <r>
      <rPr>
        <sz val="12"/>
        <color theme="1"/>
        <rFont val="Arial Narrow"/>
        <family val="2"/>
      </rPr>
      <t xml:space="preserve">This indicates the effective FTE funded by HSH for this program and is equal to: </t>
    </r>
    <r>
      <rPr>
        <b/>
        <sz val="12"/>
        <color theme="1"/>
        <rFont val="Arial Narrow"/>
        <family val="2"/>
      </rPr>
      <t xml:space="preserve"> </t>
    </r>
    <r>
      <rPr>
        <b/>
        <sz val="11"/>
        <color theme="1"/>
        <rFont val="Arial Narrow"/>
        <family val="2"/>
      </rPr>
      <t xml:space="preserve">Position FTE </t>
    </r>
    <r>
      <rPr>
        <b/>
        <sz val="12"/>
        <color theme="1"/>
        <rFont val="Arial Narrow"/>
        <family val="2"/>
      </rPr>
      <t xml:space="preserve"> </t>
    </r>
    <r>
      <rPr>
        <sz val="12"/>
        <color theme="1"/>
        <rFont val="Arial Narrow"/>
        <family val="2"/>
      </rPr>
      <t>x</t>
    </r>
    <r>
      <rPr>
        <b/>
        <sz val="11"/>
        <color theme="1"/>
        <rFont val="Arial Narrow"/>
        <family val="2"/>
      </rPr>
      <t xml:space="preserve">  % FTE Funded by HSH</t>
    </r>
  </si>
  <si>
    <r>
      <t xml:space="preserve">• New Budget Salary: </t>
    </r>
    <r>
      <rPr>
        <sz val="12"/>
        <color theme="1"/>
        <rFont val="Arial Narrow"/>
        <family val="2"/>
      </rPr>
      <t>This column is formula-based and calculates the salary cost as follows:</t>
    </r>
    <r>
      <rPr>
        <b/>
        <sz val="12"/>
        <color theme="1"/>
        <rFont val="Arial Narrow"/>
        <family val="2"/>
      </rPr>
      <t xml:space="preserve"> Annual Full-Time Salary  </t>
    </r>
    <r>
      <rPr>
        <sz val="12"/>
        <color theme="1"/>
        <rFont val="Arial Narrow"/>
        <family val="2"/>
      </rPr>
      <t>x</t>
    </r>
    <r>
      <rPr>
        <b/>
        <sz val="12"/>
        <color theme="1"/>
        <rFont val="Arial Narrow"/>
        <family val="2"/>
      </rPr>
      <t xml:space="preserve">  Adjusted FTE</t>
    </r>
  </si>
  <si>
    <t>How to complete this tab:</t>
  </si>
  <si>
    <t>OPERATING DETAIL TAB</t>
  </si>
  <si>
    <r>
      <t xml:space="preserve">This section is used to budget all operating, capital, and other expenses associated with providing services to clients and is arranged in 3 separate categories:  
</t>
    </r>
    <r>
      <rPr>
        <sz val="11"/>
        <color theme="1"/>
        <rFont val="Arial Narrow"/>
        <family val="2"/>
      </rPr>
      <t xml:space="preserve">
</t>
    </r>
  </si>
  <si>
    <r>
      <rPr>
        <b/>
        <i/>
        <sz val="12"/>
        <color rgb="FF000000"/>
        <rFont val="Arial Narrow"/>
        <family val="2"/>
      </rPr>
      <t>1. Operating Expenses</t>
    </r>
    <r>
      <rPr>
        <sz val="12"/>
        <color rgb="FF000000"/>
        <rFont val="Arial Narrow"/>
        <family val="2"/>
      </rPr>
      <t>: The first 9 line item expense categories are fixed defaults. These should not be changed or overridden in the budget template. Additional expense categories can be added below these lines. Under Operating expenses, there is also a subcategory ' Consultants' reserved for consulting services.</t>
    </r>
  </si>
  <si>
    <t xml:space="preserve">https://www2.ed.gov/about/offices/list/ocfo/intro.html </t>
  </si>
  <si>
    <r>
      <t xml:space="preserve">3. Capital Expenses: </t>
    </r>
    <r>
      <rPr>
        <sz val="11"/>
        <color theme="1"/>
        <rFont val="Arial Narrow"/>
        <family val="2"/>
      </rPr>
      <t>This section is used to budget for any capital expenses needed for the operation of the program. Generally, the majority of HSH programs do not have significant costs in this category. Examples of  common capital expenses  for HSH programs include vehicle purchase for outreach programs, major HVAC, or elevator repairs etc.</t>
    </r>
  </si>
  <si>
    <t>How to complete this tab :</t>
  </si>
  <si>
    <t>BUDGET NARRATIVE TAB</t>
  </si>
  <si>
    <t>HSH Revenue Sources</t>
  </si>
  <si>
    <t>Other Revenue Sources</t>
  </si>
  <si>
    <t>Contract Action</t>
  </si>
  <si>
    <t>Contract Action (VLOOKUP)</t>
  </si>
  <si>
    <t>Budget Narrative Fiscal Year</t>
  </si>
  <si>
    <t>FY Term Start</t>
  </si>
  <si>
    <t>FY Term End</t>
  </si>
  <si>
    <t>Minimum Wage as of</t>
  </si>
  <si>
    <t>Until</t>
  </si>
  <si>
    <t>Minimum Hourly Wage (Non-Profits)</t>
  </si>
  <si>
    <t>Annual Minimum Salary (Full-Time)</t>
  </si>
  <si>
    <t>Fiscal Year Start</t>
  </si>
  <si>
    <t>Fiscal Year End</t>
  </si>
  <si>
    <t>ESG Award #</t>
  </si>
  <si>
    <t>ESG Award Term Start Date</t>
  </si>
  <si>
    <t>Tab Colors</t>
  </si>
  <si>
    <t>Summary 1</t>
  </si>
  <si>
    <t>Adjustment to Actuals</t>
  </si>
  <si>
    <t>Private Match</t>
  </si>
  <si>
    <t>New Agreement</t>
  </si>
  <si>
    <t xml:space="preserve"> </t>
  </si>
  <si>
    <t>Summary 2</t>
  </si>
  <si>
    <t>Candlestick Point Vehicle Triage Center General Fund Distribution</t>
  </si>
  <si>
    <t>Rental Income</t>
  </si>
  <si>
    <t>Amendment</t>
  </si>
  <si>
    <t>Summary 3</t>
  </si>
  <si>
    <t>Department of Public Health (DPH) Funding</t>
  </si>
  <si>
    <t>Modification</t>
  </si>
  <si>
    <t>Summary 4</t>
  </si>
  <si>
    <t>Federal - Community Services Block Grant (CSBG) (CFDA 93.778)</t>
  </si>
  <si>
    <t>Revision</t>
  </si>
  <si>
    <t>Summary 5</t>
  </si>
  <si>
    <t>Federal - COVID-19 Time-Limited Funding</t>
  </si>
  <si>
    <t>Summary 6</t>
  </si>
  <si>
    <t>Federal - HUD CoC (CFDA 14.267) - Admin</t>
  </si>
  <si>
    <t>E-19-MC-06-0016</t>
  </si>
  <si>
    <t>Summary 7</t>
  </si>
  <si>
    <t>Federal - HUD CoC (CFDA 14.267) - Leasing</t>
  </si>
  <si>
    <t>E-20-MC-06-0016</t>
  </si>
  <si>
    <t>Summary 8</t>
  </si>
  <si>
    <t>Federal - HUD CoC (CFDA 14.267) - Operating Costs</t>
  </si>
  <si>
    <t>E-21-MC-06-0016</t>
  </si>
  <si>
    <t>Summary 9</t>
  </si>
  <si>
    <t>Federal - HUD CoC (CFDA 14.267) - Rental Assistance</t>
  </si>
  <si>
    <t>E-22-MC-06-0016</t>
  </si>
  <si>
    <t>Summary 10</t>
  </si>
  <si>
    <t>Federal - HUD CoC (CFDA 14.267) - Supportive Services</t>
  </si>
  <si>
    <t>FY23-24</t>
  </si>
  <si>
    <t>Federal - HUD ESG (CFDA 14.231)</t>
  </si>
  <si>
    <t>FY24-25</t>
  </si>
  <si>
    <t>General Fund - CODB</t>
  </si>
  <si>
    <t>FY25-26</t>
  </si>
  <si>
    <t>General Fund - Community Services Block Grant (CSBG)</t>
  </si>
  <si>
    <t>FY26-27</t>
  </si>
  <si>
    <t>General Fund - Master Lease Cap Needs</t>
  </si>
  <si>
    <t>FY27-28</t>
  </si>
  <si>
    <t>General Fund - One-Time</t>
  </si>
  <si>
    <t>FY28-29</t>
  </si>
  <si>
    <t>General Fund - One-Time Carry-forward</t>
  </si>
  <si>
    <t>FY29-30</t>
  </si>
  <si>
    <t>General Fund - Ongoing</t>
  </si>
  <si>
    <t>FY30-31</t>
  </si>
  <si>
    <t>Google Fund</t>
  </si>
  <si>
    <t>FY31-32</t>
  </si>
  <si>
    <t>Housing and Community Development (HCD)</t>
  </si>
  <si>
    <t>FY32-33</t>
  </si>
  <si>
    <t>HSH Fund (formerly Care Not Cash (CNC))</t>
  </si>
  <si>
    <t>JobsNow</t>
  </si>
  <si>
    <t>Mayor's Fund for the Homeless</t>
  </si>
  <si>
    <t>MCO Adjustment - Ongoing</t>
  </si>
  <si>
    <t>MOHCD - Housing Trust Fund</t>
  </si>
  <si>
    <t>Project Income</t>
  </si>
  <si>
    <t>Prop C</t>
  </si>
  <si>
    <t>Prop C - Adult</t>
  </si>
  <si>
    <t>Prop C - Family</t>
  </si>
  <si>
    <t>Prop C - Family Housing</t>
  </si>
  <si>
    <t>Prop C - Family Housing (PM Start-Up)</t>
  </si>
  <si>
    <t>Prop C - Family Housing (SS Start-Up)</t>
  </si>
  <si>
    <t>Prop C - Mental Health (DPH Work Order)</t>
  </si>
  <si>
    <t>Prop C - One-time COVID-19 Bonus Pay</t>
  </si>
  <si>
    <t>Prop C - Prevention</t>
  </si>
  <si>
    <t>Prop C - TAY</t>
  </si>
  <si>
    <t>Prop C - TAY EHV</t>
  </si>
  <si>
    <t>Prop C - TAY Housing</t>
  </si>
  <si>
    <t>Prop C - Waiver</t>
  </si>
  <si>
    <t>SFHA EHV Service Fees</t>
  </si>
  <si>
    <t>State - CalAIM</t>
  </si>
  <si>
    <t>State - CalAIM - One-Time</t>
  </si>
  <si>
    <t>State - California Emergency Solutions and Housing (CESH)</t>
  </si>
  <si>
    <t>State - Educational Revenue Augmentation Fund (ERAF)</t>
  </si>
  <si>
    <t>State - Encampment Resolution Funding (ERF)</t>
  </si>
  <si>
    <t xml:space="preserve">State - Homeless Emergency Aid Program (HEAP) </t>
  </si>
  <si>
    <t>State - Homeless Emergency Aid Program (HEAP) (AKA SB850)</t>
  </si>
  <si>
    <t>State - Homeless Housing, Assistance, and Prevention Program (HHAP) 1</t>
  </si>
  <si>
    <t>State - Homeless Housing, Assistance, and Prevention Program (HHAP) 2</t>
  </si>
  <si>
    <t>State - Homeless Housing, Assistance, and Prevention Program (HHAP) 3</t>
  </si>
  <si>
    <t>State - Housing Disability Access Program (HDAP)</t>
  </si>
  <si>
    <t>State - Mental Health Service Act (MHSA)</t>
  </si>
  <si>
    <t>State - Project for Assistance in Transition from Homelessness (PATH)</t>
  </si>
  <si>
    <t>State - Project Homekey</t>
  </si>
  <si>
    <t>State - Project Roomkey</t>
  </si>
  <si>
    <t>State - Transitional Housing Placement (THP-Plus)</t>
  </si>
  <si>
    <t>State - Whole Person Care (WPC) - Ongoing</t>
  </si>
  <si>
    <t>Veterans Affairs Grant (VA)</t>
  </si>
  <si>
    <t>Work Order (specify)</t>
  </si>
  <si>
    <t>Youth Housing Demonstration Project (YHDP)</t>
  </si>
  <si>
    <t>Homekey</t>
  </si>
  <si>
    <t>PROGRAM</t>
  </si>
  <si>
    <t>BUDGET HISTORY:</t>
  </si>
  <si>
    <t>Date of Budget Change</t>
  </si>
  <si>
    <t>Change Type</t>
  </si>
  <si>
    <t>Ongoing / One-Time</t>
  </si>
  <si>
    <t>Change Amount</t>
  </si>
  <si>
    <t>Asana Approval Link</t>
  </si>
  <si>
    <t>Change Description</t>
  </si>
  <si>
    <t>DEPARTMENT OF HOMELESSNESS AND SUPPORTIVE HOUSING</t>
  </si>
  <si>
    <t>APPENDIX B, BUDGET</t>
  </si>
  <si>
    <t>Document Date</t>
  </si>
  <si>
    <t>Contract Term</t>
  </si>
  <si>
    <t>Begin Date</t>
  </si>
  <si>
    <t>End Date</t>
  </si>
  <si>
    <t>Duration (Years)</t>
  </si>
  <si>
    <t>Current Term</t>
  </si>
  <si>
    <t>Amended Term</t>
  </si>
  <si>
    <t>F$P Contract ID#</t>
  </si>
  <si>
    <t>SITE LISTS</t>
  </si>
  <si>
    <t>Site Name</t>
  </si>
  <si>
    <t>Address</t>
  </si>
  <si>
    <t>Contract Year</t>
  </si>
  <si>
    <t>FY Begin Date</t>
  </si>
  <si>
    <t>FY End Date</t>
  </si>
  <si>
    <t>Extension Year</t>
  </si>
  <si>
    <t>Subcontractors</t>
  </si>
  <si>
    <t>Program</t>
  </si>
  <si>
    <t>HUD REQUIREMENTS</t>
  </si>
  <si>
    <t>HUD CoC (CFDA 14.267)</t>
  </si>
  <si>
    <t>Year 1</t>
  </si>
  <si>
    <t>Year 2</t>
  </si>
  <si>
    <t>Year 3</t>
  </si>
  <si>
    <t>Year 4</t>
  </si>
  <si>
    <t>Year 5</t>
  </si>
  <si>
    <t>Year 6</t>
  </si>
  <si>
    <t>Year 7</t>
  </si>
  <si>
    <t>Year 8</t>
  </si>
  <si>
    <t>Year 9</t>
  </si>
  <si>
    <t>Year 10</t>
  </si>
  <si>
    <t>HUD Award Information 24 CFR 578.99(e); 2 CFR 200.331(a)</t>
  </si>
  <si>
    <t>Federal Award Identification Number (from GIW Sheet)</t>
  </si>
  <si>
    <t>Federal Award Date (HUD Agreement Signature Date) 2 CFR 200.39</t>
  </si>
  <si>
    <t>HUD ESG (CFDA 14.231)</t>
  </si>
  <si>
    <t>HUD ESG Award Date</t>
  </si>
  <si>
    <t>HUD ESG Award #</t>
  </si>
  <si>
    <t>Budget Names</t>
  </si>
  <si>
    <t>Funding:</t>
  </si>
  <si>
    <t>New</t>
  </si>
  <si>
    <t>All Years</t>
  </si>
  <si>
    <t>EXPENDITURES</t>
  </si>
  <si>
    <t>Salaries &amp; Benefits</t>
  </si>
  <si>
    <t>Operating Expenses</t>
  </si>
  <si>
    <t>Subtotal</t>
  </si>
  <si>
    <t xml:space="preserve">Indirect Percentage </t>
  </si>
  <si>
    <t xml:space="preserve">Indirect Cost </t>
  </si>
  <si>
    <t>Other Expenses (Not Eligible for indirect %)</t>
  </si>
  <si>
    <t>Capital Expenditure</t>
  </si>
  <si>
    <t>Admin Cost (HUD Only)</t>
  </si>
  <si>
    <t>TOTAL EXPENDITURES</t>
  </si>
  <si>
    <t>HSH REVENUES:</t>
  </si>
  <si>
    <t>TOTAL HSH REVENUES</t>
  </si>
  <si>
    <t>OTHER REVENUES (NON-HSH):</t>
  </si>
  <si>
    <t>TOTAL OTHER REVENUES</t>
  </si>
  <si>
    <t>TOTAL HSH + OTHER REVENUES</t>
  </si>
  <si>
    <t>Rev-Exp (Budget Match Check)</t>
  </si>
  <si>
    <t>Total Adjusted Salary FTE (All Budgets)</t>
  </si>
  <si>
    <t xml:space="preserve">Approved by:                                </t>
  </si>
  <si>
    <t>Title:</t>
  </si>
  <si>
    <t>Phone Number :</t>
  </si>
  <si>
    <t>Email:</t>
  </si>
  <si>
    <t>Template last modified</t>
  </si>
  <si>
    <t>Budget Name</t>
  </si>
  <si>
    <t>Indirect Cost (Line 25 X Line 26)</t>
  </si>
  <si>
    <t>Capital Expenditures</t>
  </si>
  <si>
    <t>Admin Cost (HUD Agreements Only)</t>
  </si>
  <si>
    <t>SALARY &amp; BENEFIT DETAIL</t>
  </si>
  <si>
    <t>POSITION TITLE</t>
  </si>
  <si>
    <t>Agency Totals</t>
  </si>
  <si>
    <t>For HSH Funded Program</t>
  </si>
  <si>
    <t>Annual Full Time Salary (for 1.00 FTE)</t>
  </si>
  <si>
    <t xml:space="preserve">Position FTE </t>
  </si>
  <si>
    <t>% FTE funded by this budget</t>
  </si>
  <si>
    <t>Adjusted Budgeted FTE</t>
  </si>
  <si>
    <t>Budgeted Salary</t>
  </si>
  <si>
    <t>Change</t>
  </si>
  <si>
    <t xml:space="preserve">TOTAL SALARIES </t>
  </si>
  <si>
    <t>TOTAL FTE :</t>
  </si>
  <si>
    <t>FRINGE BENEFIT RATE:</t>
  </si>
  <si>
    <t>EMPLOYEE FRINGE BENEFITS:</t>
  </si>
  <si>
    <t>TOTAL SALARIES &amp; BENEFITS:</t>
  </si>
  <si>
    <t>MCO</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</si>
  <si>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</si>
  <si>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</si>
  <si>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</si>
  <si>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</si>
  <si>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</si>
  <si>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</si>
  <si>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</si>
  <si>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</si>
  <si>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</si>
  <si>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</si>
  <si>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</si>
  <si>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</si>
  <si>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</si>
  <si>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TOTAL OPERATING EXPENSES</t>
  </si>
  <si>
    <t>OTHER EXPENSES (Not Eligible for Indirect Cost %)</t>
  </si>
  <si>
    <t>Subcontractors:</t>
  </si>
  <si>
    <t>Subcontractor indirect (First $25k only)</t>
  </si>
  <si>
    <t>TOTAL OTHER EXPENSES</t>
  </si>
  <si>
    <t>CAPITAL EXPENSES</t>
  </si>
  <si>
    <t>TOTAL CAPITAL EXPENSES</t>
  </si>
  <si>
    <t>HSH #3</t>
  </si>
  <si>
    <t>Indirect Rate</t>
  </si>
  <si>
    <t>BUDGET NARRATIVE</t>
  </si>
  <si>
    <t>Fiscal Year</t>
  </si>
  <si>
    <t>Fiscal Term Start</t>
  </si>
  <si>
    <t>Fiscal Term End</t>
  </si>
  <si>
    <t>Salaries &amp; Benefits</t>
    <phoneticPr fontId="6" type="noConversion"/>
  </si>
  <si>
    <t>Justification</t>
    <phoneticPr fontId="6" type="noConversion"/>
  </si>
  <si>
    <t>Calculation</t>
  </si>
  <si>
    <t>Employee Name</t>
  </si>
  <si>
    <t>TOTAL</t>
  </si>
  <si>
    <t>Employee Fringe Benefits</t>
    <phoneticPr fontId="6" type="noConversion"/>
  </si>
  <si>
    <r>
      <t xml:space="preserve">Includes FICA, SSUI, Workers Compensation and Medical calculated at </t>
    </r>
    <r>
      <rPr>
        <b/>
        <u/>
        <sz val="9"/>
        <color rgb="FF00B050"/>
        <rFont val="Arial"/>
        <family val="2"/>
      </rPr>
      <t>XX</t>
    </r>
    <r>
      <rPr>
        <u/>
        <sz val="9"/>
        <rFont val="Arial"/>
        <family val="2"/>
      </rPr>
      <t>% of total salaries.</t>
    </r>
  </si>
  <si>
    <t>TOTAL SALARIES &amp; BENEFITS</t>
  </si>
  <si>
    <t>Indirect Cost</t>
  </si>
  <si>
    <t>Other Expenses (not subject to indirect cost %)</t>
  </si>
  <si>
    <t>Amount</t>
    <phoneticPr fontId="6" type="noConversion"/>
  </si>
  <si>
    <t>Admin Cost (HUD CoC Agreements Only)</t>
  </si>
  <si>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</si>
  <si>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</si>
  <si>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</si>
  <si>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</si>
  <si>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</si>
  <si>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</si>
  <si>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</si>
  <si>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</si>
  <si>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</si>
  <si>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</si>
  <si>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</si>
  <si>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</si>
  <si>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</si>
  <si>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</si>
  <si>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</si>
  <si>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</si>
  <si>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</si>
  <si>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</si>
  <si>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</si>
  <si>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</si>
  <si>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</si>
  <si>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</si>
  <si>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</si>
  <si>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</si>
  <si>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Administrative Costs, see Section 578.59 (page 87) of the CoC Program Interim Rule, 24 CFR:</t>
  </si>
  <si>
    <t>https://www.hudexchange.info/resources/documents/CoCProgramInterimRule_FormattedVersion.pdf</t>
  </si>
  <si>
    <t>NUMBER SERVED</t>
  </si>
  <si>
    <t>Service Component</t>
  </si>
  <si>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</si>
  <si>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</si>
  <si>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</si>
  <si>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</si>
  <si>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</si>
  <si>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</si>
  <si>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</si>
  <si>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</si>
  <si>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Administrative Temp Agency, Outside Auditor</t>
  </si>
  <si>
    <t>Office Supplies &amp; Postage, Printing &amp; Reproduction, Utilities</t>
  </si>
  <si>
    <t>Staff Training, Staff Travel, Conference Expenses</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</si>
  <si>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</si>
  <si>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5/1/2024</t>
  </si>
  <si>
    <t>6/30/2028</t>
  </si>
  <si>
    <r>
      <t xml:space="preserve">• Consultants: </t>
    </r>
    <r>
      <rPr>
        <sz val="12"/>
        <color theme="1"/>
        <rFont val="Arial Narrow"/>
        <family val="2"/>
      </rPr>
      <t>This section is used for any contracted services by the proposer that do not fall under the scope of services in Appendix A i.e. services that are not directly related to the program. e.g. auditing, legal, or data processing services etc. If the contracted services are directly related to the program, these costs should be reported under the Subcontractors section.</t>
    </r>
  </si>
  <si>
    <t>This tab is linked to the 'salary detail' and 'operating detail' tabs and is automatically filled when these two tabs are completed. The proposer should only completes the 'Justification' and 'Calculation' columns. All other data fields are formula-driven or linked to other tabs &amp; date source.</t>
  </si>
  <si>
    <t>Proposers should address any technical / template-related questions to the Procurement Lead</t>
  </si>
  <si>
    <t>Proposer Name</t>
  </si>
  <si>
    <r>
      <t>•</t>
    </r>
    <r>
      <rPr>
        <b/>
        <sz val="12"/>
        <color theme="1"/>
        <rFont val="Arial Narrow"/>
        <family val="2"/>
      </rPr>
      <t xml:space="preserve"> Proposer Name:</t>
    </r>
    <r>
      <rPr>
        <sz val="12"/>
        <color theme="1"/>
        <rFont val="Arial Narrow"/>
        <family val="2"/>
      </rPr>
      <t xml:space="preserve"> The proposer's legal name. </t>
    </r>
  </si>
  <si>
    <t>The proposer completes this section by keying in the indirect percentage, the rest of the Expenditures section is formula-based or linked to the "Salary Detail' and 'Operational Detail' tabs, and will auto-populate when these two tabs are completed.</t>
  </si>
  <si>
    <r>
      <rPr>
        <b/>
        <sz val="12"/>
        <color theme="1"/>
        <rFont val="Arial Narrow"/>
        <family val="2"/>
      </rPr>
      <t>2. Other Revenue:</t>
    </r>
    <r>
      <rPr>
        <sz val="12"/>
        <color theme="1"/>
        <rFont val="Arial Narrow"/>
        <family val="2"/>
      </rPr>
      <t xml:space="preserve"> This section lists non-HSH revenues that the proposer anticipates to generate to offset /subsidize the costs of the program. Examples of non-HSH revenue includes: rental income, private income.</t>
    </r>
  </si>
  <si>
    <r>
      <t xml:space="preserve">In this tab, the proposer completes the following 5 fields only. Everything else is auto-populated and the formulas should never be overridden : 
 </t>
    </r>
    <r>
      <rPr>
        <sz val="11"/>
        <color theme="1"/>
        <rFont val="Arial Narrow"/>
        <family val="2"/>
      </rPr>
      <t xml:space="preserve">    1.The Position Title
     2. The Annual Salary Information
     3. The Number of  FTEs
     4. The Funding % 
     5. Fringe Benefits Rate</t>
    </r>
    <r>
      <rPr>
        <sz val="12"/>
        <color theme="1"/>
        <rFont val="Arial Narrow"/>
        <family val="2"/>
      </rPr>
      <t xml:space="preserve"> 
The adjusted FTE and the budgeted salary are formula-based and will auto-populate. The formulas should never be overridden.</t>
    </r>
  </si>
  <si>
    <r>
      <t>•</t>
    </r>
    <r>
      <rPr>
        <b/>
        <sz val="12"/>
        <color theme="1"/>
        <rFont val="Arial Narrow"/>
        <family val="2"/>
      </rPr>
      <t xml:space="preserve"> Annual Full-Time Salary</t>
    </r>
    <r>
      <rPr>
        <sz val="12"/>
        <color theme="1"/>
        <rFont val="Arial Narrow"/>
        <family val="2"/>
      </rPr>
      <t>: is equivalent to the annual salary paid by the proposer based on a 40 hour-work week i.e. 2,080 hours annually. The annual salary should meet CCSF's minimum compensation ordinance (MCO). This column is conditionally-formatted to flag any salaries below (MCO).</t>
    </r>
  </si>
  <si>
    <r>
      <rPr>
        <i/>
        <sz val="11"/>
        <color rgb="FFFF0000"/>
        <rFont val="Arial Narrow"/>
        <family val="2"/>
      </rPr>
      <t>*</t>
    </r>
    <r>
      <rPr>
        <i/>
        <sz val="10.5"/>
        <color theme="1"/>
        <rFont val="Arial Narrow"/>
        <family val="2"/>
      </rPr>
      <t>1 FTE is based on a 40-hour work week. For proposers that use different work schedule ( e.g. 37.5 work week), they can note this information in the 'Budget Narrative' tab.</t>
    </r>
  </si>
  <si>
    <t>New budget: The proposer completes the 'Position Title', 'Annual Full Time Salary', 'Position FTE', and '% FTE funded by this budget'. The rest of the columns (shaded in light grey) are formula-based that auto-populate accordingly.</t>
  </si>
  <si>
    <t xml:space="preserve">New budget: The proposer  inputs the budgeted expenses in the 'New' column for each budget year in the contract term. </t>
  </si>
  <si>
    <t>Agreement Term</t>
  </si>
  <si>
    <t>Start Up - Master Lease and Property Management Services</t>
  </si>
  <si>
    <t>Master Lease and Property Management Services</t>
  </si>
  <si>
    <t>=Summary!R6C2</t>
  </si>
  <si>
    <t xml:space="preserve">OTHER REVENUES (NON-HSH): </t>
  </si>
  <si>
    <t>Subcontractos</t>
  </si>
  <si>
    <r>
      <t>OTHER REVENUES (NON-HSH): (</t>
    </r>
    <r>
      <rPr>
        <b/>
        <sz val="12"/>
        <color rgb="FF0000FF"/>
        <rFont val="Calibri"/>
        <family val="2"/>
        <scheme val="minor"/>
      </rPr>
      <t>Enter)</t>
    </r>
  </si>
  <si>
    <t>HSH REVENUES</t>
  </si>
  <si>
    <t>Indirect Cost (Line 18 X Line 19)</t>
  </si>
  <si>
    <t xml:space="preserve">This tab rolls up the total expenses by category (i.e. salaries &amp; benefits, operations, indirect, and capital) and lists the revenues by funding source. Most of the fields on this tab are linked to the salary and operating detail tabs. 
</t>
  </si>
  <si>
    <t xml:space="preserve">This tab is an integral part of the budget workbook and MUST be completed fully and accurately. The proposer uses this tab to explain and provide calculation details for the estimated cost for each line item on the 'Salary Detail' and 'Operating Detail' tabs. </t>
  </si>
  <si>
    <t>• The proposer completes the Other Revenue section  by listing any applicable revenue source, and entering the anticipated revenue amount in the budget column for each applicable year.</t>
  </si>
  <si>
    <r>
      <t xml:space="preserve">2. Other Expenses ( Not Subject to indirect cost %): </t>
    </r>
    <r>
      <rPr>
        <sz val="12"/>
        <color theme="1"/>
        <rFont val="Arial Narrow"/>
        <family val="2"/>
      </rPr>
      <t>This section is reserved for any expenses that are not subject to the indirect cost rate. This includes generally costs that have minimal administrative burden to the proposer. Examples of these expenses include but are not limited to: client stipends, rental subsidies, and any other pass-through expenses. This section also includes an expense subcategory reserved for any services within the scope of the services described in Appendix A that the proposer subcontracts. Per the City's Controller's Office's guidelines, no more than $25,000 of these subcontracted services can be subject to the indirect cost rate. The budget template automatically calculates the indirect rate on the first $25,000 under the ' Subcontractor indirect (First $25k only)' line.</t>
    </r>
    <r>
      <rPr>
        <i/>
        <sz val="12"/>
        <color theme="1"/>
        <rFont val="Arial Narrow"/>
        <family val="2"/>
      </rPr>
      <t xml:space="preserve">
</t>
    </r>
    <r>
      <rPr>
        <b/>
        <i/>
        <sz val="12"/>
        <color theme="1"/>
        <rFont val="Arial Narrow"/>
        <family val="2"/>
      </rPr>
      <t xml:space="preserve">
</t>
    </r>
    <r>
      <rPr>
        <b/>
        <i/>
        <sz val="11"/>
        <color theme="1"/>
        <rFont val="Arial Narrow"/>
        <family val="2"/>
      </rPr>
      <t>Note:</t>
    </r>
    <r>
      <rPr>
        <i/>
        <sz val="12"/>
        <color theme="1"/>
        <rFont val="Arial Narrow"/>
        <family val="2"/>
      </rPr>
      <t xml:space="preserve"> </t>
    </r>
    <r>
      <rPr>
        <i/>
        <sz val="10"/>
        <color theme="1"/>
        <rFont val="Arial Narrow"/>
        <family val="2"/>
      </rPr>
      <t xml:space="preserve">CCSF Controller's Office (CON) defines indirect costs as organizational costs that cannot be isolated to an individual program or contract. Common examples are accounting, human resources, IT staff salaries that support the entire organization.
Per the U.S. Department of Education  (Source below) An indirect cost rate is a mechanism for determining fairly and conveniently within the boundaries of sound administrative principles, what proportion of indirect cost each program should bear. The indirect cost rate is designed to provide a method for full cost recovery, and it is an equitable, logical, and consistent process for allocating costs not directly associated with a single grant/contract, project or cost objective. </t>
    </r>
    <r>
      <rPr>
        <b/>
        <i/>
        <sz val="12"/>
        <color theme="1"/>
        <rFont val="Arial Narrow"/>
        <family val="2"/>
      </rPr>
      <t xml:space="preserve">
</t>
    </r>
  </si>
  <si>
    <t>This tab lists the names of any proposed entities/business with whom the proposer subcontracts a portion of the HSH contracted services.</t>
  </si>
  <si>
    <t>3. Summary (All Budgets)</t>
  </si>
  <si>
    <r>
      <t>Appendix B is composed of</t>
    </r>
    <r>
      <rPr>
        <b/>
        <sz val="14"/>
        <color theme="1"/>
        <rFont val="Arial Narrow"/>
        <family val="2"/>
      </rPr>
      <t xml:space="preserve"> 7 </t>
    </r>
    <r>
      <rPr>
        <sz val="12"/>
        <color theme="1"/>
        <rFont val="Arial Narrow"/>
        <family val="2"/>
      </rPr>
      <t>main components (tabs):</t>
    </r>
  </si>
  <si>
    <t>4. Summary (2 sets)</t>
  </si>
  <si>
    <t>5. Salary Detail (2 sets)</t>
  </si>
  <si>
    <t>6. Operational Detail (2 sets)</t>
  </si>
  <si>
    <t>7. Budget Narrative (2 sets)</t>
  </si>
  <si>
    <t>Prop C - One-Time Start-Up</t>
  </si>
  <si>
    <t>Rev-Exp ( Budget Match Check)</t>
  </si>
  <si>
    <r>
      <rPr>
        <b/>
        <sz val="12"/>
        <color theme="1"/>
        <rFont val="Arial Narrow"/>
        <family val="2"/>
      </rPr>
      <t>• Document Date</t>
    </r>
    <r>
      <rPr>
        <sz val="12"/>
        <color theme="1"/>
        <rFont val="Arial Narrow"/>
        <family val="2"/>
      </rPr>
      <t xml:space="preserve"> : The date the Appendix B was completed.</t>
    </r>
  </si>
  <si>
    <t>ADDITIONAL INSTRUCTIONS FOR THE START UP BUDGET</t>
  </si>
  <si>
    <t>Maximum Funding:</t>
  </si>
  <si>
    <t>This row serves as a tool to cross-check that the allocated costs remain within the maximum funding for each ear. This line currently shows the maximum funding amount for each year and will be zeroed out after the proposer competes the 'Salary Detail' and 'Operating Detail' tabs and populate the indirect percentage on the ' Summary' tabs. If the amounts are not zeroed out, it indicates that the proposer's allocated costs either exceed ( if amount is negative) or are below ( in amount is positive)  the maximum allowable funding. The proposer must ensure that this row is zeroed out when the budget proposal is completed.</t>
  </si>
  <si>
    <t>This section includes the contact information (name, title, email, and phone number) of the proposer's budget staff responsible for completing the budget. Usually the CFO or Budget Manager. The proposer completes this information on the 'Summary - ML &amp; PM' tab and the other tabs will auto-populate accordingly.</t>
  </si>
  <si>
    <t xml:space="preserve">This summary displays the aggregate budget for the whole program. It consolidates the individual budgets for the ongoing services and the start-up costs. This tab is wholly linked to the individual 'summary- ML &amp; PM ' and ' Summary- Start Up' tabs and requires no manual input.
</t>
  </si>
  <si>
    <t>Cells highlighted in light grey are linked and auto-populate when the proposer completes the source/precedent cells.</t>
  </si>
  <si>
    <t>Cells highlighted in bright yellow are for the proposer to directly input/key in data.</t>
  </si>
  <si>
    <t>This section is completed by the Analyst when a new agreement is created. After that, the Analyst updates this information as needed every time a contract action is initiated. The Analyst enters this information on the'Summary - ML &amp; PM' tab and it automatically updates all the remaining tabs including the 'Summary (ALL Budgets)' tab.</t>
  </si>
  <si>
    <t>RFQ #144 TAY Site at 42 Otis</t>
  </si>
  <si>
    <r>
      <rPr>
        <b/>
        <i/>
        <sz val="12"/>
        <color theme="1"/>
        <rFont val="Arial Narrow"/>
        <family val="2"/>
      </rPr>
      <t>1. HSH Revenue</t>
    </r>
    <r>
      <rPr>
        <sz val="12"/>
        <color theme="1"/>
        <rFont val="Arial Narrow"/>
        <family val="2"/>
      </rPr>
      <t>: This section lists the HSH revenues (by funding source) that fund the program. The total and source of funding for this RFQ is already populated on the 'Summary- ML&amp; PM' tab. For the 'Summary -Start Up' tab, the HSH Revenue section will auto-populate when the proposer completes the 'Salary Detail - Start Up' and 'Operating Detail - Start Up' tabs. Please refer to the 'Additional Instructions for the Start Up budget' section at the end of this tab for further guidance.</t>
    </r>
  </si>
  <si>
    <r>
      <t xml:space="preserve">
• The </t>
    </r>
    <r>
      <rPr>
        <u/>
        <sz val="12"/>
        <color theme="1"/>
        <rFont val="Arial Narrow"/>
        <family val="2"/>
      </rPr>
      <t>total budget amount</t>
    </r>
    <r>
      <rPr>
        <sz val="12"/>
        <color theme="1"/>
        <rFont val="Arial Narrow"/>
        <family val="2"/>
      </rPr>
      <t xml:space="preserve"> available for Master Lease and Property Management for </t>
    </r>
    <r>
      <rPr>
        <b/>
        <sz val="12"/>
        <color theme="1"/>
        <rFont val="Arial Narrow"/>
        <family val="2"/>
      </rPr>
      <t xml:space="preserve">Year 1 </t>
    </r>
    <r>
      <rPr>
        <sz val="12"/>
        <color theme="1"/>
        <rFont val="Arial Narrow"/>
        <family val="2"/>
      </rPr>
      <t xml:space="preserve">is $594,000 . The proposer may allocate up to </t>
    </r>
    <r>
      <rPr>
        <b/>
        <sz val="12"/>
        <color theme="1"/>
        <rFont val="Arial Narrow"/>
        <family val="2"/>
      </rPr>
      <t>$49,500</t>
    </r>
    <r>
      <rPr>
        <sz val="12"/>
        <color theme="1"/>
        <rFont val="Arial Narrow"/>
        <family val="2"/>
      </rPr>
      <t xml:space="preserve"> of this amount for the 3-month start up period.
• After the proposer completes the 'Salary Detail - Start Up' and 'Operating Detail - Start Up' tabs, and inputs the Indirect Percentage on the 'Summary-Start Up  tab, the revenue section for the Start Up budget will auto-calculate. The revenue section for Year 1 on the 'Summary - ML &amp; PM" tab will also be automatically reduced by the same amount.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</si>
</sst>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m/d/yy"/>
    <numFmt numFmtId="169" formatCode="_(&quot;$&quot;* #,##0_);_(&quot;$&quot;* \(#,##0\);_(&quot;$&quot;* &quot;-&quot;??_);_(@_)"/>
    <numFmt numFmtId="170" formatCode="0;\-0;;@"/>
    <numFmt numFmtId="171" formatCode="_(&quot;$&quot;* #,##0.00_);_(&quot;$&quot;* \(#,##0.00\);_(&quot;$&quot;* &quot;-&quot;_);_(@_)"/>
    <numFmt numFmtId="172" formatCode="0.0"/>
    <numFmt numFmtId="173" formatCode="_(* #,##0_);_(* \(#,##0\);_(* &quot;-&quot;??_);_(@_)"/>
  </numFmts>
  <fonts count="77">
    <font>
      <sz val="10"/>
      <name val="Arial"/>
    </font>
    <font>
      <sz val="10"/>
      <name val="Arial"/>
      <family val="2"/>
    </font>
    <font>
      <u/>
      <sz val="10"/>
      <name val="Geneva"/>
    </font>
    <font>
      <b/>
      <sz val="10"/>
      <name val="Geneva"/>
    </font>
    <font>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b/>
      <u/>
      <sz val="10"/>
      <name val="Arial"/>
      <family val="2"/>
    </font>
    <font>
      <u/>
      <sz val="9"/>
      <name val="Arial"/>
      <family val="2"/>
    </font>
    <font>
      <sz val="9"/>
      <color indexed="81"/>
      <name val="Tahoma"/>
      <family val="2"/>
    </font>
    <font>
      <b/>
      <sz val="9"/>
      <color indexed="81"/>
      <name val="Tahoma"/>
      <family val="2"/>
    </font>
    <font>
      <b/>
      <sz val="11"/>
      <name val="Arial"/>
      <family val="2"/>
    </font>
    <font>
      <b/>
      <u/>
      <sz val="12"/>
      <name val="Calibri"/>
      <family val="2"/>
      <scheme val="minor"/>
    </font>
    <font>
      <b/>
      <u/>
      <sz val="9"/>
      <color indexed="81"/>
      <name val="Tahoma"/>
      <family val="2"/>
    </font>
    <font>
      <b/>
      <u/>
      <sz val="11"/>
      <name val="Arial"/>
      <family val="2"/>
    </font>
    <font>
      <b/>
      <u/>
      <sz val="10"/>
      <color theme="10"/>
      <name val="Arial"/>
      <family val="2"/>
    </font>
    <font>
      <b/>
      <sz val="22"/>
      <color theme="1"/>
      <name val="Arial Narrow"/>
      <family val="2"/>
    </font>
    <font>
      <sz val="12"/>
      <color theme="1"/>
      <name val="Arial Narrow"/>
      <family val="2"/>
    </font>
    <font>
      <b/>
      <sz val="18"/>
      <color theme="1"/>
      <name val="Arial Narrow"/>
      <family val="2"/>
    </font>
    <font>
      <b/>
      <sz val="12"/>
      <name val="Arial Narrow"/>
      <family val="2"/>
    </font>
    <font>
      <b/>
      <sz val="12"/>
      <color theme="1"/>
      <name val="Arial Narrow"/>
      <family val="2"/>
    </font>
    <font>
      <i/>
      <sz val="12"/>
      <color theme="1"/>
      <name val="Arial Narrow"/>
      <family val="2"/>
    </font>
    <font>
      <sz val="11"/>
      <color theme="1"/>
      <name val="Arial Narrow"/>
      <family val="2"/>
    </font>
    <font>
      <b/>
      <i/>
      <sz val="12"/>
      <color theme="1"/>
      <name val="Arial Narrow"/>
      <family val="2"/>
    </font>
    <font>
      <i/>
      <sz val="12"/>
      <color rgb="FF00B050"/>
      <name val="Arial Narrow"/>
      <family val="2"/>
    </font>
    <font>
      <sz val="12"/>
      <name val="Arial Narrow"/>
      <family val="2"/>
    </font>
    <font>
      <i/>
      <sz val="10.5"/>
      <color theme="1"/>
      <name val="Arial Narrow"/>
      <family val="2"/>
    </font>
    <font>
      <b/>
      <sz val="11"/>
      <color theme="1"/>
      <name val="Arial Narrow"/>
      <family val="2"/>
    </font>
    <font>
      <b/>
      <sz val="14"/>
      <color theme="1"/>
      <name val="Arial Narrow"/>
      <family val="2"/>
    </font>
    <font>
      <b/>
      <sz val="16"/>
      <color rgb="FF0000FF"/>
      <name val="Arial Narrow"/>
      <family val="2"/>
    </font>
    <font>
      <sz val="12"/>
      <name val="Arial"/>
      <family val="2"/>
    </font>
    <font>
      <sz val="10"/>
      <color rgb="FF000000"/>
      <name val="Arial"/>
      <family val="2"/>
    </font>
    <font>
      <b/>
      <sz val="16"/>
      <color rgb="FFFF0000"/>
      <name val="Arial Narrow"/>
      <family val="2"/>
    </font>
    <font>
      <b/>
      <sz val="16"/>
      <name val="Arial Narrow"/>
      <family val="2"/>
    </font>
    <font>
      <sz val="14"/>
      <name val="Arial Narrow"/>
      <family val="2"/>
    </font>
    <font>
      <u/>
      <sz val="8"/>
      <color theme="10"/>
      <name val="Arial"/>
      <family val="2"/>
    </font>
    <font>
      <sz val="8"/>
      <name val="Arial Narrow"/>
      <family val="2"/>
    </font>
    <font>
      <b/>
      <sz val="16"/>
      <color theme="1"/>
      <name val="Arial Narrow"/>
      <family val="2"/>
    </font>
    <font>
      <i/>
      <sz val="11"/>
      <color rgb="FFFF0000"/>
      <name val="Arial Narrow"/>
      <family val="2"/>
    </font>
    <font>
      <b/>
      <i/>
      <sz val="12"/>
      <color rgb="FF00B050"/>
      <name val="Arial Narrow"/>
      <family val="2"/>
    </font>
    <font>
      <b/>
      <sz val="11"/>
      <name val="Arial Narrow"/>
      <family val="2"/>
    </font>
    <font>
      <b/>
      <sz val="11"/>
      <name val="Calibri"/>
      <family val="2"/>
      <scheme val="minor"/>
    </font>
    <font>
      <b/>
      <sz val="12"/>
      <color rgb="FF0000FF"/>
      <name val="Calibri"/>
      <family val="2"/>
      <scheme val="minor"/>
    </font>
    <font>
      <b/>
      <sz val="10"/>
      <color rgb="FFFF0000"/>
      <name val="Calibri"/>
      <family val="2"/>
      <scheme val="minor"/>
    </font>
    <font>
      <b/>
      <sz val="10"/>
      <name val="Calibri"/>
      <family val="2"/>
      <scheme val="minor"/>
    </font>
    <font>
      <sz val="10"/>
      <name val="Calibri"/>
      <family val="2"/>
      <scheme val="minor"/>
    </font>
    <font>
      <sz val="10"/>
      <color theme="1"/>
      <name val="Arial"/>
      <family val="2"/>
    </font>
    <font>
      <sz val="9"/>
      <color theme="1"/>
      <name val="Arial"/>
      <family val="2"/>
    </font>
    <font>
      <b/>
      <sz val="8"/>
      <color rgb="FF0000FF"/>
      <name val="Arial"/>
      <family val="2"/>
    </font>
    <font>
      <sz val="8"/>
      <color indexed="81"/>
      <name val="Tahoma"/>
      <family val="2"/>
    </font>
    <font>
      <i/>
      <sz val="8"/>
      <color rgb="FF0000FF"/>
      <name val="Arial"/>
      <family val="2"/>
    </font>
    <font>
      <b/>
      <sz val="14"/>
      <name val="Calibri"/>
      <family val="2"/>
      <scheme val="minor"/>
    </font>
    <font>
      <b/>
      <i/>
      <sz val="8"/>
      <color rgb="FF0000FF"/>
      <name val="Arial"/>
      <family val="2"/>
    </font>
    <font>
      <b/>
      <u/>
      <sz val="9"/>
      <color rgb="FF00B050"/>
      <name val="Arial"/>
      <family val="2"/>
    </font>
    <font>
      <sz val="14"/>
      <color rgb="FFFF0000"/>
      <name val="Arial Narrow"/>
      <family val="2"/>
    </font>
    <font>
      <b/>
      <i/>
      <sz val="12"/>
      <color rgb="FF000000"/>
      <name val="Arial Narrow"/>
      <family val="2"/>
    </font>
    <font>
      <sz val="12"/>
      <color rgb="FF000000"/>
      <name val="Arial Narrow"/>
      <family val="2"/>
    </font>
    <font>
      <b/>
      <sz val="12"/>
      <color theme="1"/>
      <name val="Calibri"/>
      <family val="2"/>
      <scheme val="minor"/>
    </font>
    <font>
      <b/>
      <sz val="16"/>
      <name val="Calibri"/>
      <family val="2"/>
      <scheme val="minor"/>
    </font>
    <font>
      <sz val="12"/>
      <color theme="1"/>
      <name val="Calibri"/>
      <family val="2"/>
      <scheme val="minor"/>
    </font>
    <font>
      <b/>
      <sz val="8"/>
      <name val="Arial"/>
      <family val="2"/>
    </font>
    <font>
      <u/>
      <sz val="10"/>
      <name val="Arial"/>
      <family val="2"/>
    </font>
    <font>
      <i/>
      <sz val="10"/>
      <color theme="1"/>
      <name val="Arial Narrow"/>
      <family val="2"/>
    </font>
    <font>
      <b/>
      <i/>
      <sz val="11"/>
      <color theme="1"/>
      <name val="Arial Narrow"/>
      <family val="2"/>
    </font>
    <font>
      <i/>
      <sz val="12"/>
      <name val="Arial Narrow"/>
      <family val="2"/>
    </font>
    <font>
      <u/>
      <sz val="12"/>
      <color theme="1"/>
      <name val="Arial Narrow"/>
      <family val="2"/>
    </font>
  </fonts>
  <fills count="34">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CC"/>
        <bgColor indexed="64"/>
      </patternFill>
    </fill>
    <fill>
      <patternFill patternType="solid">
        <fgColor rgb="FFCC9900"/>
        <bgColor indexed="64"/>
      </patternFill>
    </fill>
    <fill>
      <patternFill patternType="solid">
        <fgColor theme="0" tint="-0.14999847407452621"/>
        <bgColor indexed="64"/>
      </patternFill>
    </fill>
    <fill>
      <patternFill patternType="solid">
        <fgColor rgb="FF99CCFF"/>
        <bgColor indexed="64"/>
      </patternFill>
    </fill>
    <fill>
      <patternFill patternType="solid">
        <fgColor rgb="FFFFCC66"/>
        <bgColor indexed="64"/>
      </patternFill>
    </fill>
    <fill>
      <patternFill patternType="solid">
        <fgColor rgb="FF66CCFF"/>
        <bgColor indexed="64"/>
      </patternFill>
    </fill>
  </fills>
  <borders count="60">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2">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6" fillId="0" borderId="0" applyNumberForma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cellStyleXfs>
  <cellXfs count="1588">
    <xf numFmtId="0" fontId="0" fillId="0" borderId="0" xfId="0"/>
    <xf numFmtId="0" fontId="0" fillId="0" borderId="1" xfId="0" applyBorder="1"/>
    <xf numFmtId="0" fontId="5" fillId="0" borderId="1" xfId="0" applyFont="1" applyBorder="1"/>
    <xf numFmtId="0" fontId="7" fillId="0" borderId="0" xfId="4" applyFont="1" applyAlignment="1">
      <alignment vertical="top"/>
    </xf>
    <xf numFmtId="0" fontId="4" fillId="0" borderId="0" xfId="4" applyAlignment="1">
      <alignment vertical="top" wrapText="1"/>
    </xf>
    <xf numFmtId="6" fontId="7" fillId="0" borderId="0" xfId="2" applyNumberFormat="1" applyFont="1" applyFill="1" applyBorder="1" applyAlignment="1">
      <alignment vertical="top"/>
    </xf>
    <xf numFmtId="2" fontId="7" fillId="0" borderId="0" xfId="4" applyNumberFormat="1" applyFont="1" applyAlignment="1">
      <alignment vertical="top"/>
    </xf>
    <xf numFmtId="6" fontId="7" fillId="0" borderId="0" xfId="4" applyNumberFormat="1" applyFont="1" applyAlignment="1">
      <alignment vertical="top"/>
    </xf>
    <xf numFmtId="0" fontId="4" fillId="0" borderId="0" xfId="4" applyAlignment="1">
      <alignment vertical="top"/>
    </xf>
    <xf numFmtId="0" fontId="5" fillId="0" borderId="0" xfId="4" applyFont="1" applyAlignment="1">
      <alignment vertical="top"/>
    </xf>
    <xf numFmtId="164" fontId="7" fillId="0" borderId="0" xfId="4" applyNumberFormat="1" applyFont="1" applyAlignment="1">
      <alignment vertical="top"/>
    </xf>
    <xf numFmtId="6" fontId="4" fillId="0" borderId="0" xfId="4" applyNumberFormat="1" applyAlignment="1">
      <alignment vertical="top"/>
    </xf>
    <xf numFmtId="166" fontId="7" fillId="0" borderId="0" xfId="6" applyNumberFormat="1" applyFont="1" applyFill="1" applyBorder="1" applyAlignment="1">
      <alignment vertical="top"/>
    </xf>
    <xf numFmtId="6" fontId="0" fillId="0" borderId="0" xfId="0" applyNumberFormat="1"/>
    <xf numFmtId="0" fontId="1" fillId="0" borderId="0" xfId="4" applyFont="1" applyAlignment="1">
      <alignment vertical="top" wrapText="1"/>
    </xf>
    <xf numFmtId="0" fontId="1" fillId="0" borderId="0" xfId="0" applyFont="1"/>
    <xf numFmtId="0" fontId="0" fillId="0" borderId="26" xfId="0" applyBorder="1"/>
    <xf numFmtId="0" fontId="0" fillId="0" borderId="22" xfId="0" applyBorder="1"/>
    <xf numFmtId="0" fontId="0" fillId="0" borderId="30" xfId="0" applyBorder="1"/>
    <xf numFmtId="14" fontId="6" fillId="0" borderId="29" xfId="0" applyNumberFormat="1" applyFont="1" applyBorder="1"/>
    <xf numFmtId="0" fontId="8" fillId="0" borderId="0" xfId="4" applyFont="1" applyAlignment="1">
      <alignment vertical="top" wrapText="1"/>
    </xf>
    <xf numFmtId="0" fontId="0" fillId="0" borderId="0" xfId="0" applyAlignment="1">
      <alignment wrapText="1"/>
    </xf>
    <xf numFmtId="0" fontId="1" fillId="3" borderId="23" xfId="0" applyFont="1" applyFill="1" applyBorder="1" applyAlignment="1">
      <alignment horizontal="center" wrapText="1"/>
    </xf>
    <xf numFmtId="0" fontId="5" fillId="3" borderId="12" xfId="0" applyFont="1" applyFill="1" applyBorder="1" applyAlignment="1">
      <alignment horizontal="center" wrapText="1"/>
    </xf>
    <xf numFmtId="0" fontId="1" fillId="3" borderId="27" xfId="0" applyFont="1" applyFill="1" applyBorder="1" applyAlignment="1">
      <alignment horizontal="center" wrapText="1"/>
    </xf>
    <xf numFmtId="0" fontId="1" fillId="2" borderId="23" xfId="0" applyFont="1" applyFill="1" applyBorder="1" applyAlignment="1">
      <alignment horizontal="center" wrapText="1"/>
    </xf>
    <xf numFmtId="0" fontId="5" fillId="2" borderId="12" xfId="0" applyFont="1" applyFill="1" applyBorder="1" applyAlignment="1">
      <alignment horizontal="center" wrapText="1"/>
    </xf>
    <xf numFmtId="0" fontId="1" fillId="2" borderId="27" xfId="0" applyFont="1" applyFill="1" applyBorder="1" applyAlignment="1">
      <alignment horizontal="center" wrapText="1"/>
    </xf>
    <xf numFmtId="0" fontId="1" fillId="4" borderId="23" xfId="0" applyFont="1" applyFill="1" applyBorder="1" applyAlignment="1">
      <alignment horizontal="center" wrapText="1"/>
    </xf>
    <xf numFmtId="0" fontId="1" fillId="4" borderId="27" xfId="0" applyFont="1" applyFill="1" applyBorder="1" applyAlignment="1">
      <alignment horizontal="center" wrapText="1"/>
    </xf>
    <xf numFmtId="0" fontId="5" fillId="4" borderId="12" xfId="0" applyFont="1" applyFill="1" applyBorder="1" applyAlignment="1">
      <alignment horizontal="center" wrapText="1"/>
    </xf>
    <xf numFmtId="168" fontId="1" fillId="5" borderId="20" xfId="0" applyNumberFormat="1" applyFont="1" applyFill="1" applyBorder="1" applyAlignment="1">
      <alignment horizontal="center" wrapText="1"/>
    </xf>
    <xf numFmtId="168" fontId="5" fillId="5" borderId="6" xfId="0" applyNumberFormat="1" applyFont="1" applyFill="1" applyBorder="1" applyAlignment="1">
      <alignment horizontal="center" wrapText="1"/>
    </xf>
    <xf numFmtId="168" fontId="1" fillId="5" borderId="14" xfId="0" applyNumberFormat="1" applyFont="1" applyFill="1" applyBorder="1" applyAlignment="1">
      <alignment horizontal="center" wrapText="1"/>
    </xf>
    <xf numFmtId="168" fontId="1" fillId="6" borderId="20" xfId="0" applyNumberFormat="1" applyFont="1" applyFill="1" applyBorder="1" applyAlignment="1">
      <alignment horizontal="center" wrapText="1"/>
    </xf>
    <xf numFmtId="168" fontId="5" fillId="6" borderId="6" xfId="0" applyNumberFormat="1" applyFont="1" applyFill="1" applyBorder="1" applyAlignment="1">
      <alignment horizontal="center" wrapText="1"/>
    </xf>
    <xf numFmtId="168" fontId="1" fillId="6" borderId="14" xfId="0" applyNumberFormat="1" applyFont="1" applyFill="1" applyBorder="1" applyAlignment="1">
      <alignment horizontal="center" wrapText="1"/>
    </xf>
    <xf numFmtId="168" fontId="1" fillId="7" borderId="20" xfId="0" applyNumberFormat="1" applyFont="1" applyFill="1" applyBorder="1" applyAlignment="1">
      <alignment horizontal="center" wrapText="1"/>
    </xf>
    <xf numFmtId="168" fontId="5" fillId="7" borderId="6" xfId="0" applyNumberFormat="1" applyFont="1" applyFill="1" applyBorder="1" applyAlignment="1">
      <alignment horizontal="center" wrapText="1"/>
    </xf>
    <xf numFmtId="168" fontId="1" fillId="7" borderId="14" xfId="0" applyNumberFormat="1" applyFont="1" applyFill="1" applyBorder="1" applyAlignment="1">
      <alignment horizontal="center" wrapText="1"/>
    </xf>
    <xf numFmtId="168" fontId="1" fillId="8" borderId="20" xfId="0" applyNumberFormat="1" applyFont="1" applyFill="1" applyBorder="1" applyAlignment="1">
      <alignment horizontal="center" wrapText="1"/>
    </xf>
    <xf numFmtId="168" fontId="5" fillId="8" borderId="6" xfId="0" applyNumberFormat="1" applyFont="1" applyFill="1" applyBorder="1" applyAlignment="1">
      <alignment horizontal="center" wrapText="1"/>
    </xf>
    <xf numFmtId="168" fontId="1" fillId="8" borderId="14" xfId="0" applyNumberFormat="1" applyFont="1" applyFill="1" applyBorder="1" applyAlignment="1">
      <alignment horizontal="center" wrapText="1"/>
    </xf>
    <xf numFmtId="168" fontId="1" fillId="9" borderId="20" xfId="0" applyNumberFormat="1" applyFont="1" applyFill="1" applyBorder="1" applyAlignment="1">
      <alignment horizontal="center" wrapText="1"/>
    </xf>
    <xf numFmtId="168" fontId="5" fillId="9" borderId="6" xfId="0" applyNumberFormat="1" applyFont="1" applyFill="1" applyBorder="1" applyAlignment="1">
      <alignment horizontal="center" wrapText="1"/>
    </xf>
    <xf numFmtId="168" fontId="1" fillId="9" borderId="14" xfId="0" applyNumberFormat="1" applyFont="1" applyFill="1" applyBorder="1" applyAlignment="1">
      <alignment horizontal="center" wrapText="1"/>
    </xf>
    <xf numFmtId="168" fontId="1" fillId="10" borderId="20" xfId="0" applyNumberFormat="1" applyFont="1" applyFill="1" applyBorder="1" applyAlignment="1">
      <alignment horizontal="center" wrapText="1"/>
    </xf>
    <xf numFmtId="168" fontId="5" fillId="10" borderId="6" xfId="0" applyNumberFormat="1" applyFont="1" applyFill="1" applyBorder="1" applyAlignment="1">
      <alignment horizontal="center" wrapText="1"/>
    </xf>
    <xf numFmtId="168" fontId="1" fillId="10" borderId="14" xfId="0" applyNumberFormat="1" applyFont="1" applyFill="1" applyBorder="1" applyAlignment="1">
      <alignment horizontal="center" wrapText="1"/>
    </xf>
    <xf numFmtId="168" fontId="1" fillId="11" borderId="20" xfId="0" applyNumberFormat="1" applyFont="1" applyFill="1" applyBorder="1" applyAlignment="1">
      <alignment horizontal="center" wrapText="1"/>
    </xf>
    <xf numFmtId="168" fontId="5" fillId="11" borderId="6" xfId="0" applyNumberFormat="1" applyFont="1" applyFill="1" applyBorder="1" applyAlignment="1">
      <alignment horizontal="center" wrapText="1"/>
    </xf>
    <xf numFmtId="168" fontId="1" fillId="11" borderId="21" xfId="0" applyNumberFormat="1" applyFont="1" applyFill="1" applyBorder="1" applyAlignment="1">
      <alignment horizontal="center" wrapText="1"/>
    </xf>
    <xf numFmtId="0" fontId="5" fillId="0" borderId="0" xfId="0" applyFont="1"/>
    <xf numFmtId="164" fontId="0" fillId="0" borderId="0" xfId="0" applyNumberFormat="1" applyAlignment="1">
      <alignment horizontal="left"/>
    </xf>
    <xf numFmtId="14" fontId="0" fillId="0" borderId="0" xfId="0" applyNumberFormat="1"/>
    <xf numFmtId="0" fontId="11" fillId="0" borderId="0" xfId="0" applyFont="1" applyAlignment="1">
      <alignment horizontal="left" vertical="top"/>
    </xf>
    <xf numFmtId="0" fontId="13" fillId="0" borderId="0" xfId="0" applyFont="1" applyAlignment="1">
      <alignment horizontal="left" vertical="top"/>
    </xf>
    <xf numFmtId="0" fontId="11" fillId="0" borderId="6" xfId="0" applyFont="1" applyBorder="1" applyAlignment="1">
      <alignment horizontal="left" vertical="top"/>
    </xf>
    <xf numFmtId="14" fontId="11" fillId="0" borderId="6" xfId="0" applyNumberFormat="1" applyFont="1" applyBorder="1" applyAlignment="1">
      <alignment horizontal="left" vertical="top"/>
    </xf>
    <xf numFmtId="0" fontId="15" fillId="0" borderId="0" xfId="0" applyFont="1" applyAlignment="1">
      <alignment horizontal="left" vertical="top"/>
    </xf>
    <xf numFmtId="0" fontId="11" fillId="16" borderId="6" xfId="0" applyFont="1" applyFill="1" applyBorder="1" applyAlignment="1">
      <alignment horizontal="left" vertical="top"/>
    </xf>
    <xf numFmtId="42" fontId="11" fillId="0" borderId="8" xfId="0" applyNumberFormat="1" applyFont="1" applyBorder="1" applyAlignment="1">
      <alignment horizontal="left" vertical="top"/>
    </xf>
    <xf numFmtId="6" fontId="13" fillId="0" borderId="0" xfId="0" applyNumberFormat="1" applyFont="1" applyAlignment="1">
      <alignment horizontal="left" vertical="top"/>
    </xf>
    <xf numFmtId="10" fontId="13" fillId="0" borderId="0" xfId="0" applyNumberFormat="1" applyFont="1" applyAlignment="1">
      <alignment horizontal="left" vertical="top"/>
    </xf>
    <xf numFmtId="8" fontId="13" fillId="0" borderId="0" xfId="0" applyNumberFormat="1" applyFont="1" applyAlignment="1">
      <alignment horizontal="left" vertical="top"/>
    </xf>
    <xf numFmtId="0" fontId="13" fillId="1" borderId="0" xfId="0" applyFont="1" applyFill="1" applyAlignment="1">
      <alignment horizontal="left" vertical="top"/>
    </xf>
    <xf numFmtId="0" fontId="13" fillId="13" borderId="0" xfId="0" applyFont="1" applyFill="1" applyAlignment="1">
      <alignment horizontal="left" vertical="top"/>
    </xf>
    <xf numFmtId="14" fontId="13" fillId="13" borderId="0" xfId="0" applyNumberFormat="1" applyFont="1" applyFill="1" applyAlignment="1">
      <alignment horizontal="left" vertical="top"/>
    </xf>
    <xf numFmtId="0" fontId="13" fillId="15" borderId="0" xfId="0" applyFont="1" applyFill="1" applyAlignment="1">
      <alignment horizontal="left" vertical="top"/>
    </xf>
    <xf numFmtId="14" fontId="13" fillId="0" borderId="0" xfId="0" applyNumberFormat="1" applyFont="1" applyAlignment="1">
      <alignment horizontal="left" vertical="top"/>
    </xf>
    <xf numFmtId="42" fontId="11" fillId="0" borderId="6" xfId="0" applyNumberFormat="1" applyFont="1" applyBorder="1" applyAlignment="1">
      <alignment horizontal="left" vertical="top"/>
    </xf>
    <xf numFmtId="0" fontId="13" fillId="0" borderId="0" xfId="0" applyFont="1" applyAlignment="1">
      <alignment vertical="top"/>
    </xf>
    <xf numFmtId="164" fontId="13" fillId="0" borderId="0" xfId="0" applyNumberFormat="1" applyFont="1" applyAlignment="1">
      <alignment vertical="top"/>
    </xf>
    <xf numFmtId="167" fontId="13" fillId="0" borderId="0" xfId="0" applyNumberFormat="1" applyFont="1" applyAlignment="1">
      <alignment vertical="top"/>
    </xf>
    <xf numFmtId="14" fontId="14" fillId="0" borderId="0" xfId="0" applyNumberFormat="1" applyFont="1" applyAlignment="1">
      <alignment vertical="top"/>
    </xf>
    <xf numFmtId="14" fontId="13" fillId="0" borderId="0" xfId="0" applyNumberFormat="1" applyFont="1" applyAlignment="1">
      <alignment vertical="top"/>
    </xf>
    <xf numFmtId="9" fontId="13" fillId="0" borderId="0" xfId="0" applyNumberFormat="1" applyFont="1" applyAlignment="1">
      <alignment vertical="top"/>
    </xf>
    <xf numFmtId="0" fontId="13" fillId="0" borderId="1" xfId="0" applyFont="1" applyBorder="1" applyAlignment="1">
      <alignment vertical="top"/>
    </xf>
    <xf numFmtId="0" fontId="11" fillId="0" borderId="0" xfId="0" applyFont="1" applyAlignment="1">
      <alignment vertical="top"/>
    </xf>
    <xf numFmtId="42" fontId="13" fillId="0" borderId="22" xfId="0" applyNumberFormat="1" applyFont="1" applyBorder="1" applyAlignment="1">
      <alignment vertical="top"/>
    </xf>
    <xf numFmtId="14" fontId="13" fillId="13" borderId="0" xfId="0" applyNumberFormat="1" applyFont="1" applyFill="1" applyAlignment="1">
      <alignment vertical="top"/>
    </xf>
    <xf numFmtId="0" fontId="13" fillId="0" borderId="3" xfId="0" applyFont="1" applyBorder="1" applyAlignment="1">
      <alignment vertical="top"/>
    </xf>
    <xf numFmtId="164" fontId="13" fillId="0" borderId="3" xfId="0" applyNumberFormat="1" applyFont="1" applyBorder="1" applyAlignment="1">
      <alignment vertical="top"/>
    </xf>
    <xf numFmtId="0" fontId="11" fillId="0" borderId="6" xfId="0" applyFont="1" applyBorder="1" applyAlignment="1">
      <alignment vertical="top"/>
    </xf>
    <xf numFmtId="164" fontId="11" fillId="0" borderId="6" xfId="0" applyNumberFormat="1" applyFont="1" applyBorder="1" applyAlignment="1">
      <alignment vertical="top"/>
    </xf>
    <xf numFmtId="0" fontId="13" fillId="16" borderId="0" xfId="0" applyFont="1" applyFill="1" applyAlignment="1">
      <alignment vertical="top"/>
    </xf>
    <xf numFmtId="42" fontId="11" fillId="0" borderId="22" xfId="0" applyNumberFormat="1" applyFont="1" applyBorder="1" applyAlignment="1">
      <alignment vertical="top"/>
    </xf>
    <xf numFmtId="9" fontId="11" fillId="0" borderId="0" xfId="0" applyNumberFormat="1" applyFont="1" applyAlignment="1">
      <alignment vertical="top"/>
    </xf>
    <xf numFmtId="0" fontId="13" fillId="0" borderId="0" xfId="0" applyFont="1" applyAlignment="1">
      <alignment horizontal="left" vertical="center"/>
    </xf>
    <xf numFmtId="49" fontId="13" fillId="2" borderId="8" xfId="0" applyNumberFormat="1" applyFont="1" applyFill="1" applyBorder="1" applyAlignment="1">
      <alignment horizontal="center" vertical="center" wrapText="1"/>
    </xf>
    <xf numFmtId="49" fontId="13" fillId="4" borderId="6" xfId="0" applyNumberFormat="1" applyFont="1" applyFill="1" applyBorder="1" applyAlignment="1">
      <alignment horizontal="center" vertical="center" wrapText="1"/>
    </xf>
    <xf numFmtId="49" fontId="13" fillId="4" borderId="14" xfId="0" applyNumberFormat="1" applyFont="1" applyFill="1" applyBorder="1" applyAlignment="1">
      <alignment horizontal="center" vertical="center" wrapText="1"/>
    </xf>
    <xf numFmtId="49" fontId="13" fillId="5" borderId="2" xfId="0" applyNumberFormat="1" applyFont="1" applyFill="1" applyBorder="1" applyAlignment="1">
      <alignment horizontal="center" vertical="center" wrapText="1"/>
    </xf>
    <xf numFmtId="49" fontId="13" fillId="0" borderId="0" xfId="0" applyNumberFormat="1" applyFont="1" applyAlignment="1">
      <alignment horizontal="center" vertical="center"/>
    </xf>
    <xf numFmtId="0" fontId="13" fillId="0" borderId="0" xfId="0" applyFont="1" applyAlignment="1">
      <alignment horizontal="center" vertical="center"/>
    </xf>
    <xf numFmtId="164" fontId="13" fillId="3" borderId="6" xfId="0" applyNumberFormat="1" applyFont="1" applyFill="1" applyBorder="1" applyAlignment="1">
      <alignment horizontal="center" vertical="center" wrapText="1"/>
    </xf>
    <xf numFmtId="164" fontId="13" fillId="2" borderId="6" xfId="0" applyNumberFormat="1" applyFont="1" applyFill="1" applyBorder="1" applyAlignment="1">
      <alignment horizontal="center" vertical="center" wrapText="1"/>
    </xf>
    <xf numFmtId="164" fontId="13" fillId="4" borderId="6" xfId="0" applyNumberFormat="1" applyFont="1" applyFill="1" applyBorder="1" applyAlignment="1">
      <alignment horizontal="center" vertical="center" wrapText="1"/>
    </xf>
    <xf numFmtId="0" fontId="13" fillId="5"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4" borderId="6" xfId="0" applyFont="1" applyFill="1" applyBorder="1" applyAlignment="1">
      <alignment horizontal="center" vertical="center" wrapText="1"/>
    </xf>
    <xf numFmtId="168" fontId="13" fillId="5" borderId="5" xfId="0" applyNumberFormat="1" applyFont="1" applyFill="1" applyBorder="1" applyAlignment="1">
      <alignment horizontal="center" vertical="center" wrapText="1"/>
    </xf>
    <xf numFmtId="168" fontId="13" fillId="6" borderId="5" xfId="0" applyNumberFormat="1" applyFont="1" applyFill="1" applyBorder="1" applyAlignment="1">
      <alignment horizontal="center" vertical="center" wrapText="1"/>
    </xf>
    <xf numFmtId="168" fontId="13" fillId="6" borderId="6" xfId="0" applyNumberFormat="1" applyFont="1" applyFill="1" applyBorder="1" applyAlignment="1">
      <alignment horizontal="center" vertical="center" wrapText="1"/>
    </xf>
    <xf numFmtId="9" fontId="13" fillId="3" borderId="6" xfId="0" applyNumberFormat="1" applyFont="1" applyFill="1" applyBorder="1" applyAlignment="1">
      <alignment horizontal="center" vertical="center" wrapText="1"/>
    </xf>
    <xf numFmtId="164" fontId="13" fillId="5" borderId="5" xfId="0" applyNumberFormat="1" applyFont="1" applyFill="1" applyBorder="1" applyAlignment="1">
      <alignment horizontal="center" vertical="center" wrapText="1"/>
    </xf>
    <xf numFmtId="0" fontId="13" fillId="17" borderId="5" xfId="0" applyFont="1" applyFill="1" applyBorder="1" applyAlignment="1">
      <alignment horizontal="center" vertical="center" wrapText="1"/>
    </xf>
    <xf numFmtId="168" fontId="13" fillId="7" borderId="5" xfId="0" applyNumberFormat="1" applyFont="1" applyFill="1" applyBorder="1" applyAlignment="1">
      <alignment horizontal="center" vertical="center" wrapText="1"/>
    </xf>
    <xf numFmtId="168" fontId="13" fillId="8" borderId="5" xfId="0" applyNumberFormat="1" applyFont="1" applyFill="1" applyBorder="1" applyAlignment="1">
      <alignment horizontal="center" vertical="center" wrapText="1"/>
    </xf>
    <xf numFmtId="168" fontId="13" fillId="9" borderId="5" xfId="0" applyNumberFormat="1" applyFont="1" applyFill="1" applyBorder="1" applyAlignment="1">
      <alignment horizontal="center" vertical="center" wrapText="1"/>
    </xf>
    <xf numFmtId="168" fontId="13" fillId="10" borderId="5" xfId="0" applyNumberFormat="1" applyFont="1" applyFill="1" applyBorder="1" applyAlignment="1">
      <alignment horizontal="center" vertical="center" wrapText="1"/>
    </xf>
    <xf numFmtId="168" fontId="13" fillId="17" borderId="5" xfId="0" applyNumberFormat="1" applyFont="1" applyFill="1" applyBorder="1" applyAlignment="1">
      <alignment horizontal="center" vertical="center" wrapText="1"/>
    </xf>
    <xf numFmtId="168" fontId="13" fillId="7" borderId="6" xfId="0" applyNumberFormat="1" applyFont="1" applyFill="1" applyBorder="1" applyAlignment="1">
      <alignment horizontal="center" vertical="center" wrapText="1"/>
    </xf>
    <xf numFmtId="168" fontId="13" fillId="8" borderId="6" xfId="0" applyNumberFormat="1" applyFont="1" applyFill="1" applyBorder="1" applyAlignment="1">
      <alignment horizontal="center" vertical="center" wrapText="1"/>
    </xf>
    <xf numFmtId="168" fontId="13" fillId="9" borderId="6" xfId="0" applyNumberFormat="1" applyFont="1" applyFill="1" applyBorder="1" applyAlignment="1">
      <alignment horizontal="center" vertical="center" wrapText="1"/>
    </xf>
    <xf numFmtId="168" fontId="13" fillId="10" borderId="6" xfId="0" applyNumberFormat="1" applyFont="1" applyFill="1" applyBorder="1" applyAlignment="1">
      <alignment horizontal="center" vertical="center" wrapText="1"/>
    </xf>
    <xf numFmtId="168" fontId="13" fillId="17" borderId="6" xfId="0" applyNumberFormat="1" applyFont="1" applyFill="1" applyBorder="1" applyAlignment="1">
      <alignment horizontal="center" vertical="center" wrapText="1"/>
    </xf>
    <xf numFmtId="42" fontId="13" fillId="0" borderId="8" xfId="0" applyNumberFormat="1" applyFont="1" applyBorder="1" applyAlignment="1">
      <alignment horizontal="left" vertical="top"/>
    </xf>
    <xf numFmtId="49" fontId="13" fillId="5" borderId="28" xfId="0" applyNumberFormat="1" applyFont="1" applyFill="1" applyBorder="1" applyAlignment="1">
      <alignment horizontal="center" vertical="center" wrapText="1"/>
    </xf>
    <xf numFmtId="9" fontId="13" fillId="0" borderId="6" xfId="0" applyNumberFormat="1" applyFont="1" applyBorder="1" applyAlignment="1">
      <alignment vertical="top"/>
    </xf>
    <xf numFmtId="164" fontId="11" fillId="0" borderId="0" xfId="0" applyNumberFormat="1" applyFont="1" applyAlignment="1">
      <alignment vertical="top"/>
    </xf>
    <xf numFmtId="164" fontId="13" fillId="3" borderId="21" xfId="0" applyNumberFormat="1" applyFont="1" applyFill="1" applyBorder="1" applyAlignment="1">
      <alignment horizontal="center" vertical="center" wrapText="1"/>
    </xf>
    <xf numFmtId="0" fontId="13" fillId="3" borderId="21" xfId="0" applyFont="1" applyFill="1" applyBorder="1" applyAlignment="1">
      <alignment horizontal="center" vertical="center" wrapText="1"/>
    </xf>
    <xf numFmtId="167" fontId="13" fillId="3" borderId="20" xfId="0" applyNumberFormat="1" applyFont="1" applyFill="1" applyBorder="1" applyAlignment="1">
      <alignment horizontal="center" vertical="center" wrapText="1"/>
    </xf>
    <xf numFmtId="42" fontId="13" fillId="0" borderId="20" xfId="0" applyNumberFormat="1" applyFont="1" applyBorder="1" applyAlignment="1">
      <alignment vertical="top"/>
    </xf>
    <xf numFmtId="164" fontId="11" fillId="0" borderId="26" xfId="0" applyNumberFormat="1" applyFont="1" applyBorder="1" applyAlignment="1">
      <alignment vertical="top"/>
    </xf>
    <xf numFmtId="9" fontId="11" fillId="0" borderId="30" xfId="0" applyNumberFormat="1" applyFont="1" applyBorder="1" applyAlignment="1">
      <alignment vertical="top"/>
    </xf>
    <xf numFmtId="164" fontId="11" fillId="0" borderId="30" xfId="0" applyNumberFormat="1" applyFont="1" applyBorder="1" applyAlignment="1">
      <alignment horizontal="right" vertical="top"/>
    </xf>
    <xf numFmtId="164" fontId="13" fillId="2" borderId="21" xfId="0" applyNumberFormat="1" applyFont="1" applyFill="1" applyBorder="1" applyAlignment="1">
      <alignment horizontal="center" vertical="center" wrapText="1"/>
    </xf>
    <xf numFmtId="0" fontId="13" fillId="2" borderId="21" xfId="0" applyFont="1" applyFill="1" applyBorder="1" applyAlignment="1">
      <alignment horizontal="center" vertical="center" wrapText="1"/>
    </xf>
    <xf numFmtId="164" fontId="13" fillId="2" borderId="20" xfId="0" applyNumberFormat="1" applyFont="1" applyFill="1" applyBorder="1" applyAlignment="1">
      <alignment horizontal="center" vertical="center" wrapText="1"/>
    </xf>
    <xf numFmtId="164" fontId="13" fillId="4" borderId="21" xfId="0" applyNumberFormat="1" applyFont="1" applyFill="1" applyBorder="1" applyAlignment="1">
      <alignment horizontal="center" vertical="center" wrapText="1"/>
    </xf>
    <xf numFmtId="0" fontId="13" fillId="4" borderId="21" xfId="0" applyFont="1" applyFill="1" applyBorder="1" applyAlignment="1">
      <alignment horizontal="center" vertical="center" wrapText="1"/>
    </xf>
    <xf numFmtId="164" fontId="13" fillId="4" borderId="20" xfId="0" applyNumberFormat="1" applyFont="1" applyFill="1" applyBorder="1" applyAlignment="1">
      <alignment horizontal="center" vertical="center" wrapText="1"/>
    </xf>
    <xf numFmtId="0" fontId="13" fillId="5" borderId="28" xfId="0" applyFont="1" applyFill="1" applyBorder="1" applyAlignment="1">
      <alignment horizontal="center" vertical="center" wrapText="1"/>
    </xf>
    <xf numFmtId="168" fontId="13" fillId="5" borderId="21" xfId="0" applyNumberFormat="1" applyFont="1" applyFill="1" applyBorder="1" applyAlignment="1">
      <alignment horizontal="center" vertical="center" wrapText="1"/>
    </xf>
    <xf numFmtId="164" fontId="13" fillId="5" borderId="20" xfId="0" applyNumberFormat="1" applyFont="1" applyFill="1" applyBorder="1" applyAlignment="1">
      <alignment horizontal="center" vertical="center" wrapText="1"/>
    </xf>
    <xf numFmtId="0" fontId="13" fillId="6" borderId="28" xfId="0" applyFont="1" applyFill="1" applyBorder="1" applyAlignment="1">
      <alignment horizontal="center" vertical="center" wrapText="1"/>
    </xf>
    <xf numFmtId="168" fontId="13" fillId="6" borderId="21" xfId="0" applyNumberFormat="1" applyFont="1" applyFill="1" applyBorder="1" applyAlignment="1">
      <alignment horizontal="center" vertical="center" wrapText="1"/>
    </xf>
    <xf numFmtId="168" fontId="13" fillId="6" borderId="20" xfId="0" applyNumberFormat="1" applyFont="1" applyFill="1" applyBorder="1" applyAlignment="1">
      <alignment horizontal="center" vertical="center" wrapText="1"/>
    </xf>
    <xf numFmtId="0" fontId="13" fillId="7" borderId="28" xfId="0" applyFont="1" applyFill="1" applyBorder="1" applyAlignment="1">
      <alignment horizontal="center" vertical="center" wrapText="1"/>
    </xf>
    <xf numFmtId="168" fontId="13" fillId="7" borderId="21" xfId="0" applyNumberFormat="1" applyFont="1" applyFill="1" applyBorder="1" applyAlignment="1">
      <alignment horizontal="center" vertical="center" wrapText="1"/>
    </xf>
    <xf numFmtId="168" fontId="13" fillId="7" borderId="20" xfId="0" applyNumberFormat="1" applyFont="1" applyFill="1" applyBorder="1" applyAlignment="1">
      <alignment horizontal="center" vertical="center" wrapText="1"/>
    </xf>
    <xf numFmtId="0" fontId="13" fillId="8" borderId="28" xfId="0" applyFont="1" applyFill="1" applyBorder="1" applyAlignment="1">
      <alignment horizontal="center" vertical="center" wrapText="1"/>
    </xf>
    <xf numFmtId="168" fontId="13" fillId="8" borderId="21" xfId="0" applyNumberFormat="1" applyFont="1" applyFill="1" applyBorder="1" applyAlignment="1">
      <alignment horizontal="center" vertical="center" wrapText="1"/>
    </xf>
    <xf numFmtId="168" fontId="13" fillId="8" borderId="20" xfId="0" applyNumberFormat="1" applyFont="1" applyFill="1" applyBorder="1" applyAlignment="1">
      <alignment horizontal="center" vertical="center" wrapText="1"/>
    </xf>
    <xf numFmtId="0" fontId="13" fillId="9" borderId="28" xfId="0" applyFont="1" applyFill="1" applyBorder="1" applyAlignment="1">
      <alignment horizontal="center" vertical="center" wrapText="1"/>
    </xf>
    <xf numFmtId="168" fontId="13" fillId="9" borderId="21" xfId="0" applyNumberFormat="1" applyFont="1" applyFill="1" applyBorder="1" applyAlignment="1">
      <alignment horizontal="center" vertical="center" wrapText="1"/>
    </xf>
    <xf numFmtId="168" fontId="13" fillId="9" borderId="20" xfId="0" applyNumberFormat="1" applyFont="1" applyFill="1" applyBorder="1" applyAlignment="1">
      <alignment horizontal="center" vertical="center" wrapText="1"/>
    </xf>
    <xf numFmtId="0" fontId="13" fillId="10" borderId="28" xfId="0" applyFont="1" applyFill="1" applyBorder="1" applyAlignment="1">
      <alignment horizontal="center" vertical="center" wrapText="1"/>
    </xf>
    <xf numFmtId="168" fontId="13" fillId="10" borderId="21" xfId="0" applyNumberFormat="1" applyFont="1" applyFill="1" applyBorder="1" applyAlignment="1">
      <alignment horizontal="center" vertical="center" wrapText="1"/>
    </xf>
    <xf numFmtId="168" fontId="13" fillId="10" borderId="20" xfId="0" applyNumberFormat="1" applyFont="1" applyFill="1" applyBorder="1" applyAlignment="1">
      <alignment horizontal="center" vertical="center" wrapText="1"/>
    </xf>
    <xf numFmtId="168" fontId="13" fillId="17" borderId="20" xfId="0" applyNumberFormat="1" applyFont="1" applyFill="1" applyBorder="1" applyAlignment="1">
      <alignment horizontal="center" vertical="center" wrapText="1"/>
    </xf>
    <xf numFmtId="14" fontId="11" fillId="0" borderId="16" xfId="0" applyNumberFormat="1" applyFont="1" applyBorder="1" applyAlignment="1">
      <alignment vertical="top"/>
    </xf>
    <xf numFmtId="14" fontId="11" fillId="0" borderId="41" xfId="0" applyNumberFormat="1" applyFont="1" applyBorder="1" applyAlignment="1">
      <alignment vertical="top"/>
    </xf>
    <xf numFmtId="0" fontId="5" fillId="0" borderId="0" xfId="0" applyFont="1" applyAlignment="1">
      <alignment wrapText="1"/>
    </xf>
    <xf numFmtId="0" fontId="1" fillId="0" borderId="0" xfId="0" applyFont="1" applyAlignment="1">
      <alignment wrapText="1"/>
    </xf>
    <xf numFmtId="0" fontId="5" fillId="0" borderId="1" xfId="0" applyFont="1" applyBorder="1" applyAlignment="1">
      <alignment wrapText="1"/>
    </xf>
    <xf numFmtId="0" fontId="17" fillId="0" borderId="1" xfId="0" applyFont="1" applyBorder="1"/>
    <xf numFmtId="0" fontId="17"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0" fontId="8" fillId="0" borderId="1" xfId="4" applyFont="1" applyBorder="1" applyAlignment="1">
      <alignment vertical="top" wrapText="1"/>
    </xf>
    <xf numFmtId="164" fontId="19" fillId="0" borderId="1" xfId="4" applyNumberFormat="1" applyFont="1" applyBorder="1" applyAlignment="1">
      <alignment vertical="top"/>
    </xf>
    <xf numFmtId="0" fontId="1" fillId="0" borderId="1" xfId="4" applyFont="1" applyBorder="1" applyAlignment="1">
      <alignment vertical="top" wrapText="1"/>
    </xf>
    <xf numFmtId="169" fontId="4" fillId="0" borderId="0" xfId="3" applyNumberFormat="1" applyFont="1" applyFill="1" applyBorder="1" applyAlignment="1">
      <alignment vertical="top"/>
    </xf>
    <xf numFmtId="169" fontId="7" fillId="0" borderId="0" xfId="3" applyNumberFormat="1" applyFont="1" applyFill="1" applyBorder="1" applyAlignment="1">
      <alignment vertical="top"/>
    </xf>
    <xf numFmtId="169" fontId="7" fillId="0" borderId="7" xfId="3" applyNumberFormat="1" applyFont="1" applyFill="1" applyBorder="1" applyAlignment="1">
      <alignment vertical="top"/>
    </xf>
    <xf numFmtId="6" fontId="11" fillId="0" borderId="0" xfId="0" applyNumberFormat="1" applyFont="1" applyAlignment="1">
      <alignment horizontal="left" vertical="top"/>
    </xf>
    <xf numFmtId="8" fontId="11" fillId="0" borderId="0" xfId="0" applyNumberFormat="1" applyFont="1" applyAlignment="1">
      <alignment horizontal="left" vertical="top"/>
    </xf>
    <xf numFmtId="42" fontId="11" fillId="0" borderId="2" xfId="0" applyNumberFormat="1" applyFont="1" applyBorder="1" applyAlignment="1">
      <alignment horizontal="left" vertical="top"/>
    </xf>
    <xf numFmtId="1" fontId="13" fillId="13" borderId="0" xfId="0" applyNumberFormat="1" applyFont="1" applyFill="1" applyAlignment="1">
      <alignment vertical="top"/>
    </xf>
    <xf numFmtId="1" fontId="13" fillId="0" borderId="0" xfId="0" applyNumberFormat="1" applyFont="1" applyAlignment="1">
      <alignment vertical="top"/>
    </xf>
    <xf numFmtId="1" fontId="13" fillId="0" borderId="3" xfId="0" applyNumberFormat="1" applyFont="1" applyBorder="1" applyAlignment="1">
      <alignment vertical="top"/>
    </xf>
    <xf numFmtId="14" fontId="11" fillId="0" borderId="0" xfId="0" applyNumberFormat="1" applyFont="1" applyAlignment="1">
      <alignment vertical="top"/>
    </xf>
    <xf numFmtId="0" fontId="11" fillId="0" borderId="6" xfId="0" applyFont="1" applyBorder="1" applyAlignment="1">
      <alignment horizontal="left" wrapText="1"/>
    </xf>
    <xf numFmtId="0" fontId="11" fillId="0" borderId="6" xfId="0" applyFont="1" applyBorder="1" applyAlignment="1">
      <alignment horizontal="center" wrapText="1"/>
    </xf>
    <xf numFmtId="0" fontId="11" fillId="0" borderId="6" xfId="0" applyFont="1" applyBorder="1" applyAlignment="1">
      <alignment horizontal="left" vertical="center"/>
    </xf>
    <xf numFmtId="0" fontId="0" fillId="0" borderId="0" xfId="0" applyAlignment="1">
      <alignment horizontal="center"/>
    </xf>
    <xf numFmtId="42" fontId="7" fillId="0" borderId="0" xfId="3" applyNumberFormat="1" applyFont="1" applyFill="1" applyBorder="1" applyAlignment="1">
      <alignment vertical="top"/>
    </xf>
    <xf numFmtId="0" fontId="5" fillId="0" borderId="0" xfId="0" applyFont="1" applyAlignment="1">
      <alignment horizontal="center" wrapText="1"/>
    </xf>
    <xf numFmtId="0" fontId="0" fillId="0" borderId="0" xfId="0" applyAlignment="1">
      <alignment horizontal="center" wrapText="1"/>
    </xf>
    <xf numFmtId="0" fontId="1" fillId="0" borderId="0" xfId="4" applyFont="1" applyAlignment="1">
      <alignment vertical="top"/>
    </xf>
    <xf numFmtId="164" fontId="18" fillId="0" borderId="0" xfId="4" applyNumberFormat="1" applyFont="1" applyAlignment="1">
      <alignment horizontal="center" wrapText="1"/>
    </xf>
    <xf numFmtId="1" fontId="13" fillId="13" borderId="42" xfId="0" applyNumberFormat="1" applyFont="1" applyFill="1" applyBorder="1" applyAlignment="1">
      <alignment vertical="top"/>
    </xf>
    <xf numFmtId="1" fontId="13" fillId="13" borderId="44" xfId="0" applyNumberFormat="1" applyFont="1" applyFill="1" applyBorder="1" applyAlignment="1">
      <alignment vertical="top"/>
    </xf>
    <xf numFmtId="1" fontId="13" fillId="13" borderId="43" xfId="0" applyNumberFormat="1" applyFont="1" applyFill="1" applyBorder="1" applyAlignment="1">
      <alignment vertical="top"/>
    </xf>
    <xf numFmtId="14" fontId="13" fillId="13" borderId="26" xfId="0" applyNumberFormat="1" applyFont="1" applyFill="1" applyBorder="1" applyAlignment="1">
      <alignment vertical="top"/>
    </xf>
    <xf numFmtId="14" fontId="13" fillId="13" borderId="22" xfId="0" applyNumberFormat="1" applyFont="1" applyFill="1" applyBorder="1" applyAlignment="1">
      <alignment vertical="top"/>
    </xf>
    <xf numFmtId="1" fontId="13" fillId="13" borderId="29" xfId="0" applyNumberFormat="1" applyFont="1" applyFill="1" applyBorder="1" applyAlignment="1">
      <alignment vertical="top"/>
    </xf>
    <xf numFmtId="1" fontId="13" fillId="13" borderId="30" xfId="0" applyNumberFormat="1" applyFont="1" applyFill="1" applyBorder="1" applyAlignment="1">
      <alignment vertical="top"/>
    </xf>
    <xf numFmtId="1" fontId="13" fillId="13" borderId="31" xfId="0" applyNumberFormat="1" applyFont="1" applyFill="1" applyBorder="1" applyAlignment="1">
      <alignment vertical="top"/>
    </xf>
    <xf numFmtId="0" fontId="5" fillId="0" borderId="0" xfId="4" applyFont="1" applyAlignment="1">
      <alignment horizontal="center" vertical="center"/>
    </xf>
    <xf numFmtId="14" fontId="7" fillId="0" borderId="0" xfId="4" applyNumberFormat="1" applyFont="1" applyAlignment="1">
      <alignment vertical="top"/>
    </xf>
    <xf numFmtId="40" fontId="7" fillId="0" borderId="0" xfId="4" applyNumberFormat="1" applyFont="1" applyAlignment="1">
      <alignment vertical="top"/>
    </xf>
    <xf numFmtId="2" fontId="7" fillId="0" borderId="7" xfId="4" applyNumberFormat="1" applyFont="1" applyBorder="1" applyAlignment="1">
      <alignment vertical="top"/>
    </xf>
    <xf numFmtId="0" fontId="18" fillId="0" borderId="44" xfId="4" applyFont="1" applyBorder="1" applyAlignment="1">
      <alignment horizontal="center" wrapText="1"/>
    </xf>
    <xf numFmtId="169" fontId="18" fillId="0" borderId="44" xfId="3" applyNumberFormat="1" applyFont="1" applyFill="1" applyBorder="1" applyAlignment="1">
      <alignment horizontal="center" wrapText="1"/>
    </xf>
    <xf numFmtId="0" fontId="18" fillId="0" borderId="43" xfId="4" applyFont="1" applyBorder="1" applyAlignment="1">
      <alignment horizontal="center" wrapText="1"/>
    </xf>
    <xf numFmtId="0" fontId="8" fillId="0" borderId="22" xfId="4" applyFont="1" applyBorder="1" applyAlignment="1">
      <alignment vertical="top" wrapText="1"/>
    </xf>
    <xf numFmtId="0" fontId="8" fillId="0" borderId="22" xfId="4" applyFont="1" applyBorder="1" applyAlignment="1">
      <alignment vertical="top"/>
    </xf>
    <xf numFmtId="0" fontId="9" fillId="0" borderId="22" xfId="4" applyFont="1" applyBorder="1" applyAlignment="1">
      <alignment vertical="top"/>
    </xf>
    <xf numFmtId="0" fontId="4" fillId="0" borderId="22" xfId="4" applyBorder="1" applyAlignment="1">
      <alignment vertical="top"/>
    </xf>
    <xf numFmtId="0" fontId="7" fillId="0" borderId="22" xfId="4" applyFont="1" applyBorder="1" applyAlignment="1">
      <alignment vertical="top"/>
    </xf>
    <xf numFmtId="0" fontId="7" fillId="0" borderId="19" xfId="4" applyFont="1" applyBorder="1" applyAlignment="1">
      <alignment vertical="top"/>
    </xf>
    <xf numFmtId="0" fontId="11" fillId="16" borderId="0" xfId="0" applyFont="1" applyFill="1" applyAlignment="1">
      <alignment horizontal="left" vertical="center"/>
    </xf>
    <xf numFmtId="14" fontId="22" fillId="19" borderId="0" xfId="4" applyNumberFormat="1" applyFont="1" applyFill="1" applyAlignment="1">
      <alignment horizontal="left" vertical="center"/>
    </xf>
    <xf numFmtId="14" fontId="22" fillId="21" borderId="0" xfId="4" applyNumberFormat="1" applyFont="1" applyFill="1" applyAlignment="1">
      <alignment horizontal="left" vertical="center"/>
    </xf>
    <xf numFmtId="14" fontId="22" fillId="20" borderId="0" xfId="4" applyNumberFormat="1" applyFont="1" applyFill="1" applyAlignment="1">
      <alignment horizontal="left" vertical="center"/>
    </xf>
    <xf numFmtId="14" fontId="22" fillId="22" borderId="0" xfId="4" applyNumberFormat="1" applyFont="1" applyFill="1" applyAlignment="1">
      <alignment horizontal="left" vertical="center"/>
    </xf>
    <xf numFmtId="14" fontId="22" fillId="24" borderId="0" xfId="4" applyNumberFormat="1" applyFont="1" applyFill="1" applyAlignment="1">
      <alignment horizontal="left" vertical="center"/>
    </xf>
    <xf numFmtId="14" fontId="22" fillId="23" borderId="0" xfId="4" applyNumberFormat="1" applyFont="1" applyFill="1" applyAlignment="1">
      <alignment horizontal="left" vertical="center"/>
    </xf>
    <xf numFmtId="39" fontId="13" fillId="0" borderId="18" xfId="0" applyNumberFormat="1" applyFont="1" applyBorder="1" applyAlignment="1">
      <alignment horizontal="right" vertical="top"/>
    </xf>
    <xf numFmtId="39" fontId="13" fillId="0" borderId="8" xfId="0" applyNumberFormat="1" applyFont="1" applyBorder="1" applyAlignment="1">
      <alignment horizontal="right" vertical="top"/>
    </xf>
    <xf numFmtId="49" fontId="13" fillId="0" borderId="0" xfId="0" applyNumberFormat="1" applyFont="1" applyAlignment="1">
      <alignment horizontal="left" vertical="top"/>
    </xf>
    <xf numFmtId="0" fontId="13" fillId="0" borderId="0" xfId="0" applyFont="1"/>
    <xf numFmtId="169" fontId="1" fillId="0" borderId="0" xfId="3" applyNumberFormat="1" applyFont="1" applyFill="1" applyBorder="1" applyAlignment="1">
      <alignment vertical="top"/>
    </xf>
    <xf numFmtId="164" fontId="11" fillId="0" borderId="14" xfId="0" applyNumberFormat="1" applyFont="1" applyBorder="1" applyAlignment="1">
      <alignment vertical="top"/>
    </xf>
    <xf numFmtId="0" fontId="11" fillId="0" borderId="1" xfId="0" applyFont="1" applyBorder="1" applyAlignment="1">
      <alignment vertical="top"/>
    </xf>
    <xf numFmtId="0" fontId="13" fillId="0" borderId="0" xfId="0" applyFont="1" applyAlignment="1" applyProtection="1">
      <alignment horizontal="left" vertical="top"/>
      <protection locked="0"/>
    </xf>
    <xf numFmtId="0" fontId="11" fillId="0" borderId="0" xfId="0" applyFont="1" applyAlignment="1" applyProtection="1">
      <alignment horizontal="left" vertical="top"/>
      <protection locked="0"/>
    </xf>
    <xf numFmtId="6" fontId="13" fillId="0" borderId="0" xfId="0" applyNumberFormat="1" applyFont="1" applyAlignment="1" applyProtection="1">
      <alignment horizontal="left" vertical="top"/>
      <protection locked="0"/>
    </xf>
    <xf numFmtId="10" fontId="13" fillId="0" borderId="0" xfId="0" applyNumberFormat="1" applyFont="1" applyAlignment="1" applyProtection="1">
      <alignment horizontal="left" vertical="top"/>
      <protection locked="0"/>
    </xf>
    <xf numFmtId="42" fontId="13" fillId="0" borderId="8" xfId="3" applyNumberFormat="1" applyFont="1" applyFill="1" applyBorder="1" applyAlignment="1" applyProtection="1">
      <alignment horizontal="left" vertical="top"/>
      <protection locked="0"/>
    </xf>
    <xf numFmtId="8" fontId="13" fillId="0" borderId="0" xfId="0" applyNumberFormat="1" applyFont="1" applyAlignment="1" applyProtection="1">
      <alignment horizontal="left" vertical="top"/>
      <protection locked="0"/>
    </xf>
    <xf numFmtId="0" fontId="13" fillId="0" borderId="0" xfId="0" applyFont="1" applyAlignment="1" applyProtection="1">
      <alignment vertical="top"/>
      <protection locked="0"/>
    </xf>
    <xf numFmtId="0" fontId="13" fillId="13" borderId="0" xfId="0" applyFont="1" applyFill="1" applyAlignment="1" applyProtection="1">
      <alignment horizontal="left" vertical="top"/>
      <protection locked="0"/>
    </xf>
    <xf numFmtId="42" fontId="11" fillId="0" borderId="6" xfId="3" applyNumberFormat="1" applyFont="1" applyBorder="1" applyAlignment="1" applyProtection="1">
      <alignment horizontal="left" vertical="top"/>
    </xf>
    <xf numFmtId="42" fontId="13" fillId="0" borderId="14" xfId="3" applyNumberFormat="1" applyFont="1" applyBorder="1" applyAlignment="1" applyProtection="1">
      <alignment horizontal="left" vertical="top"/>
    </xf>
    <xf numFmtId="42" fontId="13" fillId="0" borderId="1" xfId="3" applyNumberFormat="1" applyFont="1" applyFill="1" applyBorder="1" applyAlignment="1" applyProtection="1">
      <alignment horizontal="left" vertical="top"/>
    </xf>
    <xf numFmtId="42" fontId="13" fillId="0" borderId="8" xfId="3" applyNumberFormat="1" applyFont="1" applyFill="1" applyBorder="1" applyAlignment="1" applyProtection="1">
      <alignment horizontal="left" vertical="top"/>
    </xf>
    <xf numFmtId="42" fontId="13" fillId="0" borderId="8" xfId="3" applyNumberFormat="1" applyFont="1" applyBorder="1" applyAlignment="1" applyProtection="1">
      <alignment horizontal="left" vertical="top"/>
    </xf>
    <xf numFmtId="42" fontId="11" fillId="0" borderId="6" xfId="3" applyNumberFormat="1" applyFont="1" applyFill="1" applyBorder="1" applyAlignment="1" applyProtection="1">
      <alignment horizontal="left" vertical="top"/>
    </xf>
    <xf numFmtId="42" fontId="11" fillId="0" borderId="14" xfId="3" applyNumberFormat="1" applyFont="1" applyFill="1" applyBorder="1" applyAlignment="1" applyProtection="1">
      <alignment horizontal="left" vertical="top"/>
    </xf>
    <xf numFmtId="6" fontId="13" fillId="0" borderId="0" xfId="3" applyNumberFormat="1" applyFont="1" applyBorder="1" applyAlignment="1" applyProtection="1">
      <alignment horizontal="left" vertical="top"/>
    </xf>
    <xf numFmtId="169" fontId="13" fillId="0" borderId="0" xfId="3" applyNumberFormat="1" applyFont="1" applyBorder="1" applyAlignment="1" applyProtection="1">
      <alignment vertical="top"/>
    </xf>
    <xf numFmtId="169" fontId="13" fillId="0" borderId="0" xfId="3" applyNumberFormat="1" applyFont="1" applyAlignment="1" applyProtection="1">
      <alignment vertical="top"/>
    </xf>
    <xf numFmtId="164" fontId="13" fillId="0" borderId="0" xfId="0" applyNumberFormat="1" applyFont="1" applyAlignment="1" applyProtection="1">
      <alignment vertical="top"/>
      <protection locked="0"/>
    </xf>
    <xf numFmtId="169" fontId="13" fillId="0" borderId="0" xfId="3" applyNumberFormat="1" applyFont="1" applyBorder="1" applyAlignment="1" applyProtection="1">
      <alignment vertical="top"/>
      <protection locked="0"/>
    </xf>
    <xf numFmtId="169" fontId="13" fillId="0" borderId="0" xfId="3" applyNumberFormat="1" applyFont="1" applyAlignment="1" applyProtection="1">
      <alignment vertical="top"/>
      <protection locked="0"/>
    </xf>
    <xf numFmtId="167" fontId="13" fillId="0" borderId="0" xfId="0" applyNumberFormat="1" applyFont="1" applyAlignment="1" applyProtection="1">
      <alignment vertical="top"/>
      <protection locked="0"/>
    </xf>
    <xf numFmtId="14" fontId="13" fillId="0" borderId="0" xfId="0" applyNumberFormat="1" applyFont="1" applyAlignment="1" applyProtection="1">
      <alignment vertical="top"/>
      <protection locked="0"/>
    </xf>
    <xf numFmtId="9" fontId="13" fillId="0" borderId="0" xfId="0" applyNumberFormat="1" applyFont="1" applyAlignment="1" applyProtection="1">
      <alignment vertical="top"/>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horizontal="center" vertical="center"/>
      <protection locked="0"/>
    </xf>
    <xf numFmtId="164" fontId="13" fillId="0" borderId="0" xfId="0" applyNumberFormat="1" applyFont="1" applyAlignment="1" applyProtection="1">
      <alignment horizontal="center" vertical="center"/>
      <protection locked="0"/>
    </xf>
    <xf numFmtId="42" fontId="13" fillId="0" borderId="20" xfId="0" applyNumberFormat="1" applyFont="1" applyBorder="1" applyAlignment="1" applyProtection="1">
      <alignment vertical="top"/>
      <protection locked="0"/>
    </xf>
    <xf numFmtId="2" fontId="13" fillId="0" borderId="6" xfId="3" applyNumberFormat="1" applyFont="1" applyFill="1" applyBorder="1" applyAlignment="1" applyProtection="1">
      <alignment vertical="top"/>
      <protection locked="0"/>
    </xf>
    <xf numFmtId="9" fontId="13" fillId="0" borderId="6" xfId="0" applyNumberFormat="1" applyFont="1" applyBorder="1" applyAlignment="1" applyProtection="1">
      <alignment vertical="top"/>
      <protection locked="0"/>
    </xf>
    <xf numFmtId="42" fontId="13" fillId="0" borderId="6" xfId="3" applyNumberFormat="1" applyFont="1" applyBorder="1" applyAlignment="1" applyProtection="1">
      <alignment vertical="top"/>
      <protection locked="0"/>
    </xf>
    <xf numFmtId="165" fontId="13" fillId="0" borderId="0" xfId="0" applyNumberFormat="1" applyFont="1" applyAlignment="1" applyProtection="1">
      <alignment vertical="top"/>
      <protection locked="0"/>
    </xf>
    <xf numFmtId="0" fontId="11" fillId="0" borderId="0" xfId="0" applyFont="1" applyAlignment="1" applyProtection="1">
      <alignment vertical="top"/>
      <protection locked="0"/>
    </xf>
    <xf numFmtId="164" fontId="11" fillId="0" borderId="26" xfId="0" applyNumberFormat="1" applyFont="1" applyBorder="1" applyAlignment="1" applyProtection="1">
      <alignment vertical="top"/>
      <protection locked="0"/>
    </xf>
    <xf numFmtId="164" fontId="11" fillId="0" borderId="0" xfId="0" applyNumberFormat="1" applyFont="1" applyAlignment="1" applyProtection="1">
      <alignment vertical="top"/>
      <protection locked="0"/>
    </xf>
    <xf numFmtId="164" fontId="11" fillId="0" borderId="3" xfId="0" applyNumberFormat="1" applyFont="1" applyBorder="1" applyAlignment="1" applyProtection="1">
      <alignment horizontal="right" vertical="top"/>
      <protection locked="0"/>
    </xf>
    <xf numFmtId="10" fontId="13" fillId="0" borderId="6" xfId="5" applyNumberFormat="1" applyFont="1" applyFill="1" applyBorder="1" applyAlignment="1" applyProtection="1">
      <alignment vertical="top"/>
      <protection locked="0"/>
    </xf>
    <xf numFmtId="10" fontId="13" fillId="0" borderId="21" xfId="5" applyNumberFormat="1" applyFont="1" applyFill="1" applyBorder="1" applyAlignment="1" applyProtection="1">
      <alignment vertical="top"/>
      <protection locked="0"/>
    </xf>
    <xf numFmtId="167" fontId="13" fillId="0" borderId="16" xfId="0" applyNumberFormat="1" applyFont="1" applyBorder="1" applyAlignment="1" applyProtection="1">
      <alignment vertical="top"/>
      <protection locked="0"/>
    </xf>
    <xf numFmtId="9" fontId="13" fillId="0" borderId="16" xfId="0" applyNumberFormat="1" applyFont="1" applyBorder="1" applyAlignment="1" applyProtection="1">
      <alignment vertical="top"/>
      <protection locked="0"/>
    </xf>
    <xf numFmtId="164" fontId="13" fillId="0" borderId="16" xfId="0" applyNumberFormat="1" applyFont="1" applyBorder="1" applyAlignment="1" applyProtection="1">
      <alignment vertical="top"/>
      <protection locked="0"/>
    </xf>
    <xf numFmtId="169" fontId="13" fillId="0" borderId="16" xfId="3" applyNumberFormat="1" applyFont="1" applyBorder="1" applyAlignment="1" applyProtection="1">
      <alignment vertical="top"/>
      <protection locked="0"/>
    </xf>
    <xf numFmtId="0" fontId="13" fillId="0" borderId="9" xfId="0" applyFont="1" applyBorder="1" applyAlignment="1" applyProtection="1">
      <alignment vertical="top"/>
      <protection locked="0"/>
    </xf>
    <xf numFmtId="1" fontId="13" fillId="0" borderId="0" xfId="0" applyNumberFormat="1" applyFont="1" applyAlignment="1" applyProtection="1">
      <alignment vertical="top"/>
      <protection locked="0"/>
    </xf>
    <xf numFmtId="169" fontId="13" fillId="3" borderId="6" xfId="3" applyNumberFormat="1" applyFont="1" applyFill="1" applyBorder="1" applyAlignment="1" applyProtection="1">
      <alignment horizontal="center" vertical="center" wrapText="1"/>
    </xf>
    <xf numFmtId="169" fontId="13" fillId="2" borderId="6" xfId="3" applyNumberFormat="1" applyFont="1" applyFill="1" applyBorder="1" applyAlignment="1" applyProtection="1">
      <alignment horizontal="center" vertical="center" wrapText="1"/>
    </xf>
    <xf numFmtId="169" fontId="13" fillId="4" borderId="6" xfId="3" applyNumberFormat="1" applyFont="1" applyFill="1" applyBorder="1" applyAlignment="1" applyProtection="1">
      <alignment horizontal="center" vertical="center" wrapText="1"/>
    </xf>
    <xf numFmtId="169" fontId="13" fillId="5" borderId="2" xfId="3" applyNumberFormat="1" applyFont="1" applyFill="1" applyBorder="1" applyAlignment="1" applyProtection="1">
      <alignment horizontal="center" vertical="center" wrapText="1"/>
    </xf>
    <xf numFmtId="169" fontId="13" fillId="6" borderId="2" xfId="3" applyNumberFormat="1" applyFont="1" applyFill="1" applyBorder="1" applyAlignment="1" applyProtection="1">
      <alignment horizontal="center" vertical="center" wrapText="1"/>
    </xf>
    <xf numFmtId="169" fontId="13" fillId="7" borderId="2" xfId="3" applyNumberFormat="1" applyFont="1" applyFill="1" applyBorder="1" applyAlignment="1" applyProtection="1">
      <alignment horizontal="center" vertical="center" wrapText="1"/>
    </xf>
    <xf numFmtId="169" fontId="13" fillId="8" borderId="2" xfId="3" applyNumberFormat="1" applyFont="1" applyFill="1" applyBorder="1" applyAlignment="1" applyProtection="1">
      <alignment horizontal="center" vertical="center" wrapText="1"/>
    </xf>
    <xf numFmtId="169" fontId="13" fillId="9" borderId="2" xfId="3" applyNumberFormat="1" applyFont="1" applyFill="1" applyBorder="1" applyAlignment="1" applyProtection="1">
      <alignment horizontal="center" vertical="center" wrapText="1"/>
    </xf>
    <xf numFmtId="169" fontId="13" fillId="10" borderId="2" xfId="3" applyNumberFormat="1" applyFont="1" applyFill="1" applyBorder="1" applyAlignment="1" applyProtection="1">
      <alignment horizontal="center" vertical="center" wrapText="1"/>
    </xf>
    <xf numFmtId="169" fontId="13" fillId="17" borderId="6" xfId="3" applyNumberFormat="1" applyFont="1" applyFill="1" applyBorder="1" applyAlignment="1" applyProtection="1">
      <alignment horizontal="center" vertical="center" wrapText="1"/>
    </xf>
    <xf numFmtId="169" fontId="13" fillId="5" borderId="6" xfId="3" applyNumberFormat="1" applyFont="1" applyFill="1" applyBorder="1" applyAlignment="1" applyProtection="1">
      <alignment horizontal="center" vertical="center" wrapText="1"/>
    </xf>
    <xf numFmtId="169" fontId="13" fillId="6" borderId="6" xfId="3" applyNumberFormat="1" applyFont="1" applyFill="1" applyBorder="1" applyAlignment="1" applyProtection="1">
      <alignment horizontal="center" vertical="center" wrapText="1"/>
    </xf>
    <xf numFmtId="169" fontId="11" fillId="7" borderId="6" xfId="3" applyNumberFormat="1" applyFont="1" applyFill="1" applyBorder="1" applyAlignment="1" applyProtection="1">
      <alignment horizontal="center" vertical="center" wrapText="1"/>
    </xf>
    <xf numFmtId="169" fontId="11" fillId="8" borderId="6" xfId="3" applyNumberFormat="1" applyFont="1" applyFill="1" applyBorder="1" applyAlignment="1" applyProtection="1">
      <alignment horizontal="center" vertical="center" wrapText="1"/>
    </xf>
    <xf numFmtId="169" fontId="11" fillId="9" borderId="6" xfId="3" applyNumberFormat="1" applyFont="1" applyFill="1" applyBorder="1" applyAlignment="1" applyProtection="1">
      <alignment horizontal="center" vertical="center" wrapText="1"/>
    </xf>
    <xf numFmtId="169" fontId="11" fillId="10" borderId="6" xfId="3" applyNumberFormat="1" applyFont="1" applyFill="1" applyBorder="1" applyAlignment="1" applyProtection="1">
      <alignment horizontal="center" vertical="center" wrapText="1"/>
    </xf>
    <xf numFmtId="169" fontId="11" fillId="17" borderId="6" xfId="3" applyNumberFormat="1" applyFont="1" applyFill="1" applyBorder="1" applyAlignment="1" applyProtection="1">
      <alignment horizontal="center" vertical="center" wrapText="1"/>
    </xf>
    <xf numFmtId="42" fontId="11" fillId="0" borderId="26" xfId="3" applyNumberFormat="1" applyFont="1" applyBorder="1" applyAlignment="1" applyProtection="1">
      <alignment vertical="top"/>
    </xf>
    <xf numFmtId="42" fontId="11" fillId="0" borderId="0" xfId="3" applyNumberFormat="1" applyFont="1" applyBorder="1" applyAlignment="1" applyProtection="1">
      <alignment vertical="top"/>
    </xf>
    <xf numFmtId="167" fontId="13" fillId="0" borderId="26" xfId="5" applyNumberFormat="1" applyFont="1" applyBorder="1" applyAlignment="1" applyProtection="1">
      <alignment vertical="top"/>
    </xf>
    <xf numFmtId="167" fontId="13" fillId="0" borderId="29" xfId="3" applyNumberFormat="1" applyFont="1" applyBorder="1" applyAlignment="1" applyProtection="1">
      <alignment vertical="top"/>
    </xf>
    <xf numFmtId="42" fontId="13" fillId="0" borderId="26" xfId="3" applyNumberFormat="1" applyFont="1" applyBorder="1" applyAlignment="1" applyProtection="1">
      <alignment vertical="top"/>
    </xf>
    <xf numFmtId="169" fontId="13" fillId="0" borderId="3" xfId="3" applyNumberFormat="1" applyFont="1" applyBorder="1" applyAlignment="1" applyProtection="1">
      <alignment vertical="top"/>
    </xf>
    <xf numFmtId="1" fontId="13" fillId="13" borderId="44" xfId="3" applyNumberFormat="1" applyFont="1" applyFill="1" applyBorder="1" applyAlignment="1" applyProtection="1">
      <alignment vertical="top"/>
    </xf>
    <xf numFmtId="14" fontId="13" fillId="13" borderId="0" xfId="3" applyNumberFormat="1" applyFont="1" applyFill="1" applyBorder="1" applyAlignment="1" applyProtection="1">
      <alignment vertical="top"/>
    </xf>
    <xf numFmtId="1" fontId="13" fillId="13" borderId="30" xfId="3" applyNumberFormat="1" applyFont="1" applyFill="1" applyBorder="1" applyAlignment="1" applyProtection="1">
      <alignment vertical="top"/>
    </xf>
    <xf numFmtId="0" fontId="0" fillId="0" borderId="0" xfId="0"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42" fontId="0" fillId="0" borderId="26" xfId="3" applyNumberFormat="1" applyFont="1" applyFill="1" applyBorder="1" applyProtection="1">
      <protection locked="0"/>
    </xf>
    <xf numFmtId="42" fontId="0" fillId="0" borderId="22" xfId="3" applyNumberFormat="1" applyFont="1" applyFill="1" applyBorder="1" applyProtection="1">
      <protection locked="0"/>
    </xf>
    <xf numFmtId="0" fontId="0" fillId="0" borderId="26" xfId="0" applyBorder="1" applyProtection="1">
      <protection locked="0"/>
    </xf>
    <xf numFmtId="0" fontId="0" fillId="0" borderId="22" xfId="0" applyBorder="1" applyProtection="1">
      <protection locked="0"/>
    </xf>
    <xf numFmtId="0" fontId="3" fillId="0" borderId="1" xfId="0" applyFont="1" applyBorder="1" applyProtection="1">
      <protection locked="0"/>
    </xf>
    <xf numFmtId="0" fontId="0" fillId="0" borderId="29" xfId="0" applyBorder="1" applyProtection="1">
      <protection locked="0"/>
    </xf>
    <xf numFmtId="0" fontId="0" fillId="0" borderId="31" xfId="0" applyBorder="1" applyProtection="1">
      <protection locked="0"/>
    </xf>
    <xf numFmtId="42" fontId="5" fillId="0" borderId="6" xfId="3" applyNumberFormat="1" applyFont="1" applyFill="1" applyBorder="1" applyProtection="1"/>
    <xf numFmtId="42" fontId="5" fillId="0" borderId="0" xfId="3" applyNumberFormat="1" applyFont="1" applyFill="1" applyBorder="1" applyProtection="1"/>
    <xf numFmtId="42" fontId="0" fillId="0" borderId="6" xfId="3" applyNumberFormat="1" applyFont="1" applyFill="1"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5" xfId="3" applyNumberFormat="1" applyFont="1" applyFill="1" applyBorder="1" applyProtection="1"/>
    <xf numFmtId="42" fontId="5" fillId="0" borderId="14" xfId="3" applyNumberFormat="1" applyFont="1" applyFill="1" applyBorder="1" applyProtection="1"/>
    <xf numFmtId="42" fontId="0" fillId="0" borderId="25" xfId="3" applyNumberFormat="1" applyFont="1" applyFill="1" applyBorder="1" applyAlignment="1" applyProtection="1">
      <alignment horizontal="right"/>
    </xf>
    <xf numFmtId="42" fontId="5"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42" fontId="0" fillId="0" borderId="26" xfId="3" applyNumberFormat="1" applyFont="1" applyFill="1" applyBorder="1" applyAlignment="1" applyProtection="1">
      <alignment horizontal="right"/>
    </xf>
    <xf numFmtId="42" fontId="5" fillId="0" borderId="11" xfId="3" applyNumberFormat="1" applyFont="1" applyFill="1" applyBorder="1" applyAlignment="1" applyProtection="1">
      <alignment horizontal="right"/>
    </xf>
    <xf numFmtId="42" fontId="0" fillId="0" borderId="22" xfId="0" applyNumberFormat="1" applyBorder="1"/>
    <xf numFmtId="10" fontId="13" fillId="0" borderId="6" xfId="3" applyNumberFormat="1" applyFont="1" applyBorder="1" applyAlignment="1" applyProtection="1">
      <alignment vertical="top"/>
    </xf>
    <xf numFmtId="0" fontId="5" fillId="0" borderId="6" xfId="4" applyFont="1" applyBorder="1" applyAlignment="1">
      <alignment horizontal="center" vertical="top" wrapText="1"/>
    </xf>
    <xf numFmtId="0" fontId="1" fillId="0" borderId="6" xfId="4" applyFont="1" applyBorder="1" applyAlignment="1">
      <alignment vertical="center" wrapText="1"/>
    </xf>
    <xf numFmtId="0" fontId="1" fillId="25" borderId="6" xfId="4" applyFont="1" applyFill="1" applyBorder="1" applyAlignment="1">
      <alignment vertical="center" wrapText="1"/>
    </xf>
    <xf numFmtId="169" fontId="1" fillId="0" borderId="1" xfId="3" applyNumberFormat="1" applyFont="1" applyFill="1" applyBorder="1" applyAlignment="1">
      <alignment vertical="top"/>
    </xf>
    <xf numFmtId="42" fontId="11" fillId="0" borderId="1" xfId="3" applyNumberFormat="1" applyFont="1" applyBorder="1" applyAlignment="1" applyProtection="1">
      <alignment horizontal="left" vertical="top"/>
    </xf>
    <xf numFmtId="14" fontId="5" fillId="0" borderId="6" xfId="0" applyNumberFormat="1" applyFont="1" applyBorder="1" applyAlignment="1">
      <alignment horizontal="center" vertical="center" wrapText="1"/>
    </xf>
    <xf numFmtId="0" fontId="5" fillId="0" borderId="6" xfId="0" applyFont="1" applyBorder="1" applyAlignment="1">
      <alignment horizontal="center" vertical="center" wrapText="1"/>
    </xf>
    <xf numFmtId="42" fontId="0" fillId="0" borderId="25" xfId="3" applyNumberFormat="1" applyFont="1" applyFill="1" applyBorder="1" applyProtection="1">
      <protection locked="0"/>
    </xf>
    <xf numFmtId="42" fontId="0" fillId="0" borderId="40" xfId="3" applyNumberFormat="1" applyFont="1" applyFill="1" applyBorder="1" applyProtection="1">
      <protection locked="0"/>
    </xf>
    <xf numFmtId="42" fontId="5" fillId="0" borderId="12" xfId="3" applyNumberFormat="1" applyFont="1" applyFill="1" applyBorder="1" applyProtection="1"/>
    <xf numFmtId="42" fontId="5" fillId="0" borderId="13" xfId="3" applyNumberFormat="1" applyFont="1" applyFill="1" applyBorder="1" applyAlignment="1" applyProtection="1">
      <alignment horizontal="right"/>
    </xf>
    <xf numFmtId="42" fontId="5" fillId="0" borderId="2" xfId="3" applyNumberFormat="1" applyFont="1" applyFill="1" applyBorder="1" applyProtection="1"/>
    <xf numFmtId="42" fontId="5" fillId="0" borderId="10" xfId="3" applyNumberFormat="1" applyFont="1" applyFill="1" applyBorder="1" applyAlignment="1" applyProtection="1">
      <alignment horizontal="right"/>
    </xf>
    <xf numFmtId="42" fontId="5" fillId="0" borderId="7" xfId="3" applyNumberFormat="1" applyFont="1" applyFill="1" applyBorder="1" applyProtection="1"/>
    <xf numFmtId="42" fontId="5" fillId="0" borderId="7" xfId="3" applyNumberFormat="1" applyFont="1" applyFill="1" applyBorder="1" applyAlignment="1" applyProtection="1">
      <alignment horizontal="right"/>
    </xf>
    <xf numFmtId="0" fontId="5" fillId="0" borderId="14" xfId="0" applyFont="1" applyBorder="1"/>
    <xf numFmtId="42" fontId="0" fillId="0" borderId="26" xfId="3" applyNumberFormat="1" applyFont="1" applyFill="1" applyBorder="1" applyProtection="1"/>
    <xf numFmtId="42" fontId="0" fillId="0" borderId="22" xfId="3" applyNumberFormat="1" applyFont="1" applyFill="1" applyBorder="1" applyProtection="1"/>
    <xf numFmtId="0" fontId="40" fillId="16" borderId="0" xfId="0" applyFont="1" applyFill="1" applyAlignment="1">
      <alignment horizontal="left" vertical="center"/>
    </xf>
    <xf numFmtId="0" fontId="42" fillId="0" borderId="0" xfId="0" applyFont="1"/>
    <xf numFmtId="0" fontId="41" fillId="0" borderId="0" xfId="0" applyFont="1"/>
    <xf numFmtId="0" fontId="0" fillId="0" borderId="0" xfId="0" applyAlignment="1">
      <alignment horizontal="left"/>
    </xf>
    <xf numFmtId="0" fontId="11" fillId="0" borderId="0" xfId="0" applyFont="1" applyAlignment="1">
      <alignment horizontal="left" vertical="center"/>
    </xf>
    <xf numFmtId="42" fontId="11" fillId="0" borderId="1" xfId="3" applyNumberFormat="1" applyFont="1" applyFill="1" applyBorder="1" applyAlignment="1" applyProtection="1">
      <alignment horizontal="left" vertical="top"/>
    </xf>
    <xf numFmtId="0" fontId="13" fillId="1" borderId="9" xfId="0" applyFont="1" applyFill="1" applyBorder="1" applyAlignment="1">
      <alignment horizontal="left" vertical="top"/>
    </xf>
    <xf numFmtId="42" fontId="7" fillId="0" borderId="0" xfId="3" applyNumberFormat="1" applyFont="1" applyFill="1" applyBorder="1" applyAlignment="1" applyProtection="1">
      <alignment vertical="top"/>
    </xf>
    <xf numFmtId="2" fontId="13" fillId="0" borderId="6" xfId="3" applyNumberFormat="1" applyFont="1" applyFill="1" applyBorder="1" applyAlignment="1" applyProtection="1">
      <alignment vertical="top"/>
    </xf>
    <xf numFmtId="42" fontId="13" fillId="0" borderId="6" xfId="3" applyNumberFormat="1" applyFont="1" applyBorder="1" applyAlignment="1" applyProtection="1">
      <alignment vertical="top"/>
    </xf>
    <xf numFmtId="10" fontId="13" fillId="0" borderId="6" xfId="5" applyNumberFormat="1" applyFont="1" applyFill="1" applyBorder="1" applyAlignment="1" applyProtection="1">
      <alignment vertical="top"/>
    </xf>
    <xf numFmtId="42" fontId="0" fillId="0" borderId="40" xfId="0" applyNumberFormat="1" applyBorder="1"/>
    <xf numFmtId="42" fontId="0" fillId="0" borderId="40" xfId="3" applyNumberFormat="1" applyFont="1" applyFill="1" applyBorder="1" applyProtection="1"/>
    <xf numFmtId="172" fontId="13" fillId="0" borderId="0" xfId="0" applyNumberFormat="1" applyFont="1" applyAlignment="1">
      <alignment horizontal="center" vertical="center"/>
    </xf>
    <xf numFmtId="0" fontId="1" fillId="0" borderId="0" xfId="0" applyFont="1" applyAlignment="1">
      <alignment horizontal="center"/>
    </xf>
    <xf numFmtId="43" fontId="0" fillId="0" borderId="0" xfId="1" applyFont="1" applyBorder="1" applyProtection="1">
      <protection locked="0"/>
    </xf>
    <xf numFmtId="43" fontId="0" fillId="0" borderId="0" xfId="1" applyFont="1" applyBorder="1" applyProtection="1"/>
    <xf numFmtId="0" fontId="0" fillId="0" borderId="6" xfId="0" applyBorder="1" applyAlignment="1">
      <alignment horizontal="center"/>
    </xf>
    <xf numFmtId="172" fontId="13" fillId="17" borderId="6" xfId="0" applyNumberFormat="1" applyFont="1" applyFill="1" applyBorder="1" applyAlignment="1">
      <alignment horizontal="center" vertical="center" wrapText="1"/>
    </xf>
    <xf numFmtId="172" fontId="13" fillId="4" borderId="14" xfId="0" applyNumberFormat="1" applyFont="1" applyFill="1" applyBorder="1" applyAlignment="1">
      <alignment horizontal="center" vertical="center" wrapText="1"/>
    </xf>
    <xf numFmtId="172" fontId="13" fillId="5" borderId="6" xfId="0" applyNumberFormat="1" applyFont="1" applyFill="1" applyBorder="1" applyAlignment="1">
      <alignment horizontal="center" vertical="center" wrapText="1"/>
    </xf>
    <xf numFmtId="169" fontId="0" fillId="0" borderId="0" xfId="0" applyNumberFormat="1"/>
    <xf numFmtId="42" fontId="13" fillId="0" borderId="11" xfId="3" applyNumberFormat="1" applyFont="1" applyFill="1" applyBorder="1" applyAlignment="1" applyProtection="1">
      <alignment horizontal="left" vertical="top"/>
    </xf>
    <xf numFmtId="0" fontId="0" fillId="0" borderId="6" xfId="0" applyBorder="1" applyAlignment="1">
      <alignment horizontal="left" vertical="center" wrapText="1"/>
    </xf>
    <xf numFmtId="14" fontId="0" fillId="0" borderId="6" xfId="0" applyNumberFormat="1" applyBorder="1" applyAlignment="1">
      <alignment horizontal="right"/>
    </xf>
    <xf numFmtId="14" fontId="13" fillId="0" borderId="0" xfId="0" applyNumberFormat="1" applyFont="1"/>
    <xf numFmtId="0" fontId="1" fillId="13" borderId="0" xfId="0" applyFont="1" applyFill="1" applyAlignment="1">
      <alignment horizontal="right"/>
    </xf>
    <xf numFmtId="14" fontId="1" fillId="13" borderId="0" xfId="0" applyNumberFormat="1" applyFont="1" applyFill="1" applyAlignment="1">
      <alignment horizontal="right"/>
    </xf>
    <xf numFmtId="0" fontId="13" fillId="13" borderId="0" xfId="0" applyFont="1" applyFill="1" applyAlignment="1">
      <alignment horizontal="right" vertical="top"/>
    </xf>
    <xf numFmtId="0" fontId="13" fillId="13" borderId="0" xfId="0" applyFont="1" applyFill="1" applyAlignment="1" applyProtection="1">
      <alignment horizontal="right" vertical="top"/>
      <protection locked="0"/>
    </xf>
    <xf numFmtId="0" fontId="13" fillId="15" borderId="0" xfId="0" applyFont="1" applyFill="1" applyAlignment="1">
      <alignment horizontal="right" vertical="top"/>
    </xf>
    <xf numFmtId="0" fontId="1" fillId="13" borderId="0" xfId="0" applyFont="1" applyFill="1" applyAlignment="1">
      <alignment horizontal="right" vertical="top"/>
    </xf>
    <xf numFmtId="0" fontId="1" fillId="13" borderId="0" xfId="0" applyFont="1" applyFill="1" applyAlignment="1" applyProtection="1">
      <alignment horizontal="right" vertical="top"/>
      <protection locked="0"/>
    </xf>
    <xf numFmtId="0" fontId="1" fillId="15" borderId="0" xfId="0" applyFont="1" applyFill="1" applyAlignment="1">
      <alignment horizontal="right" vertical="top"/>
    </xf>
    <xf numFmtId="0" fontId="18" fillId="0" borderId="0" xfId="0" applyFont="1" applyProtection="1">
      <protection locked="0"/>
    </xf>
    <xf numFmtId="2" fontId="13" fillId="26" borderId="6" xfId="6" applyNumberFormat="1" applyFont="1" applyFill="1" applyBorder="1" applyAlignment="1" applyProtection="1">
      <alignment vertical="top"/>
    </xf>
    <xf numFmtId="169" fontId="11" fillId="26" borderId="6" xfId="3" applyNumberFormat="1" applyFont="1" applyFill="1" applyBorder="1" applyAlignment="1" applyProtection="1">
      <alignment vertical="top"/>
    </xf>
    <xf numFmtId="42" fontId="13" fillId="26" borderId="21" xfId="3" applyNumberFormat="1" applyFont="1" applyFill="1" applyBorder="1" applyAlignment="1" applyProtection="1">
      <alignment vertical="top"/>
    </xf>
    <xf numFmtId="42" fontId="11" fillId="26" borderId="6" xfId="3" applyNumberFormat="1" applyFont="1" applyFill="1" applyBorder="1" applyAlignment="1" applyProtection="1">
      <alignment vertical="top"/>
    </xf>
    <xf numFmtId="42" fontId="11" fillId="26" borderId="21" xfId="3" applyNumberFormat="1" applyFont="1" applyFill="1" applyBorder="1" applyAlignment="1" applyProtection="1">
      <alignment vertical="top"/>
    </xf>
    <xf numFmtId="169" fontId="11" fillId="26" borderId="12" xfId="3" applyNumberFormat="1" applyFont="1" applyFill="1" applyBorder="1" applyAlignment="1" applyProtection="1">
      <alignment vertical="top"/>
    </xf>
    <xf numFmtId="169" fontId="11" fillId="26" borderId="33" xfId="3" applyNumberFormat="1" applyFont="1" applyFill="1" applyBorder="1" applyAlignment="1" applyProtection="1">
      <alignment vertical="top"/>
    </xf>
    <xf numFmtId="42" fontId="11" fillId="26" borderId="34" xfId="0" applyNumberFormat="1" applyFont="1" applyFill="1" applyBorder="1" applyAlignment="1">
      <alignment vertical="top"/>
    </xf>
    <xf numFmtId="2" fontId="11" fillId="26" borderId="6" xfId="0" applyNumberFormat="1" applyFont="1" applyFill="1" applyBorder="1" applyAlignment="1">
      <alignment vertical="top"/>
    </xf>
    <xf numFmtId="10" fontId="13" fillId="26" borderId="6" xfId="3" applyNumberFormat="1" applyFont="1" applyFill="1" applyBorder="1" applyAlignment="1" applyProtection="1">
      <alignment vertical="top"/>
    </xf>
    <xf numFmtId="9" fontId="13" fillId="26" borderId="6" xfId="0" applyNumberFormat="1" applyFont="1" applyFill="1" applyBorder="1" applyAlignment="1" applyProtection="1">
      <alignment vertical="top"/>
      <protection locked="0"/>
    </xf>
    <xf numFmtId="42" fontId="11" fillId="26" borderId="35" xfId="3" applyNumberFormat="1" applyFont="1" applyFill="1" applyBorder="1" applyAlignment="1" applyProtection="1">
      <alignment vertical="top"/>
    </xf>
    <xf numFmtId="42" fontId="11" fillId="26" borderId="30" xfId="3" applyNumberFormat="1" applyFont="1" applyFill="1" applyBorder="1" applyAlignment="1" applyProtection="1">
      <alignment vertical="top"/>
    </xf>
    <xf numFmtId="42" fontId="11" fillId="26" borderId="34" xfId="3" applyNumberFormat="1" applyFont="1" applyFill="1" applyBorder="1" applyAlignment="1" applyProtection="1">
      <alignment vertical="top"/>
    </xf>
    <xf numFmtId="42" fontId="13" fillId="26" borderId="20" xfId="3" applyNumberFormat="1" applyFont="1" applyFill="1" applyBorder="1" applyAlignment="1" applyProtection="1">
      <alignment vertical="top"/>
    </xf>
    <xf numFmtId="42" fontId="11" fillId="26" borderId="20" xfId="3" applyNumberFormat="1" applyFont="1" applyFill="1" applyBorder="1" applyAlignment="1" applyProtection="1">
      <alignment vertical="top"/>
    </xf>
    <xf numFmtId="0" fontId="13" fillId="0" borderId="6" xfId="0" applyFont="1" applyBorder="1" applyAlignment="1">
      <alignment horizontal="left" vertical="top"/>
    </xf>
    <xf numFmtId="0" fontId="13" fillId="0" borderId="1" xfId="0" applyFont="1" applyBorder="1" applyAlignment="1">
      <alignment horizontal="center" vertical="top"/>
    </xf>
    <xf numFmtId="0" fontId="11" fillId="16" borderId="6" xfId="0" applyFont="1" applyFill="1" applyBorder="1" applyAlignment="1">
      <alignment vertical="center"/>
    </xf>
    <xf numFmtId="0" fontId="11" fillId="0" borderId="12" xfId="0" applyFont="1" applyBorder="1" applyAlignment="1">
      <alignment horizontal="left" vertical="center"/>
    </xf>
    <xf numFmtId="0" fontId="11" fillId="0" borderId="7" xfId="0" applyFont="1" applyBorder="1" applyAlignment="1">
      <alignment horizontal="left" vertical="center"/>
    </xf>
    <xf numFmtId="49" fontId="11" fillId="0" borderId="7" xfId="3" applyNumberFormat="1" applyFont="1" applyBorder="1" applyAlignment="1" applyProtection="1">
      <alignment horizontal="center" vertical="center"/>
    </xf>
    <xf numFmtId="14" fontId="1" fillId="0" borderId="0" xfId="0" applyNumberFormat="1" applyFont="1" applyAlignment="1">
      <alignment horizontal="center"/>
    </xf>
    <xf numFmtId="44" fontId="1" fillId="0" borderId="0" xfId="3" applyFont="1" applyAlignment="1"/>
    <xf numFmtId="14" fontId="13" fillId="13" borderId="0" xfId="0" applyNumberFormat="1" applyFont="1" applyFill="1" applyAlignment="1" applyProtection="1">
      <alignment horizontal="right" vertical="top"/>
      <protection locked="0"/>
    </xf>
    <xf numFmtId="167" fontId="13" fillId="13" borderId="0" xfId="0" applyNumberFormat="1" applyFont="1" applyFill="1" applyAlignment="1" applyProtection="1">
      <alignment vertical="top"/>
      <protection locked="0"/>
    </xf>
    <xf numFmtId="9" fontId="13" fillId="13" borderId="0" xfId="0" applyNumberFormat="1" applyFont="1" applyFill="1" applyAlignment="1" applyProtection="1">
      <alignment vertical="top"/>
      <protection locked="0"/>
    </xf>
    <xf numFmtId="0" fontId="13" fillId="13" borderId="0" xfId="0" applyFont="1" applyFill="1" applyAlignment="1" applyProtection="1">
      <alignment vertical="top"/>
      <protection locked="0"/>
    </xf>
    <xf numFmtId="169" fontId="13" fillId="13" borderId="0" xfId="3" applyNumberFormat="1" applyFont="1" applyFill="1" applyAlignment="1" applyProtection="1">
      <alignment vertical="top"/>
      <protection locked="0"/>
    </xf>
    <xf numFmtId="0" fontId="13" fillId="13" borderId="0" xfId="0" applyFont="1" applyFill="1" applyAlignment="1">
      <alignment vertical="top"/>
    </xf>
    <xf numFmtId="164" fontId="13" fillId="13" borderId="3" xfId="0" applyNumberFormat="1" applyFont="1" applyFill="1" applyBorder="1" applyAlignment="1">
      <alignment vertical="top"/>
    </xf>
    <xf numFmtId="0" fontId="0" fillId="13" borderId="0" xfId="0" applyFill="1"/>
    <xf numFmtId="0" fontId="1" fillId="13" borderId="0" xfId="0" applyFont="1" applyFill="1" applyAlignment="1" applyProtection="1">
      <alignment horizontal="right"/>
      <protection locked="0"/>
    </xf>
    <xf numFmtId="0" fontId="0" fillId="13" borderId="0" xfId="0" applyFill="1" applyProtection="1">
      <protection locked="0"/>
    </xf>
    <xf numFmtId="10" fontId="0" fillId="13" borderId="0" xfId="0" applyNumberFormat="1" applyFill="1"/>
    <xf numFmtId="0" fontId="1" fillId="3" borderId="20" xfId="0" applyFont="1" applyFill="1" applyBorder="1" applyAlignment="1">
      <alignment horizontal="center" wrapText="1"/>
    </xf>
    <xf numFmtId="0" fontId="1" fillId="3" borderId="6" xfId="0" applyFont="1" applyFill="1" applyBorder="1" applyAlignment="1">
      <alignment horizontal="center" wrapText="1"/>
    </xf>
    <xf numFmtId="0" fontId="1" fillId="3" borderId="21" xfId="0" applyFont="1" applyFill="1" applyBorder="1" applyAlignment="1">
      <alignment horizontal="center" wrapText="1"/>
    </xf>
    <xf numFmtId="0" fontId="1" fillId="2" borderId="20" xfId="0" applyFont="1" applyFill="1" applyBorder="1" applyAlignment="1">
      <alignment horizontal="center" wrapText="1"/>
    </xf>
    <xf numFmtId="0" fontId="1" fillId="2" borderId="6" xfId="0" applyFont="1" applyFill="1" applyBorder="1" applyAlignment="1">
      <alignment horizontal="center" wrapText="1"/>
    </xf>
    <xf numFmtId="0" fontId="1" fillId="2" borderId="21" xfId="0" applyFont="1" applyFill="1" applyBorder="1" applyAlignment="1">
      <alignment horizontal="center" wrapText="1"/>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0" fontId="1" fillId="4" borderId="21" xfId="0"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0" fontId="0" fillId="3" borderId="20" xfId="0" applyFill="1" applyBorder="1" applyAlignment="1">
      <alignment horizontal="center"/>
    </xf>
    <xf numFmtId="0" fontId="5" fillId="3" borderId="6" xfId="0" applyFont="1" applyFill="1" applyBorder="1" applyAlignment="1">
      <alignment horizontal="center"/>
    </xf>
    <xf numFmtId="0" fontId="0" fillId="3" borderId="21" xfId="0" applyFill="1" applyBorder="1" applyAlignment="1">
      <alignment horizontal="center"/>
    </xf>
    <xf numFmtId="0" fontId="1" fillId="2" borderId="20" xfId="0" applyFont="1" applyFill="1" applyBorder="1" applyAlignment="1">
      <alignment horizontal="center"/>
    </xf>
    <xf numFmtId="0" fontId="5" fillId="2" borderId="6" xfId="0" applyFont="1" applyFill="1" applyBorder="1" applyAlignment="1">
      <alignment horizontal="center"/>
    </xf>
    <xf numFmtId="0" fontId="1" fillId="2" borderId="21" xfId="0" applyFont="1" applyFill="1" applyBorder="1" applyAlignment="1">
      <alignment horizontal="center"/>
    </xf>
    <xf numFmtId="0" fontId="0" fillId="4" borderId="20" xfId="0" applyFill="1" applyBorder="1" applyAlignment="1">
      <alignment horizontal="center"/>
    </xf>
    <xf numFmtId="0" fontId="5" fillId="4" borderId="6" xfId="0" applyFont="1" applyFill="1" applyBorder="1" applyAlignment="1">
      <alignment horizontal="center"/>
    </xf>
    <xf numFmtId="0" fontId="0" fillId="4" borderId="21" xfId="0" applyFill="1" applyBorder="1" applyAlignment="1">
      <alignment horizontal="center"/>
    </xf>
    <xf numFmtId="42" fontId="0" fillId="0" borderId="21" xfId="0" applyNumberFormat="1" applyBorder="1"/>
    <xf numFmtId="14" fontId="6" fillId="0" borderId="30" xfId="0" applyNumberFormat="1" applyFont="1" applyBorder="1" applyAlignment="1">
      <alignment horizontal="right"/>
    </xf>
    <xf numFmtId="14" fontId="5" fillId="0" borderId="31" xfId="0" applyNumberFormat="1" applyFont="1" applyBorder="1"/>
    <xf numFmtId="0" fontId="1" fillId="13" borderId="0" xfId="0" applyFont="1" applyFill="1"/>
    <xf numFmtId="14" fontId="1" fillId="13" borderId="0" xfId="0" applyNumberFormat="1" applyFont="1" applyFill="1"/>
    <xf numFmtId="0" fontId="0" fillId="15" borderId="0" xfId="0" applyFill="1"/>
    <xf numFmtId="0" fontId="13" fillId="13" borderId="0" xfId="0" applyFont="1" applyFill="1"/>
    <xf numFmtId="14" fontId="13" fillId="13" borderId="0" xfId="0" applyNumberFormat="1" applyFont="1" applyFill="1"/>
    <xf numFmtId="0" fontId="13" fillId="15" borderId="0" xfId="0" applyFont="1" applyFill="1"/>
    <xf numFmtId="0" fontId="1" fillId="3" borderId="6" xfId="0" applyFont="1" applyFill="1" applyBorder="1" applyAlignment="1">
      <alignment horizontal="center"/>
    </xf>
    <xf numFmtId="0" fontId="1" fillId="3" borderId="21" xfId="0" applyFont="1" applyFill="1" applyBorder="1" applyAlignment="1">
      <alignment horizontal="center"/>
    </xf>
    <xf numFmtId="0" fontId="1" fillId="2" borderId="6" xfId="0" applyFont="1" applyFill="1" applyBorder="1" applyAlignment="1">
      <alignment horizontal="center"/>
    </xf>
    <xf numFmtId="0" fontId="1" fillId="4" borderId="20" xfId="0" applyFont="1" applyFill="1" applyBorder="1" applyAlignment="1">
      <alignment horizontal="center"/>
    </xf>
    <xf numFmtId="0" fontId="1" fillId="4" borderId="6" xfId="0" applyFont="1" applyFill="1" applyBorder="1" applyAlignment="1">
      <alignment horizontal="center"/>
    </xf>
    <xf numFmtId="0" fontId="1" fillId="4" borderId="21" xfId="0" applyFont="1" applyFill="1" applyBorder="1" applyAlignment="1">
      <alignment horizontal="center"/>
    </xf>
    <xf numFmtId="168" fontId="1" fillId="5" borderId="6" xfId="0" applyNumberFormat="1" applyFont="1" applyFill="1" applyBorder="1" applyAlignment="1">
      <alignment horizontal="center" wrapText="1"/>
    </xf>
    <xf numFmtId="168" fontId="1" fillId="6" borderId="6" xfId="0" applyNumberFormat="1" applyFont="1" applyFill="1" applyBorder="1" applyAlignment="1">
      <alignment horizontal="center" wrapText="1"/>
    </xf>
    <xf numFmtId="168" fontId="1" fillId="7" borderId="6" xfId="0" applyNumberFormat="1" applyFont="1" applyFill="1" applyBorder="1" applyAlignment="1">
      <alignment horizontal="center" wrapText="1"/>
    </xf>
    <xf numFmtId="168" fontId="1" fillId="8" borderId="6" xfId="0" applyNumberFormat="1" applyFont="1" applyFill="1" applyBorder="1" applyAlignment="1">
      <alignment horizontal="center" wrapText="1"/>
    </xf>
    <xf numFmtId="168" fontId="1" fillId="9" borderId="6" xfId="0" applyNumberFormat="1" applyFont="1" applyFill="1" applyBorder="1" applyAlignment="1">
      <alignment horizontal="center" wrapText="1"/>
    </xf>
    <xf numFmtId="168" fontId="1" fillId="10" borderId="6" xfId="0" applyNumberFormat="1" applyFont="1" applyFill="1" applyBorder="1" applyAlignment="1">
      <alignment horizontal="center" wrapText="1"/>
    </xf>
    <xf numFmtId="168" fontId="1" fillId="11" borderId="6" xfId="0" applyNumberFormat="1" applyFont="1" applyFill="1" applyBorder="1" applyAlignment="1">
      <alignment horizontal="center" wrapText="1"/>
    </xf>
    <xf numFmtId="14" fontId="1" fillId="0" borderId="0" xfId="0" applyNumberFormat="1" applyFont="1"/>
    <xf numFmtId="14" fontId="5" fillId="0" borderId="0" xfId="0" applyNumberFormat="1" applyFont="1" applyAlignment="1">
      <alignment horizontal="center" wrapText="1"/>
    </xf>
    <xf numFmtId="171" fontId="11" fillId="26" borderId="9" xfId="0" applyNumberFormat="1" applyFont="1" applyFill="1" applyBorder="1" applyAlignment="1">
      <alignment vertical="top"/>
    </xf>
    <xf numFmtId="14" fontId="13" fillId="0" borderId="6" xfId="0" applyNumberFormat="1" applyFont="1" applyBorder="1" applyAlignment="1">
      <alignment horizontal="left" vertical="top"/>
    </xf>
    <xf numFmtId="164" fontId="13" fillId="0" borderId="6" xfId="0" applyNumberFormat="1" applyFont="1" applyBorder="1" applyAlignment="1">
      <alignment horizontal="left" vertical="top"/>
    </xf>
    <xf numFmtId="14" fontId="11" fillId="19" borderId="6" xfId="0" applyNumberFormat="1" applyFont="1" applyFill="1" applyBorder="1" applyAlignment="1">
      <alignment horizontal="left" vertical="top"/>
    </xf>
    <xf numFmtId="14" fontId="11" fillId="20" borderId="6" xfId="0" applyNumberFormat="1" applyFont="1" applyFill="1" applyBorder="1" applyAlignment="1">
      <alignment horizontal="left" vertical="top"/>
    </xf>
    <xf numFmtId="14" fontId="11" fillId="22" borderId="6" xfId="0" applyNumberFormat="1" applyFont="1" applyFill="1" applyBorder="1" applyAlignment="1">
      <alignment horizontal="left" vertical="top"/>
    </xf>
    <xf numFmtId="14" fontId="11" fillId="24" borderId="6" xfId="0" applyNumberFormat="1" applyFont="1" applyFill="1" applyBorder="1" applyAlignment="1">
      <alignment horizontal="left" vertical="top"/>
    </xf>
    <xf numFmtId="14" fontId="11" fillId="23" borderId="6" xfId="0" applyNumberFormat="1" applyFont="1" applyFill="1" applyBorder="1" applyAlignment="1">
      <alignment horizontal="left" vertical="top"/>
    </xf>
    <xf numFmtId="14" fontId="13" fillId="0" borderId="6" xfId="0" applyNumberFormat="1" applyFont="1" applyBorder="1" applyAlignment="1">
      <alignment vertical="top"/>
    </xf>
    <xf numFmtId="164" fontId="13" fillId="0" borderId="6" xfId="0" applyNumberFormat="1" applyFont="1" applyBorder="1" applyAlignment="1">
      <alignment vertical="top"/>
    </xf>
    <xf numFmtId="0" fontId="13" fillId="0" borderId="6" xfId="0" applyFont="1" applyBorder="1" applyAlignment="1">
      <alignment vertical="top"/>
    </xf>
    <xf numFmtId="14" fontId="11" fillId="24" borderId="6" xfId="0" applyNumberFormat="1" applyFont="1" applyFill="1" applyBorder="1" applyAlignment="1">
      <alignment vertical="top"/>
    </xf>
    <xf numFmtId="14" fontId="11" fillId="23" borderId="6" xfId="0" applyNumberFormat="1" applyFont="1" applyFill="1" applyBorder="1" applyAlignment="1">
      <alignment vertical="top"/>
    </xf>
    <xf numFmtId="14" fontId="11" fillId="22" borderId="6" xfId="0" applyNumberFormat="1" applyFont="1" applyFill="1" applyBorder="1" applyAlignment="1">
      <alignment vertical="top"/>
    </xf>
    <xf numFmtId="14" fontId="11" fillId="20" borderId="6" xfId="0" applyNumberFormat="1" applyFont="1" applyFill="1" applyBorder="1" applyAlignment="1">
      <alignment vertical="top"/>
    </xf>
    <xf numFmtId="14" fontId="11" fillId="21" borderId="6" xfId="0" applyNumberFormat="1" applyFont="1" applyFill="1" applyBorder="1" applyAlignment="1">
      <alignment vertical="top"/>
    </xf>
    <xf numFmtId="14" fontId="11" fillId="19" borderId="6" xfId="0" applyNumberFormat="1" applyFont="1" applyFill="1" applyBorder="1" applyAlignment="1">
      <alignment vertical="top"/>
    </xf>
    <xf numFmtId="0" fontId="5" fillId="0" borderId="7" xfId="0" applyFont="1" applyBorder="1"/>
    <xf numFmtId="0" fontId="18" fillId="0" borderId="1" xfId="0" applyFont="1" applyBorder="1" applyAlignment="1">
      <alignment horizontal="left"/>
    </xf>
    <xf numFmtId="0" fontId="18" fillId="0" borderId="19" xfId="0" applyFont="1" applyBorder="1" applyAlignment="1">
      <alignment horizontal="left"/>
    </xf>
    <xf numFmtId="0" fontId="3" fillId="0" borderId="19" xfId="0" applyFont="1" applyBorder="1" applyProtection="1">
      <protection locked="0"/>
    </xf>
    <xf numFmtId="42" fontId="11" fillId="0" borderId="9" xfId="0" applyNumberFormat="1" applyFont="1" applyBorder="1" applyAlignment="1">
      <alignment horizontal="left" vertical="top"/>
    </xf>
    <xf numFmtId="42" fontId="13" fillId="0" borderId="9" xfId="0" applyNumberFormat="1" applyFont="1" applyBorder="1" applyAlignment="1">
      <alignment horizontal="left" vertical="top"/>
    </xf>
    <xf numFmtId="42" fontId="0" fillId="0" borderId="5" xfId="3" applyNumberFormat="1" applyFont="1" applyFill="1" applyBorder="1" applyProtection="1"/>
    <xf numFmtId="169" fontId="1" fillId="26" borderId="0" xfId="3" applyNumberFormat="1" applyFont="1" applyFill="1" applyBorder="1" applyAlignment="1">
      <alignment vertical="top"/>
    </xf>
    <xf numFmtId="164" fontId="52" fillId="0" borderId="3" xfId="0" applyNumberFormat="1" applyFont="1" applyBorder="1" applyAlignment="1" applyProtection="1">
      <alignment horizontal="right" vertical="center"/>
      <protection locked="0"/>
    </xf>
    <xf numFmtId="164" fontId="52" fillId="0" borderId="0" xfId="0" applyNumberFormat="1" applyFont="1" applyAlignment="1">
      <alignment horizontal="right" vertical="center"/>
    </xf>
    <xf numFmtId="164" fontId="52" fillId="0" borderId="30" xfId="0" applyNumberFormat="1" applyFont="1" applyBorder="1" applyAlignment="1">
      <alignment horizontal="right" vertical="center"/>
    </xf>
    <xf numFmtId="164" fontId="52" fillId="0" borderId="3" xfId="0" applyNumberFormat="1" applyFont="1" applyBorder="1" applyAlignment="1">
      <alignment horizontal="right" vertical="center"/>
    </xf>
    <xf numFmtId="0" fontId="1" fillId="28" borderId="24" xfId="0" applyFont="1" applyFill="1" applyBorder="1" applyAlignment="1">
      <alignment horizontal="center" wrapText="1"/>
    </xf>
    <xf numFmtId="0" fontId="1" fillId="28" borderId="14" xfId="0" applyFont="1" applyFill="1" applyBorder="1" applyAlignment="1">
      <alignment horizontal="center" wrapText="1"/>
    </xf>
    <xf numFmtId="0" fontId="1" fillId="28" borderId="21" xfId="0" applyFont="1" applyFill="1" applyBorder="1" applyAlignment="1">
      <alignment horizontal="center" wrapText="1"/>
    </xf>
    <xf numFmtId="168" fontId="1" fillId="28" borderId="25" xfId="0" applyNumberFormat="1" applyFont="1" applyFill="1" applyBorder="1" applyAlignment="1">
      <alignment horizontal="center" wrapText="1"/>
    </xf>
    <xf numFmtId="168" fontId="1" fillId="28" borderId="21" xfId="0" applyNumberFormat="1" applyFont="1" applyFill="1" applyBorder="1" applyAlignment="1">
      <alignment horizontal="center" wrapText="1"/>
    </xf>
    <xf numFmtId="168" fontId="5" fillId="28" borderId="14" xfId="0" applyNumberFormat="1" applyFont="1" applyFill="1" applyBorder="1" applyAlignment="1">
      <alignment horizontal="center" wrapText="1"/>
    </xf>
    <xf numFmtId="0" fontId="0" fillId="0" borderId="0" xfId="0" applyAlignment="1">
      <alignment vertical="center"/>
    </xf>
    <xf numFmtId="171" fontId="13" fillId="0" borderId="0" xfId="3" applyNumberFormat="1" applyFont="1" applyBorder="1" applyAlignment="1" applyProtection="1">
      <alignment horizontal="left" vertical="top"/>
    </xf>
    <xf numFmtId="8" fontId="0" fillId="26" borderId="6" xfId="0" applyNumberFormat="1" applyFill="1" applyBorder="1"/>
    <xf numFmtId="0" fontId="11" fillId="0" borderId="9" xfId="0" applyFont="1" applyBorder="1" applyAlignment="1">
      <alignment horizontal="left" vertical="center"/>
    </xf>
    <xf numFmtId="0" fontId="11" fillId="0" borderId="6" xfId="0" applyFont="1" applyBorder="1" applyAlignment="1">
      <alignment horizontal="left"/>
    </xf>
    <xf numFmtId="42" fontId="5" fillId="0" borderId="6" xfId="3" applyNumberFormat="1" applyFont="1" applyFill="1" applyBorder="1" applyAlignment="1" applyProtection="1">
      <alignment horizontal="right"/>
    </xf>
    <xf numFmtId="0" fontId="55" fillId="0" borderId="0" xfId="0" applyFont="1" applyAlignment="1">
      <alignment horizontal="left" vertical="center"/>
    </xf>
    <xf numFmtId="0" fontId="56" fillId="0" borderId="0" xfId="0" applyFont="1" applyAlignment="1">
      <alignment horizontal="left" vertical="center"/>
    </xf>
    <xf numFmtId="169" fontId="56" fillId="0" borderId="0" xfId="3" applyNumberFormat="1" applyFont="1" applyBorder="1" applyAlignment="1" applyProtection="1">
      <alignment horizontal="left" vertical="center"/>
    </xf>
    <xf numFmtId="9" fontId="56" fillId="0" borderId="0" xfId="5" applyFont="1" applyBorder="1" applyAlignment="1" applyProtection="1">
      <alignment horizontal="center" vertical="center"/>
    </xf>
    <xf numFmtId="0" fontId="54" fillId="0" borderId="0" xfId="0" applyFont="1" applyAlignment="1">
      <alignment horizontal="left" vertical="top"/>
    </xf>
    <xf numFmtId="0" fontId="55" fillId="0" borderId="0" xfId="0" applyFont="1" applyAlignment="1">
      <alignment horizontal="left" vertical="top"/>
    </xf>
    <xf numFmtId="14" fontId="11" fillId="29" borderId="6" xfId="0" applyNumberFormat="1" applyFont="1" applyFill="1" applyBorder="1" applyAlignment="1">
      <alignment horizontal="left" vertical="top"/>
    </xf>
    <xf numFmtId="14" fontId="11" fillId="29" borderId="6" xfId="0" applyNumberFormat="1" applyFont="1" applyFill="1" applyBorder="1" applyAlignment="1">
      <alignment vertical="top"/>
    </xf>
    <xf numFmtId="14" fontId="22" fillId="29" borderId="0" xfId="4" applyNumberFormat="1" applyFont="1" applyFill="1" applyAlignment="1">
      <alignment horizontal="left" vertical="center"/>
    </xf>
    <xf numFmtId="42" fontId="13" fillId="0" borderId="6" xfId="0" applyNumberFormat="1" applyFont="1" applyBorder="1" applyAlignment="1">
      <alignment horizontal="left" vertical="top"/>
    </xf>
    <xf numFmtId="0" fontId="4" fillId="17" borderId="0" xfId="4" applyFill="1" applyAlignment="1">
      <alignment vertical="top"/>
    </xf>
    <xf numFmtId="0" fontId="13" fillId="17" borderId="0" xfId="0" applyFont="1" applyFill="1" applyAlignment="1">
      <alignment vertical="top"/>
    </xf>
    <xf numFmtId="0" fontId="7" fillId="0" borderId="0" xfId="4" applyFont="1" applyAlignment="1">
      <alignment vertical="top" wrapText="1"/>
    </xf>
    <xf numFmtId="0" fontId="7" fillId="0" borderId="1" xfId="4" applyFont="1" applyBorder="1" applyAlignment="1">
      <alignment vertical="top" wrapText="1"/>
    </xf>
    <xf numFmtId="171" fontId="11" fillId="26" borderId="12" xfId="0" applyNumberFormat="1" applyFont="1" applyFill="1" applyBorder="1" applyAlignment="1">
      <alignment vertical="top"/>
    </xf>
    <xf numFmtId="42" fontId="11" fillId="26" borderId="33" xfId="0" applyNumberFormat="1" applyFont="1" applyFill="1" applyBorder="1" applyAlignment="1">
      <alignment vertical="top"/>
    </xf>
    <xf numFmtId="0" fontId="57" fillId="0" borderId="0" xfId="11" applyFont="1" applyAlignment="1">
      <alignment vertical="top" wrapText="1"/>
    </xf>
    <xf numFmtId="0" fontId="57" fillId="0" borderId="22" xfId="11" applyFont="1" applyBorder="1" applyAlignment="1">
      <alignment vertical="top" wrapText="1"/>
    </xf>
    <xf numFmtId="0" fontId="57" fillId="0" borderId="22" xfId="11" applyFont="1" applyBorder="1" applyAlignment="1">
      <alignment vertical="top"/>
    </xf>
    <xf numFmtId="0" fontId="58" fillId="0" borderId="22" xfId="11" applyFont="1" applyBorder="1" applyAlignment="1">
      <alignment vertical="top"/>
    </xf>
    <xf numFmtId="0" fontId="57" fillId="26" borderId="0" xfId="4" applyFont="1" applyFill="1" applyAlignment="1">
      <alignment vertical="top" wrapText="1"/>
    </xf>
    <xf numFmtId="0" fontId="58" fillId="26" borderId="22" xfId="4" applyFont="1" applyFill="1" applyBorder="1" applyAlignment="1">
      <alignment vertical="top"/>
    </xf>
    <xf numFmtId="0" fontId="18" fillId="0" borderId="50" xfId="4" applyFont="1" applyBorder="1" applyAlignment="1">
      <alignment horizontal="center" wrapText="1"/>
    </xf>
    <xf numFmtId="170" fontId="7" fillId="0" borderId="51" xfId="4" applyNumberFormat="1" applyFont="1" applyBorder="1" applyAlignment="1">
      <alignment vertical="top"/>
    </xf>
    <xf numFmtId="0" fontId="59" fillId="0" borderId="0" xfId="4" applyFont="1" applyAlignment="1">
      <alignment vertical="top" wrapText="1"/>
    </xf>
    <xf numFmtId="0" fontId="1" fillId="30" borderId="0" xfId="0" applyFont="1" applyFill="1"/>
    <xf numFmtId="49" fontId="13" fillId="28" borderId="12" xfId="0" applyNumberFormat="1" applyFont="1" applyFill="1" applyBorder="1" applyAlignment="1">
      <alignment horizontal="center" vertical="center" wrapText="1"/>
    </xf>
    <xf numFmtId="0" fontId="13" fillId="28" borderId="26" xfId="0" applyFont="1" applyFill="1" applyBorder="1" applyAlignment="1">
      <alignment horizontal="center" vertical="center" wrapText="1"/>
    </xf>
    <xf numFmtId="14" fontId="22" fillId="31" borderId="0" xfId="4" applyNumberFormat="1" applyFont="1" applyFill="1" applyAlignment="1">
      <alignment horizontal="left" vertical="center"/>
    </xf>
    <xf numFmtId="14" fontId="11" fillId="31" borderId="6" xfId="0" applyNumberFormat="1" applyFont="1" applyFill="1" applyBorder="1" applyAlignment="1">
      <alignment horizontal="left" vertical="top"/>
    </xf>
    <xf numFmtId="14" fontId="11" fillId="31" borderId="6" xfId="0" applyNumberFormat="1" applyFont="1" applyFill="1" applyBorder="1" applyAlignment="1">
      <alignment vertical="top"/>
    </xf>
    <xf numFmtId="0" fontId="1" fillId="28" borderId="0" xfId="0" applyFont="1" applyFill="1"/>
    <xf numFmtId="0" fontId="1" fillId="18" borderId="0" xfId="0" applyFont="1" applyFill="1"/>
    <xf numFmtId="0" fontId="1" fillId="19" borderId="0" xfId="0" applyFont="1" applyFill="1"/>
    <xf numFmtId="0" fontId="1" fillId="21" borderId="0" xfId="0" applyFont="1" applyFill="1"/>
    <xf numFmtId="0" fontId="1" fillId="20" borderId="0" xfId="0" applyFont="1" applyFill="1"/>
    <xf numFmtId="0" fontId="1" fillId="22" borderId="0" xfId="0" applyFont="1" applyFill="1"/>
    <xf numFmtId="0" fontId="1" fillId="24" borderId="0" xfId="0" applyFont="1" applyFill="1"/>
    <xf numFmtId="0" fontId="1" fillId="23" borderId="0" xfId="0" applyFont="1" applyFill="1"/>
    <xf numFmtId="0" fontId="1" fillId="31" borderId="0" xfId="0" applyFont="1" applyFill="1"/>
    <xf numFmtId="0" fontId="1" fillId="29" borderId="0" xfId="0" applyFont="1" applyFill="1"/>
    <xf numFmtId="0" fontId="1" fillId="0" borderId="48" xfId="4" applyFont="1" applyBorder="1" applyAlignment="1">
      <alignment vertical="top"/>
    </xf>
    <xf numFmtId="0" fontId="1" fillId="0" borderId="53" xfId="4" applyFont="1" applyBorder="1" applyAlignment="1">
      <alignment vertical="top"/>
    </xf>
    <xf numFmtId="14" fontId="4" fillId="0" borderId="29" xfId="4" applyNumberFormat="1" applyBorder="1" applyAlignment="1">
      <alignment horizontal="center" vertical="center"/>
    </xf>
    <xf numFmtId="14" fontId="4" fillId="0" borderId="52" xfId="4" applyNumberFormat="1" applyBorder="1" applyAlignment="1">
      <alignment horizontal="center" vertical="center"/>
    </xf>
    <xf numFmtId="171" fontId="11" fillId="26" borderId="6" xfId="0" applyNumberFormat="1" applyFont="1" applyFill="1" applyBorder="1" applyAlignment="1">
      <alignment vertical="top"/>
    </xf>
    <xf numFmtId="171" fontId="11" fillId="26" borderId="40" xfId="0" applyNumberFormat="1" applyFont="1" applyFill="1" applyBorder="1" applyAlignment="1">
      <alignment vertical="top"/>
    </xf>
    <xf numFmtId="42" fontId="11" fillId="26" borderId="7" xfId="3" applyNumberFormat="1" applyFont="1" applyFill="1" applyBorder="1" applyAlignment="1" applyProtection="1">
      <alignment vertical="top"/>
    </xf>
    <xf numFmtId="0" fontId="13" fillId="17" borderId="14" xfId="0" applyFont="1" applyFill="1" applyBorder="1" applyAlignment="1">
      <alignment horizontal="center" vertical="center" wrapText="1"/>
    </xf>
    <xf numFmtId="168" fontId="13" fillId="17" borderId="14" xfId="0" applyNumberFormat="1" applyFont="1" applyFill="1" applyBorder="1" applyAlignment="1">
      <alignment horizontal="center" vertical="center" wrapText="1"/>
    </xf>
    <xf numFmtId="168" fontId="13" fillId="28" borderId="24" xfId="0" applyNumberFormat="1" applyFont="1" applyFill="1" applyBorder="1" applyAlignment="1">
      <alignment horizontal="center" vertical="center" wrapText="1"/>
    </xf>
    <xf numFmtId="0" fontId="13" fillId="28" borderId="12" xfId="0" applyFont="1" applyFill="1" applyBorder="1" applyAlignment="1">
      <alignment horizontal="center" vertical="center" wrapText="1"/>
    </xf>
    <xf numFmtId="0" fontId="13" fillId="28" borderId="27" xfId="0" applyFont="1" applyFill="1" applyBorder="1" applyAlignment="1">
      <alignment horizontal="center" vertical="center" wrapText="1"/>
    </xf>
    <xf numFmtId="168" fontId="13" fillId="28" borderId="28" xfId="0" applyNumberFormat="1" applyFont="1" applyFill="1" applyBorder="1" applyAlignment="1">
      <alignment horizontal="center" vertical="center" wrapText="1"/>
    </xf>
    <xf numFmtId="42" fontId="13" fillId="26" borderId="14" xfId="3" applyNumberFormat="1" applyFont="1" applyFill="1" applyBorder="1" applyAlignment="1" applyProtection="1">
      <alignment vertical="top"/>
    </xf>
    <xf numFmtId="42" fontId="11" fillId="26" borderId="14" xfId="3" applyNumberFormat="1" applyFont="1" applyFill="1" applyBorder="1" applyAlignment="1" applyProtection="1">
      <alignment vertical="top"/>
    </xf>
    <xf numFmtId="10" fontId="13" fillId="0" borderId="14" xfId="5" applyNumberFormat="1" applyFont="1" applyFill="1" applyBorder="1" applyAlignment="1" applyProtection="1">
      <alignment vertical="top"/>
      <protection locked="0"/>
    </xf>
    <xf numFmtId="171" fontId="11" fillId="26" borderId="7" xfId="0" applyNumberFormat="1" applyFont="1" applyFill="1" applyBorder="1" applyAlignment="1">
      <alignment vertical="top"/>
    </xf>
    <xf numFmtId="42" fontId="11" fillId="26" borderId="54" xfId="0" applyNumberFormat="1" applyFont="1" applyFill="1" applyBorder="1" applyAlignment="1">
      <alignment vertical="top"/>
    </xf>
    <xf numFmtId="173" fontId="61" fillId="0" borderId="0" xfId="1" applyNumberFormat="1" applyFont="1" applyAlignment="1">
      <alignment vertical="top"/>
    </xf>
    <xf numFmtId="173" fontId="61" fillId="0" borderId="0" xfId="1" applyNumberFormat="1" applyFont="1" applyAlignment="1">
      <alignment vertical="top" wrapText="1"/>
    </xf>
    <xf numFmtId="173" fontId="61" fillId="0" borderId="0" xfId="1" applyNumberFormat="1" applyFont="1" applyFill="1" applyBorder="1" applyAlignment="1" applyProtection="1">
      <alignment vertical="top"/>
    </xf>
    <xf numFmtId="173" fontId="61" fillId="0" borderId="0" xfId="1" applyNumberFormat="1" applyFont="1" applyFill="1" applyBorder="1" applyAlignment="1">
      <alignment vertical="top"/>
    </xf>
    <xf numFmtId="0" fontId="53" fillId="0" borderId="14" xfId="0" applyFont="1" applyBorder="1" applyAlignment="1">
      <alignment horizontal="left" vertical="center"/>
    </xf>
    <xf numFmtId="0" fontId="13" fillId="0" borderId="7" xfId="0" applyFont="1" applyBorder="1" applyAlignment="1">
      <alignment horizontal="left" vertical="center"/>
    </xf>
    <xf numFmtId="164" fontId="11" fillId="0" borderId="0" xfId="0" applyNumberFormat="1" applyFont="1" applyAlignment="1">
      <alignment horizontal="center" vertical="top"/>
    </xf>
    <xf numFmtId="167" fontId="13" fillId="0" borderId="0" xfId="5" applyNumberFormat="1" applyFont="1" applyBorder="1" applyAlignment="1" applyProtection="1">
      <alignment vertical="top"/>
    </xf>
    <xf numFmtId="167" fontId="13" fillId="0" borderId="30" xfId="3" applyNumberFormat="1" applyFont="1" applyBorder="1" applyAlignment="1" applyProtection="1">
      <alignment vertical="top"/>
    </xf>
    <xf numFmtId="164" fontId="11" fillId="0" borderId="1" xfId="0" applyNumberFormat="1" applyFont="1" applyBorder="1" applyAlignment="1" applyProtection="1">
      <alignment vertical="top"/>
      <protection locked="0"/>
    </xf>
    <xf numFmtId="42" fontId="11" fillId="30" borderId="0" xfId="0" applyNumberFormat="1" applyFont="1" applyFill="1" applyAlignment="1">
      <alignment vertical="top"/>
    </xf>
    <xf numFmtId="169" fontId="11" fillId="30" borderId="0" xfId="3" applyNumberFormat="1" applyFont="1" applyFill="1" applyBorder="1" applyAlignment="1" applyProtection="1">
      <alignment vertical="top"/>
    </xf>
    <xf numFmtId="42" fontId="11" fillId="30" borderId="22" xfId="0" applyNumberFormat="1" applyFont="1" applyFill="1" applyBorder="1" applyAlignment="1">
      <alignment vertical="top"/>
    </xf>
    <xf numFmtId="169" fontId="6" fillId="0" borderId="7" xfId="3" applyNumberFormat="1" applyFont="1" applyFill="1" applyBorder="1" applyAlignment="1">
      <alignment vertical="top"/>
    </xf>
    <xf numFmtId="0" fontId="18" fillId="0" borderId="42" xfId="4" applyFont="1" applyBorder="1" applyAlignment="1">
      <alignment horizontal="left" wrapText="1"/>
    </xf>
    <xf numFmtId="164" fontId="19" fillId="0" borderId="25" xfId="4" applyNumberFormat="1" applyFont="1" applyBorder="1" applyAlignment="1">
      <alignment vertical="center"/>
    </xf>
    <xf numFmtId="9" fontId="6" fillId="0" borderId="7" xfId="6" applyFont="1" applyFill="1" applyBorder="1" applyAlignment="1">
      <alignment horizontal="center" vertical="center" wrapText="1"/>
    </xf>
    <xf numFmtId="169" fontId="19" fillId="0" borderId="7" xfId="3" applyNumberFormat="1" applyFont="1" applyFill="1" applyBorder="1" applyAlignment="1">
      <alignment vertical="center"/>
    </xf>
    <xf numFmtId="166" fontId="19" fillId="0" borderId="7" xfId="6" applyNumberFormat="1" applyFont="1" applyFill="1" applyBorder="1" applyAlignment="1">
      <alignment horizontal="right" vertical="center" wrapText="1"/>
    </xf>
    <xf numFmtId="169" fontId="6" fillId="0" borderId="30" xfId="3" applyNumberFormat="1" applyFont="1" applyFill="1" applyBorder="1" applyAlignment="1">
      <alignment vertical="center"/>
    </xf>
    <xf numFmtId="0" fontId="1" fillId="0" borderId="30" xfId="4" applyFont="1" applyBorder="1" applyAlignment="1">
      <alignment vertical="center" wrapText="1"/>
    </xf>
    <xf numFmtId="0" fontId="7" fillId="0" borderId="30" xfId="4" applyFont="1" applyBorder="1" applyAlignment="1">
      <alignment vertical="center"/>
    </xf>
    <xf numFmtId="170" fontId="7" fillId="0" borderId="52" xfId="4" applyNumberFormat="1" applyFont="1" applyBorder="1" applyAlignment="1">
      <alignment vertical="center"/>
    </xf>
    <xf numFmtId="173" fontId="61" fillId="0" borderId="0" xfId="1" applyNumberFormat="1" applyFont="1" applyFill="1" applyBorder="1" applyAlignment="1" applyProtection="1">
      <alignment vertical="center"/>
    </xf>
    <xf numFmtId="173" fontId="61" fillId="0" borderId="0" xfId="1" applyNumberFormat="1" applyFont="1" applyAlignment="1">
      <alignment vertical="center"/>
    </xf>
    <xf numFmtId="6" fontId="7" fillId="0" borderId="0" xfId="4" applyNumberFormat="1" applyFont="1" applyAlignment="1">
      <alignment vertical="center"/>
    </xf>
    <xf numFmtId="0" fontId="4" fillId="0" borderId="0" xfId="4" applyAlignment="1">
      <alignment vertical="center" wrapText="1"/>
    </xf>
    <xf numFmtId="0" fontId="4" fillId="0" borderId="0" xfId="4" applyAlignment="1">
      <alignment vertical="center"/>
    </xf>
    <xf numFmtId="0" fontId="5" fillId="0" borderId="45" xfId="4" applyFont="1" applyBorder="1" applyAlignment="1">
      <alignment vertical="center"/>
    </xf>
    <xf numFmtId="166" fontId="7" fillId="0" borderId="46" xfId="4" applyNumberFormat="1" applyFont="1" applyBorder="1" applyAlignment="1">
      <alignment vertical="center" wrapText="1"/>
    </xf>
    <xf numFmtId="169" fontId="6" fillId="0" borderId="46" xfId="3" applyNumberFormat="1" applyFont="1" applyFill="1" applyBorder="1" applyAlignment="1">
      <alignment vertical="center"/>
    </xf>
    <xf numFmtId="0" fontId="1" fillId="0" borderId="46" xfId="4" applyFont="1" applyBorder="1" applyAlignment="1">
      <alignment vertical="center" wrapText="1"/>
    </xf>
    <xf numFmtId="0" fontId="5" fillId="0" borderId="47" xfId="4" applyFont="1" applyBorder="1" applyAlignment="1">
      <alignment vertical="center"/>
    </xf>
    <xf numFmtId="0" fontId="5" fillId="0" borderId="0" xfId="4" applyFont="1" applyAlignment="1">
      <alignment vertical="center"/>
    </xf>
    <xf numFmtId="0" fontId="7" fillId="0" borderId="47" xfId="4" applyFont="1" applyBorder="1" applyAlignment="1">
      <alignment vertical="center"/>
    </xf>
    <xf numFmtId="0" fontId="7" fillId="0" borderId="0" xfId="4" applyFont="1" applyAlignment="1">
      <alignment vertical="center"/>
    </xf>
    <xf numFmtId="169" fontId="5" fillId="0" borderId="7" xfId="3" applyNumberFormat="1" applyFont="1" applyFill="1" applyBorder="1" applyAlignment="1">
      <alignment vertical="center"/>
    </xf>
    <xf numFmtId="0" fontId="5" fillId="0" borderId="7" xfId="4" applyFont="1" applyBorder="1" applyAlignment="1">
      <alignment vertical="center" wrapText="1"/>
    </xf>
    <xf numFmtId="0" fontId="5" fillId="0" borderId="40" xfId="4" applyFont="1" applyBorder="1" applyAlignment="1">
      <alignment vertical="center"/>
    </xf>
    <xf numFmtId="173" fontId="63" fillId="0" borderId="0" xfId="1" applyNumberFormat="1" applyFont="1" applyAlignment="1">
      <alignment vertical="center"/>
    </xf>
    <xf numFmtId="169" fontId="1" fillId="0" borderId="30" xfId="3" applyNumberFormat="1" applyFont="1" applyFill="1" applyBorder="1" applyAlignment="1">
      <alignment vertical="center"/>
    </xf>
    <xf numFmtId="169" fontId="1" fillId="0" borderId="0" xfId="3" applyNumberFormat="1" applyFont="1" applyFill="1" applyBorder="1" applyAlignment="1">
      <alignment vertical="center"/>
    </xf>
    <xf numFmtId="0" fontId="19" fillId="0" borderId="7" xfId="4" applyFont="1" applyBorder="1" applyAlignment="1">
      <alignment vertical="center"/>
    </xf>
    <xf numFmtId="0" fontId="19" fillId="0" borderId="40" xfId="4" applyFont="1" applyBorder="1" applyAlignment="1">
      <alignment vertical="center"/>
    </xf>
    <xf numFmtId="170" fontId="7" fillId="0" borderId="51" xfId="4" applyNumberFormat="1" applyFont="1" applyBorder="1" applyAlignment="1">
      <alignment vertical="center"/>
    </xf>
    <xf numFmtId="0" fontId="18" fillId="0" borderId="1" xfId="0" applyFont="1" applyBorder="1" applyAlignment="1">
      <alignment horizontal="left" vertical="center"/>
    </xf>
    <xf numFmtId="0" fontId="18" fillId="0" borderId="19" xfId="0" applyFont="1" applyBorder="1" applyAlignment="1">
      <alignment horizontal="left" vertical="center"/>
    </xf>
    <xf numFmtId="0" fontId="1" fillId="3" borderId="23"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1" fillId="3" borderId="27" xfId="0" applyFont="1" applyFill="1" applyBorder="1" applyAlignment="1">
      <alignment horizontal="center" vertical="center" wrapText="1"/>
    </xf>
    <xf numFmtId="0" fontId="1" fillId="2" borderId="23"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1" fillId="2" borderId="27" xfId="0" applyFont="1" applyFill="1" applyBorder="1" applyAlignment="1">
      <alignment horizontal="center" vertical="center" wrapText="1"/>
    </xf>
    <xf numFmtId="0" fontId="1" fillId="4" borderId="23"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1" fillId="4" borderId="27" xfId="0" applyFont="1" applyFill="1" applyBorder="1" applyAlignment="1">
      <alignment horizontal="center" vertical="center" wrapText="1"/>
    </xf>
    <xf numFmtId="168" fontId="1" fillId="5" borderId="20" xfId="0" applyNumberFormat="1" applyFont="1" applyFill="1" applyBorder="1" applyAlignment="1">
      <alignment horizontal="center" vertical="center" wrapText="1"/>
    </xf>
    <xf numFmtId="168" fontId="5" fillId="5" borderId="6" xfId="0" applyNumberFormat="1" applyFont="1" applyFill="1" applyBorder="1" applyAlignment="1">
      <alignment horizontal="center" vertical="center" wrapText="1"/>
    </xf>
    <xf numFmtId="168" fontId="1" fillId="5" borderId="14" xfId="0" applyNumberFormat="1" applyFont="1" applyFill="1" applyBorder="1" applyAlignment="1">
      <alignment horizontal="center" vertical="center" wrapText="1"/>
    </xf>
    <xf numFmtId="168" fontId="1" fillId="6" borderId="20" xfId="0" applyNumberFormat="1" applyFont="1" applyFill="1" applyBorder="1" applyAlignment="1">
      <alignment horizontal="center" vertical="center" wrapText="1"/>
    </xf>
    <xf numFmtId="168" fontId="5" fillId="6" borderId="6" xfId="0" applyNumberFormat="1" applyFont="1" applyFill="1" applyBorder="1" applyAlignment="1">
      <alignment horizontal="center" vertical="center" wrapText="1"/>
    </xf>
    <xf numFmtId="168" fontId="1" fillId="6" borderId="14" xfId="0" applyNumberFormat="1" applyFont="1" applyFill="1" applyBorder="1" applyAlignment="1">
      <alignment horizontal="center" vertical="center" wrapText="1"/>
    </xf>
    <xf numFmtId="168" fontId="1" fillId="7" borderId="20" xfId="0" applyNumberFormat="1" applyFont="1" applyFill="1" applyBorder="1" applyAlignment="1">
      <alignment horizontal="center" vertical="center" wrapText="1"/>
    </xf>
    <xf numFmtId="168" fontId="5" fillId="7" borderId="6" xfId="0" applyNumberFormat="1" applyFont="1" applyFill="1" applyBorder="1" applyAlignment="1">
      <alignment horizontal="center" vertical="center" wrapText="1"/>
    </xf>
    <xf numFmtId="168" fontId="1" fillId="7" borderId="14" xfId="0" applyNumberFormat="1" applyFont="1" applyFill="1" applyBorder="1" applyAlignment="1">
      <alignment horizontal="center" vertical="center" wrapText="1"/>
    </xf>
    <xf numFmtId="168" fontId="1" fillId="8" borderId="20" xfId="0" applyNumberFormat="1" applyFont="1" applyFill="1" applyBorder="1" applyAlignment="1">
      <alignment horizontal="center" vertical="center" wrapText="1"/>
    </xf>
    <xf numFmtId="168" fontId="5" fillId="8" borderId="6" xfId="0" applyNumberFormat="1" applyFont="1" applyFill="1" applyBorder="1" applyAlignment="1">
      <alignment horizontal="center" vertical="center" wrapText="1"/>
    </xf>
    <xf numFmtId="168" fontId="1" fillId="8" borderId="14" xfId="0" applyNumberFormat="1" applyFont="1" applyFill="1" applyBorder="1" applyAlignment="1">
      <alignment horizontal="center" vertical="center" wrapText="1"/>
    </xf>
    <xf numFmtId="168" fontId="1" fillId="9" borderId="20" xfId="0" applyNumberFormat="1" applyFont="1" applyFill="1" applyBorder="1" applyAlignment="1">
      <alignment horizontal="center" vertical="center" wrapText="1"/>
    </xf>
    <xf numFmtId="168" fontId="5" fillId="9" borderId="6" xfId="0" applyNumberFormat="1" applyFont="1" applyFill="1" applyBorder="1" applyAlignment="1">
      <alignment horizontal="center" vertical="center" wrapText="1"/>
    </xf>
    <xf numFmtId="168" fontId="1" fillId="9" borderId="14" xfId="0" applyNumberFormat="1" applyFont="1" applyFill="1" applyBorder="1" applyAlignment="1">
      <alignment horizontal="center" vertical="center" wrapText="1"/>
    </xf>
    <xf numFmtId="168" fontId="1" fillId="10" borderId="20" xfId="0" applyNumberFormat="1" applyFont="1" applyFill="1" applyBorder="1" applyAlignment="1">
      <alignment horizontal="center" vertical="center" wrapText="1"/>
    </xf>
    <xf numFmtId="168" fontId="5" fillId="10" borderId="6" xfId="0" applyNumberFormat="1" applyFont="1" applyFill="1" applyBorder="1" applyAlignment="1">
      <alignment horizontal="center" vertical="center" wrapText="1"/>
    </xf>
    <xf numFmtId="168" fontId="1" fillId="10" borderId="14" xfId="0" applyNumberFormat="1" applyFont="1" applyFill="1" applyBorder="1" applyAlignment="1">
      <alignment horizontal="center" vertical="center" wrapText="1"/>
    </xf>
    <xf numFmtId="168" fontId="1" fillId="11" borderId="20" xfId="0" applyNumberFormat="1" applyFont="1" applyFill="1" applyBorder="1" applyAlignment="1">
      <alignment horizontal="center" vertical="center" wrapText="1"/>
    </xf>
    <xf numFmtId="168" fontId="5" fillId="11" borderId="6" xfId="0" applyNumberFormat="1" applyFont="1" applyFill="1" applyBorder="1" applyAlignment="1">
      <alignment horizontal="center" vertical="center" wrapText="1"/>
    </xf>
    <xf numFmtId="168" fontId="1" fillId="11" borderId="21" xfId="0" applyNumberFormat="1" applyFont="1" applyFill="1" applyBorder="1" applyAlignment="1">
      <alignment horizontal="center" vertical="center" wrapText="1"/>
    </xf>
    <xf numFmtId="168" fontId="1" fillId="28" borderId="25" xfId="0" applyNumberFormat="1" applyFont="1" applyFill="1" applyBorder="1" applyAlignment="1">
      <alignment horizontal="center" vertical="center" wrapText="1"/>
    </xf>
    <xf numFmtId="168" fontId="5" fillId="28" borderId="14" xfId="0" applyNumberFormat="1" applyFont="1" applyFill="1" applyBorder="1" applyAlignment="1">
      <alignment horizontal="center" vertical="center" wrapText="1"/>
    </xf>
    <xf numFmtId="168" fontId="1" fillId="28" borderId="21" xfId="0" applyNumberFormat="1" applyFont="1" applyFill="1" applyBorder="1" applyAlignment="1">
      <alignment horizontal="center" vertical="center" wrapText="1"/>
    </xf>
    <xf numFmtId="0" fontId="0" fillId="3" borderId="20" xfId="0" applyFill="1" applyBorder="1" applyAlignment="1">
      <alignment horizontal="center" vertical="center"/>
    </xf>
    <xf numFmtId="0" fontId="5" fillId="3" borderId="6" xfId="0" applyFont="1" applyFill="1" applyBorder="1" applyAlignment="1">
      <alignment horizontal="center" vertical="center"/>
    </xf>
    <xf numFmtId="0" fontId="0" fillId="3" borderId="21" xfId="0" applyFill="1" applyBorder="1" applyAlignment="1">
      <alignment horizontal="center" vertical="center"/>
    </xf>
    <xf numFmtId="0" fontId="1" fillId="2" borderId="20" xfId="0" applyFont="1" applyFill="1" applyBorder="1" applyAlignment="1">
      <alignment horizontal="center" vertical="center"/>
    </xf>
    <xf numFmtId="0" fontId="5" fillId="2" borderId="6" xfId="0" applyFont="1" applyFill="1" applyBorder="1" applyAlignment="1">
      <alignment horizontal="center" vertical="center"/>
    </xf>
    <xf numFmtId="0" fontId="1" fillId="2" borderId="21" xfId="0" applyFont="1" applyFill="1" applyBorder="1" applyAlignment="1">
      <alignment horizontal="center" vertical="center"/>
    </xf>
    <xf numFmtId="0" fontId="0" fillId="4" borderId="20" xfId="0" applyFill="1" applyBorder="1" applyAlignment="1">
      <alignment horizontal="center" vertical="center"/>
    </xf>
    <xf numFmtId="0" fontId="5" fillId="4" borderId="6" xfId="0" applyFont="1" applyFill="1" applyBorder="1" applyAlignment="1">
      <alignment horizontal="center" vertical="center"/>
    </xf>
    <xf numFmtId="0" fontId="0" fillId="4" borderId="21" xfId="0" applyFill="1" applyBorder="1" applyAlignment="1">
      <alignment horizontal="center" vertical="center"/>
    </xf>
    <xf numFmtId="0" fontId="1" fillId="3" borderId="6" xfId="0" applyFont="1" applyFill="1" applyBorder="1" applyAlignment="1">
      <alignment horizontal="center" vertical="center"/>
    </xf>
    <xf numFmtId="0" fontId="1" fillId="3" borderId="21" xfId="0" applyFont="1" applyFill="1" applyBorder="1" applyAlignment="1">
      <alignment horizontal="center" vertical="center"/>
    </xf>
    <xf numFmtId="0" fontId="1" fillId="2" borderId="6" xfId="0" applyFont="1" applyFill="1" applyBorder="1" applyAlignment="1">
      <alignment horizontal="center" vertical="center"/>
    </xf>
    <xf numFmtId="0" fontId="1" fillId="4" borderId="20"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21" xfId="0" applyFont="1" applyFill="1" applyBorder="1" applyAlignment="1">
      <alignment horizontal="center" vertical="center"/>
    </xf>
    <xf numFmtId="168" fontId="1" fillId="5" borderId="6" xfId="0" applyNumberFormat="1" applyFont="1" applyFill="1" applyBorder="1" applyAlignment="1">
      <alignment horizontal="center" vertical="center" wrapText="1"/>
    </xf>
    <xf numFmtId="168" fontId="1" fillId="6" borderId="6" xfId="0" applyNumberFormat="1" applyFont="1" applyFill="1" applyBorder="1" applyAlignment="1">
      <alignment horizontal="center" vertical="center" wrapText="1"/>
    </xf>
    <xf numFmtId="168" fontId="1" fillId="7" borderId="6" xfId="0" applyNumberFormat="1" applyFont="1" applyFill="1" applyBorder="1" applyAlignment="1">
      <alignment horizontal="center" vertical="center" wrapText="1"/>
    </xf>
    <xf numFmtId="168" fontId="1" fillId="8" borderId="6" xfId="0" applyNumberFormat="1" applyFont="1" applyFill="1" applyBorder="1" applyAlignment="1">
      <alignment horizontal="center" vertical="center" wrapText="1"/>
    </xf>
    <xf numFmtId="168" fontId="1" fillId="9" borderId="6" xfId="0" applyNumberFormat="1" applyFont="1" applyFill="1" applyBorder="1" applyAlignment="1">
      <alignment horizontal="center" vertical="center" wrapText="1"/>
    </xf>
    <xf numFmtId="168" fontId="1" fillId="10" borderId="6" xfId="0" applyNumberFormat="1" applyFont="1" applyFill="1" applyBorder="1" applyAlignment="1">
      <alignment horizontal="center" vertical="center" wrapText="1"/>
    </xf>
    <xf numFmtId="168" fontId="1" fillId="11" borderId="6" xfId="0" applyNumberFormat="1" applyFont="1" applyFill="1" applyBorder="1" applyAlignment="1">
      <alignment horizontal="center" vertical="center" wrapText="1"/>
    </xf>
    <xf numFmtId="170" fontId="7" fillId="0" borderId="26" xfId="4" applyNumberFormat="1" applyFont="1" applyBorder="1" applyAlignment="1">
      <alignment vertical="center"/>
    </xf>
    <xf numFmtId="2" fontId="7" fillId="0" borderId="0" xfId="4" applyNumberFormat="1" applyFont="1" applyAlignment="1">
      <alignment vertical="center"/>
    </xf>
    <xf numFmtId="42" fontId="7" fillId="0" borderId="0" xfId="3" applyNumberFormat="1" applyFont="1" applyFill="1" applyBorder="1" applyAlignment="1">
      <alignment vertical="center"/>
    </xf>
    <xf numFmtId="0" fontId="7" fillId="0" borderId="0" xfId="4" applyFont="1" applyAlignment="1">
      <alignment vertical="center" wrapText="1"/>
    </xf>
    <xf numFmtId="164" fontId="7" fillId="0" borderId="0" xfId="4" applyNumberFormat="1" applyFont="1" applyAlignment="1">
      <alignment vertical="center"/>
    </xf>
    <xf numFmtId="0" fontId="1" fillId="0" borderId="0" xfId="4" applyFont="1" applyAlignment="1">
      <alignment vertical="center" wrapText="1"/>
    </xf>
    <xf numFmtId="0" fontId="11" fillId="0" borderId="14" xfId="0" applyFont="1" applyBorder="1" applyAlignment="1">
      <alignment vertical="center"/>
    </xf>
    <xf numFmtId="0" fontId="13" fillId="0" borderId="0" xfId="0" applyFont="1" applyAlignment="1">
      <alignment vertical="center"/>
    </xf>
    <xf numFmtId="14" fontId="13" fillId="0" borderId="0" xfId="0" applyNumberFormat="1" applyFont="1" applyAlignment="1">
      <alignment horizontal="left" vertical="center"/>
    </xf>
    <xf numFmtId="42" fontId="13" fillId="12" borderId="1" xfId="0" applyNumberFormat="1" applyFont="1" applyFill="1" applyBorder="1" applyAlignment="1" applyProtection="1">
      <alignment horizontal="left" vertical="top"/>
      <protection locked="0"/>
    </xf>
    <xf numFmtId="42" fontId="13" fillId="0" borderId="6" xfId="3" applyNumberFormat="1" applyFont="1" applyBorder="1" applyAlignment="1" applyProtection="1">
      <alignment horizontal="left" vertical="top"/>
    </xf>
    <xf numFmtId="42" fontId="13" fillId="0" borderId="2" xfId="3" applyNumberFormat="1" applyFont="1" applyBorder="1" applyAlignment="1" applyProtection="1">
      <alignment horizontal="left" vertical="top"/>
    </xf>
    <xf numFmtId="10" fontId="13" fillId="0" borderId="2" xfId="5" applyNumberFormat="1" applyFont="1" applyFill="1" applyBorder="1" applyAlignment="1" applyProtection="1">
      <alignment horizontal="right" vertical="top"/>
      <protection locked="0"/>
    </xf>
    <xf numFmtId="42" fontId="13" fillId="0" borderId="2" xfId="3" applyNumberFormat="1" applyFont="1" applyFill="1" applyBorder="1" applyAlignment="1" applyProtection="1">
      <alignment horizontal="left" vertical="top"/>
    </xf>
    <xf numFmtId="42" fontId="13" fillId="0" borderId="6" xfId="3" applyNumberFormat="1" applyFont="1" applyFill="1" applyBorder="1" applyAlignment="1" applyProtection="1">
      <alignment horizontal="left" vertical="top"/>
      <protection locked="0"/>
    </xf>
    <xf numFmtId="42" fontId="11" fillId="0" borderId="4" xfId="0" applyNumberFormat="1" applyFont="1" applyBorder="1" applyAlignment="1">
      <alignment horizontal="left" vertical="top"/>
    </xf>
    <xf numFmtId="42" fontId="13" fillId="0" borderId="2" xfId="0" applyNumberFormat="1" applyFont="1" applyBorder="1" applyAlignment="1">
      <alignment horizontal="left" vertical="top"/>
    </xf>
    <xf numFmtId="10" fontId="13" fillId="0" borderId="6" xfId="5" applyNumberFormat="1" applyFont="1" applyBorder="1" applyAlignment="1" applyProtection="1">
      <alignment horizontal="right" vertical="top"/>
    </xf>
    <xf numFmtId="172" fontId="13" fillId="3" borderId="14" xfId="0" applyNumberFormat="1" applyFont="1" applyFill="1" applyBorder="1" applyAlignment="1">
      <alignment horizontal="center" vertical="center" wrapText="1"/>
    </xf>
    <xf numFmtId="42" fontId="13" fillId="0" borderId="10" xfId="3" applyNumberFormat="1" applyFont="1" applyBorder="1" applyAlignment="1" applyProtection="1">
      <alignment horizontal="left" vertical="top"/>
    </xf>
    <xf numFmtId="10" fontId="13" fillId="0" borderId="10" xfId="5" applyNumberFormat="1" applyFont="1" applyFill="1" applyBorder="1" applyAlignment="1" applyProtection="1">
      <alignment horizontal="right" vertical="top"/>
      <protection locked="0"/>
    </xf>
    <xf numFmtId="42" fontId="13" fillId="0" borderId="10" xfId="3" applyNumberFormat="1" applyFont="1" applyFill="1" applyBorder="1" applyAlignment="1" applyProtection="1">
      <alignment horizontal="left" vertical="top"/>
    </xf>
    <xf numFmtId="42" fontId="13" fillId="0" borderId="14" xfId="3" applyNumberFormat="1" applyFont="1" applyFill="1" applyBorder="1" applyAlignment="1" applyProtection="1">
      <alignment horizontal="left" vertical="top"/>
      <protection locked="0"/>
    </xf>
    <xf numFmtId="42" fontId="13" fillId="0" borderId="10" xfId="3" applyNumberFormat="1" applyFont="1" applyFill="1" applyBorder="1" applyAlignment="1" applyProtection="1">
      <alignment horizontal="left" vertical="top"/>
      <protection locked="0"/>
    </xf>
    <xf numFmtId="42" fontId="13" fillId="0" borderId="2" xfId="3" applyNumberFormat="1" applyFont="1" applyFill="1" applyBorder="1" applyAlignment="1" applyProtection="1">
      <alignment horizontal="left" vertical="top"/>
      <protection locked="0"/>
    </xf>
    <xf numFmtId="10" fontId="13" fillId="0" borderId="8" xfId="5" applyNumberFormat="1" applyFont="1" applyFill="1" applyBorder="1" applyAlignment="1" applyProtection="1">
      <alignment horizontal="right" vertical="top"/>
      <protection locked="0"/>
    </xf>
    <xf numFmtId="42" fontId="13" fillId="12" borderId="6" xfId="0" applyNumberFormat="1" applyFont="1" applyFill="1" applyBorder="1" applyAlignment="1" applyProtection="1">
      <alignment horizontal="left" vertical="top"/>
      <protection locked="0"/>
    </xf>
    <xf numFmtId="42" fontId="13" fillId="12" borderId="2" xfId="0" applyNumberFormat="1" applyFont="1" applyFill="1" applyBorder="1" applyAlignment="1" applyProtection="1">
      <alignment horizontal="left" vertical="top"/>
      <protection locked="0"/>
    </xf>
    <xf numFmtId="171" fontId="13" fillId="0" borderId="2" xfId="3" applyNumberFormat="1" applyFont="1" applyBorder="1" applyAlignment="1" applyProtection="1">
      <alignment horizontal="left" vertical="top"/>
    </xf>
    <xf numFmtId="42" fontId="13" fillId="0" borderId="6" xfId="3" applyNumberFormat="1" applyFont="1" applyFill="1" applyBorder="1" applyAlignment="1" applyProtection="1">
      <alignment horizontal="left" vertical="top"/>
    </xf>
    <xf numFmtId="171" fontId="13" fillId="0" borderId="6" xfId="0" applyNumberFormat="1" applyFont="1" applyBorder="1" applyAlignment="1">
      <alignment horizontal="left" vertical="top"/>
    </xf>
    <xf numFmtId="171" fontId="13" fillId="0" borderId="5" xfId="0" applyNumberFormat="1" applyFont="1" applyBorder="1" applyAlignment="1">
      <alignment horizontal="left" vertical="top"/>
    </xf>
    <xf numFmtId="42" fontId="11" fillId="0" borderId="12" xfId="3" applyNumberFormat="1" applyFont="1" applyBorder="1" applyAlignment="1" applyProtection="1">
      <alignment horizontal="left" vertical="top"/>
    </xf>
    <xf numFmtId="42" fontId="13" fillId="0" borderId="4" xfId="0" applyNumberFormat="1" applyFont="1" applyBorder="1" applyAlignment="1">
      <alignment horizontal="left" vertical="top"/>
    </xf>
    <xf numFmtId="0" fontId="11" fillId="0" borderId="6" xfId="0" applyFont="1" applyBorder="1" applyAlignment="1">
      <alignment horizontal="center" vertical="center" wrapText="1"/>
    </xf>
    <xf numFmtId="42" fontId="11" fillId="26" borderId="21" xfId="0" applyNumberFormat="1" applyFont="1" applyFill="1" applyBorder="1" applyAlignment="1">
      <alignment vertical="top"/>
    </xf>
    <xf numFmtId="42" fontId="0" fillId="0" borderId="6" xfId="3" applyNumberFormat="1" applyFont="1" applyFill="1" applyBorder="1" applyProtection="1">
      <protection locked="0"/>
    </xf>
    <xf numFmtId="42" fontId="0" fillId="0" borderId="6" xfId="0" applyNumberFormat="1" applyBorder="1"/>
    <xf numFmtId="42" fontId="0" fillId="0" borderId="14" xfId="3" applyNumberFormat="1" applyFont="1" applyFill="1" applyBorder="1" applyProtection="1"/>
    <xf numFmtId="42" fontId="0" fillId="0" borderId="5" xfId="0" applyNumberFormat="1" applyBorder="1"/>
    <xf numFmtId="42" fontId="0" fillId="0" borderId="3" xfId="0" applyNumberFormat="1" applyBorder="1"/>
    <xf numFmtId="42" fontId="0" fillId="0" borderId="8" xfId="0" applyNumberFormat="1" applyBorder="1"/>
    <xf numFmtId="0" fontId="1" fillId="3" borderId="14" xfId="0" applyFont="1" applyFill="1" applyBorder="1" applyAlignment="1">
      <alignment horizontal="center" wrapText="1"/>
    </xf>
    <xf numFmtId="0" fontId="1" fillId="3" borderId="14" xfId="0" applyFont="1" applyFill="1" applyBorder="1" applyAlignment="1">
      <alignment horizontal="center" vertical="center"/>
    </xf>
    <xf numFmtId="0" fontId="0" fillId="3" borderId="14" xfId="0" applyFill="1" applyBorder="1" applyAlignment="1">
      <alignment horizontal="center" vertical="center"/>
    </xf>
    <xf numFmtId="0" fontId="1" fillId="3" borderId="13" xfId="0" applyFont="1" applyFill="1" applyBorder="1" applyAlignment="1">
      <alignment horizontal="center" vertical="center" wrapText="1"/>
    </xf>
    <xf numFmtId="42" fontId="0" fillId="0" borderId="14" xfId="3" applyNumberFormat="1" applyFont="1" applyFill="1" applyBorder="1" applyProtection="1">
      <protection locked="0"/>
    </xf>
    <xf numFmtId="42" fontId="0" fillId="0" borderId="7" xfId="3" applyNumberFormat="1" applyFont="1" applyFill="1" applyBorder="1" applyProtection="1"/>
    <xf numFmtId="42" fontId="0" fillId="0" borderId="0" xfId="3" applyNumberFormat="1" applyFont="1" applyFill="1" applyBorder="1" applyProtection="1">
      <protection locked="0"/>
    </xf>
    <xf numFmtId="0" fontId="0" fillId="4" borderId="6" xfId="0" applyFill="1" applyBorder="1" applyAlignment="1">
      <alignment horizontal="center" vertical="center"/>
    </xf>
    <xf numFmtId="0" fontId="1" fillId="4" borderId="12" xfId="0" applyFont="1" applyFill="1" applyBorder="1" applyAlignment="1">
      <alignment horizontal="center" vertical="center" wrapText="1"/>
    </xf>
    <xf numFmtId="42" fontId="0" fillId="0" borderId="3" xfId="3" applyNumberFormat="1" applyFont="1" applyFill="1" applyBorder="1" applyProtection="1">
      <protection locked="0"/>
    </xf>
    <xf numFmtId="0" fontId="1" fillId="2" borderId="14" xfId="0" applyFont="1" applyFill="1" applyBorder="1" applyAlignment="1">
      <alignment horizontal="center" wrapText="1"/>
    </xf>
    <xf numFmtId="0" fontId="1" fillId="2" borderId="14" xfId="0" applyFont="1" applyFill="1" applyBorder="1" applyAlignment="1">
      <alignment horizontal="center" vertical="center"/>
    </xf>
    <xf numFmtId="0" fontId="1" fillId="2" borderId="13" xfId="0" applyFont="1" applyFill="1" applyBorder="1" applyAlignment="1">
      <alignment horizontal="center" vertical="center" wrapText="1"/>
    </xf>
    <xf numFmtId="0" fontId="0" fillId="0" borderId="0" xfId="0" applyAlignment="1">
      <alignment horizontal="center" vertical="center"/>
    </xf>
    <xf numFmtId="42" fontId="0" fillId="0" borderId="12" xfId="3" applyNumberFormat="1" applyFont="1" applyFill="1" applyBorder="1" applyProtection="1"/>
    <xf numFmtId="42" fontId="0" fillId="0" borderId="2" xfId="3" applyNumberFormat="1" applyFont="1" applyFill="1" applyBorder="1" applyProtection="1">
      <protection locked="0"/>
    </xf>
    <xf numFmtId="42" fontId="0" fillId="0" borderId="2" xfId="3" applyNumberFormat="1" applyFont="1" applyFill="1" applyBorder="1" applyProtection="1"/>
    <xf numFmtId="42" fontId="0" fillId="0" borderId="10" xfId="3" applyNumberFormat="1" applyFont="1" applyFill="1" applyBorder="1" applyProtection="1"/>
    <xf numFmtId="0" fontId="0" fillId="0" borderId="9" xfId="0" applyBorder="1"/>
    <xf numFmtId="0" fontId="0" fillId="0" borderId="4" xfId="0" applyBorder="1"/>
    <xf numFmtId="42" fontId="0" fillId="0" borderId="1" xfId="3" applyNumberFormat="1" applyFont="1" applyFill="1" applyBorder="1" applyProtection="1"/>
    <xf numFmtId="42" fontId="0" fillId="0" borderId="12" xfId="3" applyNumberFormat="1" applyFont="1" applyFill="1" applyBorder="1" applyProtection="1">
      <protection locked="0"/>
    </xf>
    <xf numFmtId="42" fontId="0" fillId="0" borderId="13" xfId="3" applyNumberFormat="1" applyFont="1" applyFill="1" applyBorder="1" applyProtection="1">
      <protection locked="0"/>
    </xf>
    <xf numFmtId="42" fontId="0" fillId="0" borderId="2" xfId="3" applyNumberFormat="1" applyFont="1" applyFill="1" applyBorder="1" applyAlignment="1" applyProtection="1">
      <alignment horizontal="right"/>
    </xf>
    <xf numFmtId="42" fontId="0" fillId="0" borderId="7" xfId="3" applyNumberFormat="1" applyFont="1" applyFill="1" applyBorder="1" applyProtection="1">
      <protection locked="0"/>
    </xf>
    <xf numFmtId="42" fontId="0" fillId="0" borderId="10" xfId="3" applyNumberFormat="1" applyFont="1" applyFill="1" applyBorder="1" applyProtection="1">
      <protection locked="0"/>
    </xf>
    <xf numFmtId="42" fontId="0" fillId="0" borderId="9" xfId="3" applyNumberFormat="1" applyFont="1" applyFill="1" applyBorder="1" applyProtection="1">
      <protection locked="0"/>
    </xf>
    <xf numFmtId="42" fontId="0" fillId="0" borderId="4" xfId="0" applyNumberFormat="1" applyBorder="1"/>
    <xf numFmtId="42" fontId="0" fillId="0" borderId="1" xfId="3" applyNumberFormat="1" applyFont="1" applyFill="1" applyBorder="1" applyProtection="1">
      <protection locked="0"/>
    </xf>
    <xf numFmtId="0" fontId="13" fillId="0" borderId="6" xfId="0" applyFont="1" applyBorder="1" applyAlignment="1">
      <alignment horizontal="center" vertical="top"/>
    </xf>
    <xf numFmtId="49" fontId="11" fillId="0" borderId="9" xfId="3" applyNumberFormat="1" applyFont="1" applyBorder="1" applyAlignment="1" applyProtection="1">
      <alignment horizontal="center" vertical="center"/>
    </xf>
    <xf numFmtId="0" fontId="62" fillId="0" borderId="0" xfId="0" applyFont="1" applyAlignment="1">
      <alignment horizontal="left" vertical="top"/>
    </xf>
    <xf numFmtId="14" fontId="13" fillId="0" borderId="6" xfId="0" applyNumberFormat="1" applyFont="1" applyBorder="1" applyAlignment="1">
      <alignment horizontal="center" vertical="top"/>
    </xf>
    <xf numFmtId="14" fontId="13" fillId="0" borderId="6" xfId="0" applyNumberFormat="1" applyFont="1" applyBorder="1" applyAlignment="1" applyProtection="1">
      <alignment horizontal="center" vertical="top"/>
      <protection locked="0"/>
    </xf>
    <xf numFmtId="0" fontId="13" fillId="9" borderId="8" xfId="0" applyFont="1" applyFill="1" applyBorder="1" applyAlignment="1">
      <alignment horizontal="center" vertical="center" wrapText="1"/>
    </xf>
    <xf numFmtId="0" fontId="13" fillId="10" borderId="8" xfId="0" applyFont="1" applyFill="1" applyBorder="1" applyAlignment="1">
      <alignment horizontal="center" vertical="center" wrapText="1"/>
    </xf>
    <xf numFmtId="168" fontId="11" fillId="28" borderId="2" xfId="0" applyNumberFormat="1" applyFont="1" applyFill="1" applyBorder="1" applyAlignment="1">
      <alignment horizontal="center" vertical="center" wrapText="1"/>
    </xf>
    <xf numFmtId="164" fontId="11" fillId="0" borderId="0" xfId="0" applyNumberFormat="1" applyFont="1" applyAlignment="1">
      <alignment horizontal="right" vertical="top"/>
    </xf>
    <xf numFmtId="0" fontId="13" fillId="7" borderId="8"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3" fillId="8" borderId="8" xfId="0" applyFont="1" applyFill="1" applyBorder="1" applyAlignment="1">
      <alignment horizontal="center" vertical="center" wrapText="1"/>
    </xf>
    <xf numFmtId="0" fontId="1" fillId="0" borderId="6" xfId="4" applyFont="1" applyBorder="1" applyAlignment="1">
      <alignment vertical="top" wrapText="1"/>
    </xf>
    <xf numFmtId="170" fontId="7" fillId="0" borderId="0" xfId="4" applyNumberFormat="1" applyFont="1" applyAlignment="1">
      <alignment vertical="top"/>
    </xf>
    <xf numFmtId="170" fontId="7" fillId="0" borderId="26" xfId="4" applyNumberFormat="1" applyFont="1" applyBorder="1" applyAlignment="1">
      <alignment vertical="top"/>
    </xf>
    <xf numFmtId="42" fontId="13" fillId="0" borderId="7" xfId="0" applyNumberFormat="1" applyFont="1" applyBorder="1" applyAlignment="1">
      <alignment horizontal="left" vertical="top"/>
    </xf>
    <xf numFmtId="0" fontId="11" fillId="0" borderId="14" xfId="0" applyFont="1" applyBorder="1" applyAlignment="1">
      <alignment horizontal="left" vertical="top"/>
    </xf>
    <xf numFmtId="170" fontId="7" fillId="0" borderId="24" xfId="4" applyNumberFormat="1" applyFont="1" applyBorder="1" applyAlignment="1">
      <alignment vertical="top"/>
    </xf>
    <xf numFmtId="0" fontId="13" fillId="0" borderId="7" xfId="0" applyFont="1" applyBorder="1" applyAlignment="1">
      <alignment vertical="top"/>
    </xf>
    <xf numFmtId="0" fontId="11" fillId="3" borderId="5" xfId="0" applyFont="1" applyFill="1" applyBorder="1" applyAlignment="1">
      <alignment horizontal="center" vertical="center"/>
    </xf>
    <xf numFmtId="0" fontId="11" fillId="2" borderId="5" xfId="0" applyFont="1" applyFill="1" applyBorder="1" applyAlignment="1">
      <alignment horizontal="center" vertical="center"/>
    </xf>
    <xf numFmtId="0" fontId="11" fillId="4" borderId="5" xfId="0" applyFont="1" applyFill="1" applyBorder="1" applyAlignment="1">
      <alignment horizontal="center" vertical="center"/>
    </xf>
    <xf numFmtId="0" fontId="11" fillId="5" borderId="5" xfId="0" applyFont="1" applyFill="1" applyBorder="1" applyAlignment="1">
      <alignment horizontal="center" vertical="center"/>
    </xf>
    <xf numFmtId="0" fontId="11" fillId="6" borderId="5" xfId="0" applyFont="1" applyFill="1" applyBorder="1" applyAlignment="1">
      <alignment horizontal="center" vertical="center"/>
    </xf>
    <xf numFmtId="0" fontId="5" fillId="3" borderId="5" xfId="0" applyFont="1" applyFill="1" applyBorder="1" applyAlignment="1">
      <alignment horizontal="center" vertical="center"/>
    </xf>
    <xf numFmtId="0" fontId="5" fillId="2" borderId="5" xfId="0" applyFont="1" applyFill="1" applyBorder="1" applyAlignment="1">
      <alignment horizontal="center" vertical="center"/>
    </xf>
    <xf numFmtId="0" fontId="5" fillId="4" borderId="5"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6" borderId="5" xfId="0" applyFont="1" applyFill="1" applyBorder="1" applyAlignment="1">
      <alignment horizontal="center" vertical="center"/>
    </xf>
    <xf numFmtId="0" fontId="13" fillId="3" borderId="8" xfId="0" applyFont="1" applyFill="1" applyBorder="1" applyAlignment="1">
      <alignment horizontal="center" vertical="center" wrapText="1"/>
    </xf>
    <xf numFmtId="9" fontId="10" fillId="0" borderId="0" xfId="0" applyNumberFormat="1" applyFont="1" applyAlignment="1">
      <alignment horizontal="center"/>
    </xf>
    <xf numFmtId="0" fontId="10" fillId="0" borderId="0" xfId="0" applyFont="1" applyAlignment="1">
      <alignment horizontal="center"/>
    </xf>
    <xf numFmtId="0" fontId="54" fillId="0" borderId="1" xfId="0" applyFont="1" applyBorder="1" applyAlignment="1">
      <alignment horizontal="center" vertical="top"/>
    </xf>
    <xf numFmtId="0" fontId="54" fillId="0" borderId="0" xfId="0" applyFont="1" applyAlignment="1">
      <alignment horizontal="center" vertical="top"/>
    </xf>
    <xf numFmtId="168" fontId="11" fillId="28" borderId="2" xfId="0" applyNumberFormat="1" applyFont="1" applyFill="1" applyBorder="1" applyAlignment="1">
      <alignment horizontal="center" wrapText="1"/>
    </xf>
    <xf numFmtId="0" fontId="13" fillId="6" borderId="13" xfId="0" applyFont="1" applyFill="1" applyBorder="1" applyAlignment="1">
      <alignment horizontal="center" vertical="center" wrapText="1"/>
    </xf>
    <xf numFmtId="0" fontId="13" fillId="6" borderId="10" xfId="0" applyFont="1" applyFill="1" applyBorder="1" applyAlignment="1">
      <alignment horizontal="center" vertical="center" wrapText="1"/>
    </xf>
    <xf numFmtId="0" fontId="4" fillId="25" borderId="14" xfId="4" applyFill="1" applyBorder="1" applyAlignment="1">
      <alignment vertical="top"/>
    </xf>
    <xf numFmtId="0" fontId="4" fillId="25" borderId="7" xfId="4" applyFill="1" applyBorder="1" applyAlignment="1">
      <alignment vertical="top"/>
    </xf>
    <xf numFmtId="0" fontId="4" fillId="25" borderId="5" xfId="4" applyFill="1" applyBorder="1" applyAlignment="1">
      <alignment vertical="top"/>
    </xf>
    <xf numFmtId="0" fontId="4" fillId="0" borderId="6" xfId="4" applyBorder="1" applyAlignment="1">
      <alignment vertical="top"/>
    </xf>
    <xf numFmtId="170" fontId="6" fillId="0" borderId="9" xfId="4" applyNumberFormat="1" applyFont="1" applyBorder="1" applyAlignment="1">
      <alignment vertical="top"/>
    </xf>
    <xf numFmtId="170" fontId="6" fillId="0" borderId="25" xfId="4" applyNumberFormat="1" applyFont="1" applyBorder="1" applyAlignment="1">
      <alignment vertical="center"/>
    </xf>
    <xf numFmtId="170" fontId="6" fillId="0" borderId="7" xfId="4" applyNumberFormat="1" applyFont="1" applyBorder="1" applyAlignment="1">
      <alignment vertical="center"/>
    </xf>
    <xf numFmtId="170" fontId="7" fillId="0" borderId="0" xfId="4" applyNumberFormat="1" applyFont="1" applyAlignment="1">
      <alignment vertical="center"/>
    </xf>
    <xf numFmtId="170" fontId="26" fillId="0" borderId="0" xfId="7" applyNumberFormat="1" applyFont="1" applyFill="1" applyBorder="1" applyAlignment="1">
      <alignment vertical="top"/>
    </xf>
    <xf numFmtId="170" fontId="6" fillId="0" borderId="0" xfId="4" applyNumberFormat="1" applyFont="1" applyAlignment="1">
      <alignment vertical="top"/>
    </xf>
    <xf numFmtId="170" fontId="7" fillId="0" borderId="6" xfId="4" applyNumberFormat="1" applyFont="1" applyBorder="1" applyAlignment="1">
      <alignment vertical="center"/>
    </xf>
    <xf numFmtId="0" fontId="5" fillId="0" borderId="6" xfId="4" applyFont="1" applyBorder="1" applyAlignment="1">
      <alignment horizontal="center" vertical="top"/>
    </xf>
    <xf numFmtId="0" fontId="11" fillId="2" borderId="6" xfId="0" applyFont="1" applyFill="1" applyBorder="1" applyAlignment="1">
      <alignment horizontal="center" vertical="center"/>
    </xf>
    <xf numFmtId="49" fontId="13" fillId="2" borderId="2" xfId="0" applyNumberFormat="1" applyFont="1" applyFill="1" applyBorder="1" applyAlignment="1">
      <alignment horizontal="center" vertical="center" wrapText="1"/>
    </xf>
    <xf numFmtId="42" fontId="11" fillId="0" borderId="12" xfId="0" applyNumberFormat="1" applyFont="1" applyBorder="1" applyAlignment="1">
      <alignment horizontal="left" vertical="top"/>
    </xf>
    <xf numFmtId="42" fontId="13" fillId="0" borderId="32" xfId="3" applyNumberFormat="1" applyFont="1" applyBorder="1" applyAlignment="1" applyProtection="1">
      <alignment horizontal="left" vertical="top"/>
    </xf>
    <xf numFmtId="42" fontId="11" fillId="0" borderId="2" xfId="3" applyNumberFormat="1" applyFont="1" applyBorder="1" applyAlignment="1" applyProtection="1">
      <alignment horizontal="left" vertical="top"/>
    </xf>
    <xf numFmtId="10" fontId="13" fillId="0" borderId="2" xfId="5" applyNumberFormat="1" applyFont="1" applyBorder="1" applyAlignment="1" applyProtection="1">
      <alignment horizontal="right" vertical="top"/>
    </xf>
    <xf numFmtId="42" fontId="13" fillId="0" borderId="12" xfId="0" applyNumberFormat="1" applyFont="1" applyBorder="1" applyAlignment="1">
      <alignment horizontal="left" vertical="top"/>
    </xf>
    <xf numFmtId="0" fontId="11" fillId="3" borderId="6" xfId="0" applyFont="1" applyFill="1" applyBorder="1" applyAlignment="1">
      <alignment horizontal="center" vertical="center"/>
    </xf>
    <xf numFmtId="9" fontId="13" fillId="0" borderId="0" xfId="5" applyFont="1" applyFill="1" applyBorder="1" applyAlignment="1" applyProtection="1">
      <alignment horizontal="center" vertical="center"/>
    </xf>
    <xf numFmtId="168" fontId="13" fillId="3" borderId="6" xfId="0" applyNumberFormat="1" applyFont="1" applyFill="1" applyBorder="1" applyAlignment="1">
      <alignment horizontal="center" vertical="center" wrapText="1"/>
    </xf>
    <xf numFmtId="172" fontId="13" fillId="3" borderId="6" xfId="0" applyNumberFormat="1" applyFont="1" applyFill="1" applyBorder="1" applyAlignment="1">
      <alignment horizontal="center" vertical="center" wrapText="1"/>
    </xf>
    <xf numFmtId="42" fontId="11" fillId="0" borderId="6" xfId="3" applyNumberFormat="1" applyFont="1" applyFill="1" applyBorder="1" applyAlignment="1">
      <alignment horizontal="left" vertical="top"/>
    </xf>
    <xf numFmtId="42" fontId="13" fillId="0" borderId="2" xfId="3" applyNumberFormat="1" applyFont="1" applyBorder="1" applyAlignment="1">
      <alignment horizontal="left" vertical="top"/>
    </xf>
    <xf numFmtId="42" fontId="11" fillId="0" borderId="12" xfId="3" applyNumberFormat="1" applyFont="1" applyFill="1" applyBorder="1" applyAlignment="1">
      <alignment horizontal="left" vertical="top"/>
    </xf>
    <xf numFmtId="42" fontId="13" fillId="0" borderId="6" xfId="3" applyNumberFormat="1" applyFont="1" applyFill="1" applyBorder="1" applyAlignment="1">
      <alignment horizontal="left" vertical="top"/>
    </xf>
    <xf numFmtId="39" fontId="13" fillId="0" borderId="2" xfId="0" applyNumberFormat="1" applyFont="1" applyBorder="1" applyAlignment="1">
      <alignment horizontal="right" vertical="top"/>
    </xf>
    <xf numFmtId="0" fontId="11" fillId="4" borderId="6" xfId="0" applyFont="1" applyFill="1" applyBorder="1" applyAlignment="1">
      <alignment horizontal="center" vertical="center"/>
    </xf>
    <xf numFmtId="172" fontId="13" fillId="4" borderId="6" xfId="0" applyNumberFormat="1" applyFont="1" applyFill="1" applyBorder="1" applyAlignment="1">
      <alignment horizontal="center" vertical="center" wrapText="1"/>
    </xf>
    <xf numFmtId="42" fontId="11" fillId="0" borderId="12" xfId="3" applyNumberFormat="1" applyFont="1" applyBorder="1" applyAlignment="1">
      <alignment horizontal="left" vertical="top"/>
    </xf>
    <xf numFmtId="42" fontId="13" fillId="25" borderId="2" xfId="3" applyNumberFormat="1" applyFont="1" applyFill="1" applyBorder="1" applyAlignment="1" applyProtection="1">
      <alignment horizontal="left" vertical="top"/>
    </xf>
    <xf numFmtId="42" fontId="11" fillId="0" borderId="32" xfId="3" applyNumberFormat="1" applyFont="1" applyBorder="1" applyAlignment="1">
      <alignment horizontal="left" vertical="top"/>
    </xf>
    <xf numFmtId="0" fontId="11" fillId="6" borderId="6" xfId="0" applyFont="1" applyFill="1" applyBorder="1" applyAlignment="1">
      <alignment horizontal="center" vertical="center"/>
    </xf>
    <xf numFmtId="0" fontId="11" fillId="5" borderId="6" xfId="0" applyFont="1" applyFill="1" applyBorder="1" applyAlignment="1">
      <alignment horizontal="center" vertical="center"/>
    </xf>
    <xf numFmtId="14" fontId="11" fillId="0" borderId="6" xfId="0" applyNumberFormat="1" applyFont="1" applyBorder="1" applyAlignment="1">
      <alignment horizontal="center" wrapText="1"/>
    </xf>
    <xf numFmtId="14" fontId="11" fillId="0" borderId="14" xfId="0" applyNumberFormat="1" applyFont="1" applyBorder="1" applyAlignment="1">
      <alignment horizontal="center" wrapText="1"/>
    </xf>
    <xf numFmtId="14" fontId="13" fillId="0" borderId="2" xfId="0" applyNumberFormat="1" applyFont="1" applyBorder="1" applyAlignment="1" applyProtection="1">
      <alignment horizontal="center" vertical="top"/>
      <protection locked="0"/>
    </xf>
    <xf numFmtId="14" fontId="13" fillId="0" borderId="2" xfId="0" applyNumberFormat="1" applyFont="1" applyBorder="1" applyAlignment="1">
      <alignment horizontal="center" vertical="top"/>
    </xf>
    <xf numFmtId="1" fontId="13" fillId="0" borderId="2" xfId="0" applyNumberFormat="1" applyFont="1" applyBorder="1" applyAlignment="1">
      <alignment horizontal="center" vertical="top"/>
    </xf>
    <xf numFmtId="169" fontId="13" fillId="0" borderId="7" xfId="3" applyNumberFormat="1" applyFont="1" applyFill="1" applyBorder="1" applyAlignment="1" applyProtection="1">
      <alignment vertical="center"/>
    </xf>
    <xf numFmtId="169" fontId="13" fillId="0" borderId="5" xfId="3" applyNumberFormat="1" applyFont="1" applyFill="1" applyBorder="1" applyAlignment="1" applyProtection="1">
      <alignment vertical="center"/>
    </xf>
    <xf numFmtId="169" fontId="13" fillId="0" borderId="0" xfId="3" applyNumberFormat="1" applyFont="1" applyFill="1" applyBorder="1" applyAlignment="1" applyProtection="1">
      <alignment vertical="center"/>
    </xf>
    <xf numFmtId="169" fontId="11" fillId="0" borderId="6" xfId="3" applyNumberFormat="1" applyFont="1" applyFill="1" applyBorder="1" applyAlignment="1" applyProtection="1">
      <alignment vertical="center"/>
    </xf>
    <xf numFmtId="14" fontId="13" fillId="26" borderId="6" xfId="0" applyNumberFormat="1" applyFont="1" applyFill="1" applyBorder="1" applyAlignment="1">
      <alignment horizontal="left" vertical="top"/>
    </xf>
    <xf numFmtId="164" fontId="13" fillId="26" borderId="6" xfId="0" applyNumberFormat="1" applyFont="1" applyFill="1" applyBorder="1" applyAlignment="1">
      <alignment horizontal="left" vertical="top"/>
    </xf>
    <xf numFmtId="14" fontId="13" fillId="26" borderId="6" xfId="0" applyNumberFormat="1" applyFont="1" applyFill="1" applyBorder="1" applyAlignment="1">
      <alignment vertical="top"/>
    </xf>
    <xf numFmtId="164" fontId="13" fillId="26" borderId="6" xfId="0" applyNumberFormat="1" applyFont="1" applyFill="1" applyBorder="1" applyAlignment="1">
      <alignment vertical="top"/>
    </xf>
    <xf numFmtId="49" fontId="13" fillId="6" borderId="10" xfId="0" applyNumberFormat="1" applyFont="1" applyFill="1" applyBorder="1" applyAlignment="1">
      <alignment horizontal="center" vertical="center" wrapText="1"/>
    </xf>
    <xf numFmtId="172" fontId="13" fillId="6" borderId="14" xfId="0" applyNumberFormat="1" applyFont="1" applyFill="1" applyBorder="1" applyAlignment="1">
      <alignment horizontal="center" vertical="center" wrapText="1"/>
    </xf>
    <xf numFmtId="42" fontId="11" fillId="0" borderId="32" xfId="0" applyNumberFormat="1" applyFont="1" applyBorder="1" applyAlignment="1">
      <alignment horizontal="left" vertical="top"/>
    </xf>
    <xf numFmtId="0" fontId="11" fillId="28" borderId="4" xfId="0" applyFont="1" applyFill="1" applyBorder="1" applyAlignment="1">
      <alignment horizontal="center" vertical="center" wrapText="1"/>
    </xf>
    <xf numFmtId="42" fontId="11" fillId="0" borderId="3" xfId="0" applyNumberFormat="1" applyFont="1" applyBorder="1" applyAlignment="1">
      <alignment horizontal="left" vertical="top"/>
    </xf>
    <xf numFmtId="42" fontId="0" fillId="0" borderId="6" xfId="3" applyNumberFormat="1" applyFont="1" applyFill="1" applyBorder="1" applyAlignment="1" applyProtection="1">
      <alignment horizontal="right"/>
    </xf>
    <xf numFmtId="42" fontId="0" fillId="0" borderId="32" xfId="3" applyNumberFormat="1" applyFont="1" applyFill="1" applyBorder="1" applyProtection="1"/>
    <xf numFmtId="0" fontId="1" fillId="2" borderId="14"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3" borderId="14" xfId="0" applyFont="1" applyFill="1" applyBorder="1" applyAlignment="1">
      <alignment horizontal="center" vertical="center" wrapText="1"/>
    </xf>
    <xf numFmtId="42" fontId="0" fillId="0" borderId="14" xfId="3" applyNumberFormat="1" applyFont="1" applyFill="1" applyBorder="1" applyAlignment="1" applyProtection="1">
      <alignment horizontal="center" wrapText="1"/>
      <protection locked="0"/>
    </xf>
    <xf numFmtId="42" fontId="0" fillId="0" borderId="6" xfId="3" applyNumberFormat="1" applyFont="1" applyFill="1" applyBorder="1" applyAlignment="1" applyProtection="1">
      <alignment horizontal="center" wrapText="1"/>
      <protection locked="0"/>
    </xf>
    <xf numFmtId="42" fontId="0" fillId="0" borderId="13" xfId="3" applyNumberFormat="1" applyFont="1" applyFill="1" applyBorder="1" applyProtection="1"/>
    <xf numFmtId="0" fontId="1" fillId="5" borderId="6" xfId="0" applyFont="1" applyFill="1" applyBorder="1" applyAlignment="1">
      <alignment horizontal="center" wrapText="1"/>
    </xf>
    <xf numFmtId="0" fontId="1" fillId="6" borderId="14" xfId="0" applyFont="1" applyFill="1" applyBorder="1" applyAlignment="1">
      <alignment horizontal="center" wrapText="1"/>
    </xf>
    <xf numFmtId="42" fontId="0" fillId="0" borderId="5" xfId="3" applyNumberFormat="1" applyFont="1" applyFill="1" applyBorder="1" applyAlignment="1" applyProtection="1">
      <alignment horizontal="right"/>
    </xf>
    <xf numFmtId="42" fontId="0" fillId="26" borderId="14" xfId="3" applyNumberFormat="1" applyFont="1" applyFill="1" applyBorder="1" applyProtection="1"/>
    <xf numFmtId="42" fontId="0" fillId="26" borderId="7" xfId="3" applyNumberFormat="1" applyFont="1" applyFill="1" applyBorder="1" applyProtection="1"/>
    <xf numFmtId="42" fontId="0" fillId="26" borderId="5" xfId="3" applyNumberFormat="1" applyFont="1" applyFill="1" applyBorder="1" applyAlignment="1" applyProtection="1">
      <alignment horizontal="right"/>
    </xf>
    <xf numFmtId="0" fontId="5" fillId="0" borderId="13" xfId="0" applyFont="1" applyBorder="1" applyAlignment="1">
      <alignment horizontal="left"/>
    </xf>
    <xf numFmtId="0" fontId="5" fillId="0" borderId="9" xfId="0" applyFont="1" applyBorder="1" applyAlignment="1">
      <alignment horizontal="left"/>
    </xf>
    <xf numFmtId="169" fontId="13" fillId="0" borderId="2" xfId="3" applyNumberFormat="1" applyFont="1" applyBorder="1" applyAlignment="1" applyProtection="1">
      <alignment horizontal="left" vertical="top"/>
    </xf>
    <xf numFmtId="42" fontId="13" fillId="26" borderId="6" xfId="3" applyNumberFormat="1" applyFont="1" applyFill="1" applyBorder="1" applyAlignment="1" applyProtection="1">
      <alignment vertical="top"/>
    </xf>
    <xf numFmtId="42" fontId="13" fillId="26" borderId="6" xfId="3" applyNumberFormat="1" applyFont="1" applyFill="1" applyBorder="1" applyAlignment="1" applyProtection="1">
      <alignment vertical="top"/>
      <protection locked="0"/>
    </xf>
    <xf numFmtId="0" fontId="18" fillId="0" borderId="1" xfId="0" applyFont="1" applyBorder="1" applyProtection="1">
      <protection locked="0"/>
    </xf>
    <xf numFmtId="42" fontId="0" fillId="0" borderId="32" xfId="0" applyNumberFormat="1" applyBorder="1"/>
    <xf numFmtId="0" fontId="0" fillId="0" borderId="13" xfId="0" applyBorder="1" applyProtection="1">
      <protection locked="0"/>
    </xf>
    <xf numFmtId="0" fontId="0" fillId="0" borderId="9" xfId="0" applyBorder="1" applyProtection="1">
      <protection locked="0"/>
    </xf>
    <xf numFmtId="0" fontId="18" fillId="0" borderId="10" xfId="0" applyFont="1" applyBorder="1" applyProtection="1">
      <protection locked="0"/>
    </xf>
    <xf numFmtId="42" fontId="0" fillId="0" borderId="32" xfId="3" applyNumberFormat="1" applyFont="1" applyFill="1" applyBorder="1" applyAlignment="1" applyProtection="1">
      <alignment horizontal="right"/>
    </xf>
    <xf numFmtId="164" fontId="11" fillId="0" borderId="9" xfId="0" applyNumberFormat="1" applyFont="1" applyBorder="1" applyAlignment="1">
      <alignment vertical="top"/>
    </xf>
    <xf numFmtId="14" fontId="11" fillId="0" borderId="9" xfId="0" applyNumberFormat="1" applyFont="1" applyBorder="1" applyAlignment="1">
      <alignment horizontal="left" vertical="top"/>
    </xf>
    <xf numFmtId="166" fontId="7" fillId="26" borderId="46" xfId="4" applyNumberFormat="1" applyFont="1" applyFill="1" applyBorder="1" applyAlignment="1">
      <alignment vertical="center" wrapText="1"/>
    </xf>
    <xf numFmtId="9" fontId="6" fillId="26" borderId="7" xfId="6" applyFont="1" applyFill="1" applyBorder="1" applyAlignment="1">
      <alignment horizontal="center" vertical="center" wrapText="1"/>
    </xf>
    <xf numFmtId="0" fontId="19" fillId="0" borderId="7" xfId="4" applyFont="1" applyBorder="1" applyAlignment="1" applyProtection="1">
      <alignment vertical="center"/>
      <protection locked="0"/>
    </xf>
    <xf numFmtId="164" fontId="19" fillId="0" borderId="19" xfId="4" applyNumberFormat="1" applyFont="1" applyBorder="1" applyAlignment="1">
      <alignment vertical="top"/>
    </xf>
    <xf numFmtId="0" fontId="7" fillId="0" borderId="31" xfId="4" applyFont="1" applyBorder="1" applyAlignment="1">
      <alignment vertical="center"/>
    </xf>
    <xf numFmtId="0" fontId="1" fillId="0" borderId="0" xfId="11" applyAlignment="1">
      <alignment vertical="top" wrapText="1"/>
    </xf>
    <xf numFmtId="164" fontId="13" fillId="3" borderId="28" xfId="0" applyNumberFormat="1" applyFont="1" applyFill="1" applyBorder="1" applyAlignment="1">
      <alignment horizontal="center" vertical="center" wrapText="1"/>
    </xf>
    <xf numFmtId="9" fontId="13" fillId="3" borderId="14" xfId="0" applyNumberFormat="1" applyFont="1" applyFill="1" applyBorder="1" applyAlignment="1">
      <alignment horizontal="center" vertical="center" wrapText="1"/>
    </xf>
    <xf numFmtId="164" fontId="13" fillId="2" borderId="5" xfId="0" applyNumberFormat="1" applyFont="1" applyFill="1" applyBorder="1" applyAlignment="1">
      <alignment horizontal="center" vertical="center" wrapText="1"/>
    </xf>
    <xf numFmtId="42" fontId="13" fillId="26" borderId="28" xfId="3" applyNumberFormat="1" applyFont="1" applyFill="1" applyBorder="1" applyAlignment="1" applyProtection="1">
      <alignment vertical="top"/>
    </xf>
    <xf numFmtId="0" fontId="13" fillId="3" borderId="27" xfId="0" applyFont="1" applyFill="1" applyBorder="1" applyAlignment="1">
      <alignment horizontal="center" vertical="center" wrapText="1"/>
    </xf>
    <xf numFmtId="0" fontId="13" fillId="2" borderId="27" xfId="0" applyFont="1" applyFill="1" applyBorder="1" applyAlignment="1">
      <alignment horizontal="center" vertical="center" wrapText="1"/>
    </xf>
    <xf numFmtId="164" fontId="13" fillId="2" borderId="28" xfId="0" applyNumberFormat="1" applyFont="1" applyFill="1" applyBorder="1" applyAlignment="1">
      <alignment horizontal="center" vertical="center" wrapText="1"/>
    </xf>
    <xf numFmtId="0" fontId="13" fillId="4" borderId="27" xfId="0" applyFont="1" applyFill="1" applyBorder="1" applyAlignment="1">
      <alignment horizontal="center" vertical="center" wrapText="1"/>
    </xf>
    <xf numFmtId="164" fontId="13" fillId="4" borderId="28" xfId="0" applyNumberFormat="1" applyFont="1" applyFill="1" applyBorder="1" applyAlignment="1">
      <alignment horizontal="center" vertical="center" wrapText="1"/>
    </xf>
    <xf numFmtId="0" fontId="13" fillId="5" borderId="27" xfId="0" applyFont="1" applyFill="1" applyBorder="1" applyAlignment="1">
      <alignment horizontal="center" vertical="center" wrapText="1"/>
    </xf>
    <xf numFmtId="164" fontId="13" fillId="5" borderId="28" xfId="0" applyNumberFormat="1" applyFont="1" applyFill="1" applyBorder="1" applyAlignment="1">
      <alignment horizontal="center" vertical="center" wrapText="1"/>
    </xf>
    <xf numFmtId="164" fontId="13" fillId="6" borderId="10" xfId="0" applyNumberFormat="1" applyFont="1" applyFill="1" applyBorder="1" applyAlignment="1">
      <alignment horizontal="center" vertical="center" wrapText="1"/>
    </xf>
    <xf numFmtId="42" fontId="11" fillId="26" borderId="27" xfId="3" applyNumberFormat="1" applyFont="1" applyFill="1" applyBorder="1" applyAlignment="1" applyProtection="1">
      <alignment vertical="top"/>
    </xf>
    <xf numFmtId="42" fontId="11" fillId="0" borderId="0" xfId="0" applyNumberFormat="1" applyFont="1" applyAlignment="1">
      <alignment vertical="top"/>
    </xf>
    <xf numFmtId="42" fontId="11" fillId="26" borderId="28" xfId="3" applyNumberFormat="1" applyFont="1" applyFill="1" applyBorder="1" applyAlignment="1" applyProtection="1">
      <alignment vertical="top"/>
    </xf>
    <xf numFmtId="42" fontId="13" fillId="0" borderId="57" xfId="0" applyNumberFormat="1" applyFont="1" applyBorder="1" applyAlignment="1">
      <alignment vertical="top"/>
    </xf>
    <xf numFmtId="42" fontId="11" fillId="0" borderId="56" xfId="0" applyNumberFormat="1" applyFont="1" applyBorder="1" applyAlignment="1">
      <alignment vertical="top"/>
    </xf>
    <xf numFmtId="42" fontId="11" fillId="0" borderId="49" xfId="0" applyNumberFormat="1" applyFont="1" applyBorder="1" applyAlignment="1">
      <alignment vertical="top"/>
    </xf>
    <xf numFmtId="42" fontId="13" fillId="0" borderId="19" xfId="0" applyNumberFormat="1" applyFont="1" applyBorder="1" applyAlignment="1">
      <alignment vertical="top"/>
    </xf>
    <xf numFmtId="42" fontId="13" fillId="0" borderId="5" xfId="0" applyNumberFormat="1" applyFont="1" applyBorder="1" applyAlignment="1" applyProtection="1">
      <alignment vertical="top"/>
      <protection locked="0"/>
    </xf>
    <xf numFmtId="1" fontId="1" fillId="13" borderId="0" xfId="0" applyNumberFormat="1" applyFont="1" applyFill="1"/>
    <xf numFmtId="10" fontId="0" fillId="13" borderId="0" xfId="0" applyNumberFormat="1" applyFill="1" applyProtection="1">
      <protection locked="0"/>
    </xf>
    <xf numFmtId="43" fontId="0" fillId="0" borderId="0" xfId="1" applyFont="1" applyFill="1" applyBorder="1" applyProtection="1">
      <protection locked="0"/>
    </xf>
    <xf numFmtId="43" fontId="0" fillId="0" borderId="0" xfId="1" applyFont="1" applyFill="1" applyBorder="1" applyProtection="1"/>
    <xf numFmtId="42" fontId="0" fillId="0" borderId="9" xfId="3" applyNumberFormat="1" applyFont="1" applyFill="1" applyBorder="1" applyProtection="1"/>
    <xf numFmtId="42" fontId="0" fillId="0" borderId="4" xfId="3" applyNumberFormat="1" applyFont="1" applyFill="1" applyBorder="1" applyProtection="1"/>
    <xf numFmtId="42" fontId="0" fillId="0" borderId="8" xfId="3" applyNumberFormat="1" applyFont="1" applyFill="1" applyBorder="1" applyAlignment="1" applyProtection="1">
      <alignment horizontal="right"/>
    </xf>
    <xf numFmtId="168" fontId="13" fillId="6" borderId="14" xfId="0" applyNumberFormat="1" applyFont="1" applyFill="1" applyBorder="1" applyAlignment="1">
      <alignment horizontal="center" vertical="center" wrapText="1"/>
    </xf>
    <xf numFmtId="42" fontId="0" fillId="0" borderId="12" xfId="0" applyNumberFormat="1" applyBorder="1"/>
    <xf numFmtId="42" fontId="0" fillId="0" borderId="2" xfId="0" applyNumberFormat="1" applyBorder="1"/>
    <xf numFmtId="42" fontId="0" fillId="26" borderId="5" xfId="0" applyNumberFormat="1" applyFill="1" applyBorder="1"/>
    <xf numFmtId="0" fontId="5" fillId="0" borderId="11" xfId="0" applyFont="1" applyBorder="1"/>
    <xf numFmtId="0" fontId="71" fillId="0" borderId="0" xfId="4" applyFont="1" applyAlignment="1">
      <alignment vertical="top" wrapText="1"/>
    </xf>
    <xf numFmtId="0" fontId="1" fillId="26" borderId="0" xfId="4" applyFont="1" applyFill="1" applyAlignment="1">
      <alignment vertical="top" wrapText="1"/>
    </xf>
    <xf numFmtId="0" fontId="7" fillId="26" borderId="22" xfId="4" applyFont="1" applyFill="1" applyBorder="1" applyAlignment="1">
      <alignment vertical="top"/>
    </xf>
    <xf numFmtId="0" fontId="1" fillId="0" borderId="0" xfId="11" applyAlignment="1" applyProtection="1">
      <alignment vertical="top" wrapText="1"/>
      <protection locked="0"/>
    </xf>
    <xf numFmtId="0" fontId="1" fillId="0" borderId="22" xfId="11" applyBorder="1" applyAlignment="1" applyProtection="1">
      <alignment vertical="top"/>
      <protection locked="0"/>
    </xf>
    <xf numFmtId="0" fontId="1" fillId="26" borderId="22" xfId="4" applyFont="1" applyFill="1" applyBorder="1" applyAlignment="1">
      <alignment vertical="top"/>
    </xf>
    <xf numFmtId="0" fontId="1" fillId="0" borderId="22" xfId="4" applyFont="1" applyBorder="1" applyAlignment="1">
      <alignment vertical="top"/>
    </xf>
    <xf numFmtId="0" fontId="1" fillId="0" borderId="0" xfId="4" applyFont="1" applyAlignment="1" applyProtection="1">
      <alignment vertical="top" wrapText="1"/>
      <protection locked="0"/>
    </xf>
    <xf numFmtId="0" fontId="1" fillId="0" borderId="22" xfId="4" applyFont="1" applyBorder="1" applyAlignment="1" applyProtection="1">
      <alignment vertical="top"/>
      <protection locked="0"/>
    </xf>
    <xf numFmtId="0" fontId="1" fillId="0" borderId="0" xfId="4" applyFont="1" applyAlignment="1">
      <alignment vertical="center"/>
    </xf>
    <xf numFmtId="0" fontId="1" fillId="25" borderId="6" xfId="4" applyFont="1" applyFill="1" applyBorder="1" applyAlignment="1">
      <alignment vertical="top"/>
    </xf>
    <xf numFmtId="0" fontId="1" fillId="25" borderId="14" xfId="4" applyFont="1" applyFill="1" applyBorder="1" applyAlignment="1">
      <alignment vertical="top" wrapText="1"/>
    </xf>
    <xf numFmtId="0" fontId="1" fillId="0" borderId="22" xfId="11" applyBorder="1" applyAlignment="1">
      <alignment vertical="top"/>
    </xf>
    <xf numFmtId="170" fontId="22" fillId="12" borderId="15" xfId="4" applyNumberFormat="1" applyFont="1" applyFill="1" applyBorder="1" applyAlignment="1">
      <alignment vertical="top"/>
    </xf>
    <xf numFmtId="170" fontId="22" fillId="12" borderId="16" xfId="4" applyNumberFormat="1" applyFont="1" applyFill="1" applyBorder="1" applyAlignment="1">
      <alignment vertical="top"/>
    </xf>
    <xf numFmtId="170" fontId="22" fillId="12" borderId="17" xfId="4" applyNumberFormat="1" applyFont="1" applyFill="1" applyBorder="1" applyAlignment="1">
      <alignment vertical="top"/>
    </xf>
    <xf numFmtId="170" fontId="7" fillId="0" borderId="30" xfId="4" applyNumberFormat="1" applyFont="1" applyBorder="1" applyAlignment="1">
      <alignment vertical="top"/>
    </xf>
    <xf numFmtId="164" fontId="18" fillId="0" borderId="42" xfId="4" applyNumberFormat="1" applyFont="1" applyBorder="1" applyAlignment="1">
      <alignment wrapText="1"/>
    </xf>
    <xf numFmtId="164" fontId="18" fillId="0" borderId="44" xfId="4" applyNumberFormat="1" applyFont="1" applyBorder="1" applyAlignment="1">
      <alignment wrapText="1"/>
    </xf>
    <xf numFmtId="170" fontId="6" fillId="0" borderId="6" xfId="4" applyNumberFormat="1" applyFont="1" applyBorder="1" applyAlignment="1">
      <alignment vertical="top"/>
    </xf>
    <xf numFmtId="170" fontId="7" fillId="0" borderId="45" xfId="4" applyNumberFormat="1" applyFont="1" applyBorder="1" applyAlignment="1">
      <alignment vertical="center"/>
    </xf>
    <xf numFmtId="170" fontId="7" fillId="0" borderId="46" xfId="4" applyNumberFormat="1" applyFont="1" applyBorder="1" applyAlignment="1">
      <alignment vertical="center"/>
    </xf>
    <xf numFmtId="0" fontId="1" fillId="0" borderId="13" xfId="4" applyFont="1" applyBorder="1" applyAlignment="1">
      <alignment vertical="center" wrapText="1"/>
    </xf>
    <xf numFmtId="0" fontId="1" fillId="0" borderId="11" xfId="4" applyFont="1" applyBorder="1" applyAlignment="1">
      <alignment vertical="center" wrapText="1"/>
    </xf>
    <xf numFmtId="0" fontId="1" fillId="0" borderId="9" xfId="4" applyFont="1" applyBorder="1" applyAlignment="1">
      <alignment vertical="center" wrapText="1"/>
    </xf>
    <xf numFmtId="0" fontId="1" fillId="0" borderId="4" xfId="4" applyFont="1" applyBorder="1" applyAlignment="1">
      <alignment vertical="center" wrapText="1"/>
    </xf>
    <xf numFmtId="0" fontId="1" fillId="0" borderId="3" xfId="4" applyFont="1" applyBorder="1" applyAlignment="1">
      <alignment vertical="center" wrapText="1"/>
    </xf>
    <xf numFmtId="0" fontId="1" fillId="0" borderId="10" xfId="4" applyFont="1" applyBorder="1" applyAlignment="1">
      <alignment vertical="center" wrapText="1"/>
    </xf>
    <xf numFmtId="0" fontId="1" fillId="0" borderId="1" xfId="4" applyFont="1" applyBorder="1" applyAlignment="1">
      <alignment vertical="center" wrapText="1"/>
    </xf>
    <xf numFmtId="0" fontId="1" fillId="0" borderId="8" xfId="4" applyFont="1" applyBorder="1" applyAlignment="1">
      <alignment vertical="center" wrapText="1"/>
    </xf>
    <xf numFmtId="0" fontId="5" fillId="0" borderId="6" xfId="4" applyFont="1" applyBorder="1" applyAlignment="1">
      <alignment vertical="top"/>
    </xf>
    <xf numFmtId="42" fontId="1" fillId="0" borderId="2" xfId="3" applyNumberFormat="1" applyFont="1" applyFill="1" applyBorder="1" applyProtection="1">
      <protection locked="0"/>
    </xf>
    <xf numFmtId="42" fontId="1" fillId="0" borderId="2" xfId="3" applyNumberFormat="1" applyFont="1" applyFill="1" applyBorder="1" applyAlignment="1" applyProtection="1">
      <alignment horizontal="right"/>
    </xf>
    <xf numFmtId="0" fontId="1" fillId="0" borderId="0" xfId="0" applyFont="1" applyProtection="1">
      <protection locked="0"/>
    </xf>
    <xf numFmtId="42" fontId="1" fillId="0" borderId="6" xfId="3" applyNumberFormat="1" applyFont="1" applyFill="1" applyBorder="1" applyProtection="1">
      <protection locked="0"/>
    </xf>
    <xf numFmtId="43" fontId="1" fillId="0" borderId="0" xfId="1" applyFont="1" applyFill="1" applyBorder="1" applyProtection="1">
      <protection locked="0"/>
    </xf>
    <xf numFmtId="172" fontId="7" fillId="0" borderId="0" xfId="4" applyNumberFormat="1" applyFont="1" applyAlignment="1">
      <alignment vertical="top"/>
    </xf>
    <xf numFmtId="0" fontId="18" fillId="0" borderId="48" xfId="4" applyFont="1" applyBorder="1" applyAlignment="1">
      <alignment horizontal="left" vertical="center" wrapText="1"/>
    </xf>
    <xf numFmtId="0" fontId="18" fillId="0" borderId="58" xfId="4" applyFont="1" applyBorder="1" applyAlignment="1">
      <alignment horizontal="center" vertical="center" wrapText="1"/>
    </xf>
    <xf numFmtId="169" fontId="18" fillId="0" borderId="58" xfId="3" applyNumberFormat="1" applyFont="1" applyFill="1" applyBorder="1" applyAlignment="1">
      <alignment horizontal="center" vertical="center" wrapText="1"/>
    </xf>
    <xf numFmtId="0" fontId="18" fillId="0" borderId="59" xfId="4" applyFont="1" applyBorder="1" applyAlignment="1">
      <alignment horizontal="center" vertical="center" wrapText="1"/>
    </xf>
    <xf numFmtId="173" fontId="63" fillId="0" borderId="0" xfId="1" applyNumberFormat="1" applyFont="1" applyAlignment="1">
      <alignment vertical="center" wrapText="1"/>
    </xf>
    <xf numFmtId="0" fontId="5" fillId="0" borderId="0" xfId="4" applyFont="1" applyAlignment="1">
      <alignment vertical="center" wrapText="1"/>
    </xf>
    <xf numFmtId="42" fontId="13" fillId="0" borderId="0" xfId="0" applyNumberFormat="1" applyFont="1" applyAlignment="1">
      <alignment horizontal="left" vertical="top"/>
    </xf>
    <xf numFmtId="42" fontId="11" fillId="26" borderId="28" xfId="0" applyNumberFormat="1" applyFont="1" applyFill="1" applyBorder="1" applyAlignment="1">
      <alignment vertical="top"/>
    </xf>
    <xf numFmtId="42" fontId="13" fillId="26" borderId="55" xfId="3" applyNumberFormat="1" applyFont="1" applyFill="1" applyBorder="1" applyAlignment="1" applyProtection="1">
      <alignment vertical="top"/>
    </xf>
    <xf numFmtId="42" fontId="11" fillId="26" borderId="56" xfId="3" applyNumberFormat="1" applyFont="1" applyFill="1" applyBorder="1" applyAlignment="1" applyProtection="1">
      <alignment vertical="top"/>
    </xf>
    <xf numFmtId="42" fontId="11" fillId="26" borderId="57" xfId="3" applyNumberFormat="1" applyFont="1" applyFill="1" applyBorder="1" applyAlignment="1" applyProtection="1">
      <alignment vertical="top"/>
    </xf>
    <xf numFmtId="42" fontId="11" fillId="26" borderId="52" xfId="3" applyNumberFormat="1" applyFont="1" applyFill="1" applyBorder="1" applyAlignment="1" applyProtection="1">
      <alignment vertical="top"/>
    </xf>
    <xf numFmtId="14" fontId="13" fillId="26" borderId="6" xfId="0" applyNumberFormat="1" applyFont="1" applyFill="1" applyBorder="1" applyAlignment="1">
      <alignment horizontal="center" vertical="top"/>
    </xf>
    <xf numFmtId="173" fontId="61" fillId="0" borderId="0" xfId="1" applyNumberFormat="1" applyFont="1" applyBorder="1" applyAlignment="1">
      <alignment vertical="top"/>
    </xf>
    <xf numFmtId="0" fontId="13" fillId="30" borderId="51" xfId="0" applyFont="1" applyFill="1" applyBorder="1" applyAlignment="1">
      <alignment horizontal="center" vertical="center" wrapText="1"/>
    </xf>
    <xf numFmtId="168" fontId="13" fillId="30" borderId="57" xfId="0" applyNumberFormat="1" applyFont="1" applyFill="1" applyBorder="1" applyAlignment="1">
      <alignment wrapText="1"/>
    </xf>
    <xf numFmtId="0" fontId="5" fillId="30" borderId="5" xfId="0" applyFont="1" applyFill="1" applyBorder="1" applyAlignment="1">
      <alignment horizontal="center" vertical="center" wrapText="1"/>
    </xf>
    <xf numFmtId="0" fontId="1" fillId="30" borderId="6" xfId="0" applyFont="1" applyFill="1" applyBorder="1" applyAlignment="1">
      <alignment horizontal="center" wrapText="1"/>
    </xf>
    <xf numFmtId="168" fontId="1" fillId="30" borderId="6" xfId="0" applyNumberFormat="1" applyFont="1" applyFill="1" applyBorder="1" applyAlignment="1">
      <alignment horizontal="center" vertical="center" wrapText="1"/>
    </xf>
    <xf numFmtId="14" fontId="5" fillId="32" borderId="0" xfId="4" applyNumberFormat="1" applyFont="1" applyFill="1" applyAlignment="1">
      <alignment horizontal="left" vertical="center" wrapText="1"/>
    </xf>
    <xf numFmtId="0" fontId="71" fillId="32" borderId="0" xfId="4" applyFont="1" applyFill="1" applyAlignment="1">
      <alignment vertical="top" wrapText="1"/>
    </xf>
    <xf numFmtId="0" fontId="11" fillId="25" borderId="12" xfId="0" applyFont="1" applyFill="1" applyBorder="1" applyAlignment="1">
      <alignment horizontal="center" vertical="center" wrapText="1"/>
    </xf>
    <xf numFmtId="49" fontId="13" fillId="25" borderId="12" xfId="0" applyNumberFormat="1" applyFont="1" applyFill="1" applyBorder="1" applyAlignment="1">
      <alignment horizontal="center" vertical="center" wrapText="1"/>
    </xf>
    <xf numFmtId="168" fontId="11" fillId="25" borderId="32" xfId="0" applyNumberFormat="1" applyFont="1" applyFill="1" applyBorder="1" applyAlignment="1">
      <alignment horizontal="center" wrapText="1"/>
    </xf>
    <xf numFmtId="168" fontId="11" fillId="25" borderId="2" xfId="0" applyNumberFormat="1" applyFont="1" applyFill="1" applyBorder="1" applyAlignment="1">
      <alignment horizontal="center" wrapText="1"/>
    </xf>
    <xf numFmtId="0" fontId="13" fillId="25" borderId="51" xfId="0" applyFont="1" applyFill="1" applyBorder="1" applyAlignment="1">
      <alignment horizontal="center" vertical="center" wrapText="1"/>
    </xf>
    <xf numFmtId="168" fontId="13" fillId="25" borderId="57" xfId="0" applyNumberFormat="1" applyFont="1" applyFill="1" applyBorder="1" applyAlignment="1">
      <alignment horizontal="center" vertical="center" wrapText="1"/>
    </xf>
    <xf numFmtId="0" fontId="5" fillId="25" borderId="6" xfId="0" applyFont="1" applyFill="1" applyBorder="1" applyAlignment="1">
      <alignment horizontal="center" vertical="center" wrapText="1"/>
    </xf>
    <xf numFmtId="0" fontId="1" fillId="25" borderId="12" xfId="0" applyFont="1" applyFill="1" applyBorder="1" applyAlignment="1">
      <alignment horizontal="center" vertical="justify" wrapText="1"/>
    </xf>
    <xf numFmtId="168" fontId="1" fillId="25" borderId="32" xfId="0" applyNumberFormat="1" applyFont="1" applyFill="1" applyBorder="1" applyAlignment="1">
      <alignment vertical="justify" wrapText="1"/>
    </xf>
    <xf numFmtId="168" fontId="1" fillId="25" borderId="2" xfId="0" applyNumberFormat="1" applyFont="1" applyFill="1" applyBorder="1" applyAlignment="1">
      <alignment vertical="justify" wrapText="1"/>
    </xf>
    <xf numFmtId="168" fontId="1" fillId="25" borderId="6" xfId="0" applyNumberFormat="1" applyFont="1" applyFill="1" applyBorder="1" applyAlignment="1">
      <alignment horizontal="center" vertical="center" wrapText="1"/>
    </xf>
    <xf numFmtId="14" fontId="5" fillId="33" borderId="0" xfId="4" applyNumberFormat="1" applyFont="1" applyFill="1" applyAlignment="1">
      <alignment horizontal="left" vertical="center" wrapText="1"/>
    </xf>
    <xf numFmtId="0" fontId="5" fillId="33" borderId="0" xfId="4" applyFont="1" applyFill="1" applyAlignment="1">
      <alignment vertical="center"/>
    </xf>
    <xf numFmtId="164" fontId="11" fillId="33" borderId="6" xfId="0" applyNumberFormat="1" applyFont="1" applyFill="1" applyBorder="1" applyAlignment="1">
      <alignment vertical="top" wrapText="1"/>
    </xf>
    <xf numFmtId="0" fontId="11" fillId="25" borderId="4" xfId="0" applyFont="1" applyFill="1" applyBorder="1" applyAlignment="1">
      <alignment horizontal="center" vertical="center" wrapText="1"/>
    </xf>
    <xf numFmtId="168" fontId="11" fillId="30" borderId="51" xfId="0" applyNumberFormat="1" applyFont="1" applyFill="1" applyBorder="1" applyAlignment="1">
      <alignment wrapText="1"/>
    </xf>
    <xf numFmtId="168" fontId="11" fillId="30" borderId="57" xfId="0" applyNumberFormat="1" applyFont="1" applyFill="1" applyBorder="1" applyAlignment="1">
      <alignment horizontal="center" vertical="center" wrapText="1"/>
    </xf>
    <xf numFmtId="0" fontId="11" fillId="25" borderId="53" xfId="0" applyFont="1" applyFill="1" applyBorder="1" applyAlignment="1">
      <alignment horizontal="center" vertical="top" wrapText="1"/>
    </xf>
    <xf numFmtId="0" fontId="5" fillId="30" borderId="53" xfId="0" applyFont="1" applyFill="1" applyBorder="1" applyAlignment="1">
      <alignment horizontal="center" vertical="center" wrapText="1"/>
    </xf>
    <xf numFmtId="164" fontId="11" fillId="0" borderId="6" xfId="0" applyNumberFormat="1" applyFont="1" applyBorder="1" applyAlignment="1">
      <alignment vertical="top" wrapText="1"/>
    </xf>
    <xf numFmtId="169" fontId="11" fillId="0" borderId="14" xfId="3" applyNumberFormat="1" applyFont="1" applyFill="1" applyBorder="1" applyAlignment="1" applyProtection="1">
      <alignment vertical="center"/>
    </xf>
    <xf numFmtId="42" fontId="7" fillId="0" borderId="14" xfId="3" applyNumberFormat="1" applyFont="1" applyFill="1" applyBorder="1" applyProtection="1">
      <protection locked="0"/>
    </xf>
    <xf numFmtId="42" fontId="7" fillId="0" borderId="6" xfId="3" applyNumberFormat="1" applyFont="1" applyFill="1" applyBorder="1" applyProtection="1">
      <protection locked="0"/>
    </xf>
    <xf numFmtId="164" fontId="11" fillId="0" borderId="12" xfId="0" applyNumberFormat="1" applyFont="1" applyBorder="1" applyAlignment="1">
      <alignment horizontal="left" vertical="top"/>
    </xf>
    <xf numFmtId="42" fontId="0" fillId="0" borderId="11" xfId="3" applyNumberFormat="1" applyFont="1" applyFill="1" applyBorder="1" applyProtection="1"/>
    <xf numFmtId="42" fontId="13" fillId="0" borderId="0" xfId="0" applyNumberFormat="1" applyFont="1" applyAlignment="1">
      <alignment vertical="center"/>
    </xf>
    <xf numFmtId="42" fontId="11" fillId="0" borderId="0" xfId="0" applyNumberFormat="1" applyFont="1" applyAlignment="1">
      <alignment horizontal="left" vertical="top"/>
    </xf>
    <xf numFmtId="0" fontId="28" fillId="16" borderId="0" xfId="0" applyFont="1" applyFill="1" applyAlignment="1">
      <alignment horizontal="left" vertical="top" wrapText="1" indent="2"/>
    </xf>
    <xf numFmtId="170" fontId="7" fillId="0" borderId="22" xfId="11" applyNumberFormat="1" applyFont="1" applyBorder="1" applyAlignment="1" applyProtection="1">
      <alignment vertical="top"/>
      <protection locked="0"/>
    </xf>
    <xf numFmtId="169" fontId="13" fillId="0" borderId="10" xfId="5" applyNumberFormat="1" applyFont="1" applyFill="1" applyBorder="1" applyAlignment="1" applyProtection="1">
      <alignment horizontal="right" vertical="top"/>
      <protection locked="0"/>
    </xf>
    <xf numFmtId="169" fontId="13" fillId="0" borderId="2" xfId="5" applyNumberFormat="1" applyFont="1" applyFill="1" applyBorder="1" applyAlignment="1" applyProtection="1">
      <alignment horizontal="right" vertical="top"/>
      <protection locked="0"/>
    </xf>
    <xf numFmtId="14" fontId="11" fillId="33" borderId="6" xfId="0" applyNumberFormat="1" applyFont="1" applyFill="1" applyBorder="1" applyAlignment="1">
      <alignment horizontal="left" vertical="center" wrapText="1"/>
    </xf>
    <xf numFmtId="0" fontId="11" fillId="0" borderId="14" xfId="0" applyFont="1" applyBorder="1" applyAlignment="1">
      <alignment horizontal="left" vertical="center"/>
    </xf>
    <xf numFmtId="0" fontId="11" fillId="32" borderId="12" xfId="0" applyFont="1" applyFill="1" applyBorder="1" applyAlignment="1">
      <alignment horizontal="left" vertical="top" wrapText="1"/>
    </xf>
    <xf numFmtId="164" fontId="13" fillId="13" borderId="0" xfId="0" applyNumberFormat="1" applyFont="1" applyFill="1" applyAlignment="1">
      <alignment vertical="top"/>
    </xf>
    <xf numFmtId="167" fontId="13" fillId="0" borderId="44" xfId="0" applyNumberFormat="1" applyFont="1" applyBorder="1" applyAlignment="1" applyProtection="1">
      <alignment vertical="top"/>
      <protection locked="0"/>
    </xf>
    <xf numFmtId="9" fontId="13" fillId="0" borderId="44" xfId="0" applyNumberFormat="1" applyFont="1" applyBorder="1" applyAlignment="1" applyProtection="1">
      <alignment vertical="top"/>
      <protection locked="0"/>
    </xf>
    <xf numFmtId="164" fontId="13" fillId="0" borderId="44" xfId="0" applyNumberFormat="1" applyFont="1" applyBorder="1" applyAlignment="1" applyProtection="1">
      <alignment vertical="top"/>
      <protection locked="0"/>
    </xf>
    <xf numFmtId="14" fontId="11" fillId="0" borderId="44" xfId="0" applyNumberFormat="1" applyFont="1" applyBorder="1" applyAlignment="1">
      <alignment vertical="top"/>
    </xf>
    <xf numFmtId="0" fontId="11" fillId="0" borderId="10" xfId="0" applyFont="1" applyBorder="1" applyAlignment="1">
      <alignment vertical="center"/>
    </xf>
    <xf numFmtId="0" fontId="13" fillId="0" borderId="9" xfId="0" applyFont="1" applyBorder="1" applyAlignment="1">
      <alignment vertical="top"/>
    </xf>
    <xf numFmtId="0" fontId="13" fillId="0" borderId="0" xfId="0" applyFont="1" applyAlignment="1">
      <alignment horizontal="center" vertical="top"/>
    </xf>
    <xf numFmtId="169" fontId="13" fillId="0" borderId="6" xfId="3" applyNumberFormat="1" applyFont="1" applyBorder="1" applyAlignment="1">
      <alignment horizontal="left" vertical="top"/>
    </xf>
    <xf numFmtId="169" fontId="13" fillId="0" borderId="6" xfId="3" applyNumberFormat="1" applyFont="1" applyFill="1" applyBorder="1" applyAlignment="1">
      <alignment horizontal="left" vertical="top"/>
    </xf>
    <xf numFmtId="170" fontId="7" fillId="0" borderId="22" xfId="11" applyNumberFormat="1" applyFont="1" applyBorder="1" applyAlignment="1">
      <alignment vertical="top"/>
    </xf>
    <xf numFmtId="14" fontId="11" fillId="32" borderId="6" xfId="0" applyNumberFormat="1" applyFont="1" applyFill="1" applyBorder="1" applyAlignment="1">
      <alignment vertical="top" wrapText="1"/>
    </xf>
    <xf numFmtId="42" fontId="13" fillId="26" borderId="2" xfId="3" applyNumberFormat="1" applyFont="1" applyFill="1" applyBorder="1" applyAlignment="1" applyProtection="1">
      <alignment horizontal="left" vertical="top"/>
    </xf>
    <xf numFmtId="0" fontId="13" fillId="0" borderId="9" xfId="0" applyFont="1" applyBorder="1" applyAlignment="1">
      <alignment horizontal="left" vertical="top"/>
    </xf>
    <xf numFmtId="0" fontId="0" fillId="12" borderId="0" xfId="0" applyFill="1"/>
    <xf numFmtId="10" fontId="13" fillId="12" borderId="10" xfId="5" applyNumberFormat="1" applyFont="1" applyFill="1" applyBorder="1" applyAlignment="1" applyProtection="1">
      <alignment horizontal="right" vertical="top"/>
      <protection locked="0"/>
    </xf>
    <xf numFmtId="49" fontId="13" fillId="25" borderId="10" xfId="0" applyNumberFormat="1" applyFont="1" applyFill="1" applyBorder="1" applyAlignment="1">
      <alignment horizontal="center" vertical="center" wrapText="1"/>
    </xf>
    <xf numFmtId="0" fontId="11" fillId="25" borderId="6" xfId="0" applyFont="1" applyFill="1" applyBorder="1" applyAlignment="1">
      <alignment horizontal="center" vertical="center" wrapText="1"/>
    </xf>
    <xf numFmtId="0" fontId="75" fillId="16" borderId="0" xfId="0" applyFont="1" applyFill="1" applyAlignment="1">
      <alignment horizontal="left" vertical="center" wrapText="1" indent="8"/>
    </xf>
    <xf numFmtId="0" fontId="0" fillId="0" borderId="0" xfId="0" applyAlignment="1">
      <alignment horizontal="center"/>
    </xf>
    <xf numFmtId="0" fontId="40" fillId="16" borderId="0" xfId="0" applyFont="1" applyFill="1" applyAlignment="1">
      <alignment horizontal="left" vertical="center"/>
    </xf>
    <xf numFmtId="0" fontId="36" fillId="16" borderId="0" xfId="0" applyFont="1" applyFill="1" applyAlignment="1">
      <alignment horizontal="left" vertical="center"/>
    </xf>
    <xf numFmtId="0" fontId="30" fillId="0" borderId="0" xfId="0" applyFont="1" applyAlignment="1">
      <alignment horizontal="left" indent="1"/>
    </xf>
    <xf numFmtId="0" fontId="28" fillId="16" borderId="0" xfId="0" applyFont="1" applyFill="1" applyAlignment="1">
      <alignment horizontal="left" vertical="top" wrapText="1" indent="2"/>
    </xf>
    <xf numFmtId="0" fontId="50" fillId="16" borderId="0" xfId="0" applyFont="1" applyFill="1" applyAlignment="1">
      <alignment horizontal="left" vertical="center" wrapText="1" indent="8"/>
    </xf>
    <xf numFmtId="0" fontId="43" fillId="16" borderId="0" xfId="0" applyFont="1" applyFill="1" applyAlignment="1">
      <alignment horizontal="left" vertical="center" wrapText="1" indent="2"/>
    </xf>
    <xf numFmtId="0" fontId="30" fillId="27" borderId="0" xfId="0" applyFont="1" applyFill="1"/>
    <xf numFmtId="0" fontId="28" fillId="16" borderId="0" xfId="0" applyFont="1" applyFill="1" applyAlignment="1">
      <alignment horizontal="left" vertical="center" wrapText="1" indent="2"/>
    </xf>
    <xf numFmtId="0" fontId="30" fillId="3" borderId="0" xfId="0" applyFont="1" applyFill="1" applyAlignment="1">
      <alignment horizontal="left" vertical="center" indent="2"/>
    </xf>
    <xf numFmtId="0" fontId="46" fillId="16" borderId="0" xfId="7" applyFont="1" applyFill="1" applyAlignment="1">
      <alignment horizontal="left" vertical="center" indent="5"/>
    </xf>
    <xf numFmtId="0" fontId="47" fillId="16" borderId="0" xfId="0" applyFont="1" applyFill="1" applyAlignment="1">
      <alignment horizontal="left" vertical="center" indent="5"/>
    </xf>
    <xf numFmtId="0" fontId="34" fillId="16" borderId="0" xfId="0" applyFont="1" applyFill="1" applyAlignment="1">
      <alignment horizontal="left" vertical="top" wrapText="1" indent="6"/>
    </xf>
    <xf numFmtId="0" fontId="28" fillId="16" borderId="0" xfId="0" applyFont="1" applyFill="1" applyAlignment="1">
      <alignment horizontal="left" vertical="top" wrapText="1" indent="6"/>
    </xf>
    <xf numFmtId="0" fontId="34" fillId="16" borderId="0" xfId="0" applyFont="1" applyFill="1" applyAlignment="1">
      <alignment horizontal="left" vertical="top" wrapText="1" indent="4"/>
    </xf>
    <xf numFmtId="0" fontId="28" fillId="16" borderId="0" xfId="0" applyFont="1" applyFill="1" applyAlignment="1">
      <alignment horizontal="left" vertical="top" wrapText="1" indent="4"/>
    </xf>
    <xf numFmtId="0" fontId="36" fillId="16" borderId="0" xfId="0" applyFont="1" applyFill="1" applyAlignment="1">
      <alignment horizontal="left" vertical="top" wrapText="1" indent="7"/>
    </xf>
    <xf numFmtId="0" fontId="30" fillId="27" borderId="0" xfId="0" applyFont="1" applyFill="1" applyAlignment="1">
      <alignment horizontal="left"/>
    </xf>
    <xf numFmtId="0" fontId="28" fillId="16" borderId="0" xfId="0" applyFont="1" applyFill="1" applyAlignment="1">
      <alignment horizontal="left" vertical="center" wrapText="1" indent="1"/>
    </xf>
    <xf numFmtId="0" fontId="28" fillId="16" borderId="0" xfId="0" applyFont="1" applyFill="1" applyAlignment="1">
      <alignment horizontal="left" vertical="top" wrapText="1"/>
    </xf>
    <xf numFmtId="0" fontId="50" fillId="16" borderId="0" xfId="0" applyFont="1" applyFill="1" applyAlignment="1">
      <alignment horizontal="left" vertical="center" indent="7"/>
    </xf>
    <xf numFmtId="0" fontId="51" fillId="14" borderId="0" xfId="0" applyFont="1" applyFill="1" applyAlignment="1">
      <alignment horizontal="left" indent="1"/>
    </xf>
    <xf numFmtId="0" fontId="28" fillId="16" borderId="0" xfId="0" applyFont="1" applyFill="1" applyAlignment="1">
      <alignment horizontal="left" vertical="center" wrapText="1"/>
    </xf>
    <xf numFmtId="0" fontId="43" fillId="12" borderId="0" xfId="0" applyFont="1" applyFill="1" applyAlignment="1">
      <alignment horizontal="left" vertical="center" wrapText="1" indent="2"/>
    </xf>
    <xf numFmtId="0" fontId="27" fillId="16" borderId="0" xfId="0" applyFont="1" applyFill="1" applyAlignment="1">
      <alignment horizontal="center" vertical="center"/>
    </xf>
    <xf numFmtId="0" fontId="29" fillId="16" borderId="0" xfId="0" applyFont="1" applyFill="1" applyAlignment="1">
      <alignment horizontal="center" vertical="center"/>
    </xf>
    <xf numFmtId="0" fontId="31" fillId="16" borderId="0" xfId="0" applyFont="1" applyFill="1" applyAlignment="1">
      <alignment horizontal="left" vertical="top" wrapText="1" indent="2"/>
    </xf>
    <xf numFmtId="0" fontId="37" fillId="16" borderId="0" xfId="0" applyFont="1" applyFill="1" applyAlignment="1">
      <alignment horizontal="center" vertical="center" wrapText="1"/>
    </xf>
    <xf numFmtId="0" fontId="35" fillId="16" borderId="0" xfId="0" applyFont="1" applyFill="1" applyAlignment="1">
      <alignment horizontal="left" vertical="center" wrapText="1"/>
    </xf>
    <xf numFmtId="0" fontId="35" fillId="16" borderId="0" xfId="0" applyFont="1" applyFill="1" applyAlignment="1">
      <alignment horizontal="left" vertical="center"/>
    </xf>
    <xf numFmtId="0" fontId="46" fillId="16" borderId="0" xfId="7" applyFont="1" applyFill="1" applyAlignment="1">
      <alignment horizontal="left" vertical="center" indent="4"/>
    </xf>
    <xf numFmtId="0" fontId="67" fillId="16" borderId="0" xfId="0" applyFont="1" applyFill="1" applyAlignment="1">
      <alignment horizontal="left" vertical="top" wrapText="1" indent="4"/>
    </xf>
    <xf numFmtId="0" fontId="0" fillId="0" borderId="0" xfId="0" applyAlignment="1">
      <alignment horizontal="left"/>
    </xf>
    <xf numFmtId="0" fontId="44" fillId="26" borderId="0" xfId="0" applyFont="1" applyFill="1" applyAlignment="1">
      <alignment horizontal="left" vertical="center" wrapText="1" indent="2"/>
    </xf>
    <xf numFmtId="0" fontId="44" fillId="12" borderId="0" xfId="0" applyFont="1" applyFill="1" applyAlignment="1">
      <alignment horizontal="left" vertical="center" wrapText="1" indent="2"/>
    </xf>
    <xf numFmtId="0" fontId="5" fillId="0" borderId="6" xfId="0" applyFont="1" applyBorder="1" applyAlignment="1">
      <alignment horizontal="center"/>
    </xf>
    <xf numFmtId="0" fontId="13" fillId="0" borderId="6" xfId="0" applyFont="1" applyBorder="1" applyAlignment="1">
      <alignment horizontal="center" vertical="top"/>
    </xf>
    <xf numFmtId="49" fontId="11" fillId="0" borderId="13" xfId="3" applyNumberFormat="1" applyFont="1" applyBorder="1" applyAlignment="1" applyProtection="1">
      <alignment horizontal="center" vertical="center"/>
    </xf>
    <xf numFmtId="49" fontId="11" fillId="0" borderId="9" xfId="3" applyNumberFormat="1" applyFont="1" applyBorder="1" applyAlignment="1" applyProtection="1">
      <alignment horizontal="center" vertical="center"/>
    </xf>
    <xf numFmtId="49" fontId="11" fillId="0" borderId="4" xfId="3" applyNumberFormat="1" applyFont="1" applyBorder="1" applyAlignment="1" applyProtection="1">
      <alignment horizontal="center" vertical="center"/>
    </xf>
    <xf numFmtId="0" fontId="11" fillId="16" borderId="6" xfId="0" applyFont="1" applyFill="1" applyBorder="1" applyAlignment="1">
      <alignment horizontal="center" vertical="center"/>
    </xf>
    <xf numFmtId="0" fontId="11" fillId="0" borderId="6" xfId="0" applyFont="1" applyBorder="1" applyAlignment="1">
      <alignment horizontal="center" vertical="top"/>
    </xf>
    <xf numFmtId="0" fontId="11" fillId="0" borderId="12" xfId="0" applyFont="1" applyBorder="1" applyAlignment="1">
      <alignment horizontal="center" vertical="center" wrapText="1"/>
    </xf>
    <xf numFmtId="0" fontId="11" fillId="0" borderId="2" xfId="0" applyFont="1" applyBorder="1" applyAlignment="1">
      <alignment horizontal="center" vertical="center" wrapText="1"/>
    </xf>
    <xf numFmtId="0" fontId="13" fillId="0" borderId="7" xfId="0" applyFont="1" applyBorder="1" applyAlignment="1" applyProtection="1">
      <alignment horizontal="left" vertical="top"/>
      <protection locked="0"/>
    </xf>
    <xf numFmtId="0" fontId="13" fillId="0" borderId="5" xfId="0" applyFont="1" applyBorder="1" applyAlignment="1" applyProtection="1">
      <alignment horizontal="left" vertical="top"/>
      <protection locked="0"/>
    </xf>
    <xf numFmtId="0" fontId="13" fillId="0" borderId="14" xfId="0" applyFont="1" applyBorder="1" applyAlignment="1" applyProtection="1">
      <alignment horizontal="left" vertical="top"/>
      <protection locked="0"/>
    </xf>
    <xf numFmtId="42" fontId="13" fillId="0" borderId="45" xfId="0" applyNumberFormat="1" applyFont="1" applyBorder="1" applyAlignment="1" applyProtection="1">
      <alignment horizontal="left" vertical="top"/>
      <protection locked="0"/>
    </xf>
    <xf numFmtId="42" fontId="13" fillId="0" borderId="46" xfId="0" applyNumberFormat="1" applyFont="1" applyBorder="1" applyAlignment="1" applyProtection="1">
      <alignment horizontal="left" vertical="top"/>
      <protection locked="0"/>
    </xf>
    <xf numFmtId="42" fontId="13" fillId="0" borderId="47" xfId="0" applyNumberFormat="1" applyFont="1" applyBorder="1" applyAlignment="1" applyProtection="1">
      <alignment horizontal="left" vertical="top"/>
      <protection locked="0"/>
    </xf>
    <xf numFmtId="0" fontId="13" fillId="0" borderId="25" xfId="0" applyFont="1" applyBorder="1" applyAlignment="1">
      <alignment horizontal="center" vertical="top"/>
    </xf>
    <xf numFmtId="0" fontId="13" fillId="0" borderId="7" xfId="0" applyFont="1" applyBorder="1" applyAlignment="1">
      <alignment horizontal="center" vertical="top"/>
    </xf>
    <xf numFmtId="0" fontId="13" fillId="0" borderId="40" xfId="0" applyFont="1" applyBorder="1" applyAlignment="1">
      <alignment horizontal="center" vertical="top"/>
    </xf>
    <xf numFmtId="14" fontId="13" fillId="0" borderId="25" xfId="0" applyNumberFormat="1" applyFont="1" applyBorder="1" applyAlignment="1">
      <alignment horizontal="center" vertical="top"/>
    </xf>
    <xf numFmtId="14" fontId="13" fillId="0" borderId="7" xfId="0" applyNumberFormat="1" applyFont="1" applyBorder="1" applyAlignment="1">
      <alignment horizontal="center" vertical="top"/>
    </xf>
    <xf numFmtId="14" fontId="13" fillId="0" borderId="40" xfId="0" applyNumberFormat="1" applyFont="1" applyBorder="1" applyAlignment="1">
      <alignment horizontal="center" vertical="top"/>
    </xf>
    <xf numFmtId="42" fontId="13" fillId="0" borderId="45" xfId="0" applyNumberFormat="1" applyFont="1" applyBorder="1" applyAlignment="1">
      <alignment horizontal="left" vertical="top"/>
    </xf>
    <xf numFmtId="42" fontId="13" fillId="0" borderId="46" xfId="0" applyNumberFormat="1" applyFont="1" applyBorder="1" applyAlignment="1">
      <alignment horizontal="left" vertical="top"/>
    </xf>
    <xf numFmtId="42" fontId="13" fillId="0" borderId="47" xfId="0" applyNumberFormat="1" applyFont="1" applyBorder="1" applyAlignment="1">
      <alignment horizontal="left" vertical="top"/>
    </xf>
    <xf numFmtId="0" fontId="13" fillId="8" borderId="25" xfId="0" applyFont="1" applyFill="1" applyBorder="1" applyAlignment="1">
      <alignment horizontal="center" vertical="center" wrapText="1"/>
    </xf>
    <xf numFmtId="0" fontId="13" fillId="8" borderId="7" xfId="0" applyFont="1" applyFill="1" applyBorder="1" applyAlignment="1">
      <alignment horizontal="center" vertical="center" wrapText="1"/>
    </xf>
    <xf numFmtId="0" fontId="13" fillId="8" borderId="40" xfId="0" applyFont="1" applyFill="1" applyBorder="1" applyAlignment="1">
      <alignment horizontal="center" vertical="center" wrapText="1"/>
    </xf>
    <xf numFmtId="49" fontId="13" fillId="0" borderId="25" xfId="3" applyNumberFormat="1" applyFont="1" applyFill="1" applyBorder="1" applyAlignment="1" applyProtection="1">
      <alignment horizontal="center" vertical="top"/>
      <protection locked="0"/>
    </xf>
    <xf numFmtId="49" fontId="13" fillId="0" borderId="7" xfId="3" applyNumberFormat="1" applyFont="1" applyFill="1" applyBorder="1" applyAlignment="1" applyProtection="1">
      <alignment horizontal="center" vertical="top"/>
      <protection locked="0"/>
    </xf>
    <xf numFmtId="49" fontId="13" fillId="0" borderId="40" xfId="3" applyNumberFormat="1" applyFont="1" applyFill="1" applyBorder="1" applyAlignment="1" applyProtection="1">
      <alignment horizontal="center" vertical="top"/>
      <protection locked="0"/>
    </xf>
    <xf numFmtId="14" fontId="13" fillId="0" borderId="25" xfId="3" applyNumberFormat="1" applyFont="1" applyFill="1" applyBorder="1" applyAlignment="1" applyProtection="1">
      <alignment horizontal="center" vertical="top"/>
      <protection locked="0"/>
    </xf>
    <xf numFmtId="14" fontId="13" fillId="0" borderId="7" xfId="3" applyNumberFormat="1" applyFont="1" applyFill="1" applyBorder="1" applyAlignment="1" applyProtection="1">
      <alignment horizontal="center" vertical="top"/>
      <protection locked="0"/>
    </xf>
    <xf numFmtId="14" fontId="13" fillId="0" borderId="40" xfId="3" applyNumberFormat="1" applyFont="1" applyFill="1" applyBorder="1" applyAlignment="1" applyProtection="1">
      <alignment horizontal="center" vertical="top"/>
      <protection locked="0"/>
    </xf>
    <xf numFmtId="42" fontId="13" fillId="0" borderId="25" xfId="0" applyNumberFormat="1" applyFont="1" applyBorder="1" applyAlignment="1" applyProtection="1">
      <alignment horizontal="left" vertical="top"/>
      <protection locked="0"/>
    </xf>
    <xf numFmtId="42" fontId="13" fillId="0" borderId="7" xfId="0" applyNumberFormat="1" applyFont="1" applyBorder="1" applyAlignment="1" applyProtection="1">
      <alignment horizontal="left" vertical="top"/>
      <protection locked="0"/>
    </xf>
    <xf numFmtId="42" fontId="13" fillId="0" borderId="40" xfId="0" applyNumberFormat="1" applyFont="1" applyBorder="1" applyAlignment="1" applyProtection="1">
      <alignment horizontal="left" vertical="top"/>
      <protection locked="0"/>
    </xf>
    <xf numFmtId="0" fontId="13" fillId="9" borderId="25" xfId="0" applyFont="1" applyFill="1" applyBorder="1" applyAlignment="1">
      <alignment horizontal="center" vertical="center" wrapText="1"/>
    </xf>
    <xf numFmtId="0" fontId="13" fillId="9" borderId="7" xfId="0" applyFont="1" applyFill="1" applyBorder="1" applyAlignment="1">
      <alignment horizontal="center" vertical="center" wrapText="1"/>
    </xf>
    <xf numFmtId="0" fontId="13" fillId="9" borderId="40" xfId="0" applyFont="1" applyFill="1" applyBorder="1" applyAlignment="1">
      <alignment horizontal="center" vertical="center" wrapText="1"/>
    </xf>
    <xf numFmtId="0" fontId="13" fillId="11" borderId="25" xfId="0" applyFont="1" applyFill="1" applyBorder="1" applyAlignment="1">
      <alignment horizontal="center" vertical="center" wrapText="1"/>
    </xf>
    <xf numFmtId="0" fontId="13" fillId="11" borderId="7" xfId="0" applyFont="1" applyFill="1" applyBorder="1" applyAlignment="1">
      <alignment horizontal="center" vertical="center" wrapText="1"/>
    </xf>
    <xf numFmtId="0" fontId="13" fillId="11" borderId="40" xfId="0" applyFont="1" applyFill="1" applyBorder="1" applyAlignment="1">
      <alignment horizontal="center" vertical="center" wrapText="1"/>
    </xf>
    <xf numFmtId="0" fontId="13" fillId="10" borderId="25" xfId="0" applyFont="1" applyFill="1" applyBorder="1" applyAlignment="1">
      <alignment horizontal="center" vertical="center" wrapText="1"/>
    </xf>
    <xf numFmtId="0" fontId="13" fillId="10" borderId="7" xfId="0" applyFont="1" applyFill="1" applyBorder="1" applyAlignment="1">
      <alignment horizontal="center" vertical="center" wrapText="1"/>
    </xf>
    <xf numFmtId="0" fontId="13" fillId="10" borderId="40" xfId="0" applyFont="1" applyFill="1" applyBorder="1" applyAlignment="1">
      <alignment horizontal="center" vertical="center" wrapText="1"/>
    </xf>
    <xf numFmtId="0" fontId="13" fillId="5" borderId="25"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40" xfId="0" applyFont="1" applyFill="1" applyBorder="1" applyAlignment="1">
      <alignment horizontal="center" vertical="center" wrapText="1"/>
    </xf>
    <xf numFmtId="49" fontId="13" fillId="4" borderId="25" xfId="0" applyNumberFormat="1" applyFont="1" applyFill="1" applyBorder="1" applyAlignment="1">
      <alignment horizontal="center" vertical="center" wrapText="1"/>
    </xf>
    <xf numFmtId="49" fontId="13" fillId="4" borderId="7" xfId="0" applyNumberFormat="1" applyFont="1" applyFill="1" applyBorder="1" applyAlignment="1">
      <alignment horizontal="center" vertical="center" wrapText="1"/>
    </xf>
    <xf numFmtId="49" fontId="13" fillId="4" borderId="40" xfId="0" applyNumberFormat="1" applyFont="1" applyFill="1" applyBorder="1" applyAlignment="1">
      <alignment horizontal="center" vertical="center" wrapText="1"/>
    </xf>
    <xf numFmtId="0" fontId="11" fillId="4" borderId="15" xfId="0" applyFont="1" applyFill="1" applyBorder="1" applyAlignment="1">
      <alignment horizontal="center" vertical="center"/>
    </xf>
    <xf numFmtId="0" fontId="11" fillId="4" borderId="16" xfId="0" applyFont="1" applyFill="1" applyBorder="1" applyAlignment="1">
      <alignment horizontal="center" vertical="center"/>
    </xf>
    <xf numFmtId="0" fontId="11" fillId="4" borderId="17" xfId="0" applyFont="1" applyFill="1" applyBorder="1" applyAlignment="1">
      <alignment horizontal="center" vertical="center"/>
    </xf>
    <xf numFmtId="0" fontId="11" fillId="5" borderId="15" xfId="0" applyFont="1" applyFill="1" applyBorder="1" applyAlignment="1">
      <alignment horizontal="center" vertical="center"/>
    </xf>
    <xf numFmtId="0" fontId="11" fillId="5" borderId="16" xfId="0" applyFont="1" applyFill="1" applyBorder="1" applyAlignment="1">
      <alignment horizontal="center" vertical="center"/>
    </xf>
    <xf numFmtId="0" fontId="11" fillId="5" borderId="17" xfId="0" applyFont="1" applyFill="1" applyBorder="1" applyAlignment="1">
      <alignment horizontal="center" vertical="center"/>
    </xf>
    <xf numFmtId="0" fontId="13" fillId="0" borderId="7" xfId="0" applyFont="1" applyBorder="1" applyAlignment="1">
      <alignment horizontal="left" vertical="top"/>
    </xf>
    <xf numFmtId="0" fontId="13" fillId="0" borderId="14" xfId="0" applyFont="1" applyBorder="1" applyAlignment="1">
      <alignment horizontal="left" vertical="top"/>
    </xf>
    <xf numFmtId="0" fontId="11" fillId="3" borderId="15" xfId="0" applyFont="1" applyFill="1" applyBorder="1" applyAlignment="1">
      <alignment horizontal="center" vertical="center"/>
    </xf>
    <xf numFmtId="0" fontId="11" fillId="3" borderId="16" xfId="0" applyFont="1" applyFill="1" applyBorder="1" applyAlignment="1">
      <alignment horizontal="center" vertical="center"/>
    </xf>
    <xf numFmtId="0" fontId="11" fillId="3" borderId="17" xfId="0" applyFont="1" applyFill="1" applyBorder="1" applyAlignment="1">
      <alignment horizontal="center" vertical="center"/>
    </xf>
    <xf numFmtId="0" fontId="11" fillId="2" borderId="15" xfId="0" applyFont="1" applyFill="1" applyBorder="1" applyAlignment="1">
      <alignment horizontal="center" vertical="center"/>
    </xf>
    <xf numFmtId="0" fontId="11" fillId="2" borderId="16" xfId="0" applyFont="1" applyFill="1" applyBorder="1" applyAlignment="1">
      <alignment horizontal="center" vertical="center"/>
    </xf>
    <xf numFmtId="0" fontId="11" fillId="2" borderId="17" xfId="0" applyFont="1" applyFill="1" applyBorder="1" applyAlignment="1">
      <alignment horizontal="center" vertical="center"/>
    </xf>
    <xf numFmtId="0" fontId="11" fillId="16" borderId="14" xfId="0" applyFont="1" applyFill="1" applyBorder="1" applyAlignment="1">
      <alignment horizontal="center" vertical="center"/>
    </xf>
    <xf numFmtId="0" fontId="11" fillId="7" borderId="16" xfId="0" applyFont="1" applyFill="1" applyBorder="1" applyAlignment="1">
      <alignment horizontal="center" vertical="center"/>
    </xf>
    <xf numFmtId="0" fontId="11" fillId="8" borderId="15" xfId="0" applyFont="1" applyFill="1" applyBorder="1" applyAlignment="1">
      <alignment horizontal="center" vertical="center"/>
    </xf>
    <xf numFmtId="0" fontId="11" fillId="8" borderId="16" xfId="0" applyFont="1" applyFill="1" applyBorder="1" applyAlignment="1">
      <alignment horizontal="center" vertical="center"/>
    </xf>
    <xf numFmtId="0" fontId="11" fillId="8" borderId="17" xfId="0" applyFont="1" applyFill="1" applyBorder="1" applyAlignment="1">
      <alignment horizontal="center" vertical="center"/>
    </xf>
    <xf numFmtId="0" fontId="11" fillId="9" borderId="15" xfId="0" applyFont="1" applyFill="1" applyBorder="1" applyAlignment="1">
      <alignment horizontal="center" vertical="center"/>
    </xf>
    <xf numFmtId="0" fontId="11" fillId="9" borderId="16" xfId="0" applyFont="1" applyFill="1" applyBorder="1" applyAlignment="1">
      <alignment horizontal="center" vertical="center"/>
    </xf>
    <xf numFmtId="0" fontId="11" fillId="9" borderId="17" xfId="0" applyFont="1" applyFill="1" applyBorder="1" applyAlignment="1">
      <alignment horizontal="center" vertical="center"/>
    </xf>
    <xf numFmtId="0" fontId="11" fillId="10" borderId="15" xfId="0" applyFont="1" applyFill="1" applyBorder="1" applyAlignment="1">
      <alignment horizontal="center" vertical="center"/>
    </xf>
    <xf numFmtId="0" fontId="11" fillId="10" borderId="16" xfId="0" applyFont="1" applyFill="1" applyBorder="1" applyAlignment="1">
      <alignment horizontal="center" vertical="center"/>
    </xf>
    <xf numFmtId="0" fontId="11" fillId="10" borderId="17" xfId="0" applyFont="1" applyFill="1" applyBorder="1" applyAlignment="1">
      <alignment horizontal="center" vertical="center"/>
    </xf>
    <xf numFmtId="0" fontId="11" fillId="11" borderId="15" xfId="0" applyFont="1" applyFill="1" applyBorder="1" applyAlignment="1">
      <alignment horizontal="center" vertical="center"/>
    </xf>
    <xf numFmtId="0" fontId="11" fillId="11" borderId="16" xfId="0" applyFont="1" applyFill="1" applyBorder="1" applyAlignment="1">
      <alignment horizontal="center" vertical="center"/>
    </xf>
    <xf numFmtId="0" fontId="11" fillId="11" borderId="17" xfId="0" applyFont="1" applyFill="1" applyBorder="1" applyAlignment="1">
      <alignment horizontal="center" vertical="center"/>
    </xf>
    <xf numFmtId="0" fontId="11" fillId="6" borderId="15"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3" fillId="3" borderId="25"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3" fillId="3" borderId="40" xfId="0" applyFont="1" applyFill="1" applyBorder="1" applyAlignment="1">
      <alignment horizontal="center" vertical="center" wrapText="1"/>
    </xf>
    <xf numFmtId="49" fontId="13" fillId="2" borderId="25" xfId="0" applyNumberFormat="1" applyFont="1" applyFill="1" applyBorder="1" applyAlignment="1">
      <alignment horizontal="center" vertical="center" wrapText="1"/>
    </xf>
    <xf numFmtId="49" fontId="13" fillId="2" borderId="7" xfId="0" applyNumberFormat="1" applyFont="1" applyFill="1" applyBorder="1" applyAlignment="1">
      <alignment horizontal="center" vertical="center" wrapText="1"/>
    </xf>
    <xf numFmtId="49" fontId="13" fillId="2" borderId="40" xfId="0" applyNumberFormat="1" applyFont="1" applyFill="1" applyBorder="1" applyAlignment="1">
      <alignment horizontal="center" vertical="center" wrapText="1"/>
    </xf>
    <xf numFmtId="0" fontId="62" fillId="0" borderId="0" xfId="0" applyFont="1" applyAlignment="1">
      <alignment horizontal="left" vertical="top"/>
    </xf>
    <xf numFmtId="0" fontId="13" fillId="6" borderId="25"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40" xfId="0" applyFont="1" applyFill="1" applyBorder="1" applyAlignment="1">
      <alignment horizontal="center" vertical="center" wrapText="1"/>
    </xf>
    <xf numFmtId="0" fontId="13" fillId="7" borderId="25" xfId="0" applyFont="1" applyFill="1" applyBorder="1" applyAlignment="1">
      <alignment horizontal="center" vertical="center" wrapText="1"/>
    </xf>
    <xf numFmtId="0" fontId="13" fillId="7" borderId="7" xfId="0" applyFont="1" applyFill="1" applyBorder="1" applyAlignment="1">
      <alignment horizontal="center" vertical="center" wrapText="1"/>
    </xf>
    <xf numFmtId="0" fontId="13" fillId="7" borderId="40" xfId="0" applyFont="1" applyFill="1" applyBorder="1" applyAlignment="1">
      <alignment horizontal="center" vertical="center" wrapText="1"/>
    </xf>
    <xf numFmtId="0" fontId="13" fillId="26" borderId="2" xfId="0" applyFont="1" applyFill="1" applyBorder="1" applyAlignment="1">
      <alignment horizontal="center" vertical="center"/>
    </xf>
    <xf numFmtId="0" fontId="11" fillId="0" borderId="1" xfId="0" applyFont="1" applyBorder="1" applyAlignment="1">
      <alignment horizontal="left" vertical="top"/>
    </xf>
    <xf numFmtId="0" fontId="11" fillId="0" borderId="7" xfId="0" applyFont="1" applyBorder="1" applyAlignment="1">
      <alignment horizontal="left" vertical="top"/>
    </xf>
    <xf numFmtId="0" fontId="11" fillId="0" borderId="9" xfId="0" applyFont="1" applyBorder="1" applyAlignment="1">
      <alignment horizontal="left" vertical="top"/>
    </xf>
    <xf numFmtId="0" fontId="23" fillId="0" borderId="10" xfId="0" applyFont="1" applyBorder="1" applyAlignment="1">
      <alignment horizontal="left" vertical="top"/>
    </xf>
    <xf numFmtId="0" fontId="23" fillId="0" borderId="1" xfId="0" applyFont="1" applyBorder="1" applyAlignment="1">
      <alignment horizontal="left" vertical="top"/>
    </xf>
    <xf numFmtId="0" fontId="13" fillId="26" borderId="14" xfId="0" applyFont="1" applyFill="1" applyBorder="1" applyAlignment="1">
      <alignment horizontal="center" vertical="top"/>
    </xf>
    <xf numFmtId="0" fontId="13" fillId="26" borderId="7" xfId="0" applyFont="1" applyFill="1" applyBorder="1" applyAlignment="1">
      <alignment horizontal="center" vertical="top"/>
    </xf>
    <xf numFmtId="0" fontId="13" fillId="26" borderId="5" xfId="0" applyFont="1" applyFill="1" applyBorder="1" applyAlignment="1">
      <alignment horizontal="center" vertical="top"/>
    </xf>
    <xf numFmtId="0" fontId="11" fillId="0" borderId="14" xfId="0" applyFont="1" applyBorder="1" applyAlignment="1">
      <alignment horizontal="center" vertical="top"/>
    </xf>
    <xf numFmtId="0" fontId="11" fillId="0" borderId="7" xfId="0" applyFont="1" applyBorder="1" applyAlignment="1">
      <alignment horizontal="center" vertical="top"/>
    </xf>
    <xf numFmtId="0" fontId="11" fillId="0" borderId="5" xfId="0" applyFont="1" applyBorder="1" applyAlignment="1">
      <alignment horizontal="center" vertical="top"/>
    </xf>
    <xf numFmtId="14" fontId="11" fillId="0" borderId="13" xfId="0" applyNumberFormat="1" applyFont="1" applyBorder="1" applyAlignment="1">
      <alignment horizontal="left" vertical="top" wrapText="1"/>
    </xf>
    <xf numFmtId="14" fontId="11" fillId="0" borderId="9" xfId="0" applyNumberFormat="1" applyFont="1" applyBorder="1" applyAlignment="1">
      <alignment horizontal="left" vertical="top" wrapText="1"/>
    </xf>
    <xf numFmtId="14" fontId="11" fillId="0" borderId="4" xfId="0" applyNumberFormat="1" applyFont="1" applyBorder="1" applyAlignment="1">
      <alignment horizontal="left" vertical="top" wrapText="1"/>
    </xf>
    <xf numFmtId="0" fontId="11" fillId="0" borderId="10" xfId="0" applyFont="1" applyBorder="1" applyAlignment="1">
      <alignment horizontal="left" vertical="top"/>
    </xf>
    <xf numFmtId="0" fontId="13" fillId="0" borderId="0" xfId="0" applyFont="1" applyAlignment="1">
      <alignment horizontal="left" vertical="center"/>
    </xf>
    <xf numFmtId="0" fontId="13" fillId="26" borderId="14" xfId="0" applyFont="1" applyFill="1" applyBorder="1" applyAlignment="1" applyProtection="1">
      <alignment vertical="top"/>
      <protection locked="0"/>
    </xf>
    <xf numFmtId="0" fontId="13" fillId="26" borderId="7" xfId="0" applyFont="1" applyFill="1" applyBorder="1" applyAlignment="1" applyProtection="1">
      <alignment vertical="top"/>
      <protection locked="0"/>
    </xf>
    <xf numFmtId="0" fontId="13" fillId="0" borderId="14" xfId="0" applyFont="1" applyBorder="1" applyAlignment="1" applyProtection="1">
      <alignment horizontal="center" vertical="top"/>
      <protection locked="0"/>
    </xf>
    <xf numFmtId="0" fontId="13" fillId="0" borderId="7" xfId="0" applyFont="1" applyBorder="1" applyAlignment="1" applyProtection="1">
      <alignment horizontal="center" vertical="top"/>
      <protection locked="0"/>
    </xf>
    <xf numFmtId="0" fontId="13" fillId="0" borderId="5" xfId="0" applyFont="1" applyBorder="1" applyAlignment="1" applyProtection="1">
      <alignment horizontal="center" vertical="top"/>
      <protection locked="0"/>
    </xf>
    <xf numFmtId="0" fontId="11" fillId="0" borderId="14" xfId="0" applyFont="1" applyBorder="1" applyAlignment="1" applyProtection="1">
      <alignment horizontal="center" vertical="top" wrapText="1"/>
      <protection locked="0"/>
    </xf>
    <xf numFmtId="0" fontId="11" fillId="0" borderId="7" xfId="0" applyFont="1" applyBorder="1" applyAlignment="1" applyProtection="1">
      <alignment horizontal="center" vertical="top"/>
      <protection locked="0"/>
    </xf>
    <xf numFmtId="0" fontId="11" fillId="0" borderId="5" xfId="0" applyFont="1" applyBorder="1" applyAlignment="1" applyProtection="1">
      <alignment horizontal="center" vertical="top"/>
      <protection locked="0"/>
    </xf>
    <xf numFmtId="10" fontId="13" fillId="0" borderId="7" xfId="0" applyNumberFormat="1" applyFont="1" applyBorder="1" applyAlignment="1" applyProtection="1">
      <alignment horizontal="left" vertical="top" wrapText="1"/>
      <protection locked="0"/>
    </xf>
    <xf numFmtId="0" fontId="70" fillId="33" borderId="14" xfId="0" applyFont="1" applyFill="1" applyBorder="1" applyAlignment="1" applyProtection="1">
      <alignment horizontal="left" vertical="top" wrapText="1"/>
      <protection locked="0"/>
    </xf>
    <xf numFmtId="0" fontId="70" fillId="33" borderId="7" xfId="0" applyFont="1" applyFill="1" applyBorder="1" applyAlignment="1" applyProtection="1">
      <alignment horizontal="left" vertical="top" wrapText="1"/>
      <protection locked="0"/>
    </xf>
    <xf numFmtId="0" fontId="70" fillId="33" borderId="5" xfId="0" applyFont="1" applyFill="1" applyBorder="1" applyAlignment="1" applyProtection="1">
      <alignment horizontal="left" vertical="top" wrapText="1"/>
      <protection locked="0"/>
    </xf>
    <xf numFmtId="0" fontId="13" fillId="0" borderId="10" xfId="0" applyFont="1" applyBorder="1" applyAlignment="1">
      <alignment horizontal="left" vertical="top"/>
    </xf>
    <xf numFmtId="0" fontId="13" fillId="0" borderId="1" xfId="0" applyFont="1" applyBorder="1" applyAlignment="1">
      <alignment horizontal="left" vertical="top"/>
    </xf>
    <xf numFmtId="0" fontId="0" fillId="0" borderId="0" xfId="0" applyAlignment="1">
      <alignment horizontal="center" vertical="center"/>
    </xf>
    <xf numFmtId="0" fontId="1" fillId="0" borderId="7" xfId="11" applyBorder="1" applyAlignment="1" applyProtection="1">
      <alignment horizontal="center" vertical="top" wrapText="1"/>
      <protection locked="0"/>
    </xf>
    <xf numFmtId="0" fontId="1" fillId="0" borderId="5" xfId="11" applyBorder="1" applyAlignment="1" applyProtection="1">
      <alignment horizontal="center" vertical="top" wrapText="1"/>
      <protection locked="0"/>
    </xf>
    <xf numFmtId="14" fontId="11" fillId="0" borderId="12" xfId="0" applyNumberFormat="1" applyFont="1" applyBorder="1" applyAlignment="1">
      <alignment horizontal="left" vertical="center"/>
    </xf>
    <xf numFmtId="14" fontId="11" fillId="0" borderId="2" xfId="0" applyNumberFormat="1" applyFont="1" applyBorder="1" applyAlignment="1">
      <alignment horizontal="left" vertical="center"/>
    </xf>
    <xf numFmtId="0" fontId="13" fillId="0" borderId="6" xfId="0" applyFont="1" applyBorder="1" applyAlignment="1" applyProtection="1">
      <alignment horizontal="center" vertical="center"/>
      <protection locked="0"/>
    </xf>
    <xf numFmtId="0" fontId="16" fillId="0" borderId="6" xfId="7" applyBorder="1" applyAlignment="1" applyProtection="1">
      <alignment horizontal="center" vertical="center"/>
      <protection locked="0"/>
    </xf>
    <xf numFmtId="0" fontId="13" fillId="0" borderId="25" xfId="0" applyFont="1" applyBorder="1" applyAlignment="1" applyProtection="1">
      <alignment horizontal="left" vertical="top"/>
      <protection locked="0"/>
    </xf>
    <xf numFmtId="0" fontId="13" fillId="0" borderId="40" xfId="0" applyFont="1" applyBorder="1" applyAlignment="1" applyProtection="1">
      <alignment horizontal="left" vertical="top"/>
      <protection locked="0"/>
    </xf>
    <xf numFmtId="0" fontId="11" fillId="0" borderId="29" xfId="0" applyFont="1" applyBorder="1" applyAlignment="1">
      <alignment horizontal="right" vertical="top"/>
    </xf>
    <xf numFmtId="0" fontId="11" fillId="0" borderId="31" xfId="0" applyFont="1" applyBorder="1" applyAlignment="1">
      <alignment horizontal="right" vertical="top"/>
    </xf>
    <xf numFmtId="0" fontId="11" fillId="0" borderId="39" xfId="0" applyFont="1" applyBorder="1" applyAlignment="1">
      <alignment horizontal="right" vertical="top"/>
    </xf>
    <xf numFmtId="0" fontId="11" fillId="0" borderId="49" xfId="0" applyFont="1" applyBorder="1" applyAlignment="1">
      <alignment horizontal="right" vertical="top"/>
    </xf>
    <xf numFmtId="0" fontId="11" fillId="0" borderId="26" xfId="0" applyFont="1" applyBorder="1" applyAlignment="1">
      <alignment horizontal="right" vertical="top"/>
    </xf>
    <xf numFmtId="0" fontId="11" fillId="0" borderId="22" xfId="0" applyFont="1" applyBorder="1" applyAlignment="1">
      <alignment horizontal="right" vertical="top"/>
    </xf>
    <xf numFmtId="0" fontId="11" fillId="6" borderId="15" xfId="0" applyFont="1" applyFill="1" applyBorder="1" applyAlignment="1" applyProtection="1">
      <alignment horizontal="center" vertical="top" wrapText="1"/>
      <protection locked="0"/>
    </xf>
    <xf numFmtId="0" fontId="11" fillId="6" borderId="16" xfId="0" applyFont="1" applyFill="1" applyBorder="1" applyAlignment="1" applyProtection="1">
      <alignment horizontal="center" vertical="top" wrapText="1"/>
      <protection locked="0"/>
    </xf>
    <xf numFmtId="0" fontId="13" fillId="6" borderId="39"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3" fillId="6" borderId="24"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3" fillId="6" borderId="13" xfId="0" applyFont="1" applyFill="1" applyBorder="1" applyAlignment="1">
      <alignment horizontal="center" vertical="center" wrapText="1"/>
    </xf>
    <xf numFmtId="0" fontId="13" fillId="6" borderId="11" xfId="0" applyFont="1" applyFill="1" applyBorder="1" applyAlignment="1">
      <alignment horizontal="center" vertical="center" wrapText="1"/>
    </xf>
    <xf numFmtId="0" fontId="13" fillId="6" borderId="10" xfId="0" applyFont="1" applyFill="1" applyBorder="1" applyAlignment="1">
      <alignment horizontal="center" vertical="center" wrapText="1"/>
    </xf>
    <xf numFmtId="164" fontId="11" fillId="0" borderId="26" xfId="0" applyNumberFormat="1" applyFont="1" applyBorder="1" applyAlignment="1">
      <alignment horizontal="right" vertical="top"/>
    </xf>
    <xf numFmtId="164" fontId="11" fillId="0" borderId="0" xfId="0" applyNumberFormat="1" applyFont="1" applyAlignment="1">
      <alignment horizontal="right" vertical="top"/>
    </xf>
    <xf numFmtId="164" fontId="11" fillId="0" borderId="39" xfId="0" applyNumberFormat="1" applyFont="1" applyBorder="1" applyAlignment="1">
      <alignment horizontal="right" vertical="top"/>
    </xf>
    <xf numFmtId="164" fontId="11" fillId="0" borderId="9" xfId="0" applyNumberFormat="1" applyFont="1" applyBorder="1" applyAlignment="1">
      <alignment horizontal="right" vertical="top"/>
    </xf>
    <xf numFmtId="164" fontId="11" fillId="0" borderId="5" xfId="0" applyNumberFormat="1" applyFont="1" applyBorder="1" applyAlignment="1">
      <alignment horizontal="right" vertical="top"/>
    </xf>
    <xf numFmtId="164" fontId="13" fillId="5" borderId="13" xfId="0" applyNumberFormat="1" applyFont="1" applyFill="1" applyBorder="1" applyAlignment="1">
      <alignment horizontal="center" vertical="center" wrapText="1"/>
    </xf>
    <xf numFmtId="164" fontId="13" fillId="5" borderId="4" xfId="0" applyNumberFormat="1" applyFont="1" applyFill="1" applyBorder="1" applyAlignment="1">
      <alignment horizontal="center" vertical="center" wrapText="1"/>
    </xf>
    <xf numFmtId="164" fontId="13" fillId="5" borderId="11" xfId="0" applyNumberFormat="1" applyFont="1" applyFill="1" applyBorder="1" applyAlignment="1">
      <alignment horizontal="center" vertical="center" wrapText="1"/>
    </xf>
    <xf numFmtId="164" fontId="13" fillId="5" borderId="3" xfId="0" applyNumberFormat="1" applyFont="1" applyFill="1" applyBorder="1" applyAlignment="1">
      <alignment horizontal="center" vertical="center" wrapText="1"/>
    </xf>
    <xf numFmtId="164" fontId="13" fillId="5" borderId="10" xfId="0" applyNumberFormat="1" applyFont="1" applyFill="1" applyBorder="1" applyAlignment="1">
      <alignment horizontal="center" vertical="center" wrapText="1"/>
    </xf>
    <xf numFmtId="164" fontId="13" fillId="5" borderId="8" xfId="0" applyNumberFormat="1" applyFont="1" applyFill="1" applyBorder="1" applyAlignment="1">
      <alignment horizontal="center" vertical="center" wrapText="1"/>
    </xf>
    <xf numFmtId="0" fontId="11" fillId="2" borderId="41" xfId="0" applyFont="1" applyFill="1" applyBorder="1" applyAlignment="1" applyProtection="1">
      <alignment horizontal="center" vertical="top"/>
      <protection locked="0"/>
    </xf>
    <xf numFmtId="0" fontId="11" fillId="2" borderId="37" xfId="0" applyFont="1" applyFill="1" applyBorder="1" applyAlignment="1" applyProtection="1">
      <alignment horizontal="center" vertical="top"/>
      <protection locked="0"/>
    </xf>
    <xf numFmtId="0" fontId="11" fillId="2" borderId="38" xfId="0" applyFont="1" applyFill="1" applyBorder="1" applyAlignment="1" applyProtection="1">
      <alignment horizontal="center" vertical="top"/>
      <protection locked="0"/>
    </xf>
    <xf numFmtId="0" fontId="13" fillId="2" borderId="9"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3"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10" xfId="0" applyFont="1" applyFill="1" applyBorder="1" applyAlignment="1">
      <alignment horizontal="center" vertical="center" wrapText="1"/>
    </xf>
    <xf numFmtId="164" fontId="13" fillId="5" borderId="39" xfId="0" applyNumberFormat="1" applyFont="1" applyFill="1" applyBorder="1" applyAlignment="1">
      <alignment horizontal="center" vertical="center" wrapText="1"/>
    </xf>
    <xf numFmtId="164" fontId="13" fillId="5" borderId="26" xfId="0" applyNumberFormat="1" applyFont="1" applyFill="1" applyBorder="1" applyAlignment="1">
      <alignment horizontal="center" vertical="center" wrapText="1"/>
    </xf>
    <xf numFmtId="164" fontId="13" fillId="5" borderId="24" xfId="0" applyNumberFormat="1" applyFont="1" applyFill="1" applyBorder="1" applyAlignment="1">
      <alignment horizontal="center" vertical="center" wrapText="1"/>
    </xf>
    <xf numFmtId="0" fontId="11" fillId="4" borderId="36" xfId="0" applyFont="1" applyFill="1" applyBorder="1" applyAlignment="1" applyProtection="1">
      <alignment horizontal="center" vertical="top"/>
      <protection locked="0"/>
    </xf>
    <xf numFmtId="0" fontId="11" fillId="4" borderId="37" xfId="0" applyFont="1" applyFill="1" applyBorder="1" applyAlignment="1" applyProtection="1">
      <alignment horizontal="center" vertical="top"/>
      <protection locked="0"/>
    </xf>
    <xf numFmtId="0" fontId="11" fillId="4" borderId="38" xfId="0" applyFont="1" applyFill="1" applyBorder="1" applyAlignment="1" applyProtection="1">
      <alignment horizontal="center" vertical="top"/>
      <protection locked="0"/>
    </xf>
    <xf numFmtId="167" fontId="11" fillId="3" borderId="36" xfId="0" applyNumberFormat="1" applyFont="1" applyFill="1" applyBorder="1" applyAlignment="1" applyProtection="1">
      <alignment horizontal="center" vertical="top"/>
      <protection locked="0"/>
    </xf>
    <xf numFmtId="167" fontId="11" fillId="3" borderId="37" xfId="0" applyNumberFormat="1" applyFont="1" applyFill="1" applyBorder="1" applyAlignment="1" applyProtection="1">
      <alignment horizontal="center" vertical="top"/>
      <protection locked="0"/>
    </xf>
    <xf numFmtId="167" fontId="11" fillId="3" borderId="38" xfId="0" applyNumberFormat="1" applyFont="1" applyFill="1" applyBorder="1" applyAlignment="1" applyProtection="1">
      <alignment horizontal="center" vertical="top"/>
      <protection locked="0"/>
    </xf>
    <xf numFmtId="164" fontId="13" fillId="4" borderId="39" xfId="0" applyNumberFormat="1" applyFont="1" applyFill="1" applyBorder="1" applyAlignment="1">
      <alignment horizontal="center" vertical="center" wrapText="1"/>
    </xf>
    <xf numFmtId="164" fontId="13" fillId="4" borderId="4" xfId="0" applyNumberFormat="1" applyFont="1" applyFill="1" applyBorder="1" applyAlignment="1">
      <alignment horizontal="center" vertical="center" wrapText="1"/>
    </xf>
    <xf numFmtId="164" fontId="13" fillId="4" borderId="26" xfId="0" applyNumberFormat="1" applyFont="1" applyFill="1" applyBorder="1" applyAlignment="1">
      <alignment horizontal="center" vertical="center" wrapText="1"/>
    </xf>
    <xf numFmtId="164" fontId="13" fillId="4" borderId="3" xfId="0" applyNumberFormat="1" applyFont="1" applyFill="1" applyBorder="1" applyAlignment="1">
      <alignment horizontal="center" vertical="center" wrapText="1"/>
    </xf>
    <xf numFmtId="164" fontId="13" fillId="4" borderId="24" xfId="0" applyNumberFormat="1" applyFont="1" applyFill="1" applyBorder="1" applyAlignment="1">
      <alignment horizontal="center" vertical="center" wrapText="1"/>
    </xf>
    <xf numFmtId="164" fontId="13" fillId="4" borderId="8" xfId="0" applyNumberFormat="1" applyFont="1" applyFill="1" applyBorder="1" applyAlignment="1">
      <alignment horizontal="center" vertical="center" wrapText="1"/>
    </xf>
    <xf numFmtId="164" fontId="13" fillId="4" borderId="13" xfId="0" applyNumberFormat="1" applyFont="1" applyFill="1" applyBorder="1" applyAlignment="1">
      <alignment horizontal="center" vertical="center" wrapText="1"/>
    </xf>
    <xf numFmtId="164" fontId="13" fillId="4" borderId="11" xfId="0" applyNumberFormat="1" applyFont="1" applyFill="1" applyBorder="1" applyAlignment="1">
      <alignment horizontal="center" vertical="center" wrapText="1"/>
    </xf>
    <xf numFmtId="164" fontId="13" fillId="4" borderId="10" xfId="0" applyNumberFormat="1" applyFont="1" applyFill="1" applyBorder="1" applyAlignment="1">
      <alignment horizontal="center" vertical="center" wrapText="1"/>
    </xf>
    <xf numFmtId="0" fontId="11" fillId="5" borderId="36" xfId="0" applyFont="1" applyFill="1" applyBorder="1" applyAlignment="1" applyProtection="1">
      <alignment horizontal="center" vertical="top"/>
      <protection locked="0"/>
    </xf>
    <xf numFmtId="0" fontId="11" fillId="5" borderId="37" xfId="0" applyFont="1" applyFill="1" applyBorder="1" applyAlignment="1" applyProtection="1">
      <alignment horizontal="center" vertical="top"/>
      <protection locked="0"/>
    </xf>
    <xf numFmtId="0" fontId="11" fillId="5" borderId="38" xfId="0" applyFont="1" applyFill="1" applyBorder="1" applyAlignment="1" applyProtection="1">
      <alignment horizontal="center" vertical="top"/>
      <protection locked="0"/>
    </xf>
    <xf numFmtId="9" fontId="13" fillId="3" borderId="13" xfId="0" applyNumberFormat="1" applyFont="1" applyFill="1" applyBorder="1" applyAlignment="1">
      <alignment horizontal="center" vertical="center" wrapText="1"/>
    </xf>
    <xf numFmtId="9" fontId="13" fillId="3" borderId="4" xfId="0" applyNumberFormat="1" applyFont="1" applyFill="1" applyBorder="1" applyAlignment="1">
      <alignment horizontal="center" vertical="center" wrapText="1"/>
    </xf>
    <xf numFmtId="9" fontId="13" fillId="3" borderId="11" xfId="0" applyNumberFormat="1" applyFont="1" applyFill="1" applyBorder="1" applyAlignment="1">
      <alignment horizontal="center" vertical="center" wrapText="1"/>
    </xf>
    <xf numFmtId="9" fontId="13" fillId="3" borderId="3" xfId="0" applyNumberFormat="1" applyFont="1" applyFill="1" applyBorder="1" applyAlignment="1">
      <alignment horizontal="center" vertical="center" wrapText="1"/>
    </xf>
    <xf numFmtId="9" fontId="13" fillId="3" borderId="10" xfId="0" applyNumberFormat="1" applyFont="1" applyFill="1" applyBorder="1" applyAlignment="1">
      <alignment horizontal="center" vertical="center" wrapText="1"/>
    </xf>
    <xf numFmtId="9" fontId="13" fillId="3" borderId="1" xfId="0" applyNumberFormat="1" applyFont="1" applyFill="1" applyBorder="1" applyAlignment="1">
      <alignment horizontal="center" vertical="center" wrapText="1"/>
    </xf>
    <xf numFmtId="0" fontId="13" fillId="3" borderId="39" xfId="0" applyFont="1" applyFill="1" applyBorder="1" applyAlignment="1">
      <alignment horizontal="center" vertical="center"/>
    </xf>
    <xf numFmtId="0" fontId="13" fillId="3" borderId="4" xfId="0" applyFont="1" applyFill="1" applyBorder="1" applyAlignment="1">
      <alignment horizontal="center" vertical="center"/>
    </xf>
    <xf numFmtId="0" fontId="13" fillId="3" borderId="26" xfId="0" applyFont="1" applyFill="1" applyBorder="1" applyAlignment="1">
      <alignment horizontal="center" vertical="center"/>
    </xf>
    <xf numFmtId="0" fontId="13" fillId="3" borderId="3" xfId="0" applyFont="1" applyFill="1" applyBorder="1" applyAlignment="1">
      <alignment horizontal="center" vertical="center"/>
    </xf>
    <xf numFmtId="0" fontId="13" fillId="3" borderId="24" xfId="0" applyFont="1" applyFill="1" applyBorder="1" applyAlignment="1">
      <alignment horizontal="center" vertical="center"/>
    </xf>
    <xf numFmtId="0" fontId="13" fillId="3" borderId="8" xfId="0" applyFont="1" applyFill="1" applyBorder="1" applyAlignment="1">
      <alignment horizontal="center" vertical="center"/>
    </xf>
    <xf numFmtId="164" fontId="69" fillId="0" borderId="42" xfId="0" applyNumberFormat="1" applyFont="1" applyBorder="1" applyAlignment="1">
      <alignment horizontal="left"/>
    </xf>
    <xf numFmtId="164" fontId="69" fillId="0" borderId="43" xfId="0" applyNumberFormat="1" applyFont="1" applyBorder="1" applyAlignment="1">
      <alignment horizontal="left"/>
    </xf>
    <xf numFmtId="164" fontId="69" fillId="0" borderId="26" xfId="0" applyNumberFormat="1" applyFont="1" applyBorder="1" applyAlignment="1">
      <alignment horizontal="left"/>
    </xf>
    <xf numFmtId="164" fontId="69" fillId="0" borderId="22" xfId="0" applyNumberFormat="1" applyFont="1" applyBorder="1" applyAlignment="1">
      <alignment horizontal="left"/>
    </xf>
    <xf numFmtId="164" fontId="69" fillId="0" borderId="24" xfId="0" applyNumberFormat="1" applyFont="1" applyBorder="1" applyAlignment="1">
      <alignment horizontal="left"/>
    </xf>
    <xf numFmtId="164" fontId="69" fillId="0" borderId="19" xfId="0" applyNumberFormat="1" applyFont="1" applyBorder="1" applyAlignment="1">
      <alignment horizontal="left"/>
    </xf>
    <xf numFmtId="0" fontId="0" fillId="0" borderId="3" xfId="0" applyBorder="1" applyAlignment="1">
      <alignment horizontal="center" vertical="center"/>
    </xf>
    <xf numFmtId="0" fontId="1" fillId="26" borderId="14" xfId="0" applyFont="1" applyFill="1" applyBorder="1" applyAlignment="1">
      <alignment horizontal="left"/>
    </xf>
    <xf numFmtId="0" fontId="1" fillId="26" borderId="7" xfId="0" applyFont="1" applyFill="1" applyBorder="1" applyAlignment="1">
      <alignment horizontal="left"/>
    </xf>
    <xf numFmtId="168" fontId="1" fillId="30" borderId="12" xfId="0" applyNumberFormat="1" applyFont="1" applyFill="1" applyBorder="1" applyAlignment="1">
      <alignment horizontal="center" vertical="center" wrapText="1"/>
    </xf>
    <xf numFmtId="168" fontId="1" fillId="30" borderId="2" xfId="0" applyNumberFormat="1" applyFont="1" applyFill="1" applyBorder="1" applyAlignment="1">
      <alignment horizontal="center" vertical="center" wrapText="1"/>
    </xf>
    <xf numFmtId="0" fontId="18" fillId="0" borderId="1" xfId="0" applyFont="1" applyBorder="1" applyAlignment="1">
      <alignment horizontal="left"/>
    </xf>
    <xf numFmtId="0" fontId="18" fillId="0" borderId="8" xfId="0" applyFont="1" applyBorder="1" applyAlignment="1">
      <alignment horizontal="left"/>
    </xf>
    <xf numFmtId="0" fontId="1" fillId="0" borderId="14" xfId="0" applyFont="1" applyBorder="1" applyAlignment="1" applyProtection="1">
      <alignment horizontal="left"/>
      <protection locked="0"/>
    </xf>
    <xf numFmtId="0" fontId="1" fillId="0" borderId="7" xfId="0" applyFont="1" applyBorder="1" applyAlignment="1" applyProtection="1">
      <alignment horizontal="left"/>
      <protection locked="0"/>
    </xf>
    <xf numFmtId="0" fontId="18" fillId="0" borderId="1" xfId="0" applyFont="1" applyBorder="1" applyAlignment="1" applyProtection="1">
      <alignment horizontal="left"/>
      <protection locked="0"/>
    </xf>
    <xf numFmtId="0" fontId="0" fillId="0" borderId="9" xfId="0" applyBorder="1" applyAlignment="1" applyProtection="1">
      <alignment horizontal="left"/>
      <protection locked="0"/>
    </xf>
    <xf numFmtId="0" fontId="5" fillId="0" borderId="14" xfId="0" applyFont="1" applyBorder="1" applyAlignment="1">
      <alignment horizontal="left"/>
    </xf>
    <xf numFmtId="0" fontId="5" fillId="0" borderId="7" xfId="0" applyFont="1" applyBorder="1" applyAlignment="1">
      <alignment horizontal="left"/>
    </xf>
    <xf numFmtId="0" fontId="1" fillId="0" borderId="13" xfId="0" applyFont="1" applyBorder="1" applyAlignment="1" applyProtection="1">
      <alignment horizontal="left"/>
      <protection locked="0"/>
    </xf>
    <xf numFmtId="0" fontId="1" fillId="0" borderId="9" xfId="0" applyFont="1" applyBorder="1" applyAlignment="1" applyProtection="1">
      <alignment horizontal="left"/>
      <protection locked="0"/>
    </xf>
    <xf numFmtId="0" fontId="1" fillId="0" borderId="10" xfId="0" applyFont="1" applyBorder="1" applyAlignment="1" applyProtection="1">
      <alignment horizontal="left"/>
      <protection locked="0"/>
    </xf>
    <xf numFmtId="0" fontId="1" fillId="0" borderId="1" xfId="0" applyFont="1" applyBorder="1" applyAlignment="1" applyProtection="1">
      <alignment horizontal="left"/>
      <protection locked="0"/>
    </xf>
    <xf numFmtId="0" fontId="1" fillId="0" borderId="14" xfId="0" quotePrefix="1" applyFont="1" applyBorder="1" applyAlignment="1" applyProtection="1">
      <alignment horizontal="left"/>
      <protection locked="0"/>
    </xf>
    <xf numFmtId="0" fontId="2" fillId="26" borderId="14" xfId="0" applyFont="1" applyFill="1" applyBorder="1" applyAlignment="1" applyProtection="1">
      <alignment horizontal="left"/>
      <protection locked="0"/>
    </xf>
    <xf numFmtId="0" fontId="2" fillId="26" borderId="7" xfId="0" applyFont="1" applyFill="1" applyBorder="1" applyAlignment="1" applyProtection="1">
      <alignment horizontal="left"/>
      <protection locked="0"/>
    </xf>
    <xf numFmtId="0" fontId="1" fillId="0" borderId="14" xfId="0" applyFont="1" applyBorder="1" applyAlignment="1">
      <alignment horizontal="left"/>
    </xf>
    <xf numFmtId="0" fontId="1" fillId="0" borderId="7" xfId="0" applyFont="1" applyBorder="1" applyAlignment="1">
      <alignment horizontal="left"/>
    </xf>
    <xf numFmtId="0" fontId="5" fillId="0" borderId="10" xfId="0" applyFont="1" applyBorder="1" applyAlignment="1">
      <alignment horizontal="left"/>
    </xf>
    <xf numFmtId="0" fontId="5" fillId="0" borderId="1" xfId="0" applyFont="1" applyBorder="1" applyAlignment="1">
      <alignment horizontal="left"/>
    </xf>
    <xf numFmtId="0" fontId="0" fillId="0" borderId="14" xfId="0" applyBorder="1" applyAlignment="1">
      <alignment horizontal="left"/>
    </xf>
    <xf numFmtId="0" fontId="0" fillId="0" borderId="7" xfId="0" applyBorder="1" applyAlignment="1">
      <alignment horizontal="left"/>
    </xf>
    <xf numFmtId="0" fontId="18" fillId="26" borderId="14" xfId="0" applyFont="1" applyFill="1" applyBorder="1" applyAlignment="1" applyProtection="1">
      <alignment horizontal="left"/>
      <protection locked="0"/>
    </xf>
    <xf numFmtId="0" fontId="18" fillId="26" borderId="5" xfId="0" applyFont="1" applyFill="1" applyBorder="1" applyAlignment="1" applyProtection="1">
      <alignment horizontal="left"/>
      <protection locked="0"/>
    </xf>
    <xf numFmtId="49" fontId="13" fillId="11" borderId="25" xfId="0" applyNumberFormat="1" applyFont="1" applyFill="1" applyBorder="1" applyAlignment="1">
      <alignment horizontal="center" vertical="center" wrapText="1"/>
    </xf>
    <xf numFmtId="49" fontId="13" fillId="11" borderId="7" xfId="0" applyNumberFormat="1" applyFont="1" applyFill="1" applyBorder="1" applyAlignment="1">
      <alignment horizontal="center" vertical="center" wrapText="1"/>
    </xf>
    <xf numFmtId="49" fontId="13" fillId="11" borderId="40" xfId="0" applyNumberFormat="1" applyFont="1" applyFill="1" applyBorder="1" applyAlignment="1">
      <alignment horizontal="center" vertical="center" wrapText="1"/>
    </xf>
    <xf numFmtId="0" fontId="11" fillId="16" borderId="9" xfId="0" applyFont="1" applyFill="1" applyBorder="1" applyAlignment="1">
      <alignment horizontal="center" vertical="center"/>
    </xf>
    <xf numFmtId="49" fontId="13" fillId="5" borderId="25" xfId="0" applyNumberFormat="1" applyFont="1" applyFill="1" applyBorder="1" applyAlignment="1">
      <alignment horizontal="center" vertical="center" wrapText="1"/>
    </xf>
    <xf numFmtId="49" fontId="13" fillId="5" borderId="7" xfId="0" applyNumberFormat="1" applyFont="1" applyFill="1" applyBorder="1" applyAlignment="1">
      <alignment horizontal="center" vertical="center" wrapText="1"/>
    </xf>
    <xf numFmtId="49" fontId="13" fillId="5" borderId="40" xfId="0" applyNumberFormat="1" applyFont="1" applyFill="1" applyBorder="1" applyAlignment="1">
      <alignment horizontal="center" vertical="center" wrapText="1"/>
    </xf>
    <xf numFmtId="49" fontId="13" fillId="6" borderId="25" xfId="0" applyNumberFormat="1" applyFont="1" applyFill="1" applyBorder="1" applyAlignment="1">
      <alignment horizontal="center" vertical="center" wrapText="1"/>
    </xf>
    <xf numFmtId="49" fontId="13" fillId="6" borderId="7" xfId="0" applyNumberFormat="1" applyFont="1" applyFill="1" applyBorder="1" applyAlignment="1">
      <alignment horizontal="center" vertical="center" wrapText="1"/>
    </xf>
    <xf numFmtId="49" fontId="13" fillId="6" borderId="40" xfId="0" applyNumberFormat="1" applyFont="1" applyFill="1" applyBorder="1" applyAlignment="1">
      <alignment horizontal="center" vertical="center" wrapText="1"/>
    </xf>
    <xf numFmtId="49" fontId="13" fillId="7" borderId="25" xfId="0" applyNumberFormat="1" applyFont="1" applyFill="1" applyBorder="1" applyAlignment="1">
      <alignment horizontal="center" vertical="center" wrapText="1"/>
    </xf>
    <xf numFmtId="49" fontId="13" fillId="7" borderId="7" xfId="0" applyNumberFormat="1" applyFont="1" applyFill="1" applyBorder="1" applyAlignment="1">
      <alignment horizontal="center" vertical="center" wrapText="1"/>
    </xf>
    <xf numFmtId="49" fontId="13" fillId="7" borderId="40" xfId="0" applyNumberFormat="1" applyFont="1" applyFill="1" applyBorder="1" applyAlignment="1">
      <alignment horizontal="center" vertical="center" wrapText="1"/>
    </xf>
    <xf numFmtId="49" fontId="13" fillId="8" borderId="25" xfId="0" applyNumberFormat="1" applyFont="1" applyFill="1" applyBorder="1" applyAlignment="1">
      <alignment horizontal="center" vertical="center" wrapText="1"/>
    </xf>
    <xf numFmtId="49" fontId="13" fillId="8" borderId="7" xfId="0" applyNumberFormat="1" applyFont="1" applyFill="1" applyBorder="1" applyAlignment="1">
      <alignment horizontal="center" vertical="center" wrapText="1"/>
    </xf>
    <xf numFmtId="49" fontId="13" fillId="8" borderId="40" xfId="0" applyNumberFormat="1" applyFont="1" applyFill="1" applyBorder="1" applyAlignment="1">
      <alignment horizontal="center" vertical="center" wrapText="1"/>
    </xf>
    <xf numFmtId="49" fontId="13" fillId="9" borderId="25" xfId="0" applyNumberFormat="1" applyFont="1" applyFill="1" applyBorder="1" applyAlignment="1">
      <alignment horizontal="center" vertical="center" wrapText="1"/>
    </xf>
    <xf numFmtId="49" fontId="13" fillId="9" borderId="7" xfId="0" applyNumberFormat="1" applyFont="1" applyFill="1" applyBorder="1" applyAlignment="1">
      <alignment horizontal="center" vertical="center" wrapText="1"/>
    </xf>
    <xf numFmtId="49" fontId="13" fillId="9" borderId="40" xfId="0" applyNumberFormat="1" applyFont="1" applyFill="1" applyBorder="1" applyAlignment="1">
      <alignment horizontal="center" vertical="center" wrapText="1"/>
    </xf>
    <xf numFmtId="49" fontId="13" fillId="10" borderId="25" xfId="0" applyNumberFormat="1" applyFont="1" applyFill="1" applyBorder="1" applyAlignment="1">
      <alignment horizontal="center" vertical="center" wrapText="1"/>
    </xf>
    <xf numFmtId="49" fontId="13" fillId="10" borderId="7" xfId="0" applyNumberFormat="1" applyFont="1" applyFill="1" applyBorder="1" applyAlignment="1">
      <alignment horizontal="center" vertical="center" wrapText="1"/>
    </xf>
    <xf numFmtId="49" fontId="13" fillId="10" borderId="40" xfId="0" applyNumberFormat="1" applyFont="1" applyFill="1" applyBorder="1" applyAlignment="1">
      <alignment horizontal="center" vertical="center" wrapText="1"/>
    </xf>
    <xf numFmtId="42" fontId="13" fillId="0" borderId="7" xfId="0" applyNumberFormat="1" applyFont="1" applyBorder="1" applyAlignment="1">
      <alignment horizontal="left" vertical="top"/>
    </xf>
    <xf numFmtId="0" fontId="11" fillId="0" borderId="14" xfId="0" applyFont="1" applyBorder="1" applyAlignment="1">
      <alignment horizontal="left" vertical="top"/>
    </xf>
    <xf numFmtId="0" fontId="11" fillId="0" borderId="40" xfId="0" applyFont="1" applyBorder="1" applyAlignment="1">
      <alignment horizontal="left" vertical="top"/>
    </xf>
    <xf numFmtId="0" fontId="11" fillId="16" borderId="7" xfId="0" applyFont="1" applyFill="1" applyBorder="1" applyAlignment="1">
      <alignment horizontal="center" vertical="center"/>
    </xf>
    <xf numFmtId="0" fontId="11" fillId="16" borderId="5" xfId="0" applyFont="1" applyFill="1" applyBorder="1" applyAlignment="1">
      <alignment horizontal="center" vertical="center"/>
    </xf>
    <xf numFmtId="42" fontId="13" fillId="0" borderId="25" xfId="0" applyNumberFormat="1" applyFont="1" applyBorder="1" applyAlignment="1">
      <alignment horizontal="left" vertical="top"/>
    </xf>
    <xf numFmtId="42" fontId="13" fillId="0" borderId="40" xfId="0" applyNumberFormat="1" applyFont="1" applyBorder="1" applyAlignment="1">
      <alignment horizontal="left" vertical="top"/>
    </xf>
    <xf numFmtId="170" fontId="7" fillId="0" borderId="26" xfId="4" applyNumberFormat="1" applyFont="1" applyBorder="1" applyAlignment="1">
      <alignment vertical="top"/>
    </xf>
    <xf numFmtId="170" fontId="7" fillId="0" borderId="0" xfId="4" applyNumberFormat="1" applyFont="1" applyAlignment="1">
      <alignment vertical="top"/>
    </xf>
    <xf numFmtId="170" fontId="6" fillId="0" borderId="45" xfId="4" applyNumberFormat="1" applyFont="1" applyBorder="1" applyAlignment="1">
      <alignment horizontal="left" vertical="center"/>
    </xf>
    <xf numFmtId="170" fontId="6" fillId="0" borderId="46" xfId="4" applyNumberFormat="1" applyFont="1" applyBorder="1" applyAlignment="1">
      <alignment horizontal="left" vertical="center"/>
    </xf>
    <xf numFmtId="164" fontId="18" fillId="0" borderId="42" xfId="4" applyNumberFormat="1" applyFont="1" applyBorder="1" applyAlignment="1">
      <alignment horizontal="center" wrapText="1"/>
    </xf>
    <xf numFmtId="164" fontId="18" fillId="0" borderId="44" xfId="4" applyNumberFormat="1" applyFont="1" applyBorder="1" applyAlignment="1">
      <alignment horizontal="center" wrapText="1"/>
    </xf>
    <xf numFmtId="170" fontId="6" fillId="0" borderId="25" xfId="4" applyNumberFormat="1" applyFont="1" applyBorder="1" applyAlignment="1">
      <alignment horizontal="left" vertical="top"/>
    </xf>
    <xf numFmtId="170" fontId="6" fillId="0" borderId="7" xfId="4" applyNumberFormat="1" applyFont="1" applyBorder="1" applyAlignment="1">
      <alignment horizontal="left" vertical="top"/>
    </xf>
    <xf numFmtId="170" fontId="19" fillId="26" borderId="26" xfId="4" applyNumberFormat="1" applyFont="1" applyFill="1" applyBorder="1" applyAlignment="1">
      <alignment vertical="top"/>
    </xf>
    <xf numFmtId="170" fontId="19" fillId="26" borderId="0" xfId="4" applyNumberFormat="1" applyFont="1" applyFill="1" applyAlignment="1">
      <alignment vertical="top"/>
    </xf>
    <xf numFmtId="170" fontId="7" fillId="26" borderId="26" xfId="4" applyNumberFormat="1" applyFont="1" applyFill="1" applyBorder="1" applyAlignment="1">
      <alignment vertical="top"/>
    </xf>
    <xf numFmtId="170" fontId="7" fillId="26" borderId="0" xfId="4" applyNumberFormat="1" applyFont="1" applyFill="1" applyAlignment="1">
      <alignment vertical="top"/>
    </xf>
    <xf numFmtId="170" fontId="6" fillId="0" borderId="29" xfId="4" applyNumberFormat="1" applyFont="1" applyBorder="1" applyAlignment="1">
      <alignment horizontal="left" vertical="center"/>
    </xf>
    <xf numFmtId="170" fontId="6" fillId="0" borderId="30" xfId="4" applyNumberFormat="1" applyFont="1" applyBorder="1" applyAlignment="1">
      <alignment horizontal="left" vertical="center"/>
    </xf>
    <xf numFmtId="164" fontId="18" fillId="0" borderId="42" xfId="4" applyNumberFormat="1" applyFont="1" applyBorder="1" applyAlignment="1">
      <alignment horizontal="left" wrapText="1"/>
    </xf>
    <xf numFmtId="164" fontId="18" fillId="0" borderId="44" xfId="4" applyNumberFormat="1" applyFont="1" applyBorder="1" applyAlignment="1">
      <alignment horizontal="left" wrapText="1"/>
    </xf>
    <xf numFmtId="0" fontId="13" fillId="26" borderId="6" xfId="0" applyFont="1" applyFill="1" applyBorder="1" applyAlignment="1">
      <alignment horizontal="center" vertical="top"/>
    </xf>
    <xf numFmtId="0" fontId="11" fillId="0" borderId="0" xfId="0" applyFont="1" applyAlignment="1">
      <alignment horizontal="left" vertical="top"/>
    </xf>
    <xf numFmtId="0" fontId="1" fillId="26" borderId="7" xfId="11" applyFill="1" applyBorder="1" applyAlignment="1">
      <alignment horizontal="center" vertical="top" wrapText="1"/>
    </xf>
    <xf numFmtId="0" fontId="1" fillId="26" borderId="5" xfId="11" applyFill="1" applyBorder="1" applyAlignment="1">
      <alignment horizontal="center" vertical="top" wrapText="1"/>
    </xf>
    <xf numFmtId="0" fontId="13" fillId="26" borderId="14" xfId="0" applyFont="1" applyFill="1" applyBorder="1" applyAlignment="1">
      <alignment vertical="top"/>
    </xf>
    <xf numFmtId="0" fontId="13" fillId="26" borderId="7" xfId="0" applyFont="1" applyFill="1" applyBorder="1" applyAlignment="1">
      <alignment vertical="top"/>
    </xf>
    <xf numFmtId="10" fontId="13" fillId="0" borderId="7" xfId="0" applyNumberFormat="1" applyFont="1" applyBorder="1" applyAlignment="1">
      <alignment horizontal="left" vertical="top" wrapText="1"/>
    </xf>
    <xf numFmtId="0" fontId="68" fillId="32" borderId="14" xfId="0" applyFont="1" applyFill="1" applyBorder="1" applyAlignment="1" applyProtection="1">
      <alignment horizontal="left" vertical="top" wrapText="1"/>
      <protection locked="0"/>
    </xf>
    <xf numFmtId="0" fontId="68" fillId="32" borderId="7" xfId="0" applyFont="1" applyFill="1" applyBorder="1" applyAlignment="1" applyProtection="1">
      <alignment horizontal="left" vertical="top" wrapText="1"/>
      <protection locked="0"/>
    </xf>
    <xf numFmtId="0" fontId="68" fillId="32" borderId="5" xfId="0" applyFont="1" applyFill="1" applyBorder="1" applyAlignment="1" applyProtection="1">
      <alignment horizontal="left" vertical="top" wrapText="1"/>
      <protection locked="0"/>
    </xf>
    <xf numFmtId="169" fontId="11" fillId="0" borderId="14" xfId="3" applyNumberFormat="1" applyFont="1" applyFill="1" applyBorder="1" applyAlignment="1" applyProtection="1">
      <alignment horizontal="center" vertical="center"/>
    </xf>
    <xf numFmtId="169" fontId="11" fillId="0" borderId="7" xfId="3" applyNumberFormat="1" applyFont="1" applyFill="1" applyBorder="1" applyAlignment="1" applyProtection="1">
      <alignment horizontal="center" vertical="center"/>
    </xf>
    <xf numFmtId="169" fontId="11" fillId="0" borderId="5" xfId="3" applyNumberFormat="1" applyFont="1" applyFill="1" applyBorder="1" applyAlignment="1" applyProtection="1">
      <alignment horizontal="center" vertical="center"/>
    </xf>
    <xf numFmtId="0" fontId="11" fillId="0" borderId="14" xfId="0" applyFont="1" applyBorder="1" applyAlignment="1">
      <alignment vertical="top"/>
    </xf>
    <xf numFmtId="0" fontId="11" fillId="0" borderId="7" xfId="0" applyFont="1" applyBorder="1" applyAlignment="1">
      <alignment vertical="top"/>
    </xf>
    <xf numFmtId="164" fontId="62" fillId="0" borderId="42" xfId="0" applyNumberFormat="1" applyFont="1" applyBorder="1" applyAlignment="1">
      <alignment horizontal="left"/>
    </xf>
    <xf numFmtId="164" fontId="62" fillId="0" borderId="44" xfId="0" applyNumberFormat="1" applyFont="1" applyBorder="1" applyAlignment="1">
      <alignment horizontal="left"/>
    </xf>
    <xf numFmtId="164" fontId="62" fillId="0" borderId="26" xfId="0" applyNumberFormat="1" applyFont="1" applyBorder="1" applyAlignment="1">
      <alignment horizontal="left"/>
    </xf>
    <xf numFmtId="164" fontId="62" fillId="0" borderId="0" xfId="0" applyNumberFormat="1" applyFont="1" applyAlignment="1">
      <alignment horizontal="left"/>
    </xf>
    <xf numFmtId="164" fontId="62" fillId="0" borderId="24" xfId="0" applyNumberFormat="1" applyFont="1" applyBorder="1" applyAlignment="1">
      <alignment horizontal="left"/>
    </xf>
    <xf numFmtId="164" fontId="62" fillId="0" borderId="1" xfId="0" applyNumberFormat="1" applyFont="1" applyBorder="1" applyAlignment="1">
      <alignment horizontal="left"/>
    </xf>
    <xf numFmtId="168" fontId="13" fillId="25" borderId="51" xfId="0" applyNumberFormat="1" applyFont="1" applyFill="1" applyBorder="1" applyAlignment="1">
      <alignment horizontal="center" wrapText="1"/>
    </xf>
    <xf numFmtId="168" fontId="13" fillId="25" borderId="57" xfId="0" applyNumberFormat="1" applyFont="1" applyFill="1" applyBorder="1" applyAlignment="1">
      <alignment horizontal="center" wrapText="1"/>
    </xf>
    <xf numFmtId="9" fontId="13" fillId="3" borderId="8" xfId="0" applyNumberFormat="1" applyFont="1" applyFill="1" applyBorder="1" applyAlignment="1">
      <alignment horizontal="center" vertical="center" wrapText="1"/>
    </xf>
    <xf numFmtId="0" fontId="13" fillId="2" borderId="39" xfId="0" applyFont="1"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1" fillId="2" borderId="36" xfId="0" applyFont="1" applyFill="1" applyBorder="1" applyAlignment="1" applyProtection="1">
      <alignment horizontal="center" vertical="top"/>
      <protection locked="0"/>
    </xf>
    <xf numFmtId="0" fontId="72" fillId="0" borderId="1" xfId="0" applyFont="1" applyBorder="1" applyAlignment="1" applyProtection="1">
      <alignment horizontal="left"/>
      <protection locked="0"/>
    </xf>
    <xf numFmtId="0" fontId="18" fillId="0" borderId="10" xfId="0" applyFont="1" applyBorder="1" applyAlignment="1" applyProtection="1">
      <alignment horizontal="left"/>
      <protection locked="0"/>
    </xf>
    <xf numFmtId="0" fontId="5" fillId="0" borderId="13" xfId="0" applyFont="1" applyBorder="1" applyAlignment="1">
      <alignment horizontal="left"/>
    </xf>
    <xf numFmtId="0" fontId="5" fillId="0" borderId="9" xfId="0" applyFont="1" applyBorder="1" applyAlignment="1">
      <alignment horizontal="left"/>
    </xf>
    <xf numFmtId="0" fontId="2" fillId="26" borderId="5" xfId="0" applyFont="1" applyFill="1" applyBorder="1" applyAlignment="1" applyProtection="1">
      <alignment horizontal="left"/>
      <protection locked="0"/>
    </xf>
    <xf numFmtId="0" fontId="1" fillId="0" borderId="6" xfId="0" applyFont="1" applyBorder="1" applyAlignment="1" applyProtection="1">
      <alignment horizontal="left"/>
      <protection locked="0"/>
    </xf>
    <xf numFmtId="0" fontId="2" fillId="0" borderId="14" xfId="0" applyFont="1" applyBorder="1" applyAlignment="1" applyProtection="1">
      <alignment horizontal="left"/>
      <protection locked="0"/>
    </xf>
    <xf numFmtId="0" fontId="2" fillId="0" borderId="7" xfId="0" applyFont="1" applyBorder="1" applyAlignment="1" applyProtection="1">
      <alignment horizontal="left"/>
      <protection locked="0"/>
    </xf>
    <xf numFmtId="0" fontId="2" fillId="0" borderId="10" xfId="0" applyFont="1" applyBorder="1" applyAlignment="1" applyProtection="1">
      <alignment horizontal="left"/>
      <protection locked="0"/>
    </xf>
    <xf numFmtId="0" fontId="2" fillId="0" borderId="1" xfId="0" applyFont="1" applyBorder="1" applyAlignment="1" applyProtection="1">
      <alignment horizontal="left"/>
      <protection locked="0"/>
    </xf>
    <xf numFmtId="0" fontId="5" fillId="0" borderId="6" xfId="0" applyFont="1" applyBorder="1" applyAlignment="1">
      <alignment horizontal="left"/>
    </xf>
    <xf numFmtId="0" fontId="0" fillId="0" borderId="14" xfId="0" applyBorder="1" applyAlignment="1" applyProtection="1">
      <alignment horizontal="left"/>
      <protection locked="0"/>
    </xf>
    <xf numFmtId="0" fontId="0" fillId="0" borderId="7" xfId="0" applyBorder="1" applyAlignment="1" applyProtection="1">
      <alignment horizontal="left"/>
      <protection locked="0"/>
    </xf>
    <xf numFmtId="0" fontId="1" fillId="0" borderId="5" xfId="0" applyFont="1" applyBorder="1" applyAlignment="1" applyProtection="1">
      <alignment horizontal="left"/>
      <protection locked="0"/>
    </xf>
    <xf numFmtId="0" fontId="1" fillId="0" borderId="8" xfId="0" applyFont="1" applyBorder="1" applyAlignment="1" applyProtection="1">
      <alignment horizontal="left"/>
      <protection locked="0"/>
    </xf>
    <xf numFmtId="0" fontId="18" fillId="26" borderId="10" xfId="0" applyFont="1" applyFill="1" applyBorder="1" applyAlignment="1" applyProtection="1">
      <alignment horizontal="left"/>
      <protection locked="0"/>
    </xf>
    <xf numFmtId="0" fontId="18" fillId="26" borderId="1" xfId="0" applyFont="1" applyFill="1" applyBorder="1" applyAlignment="1" applyProtection="1">
      <alignment horizontal="left"/>
      <protection locked="0"/>
    </xf>
    <xf numFmtId="170" fontId="22" fillId="12" borderId="15" xfId="4" applyNumberFormat="1" applyFont="1" applyFill="1" applyBorder="1" applyAlignment="1">
      <alignment horizontal="left" vertical="top"/>
    </xf>
    <xf numFmtId="170" fontId="22" fillId="12" borderId="16" xfId="4" applyNumberFormat="1" applyFont="1" applyFill="1" applyBorder="1" applyAlignment="1">
      <alignment horizontal="left" vertical="top"/>
    </xf>
    <xf numFmtId="170" fontId="22" fillId="12" borderId="17" xfId="4" applyNumberFormat="1" applyFont="1" applyFill="1" applyBorder="1" applyAlignment="1">
      <alignment horizontal="left" vertical="top"/>
    </xf>
    <xf numFmtId="170" fontId="6" fillId="0" borderId="6" xfId="4" applyNumberFormat="1" applyFont="1" applyBorder="1" applyAlignment="1">
      <alignment horizontal="center" vertical="top"/>
    </xf>
    <xf numFmtId="0" fontId="5" fillId="0" borderId="6" xfId="4" applyFont="1" applyBorder="1" applyAlignment="1">
      <alignment horizontal="center" vertical="top"/>
    </xf>
    <xf numFmtId="0" fontId="1" fillId="0" borderId="13" xfId="4" applyFont="1" applyBorder="1" applyAlignment="1">
      <alignment horizontal="center" vertical="center" wrapText="1"/>
    </xf>
    <xf numFmtId="0" fontId="1" fillId="0" borderId="9" xfId="4" applyFont="1" applyBorder="1" applyAlignment="1">
      <alignment horizontal="center" vertical="center" wrapText="1"/>
    </xf>
    <xf numFmtId="0" fontId="1" fillId="0" borderId="4" xfId="4" applyFont="1" applyBorder="1" applyAlignment="1">
      <alignment horizontal="center" vertical="center" wrapText="1"/>
    </xf>
    <xf numFmtId="0" fontId="1" fillId="0" borderId="11" xfId="4" applyFont="1" applyBorder="1" applyAlignment="1">
      <alignment horizontal="center" vertical="center" wrapText="1"/>
    </xf>
    <xf numFmtId="0" fontId="1" fillId="0" borderId="0" xfId="4" applyFont="1" applyAlignment="1">
      <alignment horizontal="center" vertical="center" wrapText="1"/>
    </xf>
    <xf numFmtId="0" fontId="1" fillId="0" borderId="3" xfId="4" applyFont="1" applyBorder="1" applyAlignment="1">
      <alignment horizontal="center" vertical="center" wrapText="1"/>
    </xf>
    <xf numFmtId="0" fontId="1" fillId="0" borderId="10" xfId="4" applyFont="1" applyBorder="1" applyAlignment="1">
      <alignment horizontal="center" vertical="center" wrapText="1"/>
    </xf>
    <xf numFmtId="0" fontId="1" fillId="0" borderId="1" xfId="4" applyFont="1" applyBorder="1" applyAlignment="1">
      <alignment horizontal="center" vertical="center" wrapText="1"/>
    </xf>
    <xf numFmtId="0" fontId="1" fillId="0" borderId="8" xfId="4" applyFont="1" applyBorder="1" applyAlignment="1">
      <alignment horizontal="center" vertical="center" wrapText="1"/>
    </xf>
    <xf numFmtId="170" fontId="7" fillId="0" borderId="6" xfId="4" applyNumberFormat="1" applyFont="1" applyBorder="1" applyAlignment="1">
      <alignment vertical="center"/>
    </xf>
    <xf numFmtId="0" fontId="4" fillId="0" borderId="6" xfId="4" applyBorder="1" applyAlignment="1">
      <alignment vertical="top"/>
    </xf>
    <xf numFmtId="170" fontId="6" fillId="0" borderId="9" xfId="4" applyNumberFormat="1" applyFont="1" applyBorder="1" applyAlignment="1">
      <alignment vertical="top"/>
    </xf>
    <xf numFmtId="170" fontId="26" fillId="0" borderId="0" xfId="7" applyNumberFormat="1" applyFont="1" applyFill="1" applyBorder="1" applyAlignment="1">
      <alignment vertical="top"/>
    </xf>
    <xf numFmtId="170" fontId="6" fillId="0" borderId="0" xfId="4" applyNumberFormat="1" applyFont="1" applyAlignment="1">
      <alignment vertical="top"/>
    </xf>
    <xf numFmtId="0" fontId="4" fillId="25" borderId="14" xfId="4" applyFill="1" applyBorder="1" applyAlignment="1">
      <alignment vertical="top"/>
    </xf>
    <xf numFmtId="0" fontId="4" fillId="25" borderId="7" xfId="4" applyFill="1" applyBorder="1" applyAlignment="1">
      <alignment vertical="top"/>
    </xf>
    <xf numFmtId="0" fontId="4" fillId="25" borderId="5" xfId="4" applyFill="1" applyBorder="1" applyAlignment="1">
      <alignment vertical="top"/>
    </xf>
    <xf numFmtId="170" fontId="7" fillId="0" borderId="6" xfId="4" applyNumberFormat="1" applyFont="1" applyBorder="1" applyAlignment="1">
      <alignment horizontal="left" vertical="center"/>
    </xf>
    <xf numFmtId="170" fontId="6" fillId="0" borderId="25" xfId="4" applyNumberFormat="1" applyFont="1" applyBorder="1" applyAlignment="1">
      <alignment vertical="center"/>
    </xf>
    <xf numFmtId="170" fontId="6" fillId="0" borderId="7" xfId="4" applyNumberFormat="1" applyFont="1" applyBorder="1" applyAlignment="1">
      <alignment vertical="center"/>
    </xf>
    <xf numFmtId="170" fontId="7" fillId="0" borderId="45" xfId="4" applyNumberFormat="1" applyFont="1" applyBorder="1" applyAlignment="1">
      <alignment horizontal="left" vertical="center"/>
    </xf>
    <xf numFmtId="170" fontId="7" fillId="0" borderId="46" xfId="4" applyNumberFormat="1" applyFont="1" applyBorder="1" applyAlignment="1">
      <alignment horizontal="left" vertical="center"/>
    </xf>
    <xf numFmtId="170" fontId="7" fillId="0" borderId="0" xfId="4" applyNumberFormat="1" applyFont="1" applyAlignment="1">
      <alignment vertical="center"/>
    </xf>
    <xf numFmtId="0" fontId="4" fillId="0" borderId="0" xfId="4" applyAlignment="1">
      <alignment horizontal="center" vertical="top"/>
    </xf>
    <xf numFmtId="170" fontId="6" fillId="0" borderId="45" xfId="4" applyNumberFormat="1" applyFont="1" applyBorder="1" applyAlignment="1">
      <alignment vertical="top"/>
    </xf>
    <xf numFmtId="170" fontId="6" fillId="0" borderId="46" xfId="4" applyNumberFormat="1" applyFont="1" applyBorder="1" applyAlignment="1">
      <alignment vertical="top"/>
    </xf>
    <xf numFmtId="170" fontId="6" fillId="0" borderId="42" xfId="4" applyNumberFormat="1" applyFont="1" applyBorder="1" applyAlignment="1">
      <alignment vertical="top"/>
    </xf>
    <xf numFmtId="170" fontId="6" fillId="0" borderId="44" xfId="4" applyNumberFormat="1" applyFont="1" applyBorder="1" applyAlignment="1">
      <alignment vertical="top"/>
    </xf>
    <xf numFmtId="0" fontId="13" fillId="26" borderId="14" xfId="0" applyFont="1" applyFill="1" applyBorder="1" applyAlignment="1">
      <alignment horizontal="left" vertical="top"/>
    </xf>
    <xf numFmtId="0" fontId="13" fillId="26" borderId="7" xfId="0" applyFont="1" applyFill="1" applyBorder="1" applyAlignment="1">
      <alignment horizontal="left" vertical="top"/>
    </xf>
    <xf numFmtId="0" fontId="11" fillId="4" borderId="14" xfId="0" applyFont="1" applyFill="1" applyBorder="1" applyAlignment="1" applyProtection="1">
      <alignment horizontal="center" vertical="top" wrapText="1"/>
      <protection locked="0"/>
    </xf>
    <xf numFmtId="0" fontId="11" fillId="4" borderId="7" xfId="0" applyFont="1" applyFill="1" applyBorder="1" applyAlignment="1" applyProtection="1">
      <alignment horizontal="center" vertical="top"/>
      <protection locked="0"/>
    </xf>
    <xf numFmtId="0" fontId="11" fillId="4" borderId="5" xfId="0" applyFont="1" applyFill="1" applyBorder="1" applyAlignment="1" applyProtection="1">
      <alignment horizontal="center" vertical="top"/>
      <protection locked="0"/>
    </xf>
    <xf numFmtId="0" fontId="68" fillId="4" borderId="14" xfId="0" applyFont="1" applyFill="1" applyBorder="1" applyAlignment="1" applyProtection="1">
      <alignment horizontal="center" vertical="top" wrapText="1"/>
      <protection locked="0"/>
    </xf>
    <xf numFmtId="0" fontId="68" fillId="4" borderId="7" xfId="0" applyFont="1" applyFill="1" applyBorder="1" applyAlignment="1" applyProtection="1">
      <alignment horizontal="center" vertical="top" wrapText="1"/>
      <protection locked="0"/>
    </xf>
    <xf numFmtId="0" fontId="68" fillId="4" borderId="5" xfId="0" applyFont="1" applyFill="1" applyBorder="1" applyAlignment="1" applyProtection="1">
      <alignment horizontal="center" vertical="top" wrapText="1"/>
      <protection locked="0"/>
    </xf>
    <xf numFmtId="14" fontId="11" fillId="0" borderId="14" xfId="0" applyNumberFormat="1" applyFont="1" applyBorder="1" applyAlignment="1">
      <alignment horizontal="left" vertical="top" wrapText="1"/>
    </xf>
    <xf numFmtId="14" fontId="11" fillId="0" borderId="7" xfId="0" applyNumberFormat="1" applyFont="1" applyBorder="1" applyAlignment="1">
      <alignment horizontal="left" vertical="top" wrapText="1"/>
    </xf>
    <xf numFmtId="14" fontId="11" fillId="0" borderId="7" xfId="0" applyNumberFormat="1" applyFont="1" applyBorder="1" applyAlignment="1">
      <alignment horizontal="center" vertical="top"/>
    </xf>
    <xf numFmtId="14" fontId="11" fillId="0" borderId="5" xfId="0" applyNumberFormat="1" applyFont="1" applyBorder="1" applyAlignment="1">
      <alignment horizontal="center" vertical="top"/>
    </xf>
    <xf numFmtId="0" fontId="13" fillId="0" borderId="39" xfId="0" applyFont="1" applyBorder="1" applyAlignment="1" applyProtection="1">
      <alignment horizontal="left" vertical="top"/>
      <protection locked="0"/>
    </xf>
    <xf numFmtId="0" fontId="13" fillId="0" borderId="9" xfId="0" applyFont="1" applyBorder="1" applyAlignment="1" applyProtection="1">
      <alignment horizontal="left" vertical="top"/>
      <protection locked="0"/>
    </xf>
    <xf numFmtId="0" fontId="11" fillId="0" borderId="13" xfId="0" applyFont="1" applyBorder="1" applyAlignment="1" applyProtection="1">
      <alignment horizontal="right" vertical="top"/>
      <protection locked="0"/>
    </xf>
    <xf numFmtId="0" fontId="11" fillId="0" borderId="49" xfId="0" applyFont="1" applyBorder="1" applyAlignment="1" applyProtection="1">
      <alignment horizontal="right" vertical="top"/>
      <protection locked="0"/>
    </xf>
    <xf numFmtId="0" fontId="11" fillId="0" borderId="11" xfId="0" applyFont="1" applyBorder="1" applyAlignment="1" applyProtection="1">
      <alignment horizontal="right" vertical="top"/>
      <protection locked="0"/>
    </xf>
    <xf numFmtId="0" fontId="11" fillId="0" borderId="22" xfId="0" applyFont="1" applyBorder="1" applyAlignment="1" applyProtection="1">
      <alignment horizontal="right" vertical="top"/>
      <protection locked="0"/>
    </xf>
    <xf numFmtId="0" fontId="11" fillId="0" borderId="54" xfId="0" applyFont="1" applyBorder="1" applyAlignment="1" applyProtection="1">
      <alignment horizontal="right" vertical="top"/>
      <protection locked="0"/>
    </xf>
    <xf numFmtId="0" fontId="11" fillId="0" borderId="31" xfId="0" applyFont="1" applyBorder="1" applyAlignment="1" applyProtection="1">
      <alignment horizontal="right" vertical="top"/>
      <protection locked="0"/>
    </xf>
    <xf numFmtId="164" fontId="11" fillId="0" borderId="42" xfId="0" applyNumberFormat="1" applyFont="1" applyBorder="1" applyAlignment="1">
      <alignment horizontal="left"/>
    </xf>
    <xf numFmtId="164" fontId="11" fillId="0" borderId="44" xfId="0" applyNumberFormat="1" applyFont="1" applyBorder="1" applyAlignment="1">
      <alignment horizontal="left"/>
    </xf>
    <xf numFmtId="164" fontId="11" fillId="0" borderId="26" xfId="0" applyNumberFormat="1" applyFont="1" applyBorder="1" applyAlignment="1">
      <alignment horizontal="left"/>
    </xf>
    <xf numFmtId="164" fontId="11" fillId="0" borderId="0" xfId="0" applyNumberFormat="1" applyFont="1" applyAlignment="1">
      <alignment horizontal="left"/>
    </xf>
    <xf numFmtId="164" fontId="11" fillId="0" borderId="24" xfId="0" applyNumberFormat="1" applyFont="1" applyBorder="1" applyAlignment="1">
      <alignment horizontal="left"/>
    </xf>
    <xf numFmtId="164" fontId="11" fillId="0" borderId="1" xfId="0" applyNumberFormat="1" applyFont="1" applyBorder="1" applyAlignment="1">
      <alignment horizontal="left"/>
    </xf>
    <xf numFmtId="164" fontId="11" fillId="0" borderId="3" xfId="0" applyNumberFormat="1" applyFont="1" applyBorder="1" applyAlignment="1">
      <alignment horizontal="right" vertical="top"/>
    </xf>
    <xf numFmtId="164" fontId="11" fillId="0" borderId="25" xfId="0" applyNumberFormat="1" applyFont="1" applyBorder="1" applyAlignment="1">
      <alignment horizontal="right" vertical="top"/>
    </xf>
    <xf numFmtId="164" fontId="11" fillId="0" borderId="7" xfId="0" applyNumberFormat="1" applyFont="1" applyBorder="1" applyAlignment="1">
      <alignment horizontal="right" vertical="top"/>
    </xf>
    <xf numFmtId="0" fontId="13" fillId="7" borderId="39" xfId="0" applyFont="1" applyFill="1" applyBorder="1" applyAlignment="1">
      <alignment horizontal="center" vertical="center" wrapText="1"/>
    </xf>
    <xf numFmtId="0" fontId="13" fillId="7" borderId="4"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3"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13" fillId="7" borderId="8" xfId="0" applyFont="1" applyFill="1" applyBorder="1" applyAlignment="1">
      <alignment horizontal="center" vertical="center" wrapText="1"/>
    </xf>
    <xf numFmtId="0" fontId="13" fillId="17" borderId="39" xfId="0" applyFont="1" applyFill="1" applyBorder="1" applyAlignment="1">
      <alignment horizontal="center" vertical="center" wrapText="1"/>
    </xf>
    <xf numFmtId="0" fontId="13" fillId="17" borderId="4" xfId="0" applyFont="1" applyFill="1" applyBorder="1" applyAlignment="1">
      <alignment horizontal="center" vertical="center" wrapText="1"/>
    </xf>
    <xf numFmtId="0" fontId="13" fillId="17" borderId="26" xfId="0" applyFont="1" applyFill="1" applyBorder="1" applyAlignment="1">
      <alignment horizontal="center" vertical="center" wrapText="1"/>
    </xf>
    <xf numFmtId="0" fontId="13" fillId="17" borderId="3" xfId="0" applyFont="1" applyFill="1" applyBorder="1" applyAlignment="1">
      <alignment horizontal="center" vertical="center" wrapText="1"/>
    </xf>
    <xf numFmtId="0" fontId="13" fillId="17" borderId="24" xfId="0" applyFont="1" applyFill="1" applyBorder="1" applyAlignment="1">
      <alignment horizontal="center" vertical="center" wrapText="1"/>
    </xf>
    <xf numFmtId="0" fontId="13" fillId="17" borderId="8" xfId="0" applyFont="1" applyFill="1" applyBorder="1" applyAlignment="1">
      <alignment horizontal="center" vertical="center" wrapText="1"/>
    </xf>
    <xf numFmtId="0" fontId="13" fillId="17" borderId="13" xfId="0" applyFont="1" applyFill="1" applyBorder="1" applyAlignment="1">
      <alignment horizontal="center" vertical="center" wrapText="1"/>
    </xf>
    <xf numFmtId="0" fontId="13" fillId="17" borderId="11" xfId="0" applyFont="1" applyFill="1" applyBorder="1" applyAlignment="1">
      <alignment horizontal="center" vertical="center" wrapText="1"/>
    </xf>
    <xf numFmtId="0" fontId="13" fillId="17" borderId="10" xfId="0" applyFont="1" applyFill="1" applyBorder="1" applyAlignment="1">
      <alignment horizontal="center" vertical="center" wrapText="1"/>
    </xf>
    <xf numFmtId="0" fontId="13" fillId="7" borderId="13" xfId="0" applyFont="1" applyFill="1" applyBorder="1" applyAlignment="1">
      <alignment horizontal="center" vertical="center" wrapText="1"/>
    </xf>
    <xf numFmtId="0" fontId="13" fillId="7" borderId="11" xfId="0" applyFont="1" applyFill="1" applyBorder="1" applyAlignment="1">
      <alignment horizontal="center" vertical="center" wrapText="1"/>
    </xf>
    <xf numFmtId="0" fontId="13" fillId="7" borderId="10" xfId="0" applyFont="1" applyFill="1" applyBorder="1" applyAlignment="1">
      <alignment horizontal="center" vertical="center" wrapText="1"/>
    </xf>
    <xf numFmtId="0" fontId="13" fillId="8" borderId="39" xfId="0" applyFont="1" applyFill="1" applyBorder="1" applyAlignment="1">
      <alignment horizontal="center" vertical="center" wrapText="1"/>
    </xf>
    <xf numFmtId="0" fontId="13" fillId="8" borderId="4" xfId="0" applyFont="1" applyFill="1" applyBorder="1" applyAlignment="1">
      <alignment horizontal="center" vertical="center" wrapText="1"/>
    </xf>
    <xf numFmtId="0" fontId="13" fillId="8" borderId="26" xfId="0" applyFont="1" applyFill="1" applyBorder="1" applyAlignment="1">
      <alignment horizontal="center" vertical="center" wrapText="1"/>
    </xf>
    <xf numFmtId="0" fontId="13" fillId="8" borderId="3" xfId="0" applyFont="1" applyFill="1" applyBorder="1" applyAlignment="1">
      <alignment horizontal="center" vertical="center" wrapText="1"/>
    </xf>
    <xf numFmtId="0" fontId="13" fillId="8" borderId="24" xfId="0" applyFont="1" applyFill="1" applyBorder="1" applyAlignment="1">
      <alignment horizontal="center" vertical="center" wrapText="1"/>
    </xf>
    <xf numFmtId="0" fontId="13" fillId="8" borderId="8" xfId="0" applyFont="1" applyFill="1" applyBorder="1" applyAlignment="1">
      <alignment horizontal="center" vertical="center" wrapText="1"/>
    </xf>
    <xf numFmtId="0" fontId="13" fillId="8" borderId="13" xfId="0" applyFont="1" applyFill="1" applyBorder="1" applyAlignment="1">
      <alignment horizontal="center" vertical="center" wrapText="1"/>
    </xf>
    <xf numFmtId="0" fontId="13" fillId="8" borderId="11" xfId="0" applyFont="1" applyFill="1" applyBorder="1" applyAlignment="1">
      <alignment horizontal="center" vertical="center" wrapText="1"/>
    </xf>
    <xf numFmtId="0" fontId="13" fillId="8" borderId="10" xfId="0" applyFont="1" applyFill="1" applyBorder="1" applyAlignment="1">
      <alignment horizontal="center" vertical="center" wrapText="1"/>
    </xf>
    <xf numFmtId="0" fontId="13" fillId="9" borderId="39" xfId="0" applyFont="1" applyFill="1" applyBorder="1" applyAlignment="1">
      <alignment horizontal="center" vertical="center" wrapText="1"/>
    </xf>
    <xf numFmtId="0" fontId="13" fillId="9" borderId="4" xfId="0" applyFont="1" applyFill="1" applyBorder="1" applyAlignment="1">
      <alignment horizontal="center" vertical="center" wrapText="1"/>
    </xf>
    <xf numFmtId="0" fontId="13" fillId="9" borderId="26" xfId="0" applyFont="1" applyFill="1" applyBorder="1" applyAlignment="1">
      <alignment horizontal="center" vertical="center" wrapText="1"/>
    </xf>
    <xf numFmtId="0" fontId="13" fillId="9" borderId="3" xfId="0" applyFont="1" applyFill="1" applyBorder="1" applyAlignment="1">
      <alignment horizontal="center" vertical="center" wrapText="1"/>
    </xf>
    <xf numFmtId="0" fontId="13" fillId="9" borderId="24" xfId="0" applyFont="1" applyFill="1" applyBorder="1" applyAlignment="1">
      <alignment horizontal="center" vertical="center" wrapText="1"/>
    </xf>
    <xf numFmtId="0" fontId="13" fillId="9" borderId="8" xfId="0" applyFont="1" applyFill="1" applyBorder="1" applyAlignment="1">
      <alignment horizontal="center" vertical="center" wrapText="1"/>
    </xf>
    <xf numFmtId="0" fontId="13" fillId="9" borderId="13" xfId="0" applyFont="1" applyFill="1" applyBorder="1" applyAlignment="1">
      <alignment horizontal="center" vertical="center" wrapText="1"/>
    </xf>
    <xf numFmtId="0" fontId="13" fillId="9" borderId="11" xfId="0" applyFont="1" applyFill="1" applyBorder="1" applyAlignment="1">
      <alignment horizontal="center" vertical="center" wrapText="1"/>
    </xf>
    <xf numFmtId="0" fontId="13" fillId="9" borderId="10" xfId="0" applyFont="1" applyFill="1" applyBorder="1" applyAlignment="1">
      <alignment horizontal="center" vertical="center" wrapText="1"/>
    </xf>
    <xf numFmtId="0" fontId="13" fillId="10" borderId="39" xfId="0" applyFont="1" applyFill="1" applyBorder="1" applyAlignment="1">
      <alignment horizontal="center" vertical="center" wrapText="1"/>
    </xf>
    <xf numFmtId="0" fontId="13" fillId="10" borderId="4" xfId="0" applyFont="1" applyFill="1" applyBorder="1" applyAlignment="1">
      <alignment horizontal="center" vertical="center" wrapText="1"/>
    </xf>
    <xf numFmtId="0" fontId="13" fillId="10" borderId="26" xfId="0" applyFont="1" applyFill="1" applyBorder="1" applyAlignment="1">
      <alignment horizontal="center" vertical="center" wrapText="1"/>
    </xf>
    <xf numFmtId="0" fontId="13" fillId="10" borderId="3" xfId="0" applyFont="1" applyFill="1" applyBorder="1" applyAlignment="1">
      <alignment horizontal="center" vertical="center" wrapText="1"/>
    </xf>
    <xf numFmtId="0" fontId="13" fillId="10" borderId="24" xfId="0" applyFont="1" applyFill="1" applyBorder="1" applyAlignment="1">
      <alignment horizontal="center" vertical="center" wrapText="1"/>
    </xf>
    <xf numFmtId="0" fontId="13" fillId="10" borderId="8" xfId="0" applyFont="1" applyFill="1" applyBorder="1" applyAlignment="1">
      <alignment horizontal="center" vertical="center" wrapText="1"/>
    </xf>
    <xf numFmtId="0" fontId="11" fillId="28" borderId="15" xfId="0" applyFont="1" applyFill="1" applyBorder="1" applyAlignment="1">
      <alignment horizontal="center" vertical="top" wrapText="1"/>
    </xf>
    <xf numFmtId="0" fontId="11" fillId="28" borderId="16" xfId="0" applyFont="1" applyFill="1" applyBorder="1" applyAlignment="1">
      <alignment horizontal="center" vertical="top" wrapText="1"/>
    </xf>
    <xf numFmtId="0" fontId="11" fillId="28" borderId="17" xfId="0" applyFont="1" applyFill="1" applyBorder="1" applyAlignment="1">
      <alignment horizontal="center" vertical="top" wrapText="1"/>
    </xf>
    <xf numFmtId="0" fontId="11" fillId="17" borderId="15" xfId="0" applyFont="1" applyFill="1" applyBorder="1" applyAlignment="1" applyProtection="1">
      <alignment horizontal="center" vertical="top" wrapText="1"/>
      <protection locked="0"/>
    </xf>
    <xf numFmtId="0" fontId="11" fillId="17" borderId="16" xfId="0" applyFont="1" applyFill="1" applyBorder="1" applyAlignment="1" applyProtection="1">
      <alignment horizontal="center" vertical="top" wrapText="1"/>
      <protection locked="0"/>
    </xf>
    <xf numFmtId="0" fontId="13" fillId="10" borderId="13" xfId="0" applyFont="1" applyFill="1" applyBorder="1" applyAlignment="1">
      <alignment horizontal="center" vertical="center" wrapText="1"/>
    </xf>
    <xf numFmtId="0" fontId="13" fillId="10" borderId="11" xfId="0" applyFont="1" applyFill="1" applyBorder="1" applyAlignment="1">
      <alignment horizontal="center" vertical="center" wrapText="1"/>
    </xf>
    <xf numFmtId="0" fontId="13" fillId="10" borderId="10" xfId="0" applyFont="1" applyFill="1" applyBorder="1" applyAlignment="1">
      <alignment horizontal="center" vertical="center" wrapText="1"/>
    </xf>
    <xf numFmtId="168" fontId="13" fillId="28" borderId="23" xfId="0" applyNumberFormat="1" applyFont="1" applyFill="1" applyBorder="1" applyAlignment="1">
      <alignment horizontal="center" wrapText="1"/>
    </xf>
    <xf numFmtId="168" fontId="13" fillId="28" borderId="18" xfId="0" applyNumberFormat="1" applyFont="1" applyFill="1" applyBorder="1" applyAlignment="1">
      <alignment horizontal="center" wrapText="1"/>
    </xf>
    <xf numFmtId="168" fontId="11" fillId="28" borderId="12" xfId="0" applyNumberFormat="1" applyFont="1" applyFill="1" applyBorder="1" applyAlignment="1">
      <alignment horizontal="center" vertical="center" wrapText="1"/>
    </xf>
    <xf numFmtId="168" fontId="11" fillId="28" borderId="2" xfId="0" applyNumberFormat="1" applyFont="1" applyFill="1" applyBorder="1" applyAlignment="1">
      <alignment horizontal="center" vertical="center" wrapText="1"/>
    </xf>
    <xf numFmtId="168" fontId="13" fillId="28" borderId="27" xfId="0" applyNumberFormat="1" applyFont="1" applyFill="1" applyBorder="1" applyAlignment="1">
      <alignment horizontal="center" wrapText="1"/>
    </xf>
    <xf numFmtId="168" fontId="13" fillId="28" borderId="28" xfId="0" applyNumberFormat="1" applyFont="1" applyFill="1" applyBorder="1" applyAlignment="1">
      <alignment horizontal="center" wrapText="1"/>
    </xf>
    <xf numFmtId="0" fontId="11" fillId="6" borderId="17" xfId="0" applyFont="1" applyFill="1" applyBorder="1" applyAlignment="1" applyProtection="1">
      <alignment horizontal="center" vertical="top" wrapText="1"/>
      <protection locked="0"/>
    </xf>
    <xf numFmtId="0" fontId="11" fillId="0" borderId="0" xfId="0" applyFont="1" applyAlignment="1">
      <alignment vertical="top" wrapText="1"/>
    </xf>
    <xf numFmtId="164" fontId="12" fillId="26" borderId="30" xfId="0" applyNumberFormat="1" applyFont="1" applyFill="1" applyBorder="1" applyAlignment="1">
      <alignment horizontal="center" vertical="top"/>
    </xf>
    <xf numFmtId="0" fontId="11" fillId="7" borderId="15" xfId="0" applyFont="1" applyFill="1" applyBorder="1" applyAlignment="1" applyProtection="1">
      <alignment horizontal="center" vertical="top" wrapText="1"/>
      <protection locked="0"/>
    </xf>
    <xf numFmtId="0" fontId="11" fillId="7" borderId="16" xfId="0" applyFont="1" applyFill="1" applyBorder="1" applyAlignment="1" applyProtection="1">
      <alignment horizontal="center" vertical="top" wrapText="1"/>
      <protection locked="0"/>
    </xf>
    <xf numFmtId="0" fontId="11" fillId="7" borderId="17" xfId="0" applyFont="1" applyFill="1" applyBorder="1" applyAlignment="1" applyProtection="1">
      <alignment horizontal="center" vertical="top" wrapText="1"/>
      <protection locked="0"/>
    </xf>
    <xf numFmtId="0" fontId="11" fillId="8" borderId="15" xfId="0" applyFont="1" applyFill="1" applyBorder="1" applyAlignment="1" applyProtection="1">
      <alignment horizontal="center" vertical="top" wrapText="1"/>
      <protection locked="0"/>
    </xf>
    <xf numFmtId="0" fontId="11" fillId="8" borderId="16" xfId="0" applyFont="1" applyFill="1" applyBorder="1" applyAlignment="1" applyProtection="1">
      <alignment horizontal="center" vertical="top" wrapText="1"/>
      <protection locked="0"/>
    </xf>
    <xf numFmtId="0" fontId="11" fillId="8" borderId="17" xfId="0" applyFont="1" applyFill="1" applyBorder="1" applyAlignment="1" applyProtection="1">
      <alignment horizontal="center" vertical="top" wrapText="1"/>
      <protection locked="0"/>
    </xf>
    <xf numFmtId="0" fontId="11" fillId="9" borderId="15" xfId="0" applyFont="1" applyFill="1" applyBorder="1" applyAlignment="1" applyProtection="1">
      <alignment horizontal="center" vertical="top" wrapText="1"/>
      <protection locked="0"/>
    </xf>
    <xf numFmtId="0" fontId="11" fillId="9" borderId="16" xfId="0" applyFont="1" applyFill="1" applyBorder="1" applyAlignment="1" applyProtection="1">
      <alignment horizontal="center" vertical="top" wrapText="1"/>
      <protection locked="0"/>
    </xf>
    <xf numFmtId="0" fontId="11" fillId="9" borderId="17" xfId="0" applyFont="1" applyFill="1" applyBorder="1" applyAlignment="1" applyProtection="1">
      <alignment horizontal="center" vertical="top" wrapText="1"/>
      <protection locked="0"/>
    </xf>
    <xf numFmtId="0" fontId="11" fillId="10" borderId="15" xfId="0" applyFont="1" applyFill="1" applyBorder="1" applyAlignment="1" applyProtection="1">
      <alignment horizontal="center" vertical="top" wrapText="1"/>
      <protection locked="0"/>
    </xf>
    <xf numFmtId="0" fontId="11" fillId="10" borderId="16" xfId="0" applyFont="1" applyFill="1" applyBorder="1" applyAlignment="1" applyProtection="1">
      <alignment horizontal="center" vertical="top" wrapText="1"/>
      <protection locked="0"/>
    </xf>
    <xf numFmtId="0" fontId="11" fillId="10" borderId="17" xfId="0" applyFont="1" applyFill="1" applyBorder="1" applyAlignment="1" applyProtection="1">
      <alignment horizontal="center" vertical="top" wrapText="1"/>
      <protection locked="0"/>
    </xf>
    <xf numFmtId="0" fontId="1" fillId="26" borderId="40" xfId="0" applyFont="1" applyFill="1" applyBorder="1" applyAlignment="1">
      <alignment horizontal="left"/>
    </xf>
    <xf numFmtId="0" fontId="1" fillId="0" borderId="40" xfId="0" applyFont="1" applyBorder="1" applyAlignment="1" applyProtection="1">
      <alignment horizontal="left"/>
      <protection locked="0"/>
    </xf>
    <xf numFmtId="0" fontId="2" fillId="0" borderId="40" xfId="0" applyFont="1" applyBorder="1" applyAlignment="1" applyProtection="1">
      <alignment horizontal="left"/>
      <protection locked="0"/>
    </xf>
    <xf numFmtId="0" fontId="5" fillId="0" borderId="40" xfId="0" applyFont="1" applyBorder="1" applyAlignment="1">
      <alignment horizontal="left"/>
    </xf>
    <xf numFmtId="0" fontId="0" fillId="0" borderId="40" xfId="0" applyBorder="1" applyAlignment="1" applyProtection="1">
      <alignment horizontal="left"/>
      <protection locked="0"/>
    </xf>
    <xf numFmtId="14" fontId="11" fillId="19" borderId="14" xfId="0" applyNumberFormat="1" applyFont="1" applyFill="1" applyBorder="1" applyAlignment="1">
      <alignment horizontal="left" vertical="top"/>
    </xf>
    <xf numFmtId="14" fontId="11" fillId="19" borderId="7" xfId="0" applyNumberFormat="1" applyFont="1" applyFill="1" applyBorder="1" applyAlignment="1">
      <alignment horizontal="left" vertical="top"/>
    </xf>
    <xf numFmtId="14" fontId="11" fillId="19" borderId="5" xfId="0" applyNumberFormat="1" applyFont="1" applyFill="1" applyBorder="1" applyAlignment="1">
      <alignment horizontal="left" vertical="top"/>
    </xf>
    <xf numFmtId="0" fontId="18" fillId="0" borderId="19" xfId="0" applyFont="1" applyBorder="1" applyAlignment="1" applyProtection="1">
      <alignment horizontal="left"/>
      <protection locked="0"/>
    </xf>
    <xf numFmtId="0" fontId="0" fillId="0" borderId="49" xfId="0" applyBorder="1" applyAlignment="1" applyProtection="1">
      <alignment horizontal="left"/>
      <protection locked="0"/>
    </xf>
    <xf numFmtId="168" fontId="1" fillId="28" borderId="23" xfId="0" applyNumberFormat="1" applyFont="1" applyFill="1" applyBorder="1" applyAlignment="1">
      <alignment horizontal="center" wrapText="1"/>
    </xf>
    <xf numFmtId="168" fontId="1" fillId="28" borderId="18" xfId="0" applyNumberFormat="1" applyFont="1" applyFill="1" applyBorder="1" applyAlignment="1">
      <alignment horizontal="center" wrapText="1"/>
    </xf>
    <xf numFmtId="168" fontId="5" fillId="28" borderId="12" xfId="0" applyNumberFormat="1" applyFont="1" applyFill="1" applyBorder="1" applyAlignment="1">
      <alignment horizontal="center" wrapText="1"/>
    </xf>
    <xf numFmtId="168" fontId="5" fillId="28" borderId="2" xfId="0" applyNumberFormat="1" applyFont="1" applyFill="1" applyBorder="1" applyAlignment="1">
      <alignment horizontal="center" wrapText="1"/>
    </xf>
    <xf numFmtId="168" fontId="1" fillId="28" borderId="27" xfId="0" applyNumberFormat="1" applyFont="1" applyFill="1" applyBorder="1" applyAlignment="1">
      <alignment horizontal="center" wrapText="1"/>
    </xf>
    <xf numFmtId="168" fontId="1" fillId="28" borderId="28" xfId="0" applyNumberFormat="1" applyFont="1" applyFill="1" applyBorder="1" applyAlignment="1">
      <alignment horizontal="center" wrapText="1"/>
    </xf>
    <xf numFmtId="0" fontId="10" fillId="26" borderId="30" xfId="0" applyFont="1" applyFill="1" applyBorder="1" applyAlignment="1">
      <alignment horizontal="center"/>
    </xf>
    <xf numFmtId="9" fontId="10" fillId="26" borderId="30" xfId="0" applyNumberFormat="1" applyFont="1" applyFill="1" applyBorder="1" applyAlignment="1">
      <alignment horizontal="center"/>
    </xf>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9" borderId="15" xfId="0" applyFont="1" applyFill="1" applyBorder="1" applyAlignment="1">
      <alignment horizontal="center" vertical="center"/>
    </xf>
    <xf numFmtId="0" fontId="5" fillId="9" borderId="16" xfId="0" applyFont="1" applyFill="1" applyBorder="1" applyAlignment="1">
      <alignment horizontal="center" vertical="center"/>
    </xf>
    <xf numFmtId="0" fontId="5" fillId="9" borderId="17" xfId="0" applyFont="1" applyFill="1" applyBorder="1" applyAlignment="1">
      <alignment horizontal="center" vertical="center"/>
    </xf>
    <xf numFmtId="0" fontId="5" fillId="10" borderId="15" xfId="0" applyFont="1" applyFill="1" applyBorder="1" applyAlignment="1">
      <alignment horizontal="center" vertical="center"/>
    </xf>
    <xf numFmtId="0" fontId="5" fillId="10" borderId="16" xfId="0" applyFont="1" applyFill="1" applyBorder="1" applyAlignment="1">
      <alignment horizontal="center" vertical="center"/>
    </xf>
    <xf numFmtId="0" fontId="5" fillId="10" borderId="17" xfId="0" applyFont="1" applyFill="1" applyBorder="1" applyAlignment="1">
      <alignment horizontal="center" vertical="center"/>
    </xf>
    <xf numFmtId="0" fontId="5" fillId="11" borderId="15" xfId="0" applyFont="1" applyFill="1" applyBorder="1" applyAlignment="1">
      <alignment horizontal="center" vertical="center"/>
    </xf>
    <xf numFmtId="0" fontId="5" fillId="11" borderId="16" xfId="0" applyFont="1" applyFill="1" applyBorder="1" applyAlignment="1">
      <alignment horizontal="center" vertical="center"/>
    </xf>
    <xf numFmtId="0" fontId="5" fillId="11" borderId="17" xfId="0" applyFont="1" applyFill="1" applyBorder="1" applyAlignment="1">
      <alignment horizontal="center" vertical="center"/>
    </xf>
    <xf numFmtId="0" fontId="5" fillId="28" borderId="15" xfId="0" applyFont="1" applyFill="1" applyBorder="1" applyAlignment="1">
      <alignment horizontal="center" vertical="center" wrapText="1"/>
    </xf>
    <xf numFmtId="0" fontId="5" fillId="28" borderId="16" xfId="0" applyFont="1" applyFill="1" applyBorder="1" applyAlignment="1">
      <alignment horizontal="center" vertical="center" wrapText="1"/>
    </xf>
    <xf numFmtId="0" fontId="5" fillId="28" borderId="17" xfId="0" applyFont="1" applyFill="1" applyBorder="1" applyAlignment="1">
      <alignment horizontal="center" vertical="center" wrapText="1"/>
    </xf>
    <xf numFmtId="0" fontId="5" fillId="8" borderId="15" xfId="0" applyFont="1" applyFill="1" applyBorder="1" applyAlignment="1">
      <alignment horizontal="center" vertical="center"/>
    </xf>
    <xf numFmtId="0" fontId="5" fillId="8" borderId="16" xfId="0" applyFont="1" applyFill="1" applyBorder="1" applyAlignment="1">
      <alignment horizontal="center" vertical="center"/>
    </xf>
    <xf numFmtId="0" fontId="5" fillId="8" borderId="17" xfId="0" applyFont="1" applyFill="1" applyBorder="1" applyAlignment="1">
      <alignment horizontal="center" vertical="center"/>
    </xf>
    <xf numFmtId="0" fontId="5" fillId="2" borderId="15"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17" xfId="0" applyFont="1" applyFill="1" applyBorder="1" applyAlignment="1">
      <alignment horizontal="center" vertical="center"/>
    </xf>
    <xf numFmtId="0" fontId="5" fillId="4" borderId="15"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17"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17" xfId="0" applyFont="1" applyFill="1" applyBorder="1" applyAlignment="1">
      <alignment horizontal="center" vertical="center" wrapText="1"/>
    </xf>
    <xf numFmtId="0" fontId="5" fillId="6" borderId="15" xfId="0" applyFont="1" applyFill="1" applyBorder="1" applyAlignment="1">
      <alignment horizontal="center" vertical="center"/>
    </xf>
    <xf numFmtId="0" fontId="5" fillId="6" borderId="16" xfId="0" applyFont="1" applyFill="1" applyBorder="1" applyAlignment="1">
      <alignment horizontal="center" vertical="center"/>
    </xf>
    <xf numFmtId="0" fontId="5" fillId="6" borderId="17" xfId="0" applyFont="1" applyFill="1" applyBorder="1" applyAlignment="1">
      <alignment horizontal="center" vertical="center"/>
    </xf>
    <xf numFmtId="0" fontId="5" fillId="7" borderId="15" xfId="0" applyFont="1" applyFill="1" applyBorder="1" applyAlignment="1">
      <alignment horizontal="center" vertical="center"/>
    </xf>
    <xf numFmtId="0" fontId="5" fillId="7" borderId="16" xfId="0" applyFont="1" applyFill="1" applyBorder="1" applyAlignment="1">
      <alignment horizontal="center" vertical="center"/>
    </xf>
    <xf numFmtId="0" fontId="5" fillId="7" borderId="17" xfId="0" applyFont="1" applyFill="1" applyBorder="1" applyAlignment="1">
      <alignment horizontal="center" vertical="center"/>
    </xf>
    <xf numFmtId="0" fontId="4" fillId="0" borderId="6" xfId="4" applyBorder="1" applyAlignment="1">
      <alignment vertical="top" wrapText="1"/>
    </xf>
    <xf numFmtId="0" fontId="1" fillId="0" borderId="6" xfId="4" applyFont="1" applyBorder="1" applyAlignment="1">
      <alignment vertical="top" wrapText="1"/>
    </xf>
    <xf numFmtId="0" fontId="4" fillId="25" borderId="14" xfId="4" applyFill="1" applyBorder="1" applyAlignment="1">
      <alignment vertical="top" wrapText="1"/>
    </xf>
    <xf numFmtId="0" fontId="4" fillId="25" borderId="5" xfId="4" applyFill="1" applyBorder="1" applyAlignment="1">
      <alignment vertical="top" wrapText="1"/>
    </xf>
    <xf numFmtId="0" fontId="4" fillId="25" borderId="6" xfId="4" applyFill="1" applyBorder="1" applyAlignment="1">
      <alignment vertical="top"/>
    </xf>
    <xf numFmtId="0" fontId="5" fillId="0" borderId="30" xfId="4" applyFont="1" applyBorder="1" applyAlignment="1">
      <alignment horizontal="center" vertical="top"/>
    </xf>
    <xf numFmtId="0" fontId="5" fillId="0" borderId="42" xfId="4" applyFont="1" applyBorder="1" applyAlignment="1">
      <alignment horizontal="center" vertical="center"/>
    </xf>
    <xf numFmtId="0" fontId="5" fillId="0" borderId="43" xfId="4" applyFont="1" applyBorder="1" applyAlignment="1">
      <alignment horizontal="center" vertical="center"/>
    </xf>
    <xf numFmtId="14" fontId="11" fillId="0" borderId="14" xfId="0" applyNumberFormat="1" applyFont="1" applyBorder="1" applyAlignment="1" applyProtection="1">
      <alignment horizontal="center" vertical="top" wrapText="1"/>
      <protection locked="0"/>
    </xf>
    <xf numFmtId="49" fontId="11" fillId="0" borderId="7" xfId="0" applyNumberFormat="1" applyFont="1" applyBorder="1" applyAlignment="1" applyProtection="1">
      <alignment horizontal="center" vertical="top" wrapText="1"/>
      <protection locked="0"/>
    </xf>
    <xf numFmtId="49" fontId="11" fillId="0" borderId="5" xfId="0" applyNumberFormat="1" applyFont="1" applyBorder="1" applyAlignment="1" applyProtection="1">
      <alignment horizontal="center" vertical="top" wrapText="1"/>
      <protection locked="0"/>
    </xf>
    <xf numFmtId="14" fontId="68" fillId="0" borderId="14" xfId="0" applyNumberFormat="1" applyFont="1" applyBorder="1" applyAlignment="1" applyProtection="1">
      <alignment horizontal="center" vertical="top" wrapText="1"/>
      <protection locked="0"/>
    </xf>
    <xf numFmtId="49" fontId="68" fillId="0" borderId="7" xfId="0" applyNumberFormat="1" applyFont="1" applyBorder="1" applyAlignment="1" applyProtection="1">
      <alignment horizontal="center" vertical="top" wrapText="1"/>
      <protection locked="0"/>
    </xf>
    <xf numFmtId="49" fontId="68" fillId="0" borderId="5" xfId="0" applyNumberFormat="1" applyFont="1" applyBorder="1" applyAlignment="1" applyProtection="1">
      <alignment horizontal="center" vertical="top" wrapText="1"/>
      <protection locked="0"/>
    </xf>
    <xf numFmtId="168" fontId="1" fillId="28" borderId="23" xfId="0" applyNumberFormat="1" applyFont="1" applyFill="1" applyBorder="1" applyAlignment="1">
      <alignment horizontal="center" vertical="center" wrapText="1"/>
    </xf>
    <xf numFmtId="168" fontId="1" fillId="28" borderId="18" xfId="0" applyNumberFormat="1" applyFont="1" applyFill="1" applyBorder="1" applyAlignment="1">
      <alignment horizontal="center" vertical="center" wrapText="1"/>
    </xf>
    <xf numFmtId="168" fontId="5" fillId="28" borderId="12" xfId="0" applyNumberFormat="1" applyFont="1" applyFill="1" applyBorder="1" applyAlignment="1">
      <alignment horizontal="center" vertical="center" wrapText="1"/>
    </xf>
    <xf numFmtId="168" fontId="5" fillId="28" borderId="2" xfId="0" applyNumberFormat="1" applyFont="1" applyFill="1" applyBorder="1" applyAlignment="1">
      <alignment horizontal="center" vertical="center" wrapText="1"/>
    </xf>
    <xf numFmtId="168" fontId="1" fillId="28" borderId="27" xfId="0" applyNumberFormat="1" applyFont="1" applyFill="1" applyBorder="1" applyAlignment="1">
      <alignment horizontal="center" vertical="center" wrapText="1"/>
    </xf>
    <xf numFmtId="168" fontId="1" fillId="28" borderId="28" xfId="0" applyNumberFormat="1" applyFont="1" applyFill="1" applyBorder="1" applyAlignment="1">
      <alignment horizontal="center" vertical="center" wrapText="1"/>
    </xf>
    <xf numFmtId="170" fontId="7" fillId="0" borderId="24" xfId="4" applyNumberFormat="1" applyFont="1" applyBorder="1" applyAlignment="1">
      <alignment vertical="top"/>
    </xf>
    <xf numFmtId="170" fontId="7" fillId="0" borderId="1" xfId="4" applyNumberFormat="1" applyFont="1" applyBorder="1" applyAlignment="1">
      <alignment vertical="top"/>
    </xf>
    <xf numFmtId="168" fontId="1" fillId="28" borderId="39" xfId="0" applyNumberFormat="1" applyFont="1" applyFill="1" applyBorder="1" applyAlignment="1">
      <alignment horizontal="center" vertical="center" wrapText="1"/>
    </xf>
    <xf numFmtId="168" fontId="1" fillId="28" borderId="24" xfId="0" applyNumberFormat="1" applyFont="1" applyFill="1" applyBorder="1" applyAlignment="1">
      <alignment horizontal="center" vertical="center" wrapText="1"/>
    </xf>
    <xf numFmtId="168" fontId="1" fillId="28" borderId="4" xfId="0" applyNumberFormat="1" applyFont="1" applyFill="1" applyBorder="1" applyAlignment="1">
      <alignment horizontal="center" vertical="center" wrapText="1"/>
    </xf>
    <xf numFmtId="168" fontId="1" fillId="28" borderId="8" xfId="0" applyNumberFormat="1" applyFont="1" applyFill="1" applyBorder="1" applyAlignment="1">
      <alignment horizontal="center" vertical="center" wrapText="1"/>
    </xf>
    <xf numFmtId="170" fontId="22" fillId="14" borderId="15" xfId="4" applyNumberFormat="1" applyFont="1" applyFill="1" applyBorder="1" applyAlignment="1">
      <alignment horizontal="left" vertical="top"/>
    </xf>
    <xf numFmtId="170" fontId="22" fillId="14" borderId="16" xfId="4" applyNumberFormat="1" applyFont="1" applyFill="1" applyBorder="1" applyAlignment="1">
      <alignment horizontal="left" vertical="top"/>
    </xf>
    <xf numFmtId="170" fontId="22" fillId="14" borderId="17" xfId="4" applyNumberFormat="1" applyFont="1" applyFill="1" applyBorder="1" applyAlignment="1">
      <alignment horizontal="left" vertical="top"/>
    </xf>
    <xf numFmtId="49" fontId="13" fillId="0" borderId="14" xfId="0" applyNumberFormat="1" applyFont="1" applyBorder="1" applyAlignment="1" applyProtection="1">
      <alignment horizontal="center" vertical="top"/>
      <protection locked="0"/>
    </xf>
    <xf numFmtId="49" fontId="13" fillId="0" borderId="7" xfId="0" applyNumberFormat="1" applyFont="1" applyBorder="1" applyAlignment="1" applyProtection="1">
      <alignment horizontal="center" vertical="top"/>
      <protection locked="0"/>
    </xf>
    <xf numFmtId="49" fontId="13" fillId="0" borderId="5" xfId="0" applyNumberFormat="1" applyFont="1" applyBorder="1" applyAlignment="1" applyProtection="1">
      <alignment horizontal="center" vertical="top"/>
      <protection locked="0"/>
    </xf>
  </cellXfs>
  <cellStyles count="12">
    <cellStyle name="Comma" xfId="1" builtinId="3"/>
    <cellStyle name="Comma 2" xfId="2" xr:uid="{00000000-0005-0000-0000-000001000000}"/>
    <cellStyle name="Comma 2 2" xfId="10" xr:uid="{758E5490-9923-4636-B856-DDD3F8F08FD0}"/>
    <cellStyle name="Currency" xfId="3" builtinId="4"/>
    <cellStyle name="Hyperlink" xfId="7" builtinId="8"/>
    <cellStyle name="Normal" xfId="0" builtinId="0"/>
    <cellStyle name="Normal 2" xfId="4" xr:uid="{00000000-0005-0000-0000-000005000000}"/>
    <cellStyle name="Normal 2 2" xfId="11" xr:uid="{7EFD224B-2BE7-4AD8-BE3B-24A5E8A32039}"/>
    <cellStyle name="Normal 3" xfId="8" xr:uid="{00000000-0005-0000-0000-000006000000}"/>
    <cellStyle name="Percent" xfId="5" builtinId="5"/>
    <cellStyle name="Percent 2" xfId="6" xr:uid="{00000000-0005-0000-0000-000008000000}"/>
    <cellStyle name="Percent 2 2" xfId="9" xr:uid="{00000000-0005-0000-0000-000009000000}"/>
  </cellStyles>
  <dxfs count="508">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b/>
        <i val="0"/>
        <color rgb="FFFFFF00"/>
      </font>
      <fill>
        <patternFill>
          <bgColor rgb="FFFF0000"/>
        </patternFill>
      </fill>
    </dxf>
    <dxf>
      <fill>
        <patternFill>
          <bgColor theme="0" tint="-0.499984740745262"/>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b/>
        <i val="0"/>
        <color rgb="FFFFFF00"/>
      </font>
      <fill>
        <patternFill>
          <bgColor rgb="FFFF0000"/>
        </patternFill>
      </fill>
    </dxf>
    <dxf>
      <fill>
        <patternFill>
          <bgColor theme="0" tint="-0.499984740745262"/>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b/>
        <i val="0"/>
        <color rgb="FFFFFF00"/>
      </font>
      <fill>
        <patternFill>
          <bgColor rgb="FFFF0000"/>
        </patternFill>
      </fill>
    </dxf>
    <dxf>
      <fill>
        <patternFill>
          <bgColor theme="0" tint="-0.499984740745262"/>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b/>
        <i val="0"/>
        <color rgb="FFFFFF00"/>
      </font>
      <fill>
        <patternFill>
          <bgColor rgb="FFFF0000"/>
        </patternFill>
      </fill>
    </dxf>
    <dxf>
      <fill>
        <patternFill>
          <bgColor theme="0" tint="-0.499984740745262"/>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b/>
        <i val="0"/>
        <color rgb="FFFFFF00"/>
      </font>
      <fill>
        <patternFill>
          <bgColor rgb="FFFF0000"/>
        </patternFill>
      </fill>
    </dxf>
    <dxf>
      <fill>
        <patternFill>
          <bgColor theme="0" tint="-0.499984740745262"/>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b/>
        <i val="0"/>
        <color rgb="FFFFFF00"/>
      </font>
      <fill>
        <patternFill>
          <bgColor rgb="FFFF00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FFFF00"/>
        </patternFill>
      </fill>
    </dxf>
    <dxf>
      <font>
        <b/>
        <i/>
        <color rgb="FFFF0000"/>
      </font>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rgb="FFFFFF00"/>
        </patternFill>
      </fill>
    </dxf>
    <dxf>
      <fill>
        <patternFill>
          <bgColor rgb="FFFFFF00"/>
        </patternFill>
      </fill>
    </dxf>
    <dxf>
      <font>
        <b/>
        <i/>
        <color rgb="FFFF0000"/>
      </font>
    </dxf>
    <dxf>
      <font>
        <b/>
        <i/>
        <color rgb="FFFF0000"/>
      </font>
    </dxf>
    <dxf>
      <fill>
        <patternFill>
          <bgColor rgb="FFFFFF00"/>
        </patternFill>
      </fill>
    </dxf>
    <dxf>
      <font>
        <b/>
        <i/>
        <color rgb="FFFF0000"/>
      </font>
    </dxf>
    <dxf>
      <fill>
        <patternFill>
          <bgColor rgb="FFFFFF00"/>
        </patternFill>
      </fill>
    </dxf>
    <dxf>
      <fill>
        <patternFill patternType="none">
          <bgColor auto="1"/>
        </patternFill>
      </fill>
    </dxf>
    <dxf>
      <font>
        <b/>
        <i val="0"/>
        <color rgb="FFFFFF00"/>
      </font>
      <fill>
        <patternFill>
          <bgColor rgb="FFFF0000"/>
        </patternFill>
      </fill>
    </dxf>
    <dxf>
      <font>
        <b/>
        <i/>
        <color rgb="FFFF000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b/>
        <i/>
        <color rgb="FFFF0000"/>
      </font>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theme="0" tint="-0.499984740745262"/>
        </patternFill>
      </fill>
    </dxf>
    <dxf>
      <fill>
        <patternFill>
          <bgColor rgb="FFFFFF00"/>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
      <font>
        <b/>
        <i/>
        <color rgb="FFFF0000"/>
      </font>
    </dxf>
    <dxf>
      <fill>
        <patternFill>
          <bgColor rgb="FFFFFF00"/>
        </patternFill>
      </fill>
    </dxf>
    <dxf>
      <fill>
        <patternFill patternType="none">
          <bgColor auto="1"/>
        </patternFill>
      </fill>
    </dxf>
    <dxf>
      <font>
        <b/>
        <i val="0"/>
        <color rgb="FFFFFF00"/>
      </font>
      <fill>
        <patternFill>
          <bgColor rgb="FFFF0000"/>
        </patternFill>
      </fill>
    </dxf>
    <dxf>
      <font>
        <b/>
        <i val="0"/>
        <color rgb="FFFFFF00"/>
      </font>
      <fill>
        <patternFill>
          <bgColor rgb="FFFF00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499984740745262"/>
        </patternFill>
      </fill>
    </dxf>
    <dxf>
      <fill>
        <patternFill>
          <bgColor theme="0" tint="-0.24994659260841701"/>
        </patternFill>
      </fill>
    </dxf>
    <dxf>
      <fill>
        <patternFill>
          <bgColor theme="0" tint="-0.499984740745262"/>
        </patternFill>
      </fill>
    </dxf>
    <dxf>
      <font>
        <b/>
        <i/>
        <color rgb="FFFF0000"/>
      </font>
    </dxf>
    <dxf>
      <fill>
        <patternFill>
          <bgColor rgb="FFFFFF00"/>
        </patternFill>
      </fill>
    </dxf>
    <dxf>
      <fill>
        <patternFill>
          <bgColor rgb="FFFFFF00"/>
        </patternFill>
      </fill>
    </dxf>
    <dxf>
      <font>
        <color rgb="FF9C0006"/>
      </font>
      <fill>
        <patternFill>
          <bgColor rgb="FFFFC7CE"/>
        </patternFill>
      </fill>
    </dxf>
    <dxf>
      <font>
        <color theme="1"/>
      </font>
      <fill>
        <patternFill patternType="none">
          <bgColor auto="1"/>
        </patternFill>
      </fill>
    </dxf>
    <dxf>
      <fill>
        <patternFill>
          <bgColor rgb="FFFFFF00"/>
        </patternFill>
      </fill>
    </dxf>
    <dxf>
      <font>
        <b/>
        <i val="0"/>
        <color rgb="FFFFFF00"/>
      </font>
      <fill>
        <patternFill>
          <bgColor rgb="FFFF0000"/>
        </patternFill>
      </fill>
    </dxf>
    <dxf>
      <font>
        <b/>
        <i/>
        <color rgb="FFFF0000"/>
      </font>
    </dxf>
    <dxf>
      <font>
        <color theme="0"/>
      </font>
    </dxf>
    <dxf>
      <font>
        <color theme="0" tint="-0.499984740745262"/>
      </font>
      <fill>
        <patternFill>
          <bgColor theme="0" tint="-0.499984740745262"/>
        </patternFill>
      </fill>
    </dxf>
    <dxf>
      <fill>
        <patternFill>
          <bgColor theme="0" tint="-0.499984740745262"/>
        </patternFill>
      </fill>
    </dxf>
    <dxf>
      <fill>
        <patternFill>
          <bgColor rgb="FFFFFF00"/>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ont>
        <b/>
        <i val="0"/>
        <color rgb="FFFFFF00"/>
      </font>
      <fill>
        <patternFill>
          <bgColor rgb="FFFF0000"/>
        </patternFill>
      </fill>
    </dxf>
    <dxf>
      <font>
        <b/>
        <i val="0"/>
        <color rgb="FFFFFF00"/>
      </font>
      <fill>
        <patternFill>
          <bgColor rgb="FFFF0000"/>
        </patternFill>
      </fill>
    </dxf>
    <dxf>
      <fill>
        <patternFill>
          <bgColor theme="0" tint="-0.499984740745262"/>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ont>
        <b/>
        <i val="0"/>
        <color rgb="FFFFFF00"/>
      </font>
      <fill>
        <patternFill>
          <bgColor rgb="FFFF0000"/>
        </patternFill>
      </fill>
    </dxf>
    <dxf>
      <font>
        <b/>
        <i val="0"/>
        <color rgb="FFFFFF00"/>
      </font>
      <fill>
        <patternFill>
          <bgColor rgb="FFFF0000"/>
        </patternFill>
      </fill>
    </dxf>
    <dxf>
      <fill>
        <patternFill>
          <bgColor theme="0" tint="-0.499984740745262"/>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s>
  <tableStyles count="0" defaultTableStyle="TableStyleMedium2" defaultPivotStyle="PivotStyleLight16"/>
  <colors>
    <mruColors>
      <color rgb="FF66CCFF"/>
      <color rgb="FFFFCC66"/>
      <color rgb="FFFFFFCC"/>
      <color rgb="FFFFFF99"/>
      <color rgb="FF0000FF"/>
      <color rgb="FFCC9900"/>
      <color rgb="FF99CCFF"/>
      <color rgb="FF00FFCC"/>
      <color rgb="FF00FFFF"/>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eetMetadata" Target="metadata.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79" dT="2021-06-22T18:34:50.29" personId="{37C13E08-1940-4736-9219-A04A4AA0E6BC}" id="{CE7F54AA-8A87-4F62-A3DD-950B729B1E41}">
    <text>For subcontractors with more than $25k budgeted in a year, load the amount in excess of $25k in this section</text>
  </threadedComment>
</ThreadedComments>
</file>

<file path=xl/threadedComments/threadedComment10.xml><?xml version="1.0" encoding="utf-8"?>
<ThreadedComments xmlns="http://schemas.microsoft.com/office/spreadsheetml/2018/threadedcomments" xmlns:x="http://schemas.openxmlformats.org/spreadsheetml/2006/main">
  <threadedComment ref="A70" dT="2021-06-22T18:34:50.29" personId="{37C13E08-1940-4736-9219-A04A4AA0E6BC}" id="{3A4BC3C0-3E29-45DC-9D0B-B9C62CB0899D}">
    <text>For subcontractors with more than $25k budgeted in a year, load the amount in excess of $25k in this section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79" dT="2021-06-22T18:34:50.29" personId="{37C13E08-1940-4736-9219-A04A4AA0E6BC}" id="{C33CBA0E-136A-4735-AE5F-88D141F8FC0B}">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70" dT="2021-06-22T18:34:50.29" personId="{37C13E08-1940-4736-9219-A04A4AA0E6BC}" id="{F3DDCA9B-E413-4C4D-8229-EAEADCBCB140}">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70" dT="2021-06-22T18:34:50.29" personId="{37C13E08-1940-4736-9219-A04A4AA0E6BC}" id="{31FAC18D-3D6F-453D-91CA-A46C73459EB2}">
    <text>For subcontractors with more than $25k budgeted in a year, load the amount in excess of $25k in this section</text>
  </threadedComment>
</ThreadedComments>
</file>

<file path=xl/threadedComments/threadedComment8.xml><?xml version="1.0" encoding="utf-8"?>
<ThreadedComments xmlns="http://schemas.microsoft.com/office/spreadsheetml/2018/threadedcomments" xmlns:x="http://schemas.openxmlformats.org/spreadsheetml/2006/main">
  <threadedComment ref="A70" dT="2021-06-22T18:34:50.29" personId="{37C13E08-1940-4736-9219-A04A4AA0E6BC}" id="{8F20642B-3A7C-46A1-8294-9C5FA0218A40}">
    <text>For subcontractors with more than $25k budgeted in a year, load the amount in excess of $25k in this section</text>
  </threadedComment>
</ThreadedComments>
</file>

<file path=xl/threadedComments/threadedComment9.xml><?xml version="1.0" encoding="utf-8"?>
<ThreadedComments xmlns="http://schemas.microsoft.com/office/spreadsheetml/2018/threadedcomments" xmlns:x="http://schemas.openxmlformats.org/spreadsheetml/2006/main">
  <threadedComment ref="A70" dT="2021-06-22T18:34:50.29" personId="{37C13E08-1940-4736-9219-A04A4AA0E6BC}" id="{29D826DB-C670-4A83-90E0-D0241062E0CA}">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3.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 Id="rId4" Type="http://schemas.microsoft.com/office/2017/10/relationships/threadedComment" Target="../threadedComments/threadedComment2.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hudexchange.info/resources/documents/CoCProgramInterimRule_FormattedVersion.pdf" TargetMode="External"/></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2.ed.gov/about/offices/list/ocfo/intro.html"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0.bin"/><Relationship Id="rId4" Type="http://schemas.microsoft.com/office/2017/10/relationships/threadedComment" Target="../threadedComments/threadedComment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21.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4.bin"/><Relationship Id="rId4" Type="http://schemas.microsoft.com/office/2017/10/relationships/threadedComment" Target="../threadedComments/threadedComment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25.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1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8.bin"/><Relationship Id="rId4" Type="http://schemas.microsoft.com/office/2017/10/relationships/threadedComment" Target="../threadedComments/threadedComment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29.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1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2.bin"/><Relationship Id="rId4" Type="http://schemas.microsoft.com/office/2017/10/relationships/threadedComment" Target="../threadedComments/threadedComment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33.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2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6.bin"/><Relationship Id="rId4" Type="http://schemas.microsoft.com/office/2017/10/relationships/threadedComment" Target="../threadedComments/threadedComment7.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37.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24.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40.bin"/><Relationship Id="rId4" Type="http://schemas.microsoft.com/office/2017/10/relationships/threadedComment" Target="../threadedComments/threadedComment8.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41.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27.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44.bin"/><Relationship Id="rId4" Type="http://schemas.microsoft.com/office/2017/10/relationships/threadedComment" Target="../threadedComments/threadedComment9.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45.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30.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8.bin"/><Relationship Id="rId4" Type="http://schemas.microsoft.com/office/2017/10/relationships/threadedComment" Target="../threadedComments/threadedComment10.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49.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3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tint="0.249977111117893"/>
  </sheetPr>
  <dimension ref="A1:C64"/>
  <sheetViews>
    <sheetView zoomScaleNormal="100" workbookViewId="0">
      <pane ySplit="1" topLeftCell="A2" activePane="bottomLeft" state="frozen"/>
      <selection activeCell="F105" sqref="F105"/>
      <selection pane="bottomLeft" activeCell="C64" sqref="C64"/>
    </sheetView>
  </sheetViews>
  <sheetFormatPr defaultRowHeight="12.5"/>
  <cols>
    <col min="1" max="1" width="18.26953125" customWidth="1"/>
    <col min="2" max="3" width="80.26953125" style="21" customWidth="1"/>
  </cols>
  <sheetData>
    <row r="1" spans="1:3" s="52" customFormat="1" ht="15.5">
      <c r="A1" s="159" t="s">
        <v>0</v>
      </c>
      <c r="B1" s="160" t="s">
        <v>1</v>
      </c>
      <c r="C1" s="160" t="s">
        <v>2</v>
      </c>
    </row>
    <row r="2" spans="1:3" s="52" customFormat="1" ht="24" customHeight="1">
      <c r="B2" s="156"/>
      <c r="C2" s="156"/>
    </row>
    <row r="3" spans="1:3" s="52" customFormat="1" ht="24" customHeight="1">
      <c r="A3" s="2" t="s">
        <v>3</v>
      </c>
      <c r="B3" s="158"/>
      <c r="C3" s="158"/>
    </row>
    <row r="4" spans="1:3" ht="25">
      <c r="A4" s="15" t="s">
        <v>4</v>
      </c>
      <c r="B4" s="157" t="s">
        <v>5</v>
      </c>
    </row>
    <row r="5" spans="1:3" ht="25">
      <c r="A5" s="15" t="s">
        <v>6</v>
      </c>
      <c r="B5" s="157" t="s">
        <v>7</v>
      </c>
    </row>
    <row r="6" spans="1:3" ht="25">
      <c r="A6" s="15" t="s">
        <v>8</v>
      </c>
      <c r="B6" s="157" t="s">
        <v>9</v>
      </c>
      <c r="C6" s="157" t="s">
        <v>10</v>
      </c>
    </row>
    <row r="7" spans="1:3" ht="25">
      <c r="A7" s="15" t="s">
        <v>11</v>
      </c>
      <c r="B7" s="157" t="s">
        <v>12</v>
      </c>
      <c r="C7" s="157" t="s">
        <v>13</v>
      </c>
    </row>
    <row r="8" spans="1:3" ht="62.5">
      <c r="A8" s="15" t="s">
        <v>8</v>
      </c>
      <c r="B8" s="157" t="s">
        <v>14</v>
      </c>
      <c r="C8" s="157" t="s">
        <v>15</v>
      </c>
    </row>
    <row r="9" spans="1:3" ht="25">
      <c r="A9" s="15" t="s">
        <v>16</v>
      </c>
      <c r="B9" s="157" t="s">
        <v>17</v>
      </c>
      <c r="C9" s="157" t="s">
        <v>18</v>
      </c>
    </row>
    <row r="10" spans="1:3" ht="25">
      <c r="A10" s="15" t="s">
        <v>19</v>
      </c>
      <c r="B10" s="157" t="s">
        <v>20</v>
      </c>
    </row>
    <row r="11" spans="1:3">
      <c r="A11" s="15" t="s">
        <v>21</v>
      </c>
      <c r="B11" s="157" t="s">
        <v>22</v>
      </c>
    </row>
    <row r="12" spans="1:3">
      <c r="A12" s="15" t="s">
        <v>23</v>
      </c>
      <c r="B12" s="21" t="s">
        <v>24</v>
      </c>
    </row>
    <row r="14" spans="1:3" ht="13">
      <c r="A14" s="2" t="s">
        <v>25</v>
      </c>
      <c r="B14" s="161"/>
      <c r="C14" s="162"/>
    </row>
    <row r="15" spans="1:3">
      <c r="A15" s="15" t="s">
        <v>26</v>
      </c>
      <c r="B15" s="157" t="s">
        <v>27</v>
      </c>
    </row>
    <row r="16" spans="1:3" ht="25">
      <c r="A16" s="15" t="s">
        <v>28</v>
      </c>
      <c r="B16" s="157" t="s">
        <v>29</v>
      </c>
    </row>
    <row r="17" spans="1:3" ht="25">
      <c r="A17" s="15" t="s">
        <v>28</v>
      </c>
      <c r="B17" s="157" t="s">
        <v>30</v>
      </c>
      <c r="C17" s="157" t="s">
        <v>31</v>
      </c>
    </row>
    <row r="24" spans="1:3" ht="13">
      <c r="A24" s="2" t="s">
        <v>32</v>
      </c>
      <c r="B24" s="161"/>
      <c r="C24" s="162"/>
    </row>
    <row r="25" spans="1:3" ht="25">
      <c r="A25" s="15" t="s">
        <v>33</v>
      </c>
      <c r="B25" s="157" t="s">
        <v>34</v>
      </c>
    </row>
    <row r="26" spans="1:3" ht="25">
      <c r="A26" s="15" t="s">
        <v>28</v>
      </c>
      <c r="B26" s="157" t="s">
        <v>35</v>
      </c>
    </row>
    <row r="27" spans="1:3" ht="37.5">
      <c r="A27" s="15" t="s">
        <v>28</v>
      </c>
      <c r="B27" s="157" t="s">
        <v>36</v>
      </c>
      <c r="C27" s="157" t="s">
        <v>37</v>
      </c>
    </row>
    <row r="34" spans="1:3" ht="13">
      <c r="A34" s="2" t="s">
        <v>38</v>
      </c>
      <c r="B34" s="161"/>
      <c r="C34" s="162"/>
    </row>
    <row r="35" spans="1:3">
      <c r="A35" s="15" t="s">
        <v>28</v>
      </c>
      <c r="B35" s="157" t="s">
        <v>39</v>
      </c>
    </row>
    <row r="36" spans="1:3">
      <c r="A36" s="15" t="s">
        <v>28</v>
      </c>
      <c r="B36" s="157" t="s">
        <v>40</v>
      </c>
    </row>
    <row r="37" spans="1:3" ht="50">
      <c r="A37" s="15" t="s">
        <v>28</v>
      </c>
      <c r="B37" s="157" t="s">
        <v>41</v>
      </c>
      <c r="C37" s="157" t="s">
        <v>42</v>
      </c>
    </row>
    <row r="38" spans="1:3">
      <c r="B38" s="157"/>
    </row>
    <row r="39" spans="1:3">
      <c r="B39" s="157"/>
    </row>
    <row r="40" spans="1:3">
      <c r="B40" s="157"/>
    </row>
    <row r="41" spans="1:3">
      <c r="B41" s="157"/>
    </row>
    <row r="42" spans="1:3">
      <c r="B42" s="157"/>
    </row>
    <row r="49" spans="1:3">
      <c r="A49" s="1"/>
      <c r="B49" s="161"/>
      <c r="C49" s="162"/>
    </row>
    <row r="56" spans="1:3">
      <c r="A56" t="s">
        <v>43</v>
      </c>
    </row>
    <row r="57" spans="1:3">
      <c r="A57" t="s">
        <v>44</v>
      </c>
    </row>
    <row r="58" spans="1:3">
      <c r="A58" t="s">
        <v>45</v>
      </c>
    </row>
    <row r="59" spans="1:3">
      <c r="A59" t="s">
        <v>46</v>
      </c>
    </row>
    <row r="60" spans="1:3">
      <c r="A60" t="s">
        <v>47</v>
      </c>
    </row>
    <row r="61" spans="1:3">
      <c r="A61" t="s">
        <v>48</v>
      </c>
    </row>
    <row r="62" spans="1:3">
      <c r="A62" t="s">
        <v>49</v>
      </c>
    </row>
    <row r="63" spans="1:3">
      <c r="A63" t="s">
        <v>50</v>
      </c>
    </row>
    <row r="64" spans="1:3">
      <c r="A64" t="s">
        <v>51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6CCFF"/>
    <pageSetUpPr fitToPage="1"/>
  </sheetPr>
  <dimension ref="A1:BM560"/>
  <sheetViews>
    <sheetView showGridLines="0" showZeros="0" zoomScale="85" zoomScaleNormal="85" zoomScaleSheetLayoutView="85" workbookViewId="0">
      <selection activeCell="E24" sqref="E24"/>
    </sheetView>
  </sheetViews>
  <sheetFormatPr defaultColWidth="0" defaultRowHeight="15.5" zeroHeight="1"/>
  <cols>
    <col min="1" max="1" width="28" style="226" customWidth="1"/>
    <col min="2" max="2" width="34" style="241" customWidth="1"/>
    <col min="3" max="3" width="14.7265625" style="226" customWidth="1"/>
    <col min="4" max="4" width="12" style="226" customWidth="1"/>
    <col min="5" max="6" width="11" style="226" customWidth="1"/>
    <col min="7" max="8" width="15.7265625" style="226" customWidth="1"/>
    <col min="9" max="11" width="11" style="226" customWidth="1"/>
    <col min="12" max="13" width="15.7265625" style="226" customWidth="1"/>
    <col min="14" max="16" width="11" style="226" customWidth="1"/>
    <col min="17" max="18" width="15.7265625" style="226" customWidth="1"/>
    <col min="19" max="21" width="11" style="226" customWidth="1"/>
    <col min="22" max="23" width="15.7265625" style="226" customWidth="1"/>
    <col min="24" max="24" width="11" style="226" customWidth="1"/>
    <col min="25" max="25" width="10.81640625" style="226" customWidth="1"/>
    <col min="26" max="26" width="11" style="226" customWidth="1"/>
    <col min="27" max="27" width="15.7265625" style="226" customWidth="1"/>
    <col min="28" max="28" width="14.453125" style="226" customWidth="1"/>
    <col min="29" max="29" width="22.7265625" style="226" customWidth="1"/>
    <col min="30" max="58" width="17.7265625" style="226" hidden="1" customWidth="1"/>
    <col min="59" max="65" width="0" style="226" hidden="1" customWidth="1"/>
    <col min="66" max="16384" width="17.7265625" style="226" hidden="1"/>
  </cols>
  <sheetData>
    <row r="1" spans="1:65" s="71" customFormat="1">
      <c r="A1" s="78" t="str">
        <f>'Summary - ML &amp; PM'!A1</f>
        <v>DEPARTMENT OF HOMELESSNESS AND SUPPORTIVE HOUSING</v>
      </c>
      <c r="C1" s="72"/>
      <c r="D1" s="72"/>
      <c r="E1" s="72"/>
      <c r="F1" s="72"/>
      <c r="G1" s="72"/>
      <c r="H1" s="72"/>
      <c r="I1" s="72"/>
      <c r="J1" s="72"/>
      <c r="K1" s="72"/>
    </row>
    <row r="2" spans="1:65" s="71" customFormat="1">
      <c r="A2" s="219" t="s">
        <v>276</v>
      </c>
      <c r="B2" s="73"/>
      <c r="C2" s="72"/>
      <c r="D2" s="72"/>
      <c r="E2" s="72"/>
      <c r="F2" s="72"/>
      <c r="G2" s="72"/>
      <c r="H2" s="72"/>
      <c r="I2" s="72"/>
      <c r="J2" s="72"/>
      <c r="K2" s="72"/>
    </row>
    <row r="3" spans="1:65" s="71" customFormat="1">
      <c r="A3" s="755" t="s">
        <v>211</v>
      </c>
      <c r="B3" s="820" t="str">
        <f>IF('Summary - ML &amp; PM'!B3&lt;&gt;"",'Summary - ML &amp; PM'!B3,"")</f>
        <v/>
      </c>
      <c r="C3" s="75"/>
      <c r="D3" s="75"/>
      <c r="E3" s="75"/>
      <c r="F3" s="75"/>
      <c r="G3" s="75"/>
      <c r="H3" s="75"/>
      <c r="I3" s="75"/>
      <c r="J3" s="75"/>
      <c r="K3" s="75"/>
      <c r="L3" s="75"/>
      <c r="M3" s="75"/>
      <c r="N3" s="75"/>
      <c r="O3" s="75"/>
      <c r="P3" s="75"/>
      <c r="Q3" s="75"/>
      <c r="R3" s="75"/>
      <c r="S3" s="75"/>
      <c r="T3" s="75"/>
      <c r="U3" s="75"/>
      <c r="V3" s="75"/>
      <c r="W3" s="75"/>
      <c r="X3" s="75"/>
      <c r="Y3" s="75"/>
      <c r="Z3" s="75"/>
      <c r="AA3" s="75"/>
    </row>
    <row r="4" spans="1:65" s="71" customFormat="1">
      <c r="A4" s="755" t="s">
        <v>375</v>
      </c>
      <c r="B4" s="820" t="str">
        <f>IF('Summary - ML &amp; PM'!B6&lt;&gt;"",'Summary - ML &amp; PM'!B6,"")</f>
        <v/>
      </c>
      <c r="C4" s="72"/>
      <c r="D4" s="72"/>
      <c r="E4" s="72"/>
      <c r="F4" s="72"/>
      <c r="G4" s="72"/>
      <c r="H4" s="72"/>
      <c r="I4" s="72"/>
      <c r="J4" s="72"/>
      <c r="K4" s="72"/>
      <c r="L4" s="72"/>
      <c r="M4" s="72"/>
      <c r="N4" s="72"/>
      <c r="O4" s="72"/>
      <c r="P4" s="72"/>
      <c r="Q4" s="72"/>
      <c r="R4" s="72"/>
      <c r="S4" s="72"/>
      <c r="T4" s="72"/>
      <c r="U4" s="72"/>
      <c r="V4" s="72"/>
      <c r="W4" s="72"/>
      <c r="X4" s="72"/>
      <c r="Y4" s="72"/>
      <c r="Z4" s="72"/>
      <c r="AA4" s="72"/>
    </row>
    <row r="5" spans="1:65" s="71" customFormat="1">
      <c r="A5" s="755" t="s">
        <v>227</v>
      </c>
      <c r="B5" s="58" t="str">
        <f>'Summary - ML &amp; PM'!B7</f>
        <v>RFQ #144 TAY Site at 42 Otis</v>
      </c>
      <c r="C5" s="72"/>
      <c r="D5" s="72"/>
      <c r="E5" s="72"/>
      <c r="F5" s="72"/>
      <c r="G5" s="72"/>
      <c r="H5" s="72"/>
      <c r="I5" s="72"/>
      <c r="J5" s="72"/>
      <c r="K5" s="72"/>
      <c r="L5" s="72"/>
      <c r="M5" s="72"/>
      <c r="N5" s="72"/>
      <c r="O5" s="72"/>
      <c r="P5" s="72"/>
      <c r="Q5" s="72"/>
      <c r="R5" s="72"/>
      <c r="S5" s="72"/>
      <c r="T5" s="72"/>
      <c r="U5" s="72"/>
      <c r="V5" s="72"/>
      <c r="W5" s="72"/>
      <c r="X5" s="72"/>
      <c r="Y5" s="72"/>
      <c r="Z5" s="72"/>
      <c r="AA5" s="72"/>
    </row>
    <row r="6" spans="1:65" s="71" customFormat="1" ht="33" customHeight="1">
      <c r="A6" s="984" t="s">
        <v>272</v>
      </c>
      <c r="B6" s="983" t="str">
        <f>'Summary - ML &amp; PM'!B8</f>
        <v>Master Lease and Property Management Services</v>
      </c>
      <c r="C6" s="72"/>
      <c r="D6" s="72"/>
      <c r="E6" s="72"/>
      <c r="F6" s="72"/>
      <c r="G6" s="72"/>
      <c r="H6" s="72"/>
      <c r="I6" s="72"/>
      <c r="J6" s="72"/>
      <c r="K6" s="72"/>
      <c r="L6" s="72"/>
      <c r="M6" s="72"/>
      <c r="N6" s="72"/>
      <c r="O6" s="72"/>
      <c r="P6" s="72"/>
      <c r="Q6" s="72"/>
      <c r="R6" s="72"/>
      <c r="S6" s="72"/>
      <c r="T6" s="72"/>
      <c r="U6" s="72"/>
      <c r="V6" s="72"/>
      <c r="W6" s="72"/>
      <c r="X6" s="72"/>
      <c r="Y6" s="72"/>
      <c r="Z6" s="72"/>
      <c r="AA6" s="72"/>
    </row>
    <row r="7" spans="1:65" s="85" customFormat="1" ht="22.5" customHeight="1" thickBot="1">
      <c r="A7" s="572"/>
      <c r="B7" s="572"/>
      <c r="C7" s="121"/>
      <c r="D7" s="121"/>
      <c r="E7" s="121"/>
      <c r="F7" s="121"/>
      <c r="G7" s="121"/>
      <c r="H7" s="121"/>
      <c r="I7" s="121"/>
      <c r="J7" s="121"/>
      <c r="K7" s="121"/>
      <c r="L7" s="121"/>
      <c r="M7" s="121"/>
      <c r="N7" s="121"/>
      <c r="O7" s="121"/>
      <c r="P7" s="121"/>
      <c r="Q7" s="121"/>
      <c r="R7" s="121"/>
      <c r="S7" s="121"/>
      <c r="T7" s="121"/>
      <c r="U7" s="121"/>
      <c r="V7" s="121"/>
      <c r="W7" s="121"/>
      <c r="X7" s="121"/>
      <c r="Y7" s="121"/>
      <c r="Z7" s="121"/>
      <c r="AA7" s="121"/>
    </row>
    <row r="8" spans="1:65" ht="18" customHeight="1" thickBot="1">
      <c r="A8" s="1248" t="s">
        <v>277</v>
      </c>
      <c r="B8" s="1249"/>
      <c r="C8" s="1221" t="s">
        <v>230</v>
      </c>
      <c r="D8" s="1222"/>
      <c r="E8" s="1222"/>
      <c r="F8" s="1222"/>
      <c r="G8" s="1223"/>
      <c r="H8" s="1203" t="s">
        <v>231</v>
      </c>
      <c r="I8" s="1204"/>
      <c r="J8" s="1204"/>
      <c r="K8" s="1204"/>
      <c r="L8" s="1205"/>
      <c r="M8" s="1218" t="s">
        <v>232</v>
      </c>
      <c r="N8" s="1219"/>
      <c r="O8" s="1219"/>
      <c r="P8" s="1219"/>
      <c r="Q8" s="1220"/>
      <c r="R8" s="1233" t="s">
        <v>233</v>
      </c>
      <c r="S8" s="1234"/>
      <c r="T8" s="1234"/>
      <c r="U8" s="1234"/>
      <c r="V8" s="1235"/>
      <c r="W8" s="1181" t="s">
        <v>234</v>
      </c>
      <c r="X8" s="1182"/>
      <c r="Y8" s="1182"/>
      <c r="Z8" s="1182"/>
      <c r="AA8" s="1182"/>
      <c r="AB8" s="970" t="s">
        <v>249</v>
      </c>
    </row>
    <row r="9" spans="1:65" s="244" customFormat="1" ht="31.5" customHeight="1">
      <c r="A9" s="1250"/>
      <c r="B9" s="1251"/>
      <c r="C9" s="1242" t="s">
        <v>278</v>
      </c>
      <c r="D9" s="1243"/>
      <c r="E9" s="1236" t="s">
        <v>279</v>
      </c>
      <c r="F9" s="1237"/>
      <c r="G9" s="122" t="str">
        <f>'Summary - ML &amp; PM'!E12</f>
        <v>10/1/2024 - 6/30/2025</v>
      </c>
      <c r="H9" s="1206" t="s">
        <v>278</v>
      </c>
      <c r="I9" s="1207"/>
      <c r="J9" s="1212" t="s">
        <v>279</v>
      </c>
      <c r="K9" s="1207"/>
      <c r="L9" s="129" t="str">
        <f>'Summary - ML &amp; PM'!F12</f>
        <v>7/1/2025 - 6/30/2026</v>
      </c>
      <c r="M9" s="1224" t="s">
        <v>278</v>
      </c>
      <c r="N9" s="1225"/>
      <c r="O9" s="1230" t="s">
        <v>279</v>
      </c>
      <c r="P9" s="1225"/>
      <c r="Q9" s="132" t="str">
        <f>'Summary - ML &amp; PM'!G12</f>
        <v>7/1/2026 - 6/30/2027</v>
      </c>
      <c r="R9" s="1215" t="s">
        <v>278</v>
      </c>
      <c r="S9" s="1198"/>
      <c r="T9" s="1197" t="s">
        <v>279</v>
      </c>
      <c r="U9" s="1198"/>
      <c r="V9" s="135" t="str">
        <f>'Summary - ML &amp; PM'!H12</f>
        <v>7/1/2027 - 6/30/2028</v>
      </c>
      <c r="W9" s="1183" t="s">
        <v>278</v>
      </c>
      <c r="X9" s="1184"/>
      <c r="Y9" s="1189" t="s">
        <v>279</v>
      </c>
      <c r="Z9" s="1184"/>
      <c r="AA9" s="775" t="str">
        <f>'Summary - ML &amp; PM'!I12</f>
        <v>7/1/2028 - 6/30/2029</v>
      </c>
      <c r="AB9" s="945" t="str">
        <f>'Summary - ML &amp; PM'!J12</f>
        <v>10/1/2024 - 6/30/2029</v>
      </c>
    </row>
    <row r="10" spans="1:65" s="244" customFormat="1">
      <c r="A10" s="1250"/>
      <c r="B10" s="1251"/>
      <c r="C10" s="1244"/>
      <c r="D10" s="1245"/>
      <c r="E10" s="1238"/>
      <c r="F10" s="1239"/>
      <c r="G10" s="798" t="str">
        <f>'Summary - ML &amp; PM'!E14</f>
        <v>9 Months</v>
      </c>
      <c r="H10" s="1208"/>
      <c r="I10" s="1209"/>
      <c r="J10" s="1213"/>
      <c r="K10" s="1209"/>
      <c r="L10" s="129" t="str">
        <f>'Summary - ML &amp; PM'!F14</f>
        <v>12 Months</v>
      </c>
      <c r="M10" s="1226"/>
      <c r="N10" s="1227"/>
      <c r="O10" s="1231"/>
      <c r="P10" s="1227"/>
      <c r="Q10" s="132" t="str">
        <f>'Summary - ML &amp; PM'!G14</f>
        <v>12 Months</v>
      </c>
      <c r="R10" s="1216"/>
      <c r="S10" s="1200"/>
      <c r="T10" s="1199"/>
      <c r="U10" s="1200"/>
      <c r="V10" s="135" t="str">
        <f>'Summary - ML &amp; PM'!H14</f>
        <v>12 Months</v>
      </c>
      <c r="W10" s="1185"/>
      <c r="X10" s="1186"/>
      <c r="Y10" s="1190"/>
      <c r="Z10" s="1186"/>
      <c r="AA10" s="775" t="str">
        <f>'Summary - ML &amp; PM'!I14</f>
        <v>12 Months</v>
      </c>
      <c r="AB10" s="946"/>
    </row>
    <row r="11" spans="1:65" s="245" customFormat="1" ht="15.75" customHeight="1">
      <c r="A11" s="1250"/>
      <c r="B11" s="1251"/>
      <c r="C11" s="1246"/>
      <c r="D11" s="1247"/>
      <c r="E11" s="1240"/>
      <c r="F11" s="1241"/>
      <c r="G11" s="866" t="s">
        <v>248</v>
      </c>
      <c r="H11" s="1210"/>
      <c r="I11" s="1211"/>
      <c r="J11" s="1214"/>
      <c r="K11" s="1211"/>
      <c r="L11" s="867" t="s">
        <v>248</v>
      </c>
      <c r="M11" s="1228"/>
      <c r="N11" s="1229"/>
      <c r="O11" s="1232"/>
      <c r="P11" s="1229"/>
      <c r="Q11" s="869" t="s">
        <v>248</v>
      </c>
      <c r="R11" s="1217"/>
      <c r="S11" s="1202"/>
      <c r="T11" s="1201"/>
      <c r="U11" s="1202"/>
      <c r="V11" s="871" t="s">
        <v>248</v>
      </c>
      <c r="W11" s="1187"/>
      <c r="X11" s="1188"/>
      <c r="Y11" s="1191"/>
      <c r="Z11" s="1188"/>
      <c r="AA11" s="774" t="s">
        <v>248</v>
      </c>
      <c r="AB11" s="967"/>
    </row>
    <row r="12" spans="1:65" s="245" customFormat="1" ht="62">
      <c r="A12" s="1252"/>
      <c r="B12" s="1253"/>
      <c r="C12" s="124" t="s">
        <v>280</v>
      </c>
      <c r="D12" s="105" t="s">
        <v>281</v>
      </c>
      <c r="E12" s="105" t="s">
        <v>282</v>
      </c>
      <c r="F12" s="863" t="s">
        <v>283</v>
      </c>
      <c r="G12" s="862" t="s">
        <v>284</v>
      </c>
      <c r="H12" s="864" t="s">
        <v>280</v>
      </c>
      <c r="I12" s="96" t="s">
        <v>281</v>
      </c>
      <c r="J12" s="96" t="s">
        <v>282</v>
      </c>
      <c r="K12" s="96" t="s">
        <v>283</v>
      </c>
      <c r="L12" s="868" t="str">
        <f>G12</f>
        <v>Budgeted Salary</v>
      </c>
      <c r="M12" s="134" t="s">
        <v>280</v>
      </c>
      <c r="N12" s="97" t="s">
        <v>281</v>
      </c>
      <c r="O12" s="97" t="s">
        <v>282</v>
      </c>
      <c r="P12" s="97" t="s">
        <v>283</v>
      </c>
      <c r="Q12" s="870" t="str">
        <f>L12</f>
        <v>Budgeted Salary</v>
      </c>
      <c r="R12" s="137" t="s">
        <v>280</v>
      </c>
      <c r="S12" s="106" t="s">
        <v>281</v>
      </c>
      <c r="T12" s="106" t="s">
        <v>282</v>
      </c>
      <c r="U12" s="106" t="s">
        <v>283</v>
      </c>
      <c r="V12" s="872" t="str">
        <f>Q12</f>
        <v>Budgeted Salary</v>
      </c>
      <c r="W12" s="140" t="s">
        <v>280</v>
      </c>
      <c r="X12" s="104" t="s">
        <v>281</v>
      </c>
      <c r="Y12" s="104" t="s">
        <v>282</v>
      </c>
      <c r="Z12" s="104" t="s">
        <v>283</v>
      </c>
      <c r="AA12" s="873" t="str">
        <f>V12</f>
        <v>Budgeted Salary</v>
      </c>
      <c r="AB12" s="968" t="str">
        <f>Q12</f>
        <v>Budgeted Salary</v>
      </c>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6"/>
      <c r="BG12" s="246"/>
      <c r="BH12" s="246"/>
      <c r="BI12" s="246"/>
      <c r="BJ12" s="246"/>
      <c r="BK12" s="246"/>
      <c r="BL12" s="246"/>
      <c r="BM12" s="246"/>
    </row>
    <row r="13" spans="1:65" ht="19.5" customHeight="1">
      <c r="A13" s="1173"/>
      <c r="B13" s="1174"/>
      <c r="C13" s="247"/>
      <c r="D13" s="248"/>
      <c r="E13" s="249"/>
      <c r="F13" s="368">
        <f>E13*D13</f>
        <v>0</v>
      </c>
      <c r="G13" s="865">
        <f>ROUND(C13*F13,0)</f>
        <v>0</v>
      </c>
      <c r="H13" s="247"/>
      <c r="I13" s="248"/>
      <c r="J13" s="249"/>
      <c r="K13" s="368">
        <f t="shared" ref="K13:K33" si="0">J13*I13</f>
        <v>0</v>
      </c>
      <c r="L13" s="370">
        <f>ROUND(H13*K13,0)</f>
        <v>0</v>
      </c>
      <c r="M13" s="247"/>
      <c r="N13" s="248"/>
      <c r="O13" s="249"/>
      <c r="P13" s="368">
        <f>O13*N13</f>
        <v>0</v>
      </c>
      <c r="Q13" s="370">
        <f>ROUND(M13*P13,0)</f>
        <v>0</v>
      </c>
      <c r="R13" s="247"/>
      <c r="S13" s="248"/>
      <c r="T13" s="249"/>
      <c r="U13" s="368">
        <f>T13*S13</f>
        <v>0</v>
      </c>
      <c r="V13" s="370">
        <f>ROUND(R13*U13,0)</f>
        <v>0</v>
      </c>
      <c r="W13" s="247"/>
      <c r="X13" s="248"/>
      <c r="Y13" s="249"/>
      <c r="Z13" s="368">
        <f>Y13*X13</f>
        <v>0</v>
      </c>
      <c r="AA13" s="370">
        <f>ROUND(W13*Z13,0)</f>
        <v>0</v>
      </c>
      <c r="AB13" s="865">
        <f>SUM(G13,L13,Q13,V13,AA13)</f>
        <v>0</v>
      </c>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row>
    <row r="14" spans="1:65" ht="19.5" customHeight="1">
      <c r="A14" s="1173"/>
      <c r="B14" s="1174"/>
      <c r="C14" s="247"/>
      <c r="D14" s="248"/>
      <c r="E14" s="249"/>
      <c r="F14" s="368">
        <f t="shared" ref="F14:F52" si="1">E14*D14</f>
        <v>0</v>
      </c>
      <c r="G14" s="370">
        <f t="shared" ref="G14:G52" si="2">ROUND(C14*F14,0)</f>
        <v>0</v>
      </c>
      <c r="H14" s="247"/>
      <c r="I14" s="248"/>
      <c r="J14" s="249"/>
      <c r="K14" s="368">
        <f t="shared" si="0"/>
        <v>0</v>
      </c>
      <c r="L14" s="370">
        <f t="shared" ref="L14:L52" si="3">ROUND(H14*K14,0)</f>
        <v>0</v>
      </c>
      <c r="M14" s="247"/>
      <c r="N14" s="248"/>
      <c r="O14" s="249"/>
      <c r="P14" s="368">
        <f t="shared" ref="P14:P52" si="4">O14*N14</f>
        <v>0</v>
      </c>
      <c r="Q14" s="370">
        <f t="shared" ref="Q14:Q52" si="5">ROUND(M14*P14,0)</f>
        <v>0</v>
      </c>
      <c r="R14" s="247"/>
      <c r="S14" s="248"/>
      <c r="T14" s="249"/>
      <c r="U14" s="368">
        <f t="shared" ref="U14:U52" si="6">T14*S14</f>
        <v>0</v>
      </c>
      <c r="V14" s="370">
        <f t="shared" ref="V14:V52" si="7">ROUND(R14*U14,0)</f>
        <v>0</v>
      </c>
      <c r="W14" s="247"/>
      <c r="X14" s="248"/>
      <c r="Y14" s="249"/>
      <c r="Z14" s="368">
        <f t="shared" ref="Z14:Z52" si="8">Y14*X14</f>
        <v>0</v>
      </c>
      <c r="AA14" s="370">
        <f t="shared" ref="AA14:AA52" si="9">ROUND(W14*Z14,0)</f>
        <v>0</v>
      </c>
      <c r="AB14" s="370">
        <f t="shared" ref="AB14:AB52" si="10">SUM(G14,L14,Q14,V14,AA14)</f>
        <v>0</v>
      </c>
      <c r="AC14" s="251"/>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row>
    <row r="15" spans="1:65" ht="20.149999999999999" customHeight="1">
      <c r="A15" s="1173"/>
      <c r="B15" s="1174"/>
      <c r="C15" s="247"/>
      <c r="D15" s="248"/>
      <c r="E15" s="249"/>
      <c r="F15" s="368">
        <f t="shared" si="1"/>
        <v>0</v>
      </c>
      <c r="G15" s="370">
        <f t="shared" si="2"/>
        <v>0</v>
      </c>
      <c r="H15" s="247"/>
      <c r="I15" s="248"/>
      <c r="J15" s="249"/>
      <c r="K15" s="368">
        <f t="shared" si="0"/>
        <v>0</v>
      </c>
      <c r="L15" s="370">
        <f t="shared" si="3"/>
        <v>0</v>
      </c>
      <c r="M15" s="247"/>
      <c r="N15" s="248"/>
      <c r="O15" s="249"/>
      <c r="P15" s="368">
        <f t="shared" si="4"/>
        <v>0</v>
      </c>
      <c r="Q15" s="370">
        <f t="shared" si="5"/>
        <v>0</v>
      </c>
      <c r="R15" s="247"/>
      <c r="S15" s="248"/>
      <c r="T15" s="249"/>
      <c r="U15" s="368">
        <f t="shared" si="6"/>
        <v>0</v>
      </c>
      <c r="V15" s="370">
        <f t="shared" si="7"/>
        <v>0</v>
      </c>
      <c r="W15" s="247"/>
      <c r="X15" s="248"/>
      <c r="Y15" s="249"/>
      <c r="Z15" s="368">
        <f t="shared" si="8"/>
        <v>0</v>
      </c>
      <c r="AA15" s="370">
        <f t="shared" si="9"/>
        <v>0</v>
      </c>
      <c r="AB15" s="370">
        <f t="shared" si="10"/>
        <v>0</v>
      </c>
      <c r="AC15" s="251"/>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row>
    <row r="16" spans="1:65" ht="20.149999999999999" customHeight="1">
      <c r="A16" s="1173"/>
      <c r="B16" s="1174"/>
      <c r="C16" s="247"/>
      <c r="D16" s="248"/>
      <c r="E16" s="249"/>
      <c r="F16" s="368">
        <f t="shared" si="1"/>
        <v>0</v>
      </c>
      <c r="G16" s="370">
        <f t="shared" si="2"/>
        <v>0</v>
      </c>
      <c r="H16" s="247"/>
      <c r="I16" s="248"/>
      <c r="J16" s="249"/>
      <c r="K16" s="368">
        <f t="shared" si="0"/>
        <v>0</v>
      </c>
      <c r="L16" s="370">
        <f t="shared" si="3"/>
        <v>0</v>
      </c>
      <c r="M16" s="247"/>
      <c r="N16" s="248"/>
      <c r="O16" s="249"/>
      <c r="P16" s="368">
        <f t="shared" si="4"/>
        <v>0</v>
      </c>
      <c r="Q16" s="370">
        <f t="shared" si="5"/>
        <v>0</v>
      </c>
      <c r="R16" s="247"/>
      <c r="S16" s="248"/>
      <c r="T16" s="249"/>
      <c r="U16" s="368">
        <f t="shared" si="6"/>
        <v>0</v>
      </c>
      <c r="V16" s="370">
        <f t="shared" si="7"/>
        <v>0</v>
      </c>
      <c r="W16" s="247"/>
      <c r="X16" s="248"/>
      <c r="Y16" s="249"/>
      <c r="Z16" s="368">
        <f t="shared" si="8"/>
        <v>0</v>
      </c>
      <c r="AA16" s="370">
        <f t="shared" si="9"/>
        <v>0</v>
      </c>
      <c r="AB16" s="370">
        <f t="shared" si="10"/>
        <v>0</v>
      </c>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row>
    <row r="17" spans="1:65" ht="20.149999999999999" customHeight="1">
      <c r="A17" s="1173"/>
      <c r="B17" s="1174"/>
      <c r="C17" s="247"/>
      <c r="D17" s="248"/>
      <c r="E17" s="249"/>
      <c r="F17" s="368">
        <f t="shared" si="1"/>
        <v>0</v>
      </c>
      <c r="G17" s="370">
        <f t="shared" si="2"/>
        <v>0</v>
      </c>
      <c r="H17" s="247"/>
      <c r="I17" s="248"/>
      <c r="J17" s="249"/>
      <c r="K17" s="368">
        <f t="shared" si="0"/>
        <v>0</v>
      </c>
      <c r="L17" s="370">
        <f t="shared" si="3"/>
        <v>0</v>
      </c>
      <c r="M17" s="247"/>
      <c r="N17" s="248"/>
      <c r="O17" s="249"/>
      <c r="P17" s="368">
        <f t="shared" si="4"/>
        <v>0</v>
      </c>
      <c r="Q17" s="370">
        <f t="shared" si="5"/>
        <v>0</v>
      </c>
      <c r="R17" s="247"/>
      <c r="S17" s="248"/>
      <c r="T17" s="249"/>
      <c r="U17" s="368">
        <f t="shared" si="6"/>
        <v>0</v>
      </c>
      <c r="V17" s="370">
        <f t="shared" si="7"/>
        <v>0</v>
      </c>
      <c r="W17" s="247"/>
      <c r="X17" s="248"/>
      <c r="Y17" s="249"/>
      <c r="Z17" s="368">
        <f t="shared" si="8"/>
        <v>0</v>
      </c>
      <c r="AA17" s="370">
        <f t="shared" si="9"/>
        <v>0</v>
      </c>
      <c r="AB17" s="370">
        <f t="shared" si="10"/>
        <v>0</v>
      </c>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row>
    <row r="18" spans="1:65" ht="20.149999999999999" customHeight="1">
      <c r="A18" s="1173"/>
      <c r="B18" s="1174"/>
      <c r="C18" s="247"/>
      <c r="D18" s="248"/>
      <c r="E18" s="249"/>
      <c r="F18" s="368">
        <f t="shared" si="1"/>
        <v>0</v>
      </c>
      <c r="G18" s="370">
        <f t="shared" si="2"/>
        <v>0</v>
      </c>
      <c r="H18" s="247"/>
      <c r="I18" s="248"/>
      <c r="J18" s="249"/>
      <c r="K18" s="368">
        <f t="shared" si="0"/>
        <v>0</v>
      </c>
      <c r="L18" s="370">
        <f t="shared" si="3"/>
        <v>0</v>
      </c>
      <c r="M18" s="247"/>
      <c r="N18" s="248"/>
      <c r="O18" s="249"/>
      <c r="P18" s="368">
        <f t="shared" si="4"/>
        <v>0</v>
      </c>
      <c r="Q18" s="370">
        <f t="shared" si="5"/>
        <v>0</v>
      </c>
      <c r="R18" s="247"/>
      <c r="S18" s="248"/>
      <c r="T18" s="249"/>
      <c r="U18" s="368">
        <f t="shared" si="6"/>
        <v>0</v>
      </c>
      <c r="V18" s="370">
        <f t="shared" si="7"/>
        <v>0</v>
      </c>
      <c r="W18" s="247"/>
      <c r="X18" s="248"/>
      <c r="Y18" s="249"/>
      <c r="Z18" s="368">
        <f t="shared" si="8"/>
        <v>0</v>
      </c>
      <c r="AA18" s="370">
        <f t="shared" si="9"/>
        <v>0</v>
      </c>
      <c r="AB18" s="370">
        <f t="shared" si="10"/>
        <v>0</v>
      </c>
      <c r="AC18" s="252"/>
      <c r="AD18" s="252"/>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row>
    <row r="19" spans="1:65" ht="20.149999999999999" customHeight="1">
      <c r="A19" s="1173"/>
      <c r="B19" s="1174"/>
      <c r="C19" s="247"/>
      <c r="D19" s="248"/>
      <c r="E19" s="249"/>
      <c r="F19" s="368">
        <f t="shared" si="1"/>
        <v>0</v>
      </c>
      <c r="G19" s="370">
        <f t="shared" si="2"/>
        <v>0</v>
      </c>
      <c r="H19" s="247"/>
      <c r="I19" s="248"/>
      <c r="J19" s="249"/>
      <c r="K19" s="368">
        <f t="shared" si="0"/>
        <v>0</v>
      </c>
      <c r="L19" s="370">
        <f t="shared" si="3"/>
        <v>0</v>
      </c>
      <c r="M19" s="247"/>
      <c r="N19" s="248"/>
      <c r="O19" s="249"/>
      <c r="P19" s="368">
        <f t="shared" si="4"/>
        <v>0</v>
      </c>
      <c r="Q19" s="370">
        <f t="shared" si="5"/>
        <v>0</v>
      </c>
      <c r="R19" s="247"/>
      <c r="S19" s="248"/>
      <c r="T19" s="249"/>
      <c r="U19" s="368">
        <f t="shared" si="6"/>
        <v>0</v>
      </c>
      <c r="V19" s="370">
        <f t="shared" si="7"/>
        <v>0</v>
      </c>
      <c r="W19" s="247"/>
      <c r="X19" s="248"/>
      <c r="Y19" s="249"/>
      <c r="Z19" s="368">
        <f t="shared" si="8"/>
        <v>0</v>
      </c>
      <c r="AA19" s="370">
        <f t="shared" si="9"/>
        <v>0</v>
      </c>
      <c r="AB19" s="370">
        <f t="shared" si="10"/>
        <v>0</v>
      </c>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row>
    <row r="20" spans="1:65" ht="20.149999999999999" customHeight="1">
      <c r="A20" s="1173"/>
      <c r="B20" s="1174"/>
      <c r="C20" s="247"/>
      <c r="D20" s="248"/>
      <c r="E20" s="249"/>
      <c r="F20" s="368">
        <f t="shared" si="1"/>
        <v>0</v>
      </c>
      <c r="G20" s="370">
        <f t="shared" si="2"/>
        <v>0</v>
      </c>
      <c r="H20" s="247"/>
      <c r="I20" s="248"/>
      <c r="J20" s="249"/>
      <c r="K20" s="368">
        <f t="shared" si="0"/>
        <v>0</v>
      </c>
      <c r="L20" s="370">
        <f t="shared" si="3"/>
        <v>0</v>
      </c>
      <c r="M20" s="247"/>
      <c r="N20" s="248"/>
      <c r="O20" s="249"/>
      <c r="P20" s="368">
        <f t="shared" si="4"/>
        <v>0</v>
      </c>
      <c r="Q20" s="370">
        <f t="shared" si="5"/>
        <v>0</v>
      </c>
      <c r="R20" s="247"/>
      <c r="S20" s="248"/>
      <c r="T20" s="249"/>
      <c r="U20" s="368">
        <f t="shared" si="6"/>
        <v>0</v>
      </c>
      <c r="V20" s="370">
        <f t="shared" si="7"/>
        <v>0</v>
      </c>
      <c r="W20" s="247"/>
      <c r="X20" s="248"/>
      <c r="Y20" s="249"/>
      <c r="Z20" s="368">
        <f t="shared" si="8"/>
        <v>0</v>
      </c>
      <c r="AA20" s="370">
        <f t="shared" si="9"/>
        <v>0</v>
      </c>
      <c r="AB20" s="370">
        <f t="shared" si="10"/>
        <v>0</v>
      </c>
      <c r="AC20" s="251"/>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row>
    <row r="21" spans="1:65" ht="20.149999999999999" customHeight="1">
      <c r="A21" s="1173"/>
      <c r="B21" s="1174"/>
      <c r="C21" s="247"/>
      <c r="D21" s="248"/>
      <c r="E21" s="249"/>
      <c r="F21" s="368">
        <f t="shared" si="1"/>
        <v>0</v>
      </c>
      <c r="G21" s="370">
        <f t="shared" si="2"/>
        <v>0</v>
      </c>
      <c r="H21" s="247"/>
      <c r="I21" s="248"/>
      <c r="J21" s="249"/>
      <c r="K21" s="368">
        <f t="shared" si="0"/>
        <v>0</v>
      </c>
      <c r="L21" s="370">
        <f t="shared" si="3"/>
        <v>0</v>
      </c>
      <c r="M21" s="247"/>
      <c r="N21" s="248"/>
      <c r="O21" s="249"/>
      <c r="P21" s="368">
        <f t="shared" si="4"/>
        <v>0</v>
      </c>
      <c r="Q21" s="370">
        <f t="shared" si="5"/>
        <v>0</v>
      </c>
      <c r="R21" s="247"/>
      <c r="S21" s="248"/>
      <c r="T21" s="249"/>
      <c r="U21" s="368">
        <f t="shared" si="6"/>
        <v>0</v>
      </c>
      <c r="V21" s="370">
        <f t="shared" si="7"/>
        <v>0</v>
      </c>
      <c r="W21" s="247"/>
      <c r="X21" s="248"/>
      <c r="Y21" s="249"/>
      <c r="Z21" s="368">
        <f t="shared" si="8"/>
        <v>0</v>
      </c>
      <c r="AA21" s="370">
        <f t="shared" si="9"/>
        <v>0</v>
      </c>
      <c r="AB21" s="370">
        <f t="shared" si="10"/>
        <v>0</v>
      </c>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row>
    <row r="22" spans="1:65" ht="20.149999999999999" customHeight="1">
      <c r="A22" s="1173"/>
      <c r="B22" s="1174"/>
      <c r="C22" s="247"/>
      <c r="D22" s="248"/>
      <c r="E22" s="249"/>
      <c r="F22" s="368">
        <f t="shared" si="1"/>
        <v>0</v>
      </c>
      <c r="G22" s="370">
        <f t="shared" si="2"/>
        <v>0</v>
      </c>
      <c r="H22" s="881"/>
      <c r="I22" s="248"/>
      <c r="J22" s="249"/>
      <c r="K22" s="368">
        <f t="shared" si="0"/>
        <v>0</v>
      </c>
      <c r="L22" s="370">
        <f t="shared" si="3"/>
        <v>0</v>
      </c>
      <c r="M22" s="247"/>
      <c r="N22" s="248"/>
      <c r="O22" s="249"/>
      <c r="P22" s="368">
        <f t="shared" si="4"/>
        <v>0</v>
      </c>
      <c r="Q22" s="370">
        <f t="shared" si="5"/>
        <v>0</v>
      </c>
      <c r="R22" s="247"/>
      <c r="S22" s="248"/>
      <c r="T22" s="249"/>
      <c r="U22" s="368">
        <f t="shared" si="6"/>
        <v>0</v>
      </c>
      <c r="V22" s="370">
        <f t="shared" si="7"/>
        <v>0</v>
      </c>
      <c r="W22" s="247"/>
      <c r="X22" s="248"/>
      <c r="Y22" s="249"/>
      <c r="Z22" s="368">
        <f t="shared" si="8"/>
        <v>0</v>
      </c>
      <c r="AA22" s="370">
        <f t="shared" si="9"/>
        <v>0</v>
      </c>
      <c r="AB22" s="370">
        <f t="shared" si="10"/>
        <v>0</v>
      </c>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row>
    <row r="23" spans="1:65" ht="20.149999999999999" customHeight="1">
      <c r="A23" s="1173"/>
      <c r="B23" s="1174"/>
      <c r="C23" s="247"/>
      <c r="D23" s="248"/>
      <c r="E23" s="249"/>
      <c r="F23" s="368">
        <f t="shared" si="1"/>
        <v>0</v>
      </c>
      <c r="G23" s="370">
        <f t="shared" si="2"/>
        <v>0</v>
      </c>
      <c r="H23" s="881"/>
      <c r="I23" s="248"/>
      <c r="J23" s="249"/>
      <c r="K23" s="368">
        <f t="shared" si="0"/>
        <v>0</v>
      </c>
      <c r="L23" s="370">
        <f t="shared" si="3"/>
        <v>0</v>
      </c>
      <c r="M23" s="247"/>
      <c r="N23" s="248"/>
      <c r="O23" s="249"/>
      <c r="P23" s="368">
        <f t="shared" si="4"/>
        <v>0</v>
      </c>
      <c r="Q23" s="370">
        <f t="shared" si="5"/>
        <v>0</v>
      </c>
      <c r="R23" s="247"/>
      <c r="S23" s="248"/>
      <c r="T23" s="249"/>
      <c r="U23" s="368">
        <f t="shared" si="6"/>
        <v>0</v>
      </c>
      <c r="V23" s="370">
        <f t="shared" si="7"/>
        <v>0</v>
      </c>
      <c r="W23" s="247"/>
      <c r="X23" s="248"/>
      <c r="Y23" s="249"/>
      <c r="Z23" s="368">
        <f t="shared" si="8"/>
        <v>0</v>
      </c>
      <c r="AA23" s="370">
        <f t="shared" si="9"/>
        <v>0</v>
      </c>
      <c r="AB23" s="370">
        <f t="shared" si="10"/>
        <v>0</v>
      </c>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row>
    <row r="24" spans="1:65" ht="20.149999999999999" customHeight="1">
      <c r="A24" s="1173"/>
      <c r="B24" s="1174"/>
      <c r="C24" s="247"/>
      <c r="D24" s="248"/>
      <c r="E24" s="249"/>
      <c r="F24" s="368">
        <f t="shared" si="1"/>
        <v>0</v>
      </c>
      <c r="G24" s="370">
        <f t="shared" si="2"/>
        <v>0</v>
      </c>
      <c r="H24" s="881"/>
      <c r="I24" s="248"/>
      <c r="J24" s="249"/>
      <c r="K24" s="368">
        <f t="shared" si="0"/>
        <v>0</v>
      </c>
      <c r="L24" s="370">
        <f t="shared" si="3"/>
        <v>0</v>
      </c>
      <c r="M24" s="247"/>
      <c r="N24" s="248"/>
      <c r="O24" s="249"/>
      <c r="P24" s="368">
        <f t="shared" si="4"/>
        <v>0</v>
      </c>
      <c r="Q24" s="370">
        <f t="shared" si="5"/>
        <v>0</v>
      </c>
      <c r="R24" s="247"/>
      <c r="S24" s="248"/>
      <c r="T24" s="249"/>
      <c r="U24" s="368">
        <f t="shared" si="6"/>
        <v>0</v>
      </c>
      <c r="V24" s="370">
        <f t="shared" si="7"/>
        <v>0</v>
      </c>
      <c r="W24" s="247"/>
      <c r="X24" s="248"/>
      <c r="Y24" s="249"/>
      <c r="Z24" s="368">
        <f t="shared" si="8"/>
        <v>0</v>
      </c>
      <c r="AA24" s="370">
        <f t="shared" si="9"/>
        <v>0</v>
      </c>
      <c r="AB24" s="370">
        <f t="shared" si="10"/>
        <v>0</v>
      </c>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row>
    <row r="25" spans="1:65" ht="20.149999999999999" customHeight="1">
      <c r="A25" s="1173"/>
      <c r="B25" s="1174"/>
      <c r="C25" s="247"/>
      <c r="D25" s="248"/>
      <c r="E25" s="249"/>
      <c r="F25" s="368">
        <f t="shared" si="1"/>
        <v>0</v>
      </c>
      <c r="G25" s="370">
        <f t="shared" si="2"/>
        <v>0</v>
      </c>
      <c r="H25" s="881"/>
      <c r="I25" s="248"/>
      <c r="J25" s="249"/>
      <c r="K25" s="368">
        <f t="shared" si="0"/>
        <v>0</v>
      </c>
      <c r="L25" s="370">
        <f t="shared" si="3"/>
        <v>0</v>
      </c>
      <c r="M25" s="247"/>
      <c r="N25" s="248"/>
      <c r="O25" s="249"/>
      <c r="P25" s="368">
        <f t="shared" si="4"/>
        <v>0</v>
      </c>
      <c r="Q25" s="370">
        <f t="shared" si="5"/>
        <v>0</v>
      </c>
      <c r="R25" s="247"/>
      <c r="S25" s="248"/>
      <c r="T25" s="249"/>
      <c r="U25" s="368">
        <f t="shared" si="6"/>
        <v>0</v>
      </c>
      <c r="V25" s="370">
        <f t="shared" si="7"/>
        <v>0</v>
      </c>
      <c r="W25" s="247"/>
      <c r="X25" s="248"/>
      <c r="Y25" s="249"/>
      <c r="Z25" s="368">
        <f t="shared" si="8"/>
        <v>0</v>
      </c>
      <c r="AA25" s="370">
        <f t="shared" si="9"/>
        <v>0</v>
      </c>
      <c r="AB25" s="370">
        <f t="shared" si="10"/>
        <v>0</v>
      </c>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row>
    <row r="26" spans="1:65" ht="20.149999999999999" customHeight="1">
      <c r="A26" s="1173"/>
      <c r="B26" s="1174"/>
      <c r="C26" s="247"/>
      <c r="D26" s="248"/>
      <c r="E26" s="249"/>
      <c r="F26" s="368">
        <f t="shared" si="1"/>
        <v>0</v>
      </c>
      <c r="G26" s="370">
        <f t="shared" si="2"/>
        <v>0</v>
      </c>
      <c r="H26" s="881"/>
      <c r="I26" s="248"/>
      <c r="J26" s="249"/>
      <c r="K26" s="368">
        <f t="shared" si="0"/>
        <v>0</v>
      </c>
      <c r="L26" s="370">
        <f t="shared" si="3"/>
        <v>0</v>
      </c>
      <c r="M26" s="247"/>
      <c r="N26" s="248"/>
      <c r="O26" s="249"/>
      <c r="P26" s="368">
        <f t="shared" si="4"/>
        <v>0</v>
      </c>
      <c r="Q26" s="370">
        <f t="shared" si="5"/>
        <v>0</v>
      </c>
      <c r="R26" s="247"/>
      <c r="S26" s="248"/>
      <c r="T26" s="249"/>
      <c r="U26" s="368">
        <f t="shared" si="6"/>
        <v>0</v>
      </c>
      <c r="V26" s="370">
        <f t="shared" si="7"/>
        <v>0</v>
      </c>
      <c r="W26" s="247"/>
      <c r="X26" s="248"/>
      <c r="Y26" s="249"/>
      <c r="Z26" s="368">
        <f t="shared" si="8"/>
        <v>0</v>
      </c>
      <c r="AA26" s="370">
        <f t="shared" si="9"/>
        <v>0</v>
      </c>
      <c r="AB26" s="370">
        <f t="shared" si="10"/>
        <v>0</v>
      </c>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row>
    <row r="27" spans="1:65" ht="20.149999999999999" customHeight="1">
      <c r="A27" s="1173"/>
      <c r="B27" s="1174"/>
      <c r="C27" s="247"/>
      <c r="D27" s="248"/>
      <c r="E27" s="249"/>
      <c r="F27" s="368">
        <f t="shared" si="1"/>
        <v>0</v>
      </c>
      <c r="G27" s="370">
        <f t="shared" si="2"/>
        <v>0</v>
      </c>
      <c r="H27" s="881"/>
      <c r="I27" s="248"/>
      <c r="J27" s="249"/>
      <c r="K27" s="368">
        <f t="shared" si="0"/>
        <v>0</v>
      </c>
      <c r="L27" s="370">
        <f t="shared" si="3"/>
        <v>0</v>
      </c>
      <c r="M27" s="247"/>
      <c r="N27" s="248"/>
      <c r="O27" s="249"/>
      <c r="P27" s="368">
        <f t="shared" si="4"/>
        <v>0</v>
      </c>
      <c r="Q27" s="370">
        <f t="shared" si="5"/>
        <v>0</v>
      </c>
      <c r="R27" s="247"/>
      <c r="S27" s="248"/>
      <c r="T27" s="249"/>
      <c r="U27" s="368">
        <f t="shared" si="6"/>
        <v>0</v>
      </c>
      <c r="V27" s="370">
        <f t="shared" si="7"/>
        <v>0</v>
      </c>
      <c r="W27" s="247"/>
      <c r="X27" s="248"/>
      <c r="Y27" s="249"/>
      <c r="Z27" s="368">
        <f t="shared" si="8"/>
        <v>0</v>
      </c>
      <c r="AA27" s="370">
        <f t="shared" si="9"/>
        <v>0</v>
      </c>
      <c r="AB27" s="370">
        <f t="shared" si="10"/>
        <v>0</v>
      </c>
      <c r="AC27" s="238"/>
      <c r="AD27" s="238"/>
      <c r="AE27" s="238"/>
      <c r="AF27" s="238"/>
      <c r="AG27" s="238"/>
      <c r="AH27" s="238"/>
      <c r="AI27" s="238"/>
      <c r="AJ27" s="238"/>
      <c r="AK27" s="238"/>
      <c r="AL27" s="238"/>
      <c r="AM27" s="238"/>
      <c r="AN27" s="238"/>
      <c r="AO27" s="238"/>
      <c r="AP27" s="238"/>
      <c r="AQ27" s="238"/>
      <c r="AR27" s="238"/>
      <c r="AS27" s="238"/>
      <c r="AT27" s="238"/>
      <c r="AU27" s="238"/>
      <c r="AV27" s="238"/>
      <c r="AW27" s="238"/>
      <c r="AX27" s="238"/>
      <c r="AY27" s="238"/>
      <c r="AZ27" s="238"/>
      <c r="BA27" s="238"/>
      <c r="BB27" s="238"/>
      <c r="BC27" s="238"/>
      <c r="BD27" s="238"/>
      <c r="BE27" s="238"/>
      <c r="BF27" s="238"/>
      <c r="BG27" s="238"/>
      <c r="BH27" s="238"/>
      <c r="BI27" s="238"/>
      <c r="BJ27" s="238"/>
      <c r="BK27" s="238"/>
      <c r="BL27" s="238"/>
      <c r="BM27" s="238"/>
    </row>
    <row r="28" spans="1:65" ht="20.149999999999999" customHeight="1">
      <c r="A28" s="1173"/>
      <c r="B28" s="1174"/>
      <c r="C28" s="247"/>
      <c r="D28" s="248"/>
      <c r="E28" s="249"/>
      <c r="F28" s="368">
        <f t="shared" si="1"/>
        <v>0</v>
      </c>
      <c r="G28" s="370">
        <f t="shared" si="2"/>
        <v>0</v>
      </c>
      <c r="H28" s="881"/>
      <c r="I28" s="248"/>
      <c r="J28" s="249"/>
      <c r="K28" s="368">
        <f t="shared" si="0"/>
        <v>0</v>
      </c>
      <c r="L28" s="370">
        <f t="shared" si="3"/>
        <v>0</v>
      </c>
      <c r="M28" s="247"/>
      <c r="N28" s="248"/>
      <c r="O28" s="249"/>
      <c r="P28" s="368">
        <f t="shared" si="4"/>
        <v>0</v>
      </c>
      <c r="Q28" s="370">
        <f t="shared" si="5"/>
        <v>0</v>
      </c>
      <c r="R28" s="247"/>
      <c r="S28" s="248"/>
      <c r="T28" s="249"/>
      <c r="U28" s="368">
        <f t="shared" si="6"/>
        <v>0</v>
      </c>
      <c r="V28" s="370">
        <f t="shared" si="7"/>
        <v>0</v>
      </c>
      <c r="W28" s="247"/>
      <c r="X28" s="248"/>
      <c r="Y28" s="249"/>
      <c r="Z28" s="368">
        <f t="shared" si="8"/>
        <v>0</v>
      </c>
      <c r="AA28" s="370">
        <f t="shared" si="9"/>
        <v>0</v>
      </c>
      <c r="AB28" s="370">
        <f t="shared" si="10"/>
        <v>0</v>
      </c>
      <c r="AC28" s="238"/>
      <c r="AD28" s="238"/>
      <c r="AE28" s="238"/>
      <c r="AF28" s="238"/>
      <c r="AG28" s="238"/>
      <c r="AH28" s="238"/>
      <c r="AI28" s="238"/>
      <c r="AJ28" s="238"/>
      <c r="AK28" s="238"/>
      <c r="AL28" s="238"/>
      <c r="AM28" s="238"/>
      <c r="AN28" s="238"/>
      <c r="AO28" s="238"/>
      <c r="AP28" s="238"/>
      <c r="AQ28" s="238"/>
      <c r="AR28" s="238"/>
      <c r="AS28" s="238"/>
      <c r="AT28" s="238"/>
      <c r="AU28" s="238"/>
      <c r="AV28" s="238"/>
      <c r="AW28" s="238"/>
      <c r="AX28" s="238"/>
      <c r="AY28" s="238"/>
      <c r="AZ28" s="238"/>
      <c r="BA28" s="238"/>
      <c r="BB28" s="238"/>
      <c r="BC28" s="238"/>
      <c r="BD28" s="238"/>
      <c r="BE28" s="238"/>
      <c r="BF28" s="238"/>
      <c r="BG28" s="238"/>
      <c r="BH28" s="238"/>
      <c r="BI28" s="238"/>
      <c r="BJ28" s="238"/>
      <c r="BK28" s="238"/>
      <c r="BL28" s="238"/>
      <c r="BM28" s="238"/>
    </row>
    <row r="29" spans="1:65" ht="20.149999999999999" customHeight="1">
      <c r="A29" s="1173"/>
      <c r="B29" s="1174"/>
      <c r="C29" s="247"/>
      <c r="D29" s="248"/>
      <c r="E29" s="249"/>
      <c r="F29" s="368">
        <f t="shared" si="1"/>
        <v>0</v>
      </c>
      <c r="G29" s="370">
        <f t="shared" si="2"/>
        <v>0</v>
      </c>
      <c r="H29" s="881"/>
      <c r="I29" s="248"/>
      <c r="J29" s="249"/>
      <c r="K29" s="368">
        <f t="shared" si="0"/>
        <v>0</v>
      </c>
      <c r="L29" s="370">
        <f t="shared" si="3"/>
        <v>0</v>
      </c>
      <c r="M29" s="247"/>
      <c r="N29" s="248"/>
      <c r="O29" s="249"/>
      <c r="P29" s="368">
        <f t="shared" si="4"/>
        <v>0</v>
      </c>
      <c r="Q29" s="370">
        <f t="shared" si="5"/>
        <v>0</v>
      </c>
      <c r="R29" s="247"/>
      <c r="S29" s="248"/>
      <c r="T29" s="249"/>
      <c r="U29" s="368">
        <f t="shared" si="6"/>
        <v>0</v>
      </c>
      <c r="V29" s="370">
        <f t="shared" si="7"/>
        <v>0</v>
      </c>
      <c r="W29" s="247"/>
      <c r="X29" s="248"/>
      <c r="Y29" s="249"/>
      <c r="Z29" s="368">
        <f t="shared" si="8"/>
        <v>0</v>
      </c>
      <c r="AA29" s="370">
        <f t="shared" si="9"/>
        <v>0</v>
      </c>
      <c r="AB29" s="370">
        <f t="shared" si="10"/>
        <v>0</v>
      </c>
      <c r="AC29" s="238"/>
      <c r="AD29" s="238"/>
      <c r="AE29" s="238"/>
      <c r="AF29" s="238"/>
      <c r="AG29" s="238"/>
      <c r="AH29" s="238"/>
      <c r="AI29" s="238"/>
      <c r="AJ29" s="238"/>
      <c r="AK29" s="238"/>
      <c r="AL29" s="238"/>
      <c r="AM29" s="238"/>
      <c r="AN29" s="238"/>
      <c r="AO29" s="238"/>
      <c r="AP29" s="238"/>
      <c r="AQ29" s="238"/>
      <c r="AR29" s="238"/>
      <c r="AS29" s="238"/>
      <c r="AT29" s="238"/>
      <c r="AU29" s="238"/>
      <c r="AV29" s="238"/>
      <c r="AW29" s="238"/>
      <c r="AX29" s="238"/>
      <c r="AY29" s="238"/>
      <c r="AZ29" s="238"/>
      <c r="BA29" s="238"/>
      <c r="BB29" s="238"/>
      <c r="BC29" s="238"/>
      <c r="BD29" s="238"/>
      <c r="BE29" s="238"/>
      <c r="BF29" s="238"/>
      <c r="BG29" s="238"/>
      <c r="BH29" s="238"/>
      <c r="BI29" s="238"/>
      <c r="BJ29" s="238"/>
      <c r="BK29" s="238"/>
      <c r="BL29" s="238"/>
      <c r="BM29" s="238"/>
    </row>
    <row r="30" spans="1:65" ht="20.149999999999999" customHeight="1">
      <c r="A30" s="1173"/>
      <c r="B30" s="1174"/>
      <c r="C30" s="247"/>
      <c r="D30" s="248"/>
      <c r="E30" s="249"/>
      <c r="F30" s="368">
        <f t="shared" si="1"/>
        <v>0</v>
      </c>
      <c r="G30" s="370">
        <f t="shared" si="2"/>
        <v>0</v>
      </c>
      <c r="H30" s="881"/>
      <c r="I30" s="248"/>
      <c r="J30" s="249"/>
      <c r="K30" s="368">
        <f t="shared" si="0"/>
        <v>0</v>
      </c>
      <c r="L30" s="370">
        <f t="shared" si="3"/>
        <v>0</v>
      </c>
      <c r="M30" s="247"/>
      <c r="N30" s="248"/>
      <c r="O30" s="249"/>
      <c r="P30" s="368">
        <f t="shared" si="4"/>
        <v>0</v>
      </c>
      <c r="Q30" s="370">
        <f t="shared" si="5"/>
        <v>0</v>
      </c>
      <c r="R30" s="247"/>
      <c r="S30" s="248"/>
      <c r="T30" s="249"/>
      <c r="U30" s="368">
        <f t="shared" si="6"/>
        <v>0</v>
      </c>
      <c r="V30" s="370">
        <f t="shared" si="7"/>
        <v>0</v>
      </c>
      <c r="W30" s="247"/>
      <c r="X30" s="248"/>
      <c r="Y30" s="249"/>
      <c r="Z30" s="368">
        <f t="shared" si="8"/>
        <v>0</v>
      </c>
      <c r="AA30" s="370">
        <f t="shared" si="9"/>
        <v>0</v>
      </c>
      <c r="AB30" s="370">
        <f t="shared" si="10"/>
        <v>0</v>
      </c>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38"/>
      <c r="AY30" s="238"/>
      <c r="AZ30" s="238"/>
      <c r="BA30" s="238"/>
      <c r="BB30" s="238"/>
      <c r="BC30" s="238"/>
      <c r="BD30" s="238"/>
      <c r="BE30" s="238"/>
      <c r="BF30" s="238"/>
      <c r="BG30" s="238"/>
      <c r="BH30" s="238"/>
      <c r="BI30" s="238"/>
      <c r="BJ30" s="238"/>
      <c r="BK30" s="238"/>
      <c r="BL30" s="238"/>
      <c r="BM30" s="238"/>
    </row>
    <row r="31" spans="1:65" ht="20.149999999999999" customHeight="1">
      <c r="A31" s="1173"/>
      <c r="B31" s="1174"/>
      <c r="C31" s="247"/>
      <c r="D31" s="248"/>
      <c r="E31" s="249"/>
      <c r="F31" s="368">
        <f t="shared" si="1"/>
        <v>0</v>
      </c>
      <c r="G31" s="370">
        <f t="shared" si="2"/>
        <v>0</v>
      </c>
      <c r="H31" s="881"/>
      <c r="I31" s="248"/>
      <c r="J31" s="249"/>
      <c r="K31" s="368">
        <f t="shared" si="0"/>
        <v>0</v>
      </c>
      <c r="L31" s="370">
        <f t="shared" si="3"/>
        <v>0</v>
      </c>
      <c r="M31" s="247"/>
      <c r="N31" s="248"/>
      <c r="O31" s="249"/>
      <c r="P31" s="368">
        <f t="shared" si="4"/>
        <v>0</v>
      </c>
      <c r="Q31" s="370">
        <f t="shared" si="5"/>
        <v>0</v>
      </c>
      <c r="R31" s="247"/>
      <c r="S31" s="248"/>
      <c r="T31" s="249"/>
      <c r="U31" s="368">
        <f t="shared" si="6"/>
        <v>0</v>
      </c>
      <c r="V31" s="370">
        <f t="shared" si="7"/>
        <v>0</v>
      </c>
      <c r="W31" s="247"/>
      <c r="X31" s="248"/>
      <c r="Y31" s="249"/>
      <c r="Z31" s="368">
        <f t="shared" si="8"/>
        <v>0</v>
      </c>
      <c r="AA31" s="370">
        <f t="shared" si="9"/>
        <v>0</v>
      </c>
      <c r="AB31" s="370">
        <f t="shared" si="10"/>
        <v>0</v>
      </c>
      <c r="AC31" s="238"/>
      <c r="AD31" s="238"/>
      <c r="AE31" s="238"/>
      <c r="AF31" s="238"/>
      <c r="AG31" s="238"/>
      <c r="AH31" s="238"/>
      <c r="AI31" s="238"/>
      <c r="AJ31" s="238"/>
      <c r="AK31" s="238"/>
      <c r="AL31" s="238"/>
      <c r="AM31" s="238"/>
      <c r="AN31" s="238"/>
      <c r="AO31" s="238"/>
      <c r="AP31" s="238"/>
      <c r="AQ31" s="238"/>
      <c r="AR31" s="238"/>
      <c r="AS31" s="238"/>
      <c r="AT31" s="238"/>
      <c r="AU31" s="238"/>
      <c r="AV31" s="238"/>
      <c r="AW31" s="238"/>
      <c r="AX31" s="238"/>
      <c r="AY31" s="238"/>
      <c r="AZ31" s="238"/>
      <c r="BA31" s="238"/>
      <c r="BB31" s="238"/>
      <c r="BC31" s="238"/>
      <c r="BD31" s="238"/>
      <c r="BE31" s="238"/>
      <c r="BF31" s="238"/>
      <c r="BG31" s="238"/>
      <c r="BH31" s="238"/>
      <c r="BI31" s="238"/>
      <c r="BJ31" s="238"/>
      <c r="BK31" s="238"/>
      <c r="BL31" s="238"/>
      <c r="BM31" s="238"/>
    </row>
    <row r="32" spans="1:65" ht="20.149999999999999" customHeight="1">
      <c r="A32" s="1173"/>
      <c r="B32" s="1174"/>
      <c r="C32" s="247"/>
      <c r="D32" s="248"/>
      <c r="E32" s="249"/>
      <c r="F32" s="368">
        <f t="shared" si="1"/>
        <v>0</v>
      </c>
      <c r="G32" s="370">
        <f t="shared" si="2"/>
        <v>0</v>
      </c>
      <c r="H32" s="881"/>
      <c r="I32" s="248"/>
      <c r="J32" s="249"/>
      <c r="K32" s="368">
        <f t="shared" si="0"/>
        <v>0</v>
      </c>
      <c r="L32" s="370">
        <f t="shared" si="3"/>
        <v>0</v>
      </c>
      <c r="M32" s="247"/>
      <c r="N32" s="248"/>
      <c r="O32" s="249"/>
      <c r="P32" s="368">
        <f t="shared" si="4"/>
        <v>0</v>
      </c>
      <c r="Q32" s="370">
        <f t="shared" si="5"/>
        <v>0</v>
      </c>
      <c r="R32" s="247"/>
      <c r="S32" s="248"/>
      <c r="T32" s="249"/>
      <c r="U32" s="368">
        <f t="shared" si="6"/>
        <v>0</v>
      </c>
      <c r="V32" s="370">
        <f t="shared" si="7"/>
        <v>0</v>
      </c>
      <c r="W32" s="247"/>
      <c r="X32" s="248"/>
      <c r="Y32" s="249"/>
      <c r="Z32" s="368">
        <f t="shared" si="8"/>
        <v>0</v>
      </c>
      <c r="AA32" s="370">
        <f t="shared" si="9"/>
        <v>0</v>
      </c>
      <c r="AB32" s="370">
        <f t="shared" si="10"/>
        <v>0</v>
      </c>
      <c r="AC32" s="238"/>
      <c r="AD32" s="238"/>
      <c r="AE32" s="238"/>
      <c r="AF32" s="238"/>
      <c r="AG32" s="238"/>
      <c r="AH32" s="238"/>
      <c r="AI32" s="238"/>
      <c r="AJ32" s="238"/>
      <c r="AK32" s="238"/>
      <c r="AL32" s="238"/>
      <c r="AM32" s="238"/>
      <c r="AN32" s="238"/>
      <c r="AO32" s="238"/>
      <c r="AP32" s="238"/>
      <c r="AQ32" s="238"/>
      <c r="AR32" s="238"/>
      <c r="AS32" s="238"/>
      <c r="AT32" s="238"/>
      <c r="AU32" s="238"/>
      <c r="AV32" s="238"/>
      <c r="AW32" s="238"/>
      <c r="AX32" s="238"/>
      <c r="AY32" s="238"/>
      <c r="AZ32" s="238"/>
      <c r="BA32" s="238"/>
      <c r="BB32" s="238"/>
      <c r="BC32" s="238"/>
      <c r="BD32" s="238"/>
      <c r="BE32" s="238"/>
      <c r="BF32" s="238"/>
      <c r="BG32" s="238"/>
      <c r="BH32" s="238"/>
      <c r="BI32" s="238"/>
      <c r="BJ32" s="238"/>
      <c r="BK32" s="238"/>
      <c r="BL32" s="238"/>
      <c r="BM32" s="238"/>
    </row>
    <row r="33" spans="1:65" ht="20.149999999999999" customHeight="1">
      <c r="A33" s="1173"/>
      <c r="B33" s="1174"/>
      <c r="C33" s="247"/>
      <c r="D33" s="248"/>
      <c r="E33" s="249"/>
      <c r="F33" s="368">
        <f t="shared" si="1"/>
        <v>0</v>
      </c>
      <c r="G33" s="370">
        <f t="shared" si="2"/>
        <v>0</v>
      </c>
      <c r="H33" s="881"/>
      <c r="I33" s="248"/>
      <c r="J33" s="249"/>
      <c r="K33" s="368">
        <f t="shared" si="0"/>
        <v>0</v>
      </c>
      <c r="L33" s="370">
        <f t="shared" si="3"/>
        <v>0</v>
      </c>
      <c r="M33" s="247"/>
      <c r="N33" s="248"/>
      <c r="O33" s="249"/>
      <c r="P33" s="368">
        <f t="shared" si="4"/>
        <v>0</v>
      </c>
      <c r="Q33" s="370">
        <f t="shared" si="5"/>
        <v>0</v>
      </c>
      <c r="R33" s="247"/>
      <c r="S33" s="248"/>
      <c r="T33" s="249"/>
      <c r="U33" s="368">
        <f t="shared" si="6"/>
        <v>0</v>
      </c>
      <c r="V33" s="370">
        <f t="shared" si="7"/>
        <v>0</v>
      </c>
      <c r="W33" s="247"/>
      <c r="X33" s="248"/>
      <c r="Y33" s="249"/>
      <c r="Z33" s="368">
        <f t="shared" si="8"/>
        <v>0</v>
      </c>
      <c r="AA33" s="370">
        <f t="shared" si="9"/>
        <v>0</v>
      </c>
      <c r="AB33" s="370">
        <f t="shared" si="10"/>
        <v>0</v>
      </c>
      <c r="AC33" s="238"/>
      <c r="AD33" s="238"/>
      <c r="AE33" s="238"/>
      <c r="AF33" s="238"/>
      <c r="AG33" s="238"/>
      <c r="AH33" s="238"/>
      <c r="AI33" s="238"/>
      <c r="AJ33" s="238"/>
      <c r="AK33" s="238"/>
      <c r="AL33" s="238"/>
      <c r="AM33" s="238"/>
      <c r="AN33" s="238"/>
      <c r="AO33" s="238"/>
      <c r="AP33" s="238"/>
      <c r="AQ33" s="238"/>
      <c r="AR33" s="238"/>
      <c r="AS33" s="238"/>
      <c r="AT33" s="238"/>
      <c r="AU33" s="238"/>
      <c r="AV33" s="238"/>
      <c r="AW33" s="238"/>
      <c r="AX33" s="238"/>
      <c r="AY33" s="238"/>
      <c r="AZ33" s="238"/>
      <c r="BA33" s="238"/>
      <c r="BB33" s="238"/>
      <c r="BC33" s="238"/>
      <c r="BD33" s="238"/>
      <c r="BE33" s="238"/>
      <c r="BF33" s="238"/>
      <c r="BG33" s="238"/>
      <c r="BH33" s="238"/>
      <c r="BI33" s="238"/>
      <c r="BJ33" s="238"/>
      <c r="BK33" s="238"/>
      <c r="BL33" s="238"/>
      <c r="BM33" s="238"/>
    </row>
    <row r="34" spans="1:65" ht="20.149999999999999" customHeight="1">
      <c r="A34" s="1173"/>
      <c r="B34" s="1174"/>
      <c r="C34" s="247"/>
      <c r="D34" s="248"/>
      <c r="E34" s="249"/>
      <c r="F34" s="368">
        <f t="shared" si="1"/>
        <v>0</v>
      </c>
      <c r="G34" s="370">
        <f t="shared" si="2"/>
        <v>0</v>
      </c>
      <c r="H34" s="881"/>
      <c r="I34" s="248"/>
      <c r="J34" s="249"/>
      <c r="K34" s="368">
        <f t="shared" ref="K34:K52" si="11">J34*I34</f>
        <v>0</v>
      </c>
      <c r="L34" s="370">
        <f t="shared" si="3"/>
        <v>0</v>
      </c>
      <c r="M34" s="247"/>
      <c r="N34" s="248"/>
      <c r="O34" s="249"/>
      <c r="P34" s="368">
        <f t="shared" si="4"/>
        <v>0</v>
      </c>
      <c r="Q34" s="370">
        <f t="shared" si="5"/>
        <v>0</v>
      </c>
      <c r="R34" s="247"/>
      <c r="S34" s="248"/>
      <c r="T34" s="249"/>
      <c r="U34" s="368">
        <f t="shared" si="6"/>
        <v>0</v>
      </c>
      <c r="V34" s="370">
        <f t="shared" si="7"/>
        <v>0</v>
      </c>
      <c r="W34" s="247"/>
      <c r="X34" s="248"/>
      <c r="Y34" s="249"/>
      <c r="Z34" s="368">
        <f t="shared" si="8"/>
        <v>0</v>
      </c>
      <c r="AA34" s="370">
        <f t="shared" si="9"/>
        <v>0</v>
      </c>
      <c r="AB34" s="370">
        <f t="shared" si="10"/>
        <v>0</v>
      </c>
      <c r="AC34" s="238"/>
      <c r="AD34" s="238"/>
      <c r="AE34" s="238"/>
      <c r="AF34" s="238"/>
      <c r="AG34" s="238"/>
      <c r="AH34" s="238"/>
      <c r="AI34" s="238"/>
      <c r="AJ34" s="238"/>
      <c r="AK34" s="238"/>
      <c r="AL34" s="238"/>
      <c r="AM34" s="238"/>
      <c r="AN34" s="238"/>
      <c r="AO34" s="238"/>
      <c r="AP34" s="238"/>
      <c r="AQ34" s="238"/>
      <c r="AR34" s="238"/>
      <c r="AS34" s="238"/>
      <c r="AT34" s="238"/>
      <c r="AU34" s="238"/>
      <c r="AV34" s="238"/>
      <c r="AW34" s="238"/>
      <c r="AX34" s="238"/>
      <c r="AY34" s="238"/>
      <c r="AZ34" s="238"/>
      <c r="BA34" s="238"/>
      <c r="BB34" s="238"/>
      <c r="BC34" s="238"/>
      <c r="BD34" s="238"/>
      <c r="BE34" s="238"/>
      <c r="BF34" s="238"/>
      <c r="BG34" s="238"/>
      <c r="BH34" s="238"/>
      <c r="BI34" s="238"/>
      <c r="BJ34" s="238"/>
      <c r="BK34" s="238"/>
      <c r="BL34" s="238"/>
      <c r="BM34" s="238"/>
    </row>
    <row r="35" spans="1:65" ht="20.149999999999999" customHeight="1">
      <c r="A35" s="1173"/>
      <c r="B35" s="1174"/>
      <c r="C35" s="247"/>
      <c r="D35" s="248"/>
      <c r="E35" s="249"/>
      <c r="F35" s="368">
        <f t="shared" ref="F35:F44" si="12">E35*D35</f>
        <v>0</v>
      </c>
      <c r="G35" s="370">
        <f t="shared" si="2"/>
        <v>0</v>
      </c>
      <c r="H35" s="881"/>
      <c r="I35" s="248"/>
      <c r="J35" s="249"/>
      <c r="K35" s="368">
        <f t="shared" ref="K35:K44" si="13">J35*I35</f>
        <v>0</v>
      </c>
      <c r="L35" s="370">
        <f t="shared" si="3"/>
        <v>0</v>
      </c>
      <c r="M35" s="247"/>
      <c r="N35" s="248"/>
      <c r="O35" s="249"/>
      <c r="P35" s="368">
        <f t="shared" ref="P35:P44" si="14">O35*N35</f>
        <v>0</v>
      </c>
      <c r="Q35" s="370">
        <f t="shared" si="5"/>
        <v>0</v>
      </c>
      <c r="R35" s="247"/>
      <c r="S35" s="248"/>
      <c r="T35" s="249"/>
      <c r="U35" s="368">
        <f t="shared" ref="U35:U44" si="15">T35*S35</f>
        <v>0</v>
      </c>
      <c r="V35" s="370">
        <f t="shared" si="7"/>
        <v>0</v>
      </c>
      <c r="W35" s="247"/>
      <c r="X35" s="248"/>
      <c r="Y35" s="249"/>
      <c r="Z35" s="368">
        <f t="shared" ref="Z35:Z44" si="16">Y35*X35</f>
        <v>0</v>
      </c>
      <c r="AA35" s="370">
        <f t="shared" si="9"/>
        <v>0</v>
      </c>
      <c r="AB35" s="370">
        <f t="shared" si="10"/>
        <v>0</v>
      </c>
      <c r="AC35" s="238"/>
      <c r="AD35" s="238"/>
      <c r="AE35" s="238"/>
      <c r="AF35" s="238"/>
      <c r="AG35" s="238"/>
      <c r="AH35" s="238"/>
      <c r="AI35" s="238"/>
      <c r="AJ35" s="238"/>
      <c r="AK35" s="238"/>
      <c r="AL35" s="238"/>
      <c r="AM35" s="238"/>
      <c r="AN35" s="238"/>
      <c r="AO35" s="238"/>
      <c r="AP35" s="238"/>
      <c r="AQ35" s="238"/>
      <c r="AR35" s="238"/>
      <c r="AS35" s="238"/>
      <c r="AT35" s="238"/>
      <c r="AU35" s="238"/>
      <c r="AV35" s="238"/>
      <c r="AW35" s="238"/>
      <c r="AX35" s="238"/>
      <c r="AY35" s="238"/>
      <c r="AZ35" s="238"/>
      <c r="BA35" s="238"/>
      <c r="BB35" s="238"/>
      <c r="BC35" s="238"/>
      <c r="BD35" s="238"/>
      <c r="BE35" s="238"/>
      <c r="BF35" s="238"/>
      <c r="BG35" s="238"/>
      <c r="BH35" s="238"/>
      <c r="BI35" s="238"/>
      <c r="BJ35" s="238"/>
      <c r="BK35" s="238"/>
      <c r="BL35" s="238"/>
      <c r="BM35" s="238"/>
    </row>
    <row r="36" spans="1:65" ht="20.149999999999999" customHeight="1">
      <c r="A36" s="1173"/>
      <c r="B36" s="1174"/>
      <c r="C36" s="247"/>
      <c r="D36" s="248"/>
      <c r="E36" s="249"/>
      <c r="F36" s="368">
        <f t="shared" si="12"/>
        <v>0</v>
      </c>
      <c r="G36" s="370">
        <f t="shared" si="2"/>
        <v>0</v>
      </c>
      <c r="H36" s="881"/>
      <c r="I36" s="248"/>
      <c r="J36" s="249"/>
      <c r="K36" s="368">
        <f t="shared" si="13"/>
        <v>0</v>
      </c>
      <c r="L36" s="370">
        <f t="shared" si="3"/>
        <v>0</v>
      </c>
      <c r="M36" s="247"/>
      <c r="N36" s="248"/>
      <c r="O36" s="249"/>
      <c r="P36" s="368">
        <f t="shared" si="14"/>
        <v>0</v>
      </c>
      <c r="Q36" s="370">
        <f t="shared" si="5"/>
        <v>0</v>
      </c>
      <c r="R36" s="247"/>
      <c r="S36" s="248"/>
      <c r="T36" s="249"/>
      <c r="U36" s="368">
        <f t="shared" si="15"/>
        <v>0</v>
      </c>
      <c r="V36" s="370">
        <f t="shared" si="7"/>
        <v>0</v>
      </c>
      <c r="W36" s="247"/>
      <c r="X36" s="248"/>
      <c r="Y36" s="249"/>
      <c r="Z36" s="368">
        <f t="shared" si="16"/>
        <v>0</v>
      </c>
      <c r="AA36" s="370">
        <f t="shared" si="9"/>
        <v>0</v>
      </c>
      <c r="AB36" s="370">
        <f t="shared" si="10"/>
        <v>0</v>
      </c>
      <c r="AC36" s="238"/>
      <c r="AD36" s="238"/>
      <c r="AE36" s="238"/>
      <c r="AF36" s="238"/>
      <c r="AG36" s="238"/>
      <c r="AH36" s="238"/>
      <c r="AI36" s="238"/>
      <c r="AJ36" s="238"/>
      <c r="AK36" s="238"/>
      <c r="AL36" s="238"/>
      <c r="AM36" s="238"/>
      <c r="AN36" s="238"/>
      <c r="AO36" s="238"/>
      <c r="AP36" s="238"/>
      <c r="AQ36" s="238"/>
      <c r="AR36" s="238"/>
      <c r="AS36" s="238"/>
      <c r="AT36" s="238"/>
      <c r="AU36" s="238"/>
      <c r="AV36" s="238"/>
      <c r="AW36" s="238"/>
      <c r="AX36" s="238"/>
      <c r="AY36" s="238"/>
      <c r="AZ36" s="238"/>
      <c r="BA36" s="238"/>
      <c r="BB36" s="238"/>
      <c r="BC36" s="238"/>
      <c r="BD36" s="238"/>
      <c r="BE36" s="238"/>
      <c r="BF36" s="238"/>
      <c r="BG36" s="238"/>
      <c r="BH36" s="238"/>
      <c r="BI36" s="238"/>
      <c r="BJ36" s="238"/>
      <c r="BK36" s="238"/>
      <c r="BL36" s="238"/>
      <c r="BM36" s="238"/>
    </row>
    <row r="37" spans="1:65" ht="20.149999999999999" customHeight="1">
      <c r="A37" s="1173"/>
      <c r="B37" s="1174"/>
      <c r="C37" s="247"/>
      <c r="D37" s="248"/>
      <c r="E37" s="249"/>
      <c r="F37" s="368">
        <f t="shared" si="12"/>
        <v>0</v>
      </c>
      <c r="G37" s="370">
        <f t="shared" si="2"/>
        <v>0</v>
      </c>
      <c r="H37" s="881"/>
      <c r="I37" s="248"/>
      <c r="J37" s="249"/>
      <c r="K37" s="368">
        <f t="shared" si="13"/>
        <v>0</v>
      </c>
      <c r="L37" s="370">
        <f t="shared" si="3"/>
        <v>0</v>
      </c>
      <c r="M37" s="247"/>
      <c r="N37" s="248"/>
      <c r="O37" s="249"/>
      <c r="P37" s="368">
        <f t="shared" si="14"/>
        <v>0</v>
      </c>
      <c r="Q37" s="370">
        <f t="shared" si="5"/>
        <v>0</v>
      </c>
      <c r="R37" s="247"/>
      <c r="S37" s="248"/>
      <c r="T37" s="249"/>
      <c r="U37" s="368">
        <f t="shared" si="15"/>
        <v>0</v>
      </c>
      <c r="V37" s="370">
        <f t="shared" si="7"/>
        <v>0</v>
      </c>
      <c r="W37" s="247"/>
      <c r="X37" s="248"/>
      <c r="Y37" s="249"/>
      <c r="Z37" s="368">
        <f t="shared" si="16"/>
        <v>0</v>
      </c>
      <c r="AA37" s="370">
        <f t="shared" si="9"/>
        <v>0</v>
      </c>
      <c r="AB37" s="370">
        <f t="shared" si="10"/>
        <v>0</v>
      </c>
      <c r="AC37" s="238"/>
      <c r="AD37" s="238"/>
      <c r="AE37" s="238"/>
      <c r="AF37" s="238"/>
      <c r="AG37" s="238"/>
      <c r="AH37" s="238"/>
      <c r="AI37" s="238"/>
      <c r="AJ37" s="238"/>
      <c r="AK37" s="238"/>
      <c r="AL37" s="238"/>
      <c r="AM37" s="238"/>
      <c r="AN37" s="238"/>
      <c r="AO37" s="238"/>
      <c r="AP37" s="238"/>
      <c r="AQ37" s="238"/>
      <c r="AR37" s="238"/>
      <c r="AS37" s="238"/>
      <c r="AT37" s="238"/>
      <c r="AU37" s="238"/>
      <c r="AV37" s="238"/>
      <c r="AW37" s="238"/>
      <c r="AX37" s="238"/>
      <c r="AY37" s="238"/>
      <c r="AZ37" s="238"/>
      <c r="BA37" s="238"/>
      <c r="BB37" s="238"/>
      <c r="BC37" s="238"/>
      <c r="BD37" s="238"/>
      <c r="BE37" s="238"/>
      <c r="BF37" s="238"/>
      <c r="BG37" s="238"/>
      <c r="BH37" s="238"/>
      <c r="BI37" s="238"/>
      <c r="BJ37" s="238"/>
      <c r="BK37" s="238"/>
      <c r="BL37" s="238"/>
      <c r="BM37" s="238"/>
    </row>
    <row r="38" spans="1:65" ht="20.149999999999999" customHeight="1">
      <c r="A38" s="1173"/>
      <c r="B38" s="1174"/>
      <c r="C38" s="247"/>
      <c r="D38" s="248"/>
      <c r="E38" s="249"/>
      <c r="F38" s="368">
        <f t="shared" si="12"/>
        <v>0</v>
      </c>
      <c r="G38" s="370">
        <f t="shared" si="2"/>
        <v>0</v>
      </c>
      <c r="H38" s="881"/>
      <c r="I38" s="248"/>
      <c r="J38" s="249"/>
      <c r="K38" s="368">
        <f t="shared" si="13"/>
        <v>0</v>
      </c>
      <c r="L38" s="370">
        <f t="shared" si="3"/>
        <v>0</v>
      </c>
      <c r="M38" s="247"/>
      <c r="N38" s="248"/>
      <c r="O38" s="249"/>
      <c r="P38" s="368">
        <f t="shared" si="14"/>
        <v>0</v>
      </c>
      <c r="Q38" s="370">
        <f t="shared" si="5"/>
        <v>0</v>
      </c>
      <c r="R38" s="247"/>
      <c r="S38" s="248"/>
      <c r="T38" s="249"/>
      <c r="U38" s="368">
        <f t="shared" si="15"/>
        <v>0</v>
      </c>
      <c r="V38" s="370">
        <f t="shared" si="7"/>
        <v>0</v>
      </c>
      <c r="W38" s="247"/>
      <c r="X38" s="248"/>
      <c r="Y38" s="249"/>
      <c r="Z38" s="368">
        <f t="shared" si="16"/>
        <v>0</v>
      </c>
      <c r="AA38" s="370">
        <f t="shared" si="9"/>
        <v>0</v>
      </c>
      <c r="AB38" s="370">
        <f t="shared" si="10"/>
        <v>0</v>
      </c>
      <c r="AC38" s="238"/>
      <c r="AD38" s="238"/>
      <c r="AE38" s="238"/>
      <c r="AF38" s="238"/>
      <c r="AG38" s="238"/>
      <c r="AH38" s="238"/>
      <c r="AI38" s="238"/>
      <c r="AJ38" s="238"/>
      <c r="AK38" s="238"/>
      <c r="AL38" s="238"/>
      <c r="AM38" s="238"/>
      <c r="AN38" s="238"/>
      <c r="AO38" s="238"/>
      <c r="AP38" s="238"/>
      <c r="AQ38" s="238"/>
      <c r="AR38" s="238"/>
      <c r="AS38" s="238"/>
      <c r="AT38" s="238"/>
      <c r="AU38" s="238"/>
      <c r="AV38" s="238"/>
      <c r="AW38" s="238"/>
      <c r="AX38" s="238"/>
      <c r="AY38" s="238"/>
      <c r="AZ38" s="238"/>
      <c r="BA38" s="238"/>
      <c r="BB38" s="238"/>
      <c r="BC38" s="238"/>
      <c r="BD38" s="238"/>
      <c r="BE38" s="238"/>
      <c r="BF38" s="238"/>
      <c r="BG38" s="238"/>
      <c r="BH38" s="238"/>
      <c r="BI38" s="238"/>
      <c r="BJ38" s="238"/>
      <c r="BK38" s="238"/>
      <c r="BL38" s="238"/>
      <c r="BM38" s="238"/>
    </row>
    <row r="39" spans="1:65" ht="20.149999999999999" customHeight="1">
      <c r="A39" s="1173"/>
      <c r="B39" s="1174"/>
      <c r="C39" s="247"/>
      <c r="D39" s="248"/>
      <c r="E39" s="249"/>
      <c r="F39" s="368">
        <f t="shared" si="12"/>
        <v>0</v>
      </c>
      <c r="G39" s="370">
        <f t="shared" si="2"/>
        <v>0</v>
      </c>
      <c r="H39" s="881"/>
      <c r="I39" s="248"/>
      <c r="J39" s="249"/>
      <c r="K39" s="368">
        <f t="shared" si="13"/>
        <v>0</v>
      </c>
      <c r="L39" s="370">
        <f t="shared" si="3"/>
        <v>0</v>
      </c>
      <c r="M39" s="247"/>
      <c r="N39" s="248"/>
      <c r="O39" s="249"/>
      <c r="P39" s="368">
        <f t="shared" si="14"/>
        <v>0</v>
      </c>
      <c r="Q39" s="370">
        <f t="shared" si="5"/>
        <v>0</v>
      </c>
      <c r="R39" s="247"/>
      <c r="S39" s="248"/>
      <c r="T39" s="249"/>
      <c r="U39" s="368">
        <f t="shared" si="15"/>
        <v>0</v>
      </c>
      <c r="V39" s="370">
        <f t="shared" si="7"/>
        <v>0</v>
      </c>
      <c r="W39" s="247"/>
      <c r="X39" s="248"/>
      <c r="Y39" s="249"/>
      <c r="Z39" s="368">
        <f t="shared" si="16"/>
        <v>0</v>
      </c>
      <c r="AA39" s="370">
        <f t="shared" si="9"/>
        <v>0</v>
      </c>
      <c r="AB39" s="370">
        <f t="shared" si="10"/>
        <v>0</v>
      </c>
      <c r="AC39" s="238"/>
      <c r="AD39" s="238"/>
      <c r="AE39" s="238"/>
      <c r="AF39" s="238"/>
      <c r="AG39" s="238"/>
      <c r="AH39" s="238"/>
      <c r="AI39" s="238"/>
      <c r="AJ39" s="238"/>
      <c r="AK39" s="238"/>
      <c r="AL39" s="238"/>
      <c r="AM39" s="238"/>
      <c r="AN39" s="238"/>
      <c r="AO39" s="238"/>
      <c r="AP39" s="238"/>
      <c r="AQ39" s="238"/>
      <c r="AR39" s="238"/>
      <c r="AS39" s="238"/>
      <c r="AT39" s="238"/>
      <c r="AU39" s="238"/>
      <c r="AV39" s="238"/>
      <c r="AW39" s="238"/>
      <c r="AX39" s="238"/>
      <c r="AY39" s="238"/>
      <c r="AZ39" s="238"/>
      <c r="BA39" s="238"/>
      <c r="BB39" s="238"/>
      <c r="BC39" s="238"/>
      <c r="BD39" s="238"/>
      <c r="BE39" s="238"/>
      <c r="BF39" s="238"/>
      <c r="BG39" s="238"/>
      <c r="BH39" s="238"/>
      <c r="BI39" s="238"/>
      <c r="BJ39" s="238"/>
      <c r="BK39" s="238"/>
      <c r="BL39" s="238"/>
      <c r="BM39" s="238"/>
    </row>
    <row r="40" spans="1:65" ht="20.149999999999999" customHeight="1">
      <c r="A40" s="1173"/>
      <c r="B40" s="1174"/>
      <c r="C40" s="247"/>
      <c r="D40" s="248"/>
      <c r="E40" s="249"/>
      <c r="F40" s="368">
        <f t="shared" si="12"/>
        <v>0</v>
      </c>
      <c r="G40" s="370">
        <f t="shared" si="2"/>
        <v>0</v>
      </c>
      <c r="H40" s="881"/>
      <c r="I40" s="248"/>
      <c r="J40" s="249"/>
      <c r="K40" s="368">
        <f t="shared" si="13"/>
        <v>0</v>
      </c>
      <c r="L40" s="370">
        <f t="shared" si="3"/>
        <v>0</v>
      </c>
      <c r="M40" s="247"/>
      <c r="N40" s="248"/>
      <c r="O40" s="249"/>
      <c r="P40" s="368">
        <f t="shared" si="14"/>
        <v>0</v>
      </c>
      <c r="Q40" s="370">
        <f t="shared" si="5"/>
        <v>0</v>
      </c>
      <c r="R40" s="247"/>
      <c r="S40" s="248"/>
      <c r="T40" s="249"/>
      <c r="U40" s="368">
        <f t="shared" si="15"/>
        <v>0</v>
      </c>
      <c r="V40" s="370">
        <f t="shared" si="7"/>
        <v>0</v>
      </c>
      <c r="W40" s="247"/>
      <c r="X40" s="248"/>
      <c r="Y40" s="249"/>
      <c r="Z40" s="368">
        <f t="shared" si="16"/>
        <v>0</v>
      </c>
      <c r="AA40" s="370">
        <f t="shared" si="9"/>
        <v>0</v>
      </c>
      <c r="AB40" s="370">
        <f t="shared" si="10"/>
        <v>0</v>
      </c>
      <c r="AC40" s="238"/>
      <c r="AD40" s="238"/>
      <c r="AE40" s="238"/>
      <c r="AF40" s="238"/>
      <c r="AG40" s="238"/>
      <c r="AH40" s="238"/>
      <c r="AI40" s="238"/>
      <c r="AJ40" s="238"/>
      <c r="AK40" s="238"/>
      <c r="AL40" s="238"/>
      <c r="AM40" s="238"/>
      <c r="AN40" s="238"/>
      <c r="AO40" s="238"/>
      <c r="AP40" s="238"/>
      <c r="AQ40" s="238"/>
      <c r="AR40" s="238"/>
      <c r="AS40" s="238"/>
      <c r="AT40" s="238"/>
      <c r="AU40" s="238"/>
      <c r="AV40" s="238"/>
      <c r="AW40" s="238"/>
      <c r="AX40" s="238"/>
      <c r="AY40" s="238"/>
      <c r="AZ40" s="238"/>
      <c r="BA40" s="238"/>
      <c r="BB40" s="238"/>
      <c r="BC40" s="238"/>
      <c r="BD40" s="238"/>
      <c r="BE40" s="238"/>
      <c r="BF40" s="238"/>
      <c r="BG40" s="238"/>
      <c r="BH40" s="238"/>
      <c r="BI40" s="238"/>
      <c r="BJ40" s="238"/>
      <c r="BK40" s="238"/>
      <c r="BL40" s="238"/>
      <c r="BM40" s="238"/>
    </row>
    <row r="41" spans="1:65" ht="20.149999999999999" customHeight="1">
      <c r="A41" s="1173"/>
      <c r="B41" s="1174"/>
      <c r="C41" s="247"/>
      <c r="D41" s="248"/>
      <c r="E41" s="249"/>
      <c r="F41" s="368">
        <f t="shared" si="12"/>
        <v>0</v>
      </c>
      <c r="G41" s="370">
        <f t="shared" si="2"/>
        <v>0</v>
      </c>
      <c r="H41" s="881"/>
      <c r="I41" s="248"/>
      <c r="J41" s="249"/>
      <c r="K41" s="368">
        <f t="shared" si="13"/>
        <v>0</v>
      </c>
      <c r="L41" s="370">
        <f t="shared" si="3"/>
        <v>0</v>
      </c>
      <c r="M41" s="247"/>
      <c r="N41" s="248"/>
      <c r="O41" s="249"/>
      <c r="P41" s="368">
        <f t="shared" si="14"/>
        <v>0</v>
      </c>
      <c r="Q41" s="370">
        <f t="shared" si="5"/>
        <v>0</v>
      </c>
      <c r="R41" s="247"/>
      <c r="S41" s="248"/>
      <c r="T41" s="249"/>
      <c r="U41" s="368">
        <f t="shared" si="15"/>
        <v>0</v>
      </c>
      <c r="V41" s="370">
        <f t="shared" si="7"/>
        <v>0</v>
      </c>
      <c r="W41" s="247"/>
      <c r="X41" s="248"/>
      <c r="Y41" s="249"/>
      <c r="Z41" s="368">
        <f t="shared" si="16"/>
        <v>0</v>
      </c>
      <c r="AA41" s="370">
        <f t="shared" si="9"/>
        <v>0</v>
      </c>
      <c r="AB41" s="370">
        <f t="shared" si="10"/>
        <v>0</v>
      </c>
      <c r="AC41" s="238"/>
      <c r="AD41" s="238"/>
      <c r="AE41" s="238"/>
      <c r="AF41" s="238"/>
      <c r="AG41" s="238"/>
      <c r="AH41" s="238"/>
      <c r="AI41" s="238"/>
      <c r="AJ41" s="238"/>
      <c r="AK41" s="238"/>
      <c r="AL41" s="238"/>
      <c r="AM41" s="238"/>
      <c r="AN41" s="238"/>
      <c r="AO41" s="238"/>
      <c r="AP41" s="238"/>
      <c r="AQ41" s="238"/>
      <c r="AR41" s="238"/>
      <c r="AS41" s="238"/>
      <c r="AT41" s="238"/>
      <c r="AU41" s="238"/>
      <c r="AV41" s="238"/>
      <c r="AW41" s="238"/>
      <c r="AX41" s="238"/>
      <c r="AY41" s="238"/>
      <c r="AZ41" s="238"/>
      <c r="BA41" s="238"/>
      <c r="BB41" s="238"/>
      <c r="BC41" s="238"/>
      <c r="BD41" s="238"/>
      <c r="BE41" s="238"/>
      <c r="BF41" s="238"/>
      <c r="BG41" s="238"/>
      <c r="BH41" s="238"/>
      <c r="BI41" s="238"/>
      <c r="BJ41" s="238"/>
      <c r="BK41" s="238"/>
      <c r="BL41" s="238"/>
      <c r="BM41" s="238"/>
    </row>
    <row r="42" spans="1:65" ht="20.149999999999999" customHeight="1">
      <c r="A42" s="1173"/>
      <c r="B42" s="1174"/>
      <c r="C42" s="247"/>
      <c r="D42" s="248"/>
      <c r="E42" s="249"/>
      <c r="F42" s="368">
        <f t="shared" si="12"/>
        <v>0</v>
      </c>
      <c r="G42" s="370">
        <f t="shared" si="2"/>
        <v>0</v>
      </c>
      <c r="H42" s="881"/>
      <c r="I42" s="248"/>
      <c r="J42" s="249"/>
      <c r="K42" s="368">
        <f t="shared" si="13"/>
        <v>0</v>
      </c>
      <c r="L42" s="370">
        <f t="shared" si="3"/>
        <v>0</v>
      </c>
      <c r="M42" s="247"/>
      <c r="N42" s="248"/>
      <c r="O42" s="249"/>
      <c r="P42" s="368">
        <f t="shared" si="14"/>
        <v>0</v>
      </c>
      <c r="Q42" s="370">
        <f t="shared" si="5"/>
        <v>0</v>
      </c>
      <c r="R42" s="247"/>
      <c r="S42" s="248"/>
      <c r="T42" s="249"/>
      <c r="U42" s="368">
        <f t="shared" si="15"/>
        <v>0</v>
      </c>
      <c r="V42" s="370">
        <f t="shared" si="7"/>
        <v>0</v>
      </c>
      <c r="W42" s="247"/>
      <c r="X42" s="248"/>
      <c r="Y42" s="249"/>
      <c r="Z42" s="368">
        <f t="shared" si="16"/>
        <v>0</v>
      </c>
      <c r="AA42" s="370">
        <f t="shared" si="9"/>
        <v>0</v>
      </c>
      <c r="AB42" s="370">
        <f t="shared" si="10"/>
        <v>0</v>
      </c>
      <c r="AC42" s="238"/>
      <c r="AD42" s="238"/>
      <c r="AE42" s="238"/>
      <c r="AF42" s="238"/>
      <c r="AG42" s="238"/>
      <c r="AH42" s="238"/>
      <c r="AI42" s="238"/>
      <c r="AJ42" s="238"/>
      <c r="AK42" s="238"/>
      <c r="AL42" s="238"/>
      <c r="AM42" s="238"/>
      <c r="AN42" s="238"/>
      <c r="AO42" s="238"/>
      <c r="AP42" s="238"/>
      <c r="AQ42" s="238"/>
      <c r="AR42" s="238"/>
      <c r="AS42" s="238"/>
      <c r="AT42" s="238"/>
      <c r="AU42" s="238"/>
      <c r="AV42" s="238"/>
      <c r="AW42" s="238"/>
      <c r="AX42" s="238"/>
      <c r="AY42" s="238"/>
      <c r="AZ42" s="238"/>
      <c r="BA42" s="238"/>
      <c r="BB42" s="238"/>
      <c r="BC42" s="238"/>
      <c r="BD42" s="238"/>
      <c r="BE42" s="238"/>
      <c r="BF42" s="238"/>
      <c r="BG42" s="238"/>
      <c r="BH42" s="238"/>
      <c r="BI42" s="238"/>
      <c r="BJ42" s="238"/>
      <c r="BK42" s="238"/>
      <c r="BL42" s="238"/>
      <c r="BM42" s="238"/>
    </row>
    <row r="43" spans="1:65" ht="20.149999999999999" customHeight="1">
      <c r="A43" s="1173"/>
      <c r="B43" s="1174"/>
      <c r="C43" s="247"/>
      <c r="D43" s="248"/>
      <c r="E43" s="249"/>
      <c r="F43" s="368">
        <f t="shared" si="12"/>
        <v>0</v>
      </c>
      <c r="G43" s="370">
        <f t="shared" si="2"/>
        <v>0</v>
      </c>
      <c r="H43" s="881"/>
      <c r="I43" s="248"/>
      <c r="J43" s="249"/>
      <c r="K43" s="368">
        <f t="shared" si="13"/>
        <v>0</v>
      </c>
      <c r="L43" s="370">
        <f t="shared" si="3"/>
        <v>0</v>
      </c>
      <c r="M43" s="247"/>
      <c r="N43" s="248"/>
      <c r="O43" s="249"/>
      <c r="P43" s="368">
        <f t="shared" si="14"/>
        <v>0</v>
      </c>
      <c r="Q43" s="370">
        <f t="shared" si="5"/>
        <v>0</v>
      </c>
      <c r="R43" s="247"/>
      <c r="S43" s="248"/>
      <c r="T43" s="249"/>
      <c r="U43" s="368">
        <f t="shared" si="15"/>
        <v>0</v>
      </c>
      <c r="V43" s="370">
        <f t="shared" si="7"/>
        <v>0</v>
      </c>
      <c r="W43" s="247"/>
      <c r="X43" s="248"/>
      <c r="Y43" s="249"/>
      <c r="Z43" s="368">
        <f t="shared" si="16"/>
        <v>0</v>
      </c>
      <c r="AA43" s="370">
        <f t="shared" si="9"/>
        <v>0</v>
      </c>
      <c r="AB43" s="370">
        <f t="shared" si="10"/>
        <v>0</v>
      </c>
      <c r="AC43" s="238"/>
      <c r="AD43" s="238"/>
      <c r="AE43" s="238"/>
      <c r="AF43" s="238"/>
      <c r="AG43" s="238"/>
      <c r="AH43" s="238"/>
      <c r="AI43" s="238"/>
      <c r="AJ43" s="238"/>
      <c r="AK43" s="238"/>
      <c r="AL43" s="238"/>
      <c r="AM43" s="238"/>
      <c r="AN43" s="238"/>
      <c r="AO43" s="238"/>
      <c r="AP43" s="238"/>
      <c r="AQ43" s="238"/>
      <c r="AR43" s="238"/>
      <c r="AS43" s="238"/>
      <c r="AT43" s="238"/>
      <c r="AU43" s="238"/>
      <c r="AV43" s="238"/>
      <c r="AW43" s="238"/>
      <c r="AX43" s="238"/>
      <c r="AY43" s="238"/>
      <c r="AZ43" s="238"/>
      <c r="BA43" s="238"/>
      <c r="BB43" s="238"/>
      <c r="BC43" s="238"/>
      <c r="BD43" s="238"/>
      <c r="BE43" s="238"/>
      <c r="BF43" s="238"/>
      <c r="BG43" s="238"/>
      <c r="BH43" s="238"/>
      <c r="BI43" s="238"/>
      <c r="BJ43" s="238"/>
      <c r="BK43" s="238"/>
      <c r="BL43" s="238"/>
      <c r="BM43" s="238"/>
    </row>
    <row r="44" spans="1:65" ht="20.149999999999999" customHeight="1">
      <c r="A44" s="1173"/>
      <c r="B44" s="1174"/>
      <c r="C44" s="247"/>
      <c r="D44" s="248"/>
      <c r="E44" s="249"/>
      <c r="F44" s="368">
        <f t="shared" si="12"/>
        <v>0</v>
      </c>
      <c r="G44" s="370">
        <f t="shared" si="2"/>
        <v>0</v>
      </c>
      <c r="H44" s="881"/>
      <c r="I44" s="248"/>
      <c r="J44" s="249"/>
      <c r="K44" s="368">
        <f t="shared" si="13"/>
        <v>0</v>
      </c>
      <c r="L44" s="370">
        <f t="shared" si="3"/>
        <v>0</v>
      </c>
      <c r="M44" s="247"/>
      <c r="N44" s="248"/>
      <c r="O44" s="249"/>
      <c r="P44" s="368">
        <f t="shared" si="14"/>
        <v>0</v>
      </c>
      <c r="Q44" s="370">
        <f t="shared" si="5"/>
        <v>0</v>
      </c>
      <c r="R44" s="247"/>
      <c r="S44" s="248"/>
      <c r="T44" s="249"/>
      <c r="U44" s="368">
        <f t="shared" si="15"/>
        <v>0</v>
      </c>
      <c r="V44" s="370">
        <f t="shared" si="7"/>
        <v>0</v>
      </c>
      <c r="W44" s="247"/>
      <c r="X44" s="248"/>
      <c r="Y44" s="249"/>
      <c r="Z44" s="368">
        <f t="shared" si="16"/>
        <v>0</v>
      </c>
      <c r="AA44" s="370">
        <f t="shared" si="9"/>
        <v>0</v>
      </c>
      <c r="AB44" s="370">
        <f t="shared" si="10"/>
        <v>0</v>
      </c>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row>
    <row r="45" spans="1:65" ht="20.149999999999999" customHeight="1">
      <c r="A45" s="1173"/>
      <c r="B45" s="1174"/>
      <c r="C45" s="247"/>
      <c r="D45" s="248"/>
      <c r="E45" s="249"/>
      <c r="F45" s="368">
        <f t="shared" si="1"/>
        <v>0</v>
      </c>
      <c r="G45" s="370">
        <f t="shared" si="2"/>
        <v>0</v>
      </c>
      <c r="H45" s="881"/>
      <c r="I45" s="248"/>
      <c r="J45" s="249"/>
      <c r="K45" s="368">
        <f t="shared" si="11"/>
        <v>0</v>
      </c>
      <c r="L45" s="370">
        <f t="shared" si="3"/>
        <v>0</v>
      </c>
      <c r="M45" s="247"/>
      <c r="N45" s="248"/>
      <c r="O45" s="249"/>
      <c r="P45" s="368">
        <f t="shared" si="4"/>
        <v>0</v>
      </c>
      <c r="Q45" s="370">
        <f t="shared" si="5"/>
        <v>0</v>
      </c>
      <c r="R45" s="247"/>
      <c r="S45" s="248"/>
      <c r="T45" s="249"/>
      <c r="U45" s="368">
        <f t="shared" si="6"/>
        <v>0</v>
      </c>
      <c r="V45" s="370">
        <f t="shared" si="7"/>
        <v>0</v>
      </c>
      <c r="W45" s="247"/>
      <c r="X45" s="248"/>
      <c r="Y45" s="249"/>
      <c r="Z45" s="368">
        <f t="shared" si="8"/>
        <v>0</v>
      </c>
      <c r="AA45" s="370">
        <f t="shared" si="9"/>
        <v>0</v>
      </c>
      <c r="AB45" s="370">
        <f t="shared" si="10"/>
        <v>0</v>
      </c>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row>
    <row r="46" spans="1:65" ht="20.149999999999999" customHeight="1">
      <c r="A46" s="1173"/>
      <c r="B46" s="1174"/>
      <c r="C46" s="247"/>
      <c r="D46" s="248"/>
      <c r="E46" s="249"/>
      <c r="F46" s="368">
        <f t="shared" si="1"/>
        <v>0</v>
      </c>
      <c r="G46" s="370">
        <f t="shared" si="2"/>
        <v>0</v>
      </c>
      <c r="H46" s="881"/>
      <c r="I46" s="248"/>
      <c r="J46" s="249"/>
      <c r="K46" s="368">
        <f t="shared" si="11"/>
        <v>0</v>
      </c>
      <c r="L46" s="370">
        <f t="shared" si="3"/>
        <v>0</v>
      </c>
      <c r="M46" s="247"/>
      <c r="N46" s="248"/>
      <c r="O46" s="249"/>
      <c r="P46" s="368">
        <f t="shared" si="4"/>
        <v>0</v>
      </c>
      <c r="Q46" s="370">
        <f t="shared" si="5"/>
        <v>0</v>
      </c>
      <c r="R46" s="247"/>
      <c r="S46" s="248"/>
      <c r="T46" s="249"/>
      <c r="U46" s="368">
        <f t="shared" si="6"/>
        <v>0</v>
      </c>
      <c r="V46" s="370">
        <f t="shared" si="7"/>
        <v>0</v>
      </c>
      <c r="W46" s="247"/>
      <c r="X46" s="248"/>
      <c r="Y46" s="249"/>
      <c r="Z46" s="368">
        <f t="shared" si="8"/>
        <v>0</v>
      </c>
      <c r="AA46" s="370">
        <f t="shared" si="9"/>
        <v>0</v>
      </c>
      <c r="AB46" s="370">
        <f t="shared" si="10"/>
        <v>0</v>
      </c>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8"/>
      <c r="BD46" s="238"/>
      <c r="BE46" s="238"/>
      <c r="BF46" s="238"/>
      <c r="BG46" s="238"/>
      <c r="BH46" s="238"/>
      <c r="BI46" s="238"/>
      <c r="BJ46" s="238"/>
      <c r="BK46" s="238"/>
      <c r="BL46" s="238"/>
      <c r="BM46" s="238"/>
    </row>
    <row r="47" spans="1:65" ht="20.149999999999999" customHeight="1">
      <c r="A47" s="1173"/>
      <c r="B47" s="1174"/>
      <c r="C47" s="247"/>
      <c r="D47" s="248"/>
      <c r="E47" s="249"/>
      <c r="F47" s="368">
        <f t="shared" si="1"/>
        <v>0</v>
      </c>
      <c r="G47" s="370">
        <f t="shared" si="2"/>
        <v>0</v>
      </c>
      <c r="H47" s="881"/>
      <c r="I47" s="248"/>
      <c r="J47" s="249"/>
      <c r="K47" s="368">
        <f t="shared" si="11"/>
        <v>0</v>
      </c>
      <c r="L47" s="370">
        <f t="shared" si="3"/>
        <v>0</v>
      </c>
      <c r="M47" s="247"/>
      <c r="N47" s="248"/>
      <c r="O47" s="249"/>
      <c r="P47" s="368">
        <f t="shared" si="4"/>
        <v>0</v>
      </c>
      <c r="Q47" s="370">
        <f t="shared" si="5"/>
        <v>0</v>
      </c>
      <c r="R47" s="247"/>
      <c r="S47" s="248"/>
      <c r="T47" s="249"/>
      <c r="U47" s="368">
        <f t="shared" si="6"/>
        <v>0</v>
      </c>
      <c r="V47" s="370">
        <f t="shared" si="7"/>
        <v>0</v>
      </c>
      <c r="W47" s="247"/>
      <c r="X47" s="248"/>
      <c r="Y47" s="249"/>
      <c r="Z47" s="368">
        <f t="shared" si="8"/>
        <v>0</v>
      </c>
      <c r="AA47" s="370">
        <f t="shared" si="9"/>
        <v>0</v>
      </c>
      <c r="AB47" s="370">
        <f t="shared" si="10"/>
        <v>0</v>
      </c>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row>
    <row r="48" spans="1:65" ht="20.149999999999999" customHeight="1">
      <c r="A48" s="1173"/>
      <c r="B48" s="1174"/>
      <c r="C48" s="247"/>
      <c r="D48" s="248"/>
      <c r="E48" s="249"/>
      <c r="F48" s="368">
        <f t="shared" si="1"/>
        <v>0</v>
      </c>
      <c r="G48" s="370">
        <f t="shared" si="2"/>
        <v>0</v>
      </c>
      <c r="H48" s="881"/>
      <c r="I48" s="248"/>
      <c r="J48" s="249"/>
      <c r="K48" s="368">
        <f t="shared" si="11"/>
        <v>0</v>
      </c>
      <c r="L48" s="370">
        <f t="shared" si="3"/>
        <v>0</v>
      </c>
      <c r="M48" s="247"/>
      <c r="N48" s="248"/>
      <c r="O48" s="249"/>
      <c r="P48" s="368">
        <f t="shared" si="4"/>
        <v>0</v>
      </c>
      <c r="Q48" s="370">
        <f t="shared" si="5"/>
        <v>0</v>
      </c>
      <c r="R48" s="247"/>
      <c r="S48" s="248"/>
      <c r="T48" s="249"/>
      <c r="U48" s="368">
        <f t="shared" si="6"/>
        <v>0</v>
      </c>
      <c r="V48" s="370">
        <f t="shared" si="7"/>
        <v>0</v>
      </c>
      <c r="W48" s="247"/>
      <c r="X48" s="248"/>
      <c r="Y48" s="249"/>
      <c r="Z48" s="368">
        <f t="shared" si="8"/>
        <v>0</v>
      </c>
      <c r="AA48" s="370">
        <f t="shared" si="9"/>
        <v>0</v>
      </c>
      <c r="AB48" s="370">
        <f t="shared" si="10"/>
        <v>0</v>
      </c>
      <c r="AC48" s="238"/>
      <c r="AD48" s="238"/>
      <c r="AE48" s="238"/>
      <c r="AF48" s="238"/>
      <c r="AG48" s="238"/>
      <c r="AH48" s="238"/>
      <c r="AI48" s="238"/>
      <c r="AJ48" s="238"/>
      <c r="AK48" s="238"/>
      <c r="AL48" s="238"/>
      <c r="AM48" s="238"/>
      <c r="AN48" s="238"/>
      <c r="AO48" s="238"/>
      <c r="AP48" s="238"/>
      <c r="AQ48" s="238"/>
      <c r="AR48" s="238"/>
      <c r="AS48" s="238"/>
      <c r="AT48" s="238"/>
      <c r="AU48" s="238"/>
      <c r="AV48" s="238"/>
      <c r="AW48" s="238"/>
      <c r="AX48" s="238"/>
      <c r="AY48" s="238"/>
      <c r="AZ48" s="238"/>
      <c r="BA48" s="238"/>
      <c r="BB48" s="238"/>
      <c r="BC48" s="238"/>
      <c r="BD48" s="238"/>
      <c r="BE48" s="238"/>
      <c r="BF48" s="238"/>
      <c r="BG48" s="238"/>
      <c r="BH48" s="238"/>
      <c r="BI48" s="238"/>
      <c r="BJ48" s="238"/>
      <c r="BK48" s="238"/>
      <c r="BL48" s="238"/>
      <c r="BM48" s="238"/>
    </row>
    <row r="49" spans="1:65" ht="20.149999999999999" customHeight="1">
      <c r="A49" s="1173"/>
      <c r="B49" s="1174"/>
      <c r="C49" s="247"/>
      <c r="D49" s="248"/>
      <c r="E49" s="249"/>
      <c r="F49" s="368">
        <f t="shared" si="1"/>
        <v>0</v>
      </c>
      <c r="G49" s="370">
        <f t="shared" si="2"/>
        <v>0</v>
      </c>
      <c r="H49" s="881"/>
      <c r="I49" s="248"/>
      <c r="J49" s="249"/>
      <c r="K49" s="368">
        <f t="shared" si="11"/>
        <v>0</v>
      </c>
      <c r="L49" s="370">
        <f t="shared" si="3"/>
        <v>0</v>
      </c>
      <c r="M49" s="247"/>
      <c r="N49" s="248"/>
      <c r="O49" s="249"/>
      <c r="P49" s="368">
        <f t="shared" si="4"/>
        <v>0</v>
      </c>
      <c r="Q49" s="370">
        <f t="shared" si="5"/>
        <v>0</v>
      </c>
      <c r="R49" s="247"/>
      <c r="S49" s="248"/>
      <c r="T49" s="249"/>
      <c r="U49" s="368">
        <f t="shared" si="6"/>
        <v>0</v>
      </c>
      <c r="V49" s="370">
        <f t="shared" si="7"/>
        <v>0</v>
      </c>
      <c r="W49" s="247"/>
      <c r="X49" s="248"/>
      <c r="Y49" s="249"/>
      <c r="Z49" s="368">
        <f t="shared" si="8"/>
        <v>0</v>
      </c>
      <c r="AA49" s="370">
        <f t="shared" si="9"/>
        <v>0</v>
      </c>
      <c r="AB49" s="370">
        <f t="shared" si="10"/>
        <v>0</v>
      </c>
      <c r="AC49" s="238"/>
      <c r="AD49" s="238"/>
      <c r="AE49" s="238"/>
      <c r="AF49" s="238"/>
      <c r="AG49" s="238"/>
      <c r="AH49" s="238"/>
      <c r="AI49" s="238"/>
      <c r="AJ49" s="238"/>
      <c r="AK49" s="238"/>
      <c r="AL49" s="238"/>
      <c r="AM49" s="238"/>
      <c r="AN49" s="238"/>
      <c r="AO49" s="238"/>
      <c r="AP49" s="238"/>
      <c r="AQ49" s="238"/>
      <c r="AR49" s="238"/>
      <c r="AS49" s="238"/>
      <c r="AT49" s="238"/>
      <c r="AU49" s="238"/>
      <c r="AV49" s="238"/>
      <c r="AW49" s="238"/>
      <c r="AX49" s="238"/>
      <c r="AY49" s="238"/>
      <c r="AZ49" s="238"/>
      <c r="BA49" s="238"/>
      <c r="BB49" s="238"/>
      <c r="BC49" s="238"/>
      <c r="BD49" s="238"/>
      <c r="BE49" s="238"/>
      <c r="BF49" s="238"/>
      <c r="BG49" s="238"/>
      <c r="BH49" s="238"/>
      <c r="BI49" s="238"/>
      <c r="BJ49" s="238"/>
      <c r="BK49" s="238"/>
      <c r="BL49" s="238"/>
      <c r="BM49" s="238"/>
    </row>
    <row r="50" spans="1:65" ht="20.149999999999999" customHeight="1">
      <c r="A50" s="1173"/>
      <c r="B50" s="1174"/>
      <c r="C50" s="247"/>
      <c r="D50" s="248"/>
      <c r="E50" s="249"/>
      <c r="F50" s="368">
        <f t="shared" si="1"/>
        <v>0</v>
      </c>
      <c r="G50" s="370">
        <f t="shared" si="2"/>
        <v>0</v>
      </c>
      <c r="H50" s="881"/>
      <c r="I50" s="248"/>
      <c r="J50" s="249"/>
      <c r="K50" s="368">
        <f t="shared" si="11"/>
        <v>0</v>
      </c>
      <c r="L50" s="370">
        <f t="shared" si="3"/>
        <v>0</v>
      </c>
      <c r="M50" s="247"/>
      <c r="N50" s="248"/>
      <c r="O50" s="249"/>
      <c r="P50" s="368">
        <f t="shared" si="4"/>
        <v>0</v>
      </c>
      <c r="Q50" s="370">
        <f t="shared" si="5"/>
        <v>0</v>
      </c>
      <c r="R50" s="247"/>
      <c r="S50" s="248"/>
      <c r="T50" s="249"/>
      <c r="U50" s="368">
        <f t="shared" si="6"/>
        <v>0</v>
      </c>
      <c r="V50" s="370">
        <f t="shared" si="7"/>
        <v>0</v>
      </c>
      <c r="W50" s="247"/>
      <c r="X50" s="248"/>
      <c r="Y50" s="249"/>
      <c r="Z50" s="368">
        <f t="shared" si="8"/>
        <v>0</v>
      </c>
      <c r="AA50" s="370">
        <f t="shared" si="9"/>
        <v>0</v>
      </c>
      <c r="AB50" s="370">
        <f t="shared" si="10"/>
        <v>0</v>
      </c>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38"/>
      <c r="AY50" s="238"/>
      <c r="AZ50" s="238"/>
      <c r="BA50" s="238"/>
      <c r="BB50" s="238"/>
      <c r="BC50" s="238"/>
      <c r="BD50" s="238"/>
      <c r="BE50" s="238"/>
      <c r="BF50" s="238"/>
      <c r="BG50" s="238"/>
      <c r="BH50" s="238"/>
      <c r="BI50" s="238"/>
      <c r="BJ50" s="238"/>
      <c r="BK50" s="238"/>
      <c r="BL50" s="238"/>
      <c r="BM50" s="238"/>
    </row>
    <row r="51" spans="1:65" ht="20.149999999999999" customHeight="1">
      <c r="A51" s="1173"/>
      <c r="B51" s="1174"/>
      <c r="C51" s="247"/>
      <c r="D51" s="248"/>
      <c r="E51" s="249"/>
      <c r="F51" s="368">
        <f t="shared" si="1"/>
        <v>0</v>
      </c>
      <c r="G51" s="370">
        <f t="shared" si="2"/>
        <v>0</v>
      </c>
      <c r="H51" s="881"/>
      <c r="I51" s="248"/>
      <c r="J51" s="249"/>
      <c r="K51" s="368">
        <f t="shared" si="11"/>
        <v>0</v>
      </c>
      <c r="L51" s="370">
        <f t="shared" si="3"/>
        <v>0</v>
      </c>
      <c r="M51" s="247"/>
      <c r="N51" s="248"/>
      <c r="O51" s="249"/>
      <c r="P51" s="368">
        <f t="shared" si="4"/>
        <v>0</v>
      </c>
      <c r="Q51" s="370">
        <f t="shared" si="5"/>
        <v>0</v>
      </c>
      <c r="R51" s="247"/>
      <c r="S51" s="248"/>
      <c r="T51" s="249"/>
      <c r="U51" s="368">
        <f t="shared" si="6"/>
        <v>0</v>
      </c>
      <c r="V51" s="370">
        <f t="shared" si="7"/>
        <v>0</v>
      </c>
      <c r="W51" s="247"/>
      <c r="X51" s="248"/>
      <c r="Y51" s="249"/>
      <c r="Z51" s="368">
        <f t="shared" si="8"/>
        <v>0</v>
      </c>
      <c r="AA51" s="370">
        <f t="shared" si="9"/>
        <v>0</v>
      </c>
      <c r="AB51" s="370">
        <f t="shared" si="10"/>
        <v>0</v>
      </c>
      <c r="AC51" s="238"/>
      <c r="AD51" s="238"/>
      <c r="AE51" s="238"/>
      <c r="AF51" s="238"/>
      <c r="AG51" s="238"/>
      <c r="AH51" s="238"/>
      <c r="AI51" s="238"/>
      <c r="AJ51" s="238"/>
      <c r="AK51" s="238"/>
      <c r="AL51" s="238"/>
      <c r="AM51" s="238"/>
      <c r="AN51" s="238"/>
      <c r="AO51" s="238"/>
      <c r="AP51" s="238"/>
      <c r="AQ51" s="238"/>
      <c r="AR51" s="238"/>
      <c r="AS51" s="238"/>
      <c r="AT51" s="238"/>
      <c r="AU51" s="238"/>
      <c r="AV51" s="238"/>
      <c r="AW51" s="238"/>
      <c r="AX51" s="238"/>
      <c r="AY51" s="238"/>
      <c r="AZ51" s="238"/>
      <c r="BA51" s="238"/>
      <c r="BB51" s="238"/>
      <c r="BC51" s="238"/>
      <c r="BD51" s="238"/>
      <c r="BE51" s="238"/>
      <c r="BF51" s="238"/>
      <c r="BG51" s="238"/>
      <c r="BH51" s="238"/>
      <c r="BI51" s="238"/>
      <c r="BJ51" s="238"/>
      <c r="BK51" s="238"/>
      <c r="BL51" s="238"/>
      <c r="BM51" s="238"/>
    </row>
    <row r="52" spans="1:65" ht="20.149999999999999" customHeight="1">
      <c r="A52" s="1173"/>
      <c r="B52" s="1174"/>
      <c r="C52" s="247"/>
      <c r="D52" s="248"/>
      <c r="E52" s="249"/>
      <c r="F52" s="368">
        <f t="shared" si="1"/>
        <v>0</v>
      </c>
      <c r="G52" s="370">
        <f t="shared" si="2"/>
        <v>0</v>
      </c>
      <c r="H52" s="881"/>
      <c r="I52" s="248"/>
      <c r="J52" s="249"/>
      <c r="K52" s="368">
        <f t="shared" si="11"/>
        <v>0</v>
      </c>
      <c r="L52" s="370">
        <f t="shared" si="3"/>
        <v>0</v>
      </c>
      <c r="M52" s="247"/>
      <c r="N52" s="248"/>
      <c r="O52" s="249"/>
      <c r="P52" s="368">
        <f t="shared" si="4"/>
        <v>0</v>
      </c>
      <c r="Q52" s="370">
        <f t="shared" si="5"/>
        <v>0</v>
      </c>
      <c r="R52" s="247"/>
      <c r="S52" s="248"/>
      <c r="T52" s="249"/>
      <c r="U52" s="368">
        <f t="shared" si="6"/>
        <v>0</v>
      </c>
      <c r="V52" s="370">
        <f t="shared" si="7"/>
        <v>0</v>
      </c>
      <c r="W52" s="247"/>
      <c r="X52" s="248"/>
      <c r="Y52" s="249"/>
      <c r="Z52" s="368">
        <f t="shared" si="8"/>
        <v>0</v>
      </c>
      <c r="AA52" s="370">
        <f t="shared" si="9"/>
        <v>0</v>
      </c>
      <c r="AB52" s="370">
        <f t="shared" si="10"/>
        <v>0</v>
      </c>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238"/>
      <c r="BC52" s="238"/>
      <c r="BD52" s="238"/>
      <c r="BE52" s="238"/>
      <c r="BF52" s="238"/>
      <c r="BG52" s="238"/>
      <c r="BH52" s="238"/>
      <c r="BI52" s="238"/>
      <c r="BJ52" s="238"/>
      <c r="BK52" s="238"/>
      <c r="BL52" s="238"/>
      <c r="BM52" s="238"/>
    </row>
    <row r="53" spans="1:65" s="71" customFormat="1" ht="20.149999999999999" customHeight="1">
      <c r="A53" s="1177" t="s">
        <v>286</v>
      </c>
      <c r="B53" s="1178"/>
      <c r="C53" s="1194"/>
      <c r="D53" s="1195"/>
      <c r="E53" s="1195"/>
      <c r="F53" s="1196"/>
      <c r="G53" s="372">
        <f>ROUND(SUM(G13:G52),0)</f>
        <v>0</v>
      </c>
      <c r="H53" s="1194"/>
      <c r="I53" s="1195"/>
      <c r="J53" s="1195"/>
      <c r="K53" s="1196"/>
      <c r="L53" s="372">
        <f>ROUND(SUM(L13:L52),0)</f>
        <v>0</v>
      </c>
      <c r="M53" s="1194"/>
      <c r="N53" s="1195"/>
      <c r="O53" s="1195"/>
      <c r="P53" s="1196"/>
      <c r="Q53" s="372">
        <f>ROUND(SUM(Q13:Q52),0)</f>
        <v>0</v>
      </c>
      <c r="R53" s="1194"/>
      <c r="S53" s="1195"/>
      <c r="T53" s="1195"/>
      <c r="U53" s="1196"/>
      <c r="V53" s="372">
        <f>ROUND(SUM(V13:V52),0)</f>
        <v>0</v>
      </c>
      <c r="W53" s="1194"/>
      <c r="X53" s="1195"/>
      <c r="Y53" s="1195"/>
      <c r="Z53" s="1196"/>
      <c r="AA53" s="372">
        <f>SUM(AA13:AA52)</f>
        <v>0</v>
      </c>
      <c r="AB53" s="874">
        <f>SUM(AB13:AB52)</f>
        <v>0</v>
      </c>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row>
    <row r="54" spans="1:65" s="71" customFormat="1" ht="20.149999999999999" customHeight="1">
      <c r="A54" s="1179" t="s">
        <v>287</v>
      </c>
      <c r="B54" s="1180"/>
      <c r="C54" s="1192"/>
      <c r="D54" s="1193"/>
      <c r="E54" s="1193"/>
      <c r="F54" s="376">
        <f>SUM(F13:F52)</f>
        <v>0</v>
      </c>
      <c r="G54" s="86"/>
      <c r="H54" s="1192"/>
      <c r="I54" s="1193"/>
      <c r="J54" s="1193"/>
      <c r="K54" s="376">
        <f>SUM(K13:K52)</f>
        <v>0</v>
      </c>
      <c r="L54" s="86"/>
      <c r="M54" s="1192"/>
      <c r="N54" s="1193"/>
      <c r="O54" s="1193"/>
      <c r="P54" s="376">
        <f>SUM(P13:P52)</f>
        <v>0</v>
      </c>
      <c r="Q54" s="86"/>
      <c r="R54" s="1192"/>
      <c r="S54" s="1193"/>
      <c r="T54" s="1193"/>
      <c r="U54" s="376">
        <f>SUM(U13:U52)</f>
        <v>0</v>
      </c>
      <c r="V54" s="86"/>
      <c r="W54" s="1192"/>
      <c r="X54" s="1193"/>
      <c r="Y54" s="1193"/>
      <c r="Z54" s="376"/>
      <c r="AA54" s="86"/>
      <c r="AB54" s="879"/>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row>
    <row r="55" spans="1:65" ht="20.149999999999999" customHeight="1">
      <c r="A55" s="1179" t="s">
        <v>288</v>
      </c>
      <c r="B55" s="1180"/>
      <c r="C55" s="126"/>
      <c r="D55" s="121"/>
      <c r="E55" s="121"/>
      <c r="F55" s="494"/>
      <c r="G55" s="257">
        <v>0.25</v>
      </c>
      <c r="H55" s="126"/>
      <c r="I55" s="121"/>
      <c r="J55" s="121"/>
      <c r="K55" s="494"/>
      <c r="L55" s="257"/>
      <c r="M55" s="126"/>
      <c r="N55" s="121"/>
      <c r="O55" s="121"/>
      <c r="P55" s="494"/>
      <c r="Q55" s="257"/>
      <c r="R55" s="126"/>
      <c r="S55" s="121"/>
      <c r="T55" s="121"/>
      <c r="U55" s="494"/>
      <c r="V55" s="257"/>
      <c r="W55" s="126"/>
      <c r="X55" s="121"/>
      <c r="Y55" s="121"/>
      <c r="Z55" s="494"/>
      <c r="AA55" s="257"/>
      <c r="AB55" s="880"/>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238"/>
      <c r="AZ55" s="238"/>
      <c r="BA55" s="238"/>
      <c r="BB55" s="238"/>
      <c r="BC55" s="238"/>
      <c r="BD55" s="238"/>
      <c r="BE55" s="238"/>
      <c r="BF55" s="238"/>
      <c r="BG55" s="238"/>
      <c r="BH55" s="238"/>
      <c r="BI55" s="238"/>
      <c r="BJ55" s="238"/>
      <c r="BK55" s="238"/>
      <c r="BL55" s="238"/>
      <c r="BM55" s="238"/>
    </row>
    <row r="56" spans="1:65" s="71" customFormat="1" ht="20.149999999999999" customHeight="1">
      <c r="A56" s="1179" t="s">
        <v>289</v>
      </c>
      <c r="B56" s="1180"/>
      <c r="C56" s="283"/>
      <c r="D56" s="76"/>
      <c r="E56" s="87"/>
      <c r="F56" s="492"/>
      <c r="G56" s="703">
        <f>ROUND(G53*G55,0)</f>
        <v>0</v>
      </c>
      <c r="H56" s="283"/>
      <c r="I56" s="76"/>
      <c r="J56" s="87"/>
      <c r="K56" s="492"/>
      <c r="L56" s="703">
        <f>ROUND(L53*L55,0)</f>
        <v>0</v>
      </c>
      <c r="M56" s="283"/>
      <c r="N56" s="76"/>
      <c r="O56" s="87"/>
      <c r="P56" s="492"/>
      <c r="Q56" s="703">
        <f>ROUND(Q53*Q55,0)</f>
        <v>0</v>
      </c>
      <c r="R56" s="283"/>
      <c r="S56" s="76"/>
      <c r="T56" s="87"/>
      <c r="U56" s="492"/>
      <c r="V56" s="703">
        <f>ROUND(V53*V55,0)</f>
        <v>0</v>
      </c>
      <c r="W56" s="283"/>
      <c r="X56" s="76"/>
      <c r="Y56" s="87"/>
      <c r="Z56" s="492"/>
      <c r="AA56" s="703">
        <f>ROUND(AA53*AA55,0)</f>
        <v>0</v>
      </c>
      <c r="AB56" s="876">
        <f>SUM(G56,L56,Q56,V56,AA56)</f>
        <v>0</v>
      </c>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row>
    <row r="57" spans="1:65" s="71" customFormat="1" ht="16" thickBot="1">
      <c r="A57" s="1175" t="s">
        <v>290</v>
      </c>
      <c r="B57" s="1176"/>
      <c r="C57" s="284"/>
      <c r="D57" s="127"/>
      <c r="E57" s="127"/>
      <c r="F57" s="493"/>
      <c r="G57" s="375">
        <f>G53+G56</f>
        <v>0</v>
      </c>
      <c r="H57" s="284"/>
      <c r="I57" s="127"/>
      <c r="J57" s="127"/>
      <c r="K57" s="493"/>
      <c r="L57" s="375">
        <f>L53+L56</f>
        <v>0</v>
      </c>
      <c r="M57" s="284"/>
      <c r="N57" s="127"/>
      <c r="O57" s="127"/>
      <c r="P57" s="493"/>
      <c r="Q57" s="375">
        <f>Q53+Q56</f>
        <v>0</v>
      </c>
      <c r="R57" s="284"/>
      <c r="S57" s="127"/>
      <c r="T57" s="127"/>
      <c r="U57" s="493"/>
      <c r="V57" s="375">
        <f>V53+V56</f>
        <v>0</v>
      </c>
      <c r="W57" s="284"/>
      <c r="X57" s="127"/>
      <c r="Y57" s="127"/>
      <c r="Z57" s="493"/>
      <c r="AA57" s="375">
        <f>AA53+AA56</f>
        <v>0</v>
      </c>
      <c r="AB57" s="381">
        <f>SUM(G57,L57,Q57,V57,AA57)</f>
        <v>0</v>
      </c>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row>
    <row r="58" spans="1:65" ht="48.75" customHeight="1">
      <c r="A58" s="254"/>
      <c r="B58" s="254"/>
      <c r="C58" s="987"/>
      <c r="D58" s="988"/>
      <c r="E58" s="988"/>
      <c r="F58" s="988"/>
      <c r="G58" s="989"/>
      <c r="H58" s="989"/>
      <c r="I58" s="989"/>
      <c r="J58" s="989"/>
      <c r="K58" s="989"/>
      <c r="L58" s="989"/>
      <c r="M58" s="989"/>
      <c r="N58" s="989"/>
      <c r="O58" s="989"/>
      <c r="P58" s="989"/>
      <c r="Q58" s="989"/>
      <c r="R58" s="989"/>
      <c r="S58" s="989"/>
      <c r="T58" s="989"/>
      <c r="U58" s="989"/>
      <c r="V58" s="989"/>
      <c r="W58" s="989"/>
      <c r="X58" s="989"/>
      <c r="Y58" s="989"/>
      <c r="Z58" s="989"/>
      <c r="AA58" s="989"/>
      <c r="AB58" s="990"/>
      <c r="AC58" s="238"/>
      <c r="AD58" s="238"/>
      <c r="AE58" s="238"/>
      <c r="AF58" s="238"/>
      <c r="AG58" s="238"/>
      <c r="AH58" s="238"/>
      <c r="AI58" s="238"/>
      <c r="AJ58" s="238"/>
      <c r="AK58" s="238"/>
      <c r="AL58" s="238"/>
      <c r="AM58" s="238"/>
      <c r="AN58" s="238"/>
      <c r="AO58" s="238"/>
      <c r="AP58" s="238"/>
      <c r="AQ58" s="238"/>
      <c r="AR58" s="238"/>
      <c r="AS58" s="238"/>
      <c r="AT58" s="238"/>
      <c r="AU58" s="238"/>
      <c r="AV58" s="238"/>
      <c r="AW58" s="238"/>
      <c r="AX58" s="238"/>
      <c r="AY58" s="238"/>
      <c r="AZ58" s="238"/>
      <c r="BA58" s="238"/>
      <c r="BB58" s="238"/>
      <c r="BC58" s="238"/>
      <c r="BD58" s="238"/>
      <c r="BE58" s="238"/>
      <c r="BF58" s="238"/>
      <c r="BG58" s="238"/>
      <c r="BH58" s="238"/>
      <c r="BI58" s="238"/>
      <c r="BJ58" s="238"/>
      <c r="BK58" s="238"/>
      <c r="BL58" s="238"/>
      <c r="BM58" s="238"/>
    </row>
    <row r="59" spans="1:65" hidden="1">
      <c r="B59" s="226"/>
      <c r="C59" s="241"/>
      <c r="D59" s="243"/>
      <c r="E59" s="243"/>
      <c r="F59" s="76"/>
      <c r="G59" s="71"/>
      <c r="H59" s="71"/>
      <c r="I59" s="71"/>
      <c r="J59" s="71"/>
      <c r="K59" s="71"/>
      <c r="L59" s="71"/>
      <c r="M59" s="71"/>
      <c r="N59" s="71"/>
      <c r="O59" s="71"/>
      <c r="P59" s="71"/>
      <c r="Q59" s="71"/>
      <c r="R59" s="71"/>
      <c r="S59" s="71"/>
      <c r="T59" s="71"/>
      <c r="U59" s="71"/>
      <c r="V59" s="71"/>
      <c r="W59" s="71"/>
      <c r="X59" s="71"/>
      <c r="Y59" s="71"/>
      <c r="Z59" s="71"/>
      <c r="AA59" s="71"/>
      <c r="AB59" s="72"/>
      <c r="AC59" s="238"/>
      <c r="AD59" s="238"/>
      <c r="AE59" s="238"/>
      <c r="AF59" s="238"/>
      <c r="AG59" s="238"/>
      <c r="AH59" s="238"/>
      <c r="AI59" s="238"/>
      <c r="AJ59" s="238"/>
      <c r="AK59" s="238"/>
      <c r="AL59" s="238"/>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c r="BJ59" s="238"/>
      <c r="BK59" s="238"/>
      <c r="BL59" s="238"/>
      <c r="BM59" s="238"/>
    </row>
    <row r="60" spans="1:65" ht="20.149999999999999" hidden="1" customHeight="1">
      <c r="A60" s="239"/>
      <c r="B60" s="239"/>
      <c r="C60" s="239"/>
      <c r="D60" s="239"/>
      <c r="E60" s="239"/>
      <c r="F60" s="236"/>
      <c r="G60" s="236"/>
      <c r="H60" s="239"/>
      <c r="I60" s="236"/>
      <c r="J60" s="236"/>
      <c r="K60" s="239"/>
      <c r="L60" s="239"/>
      <c r="M60" s="236"/>
      <c r="N60" s="236"/>
      <c r="O60" s="239"/>
      <c r="P60" s="236"/>
      <c r="Q60" s="236"/>
      <c r="R60" s="236"/>
      <c r="S60" s="239"/>
      <c r="T60" s="236"/>
      <c r="U60" s="236"/>
      <c r="V60" s="236"/>
      <c r="W60" s="239"/>
      <c r="X60" s="236"/>
      <c r="Y60" s="236"/>
      <c r="Z60" s="239"/>
      <c r="AA60" s="239"/>
      <c r="AB60" s="236"/>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row>
    <row r="61" spans="1:65" ht="20.149999999999999" hidden="1" customHeight="1">
      <c r="A61" s="239"/>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6"/>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row>
    <row r="62" spans="1:65" s="239" customFormat="1" ht="20.149999999999999" hidden="1" customHeight="1">
      <c r="AB62" s="236"/>
    </row>
    <row r="63" spans="1:65" s="239" customFormat="1" ht="20.149999999999999" hidden="1" customHeight="1">
      <c r="A63" s="226"/>
      <c r="B63" s="226"/>
      <c r="C63" s="241"/>
      <c r="D63" s="243"/>
      <c r="E63" s="243"/>
      <c r="F63" s="243"/>
      <c r="G63" s="226"/>
      <c r="H63" s="226"/>
      <c r="I63" s="226"/>
      <c r="J63" s="226"/>
      <c r="K63" s="226"/>
      <c r="L63" s="226"/>
      <c r="M63" s="226"/>
      <c r="N63" s="226"/>
      <c r="O63" s="226"/>
      <c r="P63" s="226"/>
      <c r="Q63" s="226"/>
      <c r="R63" s="226"/>
      <c r="S63" s="226"/>
      <c r="T63" s="226"/>
      <c r="U63" s="226"/>
      <c r="V63" s="226"/>
      <c r="W63" s="226"/>
      <c r="X63" s="226"/>
      <c r="Y63" s="226"/>
      <c r="Z63" s="226"/>
      <c r="AA63" s="226"/>
      <c r="AB63" s="72"/>
    </row>
    <row r="64" spans="1:65" s="239" customFormat="1" ht="20.149999999999999" hidden="1" customHeight="1">
      <c r="A64" s="226"/>
      <c r="B64" s="226"/>
      <c r="C64" s="241"/>
      <c r="D64" s="243"/>
      <c r="E64" s="243"/>
      <c r="F64" s="243"/>
      <c r="G64" s="226"/>
      <c r="H64" s="226"/>
      <c r="I64" s="226"/>
      <c r="J64" s="226"/>
      <c r="K64" s="226"/>
      <c r="L64" s="226"/>
      <c r="M64" s="226"/>
      <c r="N64" s="226"/>
      <c r="O64" s="226"/>
      <c r="P64" s="226"/>
      <c r="Q64" s="226"/>
      <c r="R64" s="226"/>
      <c r="S64" s="226"/>
      <c r="T64" s="226"/>
      <c r="U64" s="226"/>
      <c r="V64" s="226"/>
      <c r="W64" s="226"/>
      <c r="X64" s="226"/>
      <c r="Y64" s="226"/>
      <c r="Z64" s="226"/>
      <c r="AA64" s="226"/>
      <c r="AB64" s="72"/>
    </row>
    <row r="65" spans="1:65" ht="20.149999999999999" hidden="1" customHeight="1">
      <c r="B65" s="226"/>
      <c r="C65" s="241"/>
      <c r="D65" s="243"/>
      <c r="E65" s="243"/>
      <c r="F65" s="243"/>
      <c r="AB65" s="72"/>
      <c r="AC65" s="238"/>
      <c r="AD65" s="238"/>
      <c r="AE65" s="238"/>
      <c r="AF65" s="238"/>
      <c r="AG65" s="238"/>
      <c r="AH65" s="238"/>
      <c r="AI65" s="238"/>
      <c r="AJ65" s="238"/>
      <c r="AK65" s="238"/>
      <c r="AL65" s="238"/>
      <c r="AM65" s="238"/>
      <c r="AN65" s="238"/>
      <c r="AO65" s="238"/>
      <c r="AP65" s="238"/>
      <c r="AQ65" s="238"/>
      <c r="AR65" s="238"/>
      <c r="AS65" s="238"/>
      <c r="AT65" s="238"/>
      <c r="AU65" s="238"/>
      <c r="AV65" s="238"/>
      <c r="AW65" s="238"/>
      <c r="AX65" s="238"/>
      <c r="AY65" s="238"/>
      <c r="AZ65" s="238"/>
      <c r="BA65" s="238"/>
      <c r="BB65" s="238"/>
      <c r="BC65" s="238"/>
      <c r="BD65" s="238"/>
      <c r="BE65" s="238"/>
      <c r="BF65" s="238"/>
      <c r="BG65" s="238"/>
      <c r="BH65" s="238"/>
      <c r="BI65" s="238"/>
      <c r="BJ65" s="238"/>
      <c r="BK65" s="238"/>
      <c r="BL65" s="238"/>
      <c r="BM65" s="238"/>
    </row>
    <row r="66" spans="1:65" ht="20.149999999999999" hidden="1" customHeight="1">
      <c r="B66" s="226"/>
      <c r="C66" s="241"/>
      <c r="D66" s="243"/>
      <c r="E66" s="243"/>
      <c r="F66" s="243"/>
      <c r="AB66" s="72"/>
      <c r="AC66" s="238"/>
      <c r="AD66" s="238"/>
      <c r="AE66" s="238"/>
      <c r="AF66" s="238"/>
      <c r="AG66" s="238"/>
      <c r="AH66" s="238"/>
      <c r="AI66" s="238"/>
      <c r="AJ66" s="238"/>
      <c r="AK66" s="238"/>
      <c r="AL66" s="238"/>
      <c r="AM66" s="238"/>
      <c r="AN66" s="238"/>
      <c r="AO66" s="238"/>
      <c r="AP66" s="238"/>
      <c r="AQ66" s="238"/>
      <c r="AR66" s="238"/>
      <c r="AS66" s="238"/>
      <c r="AT66" s="238"/>
      <c r="AU66" s="238"/>
      <c r="AV66" s="238"/>
      <c r="AW66" s="238"/>
      <c r="AX66" s="238"/>
      <c r="AY66" s="238"/>
      <c r="AZ66" s="238"/>
      <c r="BA66" s="238"/>
      <c r="BB66" s="238"/>
      <c r="BC66" s="238"/>
      <c r="BD66" s="238"/>
      <c r="BE66" s="238"/>
      <c r="BF66" s="238"/>
      <c r="BG66" s="238"/>
      <c r="BH66" s="238"/>
      <c r="BI66" s="238"/>
      <c r="BJ66" s="238"/>
      <c r="BK66" s="238"/>
      <c r="BL66" s="238"/>
      <c r="BM66" s="238"/>
    </row>
    <row r="67" spans="1:65" ht="20.149999999999999" hidden="1" customHeight="1">
      <c r="B67" s="226"/>
      <c r="C67" s="241"/>
      <c r="D67" s="243"/>
      <c r="E67" s="243"/>
      <c r="F67" s="243"/>
      <c r="AB67" s="72"/>
      <c r="AC67" s="238"/>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238"/>
      <c r="AZ67" s="238"/>
      <c r="BA67" s="238"/>
      <c r="BB67" s="238"/>
      <c r="BC67" s="238"/>
      <c r="BD67" s="238"/>
      <c r="BE67" s="238"/>
      <c r="BF67" s="238"/>
      <c r="BG67" s="238"/>
      <c r="BH67" s="238"/>
      <c r="BI67" s="238"/>
      <c r="BJ67" s="238"/>
      <c r="BK67" s="238"/>
      <c r="BL67" s="238"/>
      <c r="BM67" s="238"/>
    </row>
    <row r="68" spans="1:65" ht="20.149999999999999" hidden="1" customHeight="1">
      <c r="B68" s="226"/>
      <c r="C68" s="241"/>
      <c r="D68" s="243"/>
      <c r="E68" s="243"/>
      <c r="F68" s="243"/>
      <c r="AB68" s="72"/>
      <c r="AC68" s="238"/>
      <c r="AD68" s="238"/>
      <c r="AE68" s="238"/>
      <c r="AF68" s="238"/>
      <c r="AG68" s="238"/>
      <c r="AH68" s="238"/>
      <c r="AI68" s="238"/>
      <c r="AJ68" s="238"/>
      <c r="AK68" s="238"/>
      <c r="AL68" s="238"/>
      <c r="AM68" s="238"/>
      <c r="AN68" s="238"/>
      <c r="AO68" s="238"/>
      <c r="AP68" s="238"/>
      <c r="AQ68" s="238"/>
      <c r="AR68" s="238"/>
      <c r="AS68" s="238"/>
      <c r="AT68" s="238"/>
      <c r="AU68" s="238"/>
      <c r="AV68" s="238"/>
      <c r="AW68" s="238"/>
      <c r="AX68" s="238"/>
      <c r="AY68" s="238"/>
      <c r="AZ68" s="238"/>
      <c r="BA68" s="238"/>
      <c r="BB68" s="238"/>
      <c r="BC68" s="238"/>
      <c r="BD68" s="238"/>
      <c r="BE68" s="238"/>
      <c r="BF68" s="238"/>
      <c r="BG68" s="238"/>
      <c r="BH68" s="238"/>
      <c r="BI68" s="238"/>
      <c r="BJ68" s="238"/>
      <c r="BK68" s="238"/>
      <c r="BL68" s="238"/>
      <c r="BM68" s="238"/>
    </row>
    <row r="69" spans="1:65" s="71" customFormat="1" hidden="1">
      <c r="A69" s="361" t="s">
        <v>222</v>
      </c>
      <c r="B69" s="361"/>
      <c r="C69" s="172">
        <f>'Summary - ML &amp; PM'!E79</f>
        <v>1</v>
      </c>
      <c r="D69" s="172">
        <f>$C$69</f>
        <v>1</v>
      </c>
      <c r="E69" s="172">
        <f t="shared" ref="E69:G69" si="17">$C$69</f>
        <v>1</v>
      </c>
      <c r="F69" s="172">
        <f t="shared" si="17"/>
        <v>1</v>
      </c>
      <c r="G69" s="172">
        <f t="shared" si="17"/>
        <v>1</v>
      </c>
      <c r="H69" s="172">
        <f>'Summary - ML &amp; PM'!F79</f>
        <v>2</v>
      </c>
      <c r="I69" s="172">
        <f>$H$69</f>
        <v>2</v>
      </c>
      <c r="J69" s="172">
        <f>$H$69</f>
        <v>2</v>
      </c>
      <c r="K69" s="172">
        <f>$H$69</f>
        <v>2</v>
      </c>
      <c r="L69" s="172">
        <f>$H$69</f>
        <v>2</v>
      </c>
      <c r="M69" s="172">
        <f>'Summary - ML &amp; PM'!G79</f>
        <v>3</v>
      </c>
      <c r="N69" s="172">
        <f>$M$69</f>
        <v>3</v>
      </c>
      <c r="O69" s="172">
        <f>$M$69</f>
        <v>3</v>
      </c>
      <c r="P69" s="172">
        <f>$M$69</f>
        <v>3</v>
      </c>
      <c r="Q69" s="172">
        <f>$M$69</f>
        <v>3</v>
      </c>
      <c r="R69" s="172">
        <f>'Summary - ML &amp; PM'!H79</f>
        <v>4</v>
      </c>
      <c r="S69" s="172">
        <f>$R$69</f>
        <v>4</v>
      </c>
      <c r="T69" s="172">
        <f>$R$69</f>
        <v>4</v>
      </c>
      <c r="U69" s="172">
        <f>$R$69</f>
        <v>4</v>
      </c>
      <c r="V69" s="172">
        <f>$R$69</f>
        <v>4</v>
      </c>
      <c r="W69" s="172">
        <f>'Summary - ML &amp; PM'!I79</f>
        <v>5</v>
      </c>
      <c r="X69" s="172">
        <f>$W$69</f>
        <v>5</v>
      </c>
      <c r="Y69" s="172">
        <f>$W$69</f>
        <v>5</v>
      </c>
      <c r="Z69" s="172">
        <f>$W$69</f>
        <v>5</v>
      </c>
      <c r="AA69" s="172">
        <f>$W$69</f>
        <v>5</v>
      </c>
      <c r="AB69" s="172">
        <f>AA69</f>
        <v>5</v>
      </c>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row>
    <row r="70" spans="1:65" s="71" customFormat="1" hidden="1">
      <c r="A70" s="362" t="s">
        <v>223</v>
      </c>
      <c r="B70" s="362"/>
      <c r="C70" s="80">
        <f>'Summary - ML &amp; PM'!E80</f>
        <v>45566</v>
      </c>
      <c r="D70" s="80">
        <f>$C$70</f>
        <v>45566</v>
      </c>
      <c r="E70" s="80">
        <f t="shared" ref="E70:G70" si="18">$C$70</f>
        <v>45566</v>
      </c>
      <c r="F70" s="80">
        <f t="shared" si="18"/>
        <v>45566</v>
      </c>
      <c r="G70" s="80">
        <f t="shared" si="18"/>
        <v>45566</v>
      </c>
      <c r="H70" s="80">
        <f>'Summary - ML &amp; PM'!F80</f>
        <v>45839</v>
      </c>
      <c r="I70" s="80">
        <f>$H$70</f>
        <v>45839</v>
      </c>
      <c r="J70" s="80">
        <f>$H$70</f>
        <v>45839</v>
      </c>
      <c r="K70" s="80">
        <f>$H$70</f>
        <v>45839</v>
      </c>
      <c r="L70" s="80">
        <f>$H$70</f>
        <v>45839</v>
      </c>
      <c r="M70" s="80">
        <f>'Summary - ML &amp; PM'!G80</f>
        <v>46204</v>
      </c>
      <c r="N70" s="80">
        <f>$M$70</f>
        <v>46204</v>
      </c>
      <c r="O70" s="80">
        <f>$M$70</f>
        <v>46204</v>
      </c>
      <c r="P70" s="80">
        <f>$M$70</f>
        <v>46204</v>
      </c>
      <c r="Q70" s="80">
        <f>$M$70</f>
        <v>46204</v>
      </c>
      <c r="R70" s="80">
        <f>'Summary - ML &amp; PM'!H80</f>
        <v>46569</v>
      </c>
      <c r="S70" s="80">
        <f>+$R$70</f>
        <v>46569</v>
      </c>
      <c r="T70" s="80">
        <f>+$R$70</f>
        <v>46569</v>
      </c>
      <c r="U70" s="80">
        <f>+$R$70</f>
        <v>46569</v>
      </c>
      <c r="V70" s="80">
        <f>+$R$70</f>
        <v>46569</v>
      </c>
      <c r="W70" s="80">
        <f>'Summary - ML &amp; PM'!I80</f>
        <v>46935</v>
      </c>
      <c r="X70" s="80">
        <f>+$W$70</f>
        <v>46935</v>
      </c>
      <c r="Y70" s="80">
        <f>+$W$70</f>
        <v>46935</v>
      </c>
      <c r="Z70" s="80">
        <f>+$W$70</f>
        <v>46935</v>
      </c>
      <c r="AA70" s="80">
        <f>+$W$70</f>
        <v>46935</v>
      </c>
      <c r="AB70" s="80">
        <f>'Summary - ML &amp; PM'!J80</f>
        <v>45566</v>
      </c>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row>
    <row r="71" spans="1:65" s="173" customFormat="1" hidden="1">
      <c r="A71" s="362" t="s">
        <v>224</v>
      </c>
      <c r="B71" s="362"/>
      <c r="C71" s="80">
        <f>'Summary - ML &amp; PM'!E81</f>
        <v>45838</v>
      </c>
      <c r="D71" s="80">
        <f>$C$71</f>
        <v>45838</v>
      </c>
      <c r="E71" s="80">
        <f t="shared" ref="E71:G71" si="19">$C$71</f>
        <v>45838</v>
      </c>
      <c r="F71" s="80">
        <f t="shared" si="19"/>
        <v>45838</v>
      </c>
      <c r="G71" s="80">
        <f t="shared" si="19"/>
        <v>45838</v>
      </c>
      <c r="H71" s="80">
        <f>'Summary - ML &amp; PM'!F81</f>
        <v>46203</v>
      </c>
      <c r="I71" s="80">
        <f>$H$71</f>
        <v>46203</v>
      </c>
      <c r="J71" s="80">
        <f>$H$71</f>
        <v>46203</v>
      </c>
      <c r="K71" s="80">
        <f>$H$71</f>
        <v>46203</v>
      </c>
      <c r="L71" s="80">
        <f>$H$71</f>
        <v>46203</v>
      </c>
      <c r="M71" s="80">
        <f>'Summary - ML &amp; PM'!G81</f>
        <v>46568</v>
      </c>
      <c r="N71" s="80">
        <f>$M$71</f>
        <v>46568</v>
      </c>
      <c r="O71" s="80">
        <f>$M$71</f>
        <v>46568</v>
      </c>
      <c r="P71" s="80">
        <f>$M$71</f>
        <v>46568</v>
      </c>
      <c r="Q71" s="80">
        <f>$M$71</f>
        <v>46568</v>
      </c>
      <c r="R71" s="80">
        <f>'Summary - ML &amp; PM'!H81</f>
        <v>46934</v>
      </c>
      <c r="S71" s="80">
        <f>+$R$71</f>
        <v>46934</v>
      </c>
      <c r="T71" s="80">
        <f>+$R$71</f>
        <v>46934</v>
      </c>
      <c r="U71" s="80">
        <f>+$R$71</f>
        <v>46934</v>
      </c>
      <c r="V71" s="80">
        <f>+$R$71</f>
        <v>46934</v>
      </c>
      <c r="W71" s="80">
        <f>'Summary - ML &amp; PM'!I81</f>
        <v>47299</v>
      </c>
      <c r="X71" s="80">
        <f>+$W$71</f>
        <v>47299</v>
      </c>
      <c r="Y71" s="80">
        <f>+$W$71</f>
        <v>47299</v>
      </c>
      <c r="Z71" s="80">
        <f>+$W$71</f>
        <v>47299</v>
      </c>
      <c r="AA71" s="80">
        <f>+$W$71</f>
        <v>47299</v>
      </c>
      <c r="AB71" s="80">
        <f>'Summary - ML &amp; PM'!J81</f>
        <v>47299</v>
      </c>
    </row>
    <row r="72" spans="1:65" s="75" customFormat="1" hidden="1">
      <c r="A72" s="361" t="s">
        <v>211</v>
      </c>
      <c r="B72" s="361"/>
      <c r="C72" s="80">
        <f>'Summary - ML &amp; PM'!E82</f>
        <v>0</v>
      </c>
      <c r="D72" s="80">
        <f>$C$72</f>
        <v>0</v>
      </c>
      <c r="E72" s="80">
        <f t="shared" ref="E72:G72" si="20">$C$72</f>
        <v>0</v>
      </c>
      <c r="F72" s="80">
        <f t="shared" si="20"/>
        <v>0</v>
      </c>
      <c r="G72" s="80">
        <f t="shared" si="20"/>
        <v>0</v>
      </c>
      <c r="H72" s="80">
        <f>'Summary - ML &amp; PM'!F82</f>
        <v>0</v>
      </c>
      <c r="I72" s="80">
        <f>$H$72</f>
        <v>0</v>
      </c>
      <c r="J72" s="80">
        <f>$H$72</f>
        <v>0</v>
      </c>
      <c r="K72" s="80">
        <f>$H$72</f>
        <v>0</v>
      </c>
      <c r="L72" s="80">
        <f>$H$72</f>
        <v>0</v>
      </c>
      <c r="M72" s="80">
        <f>'Summary - ML &amp; PM'!G82</f>
        <v>0</v>
      </c>
      <c r="N72" s="80">
        <f>$M$72</f>
        <v>0</v>
      </c>
      <c r="O72" s="80">
        <f>$M$72</f>
        <v>0</v>
      </c>
      <c r="P72" s="80">
        <f>$M$72</f>
        <v>0</v>
      </c>
      <c r="Q72" s="80">
        <f>$M$72</f>
        <v>0</v>
      </c>
      <c r="R72" s="80">
        <f>'Summary - ML &amp; PM'!H82</f>
        <v>0</v>
      </c>
      <c r="S72" s="80">
        <f>+$R$72</f>
        <v>0</v>
      </c>
      <c r="T72" s="80">
        <f>+$R$72</f>
        <v>0</v>
      </c>
      <c r="U72" s="80">
        <f>+$R$72</f>
        <v>0</v>
      </c>
      <c r="V72" s="80">
        <f>+$R$72</f>
        <v>0</v>
      </c>
      <c r="W72" s="80">
        <f>'Summary - ML &amp; PM'!I82</f>
        <v>0</v>
      </c>
      <c r="X72" s="80">
        <f>+$W$72</f>
        <v>0</v>
      </c>
      <c r="Y72" s="80">
        <f>+$W$72</f>
        <v>0</v>
      </c>
      <c r="Z72" s="80">
        <f>+$W$72</f>
        <v>0</v>
      </c>
      <c r="AA72" s="80">
        <f>+$W$72</f>
        <v>0</v>
      </c>
      <c r="AB72" s="80">
        <f>'Summary - ML &amp; PM'!J82</f>
        <v>0</v>
      </c>
    </row>
    <row r="73" spans="1:65" s="242" customFormat="1" hidden="1">
      <c r="A73" s="392" t="s">
        <v>291</v>
      </c>
      <c r="B73" s="392"/>
      <c r="C73" s="393">
        <f>LOOKUP(C70,'Dropdown Lists'!$K$1:$K$20,'Dropdown Lists'!$N$1:$N$20)</f>
        <v>37585.599999999999</v>
      </c>
      <c r="D73" s="394"/>
      <c r="E73" s="394"/>
      <c r="F73" s="394"/>
      <c r="G73" s="395"/>
      <c r="H73" s="393">
        <f>LOOKUP(H70,'Dropdown Lists'!$K$1:$K$20,'Dropdown Lists'!$N$1:$N$20)</f>
        <v>37585.599999999999</v>
      </c>
      <c r="I73" s="395"/>
      <c r="J73" s="395"/>
      <c r="K73" s="395"/>
      <c r="L73" s="395"/>
      <c r="M73" s="393">
        <f>LOOKUP(M70,'Dropdown Lists'!$K$1:$K$20,'Dropdown Lists'!$N$1:$N$20)</f>
        <v>37585.599999999999</v>
      </c>
      <c r="N73" s="395"/>
      <c r="O73" s="395"/>
      <c r="P73" s="395"/>
      <c r="Q73" s="395"/>
      <c r="R73" s="393">
        <f>LOOKUP(R70,'Dropdown Lists'!$K$1:$K$20,'Dropdown Lists'!$N$1:$N$20)</f>
        <v>37585.599999999999</v>
      </c>
      <c r="S73" s="395"/>
      <c r="T73" s="395"/>
      <c r="U73" s="395"/>
      <c r="V73" s="395"/>
      <c r="W73" s="393">
        <f>LOOKUP(W70,'Dropdown Lists'!$K$1:$K$20,'Dropdown Lists'!$N$1:$N$20)</f>
        <v>37585.599999999999</v>
      </c>
      <c r="X73" s="395"/>
      <c r="Y73" s="395"/>
      <c r="Z73" s="395"/>
      <c r="AA73" s="395"/>
      <c r="AB73" s="986"/>
    </row>
    <row r="74" spans="1:65" s="263" customFormat="1" hidden="1">
      <c r="C74" s="241"/>
      <c r="D74" s="243"/>
      <c r="E74" s="243"/>
      <c r="F74" s="243"/>
      <c r="G74" s="226"/>
      <c r="H74" s="226"/>
      <c r="I74" s="226"/>
      <c r="J74" s="226"/>
      <c r="K74" s="226"/>
      <c r="L74" s="226"/>
      <c r="M74" s="226"/>
      <c r="N74" s="226"/>
      <c r="O74" s="226"/>
      <c r="P74" s="226"/>
      <c r="Q74" s="226"/>
      <c r="R74" s="226"/>
      <c r="S74" s="226"/>
      <c r="T74" s="226"/>
      <c r="U74" s="226"/>
      <c r="V74" s="226"/>
      <c r="W74" s="226"/>
      <c r="X74" s="226"/>
      <c r="Y74" s="226"/>
      <c r="Z74" s="226"/>
      <c r="AA74" s="226"/>
      <c r="AB74" s="72"/>
    </row>
    <row r="75" spans="1:65" hidden="1">
      <c r="B75" s="226"/>
      <c r="C75" s="241"/>
      <c r="D75" s="243"/>
      <c r="E75" s="243"/>
      <c r="F75" s="243"/>
      <c r="AB75" s="72"/>
      <c r="AC75" s="238"/>
      <c r="AD75" s="238"/>
      <c r="AE75" s="238"/>
      <c r="AF75" s="238"/>
      <c r="AG75" s="238"/>
      <c r="AH75" s="238"/>
      <c r="AI75" s="238"/>
      <c r="AJ75" s="238"/>
      <c r="AK75" s="238"/>
      <c r="AL75" s="238"/>
      <c r="AM75" s="238"/>
      <c r="AN75" s="238"/>
      <c r="AO75" s="238"/>
      <c r="AP75" s="238"/>
      <c r="AQ75" s="238"/>
      <c r="AR75" s="238"/>
      <c r="AS75" s="238"/>
      <c r="AT75" s="238"/>
      <c r="AU75" s="238"/>
      <c r="AV75" s="238"/>
      <c r="AW75" s="238"/>
      <c r="AX75" s="238"/>
      <c r="AY75" s="238"/>
      <c r="AZ75" s="238"/>
      <c r="BA75" s="238"/>
      <c r="BB75" s="238"/>
      <c r="BC75" s="238"/>
      <c r="BD75" s="238"/>
      <c r="BE75" s="238"/>
      <c r="BF75" s="238"/>
      <c r="BG75" s="238"/>
      <c r="BH75" s="238"/>
      <c r="BI75" s="238"/>
      <c r="BJ75" s="238"/>
      <c r="BK75" s="238"/>
      <c r="BL75" s="238"/>
      <c r="BM75" s="238"/>
    </row>
    <row r="76" spans="1:65" hidden="1">
      <c r="B76" s="226"/>
      <c r="AB76" s="72"/>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8"/>
      <c r="BK76" s="238"/>
      <c r="BL76" s="238"/>
      <c r="BM76" s="238"/>
    </row>
    <row r="77" spans="1:65" hidden="1">
      <c r="B77" s="226"/>
      <c r="AB77" s="72"/>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238"/>
      <c r="AZ77" s="238"/>
      <c r="BA77" s="238"/>
      <c r="BB77" s="238"/>
      <c r="BC77" s="238"/>
      <c r="BD77" s="238"/>
      <c r="BE77" s="238"/>
      <c r="BF77" s="238"/>
      <c r="BG77" s="238"/>
      <c r="BH77" s="238"/>
      <c r="BI77" s="238"/>
      <c r="BJ77" s="238"/>
      <c r="BK77" s="238"/>
      <c r="BL77" s="238"/>
      <c r="BM77" s="238"/>
    </row>
    <row r="78" spans="1:65" hidden="1">
      <c r="B78" s="226"/>
      <c r="AB78" s="72"/>
      <c r="AC78" s="238"/>
      <c r="AD78" s="238"/>
      <c r="AE78" s="238"/>
      <c r="AF78" s="238"/>
      <c r="AG78" s="238"/>
      <c r="AH78" s="238"/>
      <c r="AI78" s="238"/>
      <c r="AJ78" s="238"/>
      <c r="AK78" s="238"/>
      <c r="AL78" s="238"/>
      <c r="AM78" s="238"/>
      <c r="AN78" s="238"/>
      <c r="AO78" s="238"/>
      <c r="AP78" s="238"/>
      <c r="AQ78" s="238"/>
      <c r="AR78" s="238"/>
      <c r="AS78" s="238"/>
      <c r="AT78" s="238"/>
      <c r="AU78" s="238"/>
      <c r="AV78" s="238"/>
      <c r="AW78" s="238"/>
      <c r="AX78" s="238"/>
      <c r="AY78" s="238"/>
      <c r="AZ78" s="238"/>
      <c r="BA78" s="238"/>
      <c r="BB78" s="238"/>
      <c r="BC78" s="238"/>
      <c r="BD78" s="238"/>
      <c r="BE78" s="238"/>
      <c r="BF78" s="238"/>
      <c r="BG78" s="238"/>
      <c r="BH78" s="238"/>
      <c r="BI78" s="238"/>
      <c r="BJ78" s="238"/>
      <c r="BK78" s="238"/>
      <c r="BL78" s="238"/>
      <c r="BM78" s="238"/>
    </row>
    <row r="79" spans="1:65" hidden="1">
      <c r="B79" s="226"/>
      <c r="AB79" s="72"/>
      <c r="AC79" s="238"/>
      <c r="AD79" s="238"/>
      <c r="AE79" s="238"/>
      <c r="AF79" s="238"/>
      <c r="AG79" s="238"/>
      <c r="AH79" s="238"/>
      <c r="AI79" s="238"/>
      <c r="AJ79" s="238"/>
      <c r="AK79" s="238"/>
      <c r="AL79" s="238"/>
      <c r="AM79" s="238"/>
      <c r="AN79" s="238"/>
      <c r="AO79" s="238"/>
      <c r="AP79" s="238"/>
      <c r="AQ79" s="238"/>
      <c r="AR79" s="238"/>
      <c r="AS79" s="238"/>
      <c r="AT79" s="238"/>
      <c r="AU79" s="238"/>
      <c r="AV79" s="238"/>
      <c r="AW79" s="238"/>
      <c r="AX79" s="238"/>
      <c r="AY79" s="238"/>
      <c r="AZ79" s="238"/>
      <c r="BA79" s="238"/>
      <c r="BB79" s="238"/>
      <c r="BC79" s="238"/>
      <c r="BD79" s="238"/>
      <c r="BE79" s="238"/>
      <c r="BF79" s="238"/>
      <c r="BG79" s="238"/>
      <c r="BH79" s="238"/>
      <c r="BI79" s="238"/>
      <c r="BJ79" s="238"/>
      <c r="BK79" s="238"/>
      <c r="BL79" s="238"/>
      <c r="BM79" s="238"/>
    </row>
    <row r="80" spans="1:65" hidden="1">
      <c r="B80" s="226"/>
      <c r="AB80" s="72"/>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238"/>
      <c r="AZ80" s="238"/>
      <c r="BA80" s="238"/>
      <c r="BB80" s="238"/>
      <c r="BC80" s="238"/>
      <c r="BD80" s="238"/>
      <c r="BE80" s="238"/>
      <c r="BF80" s="238"/>
      <c r="BG80" s="238"/>
      <c r="BH80" s="238"/>
      <c r="BI80" s="238"/>
      <c r="BJ80" s="238"/>
      <c r="BK80" s="238"/>
      <c r="BL80" s="238"/>
      <c r="BM80" s="238"/>
    </row>
    <row r="81" spans="2:65" hidden="1">
      <c r="B81" s="226"/>
      <c r="G81" s="71"/>
      <c r="H81" s="71"/>
      <c r="I81" s="71"/>
      <c r="J81" s="71"/>
      <c r="K81" s="71"/>
      <c r="L81" s="71"/>
      <c r="M81" s="71"/>
      <c r="N81" s="71"/>
      <c r="O81" s="71"/>
      <c r="P81" s="71"/>
      <c r="Q81" s="71"/>
      <c r="R81" s="71"/>
      <c r="S81" s="71"/>
      <c r="T81" s="71"/>
      <c r="U81" s="71"/>
      <c r="V81" s="71"/>
      <c r="W81" s="71"/>
      <c r="X81" s="71"/>
      <c r="Y81" s="71"/>
      <c r="Z81" s="71"/>
      <c r="AA81" s="71"/>
      <c r="AB81" s="72"/>
      <c r="AC81" s="238"/>
      <c r="AD81" s="238"/>
      <c r="AE81" s="238"/>
      <c r="AF81" s="238"/>
      <c r="AG81" s="238"/>
      <c r="AH81" s="238"/>
      <c r="AI81" s="238"/>
      <c r="AJ81" s="238"/>
      <c r="AK81" s="238"/>
      <c r="AL81" s="238"/>
      <c r="AM81" s="238"/>
      <c r="AN81" s="238"/>
      <c r="AO81" s="238"/>
      <c r="AP81" s="238"/>
      <c r="AQ81" s="238"/>
      <c r="AR81" s="238"/>
      <c r="AS81" s="238"/>
      <c r="AT81" s="238"/>
      <c r="AU81" s="238"/>
      <c r="AV81" s="238"/>
      <c r="AW81" s="238"/>
      <c r="AX81" s="238"/>
      <c r="AY81" s="238"/>
      <c r="AZ81" s="238"/>
      <c r="BA81" s="238"/>
      <c r="BB81" s="238"/>
      <c r="BC81" s="238"/>
      <c r="BD81" s="238"/>
      <c r="BE81" s="238"/>
      <c r="BF81" s="238"/>
      <c r="BG81" s="238"/>
      <c r="BH81" s="238"/>
      <c r="BI81" s="238"/>
      <c r="BJ81" s="238"/>
      <c r="BK81" s="238"/>
      <c r="BL81" s="238"/>
      <c r="BM81" s="238"/>
    </row>
    <row r="82" spans="2:65" hidden="1">
      <c r="B82" s="226"/>
      <c r="F82" s="71"/>
      <c r="G82" s="71"/>
      <c r="H82" s="71"/>
      <c r="I82" s="71"/>
      <c r="J82" s="71"/>
      <c r="K82" s="71"/>
      <c r="L82" s="71"/>
      <c r="M82" s="71"/>
      <c r="N82" s="71"/>
      <c r="O82" s="71"/>
      <c r="P82" s="71"/>
      <c r="Q82" s="71"/>
      <c r="R82" s="71"/>
      <c r="S82" s="71"/>
      <c r="T82" s="71"/>
      <c r="U82" s="71"/>
      <c r="V82" s="71"/>
      <c r="W82" s="71"/>
      <c r="X82" s="71"/>
      <c r="Y82" s="71"/>
      <c r="Z82" s="71"/>
      <c r="AA82" s="71"/>
      <c r="AB82" s="72"/>
      <c r="AC82" s="238"/>
      <c r="AD82" s="238"/>
      <c r="AE82" s="238"/>
      <c r="AF82" s="238"/>
      <c r="AG82" s="238"/>
      <c r="AH82" s="238"/>
      <c r="AI82" s="238"/>
      <c r="AJ82" s="238"/>
      <c r="AK82" s="238"/>
      <c r="AL82" s="238"/>
      <c r="AM82" s="238"/>
      <c r="AN82" s="238"/>
      <c r="AO82" s="238"/>
      <c r="AP82" s="238"/>
      <c r="AQ82" s="238"/>
      <c r="AR82" s="238"/>
      <c r="AS82" s="238"/>
      <c r="AT82" s="238"/>
      <c r="AU82" s="238"/>
      <c r="AV82" s="238"/>
      <c r="AW82" s="238"/>
      <c r="AX82" s="238"/>
      <c r="AY82" s="238"/>
      <c r="AZ82" s="238"/>
      <c r="BA82" s="238"/>
      <c r="BB82" s="238"/>
      <c r="BC82" s="238"/>
      <c r="BD82" s="238"/>
      <c r="BE82" s="238"/>
      <c r="BF82" s="238"/>
      <c r="BG82" s="238"/>
      <c r="BH82" s="238"/>
      <c r="BI82" s="238"/>
      <c r="BJ82" s="238"/>
      <c r="BK82" s="238"/>
      <c r="BL82" s="238"/>
      <c r="BM82" s="238"/>
    </row>
    <row r="83" spans="2:65" hidden="1">
      <c r="B83" s="226"/>
      <c r="F83" s="71"/>
      <c r="G83" s="71"/>
      <c r="H83" s="71"/>
      <c r="I83" s="71"/>
      <c r="J83" s="71"/>
      <c r="K83" s="71"/>
      <c r="L83" s="71"/>
      <c r="M83" s="71"/>
      <c r="N83" s="71"/>
      <c r="O83" s="71"/>
      <c r="P83" s="71"/>
      <c r="Q83" s="71"/>
      <c r="R83" s="71"/>
      <c r="S83" s="71"/>
      <c r="T83" s="71"/>
      <c r="U83" s="71"/>
      <c r="V83" s="71"/>
      <c r="W83" s="71"/>
      <c r="X83" s="71"/>
      <c r="Y83" s="71"/>
      <c r="Z83" s="71"/>
      <c r="AA83" s="71"/>
      <c r="AB83" s="72"/>
      <c r="AC83" s="238"/>
      <c r="AD83" s="238"/>
      <c r="AE83" s="238"/>
      <c r="AF83" s="238"/>
      <c r="AG83" s="238"/>
      <c r="AH83" s="238"/>
      <c r="AI83" s="238"/>
      <c r="AJ83" s="238"/>
      <c r="AK83" s="238"/>
      <c r="AL83" s="238"/>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8"/>
      <c r="BK83" s="238"/>
      <c r="BL83" s="238"/>
      <c r="BM83" s="238"/>
    </row>
    <row r="84" spans="2:65" hidden="1">
      <c r="B84" s="226"/>
      <c r="F84" s="71"/>
      <c r="G84" s="71"/>
      <c r="H84" s="71"/>
      <c r="I84" s="71"/>
      <c r="J84" s="71"/>
      <c r="K84" s="71"/>
      <c r="L84" s="71"/>
      <c r="M84" s="71"/>
      <c r="N84" s="71"/>
      <c r="O84" s="71"/>
      <c r="P84" s="71"/>
      <c r="Q84" s="71"/>
      <c r="R84" s="71"/>
      <c r="S84" s="71"/>
      <c r="T84" s="71"/>
      <c r="U84" s="71"/>
      <c r="V84" s="71"/>
      <c r="W84" s="71"/>
      <c r="X84" s="71"/>
      <c r="Y84" s="71"/>
      <c r="Z84" s="71"/>
      <c r="AA84" s="71"/>
      <c r="AB84" s="72"/>
      <c r="AC84" s="238"/>
      <c r="AD84" s="238"/>
      <c r="AE84" s="238"/>
      <c r="AF84" s="238"/>
      <c r="AG84" s="238"/>
      <c r="AH84" s="238"/>
      <c r="AI84" s="238"/>
      <c r="AJ84" s="238"/>
      <c r="AK84" s="238"/>
      <c r="AL84" s="238"/>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8"/>
      <c r="BK84" s="238"/>
      <c r="BL84" s="238"/>
      <c r="BM84" s="238"/>
    </row>
    <row r="85" spans="2:65" hidden="1">
      <c r="B85" s="226"/>
      <c r="F85" s="71"/>
      <c r="G85" s="71"/>
      <c r="H85" s="71"/>
      <c r="I85" s="71"/>
      <c r="J85" s="71"/>
      <c r="K85" s="71"/>
      <c r="L85" s="71"/>
      <c r="M85" s="71"/>
      <c r="N85" s="71"/>
      <c r="O85" s="71"/>
      <c r="P85" s="71"/>
      <c r="Q85" s="71"/>
      <c r="R85" s="71"/>
      <c r="S85" s="71"/>
      <c r="T85" s="71"/>
      <c r="U85" s="71"/>
      <c r="V85" s="71"/>
      <c r="W85" s="71"/>
      <c r="X85" s="71"/>
      <c r="Y85" s="71"/>
      <c r="Z85" s="71"/>
      <c r="AB85" s="72"/>
      <c r="AC85" s="238"/>
      <c r="AD85" s="238"/>
      <c r="AE85" s="238"/>
      <c r="AF85" s="238"/>
      <c r="AG85" s="238"/>
      <c r="AH85" s="238"/>
      <c r="AI85" s="238"/>
      <c r="AJ85" s="238"/>
      <c r="AK85" s="238"/>
      <c r="AL85" s="238"/>
      <c r="AM85" s="238"/>
      <c r="AN85" s="238"/>
      <c r="AO85" s="238"/>
      <c r="AP85" s="238"/>
      <c r="AQ85" s="238"/>
      <c r="AR85" s="238"/>
      <c r="AS85" s="238"/>
      <c r="AT85" s="238"/>
      <c r="AU85" s="238"/>
      <c r="AV85" s="238"/>
      <c r="AW85" s="238"/>
      <c r="AX85" s="238"/>
      <c r="AY85" s="238"/>
      <c r="AZ85" s="238"/>
      <c r="BA85" s="238"/>
      <c r="BB85" s="238"/>
      <c r="BC85" s="238"/>
      <c r="BD85" s="238"/>
      <c r="BE85" s="238"/>
      <c r="BF85" s="238"/>
      <c r="BG85" s="238"/>
      <c r="BH85" s="238"/>
      <c r="BI85" s="238"/>
      <c r="BJ85" s="238"/>
      <c r="BK85" s="238"/>
      <c r="BL85" s="238"/>
      <c r="BM85" s="238"/>
    </row>
    <row r="86" spans="2:65" hidden="1">
      <c r="B86" s="226"/>
      <c r="AA86" s="71"/>
      <c r="AB86" s="72"/>
      <c r="AC86" s="238"/>
      <c r="AD86" s="238"/>
      <c r="AE86" s="238"/>
      <c r="AF86" s="238"/>
      <c r="AG86" s="238"/>
      <c r="AH86" s="238"/>
      <c r="AI86" s="238"/>
      <c r="AJ86" s="238"/>
      <c r="AK86" s="238"/>
      <c r="AL86" s="238"/>
      <c r="AM86" s="238"/>
      <c r="AN86" s="238"/>
      <c r="AO86" s="238"/>
      <c r="AP86" s="238"/>
      <c r="AQ86" s="238"/>
      <c r="AR86" s="238"/>
      <c r="AS86" s="238"/>
      <c r="AT86" s="238"/>
      <c r="AU86" s="238"/>
      <c r="AV86" s="238"/>
      <c r="AW86" s="238"/>
      <c r="AX86" s="238"/>
      <c r="AY86" s="238"/>
      <c r="AZ86" s="238"/>
      <c r="BA86" s="238"/>
      <c r="BB86" s="238"/>
      <c r="BC86" s="238"/>
      <c r="BD86" s="238"/>
      <c r="BE86" s="238"/>
      <c r="BF86" s="238"/>
      <c r="BG86" s="238"/>
      <c r="BH86" s="238"/>
      <c r="BI86" s="238"/>
      <c r="BJ86" s="238"/>
      <c r="BK86" s="238"/>
      <c r="BL86" s="238"/>
      <c r="BM86" s="238"/>
    </row>
    <row r="87" spans="2:65" hidden="1">
      <c r="B87" s="226"/>
      <c r="AA87" s="71"/>
      <c r="AB87" s="72"/>
      <c r="AC87" s="238"/>
      <c r="AD87" s="238"/>
      <c r="AE87" s="238"/>
      <c r="AF87" s="238"/>
      <c r="AG87" s="238"/>
      <c r="AH87" s="238"/>
      <c r="AI87" s="238"/>
      <c r="AJ87" s="238"/>
      <c r="AK87" s="238"/>
      <c r="AL87" s="238"/>
      <c r="AM87" s="238"/>
      <c r="AN87" s="238"/>
      <c r="AO87" s="238"/>
      <c r="AP87" s="238"/>
      <c r="AQ87" s="238"/>
      <c r="AR87" s="238"/>
      <c r="AS87" s="238"/>
      <c r="AT87" s="238"/>
      <c r="AU87" s="238"/>
      <c r="AV87" s="238"/>
      <c r="AW87" s="238"/>
      <c r="AX87" s="238"/>
      <c r="AY87" s="238"/>
      <c r="AZ87" s="238"/>
      <c r="BA87" s="238"/>
      <c r="BB87" s="238"/>
      <c r="BC87" s="238"/>
      <c r="BD87" s="238"/>
      <c r="BE87" s="238"/>
      <c r="BF87" s="238"/>
      <c r="BG87" s="238"/>
      <c r="BH87" s="238"/>
      <c r="BI87" s="238"/>
      <c r="BJ87" s="238"/>
      <c r="BK87" s="238"/>
      <c r="BL87" s="238"/>
      <c r="BM87" s="238"/>
    </row>
    <row r="88" spans="2:65" hidden="1">
      <c r="B88" s="226"/>
      <c r="AB88" s="72"/>
      <c r="AC88" s="238"/>
      <c r="AD88" s="238"/>
      <c r="AE88" s="238"/>
      <c r="AF88" s="238"/>
      <c r="AG88" s="238"/>
      <c r="AH88" s="238"/>
      <c r="AI88" s="238"/>
      <c r="AJ88" s="238"/>
      <c r="AK88" s="238"/>
      <c r="AL88" s="238"/>
      <c r="AM88" s="238"/>
      <c r="AN88" s="238"/>
      <c r="AO88" s="238"/>
      <c r="AP88" s="238"/>
      <c r="AQ88" s="238"/>
      <c r="AR88" s="238"/>
      <c r="AS88" s="238"/>
      <c r="AT88" s="238"/>
      <c r="AU88" s="238"/>
      <c r="AV88" s="238"/>
      <c r="AW88" s="238"/>
      <c r="AX88" s="238"/>
      <c r="AY88" s="238"/>
      <c r="AZ88" s="238"/>
      <c r="BA88" s="238"/>
      <c r="BB88" s="238"/>
      <c r="BC88" s="238"/>
      <c r="BD88" s="238"/>
      <c r="BE88" s="238"/>
      <c r="BF88" s="238"/>
      <c r="BG88" s="238"/>
      <c r="BH88" s="238"/>
      <c r="BI88" s="238"/>
      <c r="BJ88" s="238"/>
      <c r="BK88" s="238"/>
      <c r="BL88" s="238"/>
      <c r="BM88" s="238"/>
    </row>
    <row r="89" spans="2:65" hidden="1">
      <c r="B89" s="226"/>
      <c r="AB89" s="72"/>
      <c r="AC89" s="238"/>
      <c r="AD89" s="238"/>
      <c r="AE89" s="238"/>
      <c r="AF89" s="238"/>
      <c r="AG89" s="238"/>
      <c r="AH89" s="238"/>
      <c r="AI89" s="238"/>
      <c r="AJ89" s="238"/>
      <c r="AK89" s="238"/>
      <c r="AL89" s="238"/>
      <c r="AM89" s="238"/>
      <c r="AN89" s="238"/>
      <c r="AO89" s="238"/>
      <c r="AP89" s="238"/>
      <c r="AQ89" s="238"/>
      <c r="AR89" s="238"/>
      <c r="AS89" s="238"/>
      <c r="AT89" s="238"/>
      <c r="AU89" s="238"/>
      <c r="AV89" s="238"/>
      <c r="AW89" s="238"/>
      <c r="AX89" s="238"/>
      <c r="AY89" s="238"/>
      <c r="AZ89" s="238"/>
      <c r="BA89" s="238"/>
      <c r="BB89" s="238"/>
      <c r="BC89" s="238"/>
      <c r="BD89" s="238"/>
      <c r="BE89" s="238"/>
      <c r="BF89" s="238"/>
      <c r="BG89" s="238"/>
      <c r="BH89" s="238"/>
      <c r="BI89" s="238"/>
      <c r="BJ89" s="238"/>
      <c r="BK89" s="238"/>
      <c r="BL89" s="238"/>
      <c r="BM89" s="238"/>
    </row>
    <row r="90" spans="2:65" hidden="1">
      <c r="B90" s="226"/>
      <c r="AB90" s="72"/>
      <c r="AC90" s="238"/>
      <c r="AD90" s="238"/>
      <c r="AE90" s="238"/>
      <c r="AF90" s="238"/>
      <c r="AG90" s="238"/>
      <c r="AH90" s="238"/>
      <c r="AI90" s="238"/>
      <c r="AJ90" s="238"/>
      <c r="AK90" s="238"/>
      <c r="AL90" s="238"/>
      <c r="AM90" s="238"/>
      <c r="AN90" s="238"/>
      <c r="AO90" s="238"/>
      <c r="AP90" s="238"/>
      <c r="AQ90" s="238"/>
      <c r="AR90" s="238"/>
      <c r="AS90" s="238"/>
      <c r="AT90" s="238"/>
      <c r="AU90" s="238"/>
      <c r="AV90" s="238"/>
      <c r="AW90" s="238"/>
      <c r="AX90" s="238"/>
      <c r="AY90" s="238"/>
      <c r="AZ90" s="238"/>
      <c r="BA90" s="238"/>
      <c r="BB90" s="238"/>
      <c r="BC90" s="238"/>
      <c r="BD90" s="238"/>
      <c r="BE90" s="238"/>
      <c r="BF90" s="238"/>
      <c r="BG90" s="238"/>
      <c r="BH90" s="238"/>
      <c r="BI90" s="238"/>
      <c r="BJ90" s="238"/>
      <c r="BK90" s="238"/>
      <c r="BL90" s="238"/>
      <c r="BM90" s="238"/>
    </row>
    <row r="91" spans="2:65" hidden="1">
      <c r="B91" s="226"/>
      <c r="AB91" s="72"/>
      <c r="AC91" s="238"/>
      <c r="AD91" s="238"/>
      <c r="AE91" s="238"/>
      <c r="AF91" s="238"/>
      <c r="AG91" s="238"/>
      <c r="AH91" s="238"/>
      <c r="AI91" s="238"/>
      <c r="AJ91" s="238"/>
      <c r="AK91" s="238"/>
      <c r="AL91" s="238"/>
      <c r="AM91" s="238"/>
      <c r="AN91" s="238"/>
      <c r="AO91" s="238"/>
      <c r="AP91" s="238"/>
      <c r="AQ91" s="238"/>
      <c r="AR91" s="238"/>
      <c r="AS91" s="238"/>
      <c r="AT91" s="238"/>
      <c r="AU91" s="238"/>
      <c r="AV91" s="238"/>
      <c r="AW91" s="238"/>
      <c r="AX91" s="238"/>
      <c r="AY91" s="238"/>
      <c r="AZ91" s="238"/>
      <c r="BA91" s="238"/>
      <c r="BB91" s="238"/>
      <c r="BC91" s="238"/>
      <c r="BD91" s="238"/>
      <c r="BE91" s="238"/>
      <c r="BF91" s="238"/>
      <c r="BG91" s="238"/>
      <c r="BH91" s="238"/>
      <c r="BI91" s="238"/>
      <c r="BJ91" s="238"/>
      <c r="BK91" s="238"/>
      <c r="BL91" s="238"/>
      <c r="BM91" s="238"/>
    </row>
    <row r="92" spans="2:65" hidden="1">
      <c r="B92" s="226"/>
      <c r="AB92" s="72"/>
      <c r="AC92" s="238"/>
      <c r="AD92" s="238"/>
      <c r="AE92" s="238"/>
      <c r="AF92" s="238"/>
      <c r="AG92" s="238"/>
      <c r="AH92" s="238"/>
      <c r="AI92" s="238"/>
      <c r="AJ92" s="238"/>
      <c r="AK92" s="238"/>
      <c r="AL92" s="238"/>
      <c r="AM92" s="238"/>
      <c r="AN92" s="238"/>
      <c r="AO92" s="238"/>
      <c r="AP92" s="238"/>
      <c r="AQ92" s="238"/>
      <c r="AR92" s="238"/>
      <c r="AS92" s="238"/>
      <c r="AT92" s="238"/>
      <c r="AU92" s="238"/>
      <c r="AV92" s="238"/>
      <c r="AW92" s="238"/>
      <c r="AX92" s="238"/>
      <c r="AY92" s="238"/>
      <c r="AZ92" s="238"/>
      <c r="BA92" s="238"/>
      <c r="BB92" s="238"/>
      <c r="BC92" s="238"/>
      <c r="BD92" s="238"/>
      <c r="BE92" s="238"/>
      <c r="BF92" s="238"/>
      <c r="BG92" s="238"/>
      <c r="BH92" s="238"/>
      <c r="BI92" s="238"/>
      <c r="BJ92" s="238"/>
      <c r="BK92" s="238"/>
      <c r="BL92" s="238"/>
      <c r="BM92" s="238"/>
    </row>
    <row r="93" spans="2:65" hidden="1">
      <c r="B93" s="226"/>
      <c r="AB93" s="72"/>
      <c r="AC93" s="238"/>
      <c r="AD93" s="238"/>
      <c r="AE93" s="238"/>
      <c r="AF93" s="238"/>
      <c r="AG93" s="238"/>
      <c r="AH93" s="238"/>
      <c r="AI93" s="238"/>
      <c r="AJ93" s="238"/>
      <c r="AK93" s="238"/>
      <c r="AL93" s="238"/>
      <c r="AM93" s="238"/>
      <c r="AN93" s="238"/>
      <c r="AO93" s="238"/>
      <c r="AP93" s="238"/>
      <c r="AQ93" s="238"/>
      <c r="AR93" s="238"/>
      <c r="AS93" s="238"/>
      <c r="AT93" s="238"/>
      <c r="AU93" s="238"/>
      <c r="AV93" s="238"/>
      <c r="AW93" s="238"/>
      <c r="AX93" s="238"/>
      <c r="AY93" s="238"/>
      <c r="AZ93" s="238"/>
      <c r="BA93" s="238"/>
      <c r="BB93" s="238"/>
      <c r="BC93" s="238"/>
      <c r="BD93" s="238"/>
      <c r="BE93" s="238"/>
      <c r="BF93" s="238"/>
      <c r="BG93" s="238"/>
      <c r="BH93" s="238"/>
      <c r="BI93" s="238"/>
      <c r="BJ93" s="238"/>
      <c r="BK93" s="238"/>
      <c r="BL93" s="238"/>
      <c r="BM93" s="238"/>
    </row>
    <row r="94" spans="2:65" hidden="1">
      <c r="B94" s="226"/>
      <c r="AB94" s="72"/>
      <c r="AC94" s="238"/>
      <c r="AD94" s="238"/>
      <c r="AE94" s="238"/>
      <c r="AF94" s="238"/>
      <c r="AG94" s="238"/>
      <c r="AH94" s="238"/>
      <c r="AI94" s="238"/>
      <c r="AJ94" s="238"/>
      <c r="AK94" s="238"/>
      <c r="AL94" s="238"/>
      <c r="AM94" s="238"/>
      <c r="AN94" s="238"/>
      <c r="AO94" s="238"/>
      <c r="AP94" s="238"/>
      <c r="AQ94" s="238"/>
      <c r="AR94" s="238"/>
      <c r="AS94" s="238"/>
      <c r="AT94" s="238"/>
      <c r="AU94" s="238"/>
      <c r="AV94" s="238"/>
      <c r="AW94" s="238"/>
      <c r="AX94" s="238"/>
      <c r="AY94" s="238"/>
      <c r="AZ94" s="238"/>
      <c r="BA94" s="238"/>
      <c r="BB94" s="238"/>
      <c r="BC94" s="238"/>
      <c r="BD94" s="238"/>
      <c r="BE94" s="238"/>
      <c r="BF94" s="238"/>
      <c r="BG94" s="238"/>
      <c r="BH94" s="238"/>
      <c r="BI94" s="238"/>
      <c r="BJ94" s="238"/>
      <c r="BK94" s="238"/>
      <c r="BL94" s="238"/>
      <c r="BM94" s="238"/>
    </row>
    <row r="95" spans="2:65" hidden="1">
      <c r="B95" s="226"/>
      <c r="AB95" s="72"/>
      <c r="AC95" s="238"/>
      <c r="AD95" s="238"/>
      <c r="AE95" s="238"/>
      <c r="AF95" s="238"/>
      <c r="AG95" s="238"/>
      <c r="AH95" s="238"/>
      <c r="AI95" s="238"/>
      <c r="AJ95" s="238"/>
      <c r="AK95" s="238"/>
      <c r="AL95" s="238"/>
      <c r="AM95" s="238"/>
      <c r="AN95" s="238"/>
      <c r="AO95" s="238"/>
      <c r="AP95" s="238"/>
      <c r="AQ95" s="238"/>
      <c r="AR95" s="238"/>
      <c r="AS95" s="238"/>
      <c r="AT95" s="238"/>
      <c r="AU95" s="238"/>
      <c r="AV95" s="238"/>
      <c r="AW95" s="238"/>
      <c r="AX95" s="238"/>
      <c r="AY95" s="238"/>
      <c r="AZ95" s="238"/>
      <c r="BA95" s="238"/>
      <c r="BB95" s="238"/>
      <c r="BC95" s="238"/>
      <c r="BD95" s="238"/>
      <c r="BE95" s="238"/>
      <c r="BF95" s="238"/>
      <c r="BG95" s="238"/>
      <c r="BH95" s="238"/>
      <c r="BI95" s="238"/>
      <c r="BJ95" s="238"/>
      <c r="BK95" s="238"/>
      <c r="BL95" s="238"/>
      <c r="BM95" s="238"/>
    </row>
    <row r="96" spans="2:65" hidden="1">
      <c r="B96" s="226"/>
      <c r="AB96" s="72"/>
      <c r="AC96" s="238"/>
      <c r="AD96" s="238"/>
      <c r="AE96" s="238"/>
      <c r="AF96" s="238"/>
      <c r="AG96" s="238"/>
      <c r="AH96" s="238"/>
      <c r="AI96" s="238"/>
      <c r="AJ96" s="238"/>
      <c r="AK96" s="238"/>
      <c r="AL96" s="238"/>
      <c r="AM96" s="238"/>
      <c r="AN96" s="238"/>
      <c r="AO96" s="238"/>
      <c r="AP96" s="238"/>
      <c r="AQ96" s="238"/>
      <c r="AR96" s="238"/>
      <c r="AS96" s="238"/>
      <c r="AT96" s="238"/>
      <c r="AU96" s="238"/>
      <c r="AV96" s="238"/>
      <c r="AW96" s="238"/>
      <c r="AX96" s="238"/>
      <c r="AY96" s="238"/>
      <c r="AZ96" s="238"/>
      <c r="BA96" s="238"/>
      <c r="BB96" s="238"/>
      <c r="BC96" s="238"/>
      <c r="BD96" s="238"/>
      <c r="BE96" s="238"/>
      <c r="BF96" s="238"/>
      <c r="BG96" s="238"/>
      <c r="BH96" s="238"/>
      <c r="BI96" s="238"/>
      <c r="BJ96" s="238"/>
      <c r="BK96" s="238"/>
      <c r="BL96" s="238"/>
      <c r="BM96" s="238"/>
    </row>
    <row r="97" spans="2:65" hidden="1">
      <c r="B97" s="226"/>
      <c r="AB97" s="72"/>
      <c r="AC97" s="238"/>
      <c r="AD97" s="238"/>
      <c r="AE97" s="238"/>
      <c r="AF97" s="238"/>
      <c r="AG97" s="238"/>
      <c r="AH97" s="238"/>
      <c r="AI97" s="238"/>
      <c r="AJ97" s="238"/>
      <c r="AK97" s="238"/>
      <c r="AL97" s="238"/>
      <c r="AM97" s="238"/>
      <c r="AN97" s="238"/>
      <c r="AO97" s="238"/>
      <c r="AP97" s="238"/>
      <c r="AQ97" s="238"/>
      <c r="AR97" s="238"/>
      <c r="AS97" s="238"/>
      <c r="AT97" s="238"/>
      <c r="AU97" s="238"/>
      <c r="AV97" s="238"/>
      <c r="AW97" s="238"/>
      <c r="AX97" s="238"/>
      <c r="AY97" s="238"/>
      <c r="AZ97" s="238"/>
      <c r="BA97" s="238"/>
      <c r="BB97" s="238"/>
      <c r="BC97" s="238"/>
      <c r="BD97" s="238"/>
      <c r="BE97" s="238"/>
      <c r="BF97" s="238"/>
      <c r="BG97" s="238"/>
      <c r="BH97" s="238"/>
      <c r="BI97" s="238"/>
      <c r="BJ97" s="238"/>
      <c r="BK97" s="238"/>
      <c r="BL97" s="238"/>
      <c r="BM97" s="238"/>
    </row>
    <row r="98" spans="2:65" hidden="1">
      <c r="B98" s="226"/>
      <c r="AB98" s="72"/>
      <c r="AC98" s="238"/>
      <c r="AD98" s="238"/>
      <c r="AE98" s="238"/>
      <c r="AF98" s="238"/>
      <c r="AG98" s="238"/>
      <c r="AH98" s="238"/>
      <c r="AI98" s="238"/>
      <c r="AJ98" s="238"/>
      <c r="AK98" s="238"/>
      <c r="AL98" s="238"/>
      <c r="AM98" s="238"/>
      <c r="AN98" s="238"/>
      <c r="AO98" s="238"/>
      <c r="AP98" s="238"/>
      <c r="AQ98" s="238"/>
      <c r="AR98" s="238"/>
      <c r="AS98" s="238"/>
      <c r="AT98" s="238"/>
      <c r="AU98" s="238"/>
      <c r="AV98" s="238"/>
      <c r="AW98" s="238"/>
      <c r="AX98" s="238"/>
      <c r="AY98" s="238"/>
      <c r="AZ98" s="238"/>
      <c r="BA98" s="238"/>
      <c r="BB98" s="238"/>
      <c r="BC98" s="238"/>
      <c r="BD98" s="238"/>
      <c r="BE98" s="238"/>
      <c r="BF98" s="238"/>
      <c r="BG98" s="238"/>
      <c r="BH98" s="238"/>
      <c r="BI98" s="238"/>
      <c r="BJ98" s="238"/>
      <c r="BK98" s="238"/>
      <c r="BL98" s="238"/>
      <c r="BM98" s="238"/>
    </row>
    <row r="99" spans="2:65" hidden="1">
      <c r="B99" s="226"/>
      <c r="AB99" s="72"/>
      <c r="AC99" s="238"/>
      <c r="AD99" s="238"/>
      <c r="AE99" s="238"/>
      <c r="AF99" s="238"/>
      <c r="AG99" s="238"/>
      <c r="AH99" s="238"/>
      <c r="AI99" s="238"/>
      <c r="AJ99" s="238"/>
      <c r="AK99" s="238"/>
      <c r="AL99" s="238"/>
      <c r="AM99" s="238"/>
      <c r="AN99" s="238"/>
      <c r="AO99" s="238"/>
      <c r="AP99" s="238"/>
      <c r="AQ99" s="238"/>
      <c r="AR99" s="238"/>
      <c r="AS99" s="238"/>
      <c r="AT99" s="238"/>
      <c r="AU99" s="238"/>
      <c r="AV99" s="238"/>
      <c r="AW99" s="238"/>
      <c r="AX99" s="238"/>
      <c r="AY99" s="238"/>
      <c r="AZ99" s="238"/>
      <c r="BA99" s="238"/>
      <c r="BB99" s="238"/>
      <c r="BC99" s="238"/>
      <c r="BD99" s="238"/>
      <c r="BE99" s="238"/>
      <c r="BF99" s="238"/>
      <c r="BG99" s="238"/>
      <c r="BH99" s="238"/>
      <c r="BI99" s="238"/>
      <c r="BJ99" s="238"/>
      <c r="BK99" s="238"/>
      <c r="BL99" s="238"/>
      <c r="BM99" s="238"/>
    </row>
    <row r="100" spans="2:65" hidden="1">
      <c r="B100" s="226"/>
      <c r="AB100" s="72"/>
      <c r="AC100" s="238"/>
      <c r="AD100" s="238"/>
      <c r="AE100" s="238"/>
      <c r="AF100" s="238"/>
      <c r="AG100" s="238"/>
      <c r="AH100" s="238"/>
      <c r="AI100" s="238"/>
      <c r="AJ100" s="238"/>
      <c r="AK100" s="238"/>
      <c r="AL100" s="238"/>
      <c r="AM100" s="238"/>
      <c r="AN100" s="238"/>
      <c r="AO100" s="238"/>
      <c r="AP100" s="238"/>
      <c r="AQ100" s="238"/>
      <c r="AR100" s="238"/>
      <c r="AS100" s="238"/>
      <c r="AT100" s="238"/>
      <c r="AU100" s="238"/>
      <c r="AV100" s="238"/>
      <c r="AW100" s="238"/>
      <c r="AX100" s="238"/>
      <c r="AY100" s="238"/>
      <c r="AZ100" s="238"/>
      <c r="BA100" s="238"/>
      <c r="BB100" s="238"/>
      <c r="BC100" s="238"/>
      <c r="BD100" s="238"/>
      <c r="BE100" s="238"/>
      <c r="BF100" s="238"/>
      <c r="BG100" s="238"/>
      <c r="BH100" s="238"/>
      <c r="BI100" s="238"/>
      <c r="BJ100" s="238"/>
      <c r="BK100" s="238"/>
      <c r="BL100" s="238"/>
      <c r="BM100" s="238"/>
    </row>
    <row r="101" spans="2:65" hidden="1">
      <c r="B101" s="226"/>
      <c r="AB101" s="72"/>
      <c r="AC101" s="238"/>
      <c r="AD101" s="238"/>
      <c r="AE101" s="238"/>
      <c r="AF101" s="238"/>
      <c r="AG101" s="238"/>
      <c r="AH101" s="238"/>
      <c r="AI101" s="238"/>
      <c r="AJ101" s="238"/>
      <c r="AK101" s="238"/>
      <c r="AL101" s="238"/>
      <c r="AM101" s="238"/>
      <c r="AN101" s="238"/>
      <c r="AO101" s="238"/>
      <c r="AP101" s="238"/>
      <c r="AQ101" s="238"/>
      <c r="AR101" s="238"/>
      <c r="AS101" s="238"/>
      <c r="AT101" s="238"/>
      <c r="AU101" s="238"/>
      <c r="AV101" s="238"/>
      <c r="AW101" s="238"/>
      <c r="AX101" s="238"/>
      <c r="AY101" s="238"/>
      <c r="AZ101" s="238"/>
      <c r="BA101" s="238"/>
      <c r="BB101" s="238"/>
      <c r="BC101" s="238"/>
      <c r="BD101" s="238"/>
      <c r="BE101" s="238"/>
      <c r="BF101" s="238"/>
      <c r="BG101" s="238"/>
      <c r="BH101" s="238"/>
      <c r="BI101" s="238"/>
      <c r="BJ101" s="238"/>
      <c r="BK101" s="238"/>
      <c r="BL101" s="238"/>
      <c r="BM101" s="238"/>
    </row>
    <row r="102" spans="2:65" hidden="1">
      <c r="B102" s="226"/>
      <c r="AB102" s="72"/>
      <c r="AC102" s="238"/>
      <c r="AD102" s="238"/>
      <c r="AE102" s="238"/>
      <c r="AF102" s="238"/>
      <c r="AG102" s="238"/>
      <c r="AH102" s="238"/>
      <c r="AI102" s="238"/>
      <c r="AJ102" s="238"/>
      <c r="AK102" s="238"/>
      <c r="AL102" s="238"/>
      <c r="AM102" s="238"/>
      <c r="AN102" s="238"/>
      <c r="AO102" s="238"/>
      <c r="AP102" s="238"/>
      <c r="AQ102" s="238"/>
      <c r="AR102" s="238"/>
      <c r="AS102" s="238"/>
      <c r="AT102" s="238"/>
      <c r="AU102" s="238"/>
      <c r="AV102" s="238"/>
      <c r="AW102" s="238"/>
      <c r="AX102" s="238"/>
      <c r="AY102" s="238"/>
      <c r="AZ102" s="238"/>
      <c r="BA102" s="238"/>
      <c r="BB102" s="238"/>
      <c r="BC102" s="238"/>
      <c r="BD102" s="238"/>
      <c r="BE102" s="238"/>
      <c r="BF102" s="238"/>
      <c r="BG102" s="238"/>
      <c r="BH102" s="238"/>
      <c r="BI102" s="238"/>
      <c r="BJ102" s="238"/>
      <c r="BK102" s="238"/>
      <c r="BL102" s="238"/>
      <c r="BM102" s="238"/>
    </row>
    <row r="103" spans="2:65" hidden="1">
      <c r="B103" s="226"/>
      <c r="AB103" s="72"/>
      <c r="AC103" s="238"/>
      <c r="AD103" s="238"/>
      <c r="AE103" s="238"/>
      <c r="AF103" s="238"/>
      <c r="AG103" s="238"/>
      <c r="AH103" s="238"/>
      <c r="AI103" s="238"/>
      <c r="AJ103" s="238"/>
      <c r="AK103" s="238"/>
      <c r="AL103" s="238"/>
      <c r="AM103" s="238"/>
      <c r="AN103" s="238"/>
      <c r="AO103" s="238"/>
      <c r="AP103" s="238"/>
      <c r="AQ103" s="238"/>
      <c r="AR103" s="238"/>
      <c r="AS103" s="238"/>
      <c r="AT103" s="238"/>
      <c r="AU103" s="238"/>
      <c r="AV103" s="238"/>
      <c r="AW103" s="238"/>
      <c r="AX103" s="238"/>
      <c r="AY103" s="238"/>
      <c r="AZ103" s="238"/>
      <c r="BA103" s="238"/>
      <c r="BB103" s="238"/>
      <c r="BC103" s="238"/>
      <c r="BD103" s="238"/>
      <c r="BE103" s="238"/>
      <c r="BF103" s="238"/>
      <c r="BG103" s="238"/>
      <c r="BH103" s="238"/>
      <c r="BI103" s="238"/>
      <c r="BJ103" s="238"/>
      <c r="BK103" s="238"/>
      <c r="BL103" s="238"/>
      <c r="BM103" s="238"/>
    </row>
    <row r="104" spans="2:65" hidden="1">
      <c r="B104" s="226"/>
      <c r="AB104" s="72"/>
      <c r="AC104" s="238"/>
      <c r="AD104" s="238"/>
      <c r="AE104" s="238"/>
      <c r="AF104" s="238"/>
      <c r="AG104" s="238"/>
      <c r="AH104" s="238"/>
      <c r="AI104" s="238"/>
      <c r="AJ104" s="238"/>
      <c r="AK104" s="238"/>
      <c r="AL104" s="238"/>
      <c r="AM104" s="238"/>
      <c r="AN104" s="238"/>
      <c r="AO104" s="238"/>
      <c r="AP104" s="238"/>
      <c r="AQ104" s="238"/>
      <c r="AR104" s="238"/>
      <c r="AS104" s="238"/>
      <c r="AT104" s="238"/>
      <c r="AU104" s="238"/>
      <c r="AV104" s="238"/>
      <c r="AW104" s="238"/>
      <c r="AX104" s="238"/>
      <c r="AY104" s="238"/>
      <c r="AZ104" s="238"/>
      <c r="BA104" s="238"/>
      <c r="BB104" s="238"/>
      <c r="BC104" s="238"/>
      <c r="BD104" s="238"/>
      <c r="BE104" s="238"/>
      <c r="BF104" s="238"/>
      <c r="BG104" s="238"/>
      <c r="BH104" s="238"/>
      <c r="BI104" s="238"/>
      <c r="BJ104" s="238"/>
      <c r="BK104" s="238"/>
      <c r="BL104" s="238"/>
      <c r="BM104" s="238"/>
    </row>
    <row r="105" spans="2:65" hidden="1">
      <c r="B105" s="226"/>
      <c r="AB105" s="72"/>
      <c r="AC105" s="238"/>
      <c r="AD105" s="238"/>
      <c r="AE105" s="238"/>
      <c r="AF105" s="238"/>
      <c r="AG105" s="238"/>
      <c r="AH105" s="238"/>
      <c r="AI105" s="238"/>
      <c r="AJ105" s="238"/>
      <c r="AK105" s="238"/>
      <c r="AL105" s="238"/>
      <c r="AM105" s="238"/>
      <c r="AN105" s="238"/>
      <c r="AO105" s="238"/>
      <c r="AP105" s="238"/>
      <c r="AQ105" s="238"/>
      <c r="AR105" s="238"/>
      <c r="AS105" s="238"/>
      <c r="AT105" s="238"/>
      <c r="AU105" s="238"/>
      <c r="AV105" s="238"/>
      <c r="AW105" s="238"/>
      <c r="AX105" s="238"/>
      <c r="AY105" s="238"/>
      <c r="AZ105" s="238"/>
      <c r="BA105" s="238"/>
      <c r="BB105" s="238"/>
      <c r="BC105" s="238"/>
      <c r="BD105" s="238"/>
      <c r="BE105" s="238"/>
      <c r="BF105" s="238"/>
      <c r="BG105" s="238"/>
      <c r="BH105" s="238"/>
      <c r="BI105" s="238"/>
      <c r="BJ105" s="238"/>
      <c r="BK105" s="238"/>
      <c r="BL105" s="238"/>
      <c r="BM105" s="238"/>
    </row>
    <row r="106" spans="2:65" hidden="1">
      <c r="B106" s="226"/>
      <c r="AB106" s="72"/>
      <c r="AC106" s="238"/>
      <c r="AD106" s="238"/>
      <c r="AE106" s="238"/>
      <c r="AF106" s="238"/>
      <c r="AG106" s="238"/>
      <c r="AH106" s="238"/>
      <c r="AI106" s="238"/>
      <c r="AJ106" s="238"/>
      <c r="AK106" s="238"/>
      <c r="AL106" s="238"/>
      <c r="AM106" s="238"/>
      <c r="AN106" s="238"/>
      <c r="AO106" s="238"/>
      <c r="AP106" s="238"/>
      <c r="AQ106" s="238"/>
      <c r="AR106" s="238"/>
      <c r="AS106" s="238"/>
      <c r="AT106" s="238"/>
      <c r="AU106" s="238"/>
      <c r="AV106" s="238"/>
      <c r="AW106" s="238"/>
      <c r="AX106" s="238"/>
      <c r="AY106" s="238"/>
      <c r="AZ106" s="238"/>
      <c r="BA106" s="238"/>
      <c r="BB106" s="238"/>
      <c r="BC106" s="238"/>
      <c r="BD106" s="238"/>
      <c r="BE106" s="238"/>
      <c r="BF106" s="238"/>
      <c r="BG106" s="238"/>
      <c r="BH106" s="238"/>
      <c r="BI106" s="238"/>
      <c r="BJ106" s="238"/>
      <c r="BK106" s="238"/>
      <c r="BL106" s="238"/>
      <c r="BM106" s="238"/>
    </row>
    <row r="107" spans="2:65" hidden="1">
      <c r="B107" s="226"/>
      <c r="AB107" s="72"/>
      <c r="AC107" s="238"/>
      <c r="AD107" s="238"/>
      <c r="AE107" s="238"/>
      <c r="AF107" s="238"/>
      <c r="AG107" s="238"/>
      <c r="AH107" s="238"/>
      <c r="AI107" s="238"/>
      <c r="AJ107" s="238"/>
      <c r="AK107" s="238"/>
      <c r="AL107" s="238"/>
      <c r="AM107" s="238"/>
      <c r="AN107" s="238"/>
      <c r="AO107" s="238"/>
      <c r="AP107" s="238"/>
      <c r="AQ107" s="238"/>
      <c r="AR107" s="238"/>
      <c r="AS107" s="238"/>
      <c r="AT107" s="238"/>
      <c r="AU107" s="238"/>
      <c r="AV107" s="238"/>
      <c r="AW107" s="238"/>
      <c r="AX107" s="238"/>
      <c r="AY107" s="238"/>
      <c r="AZ107" s="238"/>
      <c r="BA107" s="238"/>
      <c r="BB107" s="238"/>
      <c r="BC107" s="238"/>
      <c r="BD107" s="238"/>
      <c r="BE107" s="238"/>
      <c r="BF107" s="238"/>
      <c r="BG107" s="238"/>
      <c r="BH107" s="238"/>
      <c r="BI107" s="238"/>
      <c r="BJ107" s="238"/>
      <c r="BK107" s="238"/>
      <c r="BL107" s="238"/>
      <c r="BM107" s="238"/>
    </row>
    <row r="108" spans="2:65" hidden="1">
      <c r="B108" s="226"/>
      <c r="AB108" s="72"/>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c r="BF108" s="238"/>
      <c r="BG108" s="238"/>
      <c r="BH108" s="238"/>
      <c r="BI108" s="238"/>
      <c r="BJ108" s="238"/>
      <c r="BK108" s="238"/>
      <c r="BL108" s="238"/>
      <c r="BM108" s="238"/>
    </row>
    <row r="109" spans="2:65" hidden="1">
      <c r="B109" s="226"/>
      <c r="AB109" s="72"/>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row>
    <row r="110" spans="2:65" hidden="1">
      <c r="B110" s="226"/>
      <c r="AB110" s="72"/>
      <c r="AC110" s="238"/>
      <c r="AD110" s="238"/>
      <c r="AE110" s="238"/>
      <c r="AF110" s="238"/>
      <c r="AG110" s="238"/>
      <c r="AH110" s="238"/>
      <c r="AI110" s="238"/>
      <c r="AJ110" s="238"/>
      <c r="AK110" s="238"/>
      <c r="AL110" s="238"/>
      <c r="AM110" s="238"/>
      <c r="AN110" s="238"/>
      <c r="AO110" s="238"/>
      <c r="AP110" s="238"/>
      <c r="AQ110" s="238"/>
      <c r="AR110" s="238"/>
      <c r="AS110" s="238"/>
      <c r="AT110" s="238"/>
      <c r="AU110" s="238"/>
      <c r="AV110" s="238"/>
      <c r="AW110" s="238"/>
      <c r="AX110" s="238"/>
      <c r="AY110" s="238"/>
      <c r="AZ110" s="238"/>
      <c r="BA110" s="238"/>
      <c r="BB110" s="238"/>
      <c r="BC110" s="238"/>
      <c r="BD110" s="238"/>
      <c r="BE110" s="238"/>
      <c r="BF110" s="238"/>
      <c r="BG110" s="238"/>
      <c r="BH110" s="238"/>
      <c r="BI110" s="238"/>
      <c r="BJ110" s="238"/>
      <c r="BK110" s="238"/>
      <c r="BL110" s="238"/>
      <c r="BM110" s="238"/>
    </row>
    <row r="111" spans="2:65" hidden="1">
      <c r="B111" s="226"/>
      <c r="AB111" s="72"/>
      <c r="AC111" s="238"/>
      <c r="AD111" s="238"/>
      <c r="AE111" s="238"/>
      <c r="AF111" s="238"/>
      <c r="AG111" s="238"/>
      <c r="AH111" s="238"/>
      <c r="AI111" s="238"/>
      <c r="AJ111" s="238"/>
      <c r="AK111" s="238"/>
      <c r="AL111" s="238"/>
      <c r="AM111" s="238"/>
      <c r="AN111" s="238"/>
      <c r="AO111" s="238"/>
      <c r="AP111" s="238"/>
      <c r="AQ111" s="238"/>
      <c r="AR111" s="238"/>
      <c r="AS111" s="238"/>
      <c r="AT111" s="238"/>
      <c r="AU111" s="238"/>
      <c r="AV111" s="238"/>
      <c r="AW111" s="238"/>
      <c r="AX111" s="238"/>
      <c r="AY111" s="238"/>
      <c r="AZ111" s="238"/>
      <c r="BA111" s="238"/>
      <c r="BB111" s="238"/>
      <c r="BC111" s="238"/>
      <c r="BD111" s="238"/>
      <c r="BE111" s="238"/>
      <c r="BF111" s="238"/>
      <c r="BG111" s="238"/>
      <c r="BH111" s="238"/>
      <c r="BI111" s="238"/>
      <c r="BJ111" s="238"/>
      <c r="BK111" s="238"/>
      <c r="BL111" s="238"/>
      <c r="BM111" s="238"/>
    </row>
    <row r="112" spans="2:65" hidden="1">
      <c r="B112" s="226"/>
      <c r="AB112" s="72"/>
      <c r="AC112" s="238"/>
      <c r="AD112" s="238"/>
      <c r="AE112" s="238"/>
      <c r="AF112" s="238"/>
      <c r="AG112" s="238"/>
      <c r="AH112" s="238"/>
      <c r="AI112" s="238"/>
      <c r="AJ112" s="238"/>
      <c r="AK112" s="238"/>
      <c r="AL112" s="238"/>
      <c r="AM112" s="238"/>
      <c r="AN112" s="238"/>
      <c r="AO112" s="238"/>
      <c r="AP112" s="238"/>
      <c r="AQ112" s="238"/>
      <c r="AR112" s="238"/>
      <c r="AS112" s="238"/>
      <c r="AT112" s="238"/>
      <c r="AU112" s="238"/>
      <c r="AV112" s="238"/>
      <c r="AW112" s="238"/>
      <c r="AX112" s="238"/>
      <c r="AY112" s="238"/>
      <c r="AZ112" s="238"/>
      <c r="BA112" s="238"/>
      <c r="BB112" s="238"/>
      <c r="BC112" s="238"/>
      <c r="BD112" s="238"/>
      <c r="BE112" s="238"/>
      <c r="BF112" s="238"/>
      <c r="BG112" s="238"/>
      <c r="BH112" s="238"/>
      <c r="BI112" s="238"/>
      <c r="BJ112" s="238"/>
      <c r="BK112" s="238"/>
      <c r="BL112" s="238"/>
      <c r="BM112" s="238"/>
    </row>
    <row r="113" spans="2:65" hidden="1">
      <c r="B113" s="226"/>
      <c r="AB113" s="72"/>
      <c r="AC113" s="238"/>
      <c r="AD113" s="238"/>
      <c r="AE113" s="238"/>
      <c r="AF113" s="238"/>
      <c r="AG113" s="238"/>
      <c r="AH113" s="238"/>
      <c r="AI113" s="238"/>
      <c r="AJ113" s="238"/>
      <c r="AK113" s="238"/>
      <c r="AL113" s="238"/>
      <c r="AM113" s="238"/>
      <c r="AN113" s="238"/>
      <c r="AO113" s="238"/>
      <c r="AP113" s="238"/>
      <c r="AQ113" s="238"/>
      <c r="AR113" s="238"/>
      <c r="AS113" s="238"/>
      <c r="AT113" s="238"/>
      <c r="AU113" s="238"/>
      <c r="AV113" s="238"/>
      <c r="AW113" s="238"/>
      <c r="AX113" s="238"/>
      <c r="AY113" s="238"/>
      <c r="AZ113" s="238"/>
      <c r="BA113" s="238"/>
      <c r="BB113" s="238"/>
      <c r="BC113" s="238"/>
      <c r="BD113" s="238"/>
      <c r="BE113" s="238"/>
      <c r="BF113" s="238"/>
      <c r="BG113" s="238"/>
      <c r="BH113" s="238"/>
      <c r="BI113" s="238"/>
      <c r="BJ113" s="238"/>
      <c r="BK113" s="238"/>
      <c r="BL113" s="238"/>
      <c r="BM113" s="238"/>
    </row>
    <row r="114" spans="2:65" hidden="1">
      <c r="B114" s="226"/>
      <c r="AB114" s="72"/>
      <c r="AC114" s="238"/>
      <c r="AD114" s="238"/>
      <c r="AE114" s="238"/>
      <c r="AF114" s="238"/>
      <c r="AG114" s="238"/>
      <c r="AH114" s="238"/>
      <c r="AI114" s="238"/>
      <c r="AJ114" s="238"/>
      <c r="AK114" s="238"/>
      <c r="AL114" s="238"/>
      <c r="AM114" s="238"/>
      <c r="AN114" s="238"/>
      <c r="AO114" s="238"/>
      <c r="AP114" s="238"/>
      <c r="AQ114" s="238"/>
      <c r="AR114" s="238"/>
      <c r="AS114" s="238"/>
      <c r="AT114" s="238"/>
      <c r="AU114" s="238"/>
      <c r="AV114" s="238"/>
      <c r="AW114" s="238"/>
      <c r="AX114" s="238"/>
      <c r="AY114" s="238"/>
      <c r="AZ114" s="238"/>
      <c r="BA114" s="238"/>
      <c r="BB114" s="238"/>
      <c r="BC114" s="238"/>
      <c r="BD114" s="238"/>
      <c r="BE114" s="238"/>
      <c r="BF114" s="238"/>
      <c r="BG114" s="238"/>
      <c r="BH114" s="238"/>
      <c r="BI114" s="238"/>
      <c r="BJ114" s="238"/>
      <c r="BK114" s="238"/>
      <c r="BL114" s="238"/>
      <c r="BM114" s="238"/>
    </row>
    <row r="115" spans="2:65" hidden="1">
      <c r="B115" s="226"/>
      <c r="AB115" s="72"/>
      <c r="AC115" s="238"/>
      <c r="AD115" s="238"/>
      <c r="AE115" s="238"/>
      <c r="AF115" s="238"/>
      <c r="AG115" s="238"/>
      <c r="AH115" s="238"/>
      <c r="AI115" s="238"/>
      <c r="AJ115" s="238"/>
      <c r="AK115" s="238"/>
      <c r="AL115" s="238"/>
      <c r="AM115" s="238"/>
      <c r="AN115" s="238"/>
      <c r="AO115" s="238"/>
      <c r="AP115" s="238"/>
      <c r="AQ115" s="238"/>
      <c r="AR115" s="238"/>
      <c r="AS115" s="238"/>
      <c r="AT115" s="238"/>
      <c r="AU115" s="238"/>
      <c r="AV115" s="238"/>
      <c r="AW115" s="238"/>
      <c r="AX115" s="238"/>
      <c r="AY115" s="238"/>
      <c r="AZ115" s="238"/>
      <c r="BA115" s="238"/>
      <c r="BB115" s="238"/>
      <c r="BC115" s="238"/>
      <c r="BD115" s="238"/>
      <c r="BE115" s="238"/>
      <c r="BF115" s="238"/>
      <c r="BG115" s="238"/>
      <c r="BH115" s="238"/>
      <c r="BI115" s="238"/>
      <c r="BJ115" s="238"/>
      <c r="BK115" s="238"/>
      <c r="BL115" s="238"/>
      <c r="BM115" s="238"/>
    </row>
    <row r="116" spans="2:65" hidden="1">
      <c r="B116" s="226"/>
      <c r="AB116" s="72"/>
      <c r="AC116" s="238"/>
      <c r="AD116" s="238"/>
      <c r="AE116" s="238"/>
      <c r="AF116" s="238"/>
      <c r="AG116" s="238"/>
      <c r="AH116" s="238"/>
      <c r="AI116" s="238"/>
      <c r="AJ116" s="238"/>
      <c r="AK116" s="238"/>
      <c r="AL116" s="238"/>
      <c r="AM116" s="238"/>
      <c r="AN116" s="238"/>
      <c r="AO116" s="238"/>
      <c r="AP116" s="238"/>
      <c r="AQ116" s="238"/>
      <c r="AR116" s="238"/>
      <c r="AS116" s="238"/>
      <c r="AT116" s="238"/>
      <c r="AU116" s="238"/>
      <c r="AV116" s="238"/>
      <c r="AW116" s="238"/>
      <c r="AX116" s="238"/>
      <c r="AY116" s="238"/>
      <c r="AZ116" s="238"/>
      <c r="BA116" s="238"/>
      <c r="BB116" s="238"/>
      <c r="BC116" s="238"/>
      <c r="BD116" s="238"/>
      <c r="BE116" s="238"/>
      <c r="BF116" s="238"/>
      <c r="BG116" s="238"/>
      <c r="BH116" s="238"/>
      <c r="BI116" s="238"/>
      <c r="BJ116" s="238"/>
      <c r="BK116" s="238"/>
      <c r="BL116" s="238"/>
      <c r="BM116" s="238"/>
    </row>
    <row r="117" spans="2:65" hidden="1">
      <c r="B117" s="226"/>
      <c r="AB117" s="72"/>
      <c r="AC117" s="238"/>
      <c r="AD117" s="238"/>
      <c r="AE117" s="238"/>
      <c r="AF117" s="238"/>
      <c r="AG117" s="238"/>
      <c r="AH117" s="238"/>
      <c r="AI117" s="238"/>
      <c r="AJ117" s="238"/>
      <c r="AK117" s="238"/>
      <c r="AL117" s="238"/>
      <c r="AM117" s="238"/>
      <c r="AN117" s="238"/>
      <c r="AO117" s="238"/>
      <c r="AP117" s="238"/>
      <c r="AQ117" s="238"/>
      <c r="AR117" s="238"/>
      <c r="AS117" s="238"/>
      <c r="AT117" s="238"/>
      <c r="AU117" s="238"/>
      <c r="AV117" s="238"/>
      <c r="AW117" s="238"/>
      <c r="AX117" s="238"/>
      <c r="AY117" s="238"/>
      <c r="AZ117" s="238"/>
      <c r="BA117" s="238"/>
      <c r="BB117" s="238"/>
      <c r="BC117" s="238"/>
      <c r="BD117" s="238"/>
      <c r="BE117" s="238"/>
      <c r="BF117" s="238"/>
      <c r="BG117" s="238"/>
      <c r="BH117" s="238"/>
      <c r="BI117" s="238"/>
      <c r="BJ117" s="238"/>
      <c r="BK117" s="238"/>
      <c r="BL117" s="238"/>
      <c r="BM117" s="238"/>
    </row>
    <row r="118" spans="2:65" hidden="1">
      <c r="B118" s="226"/>
      <c r="AB118" s="238"/>
      <c r="AC118" s="238"/>
      <c r="AD118" s="238"/>
      <c r="AE118" s="238"/>
      <c r="AF118" s="238"/>
      <c r="AG118" s="238"/>
      <c r="AH118" s="238"/>
      <c r="AI118" s="238"/>
      <c r="AJ118" s="238"/>
      <c r="AK118" s="238"/>
      <c r="AL118" s="238"/>
      <c r="AM118" s="238"/>
      <c r="AN118" s="238"/>
      <c r="AO118" s="238"/>
      <c r="AP118" s="238"/>
      <c r="AQ118" s="238"/>
      <c r="AR118" s="238"/>
      <c r="AS118" s="238"/>
      <c r="AT118" s="238"/>
      <c r="AU118" s="238"/>
      <c r="AV118" s="238"/>
      <c r="AW118" s="238"/>
      <c r="AX118" s="238"/>
      <c r="AY118" s="238"/>
      <c r="AZ118" s="238"/>
      <c r="BA118" s="238"/>
      <c r="BB118" s="238"/>
      <c r="BC118" s="238"/>
      <c r="BD118" s="238"/>
      <c r="BE118" s="238"/>
      <c r="BF118" s="238"/>
    </row>
    <row r="119" spans="2:65" hidden="1">
      <c r="B119" s="226"/>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row>
    <row r="120" spans="2:65" hidden="1">
      <c r="B120" s="226"/>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row>
    <row r="121" spans="2:65" hidden="1">
      <c r="B121" s="226"/>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row>
    <row r="122" spans="2:65" hidden="1">
      <c r="B122" s="226"/>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row>
    <row r="123" spans="2:65" hidden="1">
      <c r="B123" s="226"/>
      <c r="AB123" s="238"/>
      <c r="AC123" s="238"/>
      <c r="AD123" s="238"/>
      <c r="AE123" s="238"/>
      <c r="AF123" s="238"/>
      <c r="AG123" s="238"/>
      <c r="AH123" s="238"/>
      <c r="AI123" s="238"/>
      <c r="AJ123" s="238"/>
      <c r="AK123" s="238"/>
      <c r="AL123" s="238"/>
      <c r="AM123" s="238"/>
      <c r="AN123" s="238"/>
      <c r="AO123" s="238"/>
      <c r="AP123" s="238"/>
      <c r="AQ123" s="238"/>
      <c r="AR123" s="238"/>
      <c r="AS123" s="238"/>
      <c r="AT123" s="238"/>
      <c r="AU123" s="238"/>
      <c r="AV123" s="238"/>
      <c r="AW123" s="238"/>
      <c r="AX123" s="238"/>
      <c r="AY123" s="238"/>
      <c r="AZ123" s="238"/>
      <c r="BA123" s="238"/>
      <c r="BB123" s="238"/>
      <c r="BC123" s="238"/>
      <c r="BD123" s="238"/>
      <c r="BE123" s="238"/>
      <c r="BF123" s="238"/>
    </row>
    <row r="124" spans="2:65" hidden="1">
      <c r="B124" s="226"/>
      <c r="AB124" s="238"/>
      <c r="AC124" s="238"/>
      <c r="AD124" s="238"/>
      <c r="AE124" s="238"/>
      <c r="AF124" s="238"/>
      <c r="AG124" s="238"/>
      <c r="AH124" s="238"/>
      <c r="AI124" s="238"/>
      <c r="AJ124" s="238"/>
      <c r="AK124" s="238"/>
      <c r="AL124" s="238"/>
      <c r="AM124" s="238"/>
      <c r="AN124" s="238"/>
      <c r="AO124" s="238"/>
      <c r="AP124" s="238"/>
      <c r="AQ124" s="238"/>
      <c r="AR124" s="238"/>
      <c r="AS124" s="238"/>
      <c r="AT124" s="238"/>
      <c r="AU124" s="238"/>
      <c r="AV124" s="238"/>
      <c r="AW124" s="238"/>
      <c r="AX124" s="238"/>
      <c r="AY124" s="238"/>
      <c r="AZ124" s="238"/>
      <c r="BA124" s="238"/>
      <c r="BB124" s="238"/>
      <c r="BC124" s="238"/>
      <c r="BD124" s="238"/>
      <c r="BE124" s="238"/>
      <c r="BF124" s="238"/>
    </row>
    <row r="125" spans="2:65" hidden="1">
      <c r="B125" s="226"/>
      <c r="AB125" s="238"/>
      <c r="AC125" s="238"/>
      <c r="AD125" s="238"/>
      <c r="AE125" s="238"/>
      <c r="AF125" s="238"/>
      <c r="AG125" s="238"/>
      <c r="AH125" s="238"/>
      <c r="AI125" s="238"/>
      <c r="AJ125" s="238"/>
      <c r="AK125" s="238"/>
      <c r="AL125" s="238"/>
      <c r="AM125" s="238"/>
      <c r="AN125" s="238"/>
      <c r="AO125" s="238"/>
      <c r="AP125" s="238"/>
      <c r="AQ125" s="238"/>
      <c r="AR125" s="238"/>
      <c r="AS125" s="238"/>
      <c r="AT125" s="238"/>
      <c r="AU125" s="238"/>
      <c r="AV125" s="238"/>
      <c r="AW125" s="238"/>
      <c r="AX125" s="238"/>
      <c r="AY125" s="238"/>
      <c r="AZ125" s="238"/>
      <c r="BA125" s="238"/>
      <c r="BB125" s="238"/>
      <c r="BC125" s="238"/>
      <c r="BD125" s="238"/>
      <c r="BE125" s="238"/>
      <c r="BF125" s="238"/>
    </row>
    <row r="126" spans="2:65" hidden="1">
      <c r="B126" s="226"/>
      <c r="AB126" s="238"/>
      <c r="AC126" s="238"/>
      <c r="AD126" s="238"/>
      <c r="AE126" s="238"/>
      <c r="AF126" s="238"/>
      <c r="AG126" s="238"/>
      <c r="AH126" s="238"/>
      <c r="AI126" s="238"/>
      <c r="AJ126" s="238"/>
      <c r="AK126" s="238"/>
      <c r="AL126" s="238"/>
      <c r="AM126" s="238"/>
      <c r="AN126" s="238"/>
      <c r="AO126" s="238"/>
      <c r="AP126" s="238"/>
      <c r="AQ126" s="238"/>
      <c r="AR126" s="238"/>
      <c r="AS126" s="238"/>
      <c r="AT126" s="238"/>
      <c r="AU126" s="238"/>
      <c r="AV126" s="238"/>
      <c r="AW126" s="238"/>
      <c r="AX126" s="238"/>
      <c r="AY126" s="238"/>
      <c r="AZ126" s="238"/>
      <c r="BA126" s="238"/>
      <c r="BB126" s="238"/>
      <c r="BC126" s="238"/>
      <c r="BD126" s="238"/>
      <c r="BE126" s="238"/>
      <c r="BF126" s="238"/>
    </row>
    <row r="127" spans="2:65" hidden="1">
      <c r="B127" s="226"/>
      <c r="AB127" s="238"/>
      <c r="AC127" s="238"/>
      <c r="AD127" s="238"/>
      <c r="AE127" s="238"/>
      <c r="AF127" s="238"/>
      <c r="AG127" s="238"/>
      <c r="AH127" s="238"/>
      <c r="AI127" s="238"/>
      <c r="AJ127" s="238"/>
      <c r="AK127" s="238"/>
      <c r="AL127" s="238"/>
      <c r="AM127" s="238"/>
      <c r="AN127" s="238"/>
      <c r="AO127" s="238"/>
      <c r="AP127" s="238"/>
      <c r="AQ127" s="238"/>
      <c r="AR127" s="238"/>
      <c r="AS127" s="238"/>
      <c r="AT127" s="238"/>
      <c r="AU127" s="238"/>
      <c r="AV127" s="238"/>
      <c r="AW127" s="238"/>
      <c r="AX127" s="238"/>
      <c r="AY127" s="238"/>
      <c r="AZ127" s="238"/>
      <c r="BA127" s="238"/>
      <c r="BB127" s="238"/>
      <c r="BC127" s="238"/>
      <c r="BD127" s="238"/>
      <c r="BE127" s="238"/>
      <c r="BF127" s="238"/>
    </row>
    <row r="128" spans="2:65" hidden="1">
      <c r="B128" s="226"/>
      <c r="AB128" s="238"/>
      <c r="AC128" s="238"/>
      <c r="AD128" s="238"/>
      <c r="AE128" s="238"/>
      <c r="AF128" s="238"/>
      <c r="AG128" s="238"/>
      <c r="AH128" s="238"/>
      <c r="AI128" s="238"/>
      <c r="AJ128" s="238"/>
      <c r="AK128" s="238"/>
      <c r="AL128" s="238"/>
      <c r="AM128" s="238"/>
      <c r="AN128" s="238"/>
      <c r="AO128" s="238"/>
      <c r="AP128" s="238"/>
      <c r="AQ128" s="238"/>
      <c r="AR128" s="238"/>
      <c r="AS128" s="238"/>
      <c r="AT128" s="238"/>
      <c r="AU128" s="238"/>
      <c r="AV128" s="238"/>
      <c r="AW128" s="238"/>
      <c r="AX128" s="238"/>
      <c r="AY128" s="238"/>
      <c r="AZ128" s="238"/>
      <c r="BA128" s="238"/>
      <c r="BB128" s="238"/>
      <c r="BC128" s="238"/>
      <c r="BD128" s="238"/>
      <c r="BE128" s="238"/>
      <c r="BF128" s="238"/>
    </row>
    <row r="129" spans="2:58" hidden="1">
      <c r="B129" s="226"/>
      <c r="AB129" s="238"/>
      <c r="AC129" s="238"/>
      <c r="AD129" s="238"/>
      <c r="AE129" s="238"/>
      <c r="AF129" s="238"/>
      <c r="AG129" s="238"/>
      <c r="AH129" s="238"/>
      <c r="AI129" s="238"/>
      <c r="AJ129" s="238"/>
      <c r="AK129" s="238"/>
      <c r="AL129" s="238"/>
      <c r="AM129" s="238"/>
      <c r="AN129" s="238"/>
      <c r="AO129" s="238"/>
      <c r="AP129" s="238"/>
      <c r="AQ129" s="238"/>
      <c r="AR129" s="238"/>
      <c r="AS129" s="238"/>
      <c r="AT129" s="238"/>
      <c r="AU129" s="238"/>
      <c r="AV129" s="238"/>
      <c r="AW129" s="238"/>
      <c r="AX129" s="238"/>
      <c r="AY129" s="238"/>
      <c r="AZ129" s="238"/>
      <c r="BA129" s="238"/>
      <c r="BB129" s="238"/>
      <c r="BC129" s="238"/>
      <c r="BD129" s="238"/>
      <c r="BE129" s="238"/>
      <c r="BF129" s="238"/>
    </row>
    <row r="130" spans="2:58" hidden="1">
      <c r="B130" s="226"/>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row>
    <row r="131" spans="2:58" hidden="1">
      <c r="B131" s="226"/>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row>
    <row r="132" spans="2:58" hidden="1">
      <c r="B132" s="226"/>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row>
    <row r="133" spans="2:58" hidden="1">
      <c r="B133" s="226"/>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row>
    <row r="134" spans="2:58" hidden="1">
      <c r="B134" s="226"/>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row>
    <row r="135" spans="2:58" hidden="1">
      <c r="B135" s="226"/>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row>
    <row r="136" spans="2:58" hidden="1">
      <c r="B136" s="226"/>
      <c r="AB136" s="238"/>
      <c r="AC136" s="238"/>
      <c r="AD136" s="238"/>
      <c r="AE136" s="238"/>
      <c r="AF136" s="238"/>
      <c r="AG136" s="238"/>
      <c r="AH136" s="238"/>
      <c r="AI136" s="238"/>
      <c r="AJ136" s="238"/>
      <c r="AK136" s="238"/>
      <c r="AL136" s="238"/>
      <c r="AM136" s="238"/>
      <c r="AN136" s="238"/>
      <c r="AO136" s="238"/>
      <c r="AP136" s="238"/>
      <c r="AQ136" s="238"/>
      <c r="AR136" s="238"/>
      <c r="AS136" s="238"/>
      <c r="AT136" s="238"/>
      <c r="AU136" s="238"/>
      <c r="AV136" s="238"/>
      <c r="AW136" s="238"/>
      <c r="AX136" s="238"/>
      <c r="AY136" s="238"/>
      <c r="AZ136" s="238"/>
      <c r="BA136" s="238"/>
      <c r="BB136" s="238"/>
      <c r="BC136" s="238"/>
      <c r="BD136" s="238"/>
      <c r="BE136" s="238"/>
      <c r="BF136" s="238"/>
    </row>
    <row r="137" spans="2:58" hidden="1">
      <c r="B137" s="226"/>
      <c r="AB137" s="238"/>
      <c r="AC137" s="238"/>
      <c r="AD137" s="238"/>
      <c r="AE137" s="238"/>
      <c r="AF137" s="238"/>
      <c r="AG137" s="238"/>
      <c r="AH137" s="238"/>
      <c r="AI137" s="238"/>
      <c r="AJ137" s="238"/>
      <c r="AK137" s="238"/>
      <c r="AL137" s="238"/>
      <c r="AM137" s="238"/>
      <c r="AN137" s="238"/>
      <c r="AO137" s="238"/>
      <c r="AP137" s="238"/>
      <c r="AQ137" s="238"/>
      <c r="AR137" s="238"/>
      <c r="AS137" s="238"/>
      <c r="AT137" s="238"/>
      <c r="AU137" s="238"/>
      <c r="AV137" s="238"/>
      <c r="AW137" s="238"/>
      <c r="AX137" s="238"/>
      <c r="AY137" s="238"/>
      <c r="AZ137" s="238"/>
      <c r="BA137" s="238"/>
      <c r="BB137" s="238"/>
      <c r="BC137" s="238"/>
      <c r="BD137" s="238"/>
      <c r="BE137" s="238"/>
      <c r="BF137" s="238"/>
    </row>
    <row r="138" spans="2:58" hidden="1">
      <c r="B138" s="226"/>
      <c r="AB138" s="238"/>
      <c r="AC138" s="238"/>
      <c r="AD138" s="238"/>
      <c r="AE138" s="238"/>
      <c r="AF138" s="238"/>
      <c r="AG138" s="238"/>
      <c r="AH138" s="238"/>
      <c r="AI138" s="238"/>
      <c r="AJ138" s="238"/>
      <c r="AK138" s="238"/>
      <c r="AL138" s="238"/>
      <c r="AM138" s="238"/>
      <c r="AN138" s="238"/>
      <c r="AO138" s="238"/>
      <c r="AP138" s="238"/>
      <c r="AQ138" s="238"/>
      <c r="AR138" s="238"/>
      <c r="AS138" s="238"/>
      <c r="AT138" s="238"/>
      <c r="AU138" s="238"/>
      <c r="AV138" s="238"/>
      <c r="AW138" s="238"/>
      <c r="AX138" s="238"/>
      <c r="AY138" s="238"/>
      <c r="AZ138" s="238"/>
      <c r="BA138" s="238"/>
      <c r="BB138" s="238"/>
      <c r="BC138" s="238"/>
      <c r="BD138" s="238"/>
      <c r="BE138" s="238"/>
      <c r="BF138" s="238"/>
    </row>
    <row r="139" spans="2:58" hidden="1">
      <c r="B139" s="226"/>
      <c r="AB139" s="238"/>
      <c r="AC139" s="238"/>
      <c r="AD139" s="238"/>
      <c r="AE139" s="238"/>
      <c r="AF139" s="238"/>
      <c r="AG139" s="238"/>
      <c r="AH139" s="238"/>
      <c r="AI139" s="238"/>
      <c r="AJ139" s="238"/>
      <c r="AK139" s="238"/>
      <c r="AL139" s="238"/>
      <c r="AM139" s="238"/>
      <c r="AN139" s="238"/>
      <c r="AO139" s="238"/>
      <c r="AP139" s="238"/>
      <c r="AQ139" s="238"/>
      <c r="AR139" s="238"/>
      <c r="AS139" s="238"/>
      <c r="AT139" s="238"/>
      <c r="AU139" s="238"/>
      <c r="AV139" s="238"/>
      <c r="AW139" s="238"/>
      <c r="AX139" s="238"/>
      <c r="AY139" s="238"/>
      <c r="AZ139" s="238"/>
      <c r="BA139" s="238"/>
      <c r="BB139" s="238"/>
      <c r="BC139" s="238"/>
      <c r="BD139" s="238"/>
      <c r="BE139" s="238"/>
      <c r="BF139" s="238"/>
    </row>
    <row r="140" spans="2:58" hidden="1">
      <c r="B140" s="226"/>
      <c r="AB140" s="238"/>
      <c r="AC140" s="238"/>
      <c r="AD140" s="238"/>
      <c r="AE140" s="238"/>
      <c r="AF140" s="238"/>
      <c r="AG140" s="238"/>
      <c r="AH140" s="238"/>
      <c r="AI140" s="238"/>
      <c r="AJ140" s="238"/>
      <c r="AK140" s="238"/>
      <c r="AL140" s="238"/>
      <c r="AM140" s="238"/>
      <c r="AN140" s="238"/>
      <c r="AO140" s="238"/>
      <c r="AP140" s="238"/>
      <c r="AQ140" s="238"/>
      <c r="AR140" s="238"/>
      <c r="AS140" s="238"/>
      <c r="AT140" s="238"/>
      <c r="AU140" s="238"/>
      <c r="AV140" s="238"/>
      <c r="AW140" s="238"/>
      <c r="AX140" s="238"/>
      <c r="AY140" s="238"/>
      <c r="AZ140" s="238"/>
      <c r="BA140" s="238"/>
      <c r="BB140" s="238"/>
      <c r="BC140" s="238"/>
      <c r="BD140" s="238"/>
      <c r="BE140" s="238"/>
      <c r="BF140" s="238"/>
    </row>
    <row r="141" spans="2:58" hidden="1">
      <c r="B141" s="226"/>
      <c r="AB141" s="238"/>
      <c r="AC141" s="238"/>
      <c r="AD141" s="238"/>
      <c r="AE141" s="238"/>
      <c r="AF141" s="238"/>
      <c r="AG141" s="238"/>
      <c r="AH141" s="238"/>
      <c r="AI141" s="238"/>
      <c r="AJ141" s="238"/>
      <c r="AK141" s="238"/>
      <c r="AL141" s="238"/>
      <c r="AM141" s="238"/>
      <c r="AN141" s="238"/>
      <c r="AO141" s="238"/>
      <c r="AP141" s="238"/>
      <c r="AQ141" s="238"/>
      <c r="AR141" s="238"/>
      <c r="AS141" s="238"/>
      <c r="AT141" s="238"/>
      <c r="AU141" s="238"/>
      <c r="AV141" s="238"/>
      <c r="AW141" s="238"/>
      <c r="AX141" s="238"/>
      <c r="AY141" s="238"/>
      <c r="AZ141" s="238"/>
      <c r="BA141" s="238"/>
      <c r="BB141" s="238"/>
      <c r="BC141" s="238"/>
      <c r="BD141" s="238"/>
      <c r="BE141" s="238"/>
      <c r="BF141" s="238"/>
    </row>
    <row r="142" spans="2:58" hidden="1">
      <c r="B142" s="226"/>
      <c r="AB142" s="238"/>
      <c r="AC142" s="238"/>
      <c r="AD142" s="238"/>
      <c r="AE142" s="238"/>
      <c r="AF142" s="238"/>
      <c r="AG142" s="238"/>
      <c r="AH142" s="238"/>
      <c r="AI142" s="238"/>
      <c r="AJ142" s="238"/>
      <c r="AK142" s="238"/>
      <c r="AL142" s="238"/>
      <c r="AM142" s="238"/>
      <c r="AN142" s="238"/>
      <c r="AO142" s="238"/>
      <c r="AP142" s="238"/>
      <c r="AQ142" s="238"/>
      <c r="AR142" s="238"/>
      <c r="AS142" s="238"/>
      <c r="AT142" s="238"/>
      <c r="AU142" s="238"/>
      <c r="AV142" s="238"/>
      <c r="AW142" s="238"/>
      <c r="AX142" s="238"/>
      <c r="AY142" s="238"/>
      <c r="AZ142" s="238"/>
      <c r="BA142" s="238"/>
      <c r="BB142" s="238"/>
      <c r="BC142" s="238"/>
      <c r="BD142" s="238"/>
      <c r="BE142" s="238"/>
      <c r="BF142" s="238"/>
    </row>
    <row r="143" spans="2:58" hidden="1">
      <c r="B143" s="226"/>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row>
    <row r="144" spans="2:58" hidden="1">
      <c r="B144" s="226"/>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row>
    <row r="145" spans="2:58" hidden="1">
      <c r="B145" s="226"/>
      <c r="AB145" s="238"/>
      <c r="AC145" s="238"/>
      <c r="AD145" s="238"/>
      <c r="AE145" s="238"/>
      <c r="AF145" s="238"/>
      <c r="AG145" s="238"/>
      <c r="AH145" s="238"/>
      <c r="AI145" s="238"/>
      <c r="AJ145" s="238"/>
      <c r="AK145" s="238"/>
      <c r="AL145" s="238"/>
      <c r="AM145" s="238"/>
      <c r="AN145" s="238"/>
      <c r="AO145" s="238"/>
      <c r="AP145" s="238"/>
      <c r="AQ145" s="238"/>
      <c r="AR145" s="238"/>
      <c r="AS145" s="238"/>
      <c r="AT145" s="238"/>
      <c r="AU145" s="238"/>
      <c r="AV145" s="238"/>
      <c r="AW145" s="238"/>
      <c r="AX145" s="238"/>
      <c r="AY145" s="238"/>
      <c r="AZ145" s="238"/>
      <c r="BA145" s="238"/>
      <c r="BB145" s="238"/>
      <c r="BC145" s="238"/>
      <c r="BD145" s="238"/>
      <c r="BE145" s="238"/>
      <c r="BF145" s="238"/>
    </row>
    <row r="146" spans="2:58" hidden="1">
      <c r="B146" s="226"/>
      <c r="AB146" s="238"/>
      <c r="AC146" s="238"/>
      <c r="AD146" s="238"/>
      <c r="AE146" s="238"/>
      <c r="AF146" s="238"/>
      <c r="AG146" s="238"/>
      <c r="AH146" s="238"/>
      <c r="AI146" s="238"/>
      <c r="AJ146" s="238"/>
      <c r="AK146" s="238"/>
      <c r="AL146" s="238"/>
      <c r="AM146" s="238"/>
      <c r="AN146" s="238"/>
      <c r="AO146" s="238"/>
      <c r="AP146" s="238"/>
      <c r="AQ146" s="238"/>
      <c r="AR146" s="238"/>
      <c r="AS146" s="238"/>
      <c r="AT146" s="238"/>
      <c r="AU146" s="238"/>
      <c r="AV146" s="238"/>
      <c r="AW146" s="238"/>
      <c r="AX146" s="238"/>
      <c r="AY146" s="238"/>
      <c r="AZ146" s="238"/>
      <c r="BA146" s="238"/>
      <c r="BB146" s="238"/>
      <c r="BC146" s="238"/>
      <c r="BD146" s="238"/>
      <c r="BE146" s="238"/>
      <c r="BF146" s="238"/>
    </row>
    <row r="147" spans="2:58" hidden="1">
      <c r="B147" s="226"/>
      <c r="AB147" s="238"/>
      <c r="AC147" s="238"/>
      <c r="AD147" s="238"/>
      <c r="AE147" s="238"/>
      <c r="AF147" s="238"/>
      <c r="AG147" s="238"/>
      <c r="AH147" s="238"/>
      <c r="AI147" s="238"/>
      <c r="AJ147" s="238"/>
      <c r="AK147" s="238"/>
      <c r="AL147" s="238"/>
      <c r="AM147" s="238"/>
      <c r="AN147" s="238"/>
      <c r="AO147" s="238"/>
      <c r="AP147" s="238"/>
      <c r="AQ147" s="238"/>
      <c r="AR147" s="238"/>
      <c r="AS147" s="238"/>
      <c r="AT147" s="238"/>
      <c r="AU147" s="238"/>
      <c r="AV147" s="238"/>
      <c r="AW147" s="238"/>
      <c r="AX147" s="238"/>
      <c r="AY147" s="238"/>
      <c r="AZ147" s="238"/>
      <c r="BA147" s="238"/>
      <c r="BB147" s="238"/>
      <c r="BC147" s="238"/>
      <c r="BD147" s="238"/>
      <c r="BE147" s="238"/>
      <c r="BF147" s="238"/>
    </row>
    <row r="148" spans="2:58" hidden="1">
      <c r="B148" s="226"/>
      <c r="AB148" s="238"/>
      <c r="AC148" s="238"/>
      <c r="AD148" s="238"/>
      <c r="AE148" s="238"/>
      <c r="AF148" s="238"/>
      <c r="AG148" s="238"/>
      <c r="AH148" s="238"/>
      <c r="AI148" s="238"/>
      <c r="AJ148" s="238"/>
      <c r="AK148" s="238"/>
      <c r="AL148" s="238"/>
      <c r="AM148" s="238"/>
      <c r="AN148" s="238"/>
      <c r="AO148" s="238"/>
      <c r="AP148" s="238"/>
      <c r="AQ148" s="238"/>
      <c r="AR148" s="238"/>
      <c r="AS148" s="238"/>
      <c r="AT148" s="238"/>
      <c r="AU148" s="238"/>
      <c r="AV148" s="238"/>
      <c r="AW148" s="238"/>
      <c r="AX148" s="238"/>
      <c r="AY148" s="238"/>
      <c r="AZ148" s="238"/>
      <c r="BA148" s="238"/>
      <c r="BB148" s="238"/>
      <c r="BC148" s="238"/>
      <c r="BD148" s="238"/>
      <c r="BE148" s="238"/>
      <c r="BF148" s="238"/>
    </row>
    <row r="149" spans="2:58" hidden="1">
      <c r="B149" s="226"/>
      <c r="AB149" s="238"/>
      <c r="AC149" s="238"/>
      <c r="AD149" s="238"/>
      <c r="AE149" s="238"/>
      <c r="AF149" s="238"/>
      <c r="AG149" s="238"/>
      <c r="AH149" s="238"/>
      <c r="AI149" s="238"/>
      <c r="AJ149" s="238"/>
      <c r="AK149" s="238"/>
      <c r="AL149" s="238"/>
      <c r="AM149" s="238"/>
      <c r="AN149" s="238"/>
      <c r="AO149" s="238"/>
      <c r="AP149" s="238"/>
      <c r="AQ149" s="238"/>
      <c r="AR149" s="238"/>
      <c r="AS149" s="238"/>
      <c r="AT149" s="238"/>
      <c r="AU149" s="238"/>
      <c r="AV149" s="238"/>
      <c r="AW149" s="238"/>
      <c r="AX149" s="238"/>
      <c r="AY149" s="238"/>
      <c r="AZ149" s="238"/>
      <c r="BA149" s="238"/>
      <c r="BB149" s="238"/>
      <c r="BC149" s="238"/>
      <c r="BD149" s="238"/>
      <c r="BE149" s="238"/>
      <c r="BF149" s="238"/>
    </row>
    <row r="150" spans="2:58" hidden="1">
      <c r="B150" s="226"/>
      <c r="AB150" s="238"/>
      <c r="AC150" s="238"/>
      <c r="AD150" s="238"/>
      <c r="AE150" s="238"/>
      <c r="AF150" s="238"/>
      <c r="AG150" s="238"/>
      <c r="AH150" s="238"/>
      <c r="AI150" s="238"/>
      <c r="AJ150" s="238"/>
      <c r="AK150" s="238"/>
      <c r="AL150" s="238"/>
      <c r="AM150" s="238"/>
      <c r="AN150" s="238"/>
      <c r="AO150" s="238"/>
      <c r="AP150" s="238"/>
      <c r="AQ150" s="238"/>
      <c r="AR150" s="238"/>
      <c r="AS150" s="238"/>
      <c r="AT150" s="238"/>
      <c r="AU150" s="238"/>
      <c r="AV150" s="238"/>
      <c r="AW150" s="238"/>
      <c r="AX150" s="238"/>
      <c r="AY150" s="238"/>
      <c r="AZ150" s="238"/>
      <c r="BA150" s="238"/>
      <c r="BB150" s="238"/>
      <c r="BC150" s="238"/>
      <c r="BD150" s="238"/>
      <c r="BE150" s="238"/>
      <c r="BF150" s="238"/>
    </row>
    <row r="151" spans="2:58" hidden="1">
      <c r="B151" s="226"/>
      <c r="AB151" s="238"/>
      <c r="AC151" s="238"/>
      <c r="AD151" s="238"/>
      <c r="AE151" s="238"/>
      <c r="AF151" s="238"/>
      <c r="AG151" s="238"/>
      <c r="AH151" s="238"/>
      <c r="AI151" s="238"/>
      <c r="AJ151" s="238"/>
      <c r="AK151" s="238"/>
      <c r="AL151" s="238"/>
      <c r="AM151" s="238"/>
      <c r="AN151" s="238"/>
      <c r="AO151" s="238"/>
      <c r="AP151" s="238"/>
      <c r="AQ151" s="238"/>
      <c r="AR151" s="238"/>
      <c r="AS151" s="238"/>
      <c r="AT151" s="238"/>
      <c r="AU151" s="238"/>
      <c r="AV151" s="238"/>
      <c r="AW151" s="238"/>
      <c r="AX151" s="238"/>
      <c r="AY151" s="238"/>
      <c r="AZ151" s="238"/>
      <c r="BA151" s="238"/>
      <c r="BB151" s="238"/>
      <c r="BC151" s="238"/>
      <c r="BD151" s="238"/>
      <c r="BE151" s="238"/>
      <c r="BF151" s="238"/>
    </row>
    <row r="152" spans="2:58" hidden="1">
      <c r="B152" s="226"/>
      <c r="AB152" s="238"/>
      <c r="AC152" s="238"/>
      <c r="AD152" s="238"/>
      <c r="AE152" s="238"/>
      <c r="AF152" s="238"/>
      <c r="AG152" s="238"/>
      <c r="AH152" s="238"/>
      <c r="AI152" s="238"/>
      <c r="AJ152" s="238"/>
      <c r="AK152" s="238"/>
      <c r="AL152" s="238"/>
      <c r="AM152" s="238"/>
      <c r="AN152" s="238"/>
      <c r="AO152" s="238"/>
      <c r="AP152" s="238"/>
      <c r="AQ152" s="238"/>
      <c r="AR152" s="238"/>
      <c r="AS152" s="238"/>
      <c r="AT152" s="238"/>
      <c r="AU152" s="238"/>
      <c r="AV152" s="238"/>
      <c r="AW152" s="238"/>
      <c r="AX152" s="238"/>
      <c r="AY152" s="238"/>
      <c r="AZ152" s="238"/>
      <c r="BA152" s="238"/>
      <c r="BB152" s="238"/>
      <c r="BC152" s="238"/>
      <c r="BD152" s="238"/>
      <c r="BE152" s="238"/>
      <c r="BF152" s="238"/>
    </row>
    <row r="153" spans="2:58" hidden="1">
      <c r="B153" s="226"/>
      <c r="AB153" s="238"/>
      <c r="AC153" s="238"/>
      <c r="AD153" s="238"/>
      <c r="AE153" s="238"/>
      <c r="AF153" s="238"/>
      <c r="AG153" s="238"/>
      <c r="AH153" s="238"/>
      <c r="AI153" s="238"/>
      <c r="AJ153" s="238"/>
      <c r="AK153" s="238"/>
      <c r="AL153" s="238"/>
      <c r="AM153" s="238"/>
      <c r="AN153" s="238"/>
      <c r="AO153" s="238"/>
      <c r="AP153" s="238"/>
      <c r="AQ153" s="238"/>
      <c r="AR153" s="238"/>
      <c r="AS153" s="238"/>
      <c r="AT153" s="238"/>
      <c r="AU153" s="238"/>
      <c r="AV153" s="238"/>
      <c r="AW153" s="238"/>
      <c r="AX153" s="238"/>
      <c r="AY153" s="238"/>
      <c r="AZ153" s="238"/>
      <c r="BA153" s="238"/>
      <c r="BB153" s="238"/>
      <c r="BC153" s="238"/>
      <c r="BD153" s="238"/>
      <c r="BE153" s="238"/>
      <c r="BF153" s="238"/>
    </row>
    <row r="154" spans="2:58" hidden="1">
      <c r="B154" s="226"/>
      <c r="AB154" s="238"/>
      <c r="AC154" s="238"/>
      <c r="AD154" s="238"/>
      <c r="AE154" s="238"/>
      <c r="AF154" s="238"/>
      <c r="AG154" s="238"/>
      <c r="AH154" s="238"/>
      <c r="AI154" s="238"/>
      <c r="AJ154" s="238"/>
      <c r="AK154" s="238"/>
      <c r="AL154" s="238"/>
      <c r="AM154" s="238"/>
      <c r="AN154" s="238"/>
      <c r="AO154" s="238"/>
      <c r="AP154" s="238"/>
      <c r="AQ154" s="238"/>
      <c r="AR154" s="238"/>
      <c r="AS154" s="238"/>
      <c r="AT154" s="238"/>
      <c r="AU154" s="238"/>
      <c r="AV154" s="238"/>
      <c r="AW154" s="238"/>
      <c r="AX154" s="238"/>
      <c r="AY154" s="238"/>
      <c r="AZ154" s="238"/>
      <c r="BA154" s="238"/>
      <c r="BB154" s="238"/>
      <c r="BC154" s="238"/>
      <c r="BD154" s="238"/>
      <c r="BE154" s="238"/>
      <c r="BF154" s="238"/>
    </row>
    <row r="155" spans="2:58" hidden="1">
      <c r="B155" s="226"/>
      <c r="AB155" s="238"/>
      <c r="AC155" s="238"/>
      <c r="AD155" s="238"/>
      <c r="AE155" s="238"/>
      <c r="AF155" s="238"/>
      <c r="AG155" s="238"/>
      <c r="AH155" s="238"/>
      <c r="AI155" s="238"/>
      <c r="AJ155" s="238"/>
      <c r="AK155" s="238"/>
      <c r="AL155" s="238"/>
      <c r="AM155" s="238"/>
      <c r="AN155" s="238"/>
      <c r="AO155" s="238"/>
      <c r="AP155" s="238"/>
      <c r="AQ155" s="238"/>
      <c r="AR155" s="238"/>
      <c r="AS155" s="238"/>
      <c r="AT155" s="238"/>
      <c r="AU155" s="238"/>
      <c r="AV155" s="238"/>
      <c r="AW155" s="238"/>
      <c r="AX155" s="238"/>
      <c r="AY155" s="238"/>
      <c r="AZ155" s="238"/>
      <c r="BA155" s="238"/>
      <c r="BB155" s="238"/>
      <c r="BC155" s="238"/>
      <c r="BD155" s="238"/>
      <c r="BE155" s="238"/>
      <c r="BF155" s="238"/>
    </row>
    <row r="156" spans="2:58" hidden="1">
      <c r="B156" s="226"/>
      <c r="AB156" s="238"/>
      <c r="AC156" s="238"/>
      <c r="AD156" s="238"/>
      <c r="AE156" s="238"/>
      <c r="AF156" s="238"/>
      <c r="AG156" s="238"/>
      <c r="AH156" s="238"/>
      <c r="AI156" s="238"/>
      <c r="AJ156" s="238"/>
      <c r="AK156" s="238"/>
      <c r="AL156" s="238"/>
      <c r="AM156" s="238"/>
      <c r="AN156" s="238"/>
      <c r="AO156" s="238"/>
      <c r="AP156" s="238"/>
      <c r="AQ156" s="238"/>
      <c r="AR156" s="238"/>
      <c r="AS156" s="238"/>
      <c r="AT156" s="238"/>
      <c r="AU156" s="238"/>
      <c r="AV156" s="238"/>
      <c r="AW156" s="238"/>
      <c r="AX156" s="238"/>
      <c r="AY156" s="238"/>
      <c r="AZ156" s="238"/>
      <c r="BA156" s="238"/>
      <c r="BB156" s="238"/>
      <c r="BC156" s="238"/>
      <c r="BD156" s="238"/>
      <c r="BE156" s="238"/>
      <c r="BF156" s="238"/>
    </row>
    <row r="157" spans="2:58" hidden="1">
      <c r="B157" s="226"/>
      <c r="AB157" s="238"/>
      <c r="AC157" s="238"/>
      <c r="AD157" s="238"/>
      <c r="AE157" s="238"/>
      <c r="AF157" s="238"/>
      <c r="AG157" s="238"/>
      <c r="AH157" s="238"/>
      <c r="AI157" s="238"/>
      <c r="AJ157" s="238"/>
      <c r="AK157" s="238"/>
      <c r="AL157" s="238"/>
      <c r="AM157" s="238"/>
      <c r="AN157" s="238"/>
      <c r="AO157" s="238"/>
      <c r="AP157" s="238"/>
      <c r="AQ157" s="238"/>
      <c r="AR157" s="238"/>
      <c r="AS157" s="238"/>
      <c r="AT157" s="238"/>
      <c r="AU157" s="238"/>
      <c r="AV157" s="238"/>
      <c r="AW157" s="238"/>
      <c r="AX157" s="238"/>
      <c r="AY157" s="238"/>
      <c r="AZ157" s="238"/>
      <c r="BA157" s="238"/>
      <c r="BB157" s="238"/>
      <c r="BC157" s="238"/>
      <c r="BD157" s="238"/>
      <c r="BE157" s="238"/>
      <c r="BF157" s="238"/>
    </row>
    <row r="158" spans="2:58" hidden="1">
      <c r="B158" s="226"/>
      <c r="AB158" s="238"/>
      <c r="AC158" s="238"/>
      <c r="AD158" s="238"/>
      <c r="AE158" s="238"/>
      <c r="AF158" s="238"/>
      <c r="AG158" s="238"/>
      <c r="AH158" s="238"/>
      <c r="AI158" s="238"/>
      <c r="AJ158" s="238"/>
      <c r="AK158" s="238"/>
      <c r="AL158" s="238"/>
      <c r="AM158" s="238"/>
      <c r="AN158" s="238"/>
      <c r="AO158" s="238"/>
      <c r="AP158" s="238"/>
      <c r="AQ158" s="238"/>
      <c r="AR158" s="238"/>
      <c r="AS158" s="238"/>
      <c r="AT158" s="238"/>
      <c r="AU158" s="238"/>
      <c r="AV158" s="238"/>
      <c r="AW158" s="238"/>
      <c r="AX158" s="238"/>
      <c r="AY158" s="238"/>
      <c r="AZ158" s="238"/>
      <c r="BA158" s="238"/>
      <c r="BB158" s="238"/>
      <c r="BC158" s="238"/>
      <c r="BD158" s="238"/>
      <c r="BE158" s="238"/>
      <c r="BF158" s="238"/>
    </row>
    <row r="159" spans="2:58" hidden="1">
      <c r="B159" s="226"/>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c r="BC159" s="238"/>
      <c r="BD159" s="238"/>
      <c r="BE159" s="238"/>
      <c r="BF159" s="238"/>
    </row>
    <row r="160" spans="2:58" hidden="1">
      <c r="B160" s="226"/>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c r="BC160" s="238"/>
      <c r="BD160" s="238"/>
      <c r="BE160" s="238"/>
      <c r="BF160" s="238"/>
    </row>
    <row r="161" spans="2:58" hidden="1">
      <c r="B161" s="226"/>
      <c r="AB161" s="238"/>
      <c r="AC161" s="238"/>
      <c r="AD161" s="238"/>
      <c r="AE161" s="238"/>
      <c r="AF161" s="238"/>
      <c r="AG161" s="238"/>
      <c r="AH161" s="238"/>
      <c r="AI161" s="238"/>
      <c r="AJ161" s="238"/>
      <c r="AK161" s="238"/>
      <c r="AL161" s="238"/>
      <c r="AM161" s="238"/>
      <c r="AN161" s="238"/>
      <c r="AO161" s="238"/>
      <c r="AP161" s="238"/>
      <c r="AQ161" s="238"/>
      <c r="AR161" s="238"/>
      <c r="AS161" s="238"/>
      <c r="AT161" s="238"/>
      <c r="AU161" s="238"/>
      <c r="AV161" s="238"/>
      <c r="AW161" s="238"/>
      <c r="AX161" s="238"/>
      <c r="AY161" s="238"/>
      <c r="AZ161" s="238"/>
      <c r="BA161" s="238"/>
      <c r="BB161" s="238"/>
      <c r="BC161" s="238"/>
      <c r="BD161" s="238"/>
      <c r="BE161" s="238"/>
      <c r="BF161" s="238"/>
    </row>
    <row r="162" spans="2:58" hidden="1">
      <c r="B162" s="226"/>
      <c r="AB162" s="238"/>
      <c r="AC162" s="238"/>
      <c r="AD162" s="238"/>
      <c r="AE162" s="238"/>
      <c r="AF162" s="238"/>
      <c r="AG162" s="238"/>
      <c r="AH162" s="238"/>
      <c r="AI162" s="238"/>
      <c r="AJ162" s="238"/>
      <c r="AK162" s="238"/>
      <c r="AL162" s="238"/>
      <c r="AM162" s="238"/>
      <c r="AN162" s="238"/>
      <c r="AO162" s="238"/>
      <c r="AP162" s="238"/>
      <c r="AQ162" s="238"/>
      <c r="AR162" s="238"/>
      <c r="AS162" s="238"/>
      <c r="AT162" s="238"/>
      <c r="AU162" s="238"/>
      <c r="AV162" s="238"/>
      <c r="AW162" s="238"/>
      <c r="AX162" s="238"/>
      <c r="AY162" s="238"/>
      <c r="AZ162" s="238"/>
      <c r="BA162" s="238"/>
      <c r="BB162" s="238"/>
      <c r="BC162" s="238"/>
      <c r="BD162" s="238"/>
      <c r="BE162" s="238"/>
      <c r="BF162" s="238"/>
    </row>
    <row r="163" spans="2:58" hidden="1">
      <c r="B163" s="226"/>
      <c r="AB163" s="238"/>
      <c r="AC163" s="238"/>
      <c r="AD163" s="238"/>
      <c r="AE163" s="238"/>
      <c r="AF163" s="238"/>
      <c r="AG163" s="238"/>
      <c r="AH163" s="238"/>
      <c r="AI163" s="238"/>
      <c r="AJ163" s="238"/>
      <c r="AK163" s="238"/>
      <c r="AL163" s="238"/>
      <c r="AM163" s="238"/>
      <c r="AN163" s="238"/>
      <c r="AO163" s="238"/>
      <c r="AP163" s="238"/>
      <c r="AQ163" s="238"/>
      <c r="AR163" s="238"/>
      <c r="AS163" s="238"/>
      <c r="AT163" s="238"/>
      <c r="AU163" s="238"/>
      <c r="AV163" s="238"/>
      <c r="AW163" s="238"/>
      <c r="AX163" s="238"/>
      <c r="AY163" s="238"/>
      <c r="AZ163" s="238"/>
      <c r="BA163" s="238"/>
      <c r="BB163" s="238"/>
      <c r="BC163" s="238"/>
      <c r="BD163" s="238"/>
      <c r="BE163" s="238"/>
      <c r="BF163" s="238"/>
    </row>
    <row r="164" spans="2:58" hidden="1">
      <c r="B164" s="226"/>
      <c r="AB164" s="238"/>
      <c r="AC164" s="238"/>
      <c r="AD164" s="238"/>
      <c r="AE164" s="238"/>
      <c r="AF164" s="238"/>
      <c r="AG164" s="238"/>
      <c r="AH164" s="238"/>
      <c r="AI164" s="238"/>
      <c r="AJ164" s="238"/>
      <c r="AK164" s="238"/>
      <c r="AL164" s="238"/>
      <c r="AM164" s="238"/>
      <c r="AN164" s="238"/>
      <c r="AO164" s="238"/>
      <c r="AP164" s="238"/>
      <c r="AQ164" s="238"/>
      <c r="AR164" s="238"/>
      <c r="AS164" s="238"/>
      <c r="AT164" s="238"/>
      <c r="AU164" s="238"/>
      <c r="AV164" s="238"/>
      <c r="AW164" s="238"/>
      <c r="AX164" s="238"/>
      <c r="AY164" s="238"/>
      <c r="AZ164" s="238"/>
      <c r="BA164" s="238"/>
      <c r="BB164" s="238"/>
      <c r="BC164" s="238"/>
      <c r="BD164" s="238"/>
      <c r="BE164" s="238"/>
      <c r="BF164" s="238"/>
    </row>
    <row r="165" spans="2:58" hidden="1">
      <c r="B165" s="226"/>
      <c r="AB165" s="238"/>
      <c r="AC165" s="238"/>
      <c r="AD165" s="238"/>
      <c r="AE165" s="238"/>
      <c r="AF165" s="238"/>
      <c r="AG165" s="238"/>
      <c r="AH165" s="238"/>
      <c r="AI165" s="238"/>
      <c r="AJ165" s="238"/>
      <c r="AK165" s="238"/>
      <c r="AL165" s="238"/>
      <c r="AM165" s="238"/>
      <c r="AN165" s="238"/>
      <c r="AO165" s="238"/>
      <c r="AP165" s="238"/>
      <c r="AQ165" s="238"/>
      <c r="AR165" s="238"/>
      <c r="AS165" s="238"/>
      <c r="AT165" s="238"/>
      <c r="AU165" s="238"/>
      <c r="AV165" s="238"/>
      <c r="AW165" s="238"/>
      <c r="AX165" s="238"/>
      <c r="AY165" s="238"/>
      <c r="AZ165" s="238"/>
      <c r="BA165" s="238"/>
      <c r="BB165" s="238"/>
      <c r="BC165" s="238"/>
      <c r="BD165" s="238"/>
      <c r="BE165" s="238"/>
      <c r="BF165" s="238"/>
    </row>
    <row r="166" spans="2:58" hidden="1">
      <c r="B166" s="226"/>
      <c r="AB166" s="238"/>
      <c r="AC166" s="238"/>
      <c r="AD166" s="238"/>
      <c r="AE166" s="238"/>
      <c r="AF166" s="238"/>
      <c r="AG166" s="238"/>
      <c r="AH166" s="238"/>
      <c r="AI166" s="238"/>
      <c r="AJ166" s="238"/>
      <c r="AK166" s="238"/>
      <c r="AL166" s="238"/>
      <c r="AM166" s="238"/>
      <c r="AN166" s="238"/>
      <c r="AO166" s="238"/>
      <c r="AP166" s="238"/>
      <c r="AQ166" s="238"/>
      <c r="AR166" s="238"/>
      <c r="AS166" s="238"/>
      <c r="AT166" s="238"/>
      <c r="AU166" s="238"/>
      <c r="AV166" s="238"/>
      <c r="AW166" s="238"/>
      <c r="AX166" s="238"/>
      <c r="AY166" s="238"/>
      <c r="AZ166" s="238"/>
      <c r="BA166" s="238"/>
      <c r="BB166" s="238"/>
      <c r="BC166" s="238"/>
      <c r="BD166" s="238"/>
      <c r="BE166" s="238"/>
      <c r="BF166" s="238"/>
    </row>
    <row r="167" spans="2:58" hidden="1">
      <c r="B167" s="226"/>
      <c r="AB167" s="238"/>
      <c r="AC167" s="238"/>
      <c r="AD167" s="238"/>
      <c r="AE167" s="238"/>
      <c r="AF167" s="238"/>
      <c r="AG167" s="238"/>
      <c r="AH167" s="238"/>
      <c r="AI167" s="238"/>
      <c r="AJ167" s="238"/>
      <c r="AK167" s="238"/>
      <c r="AL167" s="238"/>
      <c r="AM167" s="238"/>
      <c r="AN167" s="238"/>
      <c r="AO167" s="238"/>
      <c r="AP167" s="238"/>
      <c r="AQ167" s="238"/>
      <c r="AR167" s="238"/>
      <c r="AS167" s="238"/>
      <c r="AT167" s="238"/>
      <c r="AU167" s="238"/>
      <c r="AV167" s="238"/>
      <c r="AW167" s="238"/>
      <c r="AX167" s="238"/>
      <c r="AY167" s="238"/>
      <c r="AZ167" s="238"/>
      <c r="BA167" s="238"/>
      <c r="BB167" s="238"/>
      <c r="BC167" s="238"/>
      <c r="BD167" s="238"/>
      <c r="BE167" s="238"/>
      <c r="BF167" s="238"/>
    </row>
    <row r="168" spans="2:58" hidden="1">
      <c r="B168" s="226"/>
      <c r="AB168" s="238"/>
      <c r="AC168" s="238"/>
      <c r="AD168" s="238"/>
      <c r="AE168" s="238"/>
      <c r="AF168" s="238"/>
      <c r="AG168" s="238"/>
      <c r="AH168" s="238"/>
      <c r="AI168" s="238"/>
      <c r="AJ168" s="238"/>
      <c r="AK168" s="238"/>
      <c r="AL168" s="238"/>
      <c r="AM168" s="238"/>
      <c r="AN168" s="238"/>
      <c r="AO168" s="238"/>
      <c r="AP168" s="238"/>
      <c r="AQ168" s="238"/>
      <c r="AR168" s="238"/>
      <c r="AS168" s="238"/>
      <c r="AT168" s="238"/>
      <c r="AU168" s="238"/>
      <c r="AV168" s="238"/>
      <c r="AW168" s="238"/>
      <c r="AX168" s="238"/>
      <c r="AY168" s="238"/>
      <c r="AZ168" s="238"/>
      <c r="BA168" s="238"/>
      <c r="BB168" s="238"/>
      <c r="BC168" s="238"/>
      <c r="BD168" s="238"/>
      <c r="BE168" s="238"/>
      <c r="BF168" s="238"/>
    </row>
    <row r="169" spans="2:58" hidden="1">
      <c r="B169" s="226"/>
      <c r="AB169" s="238"/>
      <c r="AC169" s="238"/>
      <c r="AD169" s="238"/>
      <c r="AE169" s="238"/>
      <c r="AF169" s="238"/>
      <c r="AG169" s="238"/>
      <c r="AH169" s="238"/>
      <c r="AI169" s="238"/>
      <c r="AJ169" s="238"/>
      <c r="AK169" s="238"/>
      <c r="AL169" s="238"/>
      <c r="AM169" s="238"/>
      <c r="AN169" s="238"/>
      <c r="AO169" s="238"/>
      <c r="AP169" s="238"/>
      <c r="AQ169" s="238"/>
      <c r="AR169" s="238"/>
      <c r="AS169" s="238"/>
      <c r="AT169" s="238"/>
      <c r="AU169" s="238"/>
      <c r="AV169" s="238"/>
      <c r="AW169" s="238"/>
      <c r="AX169" s="238"/>
      <c r="AY169" s="238"/>
      <c r="AZ169" s="238"/>
      <c r="BA169" s="238"/>
      <c r="BB169" s="238"/>
      <c r="BC169" s="238"/>
      <c r="BD169" s="238"/>
      <c r="BE169" s="238"/>
      <c r="BF169" s="238"/>
    </row>
    <row r="170" spans="2:58" hidden="1">
      <c r="B170" s="226"/>
      <c r="AB170" s="238"/>
      <c r="AC170" s="238"/>
      <c r="AD170" s="238"/>
      <c r="AE170" s="238"/>
      <c r="AF170" s="238"/>
      <c r="AG170" s="238"/>
      <c r="AH170" s="238"/>
      <c r="AI170" s="238"/>
      <c r="AJ170" s="238"/>
      <c r="AK170" s="238"/>
      <c r="AL170" s="238"/>
      <c r="AM170" s="238"/>
      <c r="AN170" s="238"/>
      <c r="AO170" s="238"/>
      <c r="AP170" s="238"/>
      <c r="AQ170" s="238"/>
      <c r="AR170" s="238"/>
      <c r="AS170" s="238"/>
      <c r="AT170" s="238"/>
      <c r="AU170" s="238"/>
      <c r="AV170" s="238"/>
      <c r="AW170" s="238"/>
      <c r="AX170" s="238"/>
      <c r="AY170" s="238"/>
      <c r="AZ170" s="238"/>
      <c r="BA170" s="238"/>
      <c r="BB170" s="238"/>
      <c r="BC170" s="238"/>
      <c r="BD170" s="238"/>
      <c r="BE170" s="238"/>
      <c r="BF170" s="238"/>
    </row>
    <row r="171" spans="2:58" hidden="1">
      <c r="B171" s="226"/>
      <c r="AB171" s="238"/>
      <c r="AC171" s="238"/>
      <c r="AD171" s="238"/>
      <c r="AE171" s="238"/>
      <c r="AF171" s="238"/>
      <c r="AG171" s="238"/>
      <c r="AH171" s="238"/>
      <c r="AI171" s="238"/>
      <c r="AJ171" s="238"/>
      <c r="AK171" s="238"/>
      <c r="AL171" s="238"/>
      <c r="AM171" s="238"/>
      <c r="AN171" s="238"/>
      <c r="AO171" s="238"/>
      <c r="AP171" s="238"/>
      <c r="AQ171" s="238"/>
      <c r="AR171" s="238"/>
      <c r="AS171" s="238"/>
      <c r="AT171" s="238"/>
      <c r="AU171" s="238"/>
      <c r="AV171" s="238"/>
      <c r="AW171" s="238"/>
      <c r="AX171" s="238"/>
      <c r="AY171" s="238"/>
      <c r="AZ171" s="238"/>
      <c r="BA171" s="238"/>
      <c r="BB171" s="238"/>
      <c r="BC171" s="238"/>
      <c r="BD171" s="238"/>
      <c r="BE171" s="238"/>
      <c r="BF171" s="238"/>
    </row>
    <row r="172" spans="2:58" hidden="1">
      <c r="B172" s="226"/>
      <c r="AB172" s="238"/>
      <c r="AC172" s="238"/>
      <c r="AD172" s="238"/>
      <c r="AE172" s="238"/>
      <c r="AF172" s="238"/>
      <c r="AG172" s="238"/>
      <c r="AH172" s="238"/>
      <c r="AI172" s="238"/>
      <c r="AJ172" s="238"/>
      <c r="AK172" s="238"/>
      <c r="AL172" s="238"/>
      <c r="AM172" s="238"/>
      <c r="AN172" s="238"/>
      <c r="AO172" s="238"/>
      <c r="AP172" s="238"/>
      <c r="AQ172" s="238"/>
      <c r="AR172" s="238"/>
      <c r="AS172" s="238"/>
      <c r="AT172" s="238"/>
      <c r="AU172" s="238"/>
      <c r="AV172" s="238"/>
      <c r="AW172" s="238"/>
      <c r="AX172" s="238"/>
      <c r="AY172" s="238"/>
      <c r="AZ172" s="238"/>
      <c r="BA172" s="238"/>
      <c r="BB172" s="238"/>
      <c r="BC172" s="238"/>
      <c r="BD172" s="238"/>
      <c r="BE172" s="238"/>
      <c r="BF172" s="238"/>
    </row>
    <row r="173" spans="2:58" hidden="1">
      <c r="B173" s="226"/>
      <c r="AB173" s="238"/>
      <c r="AC173" s="238"/>
      <c r="AD173" s="238"/>
      <c r="AE173" s="238"/>
      <c r="AF173" s="238"/>
      <c r="AG173" s="238"/>
      <c r="AH173" s="238"/>
      <c r="AI173" s="238"/>
      <c r="AJ173" s="238"/>
      <c r="AK173" s="238"/>
      <c r="AL173" s="238"/>
      <c r="AM173" s="238"/>
      <c r="AN173" s="238"/>
      <c r="AO173" s="238"/>
      <c r="AP173" s="238"/>
      <c r="AQ173" s="238"/>
      <c r="AR173" s="238"/>
      <c r="AS173" s="238"/>
      <c r="AT173" s="238"/>
      <c r="AU173" s="238"/>
      <c r="AV173" s="238"/>
      <c r="AW173" s="238"/>
      <c r="AX173" s="238"/>
      <c r="AY173" s="238"/>
      <c r="AZ173" s="238"/>
      <c r="BA173" s="238"/>
      <c r="BB173" s="238"/>
      <c r="BC173" s="238"/>
      <c r="BD173" s="238"/>
      <c r="BE173" s="238"/>
      <c r="BF173" s="238"/>
    </row>
    <row r="174" spans="2:58" hidden="1">
      <c r="B174" s="226"/>
      <c r="AB174" s="238"/>
      <c r="AC174" s="238"/>
      <c r="AD174" s="238"/>
      <c r="AE174" s="238"/>
      <c r="AF174" s="238"/>
      <c r="AG174" s="238"/>
      <c r="AH174" s="238"/>
      <c r="AI174" s="238"/>
      <c r="AJ174" s="238"/>
      <c r="AK174" s="238"/>
      <c r="AL174" s="238"/>
      <c r="AM174" s="238"/>
      <c r="AN174" s="238"/>
      <c r="AO174" s="238"/>
      <c r="AP174" s="238"/>
      <c r="AQ174" s="238"/>
      <c r="AR174" s="238"/>
      <c r="AS174" s="238"/>
      <c r="AT174" s="238"/>
      <c r="AU174" s="238"/>
      <c r="AV174" s="238"/>
      <c r="AW174" s="238"/>
      <c r="AX174" s="238"/>
      <c r="AY174" s="238"/>
      <c r="AZ174" s="238"/>
      <c r="BA174" s="238"/>
      <c r="BB174" s="238"/>
      <c r="BC174" s="238"/>
      <c r="BD174" s="238"/>
      <c r="BE174" s="238"/>
      <c r="BF174" s="238"/>
    </row>
    <row r="175" spans="2:58" hidden="1">
      <c r="B175" s="226"/>
      <c r="AB175" s="238"/>
      <c r="AC175" s="238"/>
      <c r="AD175" s="238"/>
      <c r="AE175" s="238"/>
      <c r="AF175" s="238"/>
      <c r="AG175" s="238"/>
      <c r="AH175" s="238"/>
      <c r="AI175" s="238"/>
      <c r="AJ175" s="238"/>
      <c r="AK175" s="238"/>
      <c r="AL175" s="238"/>
      <c r="AM175" s="238"/>
      <c r="AN175" s="238"/>
      <c r="AO175" s="238"/>
      <c r="AP175" s="238"/>
      <c r="AQ175" s="238"/>
      <c r="AR175" s="238"/>
      <c r="AS175" s="238"/>
      <c r="AT175" s="238"/>
      <c r="AU175" s="238"/>
      <c r="AV175" s="238"/>
      <c r="AW175" s="238"/>
      <c r="AX175" s="238"/>
      <c r="AY175" s="238"/>
      <c r="AZ175" s="238"/>
      <c r="BA175" s="238"/>
      <c r="BB175" s="238"/>
      <c r="BC175" s="238"/>
      <c r="BD175" s="238"/>
      <c r="BE175" s="238"/>
      <c r="BF175" s="238"/>
    </row>
    <row r="176" spans="2:58" hidden="1">
      <c r="B176" s="226"/>
      <c r="AB176" s="238"/>
      <c r="AC176" s="238"/>
      <c r="AD176" s="238"/>
      <c r="AE176" s="238"/>
      <c r="AF176" s="238"/>
      <c r="AG176" s="238"/>
      <c r="AH176" s="238"/>
      <c r="AI176" s="238"/>
      <c r="AJ176" s="238"/>
      <c r="AK176" s="238"/>
      <c r="AL176" s="238"/>
      <c r="AM176" s="238"/>
      <c r="AN176" s="238"/>
      <c r="AO176" s="238"/>
      <c r="AP176" s="238"/>
      <c r="AQ176" s="238"/>
      <c r="AR176" s="238"/>
      <c r="AS176" s="238"/>
      <c r="AT176" s="238"/>
      <c r="AU176" s="238"/>
      <c r="AV176" s="238"/>
      <c r="AW176" s="238"/>
      <c r="AX176" s="238"/>
      <c r="AY176" s="238"/>
      <c r="AZ176" s="238"/>
      <c r="BA176" s="238"/>
      <c r="BB176" s="238"/>
      <c r="BC176" s="238"/>
      <c r="BD176" s="238"/>
      <c r="BE176" s="238"/>
      <c r="BF176" s="238"/>
    </row>
    <row r="177" spans="2:58" hidden="1">
      <c r="B177" s="226"/>
      <c r="AB177" s="238"/>
      <c r="AC177" s="238"/>
      <c r="AD177" s="238"/>
      <c r="AE177" s="238"/>
      <c r="AF177" s="238"/>
      <c r="AG177" s="238"/>
      <c r="AH177" s="238"/>
      <c r="AI177" s="238"/>
      <c r="AJ177" s="238"/>
      <c r="AK177" s="238"/>
      <c r="AL177" s="238"/>
      <c r="AM177" s="238"/>
      <c r="AN177" s="238"/>
      <c r="AO177" s="238"/>
      <c r="AP177" s="238"/>
      <c r="AQ177" s="238"/>
      <c r="AR177" s="238"/>
      <c r="AS177" s="238"/>
      <c r="AT177" s="238"/>
      <c r="AU177" s="238"/>
      <c r="AV177" s="238"/>
      <c r="AW177" s="238"/>
      <c r="AX177" s="238"/>
      <c r="AY177" s="238"/>
      <c r="AZ177" s="238"/>
      <c r="BA177" s="238"/>
      <c r="BB177" s="238"/>
      <c r="BC177" s="238"/>
      <c r="BD177" s="238"/>
      <c r="BE177" s="238"/>
      <c r="BF177" s="238"/>
    </row>
    <row r="178" spans="2:58" hidden="1">
      <c r="B178" s="226"/>
      <c r="AB178" s="238"/>
      <c r="AC178" s="238"/>
      <c r="AD178" s="238"/>
      <c r="AE178" s="238"/>
      <c r="AF178" s="238"/>
      <c r="AG178" s="238"/>
      <c r="AH178" s="238"/>
      <c r="AI178" s="238"/>
      <c r="AJ178" s="238"/>
      <c r="AK178" s="238"/>
      <c r="AL178" s="238"/>
      <c r="AM178" s="238"/>
      <c r="AN178" s="238"/>
      <c r="AO178" s="238"/>
      <c r="AP178" s="238"/>
      <c r="AQ178" s="238"/>
      <c r="AR178" s="238"/>
      <c r="AS178" s="238"/>
      <c r="AT178" s="238"/>
      <c r="AU178" s="238"/>
      <c r="AV178" s="238"/>
      <c r="AW178" s="238"/>
      <c r="AX178" s="238"/>
      <c r="AY178" s="238"/>
      <c r="AZ178" s="238"/>
      <c r="BA178" s="238"/>
      <c r="BB178" s="238"/>
      <c r="BC178" s="238"/>
      <c r="BD178" s="238"/>
      <c r="BE178" s="238"/>
      <c r="BF178" s="238"/>
    </row>
    <row r="179" spans="2:58" hidden="1">
      <c r="B179" s="226"/>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row>
    <row r="180" spans="2:58" hidden="1">
      <c r="B180" s="226"/>
      <c r="AB180" s="238"/>
      <c r="AC180" s="238"/>
      <c r="AD180" s="238"/>
      <c r="AE180" s="238"/>
      <c r="AF180" s="238"/>
      <c r="AG180" s="238"/>
      <c r="AH180" s="238"/>
      <c r="AI180" s="238"/>
      <c r="AJ180" s="238"/>
      <c r="AK180" s="238"/>
      <c r="AL180" s="238"/>
      <c r="AM180" s="238"/>
      <c r="AN180" s="238"/>
      <c r="AO180" s="238"/>
      <c r="AP180" s="238"/>
      <c r="AQ180" s="238"/>
      <c r="AR180" s="238"/>
      <c r="AS180" s="238"/>
      <c r="AT180" s="238"/>
      <c r="AU180" s="238"/>
      <c r="AV180" s="238"/>
      <c r="AW180" s="238"/>
      <c r="AX180" s="238"/>
      <c r="AY180" s="238"/>
      <c r="AZ180" s="238"/>
      <c r="BA180" s="238"/>
      <c r="BB180" s="238"/>
      <c r="BC180" s="238"/>
      <c r="BD180" s="238"/>
      <c r="BE180" s="238"/>
      <c r="BF180" s="238"/>
    </row>
    <row r="181" spans="2:58" hidden="1">
      <c r="B181" s="226"/>
      <c r="AB181" s="238"/>
      <c r="AC181" s="238"/>
      <c r="AD181" s="238"/>
      <c r="AE181" s="238"/>
      <c r="AF181" s="238"/>
      <c r="AG181" s="238"/>
      <c r="AH181" s="238"/>
      <c r="AI181" s="238"/>
      <c r="AJ181" s="238"/>
      <c r="AK181" s="238"/>
      <c r="AL181" s="238"/>
      <c r="AM181" s="238"/>
      <c r="AN181" s="238"/>
      <c r="AO181" s="238"/>
      <c r="AP181" s="238"/>
      <c r="AQ181" s="238"/>
      <c r="AR181" s="238"/>
      <c r="AS181" s="238"/>
      <c r="AT181" s="238"/>
      <c r="AU181" s="238"/>
      <c r="AV181" s="238"/>
      <c r="AW181" s="238"/>
      <c r="AX181" s="238"/>
      <c r="AY181" s="238"/>
      <c r="AZ181" s="238"/>
      <c r="BA181" s="238"/>
      <c r="BB181" s="238"/>
      <c r="BC181" s="238"/>
      <c r="BD181" s="238"/>
      <c r="BE181" s="238"/>
      <c r="BF181" s="238"/>
    </row>
    <row r="182" spans="2:58" hidden="1">
      <c r="B182" s="226"/>
      <c r="AB182" s="238"/>
      <c r="AC182" s="238"/>
      <c r="AD182" s="238"/>
      <c r="AE182" s="238"/>
      <c r="AF182" s="238"/>
      <c r="AG182" s="238"/>
      <c r="AH182" s="238"/>
      <c r="AI182" s="238"/>
      <c r="AJ182" s="238"/>
      <c r="AK182" s="238"/>
      <c r="AL182" s="238"/>
      <c r="AM182" s="238"/>
      <c r="AN182" s="238"/>
      <c r="AO182" s="238"/>
      <c r="AP182" s="238"/>
      <c r="AQ182" s="238"/>
      <c r="AR182" s="238"/>
      <c r="AS182" s="238"/>
      <c r="AT182" s="238"/>
      <c r="AU182" s="238"/>
      <c r="AV182" s="238"/>
      <c r="AW182" s="238"/>
      <c r="AX182" s="238"/>
      <c r="AY182" s="238"/>
      <c r="AZ182" s="238"/>
      <c r="BA182" s="238"/>
      <c r="BB182" s="238"/>
      <c r="BC182" s="238"/>
      <c r="BD182" s="238"/>
      <c r="BE182" s="238"/>
      <c r="BF182" s="238"/>
    </row>
    <row r="183" spans="2:58" hidden="1">
      <c r="B183" s="226"/>
      <c r="AB183" s="238"/>
      <c r="AC183" s="238"/>
      <c r="AD183" s="238"/>
      <c r="AE183" s="238"/>
      <c r="AF183" s="238"/>
      <c r="AG183" s="238"/>
      <c r="AH183" s="238"/>
      <c r="AI183" s="238"/>
      <c r="AJ183" s="238"/>
      <c r="AK183" s="238"/>
      <c r="AL183" s="238"/>
      <c r="AM183" s="238"/>
      <c r="AN183" s="238"/>
      <c r="AO183" s="238"/>
      <c r="AP183" s="238"/>
      <c r="AQ183" s="238"/>
      <c r="AR183" s="238"/>
      <c r="AS183" s="238"/>
      <c r="AT183" s="238"/>
      <c r="AU183" s="238"/>
      <c r="AV183" s="238"/>
      <c r="AW183" s="238"/>
      <c r="AX183" s="238"/>
      <c r="AY183" s="238"/>
      <c r="AZ183" s="238"/>
      <c r="BA183" s="238"/>
      <c r="BB183" s="238"/>
      <c r="BC183" s="238"/>
      <c r="BD183" s="238"/>
      <c r="BE183" s="238"/>
      <c r="BF183" s="238"/>
    </row>
    <row r="184" spans="2:58" hidden="1">
      <c r="B184" s="226"/>
      <c r="AB184" s="238"/>
      <c r="AC184" s="238"/>
      <c r="AD184" s="238"/>
      <c r="AE184" s="238"/>
      <c r="AF184" s="238"/>
      <c r="AG184" s="238"/>
      <c r="AH184" s="238"/>
      <c r="AI184" s="238"/>
      <c r="AJ184" s="238"/>
      <c r="AK184" s="238"/>
      <c r="AL184" s="238"/>
      <c r="AM184" s="238"/>
      <c r="AN184" s="238"/>
      <c r="AO184" s="238"/>
      <c r="AP184" s="238"/>
      <c r="AQ184" s="238"/>
      <c r="AR184" s="238"/>
      <c r="AS184" s="238"/>
      <c r="AT184" s="238"/>
      <c r="AU184" s="238"/>
      <c r="AV184" s="238"/>
      <c r="AW184" s="238"/>
      <c r="AX184" s="238"/>
      <c r="AY184" s="238"/>
      <c r="AZ184" s="238"/>
      <c r="BA184" s="238"/>
      <c r="BB184" s="238"/>
      <c r="BC184" s="238"/>
      <c r="BD184" s="238"/>
      <c r="BE184" s="238"/>
      <c r="BF184" s="238"/>
    </row>
    <row r="185" spans="2:58" hidden="1">
      <c r="B185" s="226"/>
      <c r="AB185" s="238"/>
      <c r="AC185" s="238"/>
      <c r="AD185" s="238"/>
      <c r="AE185" s="238"/>
      <c r="AF185" s="238"/>
      <c r="AG185" s="238"/>
      <c r="AH185" s="238"/>
      <c r="AI185" s="238"/>
      <c r="AJ185" s="238"/>
      <c r="AK185" s="238"/>
      <c r="AL185" s="238"/>
      <c r="AM185" s="238"/>
      <c r="AN185" s="238"/>
      <c r="AO185" s="238"/>
      <c r="AP185" s="238"/>
      <c r="AQ185" s="238"/>
      <c r="AR185" s="238"/>
      <c r="AS185" s="238"/>
      <c r="AT185" s="238"/>
      <c r="AU185" s="238"/>
      <c r="AV185" s="238"/>
      <c r="AW185" s="238"/>
      <c r="AX185" s="238"/>
      <c r="AY185" s="238"/>
      <c r="AZ185" s="238"/>
      <c r="BA185" s="238"/>
      <c r="BB185" s="238"/>
      <c r="BC185" s="238"/>
      <c r="BD185" s="238"/>
      <c r="BE185" s="238"/>
      <c r="BF185" s="238"/>
    </row>
    <row r="186" spans="2:58" hidden="1">
      <c r="B186" s="226"/>
      <c r="AB186" s="238"/>
      <c r="AC186" s="238"/>
      <c r="AD186" s="238"/>
      <c r="AE186" s="238"/>
      <c r="AF186" s="238"/>
      <c r="AG186" s="238"/>
      <c r="AH186" s="238"/>
      <c r="AI186" s="238"/>
      <c r="AJ186" s="238"/>
      <c r="AK186" s="238"/>
      <c r="AL186" s="238"/>
      <c r="AM186" s="238"/>
      <c r="AN186" s="238"/>
      <c r="AO186" s="238"/>
      <c r="AP186" s="238"/>
      <c r="AQ186" s="238"/>
      <c r="AR186" s="238"/>
      <c r="AS186" s="238"/>
      <c r="AT186" s="238"/>
      <c r="AU186" s="238"/>
      <c r="AV186" s="238"/>
      <c r="AW186" s="238"/>
      <c r="AX186" s="238"/>
      <c r="AY186" s="238"/>
      <c r="AZ186" s="238"/>
      <c r="BA186" s="238"/>
      <c r="BB186" s="238"/>
      <c r="BC186" s="238"/>
      <c r="BD186" s="238"/>
      <c r="BE186" s="238"/>
      <c r="BF186" s="238"/>
    </row>
    <row r="187" spans="2:58" hidden="1">
      <c r="B187" s="226"/>
      <c r="AB187" s="238"/>
      <c r="AC187" s="238"/>
      <c r="AD187" s="238"/>
      <c r="AE187" s="238"/>
      <c r="AF187" s="238"/>
      <c r="AG187" s="238"/>
      <c r="AH187" s="238"/>
      <c r="AI187" s="238"/>
      <c r="AJ187" s="238"/>
      <c r="AK187" s="238"/>
      <c r="AL187" s="238"/>
      <c r="AM187" s="238"/>
      <c r="AN187" s="238"/>
      <c r="AO187" s="238"/>
      <c r="AP187" s="238"/>
      <c r="AQ187" s="238"/>
      <c r="AR187" s="238"/>
      <c r="AS187" s="238"/>
      <c r="AT187" s="238"/>
      <c r="AU187" s="238"/>
      <c r="AV187" s="238"/>
      <c r="AW187" s="238"/>
      <c r="AX187" s="238"/>
      <c r="AY187" s="238"/>
      <c r="AZ187" s="238"/>
      <c r="BA187" s="238"/>
      <c r="BB187" s="238"/>
      <c r="BC187" s="238"/>
      <c r="BD187" s="238"/>
      <c r="BE187" s="238"/>
      <c r="BF187" s="238"/>
    </row>
    <row r="188" spans="2:58" hidden="1">
      <c r="B188" s="226"/>
      <c r="AB188" s="238"/>
      <c r="AC188" s="238"/>
      <c r="AD188" s="238"/>
      <c r="AE188" s="238"/>
      <c r="AF188" s="238"/>
      <c r="AG188" s="238"/>
      <c r="AH188" s="238"/>
      <c r="AI188" s="238"/>
      <c r="AJ188" s="238"/>
      <c r="AK188" s="238"/>
      <c r="AL188" s="238"/>
      <c r="AM188" s="238"/>
      <c r="AN188" s="238"/>
      <c r="AO188" s="238"/>
      <c r="AP188" s="238"/>
      <c r="AQ188" s="238"/>
      <c r="AR188" s="238"/>
      <c r="AS188" s="238"/>
      <c r="AT188" s="238"/>
      <c r="AU188" s="238"/>
      <c r="AV188" s="238"/>
      <c r="AW188" s="238"/>
      <c r="AX188" s="238"/>
      <c r="AY188" s="238"/>
      <c r="AZ188" s="238"/>
      <c r="BA188" s="238"/>
      <c r="BB188" s="238"/>
      <c r="BC188" s="238"/>
      <c r="BD188" s="238"/>
      <c r="BE188" s="238"/>
      <c r="BF188" s="238"/>
    </row>
    <row r="189" spans="2:58" hidden="1">
      <c r="B189" s="226"/>
      <c r="AB189" s="238"/>
      <c r="AC189" s="238"/>
      <c r="AD189" s="238"/>
      <c r="AE189" s="238"/>
      <c r="AF189" s="238"/>
      <c r="AG189" s="238"/>
      <c r="AH189" s="238"/>
      <c r="AI189" s="238"/>
      <c r="AJ189" s="238"/>
      <c r="AK189" s="238"/>
      <c r="AL189" s="238"/>
      <c r="AM189" s="238"/>
      <c r="AN189" s="238"/>
      <c r="AO189" s="238"/>
      <c r="AP189" s="238"/>
      <c r="AQ189" s="238"/>
      <c r="AR189" s="238"/>
      <c r="AS189" s="238"/>
      <c r="AT189" s="238"/>
      <c r="AU189" s="238"/>
      <c r="AV189" s="238"/>
      <c r="AW189" s="238"/>
      <c r="AX189" s="238"/>
      <c r="AY189" s="238"/>
      <c r="AZ189" s="238"/>
      <c r="BA189" s="238"/>
      <c r="BB189" s="238"/>
      <c r="BC189" s="238"/>
      <c r="BD189" s="238"/>
      <c r="BE189" s="238"/>
      <c r="BF189" s="238"/>
    </row>
    <row r="190" spans="2:58" hidden="1">
      <c r="B190" s="226"/>
      <c r="AB190" s="238"/>
      <c r="AC190" s="238"/>
      <c r="AD190" s="238"/>
      <c r="AE190" s="238"/>
      <c r="AF190" s="238"/>
      <c r="AG190" s="238"/>
      <c r="AH190" s="238"/>
      <c r="AI190" s="238"/>
      <c r="AJ190" s="238"/>
      <c r="AK190" s="238"/>
      <c r="AL190" s="238"/>
      <c r="AM190" s="238"/>
      <c r="AN190" s="238"/>
      <c r="AO190" s="238"/>
      <c r="AP190" s="238"/>
      <c r="AQ190" s="238"/>
      <c r="AR190" s="238"/>
      <c r="AS190" s="238"/>
      <c r="AT190" s="238"/>
      <c r="AU190" s="238"/>
      <c r="AV190" s="238"/>
      <c r="AW190" s="238"/>
      <c r="AX190" s="238"/>
      <c r="AY190" s="238"/>
      <c r="AZ190" s="238"/>
      <c r="BA190" s="238"/>
      <c r="BB190" s="238"/>
      <c r="BC190" s="238"/>
      <c r="BD190" s="238"/>
      <c r="BE190" s="238"/>
      <c r="BF190" s="238"/>
    </row>
    <row r="191" spans="2:58" hidden="1">
      <c r="B191" s="226"/>
      <c r="AB191" s="238"/>
      <c r="AC191" s="238"/>
      <c r="AD191" s="238"/>
      <c r="AE191" s="238"/>
      <c r="AF191" s="238"/>
      <c r="AG191" s="238"/>
      <c r="AH191" s="238"/>
      <c r="AI191" s="238"/>
      <c r="AJ191" s="238"/>
      <c r="AK191" s="238"/>
      <c r="AL191" s="238"/>
      <c r="AM191" s="238"/>
      <c r="AN191" s="238"/>
      <c r="AO191" s="238"/>
      <c r="AP191" s="238"/>
      <c r="AQ191" s="238"/>
      <c r="AR191" s="238"/>
      <c r="AS191" s="238"/>
      <c r="AT191" s="238"/>
      <c r="AU191" s="238"/>
      <c r="AV191" s="238"/>
      <c r="AW191" s="238"/>
      <c r="AX191" s="238"/>
      <c r="AY191" s="238"/>
      <c r="AZ191" s="238"/>
      <c r="BA191" s="238"/>
      <c r="BB191" s="238"/>
      <c r="BC191" s="238"/>
      <c r="BD191" s="238"/>
      <c r="BE191" s="238"/>
      <c r="BF191" s="238"/>
    </row>
    <row r="192" spans="2:58" hidden="1">
      <c r="B192" s="226"/>
      <c r="AB192" s="238"/>
      <c r="AC192" s="238"/>
      <c r="AD192" s="238"/>
      <c r="AE192" s="238"/>
      <c r="AF192" s="238"/>
      <c r="AG192" s="238"/>
      <c r="AH192" s="238"/>
      <c r="AI192" s="238"/>
      <c r="AJ192" s="238"/>
      <c r="AK192" s="238"/>
      <c r="AL192" s="238"/>
      <c r="AM192" s="238"/>
      <c r="AN192" s="238"/>
      <c r="AO192" s="238"/>
      <c r="AP192" s="238"/>
      <c r="AQ192" s="238"/>
      <c r="AR192" s="238"/>
      <c r="AS192" s="238"/>
      <c r="AT192" s="238"/>
      <c r="AU192" s="238"/>
      <c r="AV192" s="238"/>
      <c r="AW192" s="238"/>
      <c r="AX192" s="238"/>
      <c r="AY192" s="238"/>
      <c r="AZ192" s="238"/>
      <c r="BA192" s="238"/>
      <c r="BB192" s="238"/>
      <c r="BC192" s="238"/>
      <c r="BD192" s="238"/>
      <c r="BE192" s="238"/>
      <c r="BF192" s="238"/>
    </row>
    <row r="193" spans="2:58" hidden="1">
      <c r="B193" s="226"/>
      <c r="AB193" s="238"/>
      <c r="AC193" s="238"/>
      <c r="AD193" s="238"/>
      <c r="AE193" s="238"/>
      <c r="AF193" s="238"/>
      <c r="AG193" s="238"/>
      <c r="AH193" s="238"/>
      <c r="AI193" s="238"/>
      <c r="AJ193" s="238"/>
      <c r="AK193" s="238"/>
      <c r="AL193" s="238"/>
      <c r="AM193" s="238"/>
      <c r="AN193" s="238"/>
      <c r="AO193" s="238"/>
      <c r="AP193" s="238"/>
      <c r="AQ193" s="238"/>
      <c r="AR193" s="238"/>
      <c r="AS193" s="238"/>
      <c r="AT193" s="238"/>
      <c r="AU193" s="238"/>
      <c r="AV193" s="238"/>
      <c r="AW193" s="238"/>
      <c r="AX193" s="238"/>
      <c r="AY193" s="238"/>
      <c r="AZ193" s="238"/>
      <c r="BA193" s="238"/>
      <c r="BB193" s="238"/>
      <c r="BC193" s="238"/>
      <c r="BD193" s="238"/>
      <c r="BE193" s="238"/>
      <c r="BF193" s="238"/>
    </row>
    <row r="194" spans="2:58" hidden="1">
      <c r="B194" s="226"/>
      <c r="AB194" s="238"/>
      <c r="AC194" s="238"/>
      <c r="AD194" s="238"/>
      <c r="AE194" s="238"/>
      <c r="AF194" s="238"/>
      <c r="AG194" s="238"/>
      <c r="AH194" s="238"/>
      <c r="AI194" s="238"/>
      <c r="AJ194" s="238"/>
      <c r="AK194" s="238"/>
      <c r="AL194" s="238"/>
      <c r="AM194" s="238"/>
      <c r="AN194" s="238"/>
      <c r="AO194" s="238"/>
      <c r="AP194" s="238"/>
      <c r="AQ194" s="238"/>
      <c r="AR194" s="238"/>
      <c r="AS194" s="238"/>
      <c r="AT194" s="238"/>
      <c r="AU194" s="238"/>
      <c r="AV194" s="238"/>
      <c r="AW194" s="238"/>
      <c r="AX194" s="238"/>
      <c r="AY194" s="238"/>
      <c r="AZ194" s="238"/>
      <c r="BA194" s="238"/>
      <c r="BB194" s="238"/>
      <c r="BC194" s="238"/>
      <c r="BD194" s="238"/>
      <c r="BE194" s="238"/>
      <c r="BF194" s="238"/>
    </row>
    <row r="195" spans="2:58" hidden="1">
      <c r="B195" s="226"/>
      <c r="AB195" s="238"/>
      <c r="AC195" s="238"/>
      <c r="AD195" s="238"/>
      <c r="AE195" s="238"/>
      <c r="AF195" s="238"/>
      <c r="AG195" s="238"/>
      <c r="AH195" s="238"/>
      <c r="AI195" s="238"/>
      <c r="AJ195" s="238"/>
      <c r="AK195" s="238"/>
      <c r="AL195" s="238"/>
      <c r="AM195" s="238"/>
      <c r="AN195" s="238"/>
      <c r="AO195" s="238"/>
      <c r="AP195" s="238"/>
      <c r="AQ195" s="238"/>
      <c r="AR195" s="238"/>
      <c r="AS195" s="238"/>
      <c r="AT195" s="238"/>
      <c r="AU195" s="238"/>
      <c r="AV195" s="238"/>
      <c r="AW195" s="238"/>
      <c r="AX195" s="238"/>
      <c r="AY195" s="238"/>
      <c r="AZ195" s="238"/>
      <c r="BA195" s="238"/>
      <c r="BB195" s="238"/>
      <c r="BC195" s="238"/>
      <c r="BD195" s="238"/>
      <c r="BE195" s="238"/>
      <c r="BF195" s="238"/>
    </row>
    <row r="196" spans="2:58" hidden="1">
      <c r="B196" s="226"/>
      <c r="AB196" s="238"/>
      <c r="AC196" s="238"/>
      <c r="AD196" s="238"/>
      <c r="AE196" s="238"/>
      <c r="AF196" s="238"/>
      <c r="AG196" s="238"/>
      <c r="AH196" s="238"/>
      <c r="AI196" s="238"/>
      <c r="AJ196" s="238"/>
      <c r="AK196" s="238"/>
      <c r="AL196" s="238"/>
      <c r="AM196" s="238"/>
      <c r="AN196" s="238"/>
      <c r="AO196" s="238"/>
      <c r="AP196" s="238"/>
      <c r="AQ196" s="238"/>
      <c r="AR196" s="238"/>
      <c r="AS196" s="238"/>
      <c r="AT196" s="238"/>
      <c r="AU196" s="238"/>
      <c r="AV196" s="238"/>
      <c r="AW196" s="238"/>
      <c r="AX196" s="238"/>
      <c r="AY196" s="238"/>
      <c r="AZ196" s="238"/>
      <c r="BA196" s="238"/>
      <c r="BB196" s="238"/>
      <c r="BC196" s="238"/>
      <c r="BD196" s="238"/>
      <c r="BE196" s="238"/>
      <c r="BF196" s="238"/>
    </row>
    <row r="197" spans="2:58" hidden="1">
      <c r="B197" s="226"/>
      <c r="AB197" s="238"/>
      <c r="AC197" s="238"/>
      <c r="AD197" s="238"/>
      <c r="AE197" s="238"/>
      <c r="AF197" s="238"/>
      <c r="AG197" s="238"/>
      <c r="AH197" s="238"/>
      <c r="AI197" s="238"/>
      <c r="AJ197" s="238"/>
      <c r="AK197" s="238"/>
      <c r="AL197" s="238"/>
      <c r="AM197" s="238"/>
      <c r="AN197" s="238"/>
      <c r="AO197" s="238"/>
      <c r="AP197" s="238"/>
      <c r="AQ197" s="238"/>
      <c r="AR197" s="238"/>
      <c r="AS197" s="238"/>
      <c r="AT197" s="238"/>
      <c r="AU197" s="238"/>
      <c r="AV197" s="238"/>
      <c r="AW197" s="238"/>
      <c r="AX197" s="238"/>
      <c r="AY197" s="238"/>
      <c r="AZ197" s="238"/>
      <c r="BA197" s="238"/>
      <c r="BB197" s="238"/>
      <c r="BC197" s="238"/>
      <c r="BD197" s="238"/>
      <c r="BE197" s="238"/>
      <c r="BF197" s="238"/>
    </row>
    <row r="198" spans="2:58" hidden="1">
      <c r="B198" s="226"/>
      <c r="AB198" s="238"/>
      <c r="AC198" s="238"/>
      <c r="AD198" s="238"/>
      <c r="AE198" s="238"/>
      <c r="AF198" s="238"/>
      <c r="AG198" s="238"/>
      <c r="AH198" s="238"/>
      <c r="AI198" s="238"/>
      <c r="AJ198" s="238"/>
      <c r="AK198" s="238"/>
      <c r="AL198" s="238"/>
      <c r="AM198" s="238"/>
      <c r="AN198" s="238"/>
      <c r="AO198" s="238"/>
      <c r="AP198" s="238"/>
      <c r="AQ198" s="238"/>
      <c r="AR198" s="238"/>
      <c r="AS198" s="238"/>
      <c r="AT198" s="238"/>
      <c r="AU198" s="238"/>
      <c r="AV198" s="238"/>
      <c r="AW198" s="238"/>
      <c r="AX198" s="238"/>
      <c r="AY198" s="238"/>
      <c r="AZ198" s="238"/>
      <c r="BA198" s="238"/>
      <c r="BB198" s="238"/>
      <c r="BC198" s="238"/>
      <c r="BD198" s="238"/>
      <c r="BE198" s="238"/>
      <c r="BF198" s="238"/>
    </row>
    <row r="199" spans="2:58" hidden="1">
      <c r="B199" s="226"/>
      <c r="AB199" s="238"/>
      <c r="AC199" s="238"/>
      <c r="AD199" s="238"/>
      <c r="AE199" s="238"/>
      <c r="AF199" s="238"/>
      <c r="AG199" s="238"/>
      <c r="AH199" s="238"/>
      <c r="AI199" s="238"/>
      <c r="AJ199" s="238"/>
      <c r="AK199" s="238"/>
      <c r="AL199" s="238"/>
      <c r="AM199" s="238"/>
      <c r="AN199" s="238"/>
      <c r="AO199" s="238"/>
      <c r="AP199" s="238"/>
      <c r="AQ199" s="238"/>
      <c r="AR199" s="238"/>
      <c r="AS199" s="238"/>
      <c r="AT199" s="238"/>
      <c r="AU199" s="238"/>
      <c r="AV199" s="238"/>
      <c r="AW199" s="238"/>
      <c r="AX199" s="238"/>
      <c r="AY199" s="238"/>
      <c r="AZ199" s="238"/>
      <c r="BA199" s="238"/>
      <c r="BB199" s="238"/>
      <c r="BC199" s="238"/>
      <c r="BD199" s="238"/>
      <c r="BE199" s="238"/>
      <c r="BF199" s="238"/>
    </row>
    <row r="200" spans="2:58" hidden="1">
      <c r="B200" s="226"/>
      <c r="AB200" s="238"/>
      <c r="AC200" s="238"/>
      <c r="AD200" s="238"/>
      <c r="AE200" s="238"/>
      <c r="AF200" s="238"/>
      <c r="AG200" s="238"/>
      <c r="AH200" s="238"/>
      <c r="AI200" s="238"/>
      <c r="AJ200" s="238"/>
      <c r="AK200" s="238"/>
      <c r="AL200" s="238"/>
      <c r="AM200" s="238"/>
      <c r="AN200" s="238"/>
      <c r="AO200" s="238"/>
      <c r="AP200" s="238"/>
      <c r="AQ200" s="238"/>
      <c r="AR200" s="238"/>
      <c r="AS200" s="238"/>
      <c r="AT200" s="238"/>
      <c r="AU200" s="238"/>
      <c r="AV200" s="238"/>
      <c r="AW200" s="238"/>
      <c r="AX200" s="238"/>
      <c r="AY200" s="238"/>
      <c r="AZ200" s="238"/>
      <c r="BA200" s="238"/>
      <c r="BB200" s="238"/>
      <c r="BC200" s="238"/>
      <c r="BD200" s="238"/>
      <c r="BE200" s="238"/>
      <c r="BF200" s="238"/>
    </row>
    <row r="201" spans="2:58" hidden="1">
      <c r="B201" s="226"/>
      <c r="AB201" s="238"/>
      <c r="AC201" s="238"/>
      <c r="AD201" s="238"/>
      <c r="AE201" s="238"/>
      <c r="AF201" s="238"/>
      <c r="AG201" s="238"/>
      <c r="AH201" s="238"/>
      <c r="AI201" s="238"/>
      <c r="AJ201" s="238"/>
      <c r="AK201" s="238"/>
      <c r="AL201" s="238"/>
      <c r="AM201" s="238"/>
      <c r="AN201" s="238"/>
      <c r="AO201" s="238"/>
      <c r="AP201" s="238"/>
      <c r="AQ201" s="238"/>
      <c r="AR201" s="238"/>
      <c r="AS201" s="238"/>
      <c r="AT201" s="238"/>
      <c r="AU201" s="238"/>
      <c r="AV201" s="238"/>
      <c r="AW201" s="238"/>
      <c r="AX201" s="238"/>
      <c r="AY201" s="238"/>
      <c r="AZ201" s="238"/>
      <c r="BA201" s="238"/>
      <c r="BB201" s="238"/>
      <c r="BC201" s="238"/>
      <c r="BD201" s="238"/>
      <c r="BE201" s="238"/>
      <c r="BF201" s="238"/>
    </row>
    <row r="202" spans="2:58" hidden="1">
      <c r="B202" s="226"/>
      <c r="AB202" s="238"/>
      <c r="AC202" s="238"/>
      <c r="AD202" s="238"/>
      <c r="AE202" s="238"/>
      <c r="AF202" s="238"/>
      <c r="AG202" s="238"/>
      <c r="AH202" s="238"/>
      <c r="AI202" s="238"/>
      <c r="AJ202" s="238"/>
      <c r="AK202" s="238"/>
      <c r="AL202" s="238"/>
      <c r="AM202" s="238"/>
      <c r="AN202" s="238"/>
      <c r="AO202" s="238"/>
      <c r="AP202" s="238"/>
      <c r="AQ202" s="238"/>
      <c r="AR202" s="238"/>
      <c r="AS202" s="238"/>
      <c r="AT202" s="238"/>
      <c r="AU202" s="238"/>
      <c r="AV202" s="238"/>
      <c r="AW202" s="238"/>
      <c r="AX202" s="238"/>
      <c r="AY202" s="238"/>
      <c r="AZ202" s="238"/>
      <c r="BA202" s="238"/>
      <c r="BB202" s="238"/>
      <c r="BC202" s="238"/>
      <c r="BD202" s="238"/>
      <c r="BE202" s="238"/>
      <c r="BF202" s="238"/>
    </row>
    <row r="203" spans="2:58" hidden="1">
      <c r="B203" s="226"/>
      <c r="AB203" s="238"/>
      <c r="AC203" s="238"/>
      <c r="AD203" s="238"/>
      <c r="AE203" s="238"/>
      <c r="AF203" s="238"/>
      <c r="AG203" s="238"/>
      <c r="AH203" s="238"/>
      <c r="AI203" s="238"/>
      <c r="AJ203" s="238"/>
      <c r="AK203" s="238"/>
      <c r="AL203" s="238"/>
      <c r="AM203" s="238"/>
      <c r="AN203" s="238"/>
      <c r="AO203" s="238"/>
      <c r="AP203" s="238"/>
      <c r="AQ203" s="238"/>
      <c r="AR203" s="238"/>
      <c r="AS203" s="238"/>
      <c r="AT203" s="238"/>
      <c r="AU203" s="238"/>
      <c r="AV203" s="238"/>
      <c r="AW203" s="238"/>
      <c r="AX203" s="238"/>
      <c r="AY203" s="238"/>
      <c r="AZ203" s="238"/>
      <c r="BA203" s="238"/>
      <c r="BB203" s="238"/>
      <c r="BC203" s="238"/>
      <c r="BD203" s="238"/>
      <c r="BE203" s="238"/>
      <c r="BF203" s="238"/>
    </row>
    <row r="204" spans="2:58" hidden="1">
      <c r="B204" s="226"/>
      <c r="AB204" s="238"/>
      <c r="AC204" s="238"/>
      <c r="AD204" s="238"/>
      <c r="AE204" s="238"/>
      <c r="AF204" s="238"/>
      <c r="AG204" s="238"/>
      <c r="AH204" s="238"/>
      <c r="AI204" s="238"/>
      <c r="AJ204" s="238"/>
      <c r="AK204" s="238"/>
      <c r="AL204" s="238"/>
      <c r="AM204" s="238"/>
      <c r="AN204" s="238"/>
      <c r="AO204" s="238"/>
      <c r="AP204" s="238"/>
      <c r="AQ204" s="238"/>
      <c r="AR204" s="238"/>
      <c r="AS204" s="238"/>
      <c r="AT204" s="238"/>
      <c r="AU204" s="238"/>
      <c r="AV204" s="238"/>
      <c r="AW204" s="238"/>
      <c r="AX204" s="238"/>
      <c r="AY204" s="238"/>
      <c r="AZ204" s="238"/>
      <c r="BA204" s="238"/>
      <c r="BB204" s="238"/>
      <c r="BC204" s="238"/>
      <c r="BD204" s="238"/>
      <c r="BE204" s="238"/>
      <c r="BF204" s="238"/>
    </row>
    <row r="205" spans="2:58" hidden="1">
      <c r="B205" s="226"/>
      <c r="AB205" s="238"/>
      <c r="AC205" s="238"/>
      <c r="AD205" s="238"/>
      <c r="AE205" s="238"/>
      <c r="AF205" s="238"/>
      <c r="AG205" s="238"/>
      <c r="AH205" s="238"/>
      <c r="AI205" s="238"/>
      <c r="AJ205" s="238"/>
      <c r="AK205" s="238"/>
      <c r="AL205" s="238"/>
      <c r="AM205" s="238"/>
      <c r="AN205" s="238"/>
      <c r="AO205" s="238"/>
      <c r="AP205" s="238"/>
      <c r="AQ205" s="238"/>
      <c r="AR205" s="238"/>
      <c r="AS205" s="238"/>
      <c r="AT205" s="238"/>
      <c r="AU205" s="238"/>
      <c r="AV205" s="238"/>
      <c r="AW205" s="238"/>
      <c r="AX205" s="238"/>
      <c r="AY205" s="238"/>
      <c r="AZ205" s="238"/>
      <c r="BA205" s="238"/>
      <c r="BB205" s="238"/>
      <c r="BC205" s="238"/>
      <c r="BD205" s="238"/>
      <c r="BE205" s="238"/>
      <c r="BF205" s="238"/>
    </row>
    <row r="206" spans="2:58" hidden="1">
      <c r="B206" s="226"/>
      <c r="AB206" s="238"/>
      <c r="AC206" s="238"/>
      <c r="AD206" s="238"/>
      <c r="AE206" s="238"/>
      <c r="AF206" s="238"/>
      <c r="AG206" s="238"/>
      <c r="AH206" s="238"/>
      <c r="AI206" s="238"/>
      <c r="AJ206" s="238"/>
      <c r="AK206" s="238"/>
      <c r="AL206" s="238"/>
      <c r="AM206" s="238"/>
      <c r="AN206" s="238"/>
      <c r="AO206" s="238"/>
      <c r="AP206" s="238"/>
      <c r="AQ206" s="238"/>
      <c r="AR206" s="238"/>
      <c r="AS206" s="238"/>
      <c r="AT206" s="238"/>
      <c r="AU206" s="238"/>
      <c r="AV206" s="238"/>
      <c r="AW206" s="238"/>
      <c r="AX206" s="238"/>
      <c r="AY206" s="238"/>
      <c r="AZ206" s="238"/>
      <c r="BA206" s="238"/>
      <c r="BB206" s="238"/>
      <c r="BC206" s="238"/>
      <c r="BD206" s="238"/>
      <c r="BE206" s="238"/>
      <c r="BF206" s="238"/>
    </row>
    <row r="207" spans="2:58" hidden="1">
      <c r="B207" s="226"/>
      <c r="AB207" s="238"/>
      <c r="AC207" s="238"/>
      <c r="AD207" s="238"/>
      <c r="AE207" s="238"/>
      <c r="AF207" s="238"/>
      <c r="AG207" s="238"/>
      <c r="AH207" s="238"/>
      <c r="AI207" s="238"/>
      <c r="AJ207" s="238"/>
      <c r="AK207" s="238"/>
      <c r="AL207" s="238"/>
      <c r="AM207" s="238"/>
      <c r="AN207" s="238"/>
      <c r="AO207" s="238"/>
      <c r="AP207" s="238"/>
      <c r="AQ207" s="238"/>
      <c r="AR207" s="238"/>
      <c r="AS207" s="238"/>
      <c r="AT207" s="238"/>
      <c r="AU207" s="238"/>
      <c r="AV207" s="238"/>
      <c r="AW207" s="238"/>
      <c r="AX207" s="238"/>
      <c r="AY207" s="238"/>
      <c r="AZ207" s="238"/>
      <c r="BA207" s="238"/>
      <c r="BB207" s="238"/>
      <c r="BC207" s="238"/>
      <c r="BD207" s="238"/>
      <c r="BE207" s="238"/>
      <c r="BF207" s="238"/>
    </row>
    <row r="208" spans="2:58" hidden="1">
      <c r="B208" s="226"/>
      <c r="AB208" s="238"/>
      <c r="AC208" s="238"/>
      <c r="AD208" s="238"/>
      <c r="AE208" s="238"/>
      <c r="AF208" s="238"/>
      <c r="AG208" s="238"/>
      <c r="AH208" s="238"/>
      <c r="AI208" s="238"/>
      <c r="AJ208" s="238"/>
      <c r="AK208" s="238"/>
      <c r="AL208" s="238"/>
      <c r="AM208" s="238"/>
      <c r="AN208" s="238"/>
      <c r="AO208" s="238"/>
      <c r="AP208" s="238"/>
      <c r="AQ208" s="238"/>
      <c r="AR208" s="238"/>
      <c r="AS208" s="238"/>
      <c r="AT208" s="238"/>
      <c r="AU208" s="238"/>
      <c r="AV208" s="238"/>
      <c r="AW208" s="238"/>
      <c r="AX208" s="238"/>
      <c r="AY208" s="238"/>
      <c r="AZ208" s="238"/>
      <c r="BA208" s="238"/>
      <c r="BB208" s="238"/>
      <c r="BC208" s="238"/>
      <c r="BD208" s="238"/>
      <c r="BE208" s="238"/>
      <c r="BF208" s="238"/>
    </row>
    <row r="209" spans="2:58" hidden="1">
      <c r="B209" s="226"/>
      <c r="AB209" s="238"/>
      <c r="AC209" s="238"/>
      <c r="AD209" s="238"/>
      <c r="AE209" s="238"/>
      <c r="AF209" s="238"/>
      <c r="AG209" s="238"/>
      <c r="AH209" s="238"/>
      <c r="AI209" s="238"/>
      <c r="AJ209" s="238"/>
      <c r="AK209" s="238"/>
      <c r="AL209" s="238"/>
      <c r="AM209" s="238"/>
      <c r="AN209" s="238"/>
      <c r="AO209" s="238"/>
      <c r="AP209" s="238"/>
      <c r="AQ209" s="238"/>
      <c r="AR209" s="238"/>
      <c r="AS209" s="238"/>
      <c r="AT209" s="238"/>
      <c r="AU209" s="238"/>
      <c r="AV209" s="238"/>
      <c r="AW209" s="238"/>
      <c r="AX209" s="238"/>
      <c r="AY209" s="238"/>
      <c r="AZ209" s="238"/>
      <c r="BA209" s="238"/>
      <c r="BB209" s="238"/>
      <c r="BC209" s="238"/>
      <c r="BD209" s="238"/>
      <c r="BE209" s="238"/>
      <c r="BF209" s="238"/>
    </row>
    <row r="210" spans="2:58" hidden="1">
      <c r="B210" s="226"/>
      <c r="AB210" s="238"/>
      <c r="AC210" s="238"/>
      <c r="AD210" s="238"/>
      <c r="AE210" s="238"/>
      <c r="AF210" s="238"/>
      <c r="AG210" s="238"/>
      <c r="AH210" s="238"/>
      <c r="AI210" s="238"/>
      <c r="AJ210" s="238"/>
      <c r="AK210" s="238"/>
      <c r="AL210" s="238"/>
      <c r="AM210" s="238"/>
      <c r="AN210" s="238"/>
      <c r="AO210" s="238"/>
      <c r="AP210" s="238"/>
      <c r="AQ210" s="238"/>
      <c r="AR210" s="238"/>
      <c r="AS210" s="238"/>
      <c r="AT210" s="238"/>
      <c r="AU210" s="238"/>
      <c r="AV210" s="238"/>
      <c r="AW210" s="238"/>
      <c r="AX210" s="238"/>
      <c r="AY210" s="238"/>
      <c r="AZ210" s="238"/>
      <c r="BA210" s="238"/>
      <c r="BB210" s="238"/>
      <c r="BC210" s="238"/>
      <c r="BD210" s="238"/>
      <c r="BE210" s="238"/>
      <c r="BF210" s="238"/>
    </row>
    <row r="211" spans="2:58" hidden="1">
      <c r="B211" s="226"/>
      <c r="AB211" s="238"/>
      <c r="AC211" s="238"/>
      <c r="AD211" s="238"/>
      <c r="AE211" s="238"/>
      <c r="AF211" s="238"/>
      <c r="AG211" s="238"/>
      <c r="AH211" s="238"/>
      <c r="AI211" s="238"/>
      <c r="AJ211" s="238"/>
      <c r="AK211" s="238"/>
      <c r="AL211" s="238"/>
      <c r="AM211" s="238"/>
      <c r="AN211" s="238"/>
      <c r="AO211" s="238"/>
      <c r="AP211" s="238"/>
      <c r="AQ211" s="238"/>
      <c r="AR211" s="238"/>
      <c r="AS211" s="238"/>
      <c r="AT211" s="238"/>
      <c r="AU211" s="238"/>
      <c r="AV211" s="238"/>
      <c r="AW211" s="238"/>
      <c r="AX211" s="238"/>
      <c r="AY211" s="238"/>
      <c r="AZ211" s="238"/>
      <c r="BA211" s="238"/>
      <c r="BB211" s="238"/>
      <c r="BC211" s="238"/>
      <c r="BD211" s="238"/>
      <c r="BE211" s="238"/>
      <c r="BF211" s="238"/>
    </row>
    <row r="212" spans="2:58" hidden="1">
      <c r="B212" s="226"/>
      <c r="AB212" s="238"/>
      <c r="AC212" s="238"/>
      <c r="AD212" s="238"/>
      <c r="AE212" s="238"/>
      <c r="AF212" s="238"/>
      <c r="AG212" s="238"/>
      <c r="AH212" s="238"/>
      <c r="AI212" s="238"/>
      <c r="AJ212" s="238"/>
      <c r="AK212" s="238"/>
      <c r="AL212" s="238"/>
      <c r="AM212" s="238"/>
      <c r="AN212" s="238"/>
      <c r="AO212" s="238"/>
      <c r="AP212" s="238"/>
      <c r="AQ212" s="238"/>
      <c r="AR212" s="238"/>
      <c r="AS212" s="238"/>
      <c r="AT212" s="238"/>
      <c r="AU212" s="238"/>
      <c r="AV212" s="238"/>
      <c r="AW212" s="238"/>
      <c r="AX212" s="238"/>
      <c r="AY212" s="238"/>
      <c r="AZ212" s="238"/>
      <c r="BA212" s="238"/>
      <c r="BB212" s="238"/>
      <c r="BC212" s="238"/>
      <c r="BD212" s="238"/>
      <c r="BE212" s="238"/>
      <c r="BF212" s="238"/>
    </row>
    <row r="213" spans="2:58" hidden="1">
      <c r="B213" s="226"/>
      <c r="AB213" s="238"/>
      <c r="AC213" s="238"/>
      <c r="AD213" s="238"/>
      <c r="AE213" s="238"/>
      <c r="AF213" s="238"/>
      <c r="AG213" s="238"/>
      <c r="AH213" s="238"/>
      <c r="AI213" s="238"/>
      <c r="AJ213" s="238"/>
      <c r="AK213" s="238"/>
      <c r="AL213" s="238"/>
      <c r="AM213" s="238"/>
      <c r="AN213" s="238"/>
      <c r="AO213" s="238"/>
      <c r="AP213" s="238"/>
      <c r="AQ213" s="238"/>
      <c r="AR213" s="238"/>
      <c r="AS213" s="238"/>
      <c r="AT213" s="238"/>
      <c r="AU213" s="238"/>
      <c r="AV213" s="238"/>
      <c r="AW213" s="238"/>
      <c r="AX213" s="238"/>
      <c r="AY213" s="238"/>
      <c r="AZ213" s="238"/>
      <c r="BA213" s="238"/>
      <c r="BB213" s="238"/>
      <c r="BC213" s="238"/>
      <c r="BD213" s="238"/>
      <c r="BE213" s="238"/>
      <c r="BF213" s="238"/>
    </row>
    <row r="214" spans="2:58" hidden="1">
      <c r="B214" s="226"/>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row>
    <row r="215" spans="2:58" hidden="1">
      <c r="B215" s="226"/>
      <c r="AB215" s="238"/>
      <c r="AC215" s="238"/>
      <c r="AD215" s="238"/>
      <c r="AE215" s="238"/>
      <c r="AF215" s="238"/>
      <c r="AG215" s="238"/>
      <c r="AH215" s="238"/>
      <c r="AI215" s="238"/>
      <c r="AJ215" s="238"/>
      <c r="AK215" s="238"/>
      <c r="AL215" s="238"/>
      <c r="AM215" s="238"/>
      <c r="AN215" s="238"/>
      <c r="AO215" s="238"/>
      <c r="AP215" s="238"/>
      <c r="AQ215" s="238"/>
      <c r="AR215" s="238"/>
      <c r="AS215" s="238"/>
      <c r="AT215" s="238"/>
      <c r="AU215" s="238"/>
      <c r="AV215" s="238"/>
      <c r="AW215" s="238"/>
      <c r="AX215" s="238"/>
      <c r="AY215" s="238"/>
      <c r="AZ215" s="238"/>
      <c r="BA215" s="238"/>
      <c r="BB215" s="238"/>
      <c r="BC215" s="238"/>
      <c r="BD215" s="238"/>
      <c r="BE215" s="238"/>
      <c r="BF215" s="238"/>
    </row>
    <row r="216" spans="2:58" hidden="1">
      <c r="B216" s="226"/>
      <c r="AB216" s="238"/>
      <c r="AC216" s="238"/>
      <c r="AD216" s="238"/>
      <c r="AE216" s="238"/>
      <c r="AF216" s="238"/>
      <c r="AG216" s="238"/>
      <c r="AH216" s="238"/>
      <c r="AI216" s="238"/>
      <c r="AJ216" s="238"/>
      <c r="AK216" s="238"/>
      <c r="AL216" s="238"/>
      <c r="AM216" s="238"/>
      <c r="AN216" s="238"/>
      <c r="AO216" s="238"/>
      <c r="AP216" s="238"/>
      <c r="AQ216" s="238"/>
      <c r="AR216" s="238"/>
      <c r="AS216" s="238"/>
      <c r="AT216" s="238"/>
      <c r="AU216" s="238"/>
      <c r="AV216" s="238"/>
      <c r="AW216" s="238"/>
      <c r="AX216" s="238"/>
      <c r="AY216" s="238"/>
      <c r="AZ216" s="238"/>
      <c r="BA216" s="238"/>
      <c r="BB216" s="238"/>
      <c r="BC216" s="238"/>
      <c r="BD216" s="238"/>
      <c r="BE216" s="238"/>
      <c r="BF216" s="238"/>
    </row>
    <row r="217" spans="2:58" hidden="1">
      <c r="B217" s="226"/>
      <c r="AB217" s="238"/>
      <c r="AC217" s="238"/>
      <c r="AD217" s="238"/>
      <c r="AE217" s="238"/>
      <c r="AF217" s="238"/>
      <c r="AG217" s="238"/>
      <c r="AH217" s="238"/>
      <c r="AI217" s="238"/>
      <c r="AJ217" s="238"/>
      <c r="AK217" s="238"/>
      <c r="AL217" s="238"/>
      <c r="AM217" s="238"/>
      <c r="AN217" s="238"/>
      <c r="AO217" s="238"/>
      <c r="AP217" s="238"/>
      <c r="AQ217" s="238"/>
      <c r="AR217" s="238"/>
      <c r="AS217" s="238"/>
      <c r="AT217" s="238"/>
      <c r="AU217" s="238"/>
      <c r="AV217" s="238"/>
      <c r="AW217" s="238"/>
      <c r="AX217" s="238"/>
      <c r="AY217" s="238"/>
      <c r="AZ217" s="238"/>
      <c r="BA217" s="238"/>
      <c r="BB217" s="238"/>
      <c r="BC217" s="238"/>
      <c r="BD217" s="238"/>
      <c r="BE217" s="238"/>
      <c r="BF217" s="238"/>
    </row>
    <row r="218" spans="2:58" hidden="1">
      <c r="B218" s="226"/>
      <c r="AB218" s="238"/>
      <c r="AC218" s="238"/>
      <c r="AD218" s="238"/>
      <c r="AE218" s="238"/>
      <c r="AF218" s="238"/>
      <c r="AG218" s="238"/>
      <c r="AH218" s="238"/>
      <c r="AI218" s="238"/>
      <c r="AJ218" s="238"/>
      <c r="AK218" s="238"/>
      <c r="AL218" s="238"/>
      <c r="AM218" s="238"/>
      <c r="AN218" s="238"/>
      <c r="AO218" s="238"/>
      <c r="AP218" s="238"/>
      <c r="AQ218" s="238"/>
      <c r="AR218" s="238"/>
      <c r="AS218" s="238"/>
      <c r="AT218" s="238"/>
      <c r="AU218" s="238"/>
      <c r="AV218" s="238"/>
      <c r="AW218" s="238"/>
      <c r="AX218" s="238"/>
      <c r="AY218" s="238"/>
      <c r="AZ218" s="238"/>
      <c r="BA218" s="238"/>
      <c r="BB218" s="238"/>
      <c r="BC218" s="238"/>
      <c r="BD218" s="238"/>
      <c r="BE218" s="238"/>
      <c r="BF218" s="238"/>
    </row>
    <row r="219" spans="2:58" hidden="1">
      <c r="B219" s="226"/>
      <c r="AB219" s="238"/>
      <c r="AC219" s="238"/>
      <c r="AD219" s="238"/>
      <c r="AE219" s="238"/>
      <c r="AF219" s="238"/>
      <c r="AG219" s="238"/>
      <c r="AH219" s="238"/>
      <c r="AI219" s="238"/>
      <c r="AJ219" s="238"/>
      <c r="AK219" s="238"/>
      <c r="AL219" s="238"/>
      <c r="AM219" s="238"/>
      <c r="AN219" s="238"/>
      <c r="AO219" s="238"/>
      <c r="AP219" s="238"/>
      <c r="AQ219" s="238"/>
      <c r="AR219" s="238"/>
      <c r="AS219" s="238"/>
      <c r="AT219" s="238"/>
      <c r="AU219" s="238"/>
      <c r="AV219" s="238"/>
      <c r="AW219" s="238"/>
      <c r="AX219" s="238"/>
      <c r="AY219" s="238"/>
      <c r="AZ219" s="238"/>
      <c r="BA219" s="238"/>
      <c r="BB219" s="238"/>
      <c r="BC219" s="238"/>
      <c r="BD219" s="238"/>
      <c r="BE219" s="238"/>
      <c r="BF219" s="238"/>
    </row>
    <row r="220" spans="2:58" hidden="1">
      <c r="B220" s="226"/>
      <c r="AB220" s="238"/>
      <c r="AC220" s="238"/>
      <c r="AD220" s="238"/>
      <c r="AE220" s="238"/>
      <c r="AF220" s="238"/>
      <c r="AG220" s="238"/>
      <c r="AH220" s="238"/>
      <c r="AI220" s="238"/>
      <c r="AJ220" s="238"/>
      <c r="AK220" s="238"/>
      <c r="AL220" s="238"/>
      <c r="AM220" s="238"/>
      <c r="AN220" s="238"/>
      <c r="AO220" s="238"/>
      <c r="AP220" s="238"/>
      <c r="AQ220" s="238"/>
      <c r="AR220" s="238"/>
      <c r="AS220" s="238"/>
      <c r="AT220" s="238"/>
      <c r="AU220" s="238"/>
      <c r="AV220" s="238"/>
      <c r="AW220" s="238"/>
      <c r="AX220" s="238"/>
      <c r="AY220" s="238"/>
      <c r="AZ220" s="238"/>
      <c r="BA220" s="238"/>
      <c r="BB220" s="238"/>
      <c r="BC220" s="238"/>
      <c r="BD220" s="238"/>
      <c r="BE220" s="238"/>
      <c r="BF220" s="238"/>
    </row>
    <row r="221" spans="2:58" hidden="1">
      <c r="B221" s="226"/>
      <c r="AB221" s="238"/>
      <c r="AC221" s="238"/>
      <c r="AD221" s="238"/>
      <c r="AE221" s="238"/>
      <c r="AF221" s="238"/>
      <c r="AG221" s="238"/>
      <c r="AH221" s="238"/>
      <c r="AI221" s="238"/>
      <c r="AJ221" s="238"/>
      <c r="AK221" s="238"/>
      <c r="AL221" s="238"/>
      <c r="AM221" s="238"/>
      <c r="AN221" s="238"/>
      <c r="AO221" s="238"/>
      <c r="AP221" s="238"/>
      <c r="AQ221" s="238"/>
      <c r="AR221" s="238"/>
      <c r="AS221" s="238"/>
      <c r="AT221" s="238"/>
      <c r="AU221" s="238"/>
      <c r="AV221" s="238"/>
      <c r="AW221" s="238"/>
      <c r="AX221" s="238"/>
      <c r="AY221" s="238"/>
      <c r="AZ221" s="238"/>
      <c r="BA221" s="238"/>
      <c r="BB221" s="238"/>
      <c r="BC221" s="238"/>
      <c r="BD221" s="238"/>
      <c r="BE221" s="238"/>
      <c r="BF221" s="238"/>
    </row>
    <row r="222" spans="2:58" hidden="1">
      <c r="B222" s="226"/>
      <c r="AB222" s="238"/>
      <c r="AC222" s="238"/>
      <c r="AD222" s="238"/>
      <c r="AE222" s="238"/>
      <c r="AF222" s="238"/>
      <c r="AG222" s="238"/>
      <c r="AH222" s="238"/>
      <c r="AI222" s="238"/>
      <c r="AJ222" s="238"/>
      <c r="AK222" s="238"/>
      <c r="AL222" s="238"/>
      <c r="AM222" s="238"/>
      <c r="AN222" s="238"/>
      <c r="AO222" s="238"/>
      <c r="AP222" s="238"/>
      <c r="AQ222" s="238"/>
      <c r="AR222" s="238"/>
      <c r="AS222" s="238"/>
      <c r="AT222" s="238"/>
      <c r="AU222" s="238"/>
      <c r="AV222" s="238"/>
      <c r="AW222" s="238"/>
      <c r="AX222" s="238"/>
      <c r="AY222" s="238"/>
      <c r="AZ222" s="238"/>
      <c r="BA222" s="238"/>
      <c r="BB222" s="238"/>
      <c r="BC222" s="238"/>
      <c r="BD222" s="238"/>
      <c r="BE222" s="238"/>
      <c r="BF222" s="238"/>
    </row>
    <row r="223" spans="2:58" hidden="1">
      <c r="B223" s="226"/>
      <c r="AB223" s="238"/>
      <c r="AC223" s="238"/>
      <c r="AD223" s="238"/>
      <c r="AE223" s="238"/>
      <c r="AF223" s="238"/>
      <c r="AG223" s="238"/>
      <c r="AH223" s="238"/>
      <c r="AI223" s="238"/>
      <c r="AJ223" s="238"/>
      <c r="AK223" s="238"/>
      <c r="AL223" s="238"/>
      <c r="AM223" s="238"/>
      <c r="AN223" s="238"/>
      <c r="AO223" s="238"/>
      <c r="AP223" s="238"/>
      <c r="AQ223" s="238"/>
      <c r="AR223" s="238"/>
      <c r="AS223" s="238"/>
      <c r="AT223" s="238"/>
      <c r="AU223" s="238"/>
      <c r="AV223" s="238"/>
      <c r="AW223" s="238"/>
      <c r="AX223" s="238"/>
      <c r="AY223" s="238"/>
      <c r="AZ223" s="238"/>
      <c r="BA223" s="238"/>
      <c r="BB223" s="238"/>
      <c r="BC223" s="238"/>
      <c r="BD223" s="238"/>
      <c r="BE223" s="238"/>
      <c r="BF223" s="238"/>
    </row>
    <row r="224" spans="2:58" hidden="1">
      <c r="B224" s="226"/>
      <c r="AB224" s="238"/>
      <c r="AC224" s="238"/>
      <c r="AD224" s="238"/>
      <c r="AE224" s="238"/>
      <c r="AF224" s="238"/>
      <c r="AG224" s="238"/>
      <c r="AH224" s="238"/>
      <c r="AI224" s="238"/>
      <c r="AJ224" s="238"/>
      <c r="AK224" s="238"/>
      <c r="AL224" s="238"/>
      <c r="AM224" s="238"/>
      <c r="AN224" s="238"/>
      <c r="AO224" s="238"/>
      <c r="AP224" s="238"/>
      <c r="AQ224" s="238"/>
      <c r="AR224" s="238"/>
      <c r="AS224" s="238"/>
      <c r="AT224" s="238"/>
      <c r="AU224" s="238"/>
      <c r="AV224" s="238"/>
      <c r="AW224" s="238"/>
      <c r="AX224" s="238"/>
      <c r="AY224" s="238"/>
      <c r="AZ224" s="238"/>
      <c r="BA224" s="238"/>
      <c r="BB224" s="238"/>
      <c r="BC224" s="238"/>
      <c r="BD224" s="238"/>
      <c r="BE224" s="238"/>
      <c r="BF224" s="238"/>
    </row>
    <row r="225" spans="2:58" hidden="1">
      <c r="B225" s="226"/>
      <c r="AB225" s="238"/>
      <c r="AC225" s="238"/>
      <c r="AD225" s="238"/>
      <c r="AE225" s="238"/>
      <c r="AF225" s="238"/>
      <c r="AG225" s="238"/>
      <c r="AH225" s="238"/>
      <c r="AI225" s="238"/>
      <c r="AJ225" s="238"/>
      <c r="AK225" s="238"/>
      <c r="AL225" s="238"/>
      <c r="AM225" s="238"/>
      <c r="AN225" s="238"/>
      <c r="AO225" s="238"/>
      <c r="AP225" s="238"/>
      <c r="AQ225" s="238"/>
      <c r="AR225" s="238"/>
      <c r="AS225" s="238"/>
      <c r="AT225" s="238"/>
      <c r="AU225" s="238"/>
      <c r="AV225" s="238"/>
      <c r="AW225" s="238"/>
      <c r="AX225" s="238"/>
      <c r="AY225" s="238"/>
      <c r="AZ225" s="238"/>
      <c r="BA225" s="238"/>
      <c r="BB225" s="238"/>
      <c r="BC225" s="238"/>
      <c r="BD225" s="238"/>
      <c r="BE225" s="238"/>
      <c r="BF225" s="238"/>
    </row>
    <row r="226" spans="2:58" hidden="1">
      <c r="B226" s="226"/>
      <c r="AB226" s="238"/>
      <c r="AC226" s="238"/>
      <c r="AD226" s="238"/>
      <c r="AE226" s="238"/>
      <c r="AF226" s="238"/>
      <c r="AG226" s="238"/>
      <c r="AH226" s="238"/>
      <c r="AI226" s="238"/>
      <c r="AJ226" s="238"/>
      <c r="AK226" s="238"/>
      <c r="AL226" s="238"/>
      <c r="AM226" s="238"/>
      <c r="AN226" s="238"/>
      <c r="AO226" s="238"/>
      <c r="AP226" s="238"/>
      <c r="AQ226" s="238"/>
      <c r="AR226" s="238"/>
      <c r="AS226" s="238"/>
      <c r="AT226" s="238"/>
      <c r="AU226" s="238"/>
      <c r="AV226" s="238"/>
      <c r="AW226" s="238"/>
      <c r="AX226" s="238"/>
      <c r="AY226" s="238"/>
      <c r="AZ226" s="238"/>
      <c r="BA226" s="238"/>
      <c r="BB226" s="238"/>
      <c r="BC226" s="238"/>
      <c r="BD226" s="238"/>
      <c r="BE226" s="238"/>
      <c r="BF226" s="238"/>
    </row>
    <row r="227" spans="2:58" hidden="1">
      <c r="B227" s="226"/>
      <c r="AB227" s="238"/>
      <c r="AC227" s="238"/>
      <c r="AD227" s="238"/>
      <c r="AE227" s="238"/>
      <c r="AF227" s="238"/>
      <c r="AG227" s="238"/>
      <c r="AH227" s="238"/>
      <c r="AI227" s="238"/>
      <c r="AJ227" s="238"/>
      <c r="AK227" s="238"/>
      <c r="AL227" s="238"/>
      <c r="AM227" s="238"/>
      <c r="AN227" s="238"/>
      <c r="AO227" s="238"/>
      <c r="AP227" s="238"/>
      <c r="AQ227" s="238"/>
      <c r="AR227" s="238"/>
      <c r="AS227" s="238"/>
      <c r="AT227" s="238"/>
      <c r="AU227" s="238"/>
      <c r="AV227" s="238"/>
      <c r="AW227" s="238"/>
      <c r="AX227" s="238"/>
      <c r="AY227" s="238"/>
      <c r="AZ227" s="238"/>
      <c r="BA227" s="238"/>
      <c r="BB227" s="238"/>
      <c r="BC227" s="238"/>
      <c r="BD227" s="238"/>
      <c r="BE227" s="238"/>
      <c r="BF227" s="238"/>
    </row>
    <row r="228" spans="2:58" hidden="1">
      <c r="B228" s="226"/>
      <c r="AB228" s="238"/>
      <c r="AC228" s="238"/>
      <c r="AD228" s="238"/>
      <c r="AE228" s="238"/>
      <c r="AF228" s="238"/>
      <c r="AG228" s="238"/>
      <c r="AH228" s="238"/>
      <c r="AI228" s="238"/>
      <c r="AJ228" s="238"/>
      <c r="AK228" s="238"/>
      <c r="AL228" s="238"/>
      <c r="AM228" s="238"/>
      <c r="AN228" s="238"/>
      <c r="AO228" s="238"/>
      <c r="AP228" s="238"/>
      <c r="AQ228" s="238"/>
      <c r="AR228" s="238"/>
      <c r="AS228" s="238"/>
      <c r="AT228" s="238"/>
      <c r="AU228" s="238"/>
      <c r="AV228" s="238"/>
      <c r="AW228" s="238"/>
      <c r="AX228" s="238"/>
      <c r="AY228" s="238"/>
      <c r="AZ228" s="238"/>
      <c r="BA228" s="238"/>
      <c r="BB228" s="238"/>
      <c r="BC228" s="238"/>
      <c r="BD228" s="238"/>
      <c r="BE228" s="238"/>
      <c r="BF228" s="238"/>
    </row>
    <row r="229" spans="2:58" hidden="1">
      <c r="B229" s="226"/>
      <c r="AB229" s="238"/>
      <c r="AC229" s="238"/>
      <c r="AD229" s="238"/>
      <c r="AE229" s="238"/>
      <c r="AF229" s="238"/>
      <c r="AG229" s="238"/>
      <c r="AH229" s="238"/>
      <c r="AI229" s="238"/>
      <c r="AJ229" s="238"/>
      <c r="AK229" s="238"/>
      <c r="AL229" s="238"/>
      <c r="AM229" s="238"/>
      <c r="AN229" s="238"/>
      <c r="AO229" s="238"/>
      <c r="AP229" s="238"/>
      <c r="AQ229" s="238"/>
      <c r="AR229" s="238"/>
      <c r="AS229" s="238"/>
      <c r="AT229" s="238"/>
      <c r="AU229" s="238"/>
      <c r="AV229" s="238"/>
      <c r="AW229" s="238"/>
      <c r="AX229" s="238"/>
      <c r="AY229" s="238"/>
      <c r="AZ229" s="238"/>
      <c r="BA229" s="238"/>
      <c r="BB229" s="238"/>
      <c r="BC229" s="238"/>
      <c r="BD229" s="238"/>
      <c r="BE229" s="238"/>
      <c r="BF229" s="238"/>
    </row>
    <row r="230" spans="2:58" hidden="1">
      <c r="B230" s="226"/>
      <c r="AB230" s="238"/>
      <c r="AC230" s="238"/>
      <c r="AD230" s="238"/>
      <c r="AE230" s="238"/>
      <c r="AF230" s="238"/>
      <c r="AG230" s="238"/>
      <c r="AH230" s="238"/>
      <c r="AI230" s="238"/>
      <c r="AJ230" s="238"/>
      <c r="AK230" s="238"/>
      <c r="AL230" s="238"/>
      <c r="AM230" s="238"/>
      <c r="AN230" s="238"/>
      <c r="AO230" s="238"/>
      <c r="AP230" s="238"/>
      <c r="AQ230" s="238"/>
      <c r="AR230" s="238"/>
      <c r="AS230" s="238"/>
      <c r="AT230" s="238"/>
      <c r="AU230" s="238"/>
      <c r="AV230" s="238"/>
      <c r="AW230" s="238"/>
      <c r="AX230" s="238"/>
      <c r="AY230" s="238"/>
      <c r="AZ230" s="238"/>
      <c r="BA230" s="238"/>
      <c r="BB230" s="238"/>
      <c r="BC230" s="238"/>
      <c r="BD230" s="238"/>
      <c r="BE230" s="238"/>
      <c r="BF230" s="238"/>
    </row>
    <row r="231" spans="2:58" hidden="1">
      <c r="B231" s="226"/>
      <c r="AB231" s="238"/>
      <c r="AC231" s="238"/>
      <c r="AD231" s="238"/>
      <c r="AE231" s="238"/>
      <c r="AF231" s="238"/>
      <c r="AG231" s="238"/>
      <c r="AH231" s="238"/>
      <c r="AI231" s="238"/>
      <c r="AJ231" s="238"/>
      <c r="AK231" s="238"/>
      <c r="AL231" s="238"/>
      <c r="AM231" s="238"/>
      <c r="AN231" s="238"/>
      <c r="AO231" s="238"/>
      <c r="AP231" s="238"/>
      <c r="AQ231" s="238"/>
      <c r="AR231" s="238"/>
      <c r="AS231" s="238"/>
      <c r="AT231" s="238"/>
      <c r="AU231" s="238"/>
      <c r="AV231" s="238"/>
      <c r="AW231" s="238"/>
      <c r="AX231" s="238"/>
      <c r="AY231" s="238"/>
      <c r="AZ231" s="238"/>
      <c r="BA231" s="238"/>
      <c r="BB231" s="238"/>
      <c r="BC231" s="238"/>
      <c r="BD231" s="238"/>
      <c r="BE231" s="238"/>
      <c r="BF231" s="238"/>
    </row>
    <row r="232" spans="2:58" hidden="1">
      <c r="B232" s="226"/>
      <c r="AB232" s="238"/>
      <c r="AC232" s="238"/>
      <c r="AD232" s="238"/>
      <c r="AE232" s="238"/>
      <c r="AF232" s="238"/>
      <c r="AG232" s="238"/>
      <c r="AH232" s="238"/>
      <c r="AI232" s="238"/>
      <c r="AJ232" s="238"/>
      <c r="AK232" s="238"/>
      <c r="AL232" s="238"/>
      <c r="AM232" s="238"/>
      <c r="AN232" s="238"/>
      <c r="AO232" s="238"/>
      <c r="AP232" s="238"/>
      <c r="AQ232" s="238"/>
      <c r="AR232" s="238"/>
      <c r="AS232" s="238"/>
      <c r="AT232" s="238"/>
      <c r="AU232" s="238"/>
      <c r="AV232" s="238"/>
      <c r="AW232" s="238"/>
      <c r="AX232" s="238"/>
      <c r="AY232" s="238"/>
      <c r="AZ232" s="238"/>
      <c r="BA232" s="238"/>
      <c r="BB232" s="238"/>
      <c r="BC232" s="238"/>
      <c r="BD232" s="238"/>
      <c r="BE232" s="238"/>
      <c r="BF232" s="238"/>
    </row>
    <row r="233" spans="2:58" hidden="1">
      <c r="B233" s="226"/>
      <c r="AB233" s="238"/>
      <c r="AC233" s="238"/>
      <c r="AD233" s="238"/>
      <c r="AE233" s="238"/>
      <c r="AF233" s="238"/>
      <c r="AG233" s="238"/>
      <c r="AH233" s="238"/>
      <c r="AI233" s="238"/>
      <c r="AJ233" s="238"/>
      <c r="AK233" s="238"/>
      <c r="AL233" s="238"/>
      <c r="AM233" s="238"/>
      <c r="AN233" s="238"/>
      <c r="AO233" s="238"/>
      <c r="AP233" s="238"/>
      <c r="AQ233" s="238"/>
      <c r="AR233" s="238"/>
      <c r="AS233" s="238"/>
      <c r="AT233" s="238"/>
      <c r="AU233" s="238"/>
      <c r="AV233" s="238"/>
      <c r="AW233" s="238"/>
      <c r="AX233" s="238"/>
      <c r="AY233" s="238"/>
      <c r="AZ233" s="238"/>
      <c r="BA233" s="238"/>
      <c r="BB233" s="238"/>
      <c r="BC233" s="238"/>
      <c r="BD233" s="238"/>
      <c r="BE233" s="238"/>
      <c r="BF233" s="238"/>
    </row>
    <row r="234" spans="2:58" hidden="1">
      <c r="B234" s="226"/>
      <c r="AB234" s="238"/>
      <c r="AC234" s="238"/>
      <c r="AD234" s="238"/>
      <c r="AE234" s="238"/>
      <c r="AF234" s="238"/>
      <c r="AG234" s="238"/>
      <c r="AH234" s="238"/>
      <c r="AI234" s="238"/>
      <c r="AJ234" s="238"/>
      <c r="AK234" s="238"/>
      <c r="AL234" s="238"/>
      <c r="AM234" s="238"/>
      <c r="AN234" s="238"/>
      <c r="AO234" s="238"/>
      <c r="AP234" s="238"/>
      <c r="AQ234" s="238"/>
      <c r="AR234" s="238"/>
      <c r="AS234" s="238"/>
      <c r="AT234" s="238"/>
      <c r="AU234" s="238"/>
      <c r="AV234" s="238"/>
      <c r="AW234" s="238"/>
      <c r="AX234" s="238"/>
      <c r="AY234" s="238"/>
      <c r="AZ234" s="238"/>
      <c r="BA234" s="238"/>
      <c r="BB234" s="238"/>
      <c r="BC234" s="238"/>
      <c r="BD234" s="238"/>
      <c r="BE234" s="238"/>
      <c r="BF234" s="238"/>
    </row>
    <row r="235" spans="2:58" hidden="1">
      <c r="B235" s="226"/>
      <c r="AB235" s="238"/>
      <c r="AC235" s="238"/>
      <c r="AD235" s="238"/>
      <c r="AE235" s="238"/>
      <c r="AF235" s="238"/>
      <c r="AG235" s="238"/>
      <c r="AH235" s="238"/>
      <c r="AI235" s="238"/>
      <c r="AJ235" s="238"/>
      <c r="AK235" s="238"/>
      <c r="AL235" s="238"/>
      <c r="AM235" s="238"/>
      <c r="AN235" s="238"/>
      <c r="AO235" s="238"/>
      <c r="AP235" s="238"/>
      <c r="AQ235" s="238"/>
      <c r="AR235" s="238"/>
      <c r="AS235" s="238"/>
      <c r="AT235" s="238"/>
      <c r="AU235" s="238"/>
      <c r="AV235" s="238"/>
      <c r="AW235" s="238"/>
      <c r="AX235" s="238"/>
      <c r="AY235" s="238"/>
      <c r="AZ235" s="238"/>
      <c r="BA235" s="238"/>
      <c r="BB235" s="238"/>
      <c r="BC235" s="238"/>
      <c r="BD235" s="238"/>
      <c r="BE235" s="238"/>
      <c r="BF235" s="238"/>
    </row>
    <row r="236" spans="2:58" hidden="1">
      <c r="B236" s="226"/>
      <c r="AB236" s="238"/>
      <c r="AC236" s="238"/>
      <c r="AD236" s="238"/>
      <c r="AE236" s="238"/>
      <c r="AF236" s="238"/>
      <c r="AG236" s="238"/>
      <c r="AH236" s="238"/>
      <c r="AI236" s="238"/>
      <c r="AJ236" s="238"/>
      <c r="AK236" s="238"/>
      <c r="AL236" s="238"/>
      <c r="AM236" s="238"/>
      <c r="AN236" s="238"/>
      <c r="AO236" s="238"/>
      <c r="AP236" s="238"/>
      <c r="AQ236" s="238"/>
      <c r="AR236" s="238"/>
      <c r="AS236" s="238"/>
      <c r="AT236" s="238"/>
      <c r="AU236" s="238"/>
      <c r="AV236" s="238"/>
      <c r="AW236" s="238"/>
      <c r="AX236" s="238"/>
      <c r="AY236" s="238"/>
      <c r="AZ236" s="238"/>
      <c r="BA236" s="238"/>
      <c r="BB236" s="238"/>
      <c r="BC236" s="238"/>
      <c r="BD236" s="238"/>
      <c r="BE236" s="238"/>
      <c r="BF236" s="238"/>
    </row>
    <row r="237" spans="2:58" hidden="1">
      <c r="B237" s="226"/>
      <c r="AB237" s="238"/>
      <c r="AC237" s="238"/>
      <c r="AD237" s="238"/>
      <c r="AE237" s="238"/>
      <c r="AF237" s="238"/>
      <c r="AG237" s="238"/>
      <c r="AH237" s="238"/>
      <c r="AI237" s="238"/>
      <c r="AJ237" s="238"/>
      <c r="AK237" s="238"/>
      <c r="AL237" s="238"/>
      <c r="AM237" s="238"/>
      <c r="AN237" s="238"/>
      <c r="AO237" s="238"/>
      <c r="AP237" s="238"/>
      <c r="AQ237" s="238"/>
      <c r="AR237" s="238"/>
      <c r="AS237" s="238"/>
      <c r="AT237" s="238"/>
      <c r="AU237" s="238"/>
      <c r="AV237" s="238"/>
      <c r="AW237" s="238"/>
      <c r="AX237" s="238"/>
      <c r="AY237" s="238"/>
      <c r="AZ237" s="238"/>
      <c r="BA237" s="238"/>
      <c r="BB237" s="238"/>
      <c r="BC237" s="238"/>
      <c r="BD237" s="238"/>
      <c r="BE237" s="238"/>
      <c r="BF237" s="238"/>
    </row>
    <row r="238" spans="2:58" hidden="1">
      <c r="B238" s="226"/>
      <c r="AB238" s="238"/>
      <c r="AC238" s="238"/>
      <c r="AD238" s="238"/>
      <c r="AE238" s="238"/>
      <c r="AF238" s="238"/>
      <c r="AG238" s="238"/>
      <c r="AH238" s="238"/>
      <c r="AI238" s="238"/>
      <c r="AJ238" s="238"/>
      <c r="AK238" s="238"/>
      <c r="AL238" s="238"/>
      <c r="AM238" s="238"/>
      <c r="AN238" s="238"/>
      <c r="AO238" s="238"/>
      <c r="AP238" s="238"/>
      <c r="AQ238" s="238"/>
      <c r="AR238" s="238"/>
      <c r="AS238" s="238"/>
      <c r="AT238" s="238"/>
      <c r="AU238" s="238"/>
      <c r="AV238" s="238"/>
      <c r="AW238" s="238"/>
      <c r="AX238" s="238"/>
      <c r="AY238" s="238"/>
      <c r="AZ238" s="238"/>
      <c r="BA238" s="238"/>
      <c r="BB238" s="238"/>
      <c r="BC238" s="238"/>
      <c r="BD238" s="238"/>
      <c r="BE238" s="238"/>
      <c r="BF238" s="238"/>
    </row>
    <row r="239" spans="2:58" hidden="1">
      <c r="B239" s="226"/>
      <c r="AB239" s="238"/>
      <c r="AC239" s="238"/>
      <c r="AD239" s="238"/>
      <c r="AE239" s="238"/>
      <c r="AF239" s="238"/>
      <c r="AG239" s="238"/>
      <c r="AH239" s="238"/>
      <c r="AI239" s="238"/>
      <c r="AJ239" s="238"/>
      <c r="AK239" s="238"/>
      <c r="AL239" s="238"/>
      <c r="AM239" s="238"/>
      <c r="AN239" s="238"/>
      <c r="AO239" s="238"/>
      <c r="AP239" s="238"/>
      <c r="AQ239" s="238"/>
      <c r="AR239" s="238"/>
      <c r="AS239" s="238"/>
      <c r="AT239" s="238"/>
      <c r="AU239" s="238"/>
      <c r="AV239" s="238"/>
      <c r="AW239" s="238"/>
      <c r="AX239" s="238"/>
      <c r="AY239" s="238"/>
      <c r="AZ239" s="238"/>
      <c r="BA239" s="238"/>
      <c r="BB239" s="238"/>
      <c r="BC239" s="238"/>
      <c r="BD239" s="238"/>
      <c r="BE239" s="238"/>
      <c r="BF239" s="238"/>
    </row>
    <row r="240" spans="2:58" hidden="1">
      <c r="B240" s="226"/>
      <c r="AB240" s="238"/>
      <c r="AC240" s="238"/>
      <c r="AD240" s="238"/>
      <c r="AE240" s="238"/>
      <c r="AF240" s="238"/>
      <c r="AG240" s="238"/>
      <c r="AH240" s="238"/>
      <c r="AI240" s="238"/>
      <c r="AJ240" s="238"/>
      <c r="AK240" s="238"/>
      <c r="AL240" s="238"/>
      <c r="AM240" s="238"/>
      <c r="AN240" s="238"/>
      <c r="AO240" s="238"/>
      <c r="AP240" s="238"/>
      <c r="AQ240" s="238"/>
      <c r="AR240" s="238"/>
      <c r="AS240" s="238"/>
      <c r="AT240" s="238"/>
      <c r="AU240" s="238"/>
      <c r="AV240" s="238"/>
      <c r="AW240" s="238"/>
      <c r="AX240" s="238"/>
      <c r="AY240" s="238"/>
      <c r="AZ240" s="238"/>
      <c r="BA240" s="238"/>
      <c r="BB240" s="238"/>
      <c r="BC240" s="238"/>
      <c r="BD240" s="238"/>
      <c r="BE240" s="238"/>
      <c r="BF240" s="238"/>
    </row>
    <row r="241" spans="2:58" hidden="1">
      <c r="B241" s="226"/>
      <c r="AB241" s="238"/>
      <c r="AC241" s="238"/>
      <c r="AD241" s="238"/>
      <c r="AE241" s="238"/>
      <c r="AF241" s="238"/>
      <c r="AG241" s="238"/>
      <c r="AH241" s="238"/>
      <c r="AI241" s="238"/>
      <c r="AJ241" s="238"/>
      <c r="AK241" s="238"/>
      <c r="AL241" s="238"/>
      <c r="AM241" s="238"/>
      <c r="AN241" s="238"/>
      <c r="AO241" s="238"/>
      <c r="AP241" s="238"/>
      <c r="AQ241" s="238"/>
      <c r="AR241" s="238"/>
      <c r="AS241" s="238"/>
      <c r="AT241" s="238"/>
      <c r="AU241" s="238"/>
      <c r="AV241" s="238"/>
      <c r="AW241" s="238"/>
      <c r="AX241" s="238"/>
      <c r="AY241" s="238"/>
      <c r="AZ241" s="238"/>
      <c r="BA241" s="238"/>
      <c r="BB241" s="238"/>
      <c r="BC241" s="238"/>
      <c r="BD241" s="238"/>
      <c r="BE241" s="238"/>
      <c r="BF241" s="238"/>
    </row>
    <row r="242" spans="2:58" hidden="1">
      <c r="B242" s="226"/>
      <c r="AB242" s="238"/>
      <c r="AC242" s="238"/>
      <c r="AD242" s="238"/>
      <c r="AE242" s="238"/>
      <c r="AF242" s="238"/>
      <c r="AG242" s="238"/>
      <c r="AH242" s="238"/>
      <c r="AI242" s="238"/>
      <c r="AJ242" s="238"/>
      <c r="AK242" s="238"/>
      <c r="AL242" s="238"/>
      <c r="AM242" s="238"/>
      <c r="AN242" s="238"/>
      <c r="AO242" s="238"/>
      <c r="AP242" s="238"/>
      <c r="AQ242" s="238"/>
      <c r="AR242" s="238"/>
      <c r="AS242" s="238"/>
      <c r="AT242" s="238"/>
      <c r="AU242" s="238"/>
      <c r="AV242" s="238"/>
      <c r="AW242" s="238"/>
      <c r="AX242" s="238"/>
      <c r="AY242" s="238"/>
      <c r="AZ242" s="238"/>
      <c r="BA242" s="238"/>
      <c r="BB242" s="238"/>
      <c r="BC242" s="238"/>
      <c r="BD242" s="238"/>
      <c r="BE242" s="238"/>
      <c r="BF242" s="238"/>
    </row>
    <row r="243" spans="2:58" hidden="1">
      <c r="B243" s="226"/>
      <c r="AB243" s="238"/>
      <c r="AC243" s="238"/>
      <c r="AD243" s="238"/>
      <c r="AE243" s="238"/>
      <c r="AF243" s="238"/>
      <c r="AG243" s="238"/>
      <c r="AH243" s="238"/>
      <c r="AI243" s="238"/>
      <c r="AJ243" s="238"/>
      <c r="AK243" s="238"/>
      <c r="AL243" s="238"/>
      <c r="AM243" s="238"/>
      <c r="AN243" s="238"/>
      <c r="AO243" s="238"/>
      <c r="AP243" s="238"/>
      <c r="AQ243" s="238"/>
      <c r="AR243" s="238"/>
      <c r="AS243" s="238"/>
      <c r="AT243" s="238"/>
      <c r="AU243" s="238"/>
      <c r="AV243" s="238"/>
      <c r="AW243" s="238"/>
      <c r="AX243" s="238"/>
      <c r="AY243" s="238"/>
      <c r="AZ243" s="238"/>
      <c r="BA243" s="238"/>
      <c r="BB243" s="238"/>
      <c r="BC243" s="238"/>
      <c r="BD243" s="238"/>
      <c r="BE243" s="238"/>
      <c r="BF243" s="238"/>
    </row>
    <row r="244" spans="2:58" hidden="1">
      <c r="B244" s="226"/>
      <c r="AB244" s="238"/>
      <c r="AC244" s="238"/>
      <c r="AD244" s="238"/>
      <c r="AE244" s="238"/>
      <c r="AF244" s="238"/>
      <c r="AG244" s="238"/>
      <c r="AH244" s="238"/>
      <c r="AI244" s="238"/>
      <c r="AJ244" s="238"/>
      <c r="AK244" s="238"/>
      <c r="AL244" s="238"/>
      <c r="AM244" s="238"/>
      <c r="AN244" s="238"/>
      <c r="AO244" s="238"/>
      <c r="AP244" s="238"/>
      <c r="AQ244" s="238"/>
      <c r="AR244" s="238"/>
      <c r="AS244" s="238"/>
      <c r="AT244" s="238"/>
      <c r="AU244" s="238"/>
      <c r="AV244" s="238"/>
      <c r="AW244" s="238"/>
      <c r="AX244" s="238"/>
      <c r="AY244" s="238"/>
      <c r="AZ244" s="238"/>
      <c r="BA244" s="238"/>
      <c r="BB244" s="238"/>
      <c r="BC244" s="238"/>
      <c r="BD244" s="238"/>
      <c r="BE244" s="238"/>
      <c r="BF244" s="238"/>
    </row>
    <row r="245" spans="2:58" hidden="1">
      <c r="B245" s="226"/>
      <c r="AB245" s="238"/>
      <c r="AC245" s="238"/>
      <c r="AD245" s="238"/>
      <c r="AE245" s="238"/>
      <c r="AF245" s="238"/>
      <c r="AG245" s="238"/>
      <c r="AH245" s="238"/>
      <c r="AI245" s="238"/>
      <c r="AJ245" s="238"/>
      <c r="AK245" s="238"/>
      <c r="AL245" s="238"/>
      <c r="AM245" s="238"/>
      <c r="AN245" s="238"/>
      <c r="AO245" s="238"/>
      <c r="AP245" s="238"/>
      <c r="AQ245" s="238"/>
      <c r="AR245" s="238"/>
      <c r="AS245" s="238"/>
      <c r="AT245" s="238"/>
      <c r="AU245" s="238"/>
      <c r="AV245" s="238"/>
      <c r="AW245" s="238"/>
      <c r="AX245" s="238"/>
      <c r="AY245" s="238"/>
      <c r="AZ245" s="238"/>
      <c r="BA245" s="238"/>
      <c r="BB245" s="238"/>
      <c r="BC245" s="238"/>
      <c r="BD245" s="238"/>
      <c r="BE245" s="238"/>
      <c r="BF245" s="238"/>
    </row>
    <row r="246" spans="2:58" hidden="1">
      <c r="B246" s="226"/>
      <c r="AB246" s="238"/>
      <c r="AC246" s="238"/>
      <c r="AD246" s="238"/>
      <c r="AE246" s="238"/>
      <c r="AF246" s="238"/>
      <c r="AG246" s="238"/>
      <c r="AH246" s="238"/>
      <c r="AI246" s="238"/>
      <c r="AJ246" s="238"/>
      <c r="AK246" s="238"/>
      <c r="AL246" s="238"/>
      <c r="AM246" s="238"/>
      <c r="AN246" s="238"/>
      <c r="AO246" s="238"/>
      <c r="AP246" s="238"/>
      <c r="AQ246" s="238"/>
      <c r="AR246" s="238"/>
      <c r="AS246" s="238"/>
      <c r="AT246" s="238"/>
      <c r="AU246" s="238"/>
      <c r="AV246" s="238"/>
      <c r="AW246" s="238"/>
      <c r="AX246" s="238"/>
      <c r="AY246" s="238"/>
      <c r="AZ246" s="238"/>
      <c r="BA246" s="238"/>
      <c r="BB246" s="238"/>
      <c r="BC246" s="238"/>
      <c r="BD246" s="238"/>
      <c r="BE246" s="238"/>
      <c r="BF246" s="238"/>
    </row>
    <row r="247" spans="2:58" hidden="1">
      <c r="B247" s="226"/>
      <c r="AB247" s="238"/>
      <c r="AC247" s="238"/>
      <c r="AD247" s="238"/>
      <c r="AE247" s="238"/>
      <c r="AF247" s="238"/>
      <c r="AG247" s="238"/>
      <c r="AH247" s="238"/>
      <c r="AI247" s="238"/>
      <c r="AJ247" s="238"/>
      <c r="AK247" s="238"/>
      <c r="AL247" s="238"/>
      <c r="AM247" s="238"/>
      <c r="AN247" s="238"/>
      <c r="AO247" s="238"/>
      <c r="AP247" s="238"/>
      <c r="AQ247" s="238"/>
      <c r="AR247" s="238"/>
      <c r="AS247" s="238"/>
      <c r="AT247" s="238"/>
      <c r="AU247" s="238"/>
      <c r="AV247" s="238"/>
      <c r="AW247" s="238"/>
      <c r="AX247" s="238"/>
      <c r="AY247" s="238"/>
      <c r="AZ247" s="238"/>
      <c r="BA247" s="238"/>
      <c r="BB247" s="238"/>
      <c r="BC247" s="238"/>
      <c r="BD247" s="238"/>
      <c r="BE247" s="238"/>
      <c r="BF247" s="238"/>
    </row>
    <row r="248" spans="2:58" hidden="1">
      <c r="B248" s="226"/>
      <c r="AB248" s="238"/>
      <c r="AC248" s="238"/>
      <c r="AD248" s="238"/>
      <c r="AE248" s="238"/>
      <c r="AF248" s="238"/>
      <c r="AG248" s="238"/>
      <c r="AH248" s="238"/>
      <c r="AI248" s="238"/>
      <c r="AJ248" s="238"/>
      <c r="AK248" s="238"/>
      <c r="AL248" s="238"/>
      <c r="AM248" s="238"/>
      <c r="AN248" s="238"/>
      <c r="AO248" s="238"/>
      <c r="AP248" s="238"/>
      <c r="AQ248" s="238"/>
      <c r="AR248" s="238"/>
      <c r="AS248" s="238"/>
      <c r="AT248" s="238"/>
      <c r="AU248" s="238"/>
      <c r="AV248" s="238"/>
      <c r="AW248" s="238"/>
      <c r="AX248" s="238"/>
      <c r="AY248" s="238"/>
      <c r="AZ248" s="238"/>
      <c r="BA248" s="238"/>
      <c r="BB248" s="238"/>
      <c r="BC248" s="238"/>
      <c r="BD248" s="238"/>
      <c r="BE248" s="238"/>
      <c r="BF248" s="238"/>
    </row>
    <row r="249" spans="2:58" hidden="1">
      <c r="B249" s="226"/>
      <c r="AB249" s="238"/>
      <c r="AC249" s="238"/>
      <c r="AD249" s="238"/>
      <c r="AE249" s="238"/>
      <c r="AF249" s="238"/>
      <c r="AG249" s="238"/>
      <c r="AH249" s="238"/>
      <c r="AI249" s="238"/>
      <c r="AJ249" s="238"/>
      <c r="AK249" s="238"/>
      <c r="AL249" s="238"/>
      <c r="AM249" s="238"/>
      <c r="AN249" s="238"/>
      <c r="AO249" s="238"/>
      <c r="AP249" s="238"/>
      <c r="AQ249" s="238"/>
      <c r="AR249" s="238"/>
      <c r="AS249" s="238"/>
      <c r="AT249" s="238"/>
      <c r="AU249" s="238"/>
      <c r="AV249" s="238"/>
      <c r="AW249" s="238"/>
      <c r="AX249" s="238"/>
      <c r="AY249" s="238"/>
      <c r="AZ249" s="238"/>
      <c r="BA249" s="238"/>
      <c r="BB249" s="238"/>
      <c r="BC249" s="238"/>
      <c r="BD249" s="238"/>
      <c r="BE249" s="238"/>
      <c r="BF249" s="238"/>
    </row>
    <row r="250" spans="2:58" hidden="1">
      <c r="B250" s="226"/>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row>
    <row r="251" spans="2:58" hidden="1">
      <c r="B251" s="226"/>
      <c r="AB251" s="238"/>
      <c r="AC251" s="238"/>
      <c r="AD251" s="238"/>
      <c r="AE251" s="238"/>
      <c r="AF251" s="238"/>
      <c r="AG251" s="238"/>
      <c r="AH251" s="238"/>
      <c r="AI251" s="238"/>
      <c r="AJ251" s="238"/>
      <c r="AK251" s="238"/>
      <c r="AL251" s="238"/>
      <c r="AM251" s="238"/>
      <c r="AN251" s="238"/>
      <c r="AO251" s="238"/>
      <c r="AP251" s="238"/>
      <c r="AQ251" s="238"/>
      <c r="AR251" s="238"/>
      <c r="AS251" s="238"/>
      <c r="AT251" s="238"/>
      <c r="AU251" s="238"/>
      <c r="AV251" s="238"/>
      <c r="AW251" s="238"/>
      <c r="AX251" s="238"/>
      <c r="AY251" s="238"/>
      <c r="AZ251" s="238"/>
      <c r="BA251" s="238"/>
      <c r="BB251" s="238"/>
      <c r="BC251" s="238"/>
      <c r="BD251" s="238"/>
      <c r="BE251" s="238"/>
      <c r="BF251" s="238"/>
    </row>
    <row r="252" spans="2:58" hidden="1">
      <c r="B252" s="226"/>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c r="AZ252" s="238"/>
      <c r="BA252" s="238"/>
      <c r="BB252" s="238"/>
      <c r="BC252" s="238"/>
      <c r="BD252" s="238"/>
      <c r="BE252" s="238"/>
      <c r="BF252" s="238"/>
    </row>
    <row r="253" spans="2:58" hidden="1">
      <c r="B253" s="226"/>
      <c r="AB253" s="238"/>
      <c r="AC253" s="238"/>
      <c r="AD253" s="238"/>
      <c r="AE253" s="238"/>
      <c r="AF253" s="238"/>
      <c r="AG253" s="238"/>
      <c r="AH253" s="238"/>
      <c r="AI253" s="238"/>
      <c r="AJ253" s="238"/>
      <c r="AK253" s="238"/>
      <c r="AL253" s="238"/>
      <c r="AM253" s="238"/>
      <c r="AN253" s="238"/>
      <c r="AO253" s="238"/>
      <c r="AP253" s="238"/>
      <c r="AQ253" s="238"/>
      <c r="AR253" s="238"/>
      <c r="AS253" s="238"/>
      <c r="AT253" s="238"/>
      <c r="AU253" s="238"/>
      <c r="AV253" s="238"/>
      <c r="AW253" s="238"/>
      <c r="AX253" s="238"/>
      <c r="AY253" s="238"/>
      <c r="AZ253" s="238"/>
      <c r="BA253" s="238"/>
      <c r="BB253" s="238"/>
      <c r="BC253" s="238"/>
      <c r="BD253" s="238"/>
      <c r="BE253" s="238"/>
      <c r="BF253" s="238"/>
    </row>
    <row r="254" spans="2:58" hidden="1">
      <c r="B254" s="226"/>
      <c r="AB254" s="238"/>
      <c r="AC254" s="238"/>
      <c r="AD254" s="238"/>
      <c r="AE254" s="238"/>
      <c r="AF254" s="238"/>
      <c r="AG254" s="238"/>
      <c r="AH254" s="238"/>
      <c r="AI254" s="238"/>
      <c r="AJ254" s="238"/>
      <c r="AK254" s="238"/>
      <c r="AL254" s="238"/>
      <c r="AM254" s="238"/>
      <c r="AN254" s="238"/>
      <c r="AO254" s="238"/>
      <c r="AP254" s="238"/>
      <c r="AQ254" s="238"/>
      <c r="AR254" s="238"/>
      <c r="AS254" s="238"/>
      <c r="AT254" s="238"/>
      <c r="AU254" s="238"/>
      <c r="AV254" s="238"/>
      <c r="AW254" s="238"/>
      <c r="AX254" s="238"/>
      <c r="AY254" s="238"/>
      <c r="AZ254" s="238"/>
      <c r="BA254" s="238"/>
      <c r="BB254" s="238"/>
      <c r="BC254" s="238"/>
      <c r="BD254" s="238"/>
      <c r="BE254" s="238"/>
      <c r="BF254" s="238"/>
    </row>
    <row r="255" spans="2:58" hidden="1">
      <c r="B255" s="226"/>
      <c r="AB255" s="238"/>
      <c r="AC255" s="238"/>
      <c r="AD255" s="238"/>
      <c r="AE255" s="238"/>
      <c r="AF255" s="238"/>
      <c r="AG255" s="238"/>
      <c r="AH255" s="238"/>
      <c r="AI255" s="238"/>
      <c r="AJ255" s="238"/>
      <c r="AK255" s="238"/>
      <c r="AL255" s="238"/>
      <c r="AM255" s="238"/>
      <c r="AN255" s="238"/>
      <c r="AO255" s="238"/>
      <c r="AP255" s="238"/>
      <c r="AQ255" s="238"/>
      <c r="AR255" s="238"/>
      <c r="AS255" s="238"/>
      <c r="AT255" s="238"/>
      <c r="AU255" s="238"/>
      <c r="AV255" s="238"/>
      <c r="AW255" s="238"/>
      <c r="AX255" s="238"/>
      <c r="AY255" s="238"/>
      <c r="AZ255" s="238"/>
      <c r="BA255" s="238"/>
      <c r="BB255" s="238"/>
      <c r="BC255" s="238"/>
      <c r="BD255" s="238"/>
      <c r="BE255" s="238"/>
      <c r="BF255" s="238"/>
    </row>
    <row r="256" spans="2:58" hidden="1">
      <c r="B256" s="226"/>
      <c r="AB256" s="238"/>
      <c r="AC256" s="238"/>
      <c r="AD256" s="238"/>
      <c r="AE256" s="238"/>
      <c r="AF256" s="238"/>
      <c r="AG256" s="238"/>
      <c r="AH256" s="238"/>
      <c r="AI256" s="238"/>
      <c r="AJ256" s="238"/>
      <c r="AK256" s="238"/>
      <c r="AL256" s="238"/>
      <c r="AM256" s="238"/>
      <c r="AN256" s="238"/>
      <c r="AO256" s="238"/>
      <c r="AP256" s="238"/>
      <c r="AQ256" s="238"/>
      <c r="AR256" s="238"/>
      <c r="AS256" s="238"/>
      <c r="AT256" s="238"/>
      <c r="AU256" s="238"/>
      <c r="AV256" s="238"/>
      <c r="AW256" s="238"/>
      <c r="AX256" s="238"/>
      <c r="AY256" s="238"/>
      <c r="AZ256" s="238"/>
      <c r="BA256" s="238"/>
      <c r="BB256" s="238"/>
      <c r="BC256" s="238"/>
      <c r="BD256" s="238"/>
      <c r="BE256" s="238"/>
      <c r="BF256" s="238"/>
    </row>
    <row r="257" spans="2:58" hidden="1">
      <c r="B257" s="226"/>
      <c r="AB257" s="238"/>
      <c r="AC257" s="238"/>
      <c r="AD257" s="238"/>
      <c r="AE257" s="238"/>
      <c r="AF257" s="238"/>
      <c r="AG257" s="238"/>
      <c r="AH257" s="238"/>
      <c r="AI257" s="238"/>
      <c r="AJ257" s="238"/>
      <c r="AK257" s="238"/>
      <c r="AL257" s="238"/>
      <c r="AM257" s="238"/>
      <c r="AN257" s="238"/>
      <c r="AO257" s="238"/>
      <c r="AP257" s="238"/>
      <c r="AQ257" s="238"/>
      <c r="AR257" s="238"/>
      <c r="AS257" s="238"/>
      <c r="AT257" s="238"/>
      <c r="AU257" s="238"/>
      <c r="AV257" s="238"/>
      <c r="AW257" s="238"/>
      <c r="AX257" s="238"/>
      <c r="AY257" s="238"/>
      <c r="AZ257" s="238"/>
      <c r="BA257" s="238"/>
      <c r="BB257" s="238"/>
      <c r="BC257" s="238"/>
      <c r="BD257" s="238"/>
      <c r="BE257" s="238"/>
      <c r="BF257" s="238"/>
    </row>
    <row r="258" spans="2:58" hidden="1">
      <c r="B258" s="226"/>
      <c r="AB258" s="238"/>
      <c r="AC258" s="238"/>
      <c r="AD258" s="238"/>
      <c r="AE258" s="238"/>
      <c r="AF258" s="238"/>
      <c r="AG258" s="238"/>
      <c r="AH258" s="238"/>
      <c r="AI258" s="238"/>
      <c r="AJ258" s="238"/>
      <c r="AK258" s="238"/>
      <c r="AL258" s="238"/>
      <c r="AM258" s="238"/>
      <c r="AN258" s="238"/>
      <c r="AO258" s="238"/>
      <c r="AP258" s="238"/>
      <c r="AQ258" s="238"/>
      <c r="AR258" s="238"/>
      <c r="AS258" s="238"/>
      <c r="AT258" s="238"/>
      <c r="AU258" s="238"/>
      <c r="AV258" s="238"/>
      <c r="AW258" s="238"/>
      <c r="AX258" s="238"/>
      <c r="AY258" s="238"/>
      <c r="AZ258" s="238"/>
      <c r="BA258" s="238"/>
      <c r="BB258" s="238"/>
      <c r="BC258" s="238"/>
      <c r="BD258" s="238"/>
      <c r="BE258" s="238"/>
      <c r="BF258" s="238"/>
    </row>
    <row r="259" spans="2:58" hidden="1">
      <c r="B259" s="226"/>
      <c r="AB259" s="238"/>
      <c r="AC259" s="238"/>
      <c r="AD259" s="238"/>
      <c r="AE259" s="238"/>
      <c r="AF259" s="238"/>
      <c r="AG259" s="238"/>
      <c r="AH259" s="238"/>
      <c r="AI259" s="238"/>
      <c r="AJ259" s="238"/>
      <c r="AK259" s="238"/>
      <c r="AL259" s="238"/>
      <c r="AM259" s="238"/>
      <c r="AN259" s="238"/>
      <c r="AO259" s="238"/>
      <c r="AP259" s="238"/>
      <c r="AQ259" s="238"/>
      <c r="AR259" s="238"/>
      <c r="AS259" s="238"/>
      <c r="AT259" s="238"/>
      <c r="AU259" s="238"/>
      <c r="AV259" s="238"/>
      <c r="AW259" s="238"/>
      <c r="AX259" s="238"/>
      <c r="AY259" s="238"/>
      <c r="AZ259" s="238"/>
      <c r="BA259" s="238"/>
      <c r="BB259" s="238"/>
      <c r="BC259" s="238"/>
      <c r="BD259" s="238"/>
      <c r="BE259" s="238"/>
      <c r="BF259" s="238"/>
    </row>
    <row r="260" spans="2:58" hidden="1">
      <c r="B260" s="226"/>
      <c r="AB260" s="238"/>
      <c r="AC260" s="238"/>
      <c r="AD260" s="238"/>
      <c r="AE260" s="238"/>
      <c r="AF260" s="238"/>
      <c r="AG260" s="238"/>
      <c r="AH260" s="238"/>
      <c r="AI260" s="238"/>
      <c r="AJ260" s="238"/>
      <c r="AK260" s="238"/>
      <c r="AL260" s="238"/>
      <c r="AM260" s="238"/>
      <c r="AN260" s="238"/>
      <c r="AO260" s="238"/>
      <c r="AP260" s="238"/>
      <c r="AQ260" s="238"/>
      <c r="AR260" s="238"/>
      <c r="AS260" s="238"/>
      <c r="AT260" s="238"/>
      <c r="AU260" s="238"/>
      <c r="AV260" s="238"/>
      <c r="AW260" s="238"/>
      <c r="AX260" s="238"/>
      <c r="AY260" s="238"/>
      <c r="AZ260" s="238"/>
      <c r="BA260" s="238"/>
      <c r="BB260" s="238"/>
      <c r="BC260" s="238"/>
      <c r="BD260" s="238"/>
      <c r="BE260" s="238"/>
      <c r="BF260" s="238"/>
    </row>
    <row r="261" spans="2:58" hidden="1">
      <c r="B261" s="226"/>
      <c r="AB261" s="238"/>
      <c r="AC261" s="238"/>
      <c r="AD261" s="238"/>
      <c r="AE261" s="238"/>
      <c r="AF261" s="238"/>
      <c r="AG261" s="238"/>
      <c r="AH261" s="238"/>
      <c r="AI261" s="238"/>
      <c r="AJ261" s="238"/>
      <c r="AK261" s="238"/>
      <c r="AL261" s="238"/>
      <c r="AM261" s="238"/>
      <c r="AN261" s="238"/>
      <c r="AO261" s="238"/>
      <c r="AP261" s="238"/>
      <c r="AQ261" s="238"/>
      <c r="AR261" s="238"/>
      <c r="AS261" s="238"/>
      <c r="AT261" s="238"/>
      <c r="AU261" s="238"/>
      <c r="AV261" s="238"/>
      <c r="AW261" s="238"/>
      <c r="AX261" s="238"/>
      <c r="AY261" s="238"/>
      <c r="AZ261" s="238"/>
      <c r="BA261" s="238"/>
      <c r="BB261" s="238"/>
      <c r="BC261" s="238"/>
      <c r="BD261" s="238"/>
      <c r="BE261" s="238"/>
      <c r="BF261" s="238"/>
    </row>
    <row r="262" spans="2:58" hidden="1">
      <c r="B262" s="226"/>
      <c r="AB262" s="238"/>
      <c r="AC262" s="238"/>
      <c r="AD262" s="238"/>
      <c r="AE262" s="238"/>
      <c r="AF262" s="238"/>
      <c r="AG262" s="238"/>
      <c r="AH262" s="238"/>
      <c r="AI262" s="238"/>
      <c r="AJ262" s="238"/>
      <c r="AK262" s="238"/>
      <c r="AL262" s="238"/>
      <c r="AM262" s="238"/>
      <c r="AN262" s="238"/>
      <c r="AO262" s="238"/>
      <c r="AP262" s="238"/>
      <c r="AQ262" s="238"/>
      <c r="AR262" s="238"/>
      <c r="AS262" s="238"/>
      <c r="AT262" s="238"/>
      <c r="AU262" s="238"/>
      <c r="AV262" s="238"/>
      <c r="AW262" s="238"/>
      <c r="AX262" s="238"/>
      <c r="AY262" s="238"/>
      <c r="AZ262" s="238"/>
      <c r="BA262" s="238"/>
      <c r="BB262" s="238"/>
      <c r="BC262" s="238"/>
      <c r="BD262" s="238"/>
      <c r="BE262" s="238"/>
      <c r="BF262" s="238"/>
    </row>
    <row r="263" spans="2:58" hidden="1">
      <c r="B263" s="226"/>
      <c r="AB263" s="238"/>
      <c r="AC263" s="238"/>
      <c r="AD263" s="238"/>
      <c r="AE263" s="238"/>
      <c r="AF263" s="238"/>
      <c r="AG263" s="238"/>
      <c r="AH263" s="238"/>
      <c r="AI263" s="238"/>
      <c r="AJ263" s="238"/>
      <c r="AK263" s="238"/>
      <c r="AL263" s="238"/>
      <c r="AM263" s="238"/>
      <c r="AN263" s="238"/>
      <c r="AO263" s="238"/>
      <c r="AP263" s="238"/>
      <c r="AQ263" s="238"/>
      <c r="AR263" s="238"/>
      <c r="AS263" s="238"/>
      <c r="AT263" s="238"/>
      <c r="AU263" s="238"/>
      <c r="AV263" s="238"/>
      <c r="AW263" s="238"/>
      <c r="AX263" s="238"/>
      <c r="AY263" s="238"/>
      <c r="AZ263" s="238"/>
      <c r="BA263" s="238"/>
      <c r="BB263" s="238"/>
      <c r="BC263" s="238"/>
      <c r="BD263" s="238"/>
      <c r="BE263" s="238"/>
      <c r="BF263" s="238"/>
    </row>
    <row r="264" spans="2:58" hidden="1">
      <c r="B264" s="226"/>
      <c r="AB264" s="238"/>
      <c r="AC264" s="238"/>
      <c r="AD264" s="238"/>
      <c r="AE264" s="238"/>
      <c r="AF264" s="238"/>
      <c r="AG264" s="238"/>
      <c r="AH264" s="238"/>
      <c r="AI264" s="238"/>
      <c r="AJ264" s="238"/>
      <c r="AK264" s="238"/>
      <c r="AL264" s="238"/>
      <c r="AM264" s="238"/>
      <c r="AN264" s="238"/>
      <c r="AO264" s="238"/>
      <c r="AP264" s="238"/>
      <c r="AQ264" s="238"/>
      <c r="AR264" s="238"/>
      <c r="AS264" s="238"/>
      <c r="AT264" s="238"/>
      <c r="AU264" s="238"/>
      <c r="AV264" s="238"/>
      <c r="AW264" s="238"/>
      <c r="AX264" s="238"/>
      <c r="AY264" s="238"/>
      <c r="AZ264" s="238"/>
      <c r="BA264" s="238"/>
      <c r="BB264" s="238"/>
      <c r="BC264" s="238"/>
      <c r="BD264" s="238"/>
      <c r="BE264" s="238"/>
      <c r="BF264" s="238"/>
    </row>
    <row r="265" spans="2:58" hidden="1">
      <c r="B265" s="226"/>
      <c r="AB265" s="238"/>
      <c r="AC265" s="238"/>
      <c r="AD265" s="238"/>
      <c r="AE265" s="238"/>
      <c r="AF265" s="238"/>
      <c r="AG265" s="238"/>
      <c r="AH265" s="238"/>
      <c r="AI265" s="238"/>
      <c r="AJ265" s="238"/>
      <c r="AK265" s="238"/>
      <c r="AL265" s="238"/>
      <c r="AM265" s="238"/>
      <c r="AN265" s="238"/>
      <c r="AO265" s="238"/>
      <c r="AP265" s="238"/>
      <c r="AQ265" s="238"/>
      <c r="AR265" s="238"/>
      <c r="AS265" s="238"/>
      <c r="AT265" s="238"/>
      <c r="AU265" s="238"/>
      <c r="AV265" s="238"/>
      <c r="AW265" s="238"/>
      <c r="AX265" s="238"/>
      <c r="AY265" s="238"/>
      <c r="AZ265" s="238"/>
      <c r="BA265" s="238"/>
      <c r="BB265" s="238"/>
      <c r="BC265" s="238"/>
      <c r="BD265" s="238"/>
      <c r="BE265" s="238"/>
      <c r="BF265" s="238"/>
    </row>
    <row r="266" spans="2:58" hidden="1">
      <c r="B266" s="226"/>
      <c r="AB266" s="238"/>
      <c r="AC266" s="238"/>
      <c r="AD266" s="238"/>
      <c r="AE266" s="238"/>
      <c r="AF266" s="238"/>
      <c r="AG266" s="238"/>
      <c r="AH266" s="238"/>
      <c r="AI266" s="238"/>
      <c r="AJ266" s="238"/>
      <c r="AK266" s="238"/>
      <c r="AL266" s="238"/>
      <c r="AM266" s="238"/>
      <c r="AN266" s="238"/>
      <c r="AO266" s="238"/>
      <c r="AP266" s="238"/>
      <c r="AQ266" s="238"/>
      <c r="AR266" s="238"/>
      <c r="AS266" s="238"/>
      <c r="AT266" s="238"/>
      <c r="AU266" s="238"/>
      <c r="AV266" s="238"/>
      <c r="AW266" s="238"/>
      <c r="AX266" s="238"/>
      <c r="AY266" s="238"/>
      <c r="AZ266" s="238"/>
      <c r="BA266" s="238"/>
      <c r="BB266" s="238"/>
      <c r="BC266" s="238"/>
      <c r="BD266" s="238"/>
      <c r="BE266" s="238"/>
      <c r="BF266" s="238"/>
    </row>
    <row r="267" spans="2:58" hidden="1">
      <c r="B267" s="226"/>
      <c r="AB267" s="238"/>
      <c r="AC267" s="238"/>
      <c r="AD267" s="238"/>
      <c r="AE267" s="238"/>
      <c r="AF267" s="238"/>
      <c r="AG267" s="238"/>
      <c r="AH267" s="238"/>
      <c r="AI267" s="238"/>
      <c r="AJ267" s="238"/>
      <c r="AK267" s="238"/>
      <c r="AL267" s="238"/>
      <c r="AM267" s="238"/>
      <c r="AN267" s="238"/>
      <c r="AO267" s="238"/>
      <c r="AP267" s="238"/>
      <c r="AQ267" s="238"/>
      <c r="AR267" s="238"/>
      <c r="AS267" s="238"/>
      <c r="AT267" s="238"/>
      <c r="AU267" s="238"/>
      <c r="AV267" s="238"/>
      <c r="AW267" s="238"/>
      <c r="AX267" s="238"/>
      <c r="AY267" s="238"/>
      <c r="AZ267" s="238"/>
      <c r="BA267" s="238"/>
      <c r="BB267" s="238"/>
      <c r="BC267" s="238"/>
      <c r="BD267" s="238"/>
      <c r="BE267" s="238"/>
      <c r="BF267" s="238"/>
    </row>
    <row r="268" spans="2:58" hidden="1">
      <c r="B268" s="226"/>
      <c r="AB268" s="238"/>
      <c r="AC268" s="238"/>
      <c r="AD268" s="238"/>
      <c r="AE268" s="238"/>
      <c r="AF268" s="238"/>
      <c r="AG268" s="238"/>
      <c r="AH268" s="238"/>
      <c r="AI268" s="238"/>
      <c r="AJ268" s="238"/>
      <c r="AK268" s="238"/>
      <c r="AL268" s="238"/>
      <c r="AM268" s="238"/>
      <c r="AN268" s="238"/>
      <c r="AO268" s="238"/>
      <c r="AP268" s="238"/>
      <c r="AQ268" s="238"/>
      <c r="AR268" s="238"/>
      <c r="AS268" s="238"/>
      <c r="AT268" s="238"/>
      <c r="AU268" s="238"/>
      <c r="AV268" s="238"/>
      <c r="AW268" s="238"/>
      <c r="AX268" s="238"/>
      <c r="AY268" s="238"/>
      <c r="AZ268" s="238"/>
      <c r="BA268" s="238"/>
      <c r="BB268" s="238"/>
      <c r="BC268" s="238"/>
      <c r="BD268" s="238"/>
      <c r="BE268" s="238"/>
      <c r="BF268" s="238"/>
    </row>
    <row r="269" spans="2:58" hidden="1">
      <c r="B269" s="226"/>
      <c r="AB269" s="238"/>
      <c r="AC269" s="238"/>
      <c r="AD269" s="238"/>
      <c r="AE269" s="238"/>
      <c r="AF269" s="238"/>
      <c r="AG269" s="238"/>
      <c r="AH269" s="238"/>
      <c r="AI269" s="238"/>
      <c r="AJ269" s="238"/>
      <c r="AK269" s="238"/>
      <c r="AL269" s="238"/>
      <c r="AM269" s="238"/>
      <c r="AN269" s="238"/>
      <c r="AO269" s="238"/>
      <c r="AP269" s="238"/>
      <c r="AQ269" s="238"/>
      <c r="AR269" s="238"/>
      <c r="AS269" s="238"/>
      <c r="AT269" s="238"/>
      <c r="AU269" s="238"/>
      <c r="AV269" s="238"/>
      <c r="AW269" s="238"/>
      <c r="AX269" s="238"/>
      <c r="AY269" s="238"/>
      <c r="AZ269" s="238"/>
      <c r="BA269" s="238"/>
      <c r="BB269" s="238"/>
      <c r="BC269" s="238"/>
      <c r="BD269" s="238"/>
      <c r="BE269" s="238"/>
      <c r="BF269" s="238"/>
    </row>
    <row r="270" spans="2:58" hidden="1">
      <c r="B270" s="226"/>
      <c r="AB270" s="238"/>
      <c r="AC270" s="238"/>
      <c r="AD270" s="238"/>
      <c r="AE270" s="238"/>
      <c r="AF270" s="238"/>
      <c r="AG270" s="238"/>
      <c r="AH270" s="238"/>
      <c r="AI270" s="238"/>
      <c r="AJ270" s="238"/>
      <c r="AK270" s="238"/>
      <c r="AL270" s="238"/>
      <c r="AM270" s="238"/>
      <c r="AN270" s="238"/>
      <c r="AO270" s="238"/>
      <c r="AP270" s="238"/>
      <c r="AQ270" s="238"/>
      <c r="AR270" s="238"/>
      <c r="AS270" s="238"/>
      <c r="AT270" s="238"/>
      <c r="AU270" s="238"/>
      <c r="AV270" s="238"/>
      <c r="AW270" s="238"/>
      <c r="AX270" s="238"/>
      <c r="AY270" s="238"/>
      <c r="AZ270" s="238"/>
      <c r="BA270" s="238"/>
      <c r="BB270" s="238"/>
      <c r="BC270" s="238"/>
      <c r="BD270" s="238"/>
      <c r="BE270" s="238"/>
      <c r="BF270" s="238"/>
    </row>
    <row r="271" spans="2:58" hidden="1">
      <c r="B271" s="226"/>
      <c r="AB271" s="238"/>
      <c r="AC271" s="238"/>
      <c r="AD271" s="238"/>
      <c r="AE271" s="238"/>
      <c r="AF271" s="238"/>
      <c r="AG271" s="238"/>
      <c r="AH271" s="238"/>
      <c r="AI271" s="238"/>
      <c r="AJ271" s="238"/>
      <c r="AK271" s="238"/>
      <c r="AL271" s="238"/>
      <c r="AM271" s="238"/>
      <c r="AN271" s="238"/>
      <c r="AO271" s="238"/>
      <c r="AP271" s="238"/>
      <c r="AQ271" s="238"/>
      <c r="AR271" s="238"/>
      <c r="AS271" s="238"/>
      <c r="AT271" s="238"/>
      <c r="AU271" s="238"/>
      <c r="AV271" s="238"/>
      <c r="AW271" s="238"/>
      <c r="AX271" s="238"/>
      <c r="AY271" s="238"/>
      <c r="AZ271" s="238"/>
      <c r="BA271" s="238"/>
      <c r="BB271" s="238"/>
      <c r="BC271" s="238"/>
      <c r="BD271" s="238"/>
      <c r="BE271" s="238"/>
      <c r="BF271" s="238"/>
    </row>
    <row r="272" spans="2:58" hidden="1">
      <c r="B272" s="226"/>
      <c r="AB272" s="238"/>
      <c r="AC272" s="238"/>
      <c r="AD272" s="238"/>
      <c r="AE272" s="238"/>
      <c r="AF272" s="238"/>
      <c r="AG272" s="238"/>
      <c r="AH272" s="238"/>
      <c r="AI272" s="238"/>
      <c r="AJ272" s="238"/>
      <c r="AK272" s="238"/>
      <c r="AL272" s="238"/>
      <c r="AM272" s="238"/>
      <c r="AN272" s="238"/>
      <c r="AO272" s="238"/>
      <c r="AP272" s="238"/>
      <c r="AQ272" s="238"/>
      <c r="AR272" s="238"/>
      <c r="AS272" s="238"/>
      <c r="AT272" s="238"/>
      <c r="AU272" s="238"/>
      <c r="AV272" s="238"/>
      <c r="AW272" s="238"/>
      <c r="AX272" s="238"/>
      <c r="AY272" s="238"/>
      <c r="AZ272" s="238"/>
      <c r="BA272" s="238"/>
      <c r="BB272" s="238"/>
      <c r="BC272" s="238"/>
      <c r="BD272" s="238"/>
      <c r="BE272" s="238"/>
      <c r="BF272" s="238"/>
    </row>
    <row r="273" spans="2:58" hidden="1">
      <c r="B273" s="226"/>
      <c r="AB273" s="238"/>
      <c r="AC273" s="238"/>
      <c r="AD273" s="238"/>
      <c r="AE273" s="238"/>
      <c r="AF273" s="238"/>
      <c r="AG273" s="238"/>
      <c r="AH273" s="238"/>
      <c r="AI273" s="238"/>
      <c r="AJ273" s="238"/>
      <c r="AK273" s="238"/>
      <c r="AL273" s="238"/>
      <c r="AM273" s="238"/>
      <c r="AN273" s="238"/>
      <c r="AO273" s="238"/>
      <c r="AP273" s="238"/>
      <c r="AQ273" s="238"/>
      <c r="AR273" s="238"/>
      <c r="AS273" s="238"/>
      <c r="AT273" s="238"/>
      <c r="AU273" s="238"/>
      <c r="AV273" s="238"/>
      <c r="AW273" s="238"/>
      <c r="AX273" s="238"/>
      <c r="AY273" s="238"/>
      <c r="AZ273" s="238"/>
      <c r="BA273" s="238"/>
      <c r="BB273" s="238"/>
      <c r="BC273" s="238"/>
      <c r="BD273" s="238"/>
      <c r="BE273" s="238"/>
      <c r="BF273" s="238"/>
    </row>
    <row r="274" spans="2:58" hidden="1">
      <c r="B274" s="226"/>
      <c r="AB274" s="238"/>
      <c r="AC274" s="238"/>
      <c r="AD274" s="238"/>
      <c r="AE274" s="238"/>
      <c r="AF274" s="238"/>
      <c r="AG274" s="238"/>
      <c r="AH274" s="238"/>
      <c r="AI274" s="238"/>
      <c r="AJ274" s="238"/>
      <c r="AK274" s="238"/>
      <c r="AL274" s="238"/>
      <c r="AM274" s="238"/>
      <c r="AN274" s="238"/>
      <c r="AO274" s="238"/>
      <c r="AP274" s="238"/>
      <c r="AQ274" s="238"/>
      <c r="AR274" s="238"/>
      <c r="AS274" s="238"/>
      <c r="AT274" s="238"/>
      <c r="AU274" s="238"/>
      <c r="AV274" s="238"/>
      <c r="AW274" s="238"/>
      <c r="AX274" s="238"/>
      <c r="AY274" s="238"/>
      <c r="AZ274" s="238"/>
      <c r="BA274" s="238"/>
      <c r="BB274" s="238"/>
      <c r="BC274" s="238"/>
      <c r="BD274" s="238"/>
      <c r="BE274" s="238"/>
      <c r="BF274" s="238"/>
    </row>
    <row r="275" spans="2:58" hidden="1">
      <c r="B275" s="226"/>
      <c r="AB275" s="238"/>
      <c r="AC275" s="238"/>
      <c r="AD275" s="238"/>
      <c r="AE275" s="238"/>
      <c r="AF275" s="238"/>
      <c r="AG275" s="238"/>
      <c r="AH275" s="238"/>
      <c r="AI275" s="238"/>
      <c r="AJ275" s="238"/>
      <c r="AK275" s="238"/>
      <c r="AL275" s="238"/>
      <c r="AM275" s="238"/>
      <c r="AN275" s="238"/>
      <c r="AO275" s="238"/>
      <c r="AP275" s="238"/>
      <c r="AQ275" s="238"/>
      <c r="AR275" s="238"/>
      <c r="AS275" s="238"/>
      <c r="AT275" s="238"/>
      <c r="AU275" s="238"/>
      <c r="AV275" s="238"/>
      <c r="AW275" s="238"/>
      <c r="AX275" s="238"/>
      <c r="AY275" s="238"/>
      <c r="AZ275" s="238"/>
      <c r="BA275" s="238"/>
      <c r="BB275" s="238"/>
      <c r="BC275" s="238"/>
      <c r="BD275" s="238"/>
      <c r="BE275" s="238"/>
      <c r="BF275" s="238"/>
    </row>
    <row r="276" spans="2:58" hidden="1">
      <c r="B276" s="226"/>
      <c r="AB276" s="238"/>
      <c r="AC276" s="238"/>
      <c r="AD276" s="238"/>
      <c r="AE276" s="238"/>
      <c r="AF276" s="238"/>
      <c r="AG276" s="238"/>
      <c r="AH276" s="238"/>
      <c r="AI276" s="238"/>
      <c r="AJ276" s="238"/>
      <c r="AK276" s="238"/>
      <c r="AL276" s="238"/>
      <c r="AM276" s="238"/>
      <c r="AN276" s="238"/>
      <c r="AO276" s="238"/>
      <c r="AP276" s="238"/>
      <c r="AQ276" s="238"/>
      <c r="AR276" s="238"/>
      <c r="AS276" s="238"/>
      <c r="AT276" s="238"/>
      <c r="AU276" s="238"/>
      <c r="AV276" s="238"/>
      <c r="AW276" s="238"/>
      <c r="AX276" s="238"/>
      <c r="AY276" s="238"/>
      <c r="AZ276" s="238"/>
      <c r="BA276" s="238"/>
      <c r="BB276" s="238"/>
      <c r="BC276" s="238"/>
      <c r="BD276" s="238"/>
      <c r="BE276" s="238"/>
      <c r="BF276" s="238"/>
    </row>
    <row r="277" spans="2:58" hidden="1">
      <c r="B277" s="226"/>
      <c r="AB277" s="238"/>
      <c r="AC277" s="238"/>
      <c r="AD277" s="238"/>
      <c r="AE277" s="238"/>
      <c r="AF277" s="238"/>
      <c r="AG277" s="238"/>
      <c r="AH277" s="238"/>
      <c r="AI277" s="238"/>
      <c r="AJ277" s="238"/>
      <c r="AK277" s="238"/>
      <c r="AL277" s="238"/>
      <c r="AM277" s="238"/>
      <c r="AN277" s="238"/>
      <c r="AO277" s="238"/>
      <c r="AP277" s="238"/>
      <c r="AQ277" s="238"/>
      <c r="AR277" s="238"/>
      <c r="AS277" s="238"/>
      <c r="AT277" s="238"/>
      <c r="AU277" s="238"/>
      <c r="AV277" s="238"/>
      <c r="AW277" s="238"/>
      <c r="AX277" s="238"/>
      <c r="AY277" s="238"/>
      <c r="AZ277" s="238"/>
      <c r="BA277" s="238"/>
      <c r="BB277" s="238"/>
      <c r="BC277" s="238"/>
      <c r="BD277" s="238"/>
      <c r="BE277" s="238"/>
      <c r="BF277" s="238"/>
    </row>
    <row r="278" spans="2:58" hidden="1">
      <c r="B278" s="226"/>
      <c r="AB278" s="238"/>
      <c r="AC278" s="238"/>
      <c r="AD278" s="238"/>
      <c r="AE278" s="238"/>
      <c r="AF278" s="238"/>
      <c r="AG278" s="238"/>
      <c r="AH278" s="238"/>
      <c r="AI278" s="238"/>
      <c r="AJ278" s="238"/>
      <c r="AK278" s="238"/>
      <c r="AL278" s="238"/>
      <c r="AM278" s="238"/>
      <c r="AN278" s="238"/>
      <c r="AO278" s="238"/>
      <c r="AP278" s="238"/>
      <c r="AQ278" s="238"/>
      <c r="AR278" s="238"/>
      <c r="AS278" s="238"/>
      <c r="AT278" s="238"/>
      <c r="AU278" s="238"/>
      <c r="AV278" s="238"/>
      <c r="AW278" s="238"/>
      <c r="AX278" s="238"/>
      <c r="AY278" s="238"/>
      <c r="AZ278" s="238"/>
      <c r="BA278" s="238"/>
      <c r="BB278" s="238"/>
      <c r="BC278" s="238"/>
      <c r="BD278" s="238"/>
      <c r="BE278" s="238"/>
      <c r="BF278" s="238"/>
    </row>
    <row r="279" spans="2:58" hidden="1">
      <c r="B279" s="226"/>
      <c r="AB279" s="238"/>
      <c r="AC279" s="238"/>
      <c r="AD279" s="238"/>
      <c r="AE279" s="238"/>
      <c r="AF279" s="238"/>
      <c r="AG279" s="238"/>
      <c r="AH279" s="238"/>
      <c r="AI279" s="238"/>
      <c r="AJ279" s="238"/>
      <c r="AK279" s="238"/>
      <c r="AL279" s="238"/>
      <c r="AM279" s="238"/>
      <c r="AN279" s="238"/>
      <c r="AO279" s="238"/>
      <c r="AP279" s="238"/>
      <c r="AQ279" s="238"/>
      <c r="AR279" s="238"/>
      <c r="AS279" s="238"/>
      <c r="AT279" s="238"/>
      <c r="AU279" s="238"/>
      <c r="AV279" s="238"/>
      <c r="AW279" s="238"/>
      <c r="AX279" s="238"/>
      <c r="AY279" s="238"/>
      <c r="AZ279" s="238"/>
      <c r="BA279" s="238"/>
      <c r="BB279" s="238"/>
      <c r="BC279" s="238"/>
      <c r="BD279" s="238"/>
      <c r="BE279" s="238"/>
      <c r="BF279" s="238"/>
    </row>
    <row r="280" spans="2:58" hidden="1">
      <c r="B280" s="226"/>
      <c r="AB280" s="238"/>
      <c r="AC280" s="238"/>
      <c r="AD280" s="238"/>
      <c r="AE280" s="238"/>
      <c r="AF280" s="238"/>
      <c r="AG280" s="238"/>
      <c r="AH280" s="238"/>
      <c r="AI280" s="238"/>
      <c r="AJ280" s="238"/>
      <c r="AK280" s="238"/>
      <c r="AL280" s="238"/>
      <c r="AM280" s="238"/>
      <c r="AN280" s="238"/>
      <c r="AO280" s="238"/>
      <c r="AP280" s="238"/>
      <c r="AQ280" s="238"/>
      <c r="AR280" s="238"/>
      <c r="AS280" s="238"/>
      <c r="AT280" s="238"/>
      <c r="AU280" s="238"/>
      <c r="AV280" s="238"/>
      <c r="AW280" s="238"/>
      <c r="AX280" s="238"/>
      <c r="AY280" s="238"/>
      <c r="AZ280" s="238"/>
      <c r="BA280" s="238"/>
      <c r="BB280" s="238"/>
      <c r="BC280" s="238"/>
      <c r="BD280" s="238"/>
      <c r="BE280" s="238"/>
      <c r="BF280" s="238"/>
    </row>
    <row r="281" spans="2:58" hidden="1">
      <c r="B281" s="226"/>
      <c r="AB281" s="238"/>
      <c r="AC281" s="238"/>
      <c r="AD281" s="238"/>
      <c r="AE281" s="238"/>
      <c r="AF281" s="238"/>
      <c r="AG281" s="238"/>
      <c r="AH281" s="238"/>
      <c r="AI281" s="238"/>
      <c r="AJ281" s="238"/>
      <c r="AK281" s="238"/>
      <c r="AL281" s="238"/>
      <c r="AM281" s="238"/>
      <c r="AN281" s="238"/>
      <c r="AO281" s="238"/>
      <c r="AP281" s="238"/>
      <c r="AQ281" s="238"/>
      <c r="AR281" s="238"/>
      <c r="AS281" s="238"/>
      <c r="AT281" s="238"/>
      <c r="AU281" s="238"/>
      <c r="AV281" s="238"/>
      <c r="AW281" s="238"/>
      <c r="AX281" s="238"/>
      <c r="AY281" s="238"/>
      <c r="AZ281" s="238"/>
      <c r="BA281" s="238"/>
      <c r="BB281" s="238"/>
      <c r="BC281" s="238"/>
      <c r="BD281" s="238"/>
      <c r="BE281" s="238"/>
      <c r="BF281" s="238"/>
    </row>
    <row r="282" spans="2:58" hidden="1">
      <c r="B282" s="226"/>
      <c r="AB282" s="238"/>
      <c r="AC282" s="238"/>
      <c r="AD282" s="238"/>
      <c r="AE282" s="238"/>
      <c r="AF282" s="238"/>
      <c r="AG282" s="238"/>
      <c r="AH282" s="238"/>
      <c r="AI282" s="238"/>
      <c r="AJ282" s="238"/>
      <c r="AK282" s="238"/>
      <c r="AL282" s="238"/>
      <c r="AM282" s="238"/>
      <c r="AN282" s="238"/>
      <c r="AO282" s="238"/>
      <c r="AP282" s="238"/>
      <c r="AQ282" s="238"/>
      <c r="AR282" s="238"/>
      <c r="AS282" s="238"/>
      <c r="AT282" s="238"/>
      <c r="AU282" s="238"/>
      <c r="AV282" s="238"/>
      <c r="AW282" s="238"/>
      <c r="AX282" s="238"/>
      <c r="AY282" s="238"/>
      <c r="AZ282" s="238"/>
      <c r="BA282" s="238"/>
      <c r="BB282" s="238"/>
      <c r="BC282" s="238"/>
      <c r="BD282" s="238"/>
      <c r="BE282" s="238"/>
      <c r="BF282" s="238"/>
    </row>
    <row r="283" spans="2:58" hidden="1">
      <c r="B283" s="226"/>
      <c r="AB283" s="238"/>
      <c r="AC283" s="238"/>
      <c r="AD283" s="238"/>
      <c r="AE283" s="238"/>
      <c r="AF283" s="238"/>
      <c r="AG283" s="238"/>
      <c r="AH283" s="238"/>
      <c r="AI283" s="238"/>
      <c r="AJ283" s="238"/>
      <c r="AK283" s="238"/>
      <c r="AL283" s="238"/>
      <c r="AM283" s="238"/>
      <c r="AN283" s="238"/>
      <c r="AO283" s="238"/>
      <c r="AP283" s="238"/>
      <c r="AQ283" s="238"/>
      <c r="AR283" s="238"/>
      <c r="AS283" s="238"/>
      <c r="AT283" s="238"/>
      <c r="AU283" s="238"/>
      <c r="AV283" s="238"/>
      <c r="AW283" s="238"/>
      <c r="AX283" s="238"/>
      <c r="AY283" s="238"/>
      <c r="AZ283" s="238"/>
      <c r="BA283" s="238"/>
      <c r="BB283" s="238"/>
      <c r="BC283" s="238"/>
      <c r="BD283" s="238"/>
      <c r="BE283" s="238"/>
      <c r="BF283" s="238"/>
    </row>
    <row r="284" spans="2:58" hidden="1">
      <c r="B284" s="226"/>
      <c r="AB284" s="238"/>
      <c r="AC284" s="238"/>
      <c r="AD284" s="238"/>
      <c r="AE284" s="238"/>
      <c r="AF284" s="238"/>
      <c r="AG284" s="238"/>
      <c r="AH284" s="238"/>
      <c r="AI284" s="238"/>
      <c r="AJ284" s="238"/>
      <c r="AK284" s="238"/>
      <c r="AL284" s="238"/>
      <c r="AM284" s="238"/>
      <c r="AN284" s="238"/>
      <c r="AO284" s="238"/>
      <c r="AP284" s="238"/>
      <c r="AQ284" s="238"/>
      <c r="AR284" s="238"/>
      <c r="AS284" s="238"/>
      <c r="AT284" s="238"/>
      <c r="AU284" s="238"/>
      <c r="AV284" s="238"/>
      <c r="AW284" s="238"/>
      <c r="AX284" s="238"/>
      <c r="AY284" s="238"/>
      <c r="AZ284" s="238"/>
      <c r="BA284" s="238"/>
      <c r="BB284" s="238"/>
      <c r="BC284" s="238"/>
      <c r="BD284" s="238"/>
      <c r="BE284" s="238"/>
      <c r="BF284" s="238"/>
    </row>
    <row r="285" spans="2:58" hidden="1">
      <c r="B285" s="226"/>
      <c r="AB285" s="238"/>
      <c r="AC285" s="238"/>
      <c r="AD285" s="238"/>
      <c r="AE285" s="238"/>
      <c r="AF285" s="238"/>
      <c r="AG285" s="238"/>
      <c r="AH285" s="238"/>
      <c r="AI285" s="238"/>
      <c r="AJ285" s="238"/>
      <c r="AK285" s="238"/>
      <c r="AL285" s="238"/>
      <c r="AM285" s="238"/>
      <c r="AN285" s="238"/>
      <c r="AO285" s="238"/>
      <c r="AP285" s="238"/>
      <c r="AQ285" s="238"/>
      <c r="AR285" s="238"/>
      <c r="AS285" s="238"/>
      <c r="AT285" s="238"/>
      <c r="AU285" s="238"/>
      <c r="AV285" s="238"/>
      <c r="AW285" s="238"/>
      <c r="AX285" s="238"/>
      <c r="AY285" s="238"/>
      <c r="AZ285" s="238"/>
      <c r="BA285" s="238"/>
      <c r="BB285" s="238"/>
      <c r="BC285" s="238"/>
      <c r="BD285" s="238"/>
      <c r="BE285" s="238"/>
      <c r="BF285" s="238"/>
    </row>
    <row r="286" spans="2:58" hidden="1">
      <c r="B286" s="226"/>
      <c r="AB286" s="238"/>
      <c r="AC286" s="238"/>
      <c r="AD286" s="238"/>
      <c r="AE286" s="238"/>
      <c r="AF286" s="238"/>
      <c r="AG286" s="238"/>
      <c r="AH286" s="238"/>
      <c r="AI286" s="238"/>
      <c r="AJ286" s="238"/>
      <c r="AK286" s="238"/>
      <c r="AL286" s="238"/>
      <c r="AM286" s="238"/>
      <c r="AN286" s="238"/>
      <c r="AO286" s="238"/>
      <c r="AP286" s="238"/>
      <c r="AQ286" s="238"/>
      <c r="AR286" s="238"/>
      <c r="AS286" s="238"/>
      <c r="AT286" s="238"/>
      <c r="AU286" s="238"/>
      <c r="AV286" s="238"/>
      <c r="AW286" s="238"/>
      <c r="AX286" s="238"/>
      <c r="AY286" s="238"/>
      <c r="AZ286" s="238"/>
      <c r="BA286" s="238"/>
      <c r="BB286" s="238"/>
      <c r="BC286" s="238"/>
      <c r="BD286" s="238"/>
      <c r="BE286" s="238"/>
      <c r="BF286" s="238"/>
    </row>
    <row r="287" spans="2:58" hidden="1">
      <c r="B287" s="226"/>
      <c r="AB287" s="238"/>
      <c r="AC287" s="238"/>
      <c r="AD287" s="238"/>
      <c r="AE287" s="238"/>
      <c r="AF287" s="238"/>
      <c r="AG287" s="238"/>
      <c r="AH287" s="238"/>
      <c r="AI287" s="238"/>
      <c r="AJ287" s="238"/>
      <c r="AK287" s="238"/>
      <c r="AL287" s="238"/>
      <c r="AM287" s="238"/>
      <c r="AN287" s="238"/>
      <c r="AO287" s="238"/>
      <c r="AP287" s="238"/>
      <c r="AQ287" s="238"/>
      <c r="AR287" s="238"/>
      <c r="AS287" s="238"/>
      <c r="AT287" s="238"/>
      <c r="AU287" s="238"/>
      <c r="AV287" s="238"/>
      <c r="AW287" s="238"/>
      <c r="AX287" s="238"/>
      <c r="AY287" s="238"/>
      <c r="AZ287" s="238"/>
      <c r="BA287" s="238"/>
      <c r="BB287" s="238"/>
      <c r="BC287" s="238"/>
      <c r="BD287" s="238"/>
      <c r="BE287" s="238"/>
      <c r="BF287" s="238"/>
    </row>
    <row r="288" spans="2:58" hidden="1">
      <c r="B288" s="226"/>
      <c r="AB288" s="238"/>
      <c r="AC288" s="238"/>
      <c r="AD288" s="238"/>
      <c r="AE288" s="238"/>
      <c r="AF288" s="238"/>
      <c r="AG288" s="238"/>
      <c r="AH288" s="238"/>
      <c r="AI288" s="238"/>
      <c r="AJ288" s="238"/>
      <c r="AK288" s="238"/>
      <c r="AL288" s="238"/>
      <c r="AM288" s="238"/>
      <c r="AN288" s="238"/>
      <c r="AO288" s="238"/>
      <c r="AP288" s="238"/>
      <c r="AQ288" s="238"/>
      <c r="AR288" s="238"/>
      <c r="AS288" s="238"/>
      <c r="AT288" s="238"/>
      <c r="AU288" s="238"/>
      <c r="AV288" s="238"/>
      <c r="AW288" s="238"/>
      <c r="AX288" s="238"/>
      <c r="AY288" s="238"/>
      <c r="AZ288" s="238"/>
      <c r="BA288" s="238"/>
      <c r="BB288" s="238"/>
      <c r="BC288" s="238"/>
      <c r="BD288" s="238"/>
      <c r="BE288" s="238"/>
      <c r="BF288" s="238"/>
    </row>
    <row r="289" spans="2:58" hidden="1">
      <c r="B289" s="226"/>
      <c r="AB289" s="238"/>
      <c r="AC289" s="238"/>
      <c r="AD289" s="238"/>
      <c r="AE289" s="238"/>
      <c r="AF289" s="238"/>
      <c r="AG289" s="238"/>
      <c r="AH289" s="238"/>
      <c r="AI289" s="238"/>
      <c r="AJ289" s="238"/>
      <c r="AK289" s="238"/>
      <c r="AL289" s="238"/>
      <c r="AM289" s="238"/>
      <c r="AN289" s="238"/>
      <c r="AO289" s="238"/>
      <c r="AP289" s="238"/>
      <c r="AQ289" s="238"/>
      <c r="AR289" s="238"/>
      <c r="AS289" s="238"/>
      <c r="AT289" s="238"/>
      <c r="AU289" s="238"/>
      <c r="AV289" s="238"/>
      <c r="AW289" s="238"/>
      <c r="AX289" s="238"/>
      <c r="AY289" s="238"/>
      <c r="AZ289" s="238"/>
      <c r="BA289" s="238"/>
      <c r="BB289" s="238"/>
      <c r="BC289" s="238"/>
      <c r="BD289" s="238"/>
      <c r="BE289" s="238"/>
      <c r="BF289" s="238"/>
    </row>
    <row r="290" spans="2:58" hidden="1">
      <c r="B290" s="226"/>
      <c r="AB290" s="238"/>
      <c r="AC290" s="238"/>
      <c r="AD290" s="238"/>
      <c r="AE290" s="238"/>
      <c r="AF290" s="238"/>
      <c r="AG290" s="238"/>
      <c r="AH290" s="238"/>
      <c r="AI290" s="238"/>
      <c r="AJ290" s="238"/>
      <c r="AK290" s="238"/>
      <c r="AL290" s="238"/>
      <c r="AM290" s="238"/>
      <c r="AN290" s="238"/>
      <c r="AO290" s="238"/>
      <c r="AP290" s="238"/>
      <c r="AQ290" s="238"/>
      <c r="AR290" s="238"/>
      <c r="AS290" s="238"/>
      <c r="AT290" s="238"/>
      <c r="AU290" s="238"/>
      <c r="AV290" s="238"/>
      <c r="AW290" s="238"/>
      <c r="AX290" s="238"/>
      <c r="AY290" s="238"/>
      <c r="AZ290" s="238"/>
      <c r="BA290" s="238"/>
      <c r="BB290" s="238"/>
      <c r="BC290" s="238"/>
      <c r="BD290" s="238"/>
      <c r="BE290" s="238"/>
      <c r="BF290" s="238"/>
    </row>
    <row r="291" spans="2:58" hidden="1">
      <c r="B291" s="226"/>
      <c r="AB291" s="238"/>
      <c r="AC291" s="238"/>
      <c r="AD291" s="238"/>
      <c r="AE291" s="238"/>
      <c r="AF291" s="238"/>
      <c r="AG291" s="238"/>
      <c r="AH291" s="238"/>
      <c r="AI291" s="238"/>
      <c r="AJ291" s="238"/>
      <c r="AK291" s="238"/>
      <c r="AL291" s="238"/>
      <c r="AM291" s="238"/>
      <c r="AN291" s="238"/>
      <c r="AO291" s="238"/>
      <c r="AP291" s="238"/>
      <c r="AQ291" s="238"/>
      <c r="AR291" s="238"/>
      <c r="AS291" s="238"/>
      <c r="AT291" s="238"/>
      <c r="AU291" s="238"/>
      <c r="AV291" s="238"/>
      <c r="AW291" s="238"/>
      <c r="AX291" s="238"/>
      <c r="AY291" s="238"/>
      <c r="AZ291" s="238"/>
      <c r="BA291" s="238"/>
      <c r="BB291" s="238"/>
      <c r="BC291" s="238"/>
      <c r="BD291" s="238"/>
      <c r="BE291" s="238"/>
      <c r="BF291" s="238"/>
    </row>
    <row r="292" spans="2:58" hidden="1">
      <c r="B292" s="226"/>
      <c r="AB292" s="238"/>
      <c r="AC292" s="238"/>
      <c r="AD292" s="238"/>
      <c r="AE292" s="238"/>
      <c r="AF292" s="238"/>
      <c r="AG292" s="238"/>
      <c r="AH292" s="238"/>
      <c r="AI292" s="238"/>
      <c r="AJ292" s="238"/>
      <c r="AK292" s="238"/>
      <c r="AL292" s="238"/>
      <c r="AM292" s="238"/>
      <c r="AN292" s="238"/>
      <c r="AO292" s="238"/>
      <c r="AP292" s="238"/>
      <c r="AQ292" s="238"/>
      <c r="AR292" s="238"/>
      <c r="AS292" s="238"/>
      <c r="AT292" s="238"/>
      <c r="AU292" s="238"/>
      <c r="AV292" s="238"/>
      <c r="AW292" s="238"/>
      <c r="AX292" s="238"/>
      <c r="AY292" s="238"/>
      <c r="AZ292" s="238"/>
      <c r="BA292" s="238"/>
      <c r="BB292" s="238"/>
      <c r="BC292" s="238"/>
      <c r="BD292" s="238"/>
      <c r="BE292" s="238"/>
      <c r="BF292" s="238"/>
    </row>
    <row r="293" spans="2:58" hidden="1">
      <c r="B293" s="226"/>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row>
    <row r="294" spans="2:58" hidden="1">
      <c r="B294" s="226"/>
      <c r="AB294" s="238"/>
      <c r="AC294" s="238"/>
      <c r="AD294" s="238"/>
      <c r="AE294" s="238"/>
      <c r="AF294" s="238"/>
      <c r="AG294" s="238"/>
      <c r="AH294" s="238"/>
      <c r="AI294" s="238"/>
      <c r="AJ294" s="238"/>
      <c r="AK294" s="238"/>
      <c r="AL294" s="238"/>
      <c r="AM294" s="238"/>
      <c r="AN294" s="238"/>
      <c r="AO294" s="238"/>
      <c r="AP294" s="238"/>
      <c r="AQ294" s="238"/>
      <c r="AR294" s="238"/>
      <c r="AS294" s="238"/>
      <c r="AT294" s="238"/>
      <c r="AU294" s="238"/>
      <c r="AV294" s="238"/>
      <c r="AW294" s="238"/>
      <c r="AX294" s="238"/>
      <c r="AY294" s="238"/>
      <c r="AZ294" s="238"/>
      <c r="BA294" s="238"/>
      <c r="BB294" s="238"/>
      <c r="BC294" s="238"/>
      <c r="BD294" s="238"/>
      <c r="BE294" s="238"/>
      <c r="BF294" s="238"/>
    </row>
    <row r="295" spans="2:58" hidden="1">
      <c r="B295" s="226"/>
      <c r="AB295" s="238"/>
      <c r="AC295" s="238"/>
      <c r="AD295" s="238"/>
      <c r="AE295" s="238"/>
      <c r="AF295" s="238"/>
      <c r="AG295" s="238"/>
      <c r="AH295" s="238"/>
      <c r="AI295" s="238"/>
      <c r="AJ295" s="238"/>
      <c r="AK295" s="238"/>
      <c r="AL295" s="238"/>
      <c r="AM295" s="238"/>
      <c r="AN295" s="238"/>
      <c r="AO295" s="238"/>
      <c r="AP295" s="238"/>
      <c r="AQ295" s="238"/>
      <c r="AR295" s="238"/>
      <c r="AS295" s="238"/>
      <c r="AT295" s="238"/>
      <c r="AU295" s="238"/>
      <c r="AV295" s="238"/>
      <c r="AW295" s="238"/>
      <c r="AX295" s="238"/>
      <c r="AY295" s="238"/>
      <c r="AZ295" s="238"/>
      <c r="BA295" s="238"/>
      <c r="BB295" s="238"/>
      <c r="BC295" s="238"/>
      <c r="BD295" s="238"/>
      <c r="BE295" s="238"/>
      <c r="BF295" s="238"/>
    </row>
    <row r="296" spans="2:58" hidden="1">
      <c r="B296" s="226"/>
      <c r="AB296" s="238"/>
      <c r="AC296" s="238"/>
      <c r="AD296" s="238"/>
      <c r="AE296" s="238"/>
      <c r="AF296" s="238"/>
      <c r="AG296" s="238"/>
      <c r="AH296" s="238"/>
      <c r="AI296" s="238"/>
      <c r="AJ296" s="238"/>
      <c r="AK296" s="238"/>
      <c r="AL296" s="238"/>
      <c r="AM296" s="238"/>
      <c r="AN296" s="238"/>
      <c r="AO296" s="238"/>
      <c r="AP296" s="238"/>
      <c r="AQ296" s="238"/>
      <c r="AR296" s="238"/>
      <c r="AS296" s="238"/>
      <c r="AT296" s="238"/>
      <c r="AU296" s="238"/>
      <c r="AV296" s="238"/>
      <c r="AW296" s="238"/>
      <c r="AX296" s="238"/>
      <c r="AY296" s="238"/>
      <c r="AZ296" s="238"/>
      <c r="BA296" s="238"/>
      <c r="BB296" s="238"/>
      <c r="BC296" s="238"/>
      <c r="BD296" s="238"/>
      <c r="BE296" s="238"/>
      <c r="BF296" s="238"/>
    </row>
    <row r="297" spans="2:58" hidden="1">
      <c r="B297" s="226"/>
      <c r="AB297" s="238"/>
      <c r="AC297" s="238"/>
      <c r="AD297" s="238"/>
      <c r="AE297" s="238"/>
      <c r="AF297" s="238"/>
      <c r="AG297" s="238"/>
      <c r="AH297" s="238"/>
      <c r="AI297" s="238"/>
      <c r="AJ297" s="238"/>
      <c r="AK297" s="238"/>
      <c r="AL297" s="238"/>
      <c r="AM297" s="238"/>
      <c r="AN297" s="238"/>
      <c r="AO297" s="238"/>
      <c r="AP297" s="238"/>
      <c r="AQ297" s="238"/>
      <c r="AR297" s="238"/>
      <c r="AS297" s="238"/>
      <c r="AT297" s="238"/>
      <c r="AU297" s="238"/>
      <c r="AV297" s="238"/>
      <c r="AW297" s="238"/>
      <c r="AX297" s="238"/>
      <c r="AY297" s="238"/>
      <c r="AZ297" s="238"/>
      <c r="BA297" s="238"/>
      <c r="BB297" s="238"/>
      <c r="BC297" s="238"/>
      <c r="BD297" s="238"/>
      <c r="BE297" s="238"/>
      <c r="BF297" s="238"/>
    </row>
    <row r="298" spans="2:58" hidden="1">
      <c r="B298" s="226"/>
      <c r="AB298" s="238"/>
      <c r="AC298" s="238"/>
      <c r="AD298" s="238"/>
      <c r="AE298" s="238"/>
      <c r="AF298" s="238"/>
      <c r="AG298" s="238"/>
      <c r="AH298" s="238"/>
      <c r="AI298" s="238"/>
      <c r="AJ298" s="238"/>
      <c r="AK298" s="238"/>
      <c r="AL298" s="238"/>
      <c r="AM298" s="238"/>
      <c r="AN298" s="238"/>
      <c r="AO298" s="238"/>
      <c r="AP298" s="238"/>
      <c r="AQ298" s="238"/>
      <c r="AR298" s="238"/>
      <c r="AS298" s="238"/>
      <c r="AT298" s="238"/>
      <c r="AU298" s="238"/>
      <c r="AV298" s="238"/>
      <c r="AW298" s="238"/>
      <c r="AX298" s="238"/>
      <c r="AY298" s="238"/>
      <c r="AZ298" s="238"/>
      <c r="BA298" s="238"/>
      <c r="BB298" s="238"/>
      <c r="BC298" s="238"/>
      <c r="BD298" s="238"/>
      <c r="BE298" s="238"/>
      <c r="BF298" s="238"/>
    </row>
    <row r="299" spans="2:58" hidden="1">
      <c r="B299" s="226"/>
      <c r="AB299" s="238"/>
      <c r="AC299" s="238"/>
      <c r="AD299" s="238"/>
      <c r="AE299" s="238"/>
      <c r="AF299" s="238"/>
      <c r="AG299" s="238"/>
      <c r="AH299" s="238"/>
      <c r="AI299" s="238"/>
      <c r="AJ299" s="238"/>
      <c r="AK299" s="238"/>
      <c r="AL299" s="238"/>
      <c r="AM299" s="238"/>
      <c r="AN299" s="238"/>
      <c r="AO299" s="238"/>
      <c r="AP299" s="238"/>
      <c r="AQ299" s="238"/>
      <c r="AR299" s="238"/>
      <c r="AS299" s="238"/>
      <c r="AT299" s="238"/>
      <c r="AU299" s="238"/>
      <c r="AV299" s="238"/>
      <c r="AW299" s="238"/>
      <c r="AX299" s="238"/>
      <c r="AY299" s="238"/>
      <c r="AZ299" s="238"/>
      <c r="BA299" s="238"/>
      <c r="BB299" s="238"/>
      <c r="BC299" s="238"/>
      <c r="BD299" s="238"/>
      <c r="BE299" s="238"/>
      <c r="BF299" s="238"/>
    </row>
    <row r="300" spans="2:58" hidden="1">
      <c r="B300" s="226"/>
      <c r="AB300" s="238"/>
      <c r="AC300" s="238"/>
      <c r="AD300" s="238"/>
      <c r="AE300" s="238"/>
      <c r="AF300" s="238"/>
      <c r="AG300" s="238"/>
      <c r="AH300" s="238"/>
      <c r="AI300" s="238"/>
      <c r="AJ300" s="238"/>
      <c r="AK300" s="238"/>
      <c r="AL300" s="238"/>
      <c r="AM300" s="238"/>
      <c r="AN300" s="238"/>
      <c r="AO300" s="238"/>
      <c r="AP300" s="238"/>
      <c r="AQ300" s="238"/>
      <c r="AR300" s="238"/>
      <c r="AS300" s="238"/>
      <c r="AT300" s="238"/>
      <c r="AU300" s="238"/>
      <c r="AV300" s="238"/>
      <c r="AW300" s="238"/>
      <c r="AX300" s="238"/>
      <c r="AY300" s="238"/>
      <c r="AZ300" s="238"/>
      <c r="BA300" s="238"/>
      <c r="BB300" s="238"/>
      <c r="BC300" s="238"/>
      <c r="BD300" s="238"/>
      <c r="BE300" s="238"/>
      <c r="BF300" s="238"/>
    </row>
    <row r="301" spans="2:58" hidden="1">
      <c r="B301" s="226"/>
      <c r="AB301" s="238"/>
      <c r="AC301" s="238"/>
      <c r="AD301" s="238"/>
      <c r="AE301" s="238"/>
      <c r="AF301" s="238"/>
      <c r="AG301" s="238"/>
      <c r="AH301" s="238"/>
      <c r="AI301" s="238"/>
      <c r="AJ301" s="238"/>
      <c r="AK301" s="238"/>
      <c r="AL301" s="238"/>
      <c r="AM301" s="238"/>
      <c r="AN301" s="238"/>
      <c r="AO301" s="238"/>
      <c r="AP301" s="238"/>
      <c r="AQ301" s="238"/>
      <c r="AR301" s="238"/>
      <c r="AS301" s="238"/>
      <c r="AT301" s="238"/>
      <c r="AU301" s="238"/>
      <c r="AV301" s="238"/>
      <c r="AW301" s="238"/>
      <c r="AX301" s="238"/>
      <c r="AY301" s="238"/>
      <c r="AZ301" s="238"/>
      <c r="BA301" s="238"/>
      <c r="BB301" s="238"/>
      <c r="BC301" s="238"/>
      <c r="BD301" s="238"/>
      <c r="BE301" s="238"/>
      <c r="BF301" s="238"/>
    </row>
    <row r="302" spans="2:58" hidden="1">
      <c r="B302" s="226"/>
      <c r="AB302" s="238"/>
      <c r="AC302" s="238"/>
      <c r="AD302" s="238"/>
      <c r="AE302" s="238"/>
      <c r="AF302" s="238"/>
      <c r="AG302" s="238"/>
      <c r="AH302" s="238"/>
      <c r="AI302" s="238"/>
      <c r="AJ302" s="238"/>
      <c r="AK302" s="238"/>
      <c r="AL302" s="238"/>
      <c r="AM302" s="238"/>
      <c r="AN302" s="238"/>
      <c r="AO302" s="238"/>
      <c r="AP302" s="238"/>
      <c r="AQ302" s="238"/>
      <c r="AR302" s="238"/>
      <c r="AS302" s="238"/>
      <c r="AT302" s="238"/>
      <c r="AU302" s="238"/>
      <c r="AV302" s="238"/>
      <c r="AW302" s="238"/>
      <c r="AX302" s="238"/>
      <c r="AY302" s="238"/>
      <c r="AZ302" s="238"/>
      <c r="BA302" s="238"/>
      <c r="BB302" s="238"/>
      <c r="BC302" s="238"/>
      <c r="BD302" s="238"/>
      <c r="BE302" s="238"/>
      <c r="BF302" s="238"/>
    </row>
    <row r="303" spans="2:58" hidden="1">
      <c r="B303" s="226"/>
      <c r="AB303" s="238"/>
      <c r="AC303" s="238"/>
      <c r="AD303" s="238"/>
      <c r="AE303" s="238"/>
      <c r="AF303" s="238"/>
      <c r="AG303" s="238"/>
      <c r="AH303" s="238"/>
      <c r="AI303" s="238"/>
      <c r="AJ303" s="238"/>
      <c r="AK303" s="238"/>
      <c r="AL303" s="238"/>
      <c r="AM303" s="238"/>
      <c r="AN303" s="238"/>
      <c r="AO303" s="238"/>
      <c r="AP303" s="238"/>
      <c r="AQ303" s="238"/>
      <c r="AR303" s="238"/>
      <c r="AS303" s="238"/>
      <c r="AT303" s="238"/>
      <c r="AU303" s="238"/>
      <c r="AV303" s="238"/>
      <c r="AW303" s="238"/>
      <c r="AX303" s="238"/>
      <c r="AY303" s="238"/>
      <c r="AZ303" s="238"/>
      <c r="BA303" s="238"/>
      <c r="BB303" s="238"/>
      <c r="BC303" s="238"/>
      <c r="BD303" s="238"/>
      <c r="BE303" s="238"/>
      <c r="BF303" s="238"/>
    </row>
    <row r="304" spans="2:58" hidden="1">
      <c r="B304" s="226"/>
      <c r="AB304" s="238"/>
      <c r="AC304" s="238"/>
      <c r="AD304" s="238"/>
      <c r="AE304" s="238"/>
      <c r="AF304" s="238"/>
      <c r="AG304" s="238"/>
      <c r="AH304" s="238"/>
      <c r="AI304" s="238"/>
      <c r="AJ304" s="238"/>
      <c r="AK304" s="238"/>
      <c r="AL304" s="238"/>
      <c r="AM304" s="238"/>
      <c r="AN304" s="238"/>
      <c r="AO304" s="238"/>
      <c r="AP304" s="238"/>
      <c r="AQ304" s="238"/>
      <c r="AR304" s="238"/>
      <c r="AS304" s="238"/>
      <c r="AT304" s="238"/>
      <c r="AU304" s="238"/>
      <c r="AV304" s="238"/>
      <c r="AW304" s="238"/>
      <c r="AX304" s="238"/>
      <c r="AY304" s="238"/>
      <c r="AZ304" s="238"/>
      <c r="BA304" s="238"/>
      <c r="BB304" s="238"/>
      <c r="BC304" s="238"/>
      <c r="BD304" s="238"/>
      <c r="BE304" s="238"/>
      <c r="BF304" s="238"/>
    </row>
    <row r="305" spans="2:58" hidden="1">
      <c r="B305" s="226"/>
      <c r="AB305" s="238"/>
      <c r="AC305" s="238"/>
      <c r="AD305" s="238"/>
      <c r="AE305" s="238"/>
      <c r="AF305" s="238"/>
      <c r="AG305" s="238"/>
      <c r="AH305" s="238"/>
      <c r="AI305" s="238"/>
      <c r="AJ305" s="238"/>
      <c r="AK305" s="238"/>
      <c r="AL305" s="238"/>
      <c r="AM305" s="238"/>
      <c r="AN305" s="238"/>
      <c r="AO305" s="238"/>
      <c r="AP305" s="238"/>
      <c r="AQ305" s="238"/>
      <c r="AR305" s="238"/>
      <c r="AS305" s="238"/>
      <c r="AT305" s="238"/>
      <c r="AU305" s="238"/>
      <c r="AV305" s="238"/>
      <c r="AW305" s="238"/>
      <c r="AX305" s="238"/>
      <c r="AY305" s="238"/>
      <c r="AZ305" s="238"/>
      <c r="BA305" s="238"/>
      <c r="BB305" s="238"/>
      <c r="BC305" s="238"/>
      <c r="BD305" s="238"/>
      <c r="BE305" s="238"/>
      <c r="BF305" s="238"/>
    </row>
    <row r="306" spans="2:58" hidden="1">
      <c r="B306" s="226"/>
      <c r="AB306" s="238"/>
      <c r="AC306" s="238"/>
      <c r="AD306" s="238"/>
      <c r="AE306" s="238"/>
      <c r="AF306" s="238"/>
      <c r="AG306" s="238"/>
      <c r="AH306" s="238"/>
      <c r="AI306" s="238"/>
      <c r="AJ306" s="238"/>
      <c r="AK306" s="238"/>
      <c r="AL306" s="238"/>
      <c r="AM306" s="238"/>
      <c r="AN306" s="238"/>
      <c r="AO306" s="238"/>
      <c r="AP306" s="238"/>
      <c r="AQ306" s="238"/>
      <c r="AR306" s="238"/>
      <c r="AS306" s="238"/>
      <c r="AT306" s="238"/>
      <c r="AU306" s="238"/>
      <c r="AV306" s="238"/>
      <c r="AW306" s="238"/>
      <c r="AX306" s="238"/>
      <c r="AY306" s="238"/>
      <c r="AZ306" s="238"/>
      <c r="BA306" s="238"/>
      <c r="BB306" s="238"/>
      <c r="BC306" s="238"/>
      <c r="BD306" s="238"/>
      <c r="BE306" s="238"/>
      <c r="BF306" s="238"/>
    </row>
    <row r="307" spans="2:58" hidden="1">
      <c r="B307" s="226"/>
      <c r="AB307" s="238"/>
      <c r="AC307" s="238"/>
      <c r="AD307" s="238"/>
      <c r="AE307" s="238"/>
      <c r="AF307" s="238"/>
      <c r="AG307" s="238"/>
      <c r="AH307" s="238"/>
      <c r="AI307" s="238"/>
      <c r="AJ307" s="238"/>
      <c r="AK307" s="238"/>
      <c r="AL307" s="238"/>
      <c r="AM307" s="238"/>
      <c r="AN307" s="238"/>
      <c r="AO307" s="238"/>
      <c r="AP307" s="238"/>
      <c r="AQ307" s="238"/>
      <c r="AR307" s="238"/>
      <c r="AS307" s="238"/>
      <c r="AT307" s="238"/>
      <c r="AU307" s="238"/>
      <c r="AV307" s="238"/>
      <c r="AW307" s="238"/>
      <c r="AX307" s="238"/>
      <c r="AY307" s="238"/>
      <c r="AZ307" s="238"/>
      <c r="BA307" s="238"/>
      <c r="BB307" s="238"/>
      <c r="BC307" s="238"/>
      <c r="BD307" s="238"/>
      <c r="BE307" s="238"/>
      <c r="BF307" s="238"/>
    </row>
    <row r="308" spans="2:58" hidden="1">
      <c r="B308" s="226"/>
      <c r="AB308" s="238"/>
      <c r="AC308" s="238"/>
      <c r="AD308" s="238"/>
      <c r="AE308" s="238"/>
      <c r="AF308" s="238"/>
      <c r="AG308" s="238"/>
      <c r="AH308" s="238"/>
      <c r="AI308" s="238"/>
      <c r="AJ308" s="238"/>
      <c r="AK308" s="238"/>
      <c r="AL308" s="238"/>
      <c r="AM308" s="238"/>
      <c r="AN308" s="238"/>
      <c r="AO308" s="238"/>
      <c r="AP308" s="238"/>
      <c r="AQ308" s="238"/>
      <c r="AR308" s="238"/>
      <c r="AS308" s="238"/>
      <c r="AT308" s="238"/>
      <c r="AU308" s="238"/>
      <c r="AV308" s="238"/>
      <c r="AW308" s="238"/>
      <c r="AX308" s="238"/>
      <c r="AY308" s="238"/>
      <c r="AZ308" s="238"/>
      <c r="BA308" s="238"/>
      <c r="BB308" s="238"/>
      <c r="BC308" s="238"/>
      <c r="BD308" s="238"/>
      <c r="BE308" s="238"/>
      <c r="BF308" s="238"/>
    </row>
    <row r="309" spans="2:58" hidden="1">
      <c r="B309" s="226"/>
      <c r="AB309" s="238"/>
      <c r="AC309" s="238"/>
      <c r="AD309" s="238"/>
      <c r="AE309" s="238"/>
      <c r="AF309" s="238"/>
      <c r="AG309" s="238"/>
      <c r="AH309" s="238"/>
      <c r="AI309" s="238"/>
      <c r="AJ309" s="238"/>
      <c r="AK309" s="238"/>
      <c r="AL309" s="238"/>
      <c r="AM309" s="238"/>
      <c r="AN309" s="238"/>
      <c r="AO309" s="238"/>
      <c r="AP309" s="238"/>
      <c r="AQ309" s="238"/>
      <c r="AR309" s="238"/>
      <c r="AS309" s="238"/>
      <c r="AT309" s="238"/>
      <c r="AU309" s="238"/>
      <c r="AV309" s="238"/>
      <c r="AW309" s="238"/>
      <c r="AX309" s="238"/>
      <c r="AY309" s="238"/>
      <c r="AZ309" s="238"/>
      <c r="BA309" s="238"/>
      <c r="BB309" s="238"/>
      <c r="BC309" s="238"/>
      <c r="BD309" s="238"/>
      <c r="BE309" s="238"/>
      <c r="BF309" s="238"/>
    </row>
    <row r="310" spans="2:58" hidden="1">
      <c r="B310" s="226"/>
      <c r="AB310" s="238"/>
      <c r="AC310" s="238"/>
      <c r="AD310" s="238"/>
      <c r="AE310" s="238"/>
      <c r="AF310" s="238"/>
      <c r="AG310" s="238"/>
      <c r="AH310" s="238"/>
      <c r="AI310" s="238"/>
      <c r="AJ310" s="238"/>
      <c r="AK310" s="238"/>
      <c r="AL310" s="238"/>
      <c r="AM310" s="238"/>
      <c r="AN310" s="238"/>
      <c r="AO310" s="238"/>
      <c r="AP310" s="238"/>
      <c r="AQ310" s="238"/>
      <c r="AR310" s="238"/>
      <c r="AS310" s="238"/>
      <c r="AT310" s="238"/>
      <c r="AU310" s="238"/>
      <c r="AV310" s="238"/>
      <c r="AW310" s="238"/>
      <c r="AX310" s="238"/>
      <c r="AY310" s="238"/>
      <c r="AZ310" s="238"/>
      <c r="BA310" s="238"/>
      <c r="BB310" s="238"/>
      <c r="BC310" s="238"/>
      <c r="BD310" s="238"/>
      <c r="BE310" s="238"/>
      <c r="BF310" s="238"/>
    </row>
    <row r="311" spans="2:58" hidden="1">
      <c r="B311" s="226"/>
      <c r="AB311" s="238"/>
      <c r="AC311" s="238"/>
      <c r="AD311" s="238"/>
      <c r="AE311" s="238"/>
      <c r="AF311" s="238"/>
      <c r="AG311" s="238"/>
      <c r="AH311" s="238"/>
      <c r="AI311" s="238"/>
      <c r="AJ311" s="238"/>
      <c r="AK311" s="238"/>
      <c r="AL311" s="238"/>
      <c r="AM311" s="238"/>
      <c r="AN311" s="238"/>
      <c r="AO311" s="238"/>
      <c r="AP311" s="238"/>
      <c r="AQ311" s="238"/>
      <c r="AR311" s="238"/>
      <c r="AS311" s="238"/>
      <c r="AT311" s="238"/>
      <c r="AU311" s="238"/>
      <c r="AV311" s="238"/>
      <c r="AW311" s="238"/>
      <c r="AX311" s="238"/>
      <c r="AY311" s="238"/>
      <c r="AZ311" s="238"/>
      <c r="BA311" s="238"/>
      <c r="BB311" s="238"/>
      <c r="BC311" s="238"/>
      <c r="BD311" s="238"/>
      <c r="BE311" s="238"/>
      <c r="BF311" s="238"/>
    </row>
    <row r="312" spans="2:58" hidden="1">
      <c r="B312" s="226"/>
      <c r="AB312" s="238"/>
      <c r="AC312" s="238"/>
      <c r="AD312" s="238"/>
      <c r="AE312" s="238"/>
      <c r="AF312" s="238"/>
      <c r="AG312" s="238"/>
      <c r="AH312" s="238"/>
      <c r="AI312" s="238"/>
      <c r="AJ312" s="238"/>
      <c r="AK312" s="238"/>
      <c r="AL312" s="238"/>
      <c r="AM312" s="238"/>
      <c r="AN312" s="238"/>
      <c r="AO312" s="238"/>
      <c r="AP312" s="238"/>
      <c r="AQ312" s="238"/>
      <c r="AR312" s="238"/>
      <c r="AS312" s="238"/>
      <c r="AT312" s="238"/>
      <c r="AU312" s="238"/>
      <c r="AV312" s="238"/>
      <c r="AW312" s="238"/>
      <c r="AX312" s="238"/>
      <c r="AY312" s="238"/>
      <c r="AZ312" s="238"/>
      <c r="BA312" s="238"/>
      <c r="BB312" s="238"/>
      <c r="BC312" s="238"/>
      <c r="BD312" s="238"/>
      <c r="BE312" s="238"/>
      <c r="BF312" s="238"/>
    </row>
    <row r="313" spans="2:58" hidden="1">
      <c r="B313" s="226"/>
      <c r="AB313" s="238"/>
      <c r="AC313" s="238"/>
      <c r="AD313" s="238"/>
      <c r="AE313" s="238"/>
      <c r="AF313" s="238"/>
      <c r="AG313" s="238"/>
      <c r="AH313" s="238"/>
      <c r="AI313" s="238"/>
      <c r="AJ313" s="238"/>
      <c r="AK313" s="238"/>
      <c r="AL313" s="238"/>
      <c r="AM313" s="238"/>
      <c r="AN313" s="238"/>
      <c r="AO313" s="238"/>
      <c r="AP313" s="238"/>
      <c r="AQ313" s="238"/>
      <c r="AR313" s="238"/>
      <c r="AS313" s="238"/>
      <c r="AT313" s="238"/>
      <c r="AU313" s="238"/>
      <c r="AV313" s="238"/>
      <c r="AW313" s="238"/>
      <c r="AX313" s="238"/>
      <c r="AY313" s="238"/>
      <c r="AZ313" s="238"/>
      <c r="BA313" s="238"/>
      <c r="BB313" s="238"/>
      <c r="BC313" s="238"/>
      <c r="BD313" s="238"/>
      <c r="BE313" s="238"/>
      <c r="BF313" s="238"/>
    </row>
    <row r="314" spans="2:58" hidden="1">
      <c r="B314" s="226"/>
      <c r="AB314" s="238"/>
      <c r="AC314" s="238"/>
      <c r="AD314" s="238"/>
      <c r="AE314" s="238"/>
      <c r="AF314" s="238"/>
      <c r="AG314" s="238"/>
      <c r="AH314" s="238"/>
      <c r="AI314" s="238"/>
      <c r="AJ314" s="238"/>
      <c r="AK314" s="238"/>
      <c r="AL314" s="238"/>
      <c r="AM314" s="238"/>
      <c r="AN314" s="238"/>
      <c r="AO314" s="238"/>
      <c r="AP314" s="238"/>
      <c r="AQ314" s="238"/>
      <c r="AR314" s="238"/>
      <c r="AS314" s="238"/>
      <c r="AT314" s="238"/>
      <c r="AU314" s="238"/>
      <c r="AV314" s="238"/>
      <c r="AW314" s="238"/>
      <c r="AX314" s="238"/>
      <c r="AY314" s="238"/>
      <c r="AZ314" s="238"/>
      <c r="BA314" s="238"/>
      <c r="BB314" s="238"/>
      <c r="BC314" s="238"/>
      <c r="BD314" s="238"/>
      <c r="BE314" s="238"/>
      <c r="BF314" s="238"/>
    </row>
    <row r="315" spans="2:58" hidden="1">
      <c r="B315" s="226"/>
      <c r="AB315" s="238"/>
      <c r="AC315" s="238"/>
      <c r="AD315" s="238"/>
      <c r="AE315" s="238"/>
      <c r="AF315" s="238"/>
      <c r="AG315" s="238"/>
      <c r="AH315" s="238"/>
      <c r="AI315" s="238"/>
      <c r="AJ315" s="238"/>
      <c r="AK315" s="238"/>
      <c r="AL315" s="238"/>
      <c r="AM315" s="238"/>
      <c r="AN315" s="238"/>
      <c r="AO315" s="238"/>
      <c r="AP315" s="238"/>
      <c r="AQ315" s="238"/>
      <c r="AR315" s="238"/>
      <c r="AS315" s="238"/>
      <c r="AT315" s="238"/>
      <c r="AU315" s="238"/>
      <c r="AV315" s="238"/>
      <c r="AW315" s="238"/>
      <c r="AX315" s="238"/>
      <c r="AY315" s="238"/>
      <c r="AZ315" s="238"/>
      <c r="BA315" s="238"/>
      <c r="BB315" s="238"/>
      <c r="BC315" s="238"/>
      <c r="BD315" s="238"/>
      <c r="BE315" s="238"/>
      <c r="BF315" s="238"/>
    </row>
    <row r="316" spans="2:58" hidden="1">
      <c r="B316" s="226"/>
      <c r="AB316" s="238"/>
      <c r="AC316" s="238"/>
      <c r="AD316" s="238"/>
      <c r="AE316" s="238"/>
      <c r="AF316" s="238"/>
      <c r="AG316" s="238"/>
      <c r="AH316" s="238"/>
      <c r="AI316" s="238"/>
      <c r="AJ316" s="238"/>
      <c r="AK316" s="238"/>
      <c r="AL316" s="238"/>
      <c r="AM316" s="238"/>
      <c r="AN316" s="238"/>
      <c r="AO316" s="238"/>
      <c r="AP316" s="238"/>
      <c r="AQ316" s="238"/>
      <c r="AR316" s="238"/>
      <c r="AS316" s="238"/>
      <c r="AT316" s="238"/>
      <c r="AU316" s="238"/>
      <c r="AV316" s="238"/>
      <c r="AW316" s="238"/>
      <c r="AX316" s="238"/>
      <c r="AY316" s="238"/>
      <c r="AZ316" s="238"/>
      <c r="BA316" s="238"/>
      <c r="BB316" s="238"/>
      <c r="BC316" s="238"/>
      <c r="BD316" s="238"/>
      <c r="BE316" s="238"/>
      <c r="BF316" s="238"/>
    </row>
    <row r="317" spans="2:58" hidden="1">
      <c r="B317" s="226"/>
      <c r="AB317" s="238"/>
      <c r="AC317" s="238"/>
      <c r="AD317" s="238"/>
      <c r="AE317" s="238"/>
      <c r="AF317" s="238"/>
      <c r="AG317" s="238"/>
      <c r="AH317" s="238"/>
      <c r="AI317" s="238"/>
      <c r="AJ317" s="238"/>
      <c r="AK317" s="238"/>
      <c r="AL317" s="238"/>
      <c r="AM317" s="238"/>
      <c r="AN317" s="238"/>
      <c r="AO317" s="238"/>
      <c r="AP317" s="238"/>
      <c r="AQ317" s="238"/>
      <c r="AR317" s="238"/>
      <c r="AS317" s="238"/>
      <c r="AT317" s="238"/>
      <c r="AU317" s="238"/>
      <c r="AV317" s="238"/>
      <c r="AW317" s="238"/>
      <c r="AX317" s="238"/>
      <c r="AY317" s="238"/>
      <c r="AZ317" s="238"/>
      <c r="BA317" s="238"/>
      <c r="BB317" s="238"/>
      <c r="BC317" s="238"/>
      <c r="BD317" s="238"/>
      <c r="BE317" s="238"/>
      <c r="BF317" s="238"/>
    </row>
    <row r="318" spans="2:58" hidden="1">
      <c r="B318" s="226"/>
      <c r="AB318" s="238"/>
      <c r="AC318" s="238"/>
      <c r="AD318" s="238"/>
      <c r="AE318" s="238"/>
      <c r="AF318" s="238"/>
      <c r="AG318" s="238"/>
      <c r="AH318" s="238"/>
      <c r="AI318" s="238"/>
      <c r="AJ318" s="238"/>
      <c r="AK318" s="238"/>
      <c r="AL318" s="238"/>
      <c r="AM318" s="238"/>
      <c r="AN318" s="238"/>
      <c r="AO318" s="238"/>
      <c r="AP318" s="238"/>
      <c r="AQ318" s="238"/>
      <c r="AR318" s="238"/>
      <c r="AS318" s="238"/>
      <c r="AT318" s="238"/>
      <c r="AU318" s="238"/>
      <c r="AV318" s="238"/>
      <c r="AW318" s="238"/>
      <c r="AX318" s="238"/>
      <c r="AY318" s="238"/>
      <c r="AZ318" s="238"/>
      <c r="BA318" s="238"/>
      <c r="BB318" s="238"/>
      <c r="BC318" s="238"/>
      <c r="BD318" s="238"/>
      <c r="BE318" s="238"/>
      <c r="BF318" s="238"/>
    </row>
    <row r="319" spans="2:58" hidden="1">
      <c r="B319" s="226"/>
      <c r="AB319" s="238"/>
      <c r="AC319" s="238"/>
      <c r="AD319" s="238"/>
      <c r="AE319" s="238"/>
      <c r="AF319" s="238"/>
      <c r="AG319" s="238"/>
      <c r="AH319" s="238"/>
      <c r="AI319" s="238"/>
      <c r="AJ319" s="238"/>
      <c r="AK319" s="238"/>
      <c r="AL319" s="238"/>
      <c r="AM319" s="238"/>
      <c r="AN319" s="238"/>
      <c r="AO319" s="238"/>
      <c r="AP319" s="238"/>
      <c r="AQ319" s="238"/>
      <c r="AR319" s="238"/>
      <c r="AS319" s="238"/>
      <c r="AT319" s="238"/>
      <c r="AU319" s="238"/>
      <c r="AV319" s="238"/>
      <c r="AW319" s="238"/>
      <c r="AX319" s="238"/>
      <c r="AY319" s="238"/>
      <c r="AZ319" s="238"/>
      <c r="BA319" s="238"/>
      <c r="BB319" s="238"/>
      <c r="BC319" s="238"/>
      <c r="BD319" s="238"/>
      <c r="BE319" s="238"/>
      <c r="BF319" s="238"/>
    </row>
    <row r="320" spans="2:58" hidden="1">
      <c r="B320" s="226"/>
      <c r="AB320" s="238"/>
      <c r="AC320" s="238"/>
      <c r="AD320" s="238"/>
      <c r="AE320" s="238"/>
      <c r="AF320" s="238"/>
      <c r="AG320" s="238"/>
      <c r="AH320" s="238"/>
      <c r="AI320" s="238"/>
      <c r="AJ320" s="238"/>
      <c r="AK320" s="238"/>
      <c r="AL320" s="238"/>
      <c r="AM320" s="238"/>
      <c r="AN320" s="238"/>
      <c r="AO320" s="238"/>
      <c r="AP320" s="238"/>
      <c r="AQ320" s="238"/>
      <c r="AR320" s="238"/>
      <c r="AS320" s="238"/>
      <c r="AT320" s="238"/>
      <c r="AU320" s="238"/>
      <c r="AV320" s="238"/>
      <c r="AW320" s="238"/>
      <c r="AX320" s="238"/>
      <c r="AY320" s="238"/>
      <c r="AZ320" s="238"/>
      <c r="BA320" s="238"/>
      <c r="BB320" s="238"/>
      <c r="BC320" s="238"/>
      <c r="BD320" s="238"/>
      <c r="BE320" s="238"/>
      <c r="BF320" s="238"/>
    </row>
    <row r="321" spans="2:58" hidden="1">
      <c r="B321" s="226"/>
      <c r="AB321" s="238"/>
      <c r="AC321" s="238"/>
      <c r="AD321" s="238"/>
      <c r="AE321" s="238"/>
      <c r="AF321" s="238"/>
      <c r="AG321" s="238"/>
      <c r="AH321" s="238"/>
      <c r="AI321" s="238"/>
      <c r="AJ321" s="238"/>
      <c r="AK321" s="238"/>
      <c r="AL321" s="238"/>
      <c r="AM321" s="238"/>
      <c r="AN321" s="238"/>
      <c r="AO321" s="238"/>
      <c r="AP321" s="238"/>
      <c r="AQ321" s="238"/>
      <c r="AR321" s="238"/>
      <c r="AS321" s="238"/>
      <c r="AT321" s="238"/>
      <c r="AU321" s="238"/>
      <c r="AV321" s="238"/>
      <c r="AW321" s="238"/>
      <c r="AX321" s="238"/>
      <c r="AY321" s="238"/>
      <c r="AZ321" s="238"/>
      <c r="BA321" s="238"/>
      <c r="BB321" s="238"/>
      <c r="BC321" s="238"/>
      <c r="BD321" s="238"/>
      <c r="BE321" s="238"/>
      <c r="BF321" s="238"/>
    </row>
    <row r="322" spans="2:58" hidden="1">
      <c r="B322" s="226"/>
      <c r="AB322" s="238"/>
      <c r="AC322" s="238"/>
      <c r="AD322" s="238"/>
      <c r="AE322" s="238"/>
      <c r="AF322" s="238"/>
      <c r="AG322" s="238"/>
      <c r="AH322" s="238"/>
      <c r="AI322" s="238"/>
      <c r="AJ322" s="238"/>
      <c r="AK322" s="238"/>
      <c r="AL322" s="238"/>
      <c r="AM322" s="238"/>
      <c r="AN322" s="238"/>
      <c r="AO322" s="238"/>
      <c r="AP322" s="238"/>
      <c r="AQ322" s="238"/>
      <c r="AR322" s="238"/>
      <c r="AS322" s="238"/>
      <c r="AT322" s="238"/>
      <c r="AU322" s="238"/>
      <c r="AV322" s="238"/>
      <c r="AW322" s="238"/>
      <c r="AX322" s="238"/>
      <c r="AY322" s="238"/>
      <c r="AZ322" s="238"/>
      <c r="BA322" s="238"/>
      <c r="BB322" s="238"/>
      <c r="BC322" s="238"/>
      <c r="BD322" s="238"/>
      <c r="BE322" s="238"/>
      <c r="BF322" s="238"/>
    </row>
    <row r="323" spans="2:58" hidden="1">
      <c r="B323" s="226"/>
      <c r="AB323" s="238"/>
      <c r="AC323" s="238"/>
      <c r="AD323" s="238"/>
      <c r="AE323" s="238"/>
      <c r="AF323" s="238"/>
      <c r="AG323" s="238"/>
      <c r="AH323" s="238"/>
      <c r="AI323" s="238"/>
      <c r="AJ323" s="238"/>
      <c r="AK323" s="238"/>
      <c r="AL323" s="238"/>
      <c r="AM323" s="238"/>
      <c r="AN323" s="238"/>
      <c r="AO323" s="238"/>
      <c r="AP323" s="238"/>
      <c r="AQ323" s="238"/>
      <c r="AR323" s="238"/>
      <c r="AS323" s="238"/>
      <c r="AT323" s="238"/>
      <c r="AU323" s="238"/>
      <c r="AV323" s="238"/>
      <c r="AW323" s="238"/>
      <c r="AX323" s="238"/>
      <c r="AY323" s="238"/>
      <c r="AZ323" s="238"/>
      <c r="BA323" s="238"/>
      <c r="BB323" s="238"/>
      <c r="BC323" s="238"/>
      <c r="BD323" s="238"/>
      <c r="BE323" s="238"/>
      <c r="BF323" s="238"/>
    </row>
    <row r="324" spans="2:58" hidden="1">
      <c r="B324" s="226"/>
      <c r="AB324" s="238"/>
      <c r="AC324" s="238"/>
      <c r="AD324" s="238"/>
      <c r="AE324" s="238"/>
      <c r="AF324" s="238"/>
      <c r="AG324" s="238"/>
      <c r="AH324" s="238"/>
      <c r="AI324" s="238"/>
      <c r="AJ324" s="238"/>
      <c r="AK324" s="238"/>
      <c r="AL324" s="238"/>
      <c r="AM324" s="238"/>
      <c r="AN324" s="238"/>
      <c r="AO324" s="238"/>
      <c r="AP324" s="238"/>
      <c r="AQ324" s="238"/>
      <c r="AR324" s="238"/>
      <c r="AS324" s="238"/>
      <c r="AT324" s="238"/>
      <c r="AU324" s="238"/>
      <c r="AV324" s="238"/>
      <c r="AW324" s="238"/>
      <c r="AX324" s="238"/>
      <c r="AY324" s="238"/>
      <c r="AZ324" s="238"/>
      <c r="BA324" s="238"/>
      <c r="BB324" s="238"/>
      <c r="BC324" s="238"/>
      <c r="BD324" s="238"/>
      <c r="BE324" s="238"/>
      <c r="BF324" s="238"/>
    </row>
    <row r="325" spans="2:58" hidden="1">
      <c r="B325" s="226"/>
      <c r="AB325" s="238"/>
      <c r="AC325" s="238"/>
      <c r="AD325" s="238"/>
      <c r="AE325" s="238"/>
      <c r="AF325" s="238"/>
      <c r="AG325" s="238"/>
      <c r="AH325" s="238"/>
      <c r="AI325" s="238"/>
      <c r="AJ325" s="238"/>
      <c r="AK325" s="238"/>
      <c r="AL325" s="238"/>
      <c r="AM325" s="238"/>
      <c r="AN325" s="238"/>
      <c r="AO325" s="238"/>
      <c r="AP325" s="238"/>
      <c r="AQ325" s="238"/>
      <c r="AR325" s="238"/>
      <c r="AS325" s="238"/>
      <c r="AT325" s="238"/>
      <c r="AU325" s="238"/>
      <c r="AV325" s="238"/>
      <c r="AW325" s="238"/>
      <c r="AX325" s="238"/>
      <c r="AY325" s="238"/>
      <c r="AZ325" s="238"/>
      <c r="BA325" s="238"/>
      <c r="BB325" s="238"/>
      <c r="BC325" s="238"/>
      <c r="BD325" s="238"/>
      <c r="BE325" s="238"/>
      <c r="BF325" s="238"/>
    </row>
    <row r="326" spans="2:58" hidden="1">
      <c r="B326" s="226"/>
      <c r="AB326" s="238"/>
      <c r="AC326" s="238"/>
      <c r="AD326" s="238"/>
      <c r="AE326" s="238"/>
      <c r="AF326" s="238"/>
      <c r="AG326" s="238"/>
      <c r="AH326" s="238"/>
      <c r="AI326" s="238"/>
      <c r="AJ326" s="238"/>
      <c r="AK326" s="238"/>
      <c r="AL326" s="238"/>
      <c r="AM326" s="238"/>
      <c r="AN326" s="238"/>
      <c r="AO326" s="238"/>
      <c r="AP326" s="238"/>
      <c r="AQ326" s="238"/>
      <c r="AR326" s="238"/>
      <c r="AS326" s="238"/>
      <c r="AT326" s="238"/>
      <c r="AU326" s="238"/>
      <c r="AV326" s="238"/>
      <c r="AW326" s="238"/>
      <c r="AX326" s="238"/>
      <c r="AY326" s="238"/>
      <c r="AZ326" s="238"/>
      <c r="BA326" s="238"/>
      <c r="BB326" s="238"/>
      <c r="BC326" s="238"/>
      <c r="BD326" s="238"/>
      <c r="BE326" s="238"/>
      <c r="BF326" s="238"/>
    </row>
    <row r="327" spans="2:58" hidden="1">
      <c r="B327" s="226"/>
      <c r="AB327" s="238"/>
      <c r="AC327" s="238"/>
      <c r="AD327" s="238"/>
      <c r="AE327" s="238"/>
      <c r="AF327" s="238"/>
      <c r="AG327" s="238"/>
      <c r="AH327" s="238"/>
      <c r="AI327" s="238"/>
      <c r="AJ327" s="238"/>
      <c r="AK327" s="238"/>
      <c r="AL327" s="238"/>
      <c r="AM327" s="238"/>
      <c r="AN327" s="238"/>
      <c r="AO327" s="238"/>
      <c r="AP327" s="238"/>
      <c r="AQ327" s="238"/>
      <c r="AR327" s="238"/>
      <c r="AS327" s="238"/>
      <c r="AT327" s="238"/>
      <c r="AU327" s="238"/>
      <c r="AV327" s="238"/>
      <c r="AW327" s="238"/>
      <c r="AX327" s="238"/>
      <c r="AY327" s="238"/>
      <c r="AZ327" s="238"/>
      <c r="BA327" s="238"/>
      <c r="BB327" s="238"/>
      <c r="BC327" s="238"/>
      <c r="BD327" s="238"/>
      <c r="BE327" s="238"/>
      <c r="BF327" s="238"/>
    </row>
    <row r="328" spans="2:58" hidden="1">
      <c r="B328" s="226"/>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row>
    <row r="329" spans="2:58" hidden="1">
      <c r="B329" s="226"/>
      <c r="AB329" s="238"/>
      <c r="AC329" s="238"/>
      <c r="AD329" s="238"/>
      <c r="AE329" s="238"/>
      <c r="AF329" s="238"/>
      <c r="AG329" s="238"/>
      <c r="AH329" s="238"/>
      <c r="AI329" s="238"/>
      <c r="AJ329" s="238"/>
      <c r="AK329" s="238"/>
      <c r="AL329" s="238"/>
      <c r="AM329" s="238"/>
      <c r="AN329" s="238"/>
      <c r="AO329" s="238"/>
      <c r="AP329" s="238"/>
      <c r="AQ329" s="238"/>
      <c r="AR329" s="238"/>
      <c r="AS329" s="238"/>
      <c r="AT329" s="238"/>
      <c r="AU329" s="238"/>
      <c r="AV329" s="238"/>
      <c r="AW329" s="238"/>
      <c r="AX329" s="238"/>
      <c r="AY329" s="238"/>
      <c r="AZ329" s="238"/>
      <c r="BA329" s="238"/>
      <c r="BB329" s="238"/>
      <c r="BC329" s="238"/>
      <c r="BD329" s="238"/>
      <c r="BE329" s="238"/>
      <c r="BF329" s="238"/>
    </row>
    <row r="330" spans="2:58" hidden="1">
      <c r="B330" s="226"/>
      <c r="AB330" s="238"/>
      <c r="AC330" s="238"/>
      <c r="AD330" s="238"/>
      <c r="AE330" s="238"/>
      <c r="AF330" s="238"/>
      <c r="AG330" s="238"/>
      <c r="AH330" s="238"/>
      <c r="AI330" s="238"/>
      <c r="AJ330" s="238"/>
      <c r="AK330" s="238"/>
      <c r="AL330" s="238"/>
      <c r="AM330" s="238"/>
      <c r="AN330" s="238"/>
      <c r="AO330" s="238"/>
      <c r="AP330" s="238"/>
      <c r="AQ330" s="238"/>
      <c r="AR330" s="238"/>
      <c r="AS330" s="238"/>
      <c r="AT330" s="238"/>
      <c r="AU330" s="238"/>
      <c r="AV330" s="238"/>
      <c r="AW330" s="238"/>
      <c r="AX330" s="238"/>
      <c r="AY330" s="238"/>
      <c r="AZ330" s="238"/>
      <c r="BA330" s="238"/>
      <c r="BB330" s="238"/>
      <c r="BC330" s="238"/>
      <c r="BD330" s="238"/>
      <c r="BE330" s="238"/>
      <c r="BF330" s="238"/>
    </row>
    <row r="331" spans="2:58" hidden="1">
      <c r="B331" s="226"/>
      <c r="AB331" s="238"/>
      <c r="AC331" s="238"/>
      <c r="AD331" s="238"/>
      <c r="AE331" s="238"/>
      <c r="AF331" s="238"/>
      <c r="AG331" s="238"/>
      <c r="AH331" s="238"/>
      <c r="AI331" s="238"/>
      <c r="AJ331" s="238"/>
      <c r="AK331" s="238"/>
      <c r="AL331" s="238"/>
      <c r="AM331" s="238"/>
      <c r="AN331" s="238"/>
      <c r="AO331" s="238"/>
      <c r="AP331" s="238"/>
      <c r="AQ331" s="238"/>
      <c r="AR331" s="238"/>
      <c r="AS331" s="238"/>
      <c r="AT331" s="238"/>
      <c r="AU331" s="238"/>
      <c r="AV331" s="238"/>
      <c r="AW331" s="238"/>
      <c r="AX331" s="238"/>
      <c r="AY331" s="238"/>
      <c r="AZ331" s="238"/>
      <c r="BA331" s="238"/>
      <c r="BB331" s="238"/>
      <c r="BC331" s="238"/>
      <c r="BD331" s="238"/>
      <c r="BE331" s="238"/>
      <c r="BF331" s="238"/>
    </row>
    <row r="332" spans="2:58" hidden="1">
      <c r="B332" s="226"/>
      <c r="AB332" s="238"/>
      <c r="AC332" s="238"/>
      <c r="AD332" s="238"/>
      <c r="AE332" s="238"/>
      <c r="AF332" s="238"/>
      <c r="AG332" s="238"/>
      <c r="AH332" s="238"/>
      <c r="AI332" s="238"/>
      <c r="AJ332" s="238"/>
      <c r="AK332" s="238"/>
      <c r="AL332" s="238"/>
      <c r="AM332" s="238"/>
      <c r="AN332" s="238"/>
      <c r="AO332" s="238"/>
      <c r="AP332" s="238"/>
      <c r="AQ332" s="238"/>
      <c r="AR332" s="238"/>
      <c r="AS332" s="238"/>
      <c r="AT332" s="238"/>
      <c r="AU332" s="238"/>
      <c r="AV332" s="238"/>
      <c r="AW332" s="238"/>
      <c r="AX332" s="238"/>
      <c r="AY332" s="238"/>
      <c r="AZ332" s="238"/>
      <c r="BA332" s="238"/>
      <c r="BB332" s="238"/>
      <c r="BC332" s="238"/>
      <c r="BD332" s="238"/>
      <c r="BE332" s="238"/>
      <c r="BF332" s="238"/>
    </row>
    <row r="333" spans="2:58" hidden="1">
      <c r="B333" s="226"/>
      <c r="AB333" s="238"/>
      <c r="AC333" s="238"/>
      <c r="AD333" s="238"/>
      <c r="AE333" s="238"/>
      <c r="AF333" s="238"/>
      <c r="AG333" s="238"/>
      <c r="AH333" s="238"/>
      <c r="AI333" s="238"/>
      <c r="AJ333" s="238"/>
      <c r="AK333" s="238"/>
      <c r="AL333" s="238"/>
      <c r="AM333" s="238"/>
      <c r="AN333" s="238"/>
      <c r="AO333" s="238"/>
      <c r="AP333" s="238"/>
      <c r="AQ333" s="238"/>
      <c r="AR333" s="238"/>
      <c r="AS333" s="238"/>
      <c r="AT333" s="238"/>
      <c r="AU333" s="238"/>
      <c r="AV333" s="238"/>
      <c r="AW333" s="238"/>
      <c r="AX333" s="238"/>
      <c r="AY333" s="238"/>
      <c r="AZ333" s="238"/>
      <c r="BA333" s="238"/>
      <c r="BB333" s="238"/>
      <c r="BC333" s="238"/>
      <c r="BD333" s="238"/>
      <c r="BE333" s="238"/>
      <c r="BF333" s="238"/>
    </row>
    <row r="334" spans="2:58" hidden="1">
      <c r="B334" s="226"/>
      <c r="AB334" s="238"/>
      <c r="AC334" s="238"/>
      <c r="AD334" s="238"/>
      <c r="AE334" s="238"/>
      <c r="AF334" s="238"/>
      <c r="AG334" s="238"/>
      <c r="AH334" s="238"/>
      <c r="AI334" s="238"/>
      <c r="AJ334" s="238"/>
      <c r="AK334" s="238"/>
      <c r="AL334" s="238"/>
      <c r="AM334" s="238"/>
      <c r="AN334" s="238"/>
      <c r="AO334" s="238"/>
      <c r="AP334" s="238"/>
      <c r="AQ334" s="238"/>
      <c r="AR334" s="238"/>
      <c r="AS334" s="238"/>
      <c r="AT334" s="238"/>
      <c r="AU334" s="238"/>
      <c r="AV334" s="238"/>
      <c r="AW334" s="238"/>
      <c r="AX334" s="238"/>
      <c r="AY334" s="238"/>
      <c r="AZ334" s="238"/>
      <c r="BA334" s="238"/>
      <c r="BB334" s="238"/>
      <c r="BC334" s="238"/>
      <c r="BD334" s="238"/>
      <c r="BE334" s="238"/>
      <c r="BF334" s="238"/>
    </row>
    <row r="335" spans="2:58" hidden="1">
      <c r="B335" s="226"/>
      <c r="AB335" s="238"/>
      <c r="AC335" s="238"/>
      <c r="AD335" s="238"/>
      <c r="AE335" s="238"/>
      <c r="AF335" s="238"/>
      <c r="AG335" s="238"/>
      <c r="AH335" s="238"/>
      <c r="AI335" s="238"/>
      <c r="AJ335" s="238"/>
      <c r="AK335" s="238"/>
      <c r="AL335" s="238"/>
      <c r="AM335" s="238"/>
      <c r="AN335" s="238"/>
      <c r="AO335" s="238"/>
      <c r="AP335" s="238"/>
      <c r="AQ335" s="238"/>
      <c r="AR335" s="238"/>
      <c r="AS335" s="238"/>
      <c r="AT335" s="238"/>
      <c r="AU335" s="238"/>
      <c r="AV335" s="238"/>
      <c r="AW335" s="238"/>
      <c r="AX335" s="238"/>
      <c r="AY335" s="238"/>
      <c r="AZ335" s="238"/>
      <c r="BA335" s="238"/>
      <c r="BB335" s="238"/>
      <c r="BC335" s="238"/>
      <c r="BD335" s="238"/>
      <c r="BE335" s="238"/>
      <c r="BF335" s="238"/>
    </row>
    <row r="336" spans="2:58" hidden="1">
      <c r="B336" s="226"/>
      <c r="AB336" s="238"/>
      <c r="AC336" s="238"/>
      <c r="AD336" s="238"/>
      <c r="AE336" s="238"/>
      <c r="AF336" s="238"/>
      <c r="AG336" s="238"/>
      <c r="AH336" s="238"/>
      <c r="AI336" s="238"/>
      <c r="AJ336" s="238"/>
      <c r="AK336" s="238"/>
      <c r="AL336" s="238"/>
      <c r="AM336" s="238"/>
      <c r="AN336" s="238"/>
      <c r="AO336" s="238"/>
      <c r="AP336" s="238"/>
      <c r="AQ336" s="238"/>
      <c r="AR336" s="238"/>
      <c r="AS336" s="238"/>
      <c r="AT336" s="238"/>
      <c r="AU336" s="238"/>
      <c r="AV336" s="238"/>
      <c r="AW336" s="238"/>
      <c r="AX336" s="238"/>
      <c r="AY336" s="238"/>
      <c r="AZ336" s="238"/>
      <c r="BA336" s="238"/>
      <c r="BB336" s="238"/>
      <c r="BC336" s="238"/>
      <c r="BD336" s="238"/>
      <c r="BE336" s="238"/>
      <c r="BF336" s="238"/>
    </row>
    <row r="337" spans="2:58" hidden="1">
      <c r="B337" s="226"/>
      <c r="AB337" s="238"/>
      <c r="AC337" s="238"/>
      <c r="AD337" s="238"/>
      <c r="AE337" s="238"/>
      <c r="AF337" s="238"/>
      <c r="AG337" s="238"/>
      <c r="AH337" s="238"/>
      <c r="AI337" s="238"/>
      <c r="AJ337" s="238"/>
      <c r="AK337" s="238"/>
      <c r="AL337" s="238"/>
      <c r="AM337" s="238"/>
      <c r="AN337" s="238"/>
      <c r="AO337" s="238"/>
      <c r="AP337" s="238"/>
      <c r="AQ337" s="238"/>
      <c r="AR337" s="238"/>
      <c r="AS337" s="238"/>
      <c r="AT337" s="238"/>
      <c r="AU337" s="238"/>
      <c r="AV337" s="238"/>
      <c r="AW337" s="238"/>
      <c r="AX337" s="238"/>
      <c r="AY337" s="238"/>
      <c r="AZ337" s="238"/>
      <c r="BA337" s="238"/>
      <c r="BB337" s="238"/>
      <c r="BC337" s="238"/>
      <c r="BD337" s="238"/>
      <c r="BE337" s="238"/>
      <c r="BF337" s="238"/>
    </row>
    <row r="338" spans="2:58" hidden="1">
      <c r="B338" s="226"/>
      <c r="AB338" s="238"/>
      <c r="AC338" s="238"/>
      <c r="AD338" s="238"/>
      <c r="AE338" s="238"/>
      <c r="AF338" s="238"/>
      <c r="AG338" s="238"/>
      <c r="AH338" s="238"/>
      <c r="AI338" s="238"/>
      <c r="AJ338" s="238"/>
      <c r="AK338" s="238"/>
      <c r="AL338" s="238"/>
      <c r="AM338" s="238"/>
      <c r="AN338" s="238"/>
      <c r="AO338" s="238"/>
      <c r="AP338" s="238"/>
      <c r="AQ338" s="238"/>
      <c r="AR338" s="238"/>
      <c r="AS338" s="238"/>
      <c r="AT338" s="238"/>
      <c r="AU338" s="238"/>
      <c r="AV338" s="238"/>
      <c r="AW338" s="238"/>
      <c r="AX338" s="238"/>
      <c r="AY338" s="238"/>
      <c r="AZ338" s="238"/>
      <c r="BA338" s="238"/>
      <c r="BB338" s="238"/>
      <c r="BC338" s="238"/>
      <c r="BD338" s="238"/>
      <c r="BE338" s="238"/>
      <c r="BF338" s="238"/>
    </row>
    <row r="339" spans="2:58" hidden="1">
      <c r="B339" s="226"/>
      <c r="AB339" s="238"/>
      <c r="AC339" s="238"/>
      <c r="AD339" s="238"/>
      <c r="AE339" s="238"/>
      <c r="AF339" s="238"/>
      <c r="AG339" s="238"/>
      <c r="AH339" s="238"/>
      <c r="AI339" s="238"/>
      <c r="AJ339" s="238"/>
      <c r="AK339" s="238"/>
      <c r="AL339" s="238"/>
      <c r="AM339" s="238"/>
      <c r="AN339" s="238"/>
      <c r="AO339" s="238"/>
      <c r="AP339" s="238"/>
      <c r="AQ339" s="238"/>
      <c r="AR339" s="238"/>
      <c r="AS339" s="238"/>
      <c r="AT339" s="238"/>
      <c r="AU339" s="238"/>
      <c r="AV339" s="238"/>
      <c r="AW339" s="238"/>
      <c r="AX339" s="238"/>
      <c r="AY339" s="238"/>
      <c r="AZ339" s="238"/>
      <c r="BA339" s="238"/>
      <c r="BB339" s="238"/>
      <c r="BC339" s="238"/>
      <c r="BD339" s="238"/>
      <c r="BE339" s="238"/>
      <c r="BF339" s="238"/>
    </row>
    <row r="340" spans="2:58" hidden="1">
      <c r="B340" s="226"/>
      <c r="AB340" s="238"/>
      <c r="AC340" s="238"/>
      <c r="AD340" s="238"/>
      <c r="AE340" s="238"/>
      <c r="AF340" s="238"/>
      <c r="AG340" s="238"/>
      <c r="AH340" s="238"/>
      <c r="AI340" s="238"/>
      <c r="AJ340" s="238"/>
      <c r="AK340" s="238"/>
      <c r="AL340" s="238"/>
      <c r="AM340" s="238"/>
      <c r="AN340" s="238"/>
      <c r="AO340" s="238"/>
      <c r="AP340" s="238"/>
      <c r="AQ340" s="238"/>
      <c r="AR340" s="238"/>
      <c r="AS340" s="238"/>
      <c r="AT340" s="238"/>
      <c r="AU340" s="238"/>
      <c r="AV340" s="238"/>
      <c r="AW340" s="238"/>
      <c r="AX340" s="238"/>
      <c r="AY340" s="238"/>
      <c r="AZ340" s="238"/>
      <c r="BA340" s="238"/>
      <c r="BB340" s="238"/>
      <c r="BC340" s="238"/>
      <c r="BD340" s="238"/>
      <c r="BE340" s="238"/>
      <c r="BF340" s="238"/>
    </row>
    <row r="341" spans="2:58" hidden="1">
      <c r="B341" s="226"/>
      <c r="AB341" s="238"/>
      <c r="AC341" s="238"/>
      <c r="AD341" s="238"/>
      <c r="AE341" s="238"/>
      <c r="AF341" s="238"/>
      <c r="AG341" s="238"/>
      <c r="AH341" s="238"/>
      <c r="AI341" s="238"/>
      <c r="AJ341" s="238"/>
      <c r="AK341" s="238"/>
      <c r="AL341" s="238"/>
      <c r="AM341" s="238"/>
      <c r="AN341" s="238"/>
      <c r="AO341" s="238"/>
      <c r="AP341" s="238"/>
      <c r="AQ341" s="238"/>
      <c r="AR341" s="238"/>
      <c r="AS341" s="238"/>
      <c r="AT341" s="238"/>
      <c r="AU341" s="238"/>
      <c r="AV341" s="238"/>
      <c r="AW341" s="238"/>
      <c r="AX341" s="238"/>
      <c r="AY341" s="238"/>
      <c r="AZ341" s="238"/>
      <c r="BA341" s="238"/>
      <c r="BB341" s="238"/>
      <c r="BC341" s="238"/>
      <c r="BD341" s="238"/>
      <c r="BE341" s="238"/>
      <c r="BF341" s="238"/>
    </row>
    <row r="342" spans="2:58" hidden="1">
      <c r="B342" s="226"/>
      <c r="AB342" s="238"/>
      <c r="AC342" s="238"/>
      <c r="AD342" s="238"/>
      <c r="AE342" s="238"/>
      <c r="AF342" s="238"/>
      <c r="AG342" s="238"/>
      <c r="AH342" s="238"/>
      <c r="AI342" s="238"/>
      <c r="AJ342" s="238"/>
      <c r="AK342" s="238"/>
      <c r="AL342" s="238"/>
      <c r="AM342" s="238"/>
      <c r="AN342" s="238"/>
      <c r="AO342" s="238"/>
      <c r="AP342" s="238"/>
      <c r="AQ342" s="238"/>
      <c r="AR342" s="238"/>
      <c r="AS342" s="238"/>
      <c r="AT342" s="238"/>
      <c r="AU342" s="238"/>
      <c r="AV342" s="238"/>
      <c r="AW342" s="238"/>
      <c r="AX342" s="238"/>
      <c r="AY342" s="238"/>
      <c r="AZ342" s="238"/>
      <c r="BA342" s="238"/>
      <c r="BB342" s="238"/>
      <c r="BC342" s="238"/>
      <c r="BD342" s="238"/>
      <c r="BE342" s="238"/>
      <c r="BF342" s="238"/>
    </row>
    <row r="343" spans="2:58" hidden="1">
      <c r="B343" s="226"/>
      <c r="AB343" s="238"/>
      <c r="AC343" s="238"/>
      <c r="AD343" s="238"/>
      <c r="AE343" s="238"/>
      <c r="AF343" s="238"/>
      <c r="AG343" s="238"/>
      <c r="AH343" s="238"/>
      <c r="AI343" s="238"/>
      <c r="AJ343" s="238"/>
      <c r="AK343" s="238"/>
      <c r="AL343" s="238"/>
      <c r="AM343" s="238"/>
      <c r="AN343" s="238"/>
      <c r="AO343" s="238"/>
      <c r="AP343" s="238"/>
      <c r="AQ343" s="238"/>
      <c r="AR343" s="238"/>
      <c r="AS343" s="238"/>
      <c r="AT343" s="238"/>
      <c r="AU343" s="238"/>
      <c r="AV343" s="238"/>
      <c r="AW343" s="238"/>
      <c r="AX343" s="238"/>
      <c r="AY343" s="238"/>
      <c r="AZ343" s="238"/>
      <c r="BA343" s="238"/>
      <c r="BB343" s="238"/>
      <c r="BC343" s="238"/>
      <c r="BD343" s="238"/>
      <c r="BE343" s="238"/>
      <c r="BF343" s="238"/>
    </row>
    <row r="344" spans="2:58" hidden="1">
      <c r="B344" s="226"/>
      <c r="AB344" s="238"/>
      <c r="AC344" s="238"/>
      <c r="AD344" s="238"/>
      <c r="AE344" s="238"/>
      <c r="AF344" s="238"/>
      <c r="AG344" s="238"/>
      <c r="AH344" s="238"/>
      <c r="AI344" s="238"/>
      <c r="AJ344" s="238"/>
      <c r="AK344" s="238"/>
      <c r="AL344" s="238"/>
      <c r="AM344" s="238"/>
      <c r="AN344" s="238"/>
      <c r="AO344" s="238"/>
      <c r="AP344" s="238"/>
      <c r="AQ344" s="238"/>
      <c r="AR344" s="238"/>
      <c r="AS344" s="238"/>
      <c r="AT344" s="238"/>
      <c r="AU344" s="238"/>
      <c r="AV344" s="238"/>
      <c r="AW344" s="238"/>
      <c r="AX344" s="238"/>
      <c r="AY344" s="238"/>
      <c r="AZ344" s="238"/>
      <c r="BA344" s="238"/>
      <c r="BB344" s="238"/>
      <c r="BC344" s="238"/>
      <c r="BD344" s="238"/>
      <c r="BE344" s="238"/>
      <c r="BF344" s="238"/>
    </row>
    <row r="345" spans="2:58" hidden="1">
      <c r="B345" s="226"/>
      <c r="AB345" s="238"/>
      <c r="AC345" s="238"/>
      <c r="AD345" s="238"/>
      <c r="AE345" s="238"/>
      <c r="AF345" s="238"/>
      <c r="AG345" s="238"/>
      <c r="AH345" s="238"/>
      <c r="AI345" s="238"/>
      <c r="AJ345" s="238"/>
      <c r="AK345" s="238"/>
      <c r="AL345" s="238"/>
      <c r="AM345" s="238"/>
      <c r="AN345" s="238"/>
      <c r="AO345" s="238"/>
      <c r="AP345" s="238"/>
      <c r="AQ345" s="238"/>
      <c r="AR345" s="238"/>
      <c r="AS345" s="238"/>
      <c r="AT345" s="238"/>
      <c r="AU345" s="238"/>
      <c r="AV345" s="238"/>
      <c r="AW345" s="238"/>
      <c r="AX345" s="238"/>
      <c r="AY345" s="238"/>
      <c r="AZ345" s="238"/>
      <c r="BA345" s="238"/>
      <c r="BB345" s="238"/>
      <c r="BC345" s="238"/>
      <c r="BD345" s="238"/>
      <c r="BE345" s="238"/>
      <c r="BF345" s="238"/>
    </row>
    <row r="346" spans="2:58" hidden="1">
      <c r="B346" s="226"/>
      <c r="AB346" s="238"/>
      <c r="AC346" s="238"/>
      <c r="AD346" s="238"/>
      <c r="AE346" s="238"/>
      <c r="AF346" s="238"/>
      <c r="AG346" s="238"/>
      <c r="AH346" s="238"/>
      <c r="AI346" s="238"/>
      <c r="AJ346" s="238"/>
      <c r="AK346" s="238"/>
      <c r="AL346" s="238"/>
      <c r="AM346" s="238"/>
      <c r="AN346" s="238"/>
      <c r="AO346" s="238"/>
      <c r="AP346" s="238"/>
      <c r="AQ346" s="238"/>
      <c r="AR346" s="238"/>
      <c r="AS346" s="238"/>
      <c r="AT346" s="238"/>
      <c r="AU346" s="238"/>
      <c r="AV346" s="238"/>
      <c r="AW346" s="238"/>
      <c r="AX346" s="238"/>
      <c r="AY346" s="238"/>
      <c r="AZ346" s="238"/>
      <c r="BA346" s="238"/>
      <c r="BB346" s="238"/>
      <c r="BC346" s="238"/>
      <c r="BD346" s="238"/>
      <c r="BE346" s="238"/>
      <c r="BF346" s="238"/>
    </row>
    <row r="347" spans="2:58" hidden="1">
      <c r="B347" s="226"/>
      <c r="AB347" s="238"/>
      <c r="AC347" s="238"/>
      <c r="AD347" s="238"/>
      <c r="AE347" s="238"/>
      <c r="AF347" s="238"/>
      <c r="AG347" s="238"/>
      <c r="AH347" s="238"/>
      <c r="AI347" s="238"/>
      <c r="AJ347" s="238"/>
      <c r="AK347" s="238"/>
      <c r="AL347" s="238"/>
      <c r="AM347" s="238"/>
      <c r="AN347" s="238"/>
      <c r="AO347" s="238"/>
      <c r="AP347" s="238"/>
      <c r="AQ347" s="238"/>
      <c r="AR347" s="238"/>
      <c r="AS347" s="238"/>
      <c r="AT347" s="238"/>
      <c r="AU347" s="238"/>
      <c r="AV347" s="238"/>
      <c r="AW347" s="238"/>
      <c r="AX347" s="238"/>
      <c r="AY347" s="238"/>
      <c r="AZ347" s="238"/>
      <c r="BA347" s="238"/>
      <c r="BB347" s="238"/>
      <c r="BC347" s="238"/>
      <c r="BD347" s="238"/>
      <c r="BE347" s="238"/>
      <c r="BF347" s="238"/>
    </row>
    <row r="348" spans="2:58" hidden="1">
      <c r="B348" s="226"/>
      <c r="AB348" s="238"/>
      <c r="AC348" s="238"/>
      <c r="AD348" s="238"/>
      <c r="AE348" s="238"/>
      <c r="AF348" s="238"/>
      <c r="AG348" s="238"/>
      <c r="AH348" s="238"/>
      <c r="AI348" s="238"/>
      <c r="AJ348" s="238"/>
      <c r="AK348" s="238"/>
      <c r="AL348" s="238"/>
      <c r="AM348" s="238"/>
      <c r="AN348" s="238"/>
      <c r="AO348" s="238"/>
      <c r="AP348" s="238"/>
      <c r="AQ348" s="238"/>
      <c r="AR348" s="238"/>
      <c r="AS348" s="238"/>
      <c r="AT348" s="238"/>
      <c r="AU348" s="238"/>
      <c r="AV348" s="238"/>
      <c r="AW348" s="238"/>
      <c r="AX348" s="238"/>
      <c r="AY348" s="238"/>
      <c r="AZ348" s="238"/>
      <c r="BA348" s="238"/>
      <c r="BB348" s="238"/>
      <c r="BC348" s="238"/>
      <c r="BD348" s="238"/>
      <c r="BE348" s="238"/>
      <c r="BF348" s="238"/>
    </row>
    <row r="349" spans="2:58" hidden="1">
      <c r="B349" s="226"/>
      <c r="AB349" s="238"/>
      <c r="AC349" s="238"/>
      <c r="AD349" s="238"/>
      <c r="AE349" s="238"/>
      <c r="AF349" s="238"/>
      <c r="AG349" s="238"/>
      <c r="AH349" s="238"/>
      <c r="AI349" s="238"/>
      <c r="AJ349" s="238"/>
      <c r="AK349" s="238"/>
      <c r="AL349" s="238"/>
      <c r="AM349" s="238"/>
      <c r="AN349" s="238"/>
      <c r="AO349" s="238"/>
      <c r="AP349" s="238"/>
      <c r="AQ349" s="238"/>
      <c r="AR349" s="238"/>
      <c r="AS349" s="238"/>
      <c r="AT349" s="238"/>
      <c r="AU349" s="238"/>
      <c r="AV349" s="238"/>
      <c r="AW349" s="238"/>
      <c r="AX349" s="238"/>
      <c r="AY349" s="238"/>
      <c r="AZ349" s="238"/>
      <c r="BA349" s="238"/>
      <c r="BB349" s="238"/>
      <c r="BC349" s="238"/>
      <c r="BD349" s="238"/>
      <c r="BE349" s="238"/>
      <c r="BF349" s="238"/>
    </row>
    <row r="350" spans="2:58" hidden="1">
      <c r="B350" s="226"/>
      <c r="AB350" s="238"/>
      <c r="AC350" s="238"/>
      <c r="AD350" s="238"/>
      <c r="AE350" s="238"/>
      <c r="AF350" s="238"/>
      <c r="AG350" s="238"/>
      <c r="AH350" s="238"/>
      <c r="AI350" s="238"/>
      <c r="AJ350" s="238"/>
      <c r="AK350" s="238"/>
      <c r="AL350" s="238"/>
      <c r="AM350" s="238"/>
      <c r="AN350" s="238"/>
      <c r="AO350" s="238"/>
      <c r="AP350" s="238"/>
      <c r="AQ350" s="238"/>
      <c r="AR350" s="238"/>
      <c r="AS350" s="238"/>
      <c r="AT350" s="238"/>
      <c r="AU350" s="238"/>
      <c r="AV350" s="238"/>
      <c r="AW350" s="238"/>
      <c r="AX350" s="238"/>
      <c r="AY350" s="238"/>
      <c r="AZ350" s="238"/>
      <c r="BA350" s="238"/>
      <c r="BB350" s="238"/>
      <c r="BC350" s="238"/>
      <c r="BD350" s="238"/>
      <c r="BE350" s="238"/>
      <c r="BF350" s="238"/>
    </row>
    <row r="351" spans="2:58" hidden="1">
      <c r="B351" s="226"/>
      <c r="AB351" s="238"/>
      <c r="AC351" s="238"/>
      <c r="AD351" s="238"/>
      <c r="AE351" s="238"/>
      <c r="AF351" s="238"/>
      <c r="AG351" s="238"/>
      <c r="AH351" s="238"/>
      <c r="AI351" s="238"/>
      <c r="AJ351" s="238"/>
      <c r="AK351" s="238"/>
      <c r="AL351" s="238"/>
      <c r="AM351" s="238"/>
      <c r="AN351" s="238"/>
      <c r="AO351" s="238"/>
      <c r="AP351" s="238"/>
      <c r="AQ351" s="238"/>
      <c r="AR351" s="238"/>
      <c r="AS351" s="238"/>
      <c r="AT351" s="238"/>
      <c r="AU351" s="238"/>
      <c r="AV351" s="238"/>
      <c r="AW351" s="238"/>
      <c r="AX351" s="238"/>
      <c r="AY351" s="238"/>
      <c r="AZ351" s="238"/>
      <c r="BA351" s="238"/>
      <c r="BB351" s="238"/>
      <c r="BC351" s="238"/>
      <c r="BD351" s="238"/>
      <c r="BE351" s="238"/>
      <c r="BF351" s="238"/>
    </row>
    <row r="352" spans="2:58" hidden="1">
      <c r="B352" s="226"/>
      <c r="AB352" s="238"/>
      <c r="AC352" s="238"/>
      <c r="AD352" s="238"/>
      <c r="AE352" s="238"/>
      <c r="AF352" s="238"/>
      <c r="AG352" s="238"/>
      <c r="AH352" s="238"/>
      <c r="AI352" s="238"/>
      <c r="AJ352" s="238"/>
      <c r="AK352" s="238"/>
      <c r="AL352" s="238"/>
      <c r="AM352" s="238"/>
      <c r="AN352" s="238"/>
      <c r="AO352" s="238"/>
      <c r="AP352" s="238"/>
      <c r="AQ352" s="238"/>
      <c r="AR352" s="238"/>
      <c r="AS352" s="238"/>
      <c r="AT352" s="238"/>
      <c r="AU352" s="238"/>
      <c r="AV352" s="238"/>
      <c r="AW352" s="238"/>
      <c r="AX352" s="238"/>
      <c r="AY352" s="238"/>
      <c r="AZ352" s="238"/>
      <c r="BA352" s="238"/>
      <c r="BB352" s="238"/>
      <c r="BC352" s="238"/>
      <c r="BD352" s="238"/>
      <c r="BE352" s="238"/>
      <c r="BF352" s="238"/>
    </row>
    <row r="353" spans="2:58" hidden="1">
      <c r="B353" s="226"/>
      <c r="AB353" s="238"/>
      <c r="AC353" s="238"/>
      <c r="AD353" s="238"/>
      <c r="AE353" s="238"/>
      <c r="AF353" s="238"/>
      <c r="AG353" s="238"/>
      <c r="AH353" s="238"/>
      <c r="AI353" s="238"/>
      <c r="AJ353" s="238"/>
      <c r="AK353" s="238"/>
      <c r="AL353" s="238"/>
      <c r="AM353" s="238"/>
      <c r="AN353" s="238"/>
      <c r="AO353" s="238"/>
      <c r="AP353" s="238"/>
      <c r="AQ353" s="238"/>
      <c r="AR353" s="238"/>
      <c r="AS353" s="238"/>
      <c r="AT353" s="238"/>
      <c r="AU353" s="238"/>
      <c r="AV353" s="238"/>
      <c r="AW353" s="238"/>
      <c r="AX353" s="238"/>
      <c r="AY353" s="238"/>
      <c r="AZ353" s="238"/>
      <c r="BA353" s="238"/>
      <c r="BB353" s="238"/>
      <c r="BC353" s="238"/>
      <c r="BD353" s="238"/>
      <c r="BE353" s="238"/>
      <c r="BF353" s="238"/>
    </row>
    <row r="354" spans="2:58" hidden="1">
      <c r="B354" s="226"/>
      <c r="AB354" s="238"/>
      <c r="AC354" s="238"/>
      <c r="AD354" s="238"/>
      <c r="AE354" s="238"/>
      <c r="AF354" s="238"/>
      <c r="AG354" s="238"/>
      <c r="AH354" s="238"/>
      <c r="AI354" s="238"/>
      <c r="AJ354" s="238"/>
      <c r="AK354" s="238"/>
      <c r="AL354" s="238"/>
      <c r="AM354" s="238"/>
      <c r="AN354" s="238"/>
      <c r="AO354" s="238"/>
      <c r="AP354" s="238"/>
      <c r="AQ354" s="238"/>
      <c r="AR354" s="238"/>
      <c r="AS354" s="238"/>
      <c r="AT354" s="238"/>
      <c r="AU354" s="238"/>
      <c r="AV354" s="238"/>
      <c r="AW354" s="238"/>
      <c r="AX354" s="238"/>
      <c r="AY354" s="238"/>
      <c r="AZ354" s="238"/>
      <c r="BA354" s="238"/>
      <c r="BB354" s="238"/>
      <c r="BC354" s="238"/>
      <c r="BD354" s="238"/>
      <c r="BE354" s="238"/>
      <c r="BF354" s="238"/>
    </row>
    <row r="355" spans="2:58" hidden="1">
      <c r="B355" s="226"/>
      <c r="AB355" s="238"/>
      <c r="AC355" s="238"/>
      <c r="AD355" s="238"/>
      <c r="AE355" s="238"/>
      <c r="AF355" s="238"/>
      <c r="AG355" s="238"/>
      <c r="AH355" s="238"/>
      <c r="AI355" s="238"/>
      <c r="AJ355" s="238"/>
      <c r="AK355" s="238"/>
      <c r="AL355" s="238"/>
      <c r="AM355" s="238"/>
      <c r="AN355" s="238"/>
      <c r="AO355" s="238"/>
      <c r="AP355" s="238"/>
      <c r="AQ355" s="238"/>
      <c r="AR355" s="238"/>
      <c r="AS355" s="238"/>
      <c r="AT355" s="238"/>
      <c r="AU355" s="238"/>
      <c r="AV355" s="238"/>
      <c r="AW355" s="238"/>
      <c r="AX355" s="238"/>
      <c r="AY355" s="238"/>
      <c r="AZ355" s="238"/>
      <c r="BA355" s="238"/>
      <c r="BB355" s="238"/>
      <c r="BC355" s="238"/>
      <c r="BD355" s="238"/>
      <c r="BE355" s="238"/>
      <c r="BF355" s="238"/>
    </row>
    <row r="356" spans="2:58" hidden="1">
      <c r="B356" s="226"/>
      <c r="AB356" s="238"/>
      <c r="AC356" s="238"/>
      <c r="AD356" s="238"/>
      <c r="AE356" s="238"/>
      <c r="AF356" s="238"/>
      <c r="AG356" s="238"/>
      <c r="AH356" s="238"/>
      <c r="AI356" s="238"/>
      <c r="AJ356" s="238"/>
      <c r="AK356" s="238"/>
      <c r="AL356" s="238"/>
      <c r="AM356" s="238"/>
      <c r="AN356" s="238"/>
      <c r="AO356" s="238"/>
      <c r="AP356" s="238"/>
      <c r="AQ356" s="238"/>
      <c r="AR356" s="238"/>
      <c r="AS356" s="238"/>
      <c r="AT356" s="238"/>
      <c r="AU356" s="238"/>
      <c r="AV356" s="238"/>
      <c r="AW356" s="238"/>
      <c r="AX356" s="238"/>
      <c r="AY356" s="238"/>
      <c r="AZ356" s="238"/>
      <c r="BA356" s="238"/>
      <c r="BB356" s="238"/>
      <c r="BC356" s="238"/>
      <c r="BD356" s="238"/>
      <c r="BE356" s="238"/>
      <c r="BF356" s="238"/>
    </row>
    <row r="357" spans="2:58" hidden="1">
      <c r="B357" s="226"/>
      <c r="AB357" s="238"/>
      <c r="AC357" s="238"/>
      <c r="AD357" s="238"/>
      <c r="AE357" s="238"/>
      <c r="AF357" s="238"/>
      <c r="AG357" s="238"/>
      <c r="AH357" s="238"/>
      <c r="AI357" s="238"/>
      <c r="AJ357" s="238"/>
      <c r="AK357" s="238"/>
      <c r="AL357" s="238"/>
      <c r="AM357" s="238"/>
      <c r="AN357" s="238"/>
      <c r="AO357" s="238"/>
      <c r="AP357" s="238"/>
      <c r="AQ357" s="238"/>
      <c r="AR357" s="238"/>
      <c r="AS357" s="238"/>
      <c r="AT357" s="238"/>
      <c r="AU357" s="238"/>
      <c r="AV357" s="238"/>
      <c r="AW357" s="238"/>
      <c r="AX357" s="238"/>
      <c r="AY357" s="238"/>
      <c r="AZ357" s="238"/>
      <c r="BA357" s="238"/>
      <c r="BB357" s="238"/>
      <c r="BC357" s="238"/>
      <c r="BD357" s="238"/>
      <c r="BE357" s="238"/>
      <c r="BF357" s="238"/>
    </row>
    <row r="358" spans="2:58" hidden="1">
      <c r="B358" s="226"/>
      <c r="AB358" s="238"/>
      <c r="AC358" s="238"/>
      <c r="AD358" s="238"/>
      <c r="AE358" s="238"/>
      <c r="AF358" s="238"/>
      <c r="AG358" s="238"/>
      <c r="AH358" s="238"/>
      <c r="AI358" s="238"/>
      <c r="AJ358" s="238"/>
      <c r="AK358" s="238"/>
      <c r="AL358" s="238"/>
      <c r="AM358" s="238"/>
      <c r="AN358" s="238"/>
      <c r="AO358" s="238"/>
      <c r="AP358" s="238"/>
      <c r="AQ358" s="238"/>
      <c r="AR358" s="238"/>
      <c r="AS358" s="238"/>
      <c r="AT358" s="238"/>
      <c r="AU358" s="238"/>
      <c r="AV358" s="238"/>
      <c r="AW358" s="238"/>
      <c r="AX358" s="238"/>
      <c r="AY358" s="238"/>
      <c r="AZ358" s="238"/>
      <c r="BA358" s="238"/>
      <c r="BB358" s="238"/>
      <c r="BC358" s="238"/>
      <c r="BD358" s="238"/>
      <c r="BE358" s="238"/>
      <c r="BF358" s="238"/>
    </row>
    <row r="359" spans="2:58" hidden="1">
      <c r="B359" s="226"/>
      <c r="AB359" s="238"/>
      <c r="AC359" s="238"/>
      <c r="AD359" s="238"/>
      <c r="AE359" s="238"/>
      <c r="AF359" s="238"/>
      <c r="AG359" s="238"/>
      <c r="AH359" s="238"/>
      <c r="AI359" s="238"/>
      <c r="AJ359" s="238"/>
      <c r="AK359" s="238"/>
      <c r="AL359" s="238"/>
      <c r="AM359" s="238"/>
      <c r="AN359" s="238"/>
      <c r="AO359" s="238"/>
      <c r="AP359" s="238"/>
      <c r="AQ359" s="238"/>
      <c r="AR359" s="238"/>
      <c r="AS359" s="238"/>
      <c r="AT359" s="238"/>
      <c r="AU359" s="238"/>
      <c r="AV359" s="238"/>
      <c r="AW359" s="238"/>
      <c r="AX359" s="238"/>
      <c r="AY359" s="238"/>
      <c r="AZ359" s="238"/>
      <c r="BA359" s="238"/>
      <c r="BB359" s="238"/>
      <c r="BC359" s="238"/>
      <c r="BD359" s="238"/>
      <c r="BE359" s="238"/>
      <c r="BF359" s="238"/>
    </row>
    <row r="360" spans="2:58" hidden="1">
      <c r="B360" s="226"/>
      <c r="AB360" s="238"/>
      <c r="AC360" s="238"/>
      <c r="AD360" s="238"/>
      <c r="AE360" s="238"/>
      <c r="AF360" s="238"/>
      <c r="AG360" s="238"/>
      <c r="AH360" s="238"/>
      <c r="AI360" s="238"/>
      <c r="AJ360" s="238"/>
      <c r="AK360" s="238"/>
      <c r="AL360" s="238"/>
      <c r="AM360" s="238"/>
      <c r="AN360" s="238"/>
      <c r="AO360" s="238"/>
      <c r="AP360" s="238"/>
      <c r="AQ360" s="238"/>
      <c r="AR360" s="238"/>
      <c r="AS360" s="238"/>
      <c r="AT360" s="238"/>
      <c r="AU360" s="238"/>
      <c r="AV360" s="238"/>
      <c r="AW360" s="238"/>
      <c r="AX360" s="238"/>
      <c r="AY360" s="238"/>
      <c r="AZ360" s="238"/>
      <c r="BA360" s="238"/>
      <c r="BB360" s="238"/>
      <c r="BC360" s="238"/>
      <c r="BD360" s="238"/>
      <c r="BE360" s="238"/>
      <c r="BF360" s="238"/>
    </row>
    <row r="361" spans="2:58" hidden="1">
      <c r="B361" s="226"/>
      <c r="AB361" s="238"/>
      <c r="AC361" s="238"/>
      <c r="AD361" s="238"/>
      <c r="AE361" s="238"/>
      <c r="AF361" s="238"/>
      <c r="AG361" s="238"/>
      <c r="AH361" s="238"/>
      <c r="AI361" s="238"/>
      <c r="AJ361" s="238"/>
      <c r="AK361" s="238"/>
      <c r="AL361" s="238"/>
      <c r="AM361" s="238"/>
      <c r="AN361" s="238"/>
      <c r="AO361" s="238"/>
      <c r="AP361" s="238"/>
      <c r="AQ361" s="238"/>
      <c r="AR361" s="238"/>
      <c r="AS361" s="238"/>
      <c r="AT361" s="238"/>
      <c r="AU361" s="238"/>
      <c r="AV361" s="238"/>
      <c r="AW361" s="238"/>
      <c r="AX361" s="238"/>
      <c r="AY361" s="238"/>
      <c r="AZ361" s="238"/>
      <c r="BA361" s="238"/>
      <c r="BB361" s="238"/>
      <c r="BC361" s="238"/>
      <c r="BD361" s="238"/>
      <c r="BE361" s="238"/>
      <c r="BF361" s="238"/>
    </row>
    <row r="362" spans="2:58" hidden="1">
      <c r="B362" s="226"/>
      <c r="AB362" s="238"/>
      <c r="AC362" s="238"/>
      <c r="AD362" s="238"/>
      <c r="AE362" s="238"/>
      <c r="AF362" s="238"/>
      <c r="AG362" s="238"/>
      <c r="AH362" s="238"/>
      <c r="AI362" s="238"/>
      <c r="AJ362" s="238"/>
      <c r="AK362" s="238"/>
      <c r="AL362" s="238"/>
      <c r="AM362" s="238"/>
      <c r="AN362" s="238"/>
      <c r="AO362" s="238"/>
      <c r="AP362" s="238"/>
      <c r="AQ362" s="238"/>
      <c r="AR362" s="238"/>
      <c r="AS362" s="238"/>
      <c r="AT362" s="238"/>
      <c r="AU362" s="238"/>
      <c r="AV362" s="238"/>
      <c r="AW362" s="238"/>
      <c r="AX362" s="238"/>
      <c r="AY362" s="238"/>
      <c r="AZ362" s="238"/>
      <c r="BA362" s="238"/>
      <c r="BB362" s="238"/>
      <c r="BC362" s="238"/>
      <c r="BD362" s="238"/>
      <c r="BE362" s="238"/>
      <c r="BF362" s="238"/>
    </row>
    <row r="363" spans="2:58" hidden="1">
      <c r="B363" s="226"/>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row>
    <row r="364" spans="2:58" hidden="1">
      <c r="B364" s="226"/>
      <c r="AB364" s="238"/>
      <c r="AC364" s="238"/>
      <c r="AD364" s="238"/>
      <c r="AE364" s="238"/>
      <c r="AF364" s="238"/>
      <c r="AG364" s="238"/>
      <c r="AH364" s="238"/>
      <c r="AI364" s="238"/>
      <c r="AJ364" s="238"/>
      <c r="AK364" s="238"/>
      <c r="AL364" s="238"/>
      <c r="AM364" s="238"/>
      <c r="AN364" s="238"/>
      <c r="AO364" s="238"/>
      <c r="AP364" s="238"/>
      <c r="AQ364" s="238"/>
      <c r="AR364" s="238"/>
      <c r="AS364" s="238"/>
      <c r="AT364" s="238"/>
      <c r="AU364" s="238"/>
      <c r="AV364" s="238"/>
      <c r="AW364" s="238"/>
      <c r="AX364" s="238"/>
      <c r="AY364" s="238"/>
      <c r="AZ364" s="238"/>
      <c r="BA364" s="238"/>
      <c r="BB364" s="238"/>
      <c r="BC364" s="238"/>
      <c r="BD364" s="238"/>
      <c r="BE364" s="238"/>
      <c r="BF364" s="238"/>
    </row>
    <row r="365" spans="2:58" hidden="1">
      <c r="B365" s="226"/>
      <c r="AB365" s="238"/>
      <c r="AC365" s="238"/>
      <c r="AD365" s="238"/>
      <c r="AE365" s="238"/>
      <c r="AF365" s="238"/>
      <c r="AG365" s="238"/>
      <c r="AH365" s="238"/>
      <c r="AI365" s="238"/>
      <c r="AJ365" s="238"/>
      <c r="AK365" s="238"/>
      <c r="AL365" s="238"/>
      <c r="AM365" s="238"/>
      <c r="AN365" s="238"/>
      <c r="AO365" s="238"/>
      <c r="AP365" s="238"/>
      <c r="AQ365" s="238"/>
      <c r="AR365" s="238"/>
      <c r="AS365" s="238"/>
      <c r="AT365" s="238"/>
      <c r="AU365" s="238"/>
      <c r="AV365" s="238"/>
      <c r="AW365" s="238"/>
      <c r="AX365" s="238"/>
      <c r="AY365" s="238"/>
      <c r="AZ365" s="238"/>
      <c r="BA365" s="238"/>
      <c r="BB365" s="238"/>
      <c r="BC365" s="238"/>
      <c r="BD365" s="238"/>
      <c r="BE365" s="238"/>
      <c r="BF365" s="238"/>
    </row>
    <row r="366" spans="2:58" hidden="1">
      <c r="B366" s="226"/>
      <c r="AB366" s="238"/>
      <c r="AC366" s="238"/>
      <c r="AD366" s="238"/>
      <c r="AE366" s="238"/>
      <c r="AF366" s="238"/>
      <c r="AG366" s="238"/>
      <c r="AH366" s="238"/>
      <c r="AI366" s="238"/>
      <c r="AJ366" s="238"/>
      <c r="AK366" s="238"/>
      <c r="AL366" s="238"/>
      <c r="AM366" s="238"/>
      <c r="AN366" s="238"/>
      <c r="AO366" s="238"/>
      <c r="AP366" s="238"/>
      <c r="AQ366" s="238"/>
      <c r="AR366" s="238"/>
      <c r="AS366" s="238"/>
      <c r="AT366" s="238"/>
      <c r="AU366" s="238"/>
      <c r="AV366" s="238"/>
      <c r="AW366" s="238"/>
      <c r="AX366" s="238"/>
      <c r="AY366" s="238"/>
      <c r="AZ366" s="238"/>
      <c r="BA366" s="238"/>
      <c r="BB366" s="238"/>
      <c r="BC366" s="238"/>
      <c r="BD366" s="238"/>
      <c r="BE366" s="238"/>
      <c r="BF366" s="238"/>
    </row>
    <row r="367" spans="2:58" hidden="1">
      <c r="B367" s="226"/>
      <c r="AB367" s="238"/>
      <c r="AC367" s="238"/>
      <c r="AD367" s="238"/>
      <c r="AE367" s="238"/>
      <c r="AF367" s="238"/>
      <c r="AG367" s="238"/>
      <c r="AH367" s="238"/>
      <c r="AI367" s="238"/>
      <c r="AJ367" s="238"/>
      <c r="AK367" s="238"/>
      <c r="AL367" s="238"/>
      <c r="AM367" s="238"/>
      <c r="AN367" s="238"/>
      <c r="AO367" s="238"/>
      <c r="AP367" s="238"/>
      <c r="AQ367" s="238"/>
      <c r="AR367" s="238"/>
      <c r="AS367" s="238"/>
      <c r="AT367" s="238"/>
      <c r="AU367" s="238"/>
      <c r="AV367" s="238"/>
      <c r="AW367" s="238"/>
      <c r="AX367" s="238"/>
      <c r="AY367" s="238"/>
      <c r="AZ367" s="238"/>
      <c r="BA367" s="238"/>
      <c r="BB367" s="238"/>
      <c r="BC367" s="238"/>
      <c r="BD367" s="238"/>
      <c r="BE367" s="238"/>
      <c r="BF367" s="238"/>
    </row>
    <row r="368" spans="2:58" hidden="1">
      <c r="B368" s="226"/>
      <c r="AB368" s="238"/>
      <c r="AC368" s="238"/>
      <c r="AD368" s="238"/>
      <c r="AE368" s="238"/>
      <c r="AF368" s="238"/>
      <c r="AG368" s="238"/>
      <c r="AH368" s="238"/>
      <c r="AI368" s="238"/>
      <c r="AJ368" s="238"/>
      <c r="AK368" s="238"/>
      <c r="AL368" s="238"/>
      <c r="AM368" s="238"/>
      <c r="AN368" s="238"/>
      <c r="AO368" s="238"/>
      <c r="AP368" s="238"/>
      <c r="AQ368" s="238"/>
      <c r="AR368" s="238"/>
      <c r="AS368" s="238"/>
      <c r="AT368" s="238"/>
      <c r="AU368" s="238"/>
      <c r="AV368" s="238"/>
      <c r="AW368" s="238"/>
      <c r="AX368" s="238"/>
      <c r="AY368" s="238"/>
      <c r="AZ368" s="238"/>
      <c r="BA368" s="238"/>
      <c r="BB368" s="238"/>
      <c r="BC368" s="238"/>
      <c r="BD368" s="238"/>
      <c r="BE368" s="238"/>
      <c r="BF368" s="238"/>
    </row>
    <row r="369" spans="2:58" hidden="1">
      <c r="B369" s="226"/>
      <c r="AB369" s="238"/>
      <c r="AC369" s="238"/>
      <c r="AD369" s="238"/>
      <c r="AE369" s="238"/>
      <c r="AF369" s="238"/>
      <c r="AG369" s="238"/>
      <c r="AH369" s="238"/>
      <c r="AI369" s="238"/>
      <c r="AJ369" s="238"/>
      <c r="AK369" s="238"/>
      <c r="AL369" s="238"/>
      <c r="AM369" s="238"/>
      <c r="AN369" s="238"/>
      <c r="AO369" s="238"/>
      <c r="AP369" s="238"/>
      <c r="AQ369" s="238"/>
      <c r="AR369" s="238"/>
      <c r="AS369" s="238"/>
      <c r="AT369" s="238"/>
      <c r="AU369" s="238"/>
      <c r="AV369" s="238"/>
      <c r="AW369" s="238"/>
      <c r="AX369" s="238"/>
      <c r="AY369" s="238"/>
      <c r="AZ369" s="238"/>
      <c r="BA369" s="238"/>
      <c r="BB369" s="238"/>
      <c r="BC369" s="238"/>
      <c r="BD369" s="238"/>
      <c r="BE369" s="238"/>
      <c r="BF369" s="238"/>
    </row>
    <row r="370" spans="2:58" hidden="1">
      <c r="B370" s="226"/>
      <c r="AB370" s="238"/>
      <c r="AC370" s="238"/>
      <c r="AD370" s="238"/>
      <c r="AE370" s="238"/>
      <c r="AF370" s="238"/>
      <c r="AG370" s="238"/>
      <c r="AH370" s="238"/>
      <c r="AI370" s="238"/>
      <c r="AJ370" s="238"/>
      <c r="AK370" s="238"/>
      <c r="AL370" s="238"/>
      <c r="AM370" s="238"/>
      <c r="AN370" s="238"/>
      <c r="AO370" s="238"/>
      <c r="AP370" s="238"/>
      <c r="AQ370" s="238"/>
      <c r="AR370" s="238"/>
      <c r="AS370" s="238"/>
      <c r="AT370" s="238"/>
      <c r="AU370" s="238"/>
      <c r="AV370" s="238"/>
      <c r="AW370" s="238"/>
      <c r="AX370" s="238"/>
      <c r="AY370" s="238"/>
      <c r="AZ370" s="238"/>
      <c r="BA370" s="238"/>
      <c r="BB370" s="238"/>
      <c r="BC370" s="238"/>
      <c r="BD370" s="238"/>
      <c r="BE370" s="238"/>
      <c r="BF370" s="238"/>
    </row>
    <row r="371" spans="2:58" hidden="1">
      <c r="B371" s="226"/>
      <c r="AB371" s="238"/>
      <c r="AC371" s="238"/>
      <c r="AD371" s="238"/>
      <c r="AE371" s="238"/>
      <c r="AF371" s="238"/>
      <c r="AG371" s="238"/>
      <c r="AH371" s="238"/>
      <c r="AI371" s="238"/>
      <c r="AJ371" s="238"/>
      <c r="AK371" s="238"/>
      <c r="AL371" s="238"/>
      <c r="AM371" s="238"/>
      <c r="AN371" s="238"/>
      <c r="AO371" s="238"/>
      <c r="AP371" s="238"/>
      <c r="AQ371" s="238"/>
      <c r="AR371" s="238"/>
      <c r="AS371" s="238"/>
      <c r="AT371" s="238"/>
      <c r="AU371" s="238"/>
      <c r="AV371" s="238"/>
      <c r="AW371" s="238"/>
      <c r="AX371" s="238"/>
      <c r="AY371" s="238"/>
      <c r="AZ371" s="238"/>
      <c r="BA371" s="238"/>
      <c r="BB371" s="238"/>
      <c r="BC371" s="238"/>
      <c r="BD371" s="238"/>
      <c r="BE371" s="238"/>
      <c r="BF371" s="238"/>
    </row>
    <row r="372" spans="2:58" hidden="1">
      <c r="B372" s="226"/>
      <c r="AB372" s="238"/>
      <c r="AC372" s="238"/>
      <c r="AD372" s="238"/>
      <c r="AE372" s="238"/>
      <c r="AF372" s="238"/>
      <c r="AG372" s="238"/>
      <c r="AH372" s="238"/>
      <c r="AI372" s="238"/>
      <c r="AJ372" s="238"/>
      <c r="AK372" s="238"/>
      <c r="AL372" s="238"/>
      <c r="AM372" s="238"/>
      <c r="AN372" s="238"/>
      <c r="AO372" s="238"/>
      <c r="AP372" s="238"/>
      <c r="AQ372" s="238"/>
      <c r="AR372" s="238"/>
      <c r="AS372" s="238"/>
      <c r="AT372" s="238"/>
      <c r="AU372" s="238"/>
      <c r="AV372" s="238"/>
      <c r="AW372" s="238"/>
      <c r="AX372" s="238"/>
      <c r="AY372" s="238"/>
      <c r="AZ372" s="238"/>
      <c r="BA372" s="238"/>
      <c r="BB372" s="238"/>
      <c r="BC372" s="238"/>
      <c r="BD372" s="238"/>
      <c r="BE372" s="238"/>
      <c r="BF372" s="238"/>
    </row>
    <row r="373" spans="2:58" hidden="1">
      <c r="B373" s="226"/>
      <c r="AB373" s="238"/>
      <c r="AC373" s="238"/>
      <c r="AD373" s="238"/>
      <c r="AE373" s="238"/>
      <c r="AF373" s="238"/>
      <c r="AG373" s="238"/>
      <c r="AH373" s="238"/>
      <c r="AI373" s="238"/>
      <c r="AJ373" s="238"/>
      <c r="AK373" s="238"/>
      <c r="AL373" s="238"/>
      <c r="AM373" s="238"/>
      <c r="AN373" s="238"/>
      <c r="AO373" s="238"/>
      <c r="AP373" s="238"/>
      <c r="AQ373" s="238"/>
      <c r="AR373" s="238"/>
      <c r="AS373" s="238"/>
      <c r="AT373" s="238"/>
      <c r="AU373" s="238"/>
      <c r="AV373" s="238"/>
      <c r="AW373" s="238"/>
      <c r="AX373" s="238"/>
      <c r="AY373" s="238"/>
      <c r="AZ373" s="238"/>
      <c r="BA373" s="238"/>
      <c r="BB373" s="238"/>
      <c r="BC373" s="238"/>
      <c r="BD373" s="238"/>
      <c r="BE373" s="238"/>
      <c r="BF373" s="238"/>
    </row>
    <row r="374" spans="2:58" hidden="1">
      <c r="B374" s="226"/>
      <c r="AB374" s="238"/>
      <c r="AC374" s="238"/>
      <c r="AD374" s="238"/>
      <c r="AE374" s="238"/>
      <c r="AF374" s="238"/>
      <c r="AG374" s="238"/>
      <c r="AH374" s="238"/>
      <c r="AI374" s="238"/>
      <c r="AJ374" s="238"/>
      <c r="AK374" s="238"/>
      <c r="AL374" s="238"/>
      <c r="AM374" s="238"/>
      <c r="AN374" s="238"/>
      <c r="AO374" s="238"/>
      <c r="AP374" s="238"/>
      <c r="AQ374" s="238"/>
      <c r="AR374" s="238"/>
      <c r="AS374" s="238"/>
      <c r="AT374" s="238"/>
      <c r="AU374" s="238"/>
      <c r="AV374" s="238"/>
      <c r="AW374" s="238"/>
      <c r="AX374" s="238"/>
      <c r="AY374" s="238"/>
      <c r="AZ374" s="238"/>
      <c r="BA374" s="238"/>
      <c r="BB374" s="238"/>
      <c r="BC374" s="238"/>
      <c r="BD374" s="238"/>
      <c r="BE374" s="238"/>
      <c r="BF374" s="238"/>
    </row>
    <row r="375" spans="2:58" hidden="1">
      <c r="B375" s="226"/>
      <c r="AB375" s="238"/>
      <c r="AC375" s="238"/>
      <c r="AD375" s="238"/>
      <c r="AE375" s="238"/>
      <c r="AF375" s="238"/>
      <c r="AG375" s="238"/>
      <c r="AH375" s="238"/>
      <c r="AI375" s="238"/>
      <c r="AJ375" s="238"/>
      <c r="AK375" s="238"/>
      <c r="AL375" s="238"/>
      <c r="AM375" s="238"/>
      <c r="AN375" s="238"/>
      <c r="AO375" s="238"/>
      <c r="AP375" s="238"/>
      <c r="AQ375" s="238"/>
      <c r="AR375" s="238"/>
      <c r="AS375" s="238"/>
      <c r="AT375" s="238"/>
      <c r="AU375" s="238"/>
      <c r="AV375" s="238"/>
      <c r="AW375" s="238"/>
      <c r="AX375" s="238"/>
      <c r="AY375" s="238"/>
      <c r="AZ375" s="238"/>
      <c r="BA375" s="238"/>
      <c r="BB375" s="238"/>
      <c r="BC375" s="238"/>
      <c r="BD375" s="238"/>
      <c r="BE375" s="238"/>
      <c r="BF375" s="238"/>
    </row>
    <row r="376" spans="2:58" hidden="1">
      <c r="B376" s="226"/>
      <c r="AB376" s="238"/>
      <c r="AC376" s="238"/>
      <c r="AD376" s="238"/>
      <c r="AE376" s="238"/>
      <c r="AF376" s="238"/>
      <c r="AG376" s="238"/>
      <c r="AH376" s="238"/>
      <c r="AI376" s="238"/>
      <c r="AJ376" s="238"/>
      <c r="AK376" s="238"/>
      <c r="AL376" s="238"/>
      <c r="AM376" s="238"/>
      <c r="AN376" s="238"/>
      <c r="AO376" s="238"/>
      <c r="AP376" s="238"/>
      <c r="AQ376" s="238"/>
      <c r="AR376" s="238"/>
      <c r="AS376" s="238"/>
      <c r="AT376" s="238"/>
      <c r="AU376" s="238"/>
      <c r="AV376" s="238"/>
      <c r="AW376" s="238"/>
      <c r="AX376" s="238"/>
      <c r="AY376" s="238"/>
      <c r="AZ376" s="238"/>
      <c r="BA376" s="238"/>
      <c r="BB376" s="238"/>
      <c r="BC376" s="238"/>
      <c r="BD376" s="238"/>
      <c r="BE376" s="238"/>
      <c r="BF376" s="238"/>
    </row>
    <row r="377" spans="2:58" hidden="1">
      <c r="B377" s="226"/>
      <c r="AB377" s="238"/>
      <c r="AC377" s="238"/>
      <c r="AD377" s="238"/>
      <c r="AE377" s="238"/>
      <c r="AF377" s="238"/>
      <c r="AG377" s="238"/>
      <c r="AH377" s="238"/>
      <c r="AI377" s="238"/>
      <c r="AJ377" s="238"/>
      <c r="AK377" s="238"/>
      <c r="AL377" s="238"/>
      <c r="AM377" s="238"/>
      <c r="AN377" s="238"/>
      <c r="AO377" s="238"/>
      <c r="AP377" s="238"/>
      <c r="AQ377" s="238"/>
      <c r="AR377" s="238"/>
      <c r="AS377" s="238"/>
      <c r="AT377" s="238"/>
      <c r="AU377" s="238"/>
      <c r="AV377" s="238"/>
      <c r="AW377" s="238"/>
      <c r="AX377" s="238"/>
      <c r="AY377" s="238"/>
      <c r="AZ377" s="238"/>
      <c r="BA377" s="238"/>
      <c r="BB377" s="238"/>
      <c r="BC377" s="238"/>
      <c r="BD377" s="238"/>
      <c r="BE377" s="238"/>
      <c r="BF377" s="238"/>
    </row>
    <row r="378" spans="2:58" hidden="1">
      <c r="B378" s="226"/>
      <c r="AB378" s="238"/>
      <c r="AC378" s="238"/>
      <c r="AD378" s="238"/>
      <c r="AE378" s="238"/>
      <c r="AF378" s="238"/>
      <c r="AG378" s="238"/>
      <c r="AH378" s="238"/>
      <c r="AI378" s="238"/>
      <c r="AJ378" s="238"/>
      <c r="AK378" s="238"/>
      <c r="AL378" s="238"/>
      <c r="AM378" s="238"/>
      <c r="AN378" s="238"/>
      <c r="AO378" s="238"/>
      <c r="AP378" s="238"/>
      <c r="AQ378" s="238"/>
      <c r="AR378" s="238"/>
      <c r="AS378" s="238"/>
      <c r="AT378" s="238"/>
      <c r="AU378" s="238"/>
      <c r="AV378" s="238"/>
      <c r="AW378" s="238"/>
      <c r="AX378" s="238"/>
      <c r="AY378" s="238"/>
      <c r="AZ378" s="238"/>
      <c r="BA378" s="238"/>
      <c r="BB378" s="238"/>
      <c r="BC378" s="238"/>
      <c r="BD378" s="238"/>
      <c r="BE378" s="238"/>
      <c r="BF378" s="238"/>
    </row>
    <row r="379" spans="2:58" hidden="1">
      <c r="B379" s="226"/>
      <c r="AB379" s="238"/>
      <c r="AC379" s="238"/>
      <c r="AD379" s="238"/>
      <c r="AE379" s="238"/>
      <c r="AF379" s="238"/>
      <c r="AG379" s="238"/>
      <c r="AH379" s="238"/>
      <c r="AI379" s="238"/>
      <c r="AJ379" s="238"/>
      <c r="AK379" s="238"/>
      <c r="AL379" s="238"/>
      <c r="AM379" s="238"/>
      <c r="AN379" s="238"/>
      <c r="AO379" s="238"/>
      <c r="AP379" s="238"/>
      <c r="AQ379" s="238"/>
      <c r="AR379" s="238"/>
      <c r="AS379" s="238"/>
      <c r="AT379" s="238"/>
      <c r="AU379" s="238"/>
      <c r="AV379" s="238"/>
      <c r="AW379" s="238"/>
      <c r="AX379" s="238"/>
      <c r="AY379" s="238"/>
      <c r="AZ379" s="238"/>
      <c r="BA379" s="238"/>
      <c r="BB379" s="238"/>
      <c r="BC379" s="238"/>
      <c r="BD379" s="238"/>
      <c r="BE379" s="238"/>
      <c r="BF379" s="238"/>
    </row>
    <row r="380" spans="2:58" hidden="1">
      <c r="B380" s="226"/>
      <c r="AB380" s="238"/>
      <c r="AC380" s="238"/>
      <c r="AD380" s="238"/>
      <c r="AE380" s="238"/>
      <c r="AF380" s="238"/>
      <c r="AG380" s="238"/>
      <c r="AH380" s="238"/>
      <c r="AI380" s="238"/>
      <c r="AJ380" s="238"/>
      <c r="AK380" s="238"/>
      <c r="AL380" s="238"/>
      <c r="AM380" s="238"/>
      <c r="AN380" s="238"/>
      <c r="AO380" s="238"/>
      <c r="AP380" s="238"/>
      <c r="AQ380" s="238"/>
      <c r="AR380" s="238"/>
      <c r="AS380" s="238"/>
      <c r="AT380" s="238"/>
      <c r="AU380" s="238"/>
      <c r="AV380" s="238"/>
      <c r="AW380" s="238"/>
      <c r="AX380" s="238"/>
      <c r="AY380" s="238"/>
      <c r="AZ380" s="238"/>
      <c r="BA380" s="238"/>
      <c r="BB380" s="238"/>
      <c r="BC380" s="238"/>
      <c r="BD380" s="238"/>
      <c r="BE380" s="238"/>
      <c r="BF380" s="238"/>
    </row>
    <row r="381" spans="2:58" hidden="1">
      <c r="B381" s="226"/>
      <c r="AB381" s="238"/>
      <c r="AC381" s="238"/>
      <c r="AD381" s="238"/>
      <c r="AE381" s="238"/>
      <c r="AF381" s="238"/>
      <c r="AG381" s="238"/>
      <c r="AH381" s="238"/>
      <c r="AI381" s="238"/>
      <c r="AJ381" s="238"/>
      <c r="AK381" s="238"/>
      <c r="AL381" s="238"/>
      <c r="AM381" s="238"/>
      <c r="AN381" s="238"/>
      <c r="AO381" s="238"/>
      <c r="AP381" s="238"/>
      <c r="AQ381" s="238"/>
      <c r="AR381" s="238"/>
      <c r="AS381" s="238"/>
      <c r="AT381" s="238"/>
      <c r="AU381" s="238"/>
      <c r="AV381" s="238"/>
      <c r="AW381" s="238"/>
      <c r="AX381" s="238"/>
      <c r="AY381" s="238"/>
      <c r="AZ381" s="238"/>
      <c r="BA381" s="238"/>
      <c r="BB381" s="238"/>
      <c r="BC381" s="238"/>
      <c r="BD381" s="238"/>
      <c r="BE381" s="238"/>
      <c r="BF381" s="238"/>
    </row>
    <row r="382" spans="2:58" hidden="1">
      <c r="B382" s="226"/>
      <c r="AB382" s="238"/>
      <c r="AC382" s="238"/>
      <c r="AD382" s="238"/>
      <c r="AE382" s="238"/>
      <c r="AF382" s="238"/>
      <c r="AG382" s="238"/>
      <c r="AH382" s="238"/>
      <c r="AI382" s="238"/>
      <c r="AJ382" s="238"/>
      <c r="AK382" s="238"/>
      <c r="AL382" s="238"/>
      <c r="AM382" s="238"/>
      <c r="AN382" s="238"/>
      <c r="AO382" s="238"/>
      <c r="AP382" s="238"/>
      <c r="AQ382" s="238"/>
      <c r="AR382" s="238"/>
      <c r="AS382" s="238"/>
      <c r="AT382" s="238"/>
      <c r="AU382" s="238"/>
      <c r="AV382" s="238"/>
      <c r="AW382" s="238"/>
      <c r="AX382" s="238"/>
      <c r="AY382" s="238"/>
      <c r="AZ382" s="238"/>
      <c r="BA382" s="238"/>
      <c r="BB382" s="238"/>
      <c r="BC382" s="238"/>
      <c r="BD382" s="238"/>
      <c r="BE382" s="238"/>
      <c r="BF382" s="238"/>
    </row>
    <row r="383" spans="2:58" hidden="1">
      <c r="B383" s="226"/>
      <c r="AB383" s="238"/>
      <c r="AC383" s="238"/>
      <c r="AD383" s="238"/>
      <c r="AE383" s="238"/>
      <c r="AF383" s="238"/>
      <c r="AG383" s="238"/>
      <c r="AH383" s="238"/>
      <c r="AI383" s="238"/>
      <c r="AJ383" s="238"/>
      <c r="AK383" s="238"/>
      <c r="AL383" s="238"/>
      <c r="AM383" s="238"/>
      <c r="AN383" s="238"/>
      <c r="AO383" s="238"/>
      <c r="AP383" s="238"/>
      <c r="AQ383" s="238"/>
      <c r="AR383" s="238"/>
      <c r="AS383" s="238"/>
      <c r="AT383" s="238"/>
      <c r="AU383" s="238"/>
      <c r="AV383" s="238"/>
      <c r="AW383" s="238"/>
      <c r="AX383" s="238"/>
      <c r="AY383" s="238"/>
      <c r="AZ383" s="238"/>
      <c r="BA383" s="238"/>
      <c r="BB383" s="238"/>
      <c r="BC383" s="238"/>
      <c r="BD383" s="238"/>
      <c r="BE383" s="238"/>
      <c r="BF383" s="238"/>
    </row>
    <row r="384" spans="2:58" hidden="1">
      <c r="B384" s="226"/>
      <c r="AB384" s="238"/>
      <c r="AC384" s="238"/>
      <c r="AD384" s="238"/>
      <c r="AE384" s="238"/>
      <c r="AF384" s="238"/>
      <c r="AG384" s="238"/>
      <c r="AH384" s="238"/>
      <c r="AI384" s="238"/>
      <c r="AJ384" s="238"/>
      <c r="AK384" s="238"/>
      <c r="AL384" s="238"/>
      <c r="AM384" s="238"/>
      <c r="AN384" s="238"/>
      <c r="AO384" s="238"/>
      <c r="AP384" s="238"/>
      <c r="AQ384" s="238"/>
      <c r="AR384" s="238"/>
      <c r="AS384" s="238"/>
      <c r="AT384" s="238"/>
      <c r="AU384" s="238"/>
      <c r="AV384" s="238"/>
      <c r="AW384" s="238"/>
      <c r="AX384" s="238"/>
      <c r="AY384" s="238"/>
      <c r="AZ384" s="238"/>
      <c r="BA384" s="238"/>
      <c r="BB384" s="238"/>
      <c r="BC384" s="238"/>
      <c r="BD384" s="238"/>
      <c r="BE384" s="238"/>
      <c r="BF384" s="238"/>
    </row>
    <row r="385" spans="2:58" hidden="1">
      <c r="B385" s="226"/>
      <c r="AB385" s="238"/>
      <c r="AC385" s="238"/>
      <c r="AD385" s="238"/>
      <c r="AE385" s="238"/>
      <c r="AF385" s="238"/>
      <c r="AG385" s="238"/>
      <c r="AH385" s="238"/>
      <c r="AI385" s="238"/>
      <c r="AJ385" s="238"/>
      <c r="AK385" s="238"/>
      <c r="AL385" s="238"/>
      <c r="AM385" s="238"/>
      <c r="AN385" s="238"/>
      <c r="AO385" s="238"/>
      <c r="AP385" s="238"/>
      <c r="AQ385" s="238"/>
      <c r="AR385" s="238"/>
      <c r="AS385" s="238"/>
      <c r="AT385" s="238"/>
      <c r="AU385" s="238"/>
      <c r="AV385" s="238"/>
      <c r="AW385" s="238"/>
      <c r="AX385" s="238"/>
      <c r="AY385" s="238"/>
      <c r="AZ385" s="238"/>
      <c r="BA385" s="238"/>
      <c r="BB385" s="238"/>
      <c r="BC385" s="238"/>
      <c r="BD385" s="238"/>
      <c r="BE385" s="238"/>
      <c r="BF385" s="238"/>
    </row>
    <row r="386" spans="2:58" hidden="1">
      <c r="B386" s="226"/>
      <c r="AB386" s="238"/>
      <c r="AC386" s="238"/>
      <c r="AD386" s="238"/>
      <c r="AE386" s="238"/>
      <c r="AF386" s="238"/>
      <c r="AG386" s="238"/>
      <c r="AH386" s="238"/>
      <c r="AI386" s="238"/>
      <c r="AJ386" s="238"/>
      <c r="AK386" s="238"/>
      <c r="AL386" s="238"/>
      <c r="AM386" s="238"/>
      <c r="AN386" s="238"/>
      <c r="AO386" s="238"/>
      <c r="AP386" s="238"/>
      <c r="AQ386" s="238"/>
      <c r="AR386" s="238"/>
      <c r="AS386" s="238"/>
      <c r="AT386" s="238"/>
      <c r="AU386" s="238"/>
      <c r="AV386" s="238"/>
      <c r="AW386" s="238"/>
      <c r="AX386" s="238"/>
      <c r="AY386" s="238"/>
      <c r="AZ386" s="238"/>
      <c r="BA386" s="238"/>
      <c r="BB386" s="238"/>
      <c r="BC386" s="238"/>
      <c r="BD386" s="238"/>
      <c r="BE386" s="238"/>
      <c r="BF386" s="238"/>
    </row>
    <row r="387" spans="2:58" hidden="1">
      <c r="B387" s="226"/>
      <c r="AB387" s="238"/>
      <c r="AC387" s="238"/>
      <c r="AD387" s="238"/>
      <c r="AE387" s="238"/>
      <c r="AF387" s="238"/>
      <c r="AG387" s="238"/>
      <c r="AH387" s="238"/>
      <c r="AI387" s="238"/>
      <c r="AJ387" s="238"/>
      <c r="AK387" s="238"/>
      <c r="AL387" s="238"/>
      <c r="AM387" s="238"/>
      <c r="AN387" s="238"/>
      <c r="AO387" s="238"/>
      <c r="AP387" s="238"/>
      <c r="AQ387" s="238"/>
      <c r="AR387" s="238"/>
      <c r="AS387" s="238"/>
      <c r="AT387" s="238"/>
      <c r="AU387" s="238"/>
      <c r="AV387" s="238"/>
      <c r="AW387" s="238"/>
      <c r="AX387" s="238"/>
      <c r="AY387" s="238"/>
      <c r="AZ387" s="238"/>
      <c r="BA387" s="238"/>
      <c r="BB387" s="238"/>
      <c r="BC387" s="238"/>
      <c r="BD387" s="238"/>
      <c r="BE387" s="238"/>
      <c r="BF387" s="238"/>
    </row>
    <row r="388" spans="2:58" hidden="1">
      <c r="B388" s="226"/>
      <c r="AB388" s="238"/>
      <c r="AC388" s="238"/>
      <c r="AD388" s="238"/>
      <c r="AE388" s="238"/>
      <c r="AF388" s="238"/>
      <c r="AG388" s="238"/>
      <c r="AH388" s="238"/>
      <c r="AI388" s="238"/>
      <c r="AJ388" s="238"/>
      <c r="AK388" s="238"/>
      <c r="AL388" s="238"/>
      <c r="AM388" s="238"/>
      <c r="AN388" s="238"/>
      <c r="AO388" s="238"/>
      <c r="AP388" s="238"/>
      <c r="AQ388" s="238"/>
      <c r="AR388" s="238"/>
      <c r="AS388" s="238"/>
      <c r="AT388" s="238"/>
      <c r="AU388" s="238"/>
      <c r="AV388" s="238"/>
      <c r="AW388" s="238"/>
      <c r="AX388" s="238"/>
      <c r="AY388" s="238"/>
      <c r="AZ388" s="238"/>
      <c r="BA388" s="238"/>
      <c r="BB388" s="238"/>
      <c r="BC388" s="238"/>
      <c r="BD388" s="238"/>
      <c r="BE388" s="238"/>
      <c r="BF388" s="238"/>
    </row>
    <row r="389" spans="2:58" hidden="1">
      <c r="B389" s="226"/>
      <c r="AB389" s="238"/>
      <c r="AC389" s="238"/>
      <c r="AD389" s="238"/>
      <c r="AE389" s="238"/>
      <c r="AF389" s="238"/>
      <c r="AG389" s="238"/>
      <c r="AH389" s="238"/>
      <c r="AI389" s="238"/>
      <c r="AJ389" s="238"/>
      <c r="AK389" s="238"/>
      <c r="AL389" s="238"/>
      <c r="AM389" s="238"/>
      <c r="AN389" s="238"/>
      <c r="AO389" s="238"/>
      <c r="AP389" s="238"/>
      <c r="AQ389" s="238"/>
      <c r="AR389" s="238"/>
      <c r="AS389" s="238"/>
      <c r="AT389" s="238"/>
      <c r="AU389" s="238"/>
      <c r="AV389" s="238"/>
      <c r="AW389" s="238"/>
      <c r="AX389" s="238"/>
      <c r="AY389" s="238"/>
      <c r="AZ389" s="238"/>
      <c r="BA389" s="238"/>
      <c r="BB389" s="238"/>
      <c r="BC389" s="238"/>
      <c r="BD389" s="238"/>
      <c r="BE389" s="238"/>
      <c r="BF389" s="238"/>
    </row>
    <row r="390" spans="2:58" hidden="1">
      <c r="B390" s="226"/>
      <c r="AB390" s="238"/>
      <c r="AC390" s="238"/>
      <c r="AD390" s="238"/>
      <c r="AE390" s="238"/>
      <c r="AF390" s="238"/>
      <c r="AG390" s="238"/>
      <c r="AH390" s="238"/>
      <c r="AI390" s="238"/>
      <c r="AJ390" s="238"/>
      <c r="AK390" s="238"/>
      <c r="AL390" s="238"/>
      <c r="AM390" s="238"/>
      <c r="AN390" s="238"/>
      <c r="AO390" s="238"/>
      <c r="AP390" s="238"/>
      <c r="AQ390" s="238"/>
      <c r="AR390" s="238"/>
      <c r="AS390" s="238"/>
      <c r="AT390" s="238"/>
      <c r="AU390" s="238"/>
      <c r="AV390" s="238"/>
      <c r="AW390" s="238"/>
      <c r="AX390" s="238"/>
      <c r="AY390" s="238"/>
      <c r="AZ390" s="238"/>
      <c r="BA390" s="238"/>
      <c r="BB390" s="238"/>
      <c r="BC390" s="238"/>
      <c r="BD390" s="238"/>
      <c r="BE390" s="238"/>
      <c r="BF390" s="238"/>
    </row>
    <row r="391" spans="2:58" hidden="1">
      <c r="B391" s="226"/>
      <c r="AB391" s="238"/>
      <c r="AC391" s="238"/>
      <c r="AD391" s="238"/>
      <c r="AE391" s="238"/>
      <c r="AF391" s="238"/>
      <c r="AG391" s="238"/>
      <c r="AH391" s="238"/>
      <c r="AI391" s="238"/>
      <c r="AJ391" s="238"/>
      <c r="AK391" s="238"/>
      <c r="AL391" s="238"/>
      <c r="AM391" s="238"/>
      <c r="AN391" s="238"/>
      <c r="AO391" s="238"/>
      <c r="AP391" s="238"/>
      <c r="AQ391" s="238"/>
      <c r="AR391" s="238"/>
      <c r="AS391" s="238"/>
      <c r="AT391" s="238"/>
      <c r="AU391" s="238"/>
      <c r="AV391" s="238"/>
      <c r="AW391" s="238"/>
      <c r="AX391" s="238"/>
      <c r="AY391" s="238"/>
      <c r="AZ391" s="238"/>
      <c r="BA391" s="238"/>
      <c r="BB391" s="238"/>
      <c r="BC391" s="238"/>
      <c r="BD391" s="238"/>
      <c r="BE391" s="238"/>
      <c r="BF391" s="238"/>
    </row>
    <row r="392" spans="2:58" hidden="1">
      <c r="B392" s="226"/>
      <c r="AB392" s="238"/>
      <c r="AC392" s="238"/>
      <c r="AD392" s="238"/>
      <c r="AE392" s="238"/>
      <c r="AF392" s="238"/>
      <c r="AG392" s="238"/>
      <c r="AH392" s="238"/>
      <c r="AI392" s="238"/>
      <c r="AJ392" s="238"/>
      <c r="AK392" s="238"/>
      <c r="AL392" s="238"/>
      <c r="AM392" s="238"/>
      <c r="AN392" s="238"/>
      <c r="AO392" s="238"/>
      <c r="AP392" s="238"/>
      <c r="AQ392" s="238"/>
      <c r="AR392" s="238"/>
      <c r="AS392" s="238"/>
      <c r="AT392" s="238"/>
      <c r="AU392" s="238"/>
      <c r="AV392" s="238"/>
      <c r="AW392" s="238"/>
      <c r="AX392" s="238"/>
      <c r="AY392" s="238"/>
      <c r="AZ392" s="238"/>
      <c r="BA392" s="238"/>
      <c r="BB392" s="238"/>
      <c r="BC392" s="238"/>
      <c r="BD392" s="238"/>
      <c r="BE392" s="238"/>
      <c r="BF392" s="238"/>
    </row>
    <row r="393" spans="2:58" hidden="1">
      <c r="B393" s="226"/>
      <c r="AB393" s="238"/>
      <c r="AC393" s="238"/>
      <c r="AD393" s="238"/>
      <c r="AE393" s="238"/>
      <c r="AF393" s="238"/>
      <c r="AG393" s="238"/>
      <c r="AH393" s="238"/>
      <c r="AI393" s="238"/>
      <c r="AJ393" s="238"/>
      <c r="AK393" s="238"/>
      <c r="AL393" s="238"/>
      <c r="AM393" s="238"/>
      <c r="AN393" s="238"/>
      <c r="AO393" s="238"/>
      <c r="AP393" s="238"/>
      <c r="AQ393" s="238"/>
      <c r="AR393" s="238"/>
      <c r="AS393" s="238"/>
      <c r="AT393" s="238"/>
      <c r="AU393" s="238"/>
      <c r="AV393" s="238"/>
      <c r="AW393" s="238"/>
      <c r="AX393" s="238"/>
      <c r="AY393" s="238"/>
      <c r="AZ393" s="238"/>
      <c r="BA393" s="238"/>
      <c r="BB393" s="238"/>
      <c r="BC393" s="238"/>
      <c r="BD393" s="238"/>
      <c r="BE393" s="238"/>
      <c r="BF393" s="238"/>
    </row>
    <row r="394" spans="2:58" hidden="1">
      <c r="B394" s="226"/>
      <c r="AB394" s="238"/>
      <c r="AC394" s="238"/>
      <c r="AD394" s="238"/>
      <c r="AE394" s="238"/>
      <c r="AF394" s="238"/>
      <c r="AG394" s="238"/>
      <c r="AH394" s="238"/>
      <c r="AI394" s="238"/>
      <c r="AJ394" s="238"/>
      <c r="AK394" s="238"/>
      <c r="AL394" s="238"/>
      <c r="AM394" s="238"/>
      <c r="AN394" s="238"/>
      <c r="AO394" s="238"/>
      <c r="AP394" s="238"/>
      <c r="AQ394" s="238"/>
      <c r="AR394" s="238"/>
      <c r="AS394" s="238"/>
      <c r="AT394" s="238"/>
      <c r="AU394" s="238"/>
      <c r="AV394" s="238"/>
      <c r="AW394" s="238"/>
      <c r="AX394" s="238"/>
      <c r="AY394" s="238"/>
      <c r="AZ394" s="238"/>
      <c r="BA394" s="238"/>
      <c r="BB394" s="238"/>
      <c r="BC394" s="238"/>
      <c r="BD394" s="238"/>
      <c r="BE394" s="238"/>
      <c r="BF394" s="238"/>
    </row>
    <row r="395" spans="2:58" hidden="1">
      <c r="B395" s="226"/>
      <c r="AB395" s="238"/>
      <c r="AC395" s="238"/>
      <c r="AD395" s="238"/>
      <c r="AE395" s="238"/>
      <c r="AF395" s="238"/>
      <c r="AG395" s="238"/>
      <c r="AH395" s="238"/>
      <c r="AI395" s="238"/>
      <c r="AJ395" s="238"/>
      <c r="AK395" s="238"/>
      <c r="AL395" s="238"/>
      <c r="AM395" s="238"/>
      <c r="AN395" s="238"/>
      <c r="AO395" s="238"/>
      <c r="AP395" s="238"/>
      <c r="AQ395" s="238"/>
      <c r="AR395" s="238"/>
      <c r="AS395" s="238"/>
      <c r="AT395" s="238"/>
      <c r="AU395" s="238"/>
      <c r="AV395" s="238"/>
      <c r="AW395" s="238"/>
      <c r="AX395" s="238"/>
      <c r="AY395" s="238"/>
      <c r="AZ395" s="238"/>
      <c r="BA395" s="238"/>
      <c r="BB395" s="238"/>
      <c r="BC395" s="238"/>
      <c r="BD395" s="238"/>
      <c r="BE395" s="238"/>
      <c r="BF395" s="238"/>
    </row>
    <row r="396" spans="2:58" hidden="1">
      <c r="B396" s="226"/>
      <c r="AB396" s="238"/>
      <c r="AC396" s="238"/>
      <c r="AD396" s="238"/>
      <c r="AE396" s="238"/>
      <c r="AF396" s="238"/>
      <c r="AG396" s="238"/>
      <c r="AH396" s="238"/>
      <c r="AI396" s="238"/>
      <c r="AJ396" s="238"/>
      <c r="AK396" s="238"/>
      <c r="AL396" s="238"/>
      <c r="AM396" s="238"/>
      <c r="AN396" s="238"/>
      <c r="AO396" s="238"/>
      <c r="AP396" s="238"/>
      <c r="AQ396" s="238"/>
      <c r="AR396" s="238"/>
      <c r="AS396" s="238"/>
      <c r="AT396" s="238"/>
      <c r="AU396" s="238"/>
      <c r="AV396" s="238"/>
      <c r="AW396" s="238"/>
      <c r="AX396" s="238"/>
      <c r="AY396" s="238"/>
      <c r="AZ396" s="238"/>
      <c r="BA396" s="238"/>
      <c r="BB396" s="238"/>
      <c r="BC396" s="238"/>
      <c r="BD396" s="238"/>
      <c r="BE396" s="238"/>
      <c r="BF396" s="238"/>
    </row>
    <row r="397" spans="2:58" hidden="1">
      <c r="B397" s="226"/>
      <c r="AB397" s="238"/>
      <c r="AC397" s="238"/>
      <c r="AD397" s="238"/>
      <c r="AE397" s="238"/>
      <c r="AF397" s="238"/>
      <c r="AG397" s="238"/>
      <c r="AH397" s="238"/>
      <c r="AI397" s="238"/>
      <c r="AJ397" s="238"/>
      <c r="AK397" s="238"/>
      <c r="AL397" s="238"/>
      <c r="AM397" s="238"/>
      <c r="AN397" s="238"/>
      <c r="AO397" s="238"/>
      <c r="AP397" s="238"/>
      <c r="AQ397" s="238"/>
      <c r="AR397" s="238"/>
      <c r="AS397" s="238"/>
      <c r="AT397" s="238"/>
      <c r="AU397" s="238"/>
      <c r="AV397" s="238"/>
      <c r="AW397" s="238"/>
      <c r="AX397" s="238"/>
      <c r="AY397" s="238"/>
      <c r="AZ397" s="238"/>
      <c r="BA397" s="238"/>
      <c r="BB397" s="238"/>
      <c r="BC397" s="238"/>
      <c r="BD397" s="238"/>
      <c r="BE397" s="238"/>
      <c r="BF397" s="238"/>
    </row>
    <row r="398" spans="2:58" hidden="1">
      <c r="B398" s="226"/>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row>
    <row r="399" spans="2:58" hidden="1">
      <c r="B399" s="226"/>
      <c r="AB399" s="238"/>
      <c r="AC399" s="238"/>
      <c r="AD399" s="238"/>
      <c r="AE399" s="238"/>
      <c r="AF399" s="238"/>
      <c r="AG399" s="238"/>
      <c r="AH399" s="238"/>
      <c r="AI399" s="238"/>
      <c r="AJ399" s="238"/>
      <c r="AK399" s="238"/>
      <c r="AL399" s="238"/>
      <c r="AM399" s="238"/>
      <c r="AN399" s="238"/>
      <c r="AO399" s="238"/>
      <c r="AP399" s="238"/>
      <c r="AQ399" s="238"/>
      <c r="AR399" s="238"/>
      <c r="AS399" s="238"/>
      <c r="AT399" s="238"/>
      <c r="AU399" s="238"/>
      <c r="AV399" s="238"/>
      <c r="AW399" s="238"/>
      <c r="AX399" s="238"/>
      <c r="AY399" s="238"/>
      <c r="AZ399" s="238"/>
      <c r="BA399" s="238"/>
      <c r="BB399" s="238"/>
      <c r="BC399" s="238"/>
      <c r="BD399" s="238"/>
      <c r="BE399" s="238"/>
      <c r="BF399" s="238"/>
    </row>
    <row r="400" spans="2:58" hidden="1">
      <c r="B400" s="226"/>
      <c r="AB400" s="238"/>
      <c r="AC400" s="238"/>
      <c r="AD400" s="238"/>
      <c r="AE400" s="238"/>
      <c r="AF400" s="238"/>
      <c r="AG400" s="238"/>
      <c r="AH400" s="238"/>
      <c r="AI400" s="238"/>
      <c r="AJ400" s="238"/>
      <c r="AK400" s="238"/>
      <c r="AL400" s="238"/>
      <c r="AM400" s="238"/>
      <c r="AN400" s="238"/>
      <c r="AO400" s="238"/>
      <c r="AP400" s="238"/>
      <c r="AQ400" s="238"/>
      <c r="AR400" s="238"/>
      <c r="AS400" s="238"/>
      <c r="AT400" s="238"/>
      <c r="AU400" s="238"/>
      <c r="AV400" s="238"/>
      <c r="AW400" s="238"/>
      <c r="AX400" s="238"/>
      <c r="AY400" s="238"/>
      <c r="AZ400" s="238"/>
      <c r="BA400" s="238"/>
      <c r="BB400" s="238"/>
      <c r="BC400" s="238"/>
      <c r="BD400" s="238"/>
      <c r="BE400" s="238"/>
      <c r="BF400" s="238"/>
    </row>
    <row r="401" spans="2:58" hidden="1">
      <c r="B401" s="226"/>
      <c r="AB401" s="238"/>
      <c r="AC401" s="238"/>
      <c r="AD401" s="238"/>
      <c r="AE401" s="238"/>
      <c r="AF401" s="238"/>
      <c r="AG401" s="238"/>
      <c r="AH401" s="238"/>
      <c r="AI401" s="238"/>
      <c r="AJ401" s="238"/>
      <c r="AK401" s="238"/>
      <c r="AL401" s="238"/>
      <c r="AM401" s="238"/>
      <c r="AN401" s="238"/>
      <c r="AO401" s="238"/>
      <c r="AP401" s="238"/>
      <c r="AQ401" s="238"/>
      <c r="AR401" s="238"/>
      <c r="AS401" s="238"/>
      <c r="AT401" s="238"/>
      <c r="AU401" s="238"/>
      <c r="AV401" s="238"/>
      <c r="AW401" s="238"/>
      <c r="AX401" s="238"/>
      <c r="AY401" s="238"/>
      <c r="AZ401" s="238"/>
      <c r="BA401" s="238"/>
      <c r="BB401" s="238"/>
      <c r="BC401" s="238"/>
      <c r="BD401" s="238"/>
      <c r="BE401" s="238"/>
      <c r="BF401" s="238"/>
    </row>
    <row r="402" spans="2:58" hidden="1">
      <c r="B402" s="226"/>
      <c r="AB402" s="238"/>
      <c r="AC402" s="238"/>
      <c r="AD402" s="238"/>
      <c r="AE402" s="238"/>
      <c r="AF402" s="238"/>
      <c r="AG402" s="238"/>
      <c r="AH402" s="238"/>
      <c r="AI402" s="238"/>
      <c r="AJ402" s="238"/>
      <c r="AK402" s="238"/>
      <c r="AL402" s="238"/>
      <c r="AM402" s="238"/>
      <c r="AN402" s="238"/>
      <c r="AO402" s="238"/>
      <c r="AP402" s="238"/>
      <c r="AQ402" s="238"/>
      <c r="AR402" s="238"/>
      <c r="AS402" s="238"/>
      <c r="AT402" s="238"/>
      <c r="AU402" s="238"/>
      <c r="AV402" s="238"/>
      <c r="AW402" s="238"/>
      <c r="AX402" s="238"/>
      <c r="AY402" s="238"/>
      <c r="AZ402" s="238"/>
      <c r="BA402" s="238"/>
      <c r="BB402" s="238"/>
      <c r="BC402" s="238"/>
      <c r="BD402" s="238"/>
      <c r="BE402" s="238"/>
      <c r="BF402" s="238"/>
    </row>
    <row r="403" spans="2:58" hidden="1">
      <c r="B403" s="226"/>
      <c r="AB403" s="238"/>
      <c r="AC403" s="238"/>
      <c r="AD403" s="238"/>
      <c r="AE403" s="238"/>
      <c r="AF403" s="238"/>
      <c r="AG403" s="238"/>
      <c r="AH403" s="238"/>
      <c r="AI403" s="238"/>
      <c r="AJ403" s="238"/>
      <c r="AK403" s="238"/>
      <c r="AL403" s="238"/>
      <c r="AM403" s="238"/>
      <c r="AN403" s="238"/>
      <c r="AO403" s="238"/>
      <c r="AP403" s="238"/>
      <c r="AQ403" s="238"/>
      <c r="AR403" s="238"/>
      <c r="AS403" s="238"/>
      <c r="AT403" s="238"/>
      <c r="AU403" s="238"/>
      <c r="AV403" s="238"/>
      <c r="AW403" s="238"/>
      <c r="AX403" s="238"/>
      <c r="AY403" s="238"/>
      <c r="AZ403" s="238"/>
      <c r="BA403" s="238"/>
      <c r="BB403" s="238"/>
      <c r="BC403" s="238"/>
      <c r="BD403" s="238"/>
      <c r="BE403" s="238"/>
      <c r="BF403" s="238"/>
    </row>
    <row r="404" spans="2:58" hidden="1">
      <c r="B404" s="226"/>
      <c r="AB404" s="238"/>
      <c r="AC404" s="238"/>
      <c r="AD404" s="238"/>
      <c r="AE404" s="238"/>
      <c r="AF404" s="238"/>
      <c r="AG404" s="238"/>
      <c r="AH404" s="238"/>
      <c r="AI404" s="238"/>
      <c r="AJ404" s="238"/>
      <c r="AK404" s="238"/>
      <c r="AL404" s="238"/>
      <c r="AM404" s="238"/>
      <c r="AN404" s="238"/>
      <c r="AO404" s="238"/>
      <c r="AP404" s="238"/>
      <c r="AQ404" s="238"/>
      <c r="AR404" s="238"/>
      <c r="AS404" s="238"/>
      <c r="AT404" s="238"/>
      <c r="AU404" s="238"/>
      <c r="AV404" s="238"/>
      <c r="AW404" s="238"/>
      <c r="AX404" s="238"/>
      <c r="AY404" s="238"/>
      <c r="AZ404" s="238"/>
      <c r="BA404" s="238"/>
      <c r="BB404" s="238"/>
      <c r="BC404" s="238"/>
      <c r="BD404" s="238"/>
      <c r="BE404" s="238"/>
      <c r="BF404" s="238"/>
    </row>
    <row r="405" spans="2:58" hidden="1">
      <c r="B405" s="226"/>
      <c r="AB405" s="238"/>
      <c r="AC405" s="238"/>
      <c r="AD405" s="238"/>
      <c r="AE405" s="238"/>
      <c r="AF405" s="238"/>
      <c r="AG405" s="238"/>
      <c r="AH405" s="238"/>
      <c r="AI405" s="238"/>
      <c r="AJ405" s="238"/>
      <c r="AK405" s="238"/>
      <c r="AL405" s="238"/>
      <c r="AM405" s="238"/>
      <c r="AN405" s="238"/>
      <c r="AO405" s="238"/>
      <c r="AP405" s="238"/>
      <c r="AQ405" s="238"/>
      <c r="AR405" s="238"/>
      <c r="AS405" s="238"/>
      <c r="AT405" s="238"/>
      <c r="AU405" s="238"/>
      <c r="AV405" s="238"/>
      <c r="AW405" s="238"/>
      <c r="AX405" s="238"/>
      <c r="AY405" s="238"/>
      <c r="AZ405" s="238"/>
      <c r="BA405" s="238"/>
      <c r="BB405" s="238"/>
      <c r="BC405" s="238"/>
      <c r="BD405" s="238"/>
      <c r="BE405" s="238"/>
      <c r="BF405" s="238"/>
    </row>
    <row r="406" spans="2:58" hidden="1">
      <c r="B406" s="226"/>
      <c r="AB406" s="238"/>
      <c r="AC406" s="238"/>
      <c r="AD406" s="238"/>
      <c r="AE406" s="238"/>
      <c r="AF406" s="238"/>
      <c r="AG406" s="238"/>
      <c r="AH406" s="238"/>
      <c r="AI406" s="238"/>
      <c r="AJ406" s="238"/>
      <c r="AK406" s="238"/>
      <c r="AL406" s="238"/>
      <c r="AM406" s="238"/>
      <c r="AN406" s="238"/>
      <c r="AO406" s="238"/>
      <c r="AP406" s="238"/>
      <c r="AQ406" s="238"/>
      <c r="AR406" s="238"/>
      <c r="AS406" s="238"/>
      <c r="AT406" s="238"/>
      <c r="AU406" s="238"/>
      <c r="AV406" s="238"/>
      <c r="AW406" s="238"/>
      <c r="AX406" s="238"/>
      <c r="AY406" s="238"/>
      <c r="AZ406" s="238"/>
      <c r="BA406" s="238"/>
      <c r="BB406" s="238"/>
      <c r="BC406" s="238"/>
      <c r="BD406" s="238"/>
      <c r="BE406" s="238"/>
      <c r="BF406" s="238"/>
    </row>
    <row r="407" spans="2:58" hidden="1">
      <c r="B407" s="226"/>
      <c r="AB407" s="238"/>
      <c r="AC407" s="238"/>
      <c r="AD407" s="238"/>
      <c r="AE407" s="238"/>
      <c r="AF407" s="238"/>
      <c r="AG407" s="238"/>
      <c r="AH407" s="238"/>
      <c r="AI407" s="238"/>
      <c r="AJ407" s="238"/>
      <c r="AK407" s="238"/>
      <c r="AL407" s="238"/>
      <c r="AM407" s="238"/>
      <c r="AN407" s="238"/>
      <c r="AO407" s="238"/>
      <c r="AP407" s="238"/>
      <c r="AQ407" s="238"/>
      <c r="AR407" s="238"/>
      <c r="AS407" s="238"/>
      <c r="AT407" s="238"/>
      <c r="AU407" s="238"/>
      <c r="AV407" s="238"/>
      <c r="AW407" s="238"/>
      <c r="AX407" s="238"/>
      <c r="AY407" s="238"/>
      <c r="AZ407" s="238"/>
      <c r="BA407" s="238"/>
      <c r="BB407" s="238"/>
      <c r="BC407" s="238"/>
      <c r="BD407" s="238"/>
      <c r="BE407" s="238"/>
      <c r="BF407" s="238"/>
    </row>
    <row r="408" spans="2:58" hidden="1">
      <c r="B408" s="226"/>
      <c r="AB408" s="238"/>
      <c r="AC408" s="238"/>
      <c r="AD408" s="238"/>
      <c r="AE408" s="238"/>
      <c r="AF408" s="238"/>
      <c r="AG408" s="238"/>
      <c r="AH408" s="238"/>
      <c r="AI408" s="238"/>
      <c r="AJ408" s="238"/>
      <c r="AK408" s="238"/>
      <c r="AL408" s="238"/>
      <c r="AM408" s="238"/>
      <c r="AN408" s="238"/>
      <c r="AO408" s="238"/>
      <c r="AP408" s="238"/>
      <c r="AQ408" s="238"/>
      <c r="AR408" s="238"/>
      <c r="AS408" s="238"/>
      <c r="AT408" s="238"/>
      <c r="AU408" s="238"/>
      <c r="AV408" s="238"/>
      <c r="AW408" s="238"/>
      <c r="AX408" s="238"/>
      <c r="AY408" s="238"/>
      <c r="AZ408" s="238"/>
      <c r="BA408" s="238"/>
      <c r="BB408" s="238"/>
      <c r="BC408" s="238"/>
      <c r="BD408" s="238"/>
      <c r="BE408" s="238"/>
      <c r="BF408" s="238"/>
    </row>
    <row r="409" spans="2:58" hidden="1">
      <c r="B409" s="226"/>
      <c r="AB409" s="238"/>
      <c r="AC409" s="238"/>
      <c r="AD409" s="238"/>
      <c r="AE409" s="238"/>
      <c r="AF409" s="238"/>
      <c r="AG409" s="238"/>
      <c r="AH409" s="238"/>
      <c r="AI409" s="238"/>
      <c r="AJ409" s="238"/>
      <c r="AK409" s="238"/>
      <c r="AL409" s="238"/>
      <c r="AM409" s="238"/>
      <c r="AN409" s="238"/>
      <c r="AO409" s="238"/>
      <c r="AP409" s="238"/>
      <c r="AQ409" s="238"/>
      <c r="AR409" s="238"/>
      <c r="AS409" s="238"/>
      <c r="AT409" s="238"/>
      <c r="AU409" s="238"/>
      <c r="AV409" s="238"/>
      <c r="AW409" s="238"/>
      <c r="AX409" s="238"/>
      <c r="AY409" s="238"/>
      <c r="AZ409" s="238"/>
      <c r="BA409" s="238"/>
      <c r="BB409" s="238"/>
      <c r="BC409" s="238"/>
      <c r="BD409" s="238"/>
      <c r="BE409" s="238"/>
      <c r="BF409" s="238"/>
    </row>
    <row r="410" spans="2:58" hidden="1">
      <c r="B410" s="226"/>
      <c r="AB410" s="238"/>
      <c r="AC410" s="238"/>
      <c r="AD410" s="238"/>
      <c r="AE410" s="238"/>
      <c r="AF410" s="238"/>
      <c r="AG410" s="238"/>
      <c r="AH410" s="238"/>
      <c r="AI410" s="238"/>
      <c r="AJ410" s="238"/>
      <c r="AK410" s="238"/>
      <c r="AL410" s="238"/>
      <c r="AM410" s="238"/>
      <c r="AN410" s="238"/>
      <c r="AO410" s="238"/>
      <c r="AP410" s="238"/>
      <c r="AQ410" s="238"/>
      <c r="AR410" s="238"/>
      <c r="AS410" s="238"/>
      <c r="AT410" s="238"/>
      <c r="AU410" s="238"/>
      <c r="AV410" s="238"/>
      <c r="AW410" s="238"/>
      <c r="AX410" s="238"/>
      <c r="AY410" s="238"/>
      <c r="AZ410" s="238"/>
      <c r="BA410" s="238"/>
      <c r="BB410" s="238"/>
      <c r="BC410" s="238"/>
      <c r="BD410" s="238"/>
      <c r="BE410" s="238"/>
      <c r="BF410" s="238"/>
    </row>
    <row r="411" spans="2:58" hidden="1">
      <c r="B411" s="226"/>
      <c r="AB411" s="238"/>
      <c r="AC411" s="238"/>
      <c r="AD411" s="238"/>
      <c r="AE411" s="238"/>
      <c r="AF411" s="238"/>
      <c r="AG411" s="238"/>
      <c r="AH411" s="238"/>
      <c r="AI411" s="238"/>
      <c r="AJ411" s="238"/>
      <c r="AK411" s="238"/>
      <c r="AL411" s="238"/>
      <c r="AM411" s="238"/>
      <c r="AN411" s="238"/>
      <c r="AO411" s="238"/>
      <c r="AP411" s="238"/>
      <c r="AQ411" s="238"/>
      <c r="AR411" s="238"/>
      <c r="AS411" s="238"/>
      <c r="AT411" s="238"/>
      <c r="AU411" s="238"/>
      <c r="AV411" s="238"/>
      <c r="AW411" s="238"/>
      <c r="AX411" s="238"/>
      <c r="AY411" s="238"/>
      <c r="AZ411" s="238"/>
      <c r="BA411" s="238"/>
      <c r="BB411" s="238"/>
      <c r="BC411" s="238"/>
      <c r="BD411" s="238"/>
      <c r="BE411" s="238"/>
      <c r="BF411" s="238"/>
    </row>
    <row r="412" spans="2:58" hidden="1">
      <c r="B412" s="226"/>
      <c r="AB412" s="238"/>
      <c r="AC412" s="238"/>
      <c r="AD412" s="238"/>
      <c r="AE412" s="238"/>
      <c r="AF412" s="238"/>
      <c r="AG412" s="238"/>
      <c r="AH412" s="238"/>
      <c r="AI412" s="238"/>
      <c r="AJ412" s="238"/>
      <c r="AK412" s="238"/>
      <c r="AL412" s="238"/>
      <c r="AM412" s="238"/>
      <c r="AN412" s="238"/>
      <c r="AO412" s="238"/>
      <c r="AP412" s="238"/>
      <c r="AQ412" s="238"/>
      <c r="AR412" s="238"/>
      <c r="AS412" s="238"/>
      <c r="AT412" s="238"/>
      <c r="AU412" s="238"/>
      <c r="AV412" s="238"/>
      <c r="AW412" s="238"/>
      <c r="AX412" s="238"/>
      <c r="AY412" s="238"/>
      <c r="AZ412" s="238"/>
      <c r="BA412" s="238"/>
      <c r="BB412" s="238"/>
      <c r="BC412" s="238"/>
      <c r="BD412" s="238"/>
      <c r="BE412" s="238"/>
      <c r="BF412" s="238"/>
    </row>
    <row r="413" spans="2:58" hidden="1">
      <c r="B413" s="226"/>
      <c r="AB413" s="238"/>
      <c r="AC413" s="238"/>
      <c r="AD413" s="238"/>
      <c r="AE413" s="238"/>
      <c r="AF413" s="238"/>
      <c r="AG413" s="238"/>
      <c r="AH413" s="238"/>
      <c r="AI413" s="238"/>
      <c r="AJ413" s="238"/>
      <c r="AK413" s="238"/>
      <c r="AL413" s="238"/>
      <c r="AM413" s="238"/>
      <c r="AN413" s="238"/>
      <c r="AO413" s="238"/>
      <c r="AP413" s="238"/>
      <c r="AQ413" s="238"/>
      <c r="AR413" s="238"/>
      <c r="AS413" s="238"/>
      <c r="AT413" s="238"/>
      <c r="AU413" s="238"/>
      <c r="AV413" s="238"/>
      <c r="AW413" s="238"/>
      <c r="AX413" s="238"/>
      <c r="AY413" s="238"/>
      <c r="AZ413" s="238"/>
      <c r="BA413" s="238"/>
      <c r="BB413" s="238"/>
      <c r="BC413" s="238"/>
      <c r="BD413" s="238"/>
      <c r="BE413" s="238"/>
      <c r="BF413" s="238"/>
    </row>
    <row r="414" spans="2:58" hidden="1">
      <c r="B414" s="226"/>
      <c r="AB414" s="238"/>
      <c r="AC414" s="238"/>
      <c r="AD414" s="238"/>
      <c r="AE414" s="238"/>
      <c r="AF414" s="238"/>
      <c r="AG414" s="238"/>
      <c r="AH414" s="238"/>
      <c r="AI414" s="238"/>
      <c r="AJ414" s="238"/>
      <c r="AK414" s="238"/>
      <c r="AL414" s="238"/>
      <c r="AM414" s="238"/>
      <c r="AN414" s="238"/>
      <c r="AO414" s="238"/>
      <c r="AP414" s="238"/>
      <c r="AQ414" s="238"/>
      <c r="AR414" s="238"/>
      <c r="AS414" s="238"/>
      <c r="AT414" s="238"/>
      <c r="AU414" s="238"/>
      <c r="AV414" s="238"/>
      <c r="AW414" s="238"/>
      <c r="AX414" s="238"/>
      <c r="AY414" s="238"/>
      <c r="AZ414" s="238"/>
      <c r="BA414" s="238"/>
      <c r="BB414" s="238"/>
      <c r="BC414" s="238"/>
      <c r="BD414" s="238"/>
      <c r="BE414" s="238"/>
      <c r="BF414" s="238"/>
    </row>
    <row r="415" spans="2:58" hidden="1">
      <c r="B415" s="226"/>
      <c r="AB415" s="238"/>
      <c r="AC415" s="238"/>
      <c r="AD415" s="238"/>
      <c r="AE415" s="238"/>
      <c r="AF415" s="238"/>
      <c r="AG415" s="238"/>
      <c r="AH415" s="238"/>
      <c r="AI415" s="238"/>
      <c r="AJ415" s="238"/>
      <c r="AK415" s="238"/>
      <c r="AL415" s="238"/>
      <c r="AM415" s="238"/>
      <c r="AN415" s="238"/>
      <c r="AO415" s="238"/>
      <c r="AP415" s="238"/>
      <c r="AQ415" s="238"/>
      <c r="AR415" s="238"/>
      <c r="AS415" s="238"/>
      <c r="AT415" s="238"/>
      <c r="AU415" s="238"/>
      <c r="AV415" s="238"/>
      <c r="AW415" s="238"/>
      <c r="AX415" s="238"/>
      <c r="AY415" s="238"/>
      <c r="AZ415" s="238"/>
      <c r="BA415" s="238"/>
      <c r="BB415" s="238"/>
      <c r="BC415" s="238"/>
      <c r="BD415" s="238"/>
      <c r="BE415" s="238"/>
      <c r="BF415" s="238"/>
    </row>
    <row r="416" spans="2:58" hidden="1">
      <c r="B416" s="226"/>
      <c r="AB416" s="238"/>
      <c r="AC416" s="238"/>
      <c r="AD416" s="238"/>
      <c r="AE416" s="238"/>
      <c r="AF416" s="238"/>
      <c r="AG416" s="238"/>
      <c r="AH416" s="238"/>
      <c r="AI416" s="238"/>
      <c r="AJ416" s="238"/>
      <c r="AK416" s="238"/>
      <c r="AL416" s="238"/>
      <c r="AM416" s="238"/>
      <c r="AN416" s="238"/>
      <c r="AO416" s="238"/>
      <c r="AP416" s="238"/>
      <c r="AQ416" s="238"/>
      <c r="AR416" s="238"/>
      <c r="AS416" s="238"/>
      <c r="AT416" s="238"/>
      <c r="AU416" s="238"/>
      <c r="AV416" s="238"/>
      <c r="AW416" s="238"/>
      <c r="AX416" s="238"/>
      <c r="AY416" s="238"/>
      <c r="AZ416" s="238"/>
      <c r="BA416" s="238"/>
      <c r="BB416" s="238"/>
      <c r="BC416" s="238"/>
      <c r="BD416" s="238"/>
      <c r="BE416" s="238"/>
      <c r="BF416" s="238"/>
    </row>
    <row r="417" spans="2:58" hidden="1">
      <c r="B417" s="226"/>
      <c r="AB417" s="238"/>
      <c r="AC417" s="238"/>
      <c r="AD417" s="238"/>
      <c r="AE417" s="238"/>
      <c r="AF417" s="238"/>
      <c r="AG417" s="238"/>
      <c r="AH417" s="238"/>
      <c r="AI417" s="238"/>
      <c r="AJ417" s="238"/>
      <c r="AK417" s="238"/>
      <c r="AL417" s="238"/>
      <c r="AM417" s="238"/>
      <c r="AN417" s="238"/>
      <c r="AO417" s="238"/>
      <c r="AP417" s="238"/>
      <c r="AQ417" s="238"/>
      <c r="AR417" s="238"/>
      <c r="AS417" s="238"/>
      <c r="AT417" s="238"/>
      <c r="AU417" s="238"/>
      <c r="AV417" s="238"/>
      <c r="AW417" s="238"/>
      <c r="AX417" s="238"/>
      <c r="AY417" s="238"/>
      <c r="AZ417" s="238"/>
      <c r="BA417" s="238"/>
      <c r="BB417" s="238"/>
      <c r="BC417" s="238"/>
      <c r="BD417" s="238"/>
      <c r="BE417" s="238"/>
      <c r="BF417" s="238"/>
    </row>
    <row r="418" spans="2:58" hidden="1">
      <c r="B418" s="226"/>
      <c r="AB418" s="238"/>
      <c r="AC418" s="238"/>
      <c r="AD418" s="238"/>
      <c r="AE418" s="238"/>
      <c r="AF418" s="238"/>
      <c r="AG418" s="238"/>
      <c r="AH418" s="238"/>
      <c r="AI418" s="238"/>
      <c r="AJ418" s="238"/>
      <c r="AK418" s="238"/>
      <c r="AL418" s="238"/>
      <c r="AM418" s="238"/>
      <c r="AN418" s="238"/>
      <c r="AO418" s="238"/>
      <c r="AP418" s="238"/>
      <c r="AQ418" s="238"/>
      <c r="AR418" s="238"/>
      <c r="AS418" s="238"/>
      <c r="AT418" s="238"/>
      <c r="AU418" s="238"/>
      <c r="AV418" s="238"/>
      <c r="AW418" s="238"/>
      <c r="AX418" s="238"/>
      <c r="AY418" s="238"/>
      <c r="AZ418" s="238"/>
      <c r="BA418" s="238"/>
      <c r="BB418" s="238"/>
      <c r="BC418" s="238"/>
      <c r="BD418" s="238"/>
      <c r="BE418" s="238"/>
      <c r="BF418" s="238"/>
    </row>
    <row r="419" spans="2:58" hidden="1">
      <c r="B419" s="226"/>
      <c r="AB419" s="238"/>
      <c r="AC419" s="238"/>
      <c r="AD419" s="238"/>
      <c r="AE419" s="238"/>
      <c r="AF419" s="238"/>
      <c r="AG419" s="238"/>
      <c r="AH419" s="238"/>
      <c r="AI419" s="238"/>
      <c r="AJ419" s="238"/>
      <c r="AK419" s="238"/>
      <c r="AL419" s="238"/>
      <c r="AM419" s="238"/>
      <c r="AN419" s="238"/>
      <c r="AO419" s="238"/>
      <c r="AP419" s="238"/>
      <c r="AQ419" s="238"/>
      <c r="AR419" s="238"/>
      <c r="AS419" s="238"/>
      <c r="AT419" s="238"/>
      <c r="AU419" s="238"/>
      <c r="AV419" s="238"/>
      <c r="AW419" s="238"/>
      <c r="AX419" s="238"/>
      <c r="AY419" s="238"/>
      <c r="AZ419" s="238"/>
      <c r="BA419" s="238"/>
      <c r="BB419" s="238"/>
      <c r="BC419" s="238"/>
      <c r="BD419" s="238"/>
      <c r="BE419" s="238"/>
      <c r="BF419" s="238"/>
    </row>
    <row r="420" spans="2:58" hidden="1">
      <c r="B420" s="226"/>
      <c r="AB420" s="238"/>
      <c r="AC420" s="238"/>
      <c r="AD420" s="238"/>
      <c r="AE420" s="238"/>
      <c r="AF420" s="238"/>
      <c r="AG420" s="238"/>
      <c r="AH420" s="238"/>
      <c r="AI420" s="238"/>
      <c r="AJ420" s="238"/>
      <c r="AK420" s="238"/>
      <c r="AL420" s="238"/>
      <c r="AM420" s="238"/>
      <c r="AN420" s="238"/>
      <c r="AO420" s="238"/>
      <c r="AP420" s="238"/>
      <c r="AQ420" s="238"/>
      <c r="AR420" s="238"/>
      <c r="AS420" s="238"/>
      <c r="AT420" s="238"/>
      <c r="AU420" s="238"/>
      <c r="AV420" s="238"/>
      <c r="AW420" s="238"/>
      <c r="AX420" s="238"/>
      <c r="AY420" s="238"/>
      <c r="AZ420" s="238"/>
      <c r="BA420" s="238"/>
      <c r="BB420" s="238"/>
      <c r="BC420" s="238"/>
      <c r="BD420" s="238"/>
      <c r="BE420" s="238"/>
      <c r="BF420" s="238"/>
    </row>
    <row r="421" spans="2:58" hidden="1">
      <c r="B421" s="226"/>
      <c r="AB421" s="238"/>
      <c r="AC421" s="238"/>
      <c r="AD421" s="238"/>
      <c r="AE421" s="238"/>
      <c r="AF421" s="238"/>
      <c r="AG421" s="238"/>
      <c r="AH421" s="238"/>
      <c r="AI421" s="238"/>
      <c r="AJ421" s="238"/>
      <c r="AK421" s="238"/>
      <c r="AL421" s="238"/>
      <c r="AM421" s="238"/>
      <c r="AN421" s="238"/>
      <c r="AO421" s="238"/>
      <c r="AP421" s="238"/>
      <c r="AQ421" s="238"/>
      <c r="AR421" s="238"/>
      <c r="AS421" s="238"/>
      <c r="AT421" s="238"/>
      <c r="AU421" s="238"/>
      <c r="AV421" s="238"/>
      <c r="AW421" s="238"/>
      <c r="AX421" s="238"/>
      <c r="AY421" s="238"/>
      <c r="AZ421" s="238"/>
      <c r="BA421" s="238"/>
      <c r="BB421" s="238"/>
      <c r="BC421" s="238"/>
      <c r="BD421" s="238"/>
      <c r="BE421" s="238"/>
      <c r="BF421" s="238"/>
    </row>
    <row r="422" spans="2:58" hidden="1">
      <c r="B422" s="226"/>
      <c r="AB422" s="238"/>
      <c r="AC422" s="238"/>
      <c r="AD422" s="238"/>
      <c r="AE422" s="238"/>
      <c r="AF422" s="238"/>
      <c r="AG422" s="238"/>
      <c r="AH422" s="238"/>
      <c r="AI422" s="238"/>
      <c r="AJ422" s="238"/>
      <c r="AK422" s="238"/>
      <c r="AL422" s="238"/>
      <c r="AM422" s="238"/>
      <c r="AN422" s="238"/>
      <c r="AO422" s="238"/>
      <c r="AP422" s="238"/>
      <c r="AQ422" s="238"/>
      <c r="AR422" s="238"/>
      <c r="AS422" s="238"/>
      <c r="AT422" s="238"/>
      <c r="AU422" s="238"/>
      <c r="AV422" s="238"/>
      <c r="AW422" s="238"/>
      <c r="AX422" s="238"/>
      <c r="AY422" s="238"/>
      <c r="AZ422" s="238"/>
      <c r="BA422" s="238"/>
      <c r="BB422" s="238"/>
      <c r="BC422" s="238"/>
      <c r="BD422" s="238"/>
      <c r="BE422" s="238"/>
      <c r="BF422" s="238"/>
    </row>
    <row r="423" spans="2:58" hidden="1">
      <c r="B423" s="226"/>
      <c r="AB423" s="238"/>
      <c r="AC423" s="238"/>
      <c r="AD423" s="238"/>
      <c r="AE423" s="238"/>
      <c r="AF423" s="238"/>
      <c r="AG423" s="238"/>
      <c r="AH423" s="238"/>
      <c r="AI423" s="238"/>
      <c r="AJ423" s="238"/>
      <c r="AK423" s="238"/>
      <c r="AL423" s="238"/>
      <c r="AM423" s="238"/>
      <c r="AN423" s="238"/>
      <c r="AO423" s="238"/>
      <c r="AP423" s="238"/>
      <c r="AQ423" s="238"/>
      <c r="AR423" s="238"/>
      <c r="AS423" s="238"/>
      <c r="AT423" s="238"/>
      <c r="AU423" s="238"/>
      <c r="AV423" s="238"/>
      <c r="AW423" s="238"/>
      <c r="AX423" s="238"/>
      <c r="AY423" s="238"/>
      <c r="AZ423" s="238"/>
      <c r="BA423" s="238"/>
      <c r="BB423" s="238"/>
      <c r="BC423" s="238"/>
      <c r="BD423" s="238"/>
      <c r="BE423" s="238"/>
      <c r="BF423" s="238"/>
    </row>
    <row r="424" spans="2:58" hidden="1">
      <c r="B424" s="226"/>
      <c r="AB424" s="238"/>
      <c r="AC424" s="238"/>
      <c r="AD424" s="238"/>
      <c r="AE424" s="238"/>
      <c r="AF424" s="238"/>
      <c r="AG424" s="238"/>
      <c r="AH424" s="238"/>
      <c r="AI424" s="238"/>
      <c r="AJ424" s="238"/>
      <c r="AK424" s="238"/>
      <c r="AL424" s="238"/>
      <c r="AM424" s="238"/>
      <c r="AN424" s="238"/>
      <c r="AO424" s="238"/>
      <c r="AP424" s="238"/>
      <c r="AQ424" s="238"/>
      <c r="AR424" s="238"/>
      <c r="AS424" s="238"/>
      <c r="AT424" s="238"/>
      <c r="AU424" s="238"/>
      <c r="AV424" s="238"/>
      <c r="AW424" s="238"/>
      <c r="AX424" s="238"/>
      <c r="AY424" s="238"/>
      <c r="AZ424" s="238"/>
      <c r="BA424" s="238"/>
      <c r="BB424" s="238"/>
      <c r="BC424" s="238"/>
      <c r="BD424" s="238"/>
      <c r="BE424" s="238"/>
      <c r="BF424" s="238"/>
    </row>
    <row r="425" spans="2:58" hidden="1">
      <c r="B425" s="226"/>
      <c r="AB425" s="238"/>
      <c r="AC425" s="238"/>
      <c r="AD425" s="238"/>
      <c r="AE425" s="238"/>
      <c r="AF425" s="238"/>
      <c r="AG425" s="238"/>
      <c r="AH425" s="238"/>
      <c r="AI425" s="238"/>
      <c r="AJ425" s="238"/>
      <c r="AK425" s="238"/>
      <c r="AL425" s="238"/>
      <c r="AM425" s="238"/>
      <c r="AN425" s="238"/>
      <c r="AO425" s="238"/>
      <c r="AP425" s="238"/>
      <c r="AQ425" s="238"/>
      <c r="AR425" s="238"/>
      <c r="AS425" s="238"/>
      <c r="AT425" s="238"/>
      <c r="AU425" s="238"/>
      <c r="AV425" s="238"/>
      <c r="AW425" s="238"/>
      <c r="AX425" s="238"/>
      <c r="AY425" s="238"/>
      <c r="AZ425" s="238"/>
      <c r="BA425" s="238"/>
      <c r="BB425" s="238"/>
      <c r="BC425" s="238"/>
      <c r="BD425" s="238"/>
      <c r="BE425" s="238"/>
      <c r="BF425" s="238"/>
    </row>
    <row r="426" spans="2:58" hidden="1">
      <c r="B426" s="226"/>
      <c r="AB426" s="238"/>
      <c r="AC426" s="238"/>
      <c r="AD426" s="238"/>
      <c r="AE426" s="238"/>
      <c r="AF426" s="238"/>
      <c r="AG426" s="238"/>
      <c r="AH426" s="238"/>
      <c r="AI426" s="238"/>
      <c r="AJ426" s="238"/>
      <c r="AK426" s="238"/>
      <c r="AL426" s="238"/>
      <c r="AM426" s="238"/>
      <c r="AN426" s="238"/>
      <c r="AO426" s="238"/>
      <c r="AP426" s="238"/>
      <c r="AQ426" s="238"/>
      <c r="AR426" s="238"/>
      <c r="AS426" s="238"/>
      <c r="AT426" s="238"/>
      <c r="AU426" s="238"/>
      <c r="AV426" s="238"/>
      <c r="AW426" s="238"/>
      <c r="AX426" s="238"/>
      <c r="AY426" s="238"/>
      <c r="AZ426" s="238"/>
      <c r="BA426" s="238"/>
      <c r="BB426" s="238"/>
      <c r="BC426" s="238"/>
      <c r="BD426" s="238"/>
      <c r="BE426" s="238"/>
      <c r="BF426" s="238"/>
    </row>
    <row r="427" spans="2:58" hidden="1">
      <c r="B427" s="226"/>
      <c r="AB427" s="238"/>
      <c r="AC427" s="238"/>
      <c r="AD427" s="238"/>
      <c r="AE427" s="238"/>
      <c r="AF427" s="238"/>
      <c r="AG427" s="238"/>
      <c r="AH427" s="238"/>
      <c r="AI427" s="238"/>
      <c r="AJ427" s="238"/>
      <c r="AK427" s="238"/>
      <c r="AL427" s="238"/>
      <c r="AM427" s="238"/>
      <c r="AN427" s="238"/>
      <c r="AO427" s="238"/>
      <c r="AP427" s="238"/>
      <c r="AQ427" s="238"/>
      <c r="AR427" s="238"/>
      <c r="AS427" s="238"/>
      <c r="AT427" s="238"/>
      <c r="AU427" s="238"/>
      <c r="AV427" s="238"/>
      <c r="AW427" s="238"/>
      <c r="AX427" s="238"/>
      <c r="AY427" s="238"/>
      <c r="AZ427" s="238"/>
      <c r="BA427" s="238"/>
      <c r="BB427" s="238"/>
      <c r="BC427" s="238"/>
      <c r="BD427" s="238"/>
      <c r="BE427" s="238"/>
      <c r="BF427" s="238"/>
    </row>
    <row r="428" spans="2:58" hidden="1">
      <c r="B428" s="226"/>
      <c r="AB428" s="238"/>
      <c r="AC428" s="238"/>
      <c r="AD428" s="238"/>
      <c r="AE428" s="238"/>
      <c r="AF428" s="238"/>
      <c r="AG428" s="238"/>
      <c r="AH428" s="238"/>
      <c r="AI428" s="238"/>
      <c r="AJ428" s="238"/>
      <c r="AK428" s="238"/>
      <c r="AL428" s="238"/>
      <c r="AM428" s="238"/>
      <c r="AN428" s="238"/>
      <c r="AO428" s="238"/>
      <c r="AP428" s="238"/>
      <c r="AQ428" s="238"/>
      <c r="AR428" s="238"/>
      <c r="AS428" s="238"/>
      <c r="AT428" s="238"/>
      <c r="AU428" s="238"/>
      <c r="AV428" s="238"/>
      <c r="AW428" s="238"/>
      <c r="AX428" s="238"/>
      <c r="AY428" s="238"/>
      <c r="AZ428" s="238"/>
      <c r="BA428" s="238"/>
      <c r="BB428" s="238"/>
      <c r="BC428" s="238"/>
      <c r="BD428" s="238"/>
      <c r="BE428" s="238"/>
      <c r="BF428" s="238"/>
    </row>
    <row r="429" spans="2:58" hidden="1">
      <c r="B429" s="226"/>
      <c r="AB429" s="238"/>
      <c r="AC429" s="238"/>
      <c r="AD429" s="238"/>
      <c r="AE429" s="238"/>
      <c r="AF429" s="238"/>
      <c r="AG429" s="238"/>
      <c r="AH429" s="238"/>
      <c r="AI429" s="238"/>
      <c r="AJ429" s="238"/>
      <c r="AK429" s="238"/>
      <c r="AL429" s="238"/>
      <c r="AM429" s="238"/>
      <c r="AN429" s="238"/>
      <c r="AO429" s="238"/>
      <c r="AP429" s="238"/>
      <c r="AQ429" s="238"/>
      <c r="AR429" s="238"/>
      <c r="AS429" s="238"/>
      <c r="AT429" s="238"/>
      <c r="AU429" s="238"/>
      <c r="AV429" s="238"/>
      <c r="AW429" s="238"/>
      <c r="AX429" s="238"/>
      <c r="AY429" s="238"/>
      <c r="AZ429" s="238"/>
      <c r="BA429" s="238"/>
      <c r="BB429" s="238"/>
      <c r="BC429" s="238"/>
      <c r="BD429" s="238"/>
      <c r="BE429" s="238"/>
      <c r="BF429" s="238"/>
    </row>
    <row r="430" spans="2:58" hidden="1">
      <c r="B430" s="226"/>
      <c r="AB430" s="238"/>
      <c r="AC430" s="238"/>
      <c r="AD430" s="238"/>
      <c r="AE430" s="238"/>
      <c r="AF430" s="238"/>
      <c r="AG430" s="238"/>
      <c r="AH430" s="238"/>
      <c r="AI430" s="238"/>
      <c r="AJ430" s="238"/>
      <c r="AK430" s="238"/>
      <c r="AL430" s="238"/>
      <c r="AM430" s="238"/>
      <c r="AN430" s="238"/>
      <c r="AO430" s="238"/>
      <c r="AP430" s="238"/>
      <c r="AQ430" s="238"/>
      <c r="AR430" s="238"/>
      <c r="AS430" s="238"/>
      <c r="AT430" s="238"/>
      <c r="AU430" s="238"/>
      <c r="AV430" s="238"/>
      <c r="AW430" s="238"/>
      <c r="AX430" s="238"/>
      <c r="AY430" s="238"/>
      <c r="AZ430" s="238"/>
      <c r="BA430" s="238"/>
      <c r="BB430" s="238"/>
      <c r="BC430" s="238"/>
      <c r="BD430" s="238"/>
      <c r="BE430" s="238"/>
      <c r="BF430" s="238"/>
    </row>
    <row r="431" spans="2:58" hidden="1">
      <c r="B431" s="226"/>
      <c r="AB431" s="238"/>
      <c r="AC431" s="238"/>
      <c r="AD431" s="238"/>
      <c r="AE431" s="238"/>
      <c r="AF431" s="238"/>
      <c r="AG431" s="238"/>
      <c r="AH431" s="238"/>
      <c r="AI431" s="238"/>
      <c r="AJ431" s="238"/>
      <c r="AK431" s="238"/>
      <c r="AL431" s="238"/>
      <c r="AM431" s="238"/>
      <c r="AN431" s="238"/>
      <c r="AO431" s="238"/>
      <c r="AP431" s="238"/>
      <c r="AQ431" s="238"/>
      <c r="AR431" s="238"/>
      <c r="AS431" s="238"/>
      <c r="AT431" s="238"/>
      <c r="AU431" s="238"/>
      <c r="AV431" s="238"/>
      <c r="AW431" s="238"/>
      <c r="AX431" s="238"/>
      <c r="AY431" s="238"/>
      <c r="AZ431" s="238"/>
      <c r="BA431" s="238"/>
      <c r="BB431" s="238"/>
      <c r="BC431" s="238"/>
      <c r="BD431" s="238"/>
      <c r="BE431" s="238"/>
      <c r="BF431" s="238"/>
    </row>
    <row r="432" spans="2:58" hidden="1">
      <c r="B432" s="226"/>
      <c r="AB432" s="238"/>
      <c r="AC432" s="238"/>
      <c r="AD432" s="238"/>
      <c r="AE432" s="238"/>
      <c r="AF432" s="238"/>
      <c r="AG432" s="238"/>
      <c r="AH432" s="238"/>
      <c r="AI432" s="238"/>
      <c r="AJ432" s="238"/>
      <c r="AK432" s="238"/>
      <c r="AL432" s="238"/>
      <c r="AM432" s="238"/>
      <c r="AN432" s="238"/>
      <c r="AO432" s="238"/>
      <c r="AP432" s="238"/>
      <c r="AQ432" s="238"/>
      <c r="AR432" s="238"/>
      <c r="AS432" s="238"/>
      <c r="AT432" s="238"/>
      <c r="AU432" s="238"/>
      <c r="AV432" s="238"/>
      <c r="AW432" s="238"/>
      <c r="AX432" s="238"/>
      <c r="AY432" s="238"/>
      <c r="AZ432" s="238"/>
      <c r="BA432" s="238"/>
      <c r="BB432" s="238"/>
      <c r="BC432" s="238"/>
      <c r="BD432" s="238"/>
      <c r="BE432" s="238"/>
      <c r="BF432" s="238"/>
    </row>
    <row r="433" spans="2:58" hidden="1">
      <c r="B433" s="226"/>
      <c r="AB433" s="238"/>
      <c r="AC433" s="238"/>
      <c r="AD433" s="238"/>
      <c r="AE433" s="238"/>
      <c r="AF433" s="238"/>
      <c r="AG433" s="238"/>
      <c r="AH433" s="238"/>
      <c r="AI433" s="238"/>
      <c r="AJ433" s="238"/>
      <c r="AK433" s="238"/>
      <c r="AL433" s="238"/>
      <c r="AM433" s="238"/>
      <c r="AN433" s="238"/>
      <c r="AO433" s="238"/>
      <c r="AP433" s="238"/>
      <c r="AQ433" s="238"/>
      <c r="AR433" s="238"/>
      <c r="AS433" s="238"/>
      <c r="AT433" s="238"/>
      <c r="AU433" s="238"/>
      <c r="AV433" s="238"/>
      <c r="AW433" s="238"/>
      <c r="AX433" s="238"/>
      <c r="AY433" s="238"/>
      <c r="AZ433" s="238"/>
      <c r="BA433" s="238"/>
      <c r="BB433" s="238"/>
      <c r="BC433" s="238"/>
      <c r="BD433" s="238"/>
      <c r="BE433" s="238"/>
      <c r="BF433" s="238"/>
    </row>
    <row r="434" spans="2:58" hidden="1">
      <c r="B434" s="226"/>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row>
    <row r="435" spans="2:58" hidden="1">
      <c r="B435" s="226"/>
      <c r="AB435" s="238"/>
      <c r="AC435" s="238"/>
      <c r="AD435" s="238"/>
      <c r="AE435" s="238"/>
      <c r="AF435" s="238"/>
      <c r="AG435" s="238"/>
      <c r="AH435" s="238"/>
      <c r="AI435" s="238"/>
      <c r="AJ435" s="238"/>
      <c r="AK435" s="238"/>
      <c r="AL435" s="238"/>
      <c r="AM435" s="238"/>
      <c r="AN435" s="238"/>
      <c r="AO435" s="238"/>
      <c r="AP435" s="238"/>
      <c r="AQ435" s="238"/>
      <c r="AR435" s="238"/>
      <c r="AS435" s="238"/>
      <c r="AT435" s="238"/>
      <c r="AU435" s="238"/>
      <c r="AV435" s="238"/>
      <c r="AW435" s="238"/>
      <c r="AX435" s="238"/>
      <c r="AY435" s="238"/>
      <c r="AZ435" s="238"/>
      <c r="BA435" s="238"/>
      <c r="BB435" s="238"/>
      <c r="BC435" s="238"/>
      <c r="BD435" s="238"/>
      <c r="BE435" s="238"/>
      <c r="BF435" s="238"/>
    </row>
    <row r="436" spans="2:58" hidden="1">
      <c r="B436" s="226"/>
      <c r="AB436" s="238"/>
      <c r="AC436" s="238"/>
      <c r="AD436" s="238"/>
      <c r="AE436" s="238"/>
      <c r="AF436" s="238"/>
      <c r="AG436" s="238"/>
      <c r="AH436" s="238"/>
      <c r="AI436" s="238"/>
      <c r="AJ436" s="238"/>
      <c r="AK436" s="238"/>
      <c r="AL436" s="238"/>
      <c r="AM436" s="238"/>
      <c r="AN436" s="238"/>
      <c r="AO436" s="238"/>
      <c r="AP436" s="238"/>
      <c r="AQ436" s="238"/>
      <c r="AR436" s="238"/>
      <c r="AS436" s="238"/>
      <c r="AT436" s="238"/>
      <c r="AU436" s="238"/>
      <c r="AV436" s="238"/>
      <c r="AW436" s="238"/>
      <c r="AX436" s="238"/>
      <c r="AY436" s="238"/>
      <c r="AZ436" s="238"/>
      <c r="BA436" s="238"/>
      <c r="BB436" s="238"/>
      <c r="BC436" s="238"/>
      <c r="BD436" s="238"/>
      <c r="BE436" s="238"/>
      <c r="BF436" s="238"/>
    </row>
    <row r="437" spans="2:58" hidden="1">
      <c r="B437" s="226"/>
      <c r="AB437" s="238"/>
      <c r="AC437" s="238"/>
      <c r="AD437" s="238"/>
      <c r="AE437" s="238"/>
      <c r="AF437" s="238"/>
      <c r="AG437" s="238"/>
      <c r="AH437" s="238"/>
      <c r="AI437" s="238"/>
      <c r="AJ437" s="238"/>
      <c r="AK437" s="238"/>
      <c r="AL437" s="238"/>
      <c r="AM437" s="238"/>
      <c r="AN437" s="238"/>
      <c r="AO437" s="238"/>
      <c r="AP437" s="238"/>
      <c r="AQ437" s="238"/>
      <c r="AR437" s="238"/>
      <c r="AS437" s="238"/>
      <c r="AT437" s="238"/>
      <c r="AU437" s="238"/>
      <c r="AV437" s="238"/>
      <c r="AW437" s="238"/>
      <c r="AX437" s="238"/>
      <c r="AY437" s="238"/>
      <c r="AZ437" s="238"/>
      <c r="BA437" s="238"/>
      <c r="BB437" s="238"/>
      <c r="BC437" s="238"/>
      <c r="BD437" s="238"/>
      <c r="BE437" s="238"/>
      <c r="BF437" s="238"/>
    </row>
    <row r="438" spans="2:58" hidden="1">
      <c r="B438" s="226"/>
      <c r="AB438" s="238"/>
      <c r="AC438" s="238"/>
      <c r="AD438" s="238"/>
      <c r="AE438" s="238"/>
      <c r="AF438" s="238"/>
      <c r="AG438" s="238"/>
      <c r="AH438" s="238"/>
      <c r="AI438" s="238"/>
      <c r="AJ438" s="238"/>
      <c r="AK438" s="238"/>
      <c r="AL438" s="238"/>
      <c r="AM438" s="238"/>
      <c r="AN438" s="238"/>
      <c r="AO438" s="238"/>
      <c r="AP438" s="238"/>
      <c r="AQ438" s="238"/>
      <c r="AR438" s="238"/>
      <c r="AS438" s="238"/>
      <c r="AT438" s="238"/>
      <c r="AU438" s="238"/>
      <c r="AV438" s="238"/>
      <c r="AW438" s="238"/>
      <c r="AX438" s="238"/>
      <c r="AY438" s="238"/>
      <c r="AZ438" s="238"/>
      <c r="BA438" s="238"/>
      <c r="BB438" s="238"/>
      <c r="BC438" s="238"/>
      <c r="BD438" s="238"/>
      <c r="BE438" s="238"/>
      <c r="BF438" s="238"/>
    </row>
    <row r="439" spans="2:58" hidden="1">
      <c r="B439" s="226"/>
      <c r="AB439" s="238"/>
      <c r="AC439" s="238"/>
      <c r="AD439" s="238"/>
      <c r="AE439" s="238"/>
      <c r="AF439" s="238"/>
      <c r="AG439" s="238"/>
      <c r="AH439" s="238"/>
      <c r="AI439" s="238"/>
      <c r="AJ439" s="238"/>
      <c r="AK439" s="238"/>
      <c r="AL439" s="238"/>
      <c r="AM439" s="238"/>
      <c r="AN439" s="238"/>
      <c r="AO439" s="238"/>
      <c r="AP439" s="238"/>
      <c r="AQ439" s="238"/>
      <c r="AR439" s="238"/>
      <c r="AS439" s="238"/>
      <c r="AT439" s="238"/>
      <c r="AU439" s="238"/>
      <c r="AV439" s="238"/>
      <c r="AW439" s="238"/>
      <c r="AX439" s="238"/>
      <c r="AY439" s="238"/>
      <c r="AZ439" s="238"/>
      <c r="BA439" s="238"/>
      <c r="BB439" s="238"/>
      <c r="BC439" s="238"/>
      <c r="BD439" s="238"/>
      <c r="BE439" s="238"/>
      <c r="BF439" s="238"/>
    </row>
    <row r="440" spans="2:58" hidden="1">
      <c r="B440" s="226"/>
      <c r="AB440" s="238"/>
      <c r="AC440" s="238"/>
      <c r="AD440" s="238"/>
      <c r="AE440" s="238"/>
      <c r="AF440" s="238"/>
      <c r="AG440" s="238"/>
      <c r="AH440" s="238"/>
      <c r="AI440" s="238"/>
      <c r="AJ440" s="238"/>
      <c r="AK440" s="238"/>
      <c r="AL440" s="238"/>
      <c r="AM440" s="238"/>
      <c r="AN440" s="238"/>
      <c r="AO440" s="238"/>
      <c r="AP440" s="238"/>
      <c r="AQ440" s="238"/>
      <c r="AR440" s="238"/>
      <c r="AS440" s="238"/>
      <c r="AT440" s="238"/>
      <c r="AU440" s="238"/>
      <c r="AV440" s="238"/>
      <c r="AW440" s="238"/>
      <c r="AX440" s="238"/>
      <c r="AY440" s="238"/>
      <c r="AZ440" s="238"/>
      <c r="BA440" s="238"/>
      <c r="BB440" s="238"/>
      <c r="BC440" s="238"/>
      <c r="BD440" s="238"/>
      <c r="BE440" s="238"/>
      <c r="BF440" s="238"/>
    </row>
    <row r="441" spans="2:58" hidden="1">
      <c r="B441" s="226"/>
      <c r="AB441" s="238"/>
      <c r="AC441" s="238"/>
      <c r="AD441" s="238"/>
      <c r="AE441" s="238"/>
      <c r="AF441" s="238"/>
      <c r="AG441" s="238"/>
      <c r="AH441" s="238"/>
      <c r="AI441" s="238"/>
      <c r="AJ441" s="238"/>
      <c r="AK441" s="238"/>
      <c r="AL441" s="238"/>
      <c r="AM441" s="238"/>
      <c r="AN441" s="238"/>
      <c r="AO441" s="238"/>
      <c r="AP441" s="238"/>
      <c r="AQ441" s="238"/>
      <c r="AR441" s="238"/>
      <c r="AS441" s="238"/>
      <c r="AT441" s="238"/>
      <c r="AU441" s="238"/>
      <c r="AV441" s="238"/>
      <c r="AW441" s="238"/>
      <c r="AX441" s="238"/>
      <c r="AY441" s="238"/>
      <c r="AZ441" s="238"/>
      <c r="BA441" s="238"/>
      <c r="BB441" s="238"/>
      <c r="BC441" s="238"/>
      <c r="BD441" s="238"/>
      <c r="BE441" s="238"/>
      <c r="BF441" s="238"/>
    </row>
    <row r="442" spans="2:58" hidden="1">
      <c r="B442" s="226"/>
      <c r="AB442" s="238"/>
      <c r="AC442" s="238"/>
      <c r="AD442" s="238"/>
      <c r="AE442" s="238"/>
      <c r="AF442" s="238"/>
      <c r="AG442" s="238"/>
      <c r="AH442" s="238"/>
      <c r="AI442" s="238"/>
      <c r="AJ442" s="238"/>
      <c r="AK442" s="238"/>
      <c r="AL442" s="238"/>
      <c r="AM442" s="238"/>
      <c r="AN442" s="238"/>
      <c r="AO442" s="238"/>
      <c r="AP442" s="238"/>
      <c r="AQ442" s="238"/>
      <c r="AR442" s="238"/>
      <c r="AS442" s="238"/>
      <c r="AT442" s="238"/>
      <c r="AU442" s="238"/>
      <c r="AV442" s="238"/>
      <c r="AW442" s="238"/>
      <c r="AX442" s="238"/>
      <c r="AY442" s="238"/>
      <c r="AZ442" s="238"/>
      <c r="BA442" s="238"/>
      <c r="BB442" s="238"/>
      <c r="BC442" s="238"/>
      <c r="BD442" s="238"/>
      <c r="BE442" s="238"/>
      <c r="BF442" s="238"/>
    </row>
    <row r="443" spans="2:58" hidden="1">
      <c r="B443" s="226"/>
      <c r="AB443" s="238"/>
      <c r="AC443" s="238"/>
      <c r="AD443" s="238"/>
      <c r="AE443" s="238"/>
      <c r="AF443" s="238"/>
      <c r="AG443" s="238"/>
      <c r="AH443" s="238"/>
      <c r="AI443" s="238"/>
      <c r="AJ443" s="238"/>
      <c r="AK443" s="238"/>
      <c r="AL443" s="238"/>
      <c r="AM443" s="238"/>
      <c r="AN443" s="238"/>
      <c r="AO443" s="238"/>
      <c r="AP443" s="238"/>
      <c r="AQ443" s="238"/>
      <c r="AR443" s="238"/>
      <c r="AS443" s="238"/>
      <c r="AT443" s="238"/>
      <c r="AU443" s="238"/>
      <c r="AV443" s="238"/>
      <c r="AW443" s="238"/>
      <c r="AX443" s="238"/>
      <c r="AY443" s="238"/>
      <c r="AZ443" s="238"/>
      <c r="BA443" s="238"/>
      <c r="BB443" s="238"/>
      <c r="BC443" s="238"/>
      <c r="BD443" s="238"/>
      <c r="BE443" s="238"/>
      <c r="BF443" s="238"/>
    </row>
    <row r="444" spans="2:58" hidden="1">
      <c r="B444" s="226"/>
      <c r="AB444" s="238"/>
      <c r="AC444" s="238"/>
      <c r="AD444" s="238"/>
      <c r="AE444" s="238"/>
      <c r="AF444" s="238"/>
      <c r="AG444" s="238"/>
      <c r="AH444" s="238"/>
      <c r="AI444" s="238"/>
      <c r="AJ444" s="238"/>
      <c r="AK444" s="238"/>
      <c r="AL444" s="238"/>
      <c r="AM444" s="238"/>
      <c r="AN444" s="238"/>
      <c r="AO444" s="238"/>
      <c r="AP444" s="238"/>
      <c r="AQ444" s="238"/>
      <c r="AR444" s="238"/>
      <c r="AS444" s="238"/>
      <c r="AT444" s="238"/>
      <c r="AU444" s="238"/>
      <c r="AV444" s="238"/>
      <c r="AW444" s="238"/>
      <c r="AX444" s="238"/>
      <c r="AY444" s="238"/>
      <c r="AZ444" s="238"/>
      <c r="BA444" s="238"/>
      <c r="BB444" s="238"/>
      <c r="BC444" s="238"/>
      <c r="BD444" s="238"/>
      <c r="BE444" s="238"/>
      <c r="BF444" s="238"/>
    </row>
    <row r="445" spans="2:58" hidden="1">
      <c r="B445" s="226"/>
      <c r="AB445" s="238"/>
      <c r="AC445" s="238"/>
      <c r="AD445" s="238"/>
      <c r="AE445" s="238"/>
      <c r="AF445" s="238"/>
      <c r="AG445" s="238"/>
      <c r="AH445" s="238"/>
      <c r="AI445" s="238"/>
      <c r="AJ445" s="238"/>
      <c r="AK445" s="238"/>
      <c r="AL445" s="238"/>
      <c r="AM445" s="238"/>
      <c r="AN445" s="238"/>
      <c r="AO445" s="238"/>
      <c r="AP445" s="238"/>
      <c r="AQ445" s="238"/>
      <c r="AR445" s="238"/>
      <c r="AS445" s="238"/>
      <c r="AT445" s="238"/>
      <c r="AU445" s="238"/>
      <c r="AV445" s="238"/>
      <c r="AW445" s="238"/>
      <c r="AX445" s="238"/>
      <c r="AY445" s="238"/>
      <c r="AZ445" s="238"/>
      <c r="BA445" s="238"/>
      <c r="BB445" s="238"/>
      <c r="BC445" s="238"/>
      <c r="BD445" s="238"/>
      <c r="BE445" s="238"/>
      <c r="BF445" s="238"/>
    </row>
    <row r="446" spans="2:58" hidden="1">
      <c r="B446" s="226"/>
      <c r="AB446" s="238"/>
      <c r="AC446" s="238"/>
      <c r="AD446" s="238"/>
      <c r="AE446" s="238"/>
      <c r="AF446" s="238"/>
      <c r="AG446" s="238"/>
      <c r="AH446" s="238"/>
      <c r="AI446" s="238"/>
      <c r="AJ446" s="238"/>
      <c r="AK446" s="238"/>
      <c r="AL446" s="238"/>
      <c r="AM446" s="238"/>
      <c r="AN446" s="238"/>
      <c r="AO446" s="238"/>
      <c r="AP446" s="238"/>
      <c r="AQ446" s="238"/>
      <c r="AR446" s="238"/>
      <c r="AS446" s="238"/>
      <c r="AT446" s="238"/>
      <c r="AU446" s="238"/>
      <c r="AV446" s="238"/>
      <c r="AW446" s="238"/>
      <c r="AX446" s="238"/>
      <c r="AY446" s="238"/>
      <c r="AZ446" s="238"/>
      <c r="BA446" s="238"/>
      <c r="BB446" s="238"/>
      <c r="BC446" s="238"/>
      <c r="BD446" s="238"/>
      <c r="BE446" s="238"/>
      <c r="BF446" s="238"/>
    </row>
    <row r="447" spans="2:58" hidden="1">
      <c r="B447" s="226"/>
      <c r="AB447" s="238"/>
      <c r="AC447" s="238"/>
      <c r="AD447" s="238"/>
      <c r="AE447" s="238"/>
      <c r="AF447" s="238"/>
      <c r="AG447" s="238"/>
      <c r="AH447" s="238"/>
      <c r="AI447" s="238"/>
      <c r="AJ447" s="238"/>
      <c r="AK447" s="238"/>
      <c r="AL447" s="238"/>
      <c r="AM447" s="238"/>
      <c r="AN447" s="238"/>
      <c r="AO447" s="238"/>
      <c r="AP447" s="238"/>
      <c r="AQ447" s="238"/>
      <c r="AR447" s="238"/>
      <c r="AS447" s="238"/>
      <c r="AT447" s="238"/>
      <c r="AU447" s="238"/>
      <c r="AV447" s="238"/>
      <c r="AW447" s="238"/>
      <c r="AX447" s="238"/>
      <c r="AY447" s="238"/>
      <c r="AZ447" s="238"/>
      <c r="BA447" s="238"/>
      <c r="BB447" s="238"/>
      <c r="BC447" s="238"/>
      <c r="BD447" s="238"/>
      <c r="BE447" s="238"/>
      <c r="BF447" s="238"/>
    </row>
    <row r="448" spans="2:58" hidden="1">
      <c r="B448" s="226"/>
      <c r="AB448" s="238"/>
      <c r="AC448" s="238"/>
      <c r="AD448" s="238"/>
      <c r="AE448" s="238"/>
      <c r="AF448" s="238"/>
      <c r="AG448" s="238"/>
      <c r="AH448" s="238"/>
      <c r="AI448" s="238"/>
      <c r="AJ448" s="238"/>
      <c r="AK448" s="238"/>
      <c r="AL448" s="238"/>
      <c r="AM448" s="238"/>
      <c r="AN448" s="238"/>
      <c r="AO448" s="238"/>
      <c r="AP448" s="238"/>
      <c r="AQ448" s="238"/>
      <c r="AR448" s="238"/>
      <c r="AS448" s="238"/>
      <c r="AT448" s="238"/>
      <c r="AU448" s="238"/>
      <c r="AV448" s="238"/>
      <c r="AW448" s="238"/>
      <c r="AX448" s="238"/>
      <c r="AY448" s="238"/>
      <c r="AZ448" s="238"/>
      <c r="BA448" s="238"/>
      <c r="BB448" s="238"/>
      <c r="BC448" s="238"/>
      <c r="BD448" s="238"/>
      <c r="BE448" s="238"/>
      <c r="BF448" s="238"/>
    </row>
    <row r="449" spans="2:58" hidden="1">
      <c r="B449" s="226"/>
      <c r="AB449" s="238"/>
      <c r="AC449" s="238"/>
      <c r="AD449" s="238"/>
      <c r="AE449" s="238"/>
      <c r="AF449" s="238"/>
      <c r="AG449" s="238"/>
      <c r="AH449" s="238"/>
      <c r="AI449" s="238"/>
      <c r="AJ449" s="238"/>
      <c r="AK449" s="238"/>
      <c r="AL449" s="238"/>
      <c r="AM449" s="238"/>
      <c r="AN449" s="238"/>
      <c r="AO449" s="238"/>
      <c r="AP449" s="238"/>
      <c r="AQ449" s="238"/>
      <c r="AR449" s="238"/>
      <c r="AS449" s="238"/>
      <c r="AT449" s="238"/>
      <c r="AU449" s="238"/>
      <c r="AV449" s="238"/>
      <c r="AW449" s="238"/>
      <c r="AX449" s="238"/>
      <c r="AY449" s="238"/>
      <c r="AZ449" s="238"/>
      <c r="BA449" s="238"/>
      <c r="BB449" s="238"/>
      <c r="BC449" s="238"/>
      <c r="BD449" s="238"/>
      <c r="BE449" s="238"/>
      <c r="BF449" s="238"/>
    </row>
    <row r="450" spans="2:58" hidden="1">
      <c r="B450" s="226"/>
      <c r="AB450" s="238"/>
      <c r="AC450" s="238"/>
      <c r="AD450" s="238"/>
      <c r="AE450" s="238"/>
      <c r="AF450" s="238"/>
      <c r="AG450" s="238"/>
      <c r="AH450" s="238"/>
      <c r="AI450" s="238"/>
      <c r="AJ450" s="238"/>
      <c r="AK450" s="238"/>
      <c r="AL450" s="238"/>
      <c r="AM450" s="238"/>
      <c r="AN450" s="238"/>
      <c r="AO450" s="238"/>
      <c r="AP450" s="238"/>
      <c r="AQ450" s="238"/>
      <c r="AR450" s="238"/>
      <c r="AS450" s="238"/>
      <c r="AT450" s="238"/>
      <c r="AU450" s="238"/>
      <c r="AV450" s="238"/>
      <c r="AW450" s="238"/>
      <c r="AX450" s="238"/>
      <c r="AY450" s="238"/>
      <c r="AZ450" s="238"/>
      <c r="BA450" s="238"/>
      <c r="BB450" s="238"/>
      <c r="BC450" s="238"/>
      <c r="BD450" s="238"/>
      <c r="BE450" s="238"/>
      <c r="BF450" s="238"/>
    </row>
    <row r="451" spans="2:58" hidden="1">
      <c r="B451" s="226"/>
      <c r="AB451" s="238"/>
      <c r="AC451" s="238"/>
      <c r="AD451" s="238"/>
      <c r="AE451" s="238"/>
      <c r="AF451" s="238"/>
      <c r="AG451" s="238"/>
      <c r="AH451" s="238"/>
      <c r="AI451" s="238"/>
      <c r="AJ451" s="238"/>
      <c r="AK451" s="238"/>
      <c r="AL451" s="238"/>
      <c r="AM451" s="238"/>
      <c r="AN451" s="238"/>
      <c r="AO451" s="238"/>
      <c r="AP451" s="238"/>
      <c r="AQ451" s="238"/>
      <c r="AR451" s="238"/>
      <c r="AS451" s="238"/>
      <c r="AT451" s="238"/>
      <c r="AU451" s="238"/>
      <c r="AV451" s="238"/>
      <c r="AW451" s="238"/>
      <c r="AX451" s="238"/>
      <c r="AY451" s="238"/>
      <c r="AZ451" s="238"/>
      <c r="BA451" s="238"/>
      <c r="BB451" s="238"/>
      <c r="BC451" s="238"/>
      <c r="BD451" s="238"/>
      <c r="BE451" s="238"/>
      <c r="BF451" s="238"/>
    </row>
    <row r="452" spans="2:58" hidden="1">
      <c r="B452" s="226"/>
      <c r="AB452" s="238"/>
      <c r="AC452" s="238"/>
      <c r="AD452" s="238"/>
      <c r="AE452" s="238"/>
      <c r="AF452" s="238"/>
      <c r="AG452" s="238"/>
      <c r="AH452" s="238"/>
      <c r="AI452" s="238"/>
      <c r="AJ452" s="238"/>
      <c r="AK452" s="238"/>
      <c r="AL452" s="238"/>
      <c r="AM452" s="238"/>
      <c r="AN452" s="238"/>
      <c r="AO452" s="238"/>
      <c r="AP452" s="238"/>
      <c r="AQ452" s="238"/>
      <c r="AR452" s="238"/>
      <c r="AS452" s="238"/>
      <c r="AT452" s="238"/>
      <c r="AU452" s="238"/>
      <c r="AV452" s="238"/>
      <c r="AW452" s="238"/>
      <c r="AX452" s="238"/>
      <c r="AY452" s="238"/>
      <c r="AZ452" s="238"/>
      <c r="BA452" s="238"/>
      <c r="BB452" s="238"/>
      <c r="BC452" s="238"/>
      <c r="BD452" s="238"/>
      <c r="BE452" s="238"/>
      <c r="BF452" s="238"/>
    </row>
    <row r="453" spans="2:58" hidden="1">
      <c r="B453" s="226"/>
      <c r="AB453" s="238"/>
      <c r="AC453" s="238"/>
      <c r="AD453" s="238"/>
      <c r="AE453" s="238"/>
      <c r="AF453" s="238"/>
      <c r="AG453" s="238"/>
      <c r="AH453" s="238"/>
      <c r="AI453" s="238"/>
      <c r="AJ453" s="238"/>
      <c r="AK453" s="238"/>
      <c r="AL453" s="238"/>
      <c r="AM453" s="238"/>
      <c r="AN453" s="238"/>
      <c r="AO453" s="238"/>
      <c r="AP453" s="238"/>
      <c r="AQ453" s="238"/>
      <c r="AR453" s="238"/>
      <c r="AS453" s="238"/>
      <c r="AT453" s="238"/>
      <c r="AU453" s="238"/>
      <c r="AV453" s="238"/>
      <c r="AW453" s="238"/>
      <c r="AX453" s="238"/>
      <c r="AY453" s="238"/>
      <c r="AZ453" s="238"/>
      <c r="BA453" s="238"/>
      <c r="BB453" s="238"/>
      <c r="BC453" s="238"/>
      <c r="BD453" s="238"/>
      <c r="BE453" s="238"/>
      <c r="BF453" s="238"/>
    </row>
    <row r="454" spans="2:58" hidden="1">
      <c r="B454" s="226"/>
      <c r="AB454" s="238"/>
      <c r="AC454" s="238"/>
      <c r="AD454" s="238"/>
      <c r="AE454" s="238"/>
      <c r="AF454" s="238"/>
      <c r="AG454" s="238"/>
      <c r="AH454" s="238"/>
      <c r="AI454" s="238"/>
      <c r="AJ454" s="238"/>
      <c r="AK454" s="238"/>
      <c r="AL454" s="238"/>
      <c r="AM454" s="238"/>
      <c r="AN454" s="238"/>
      <c r="AO454" s="238"/>
      <c r="AP454" s="238"/>
      <c r="AQ454" s="238"/>
      <c r="AR454" s="238"/>
      <c r="AS454" s="238"/>
      <c r="AT454" s="238"/>
      <c r="AU454" s="238"/>
      <c r="AV454" s="238"/>
      <c r="AW454" s="238"/>
      <c r="AX454" s="238"/>
      <c r="AY454" s="238"/>
      <c r="AZ454" s="238"/>
      <c r="BA454" s="238"/>
      <c r="BB454" s="238"/>
      <c r="BC454" s="238"/>
      <c r="BD454" s="238"/>
      <c r="BE454" s="238"/>
      <c r="BF454" s="238"/>
    </row>
    <row r="455" spans="2:58" hidden="1">
      <c r="B455" s="226"/>
      <c r="AB455" s="238"/>
      <c r="AC455" s="238"/>
      <c r="AD455" s="238"/>
      <c r="AE455" s="238"/>
      <c r="AF455" s="238"/>
      <c r="AG455" s="238"/>
      <c r="AH455" s="238"/>
      <c r="AI455" s="238"/>
      <c r="AJ455" s="238"/>
      <c r="AK455" s="238"/>
      <c r="AL455" s="238"/>
      <c r="AM455" s="238"/>
      <c r="AN455" s="238"/>
      <c r="AO455" s="238"/>
      <c r="AP455" s="238"/>
      <c r="AQ455" s="238"/>
      <c r="AR455" s="238"/>
      <c r="AS455" s="238"/>
      <c r="AT455" s="238"/>
      <c r="AU455" s="238"/>
      <c r="AV455" s="238"/>
      <c r="AW455" s="238"/>
      <c r="AX455" s="238"/>
      <c r="AY455" s="238"/>
      <c r="AZ455" s="238"/>
      <c r="BA455" s="238"/>
      <c r="BB455" s="238"/>
      <c r="BC455" s="238"/>
      <c r="BD455" s="238"/>
      <c r="BE455" s="238"/>
      <c r="BF455" s="238"/>
    </row>
    <row r="456" spans="2:58" hidden="1">
      <c r="B456" s="226"/>
      <c r="AB456" s="238"/>
      <c r="AC456" s="238"/>
      <c r="AD456" s="238"/>
      <c r="AE456" s="238"/>
      <c r="AF456" s="238"/>
      <c r="AG456" s="238"/>
      <c r="AH456" s="238"/>
      <c r="AI456" s="238"/>
      <c r="AJ456" s="238"/>
      <c r="AK456" s="238"/>
      <c r="AL456" s="238"/>
      <c r="AM456" s="238"/>
      <c r="AN456" s="238"/>
      <c r="AO456" s="238"/>
      <c r="AP456" s="238"/>
      <c r="AQ456" s="238"/>
      <c r="AR456" s="238"/>
      <c r="AS456" s="238"/>
      <c r="AT456" s="238"/>
      <c r="AU456" s="238"/>
      <c r="AV456" s="238"/>
      <c r="AW456" s="238"/>
      <c r="AX456" s="238"/>
      <c r="AY456" s="238"/>
      <c r="AZ456" s="238"/>
      <c r="BA456" s="238"/>
      <c r="BB456" s="238"/>
      <c r="BC456" s="238"/>
      <c r="BD456" s="238"/>
      <c r="BE456" s="238"/>
      <c r="BF456" s="238"/>
    </row>
    <row r="457" spans="2:58" hidden="1">
      <c r="B457" s="226"/>
      <c r="AB457" s="238"/>
      <c r="AC457" s="238"/>
      <c r="AD457" s="238"/>
      <c r="AE457" s="238"/>
      <c r="AF457" s="238"/>
      <c r="AG457" s="238"/>
      <c r="AH457" s="238"/>
      <c r="AI457" s="238"/>
      <c r="AJ457" s="238"/>
      <c r="AK457" s="238"/>
      <c r="AL457" s="238"/>
      <c r="AM457" s="238"/>
      <c r="AN457" s="238"/>
      <c r="AO457" s="238"/>
      <c r="AP457" s="238"/>
      <c r="AQ457" s="238"/>
      <c r="AR457" s="238"/>
      <c r="AS457" s="238"/>
      <c r="AT457" s="238"/>
      <c r="AU457" s="238"/>
      <c r="AV457" s="238"/>
      <c r="AW457" s="238"/>
      <c r="AX457" s="238"/>
      <c r="AY457" s="238"/>
      <c r="AZ457" s="238"/>
      <c r="BA457" s="238"/>
      <c r="BB457" s="238"/>
      <c r="BC457" s="238"/>
      <c r="BD457" s="238"/>
      <c r="BE457" s="238"/>
      <c r="BF457" s="238"/>
    </row>
    <row r="458" spans="2:58" hidden="1">
      <c r="B458" s="226"/>
      <c r="AB458" s="238"/>
      <c r="AC458" s="238"/>
      <c r="AD458" s="238"/>
      <c r="AE458" s="238"/>
      <c r="AF458" s="238"/>
      <c r="AG458" s="238"/>
      <c r="AH458" s="238"/>
      <c r="AI458" s="238"/>
      <c r="AJ458" s="238"/>
      <c r="AK458" s="238"/>
      <c r="AL458" s="238"/>
      <c r="AM458" s="238"/>
      <c r="AN458" s="238"/>
      <c r="AO458" s="238"/>
      <c r="AP458" s="238"/>
      <c r="AQ458" s="238"/>
      <c r="AR458" s="238"/>
      <c r="AS458" s="238"/>
      <c r="AT458" s="238"/>
      <c r="AU458" s="238"/>
      <c r="AV458" s="238"/>
      <c r="AW458" s="238"/>
      <c r="AX458" s="238"/>
      <c r="AY458" s="238"/>
      <c r="AZ458" s="238"/>
      <c r="BA458" s="238"/>
      <c r="BB458" s="238"/>
      <c r="BC458" s="238"/>
      <c r="BD458" s="238"/>
      <c r="BE458" s="238"/>
      <c r="BF458" s="238"/>
    </row>
    <row r="459" spans="2:58" hidden="1">
      <c r="B459" s="226"/>
      <c r="AB459" s="238"/>
      <c r="AC459" s="238"/>
      <c r="AD459" s="238"/>
      <c r="AE459" s="238"/>
      <c r="AF459" s="238"/>
      <c r="AG459" s="238"/>
      <c r="AH459" s="238"/>
      <c r="AI459" s="238"/>
      <c r="AJ459" s="238"/>
      <c r="AK459" s="238"/>
      <c r="AL459" s="238"/>
      <c r="AM459" s="238"/>
      <c r="AN459" s="238"/>
      <c r="AO459" s="238"/>
      <c r="AP459" s="238"/>
      <c r="AQ459" s="238"/>
      <c r="AR459" s="238"/>
      <c r="AS459" s="238"/>
      <c r="AT459" s="238"/>
      <c r="AU459" s="238"/>
      <c r="AV459" s="238"/>
      <c r="AW459" s="238"/>
      <c r="AX459" s="238"/>
      <c r="AY459" s="238"/>
      <c r="AZ459" s="238"/>
      <c r="BA459" s="238"/>
      <c r="BB459" s="238"/>
      <c r="BC459" s="238"/>
      <c r="BD459" s="238"/>
      <c r="BE459" s="238"/>
      <c r="BF459" s="238"/>
    </row>
    <row r="460" spans="2:58" hidden="1">
      <c r="B460" s="226"/>
      <c r="AB460" s="238"/>
      <c r="AC460" s="238"/>
      <c r="AD460" s="238"/>
      <c r="AE460" s="238"/>
      <c r="AF460" s="238"/>
      <c r="AG460" s="238"/>
      <c r="AH460" s="238"/>
      <c r="AI460" s="238"/>
      <c r="AJ460" s="238"/>
      <c r="AK460" s="238"/>
      <c r="AL460" s="238"/>
      <c r="AM460" s="238"/>
      <c r="AN460" s="238"/>
      <c r="AO460" s="238"/>
      <c r="AP460" s="238"/>
      <c r="AQ460" s="238"/>
      <c r="AR460" s="238"/>
      <c r="AS460" s="238"/>
      <c r="AT460" s="238"/>
      <c r="AU460" s="238"/>
      <c r="AV460" s="238"/>
      <c r="AW460" s="238"/>
      <c r="AX460" s="238"/>
      <c r="AY460" s="238"/>
      <c r="AZ460" s="238"/>
      <c r="BA460" s="238"/>
      <c r="BB460" s="238"/>
      <c r="BC460" s="238"/>
      <c r="BD460" s="238"/>
      <c r="BE460" s="238"/>
      <c r="BF460" s="238"/>
    </row>
    <row r="461" spans="2:58" hidden="1">
      <c r="B461" s="226"/>
      <c r="AB461" s="238"/>
      <c r="AC461" s="238"/>
      <c r="AD461" s="238"/>
      <c r="AE461" s="238"/>
      <c r="AF461" s="238"/>
      <c r="AG461" s="238"/>
      <c r="AH461" s="238"/>
      <c r="AI461" s="238"/>
      <c r="AJ461" s="238"/>
      <c r="AK461" s="238"/>
      <c r="AL461" s="238"/>
      <c r="AM461" s="238"/>
      <c r="AN461" s="238"/>
      <c r="AO461" s="238"/>
      <c r="AP461" s="238"/>
      <c r="AQ461" s="238"/>
      <c r="AR461" s="238"/>
      <c r="AS461" s="238"/>
      <c r="AT461" s="238"/>
      <c r="AU461" s="238"/>
      <c r="AV461" s="238"/>
      <c r="AW461" s="238"/>
      <c r="AX461" s="238"/>
      <c r="AY461" s="238"/>
      <c r="AZ461" s="238"/>
      <c r="BA461" s="238"/>
      <c r="BB461" s="238"/>
      <c r="BC461" s="238"/>
      <c r="BD461" s="238"/>
      <c r="BE461" s="238"/>
      <c r="BF461" s="238"/>
    </row>
    <row r="462" spans="2:58" hidden="1">
      <c r="B462" s="226"/>
      <c r="AB462" s="238"/>
      <c r="AC462" s="238"/>
      <c r="AD462" s="238"/>
      <c r="AE462" s="238"/>
      <c r="AF462" s="238"/>
      <c r="AG462" s="238"/>
      <c r="AH462" s="238"/>
      <c r="AI462" s="238"/>
      <c r="AJ462" s="238"/>
      <c r="AK462" s="238"/>
      <c r="AL462" s="238"/>
      <c r="AM462" s="238"/>
      <c r="AN462" s="238"/>
      <c r="AO462" s="238"/>
      <c r="AP462" s="238"/>
      <c r="AQ462" s="238"/>
      <c r="AR462" s="238"/>
      <c r="AS462" s="238"/>
      <c r="AT462" s="238"/>
      <c r="AU462" s="238"/>
      <c r="AV462" s="238"/>
      <c r="AW462" s="238"/>
      <c r="AX462" s="238"/>
      <c r="AY462" s="238"/>
      <c r="AZ462" s="238"/>
      <c r="BA462" s="238"/>
      <c r="BB462" s="238"/>
      <c r="BC462" s="238"/>
      <c r="BD462" s="238"/>
      <c r="BE462" s="238"/>
      <c r="BF462" s="238"/>
    </row>
    <row r="463" spans="2:58" hidden="1">
      <c r="B463" s="226"/>
      <c r="AB463" s="238"/>
      <c r="AC463" s="238"/>
      <c r="AD463" s="238"/>
      <c r="AE463" s="238"/>
      <c r="AF463" s="238"/>
      <c r="AG463" s="238"/>
      <c r="AH463" s="238"/>
      <c r="AI463" s="238"/>
      <c r="AJ463" s="238"/>
      <c r="AK463" s="238"/>
      <c r="AL463" s="238"/>
      <c r="AM463" s="238"/>
      <c r="AN463" s="238"/>
      <c r="AO463" s="238"/>
      <c r="AP463" s="238"/>
      <c r="AQ463" s="238"/>
      <c r="AR463" s="238"/>
      <c r="AS463" s="238"/>
      <c r="AT463" s="238"/>
      <c r="AU463" s="238"/>
      <c r="AV463" s="238"/>
      <c r="AW463" s="238"/>
      <c r="AX463" s="238"/>
      <c r="AY463" s="238"/>
      <c r="AZ463" s="238"/>
      <c r="BA463" s="238"/>
      <c r="BB463" s="238"/>
      <c r="BC463" s="238"/>
      <c r="BD463" s="238"/>
      <c r="BE463" s="238"/>
      <c r="BF463" s="238"/>
    </row>
    <row r="464" spans="2:58" hidden="1">
      <c r="B464" s="226"/>
      <c r="AB464" s="238"/>
      <c r="AC464" s="238"/>
      <c r="AD464" s="238"/>
      <c r="AE464" s="238"/>
      <c r="AF464" s="238"/>
      <c r="AG464" s="238"/>
      <c r="AH464" s="238"/>
      <c r="AI464" s="238"/>
      <c r="AJ464" s="238"/>
      <c r="AK464" s="238"/>
      <c r="AL464" s="238"/>
      <c r="AM464" s="238"/>
      <c r="AN464" s="238"/>
      <c r="AO464" s="238"/>
      <c r="AP464" s="238"/>
      <c r="AQ464" s="238"/>
      <c r="AR464" s="238"/>
      <c r="AS464" s="238"/>
      <c r="AT464" s="238"/>
      <c r="AU464" s="238"/>
      <c r="AV464" s="238"/>
      <c r="AW464" s="238"/>
      <c r="AX464" s="238"/>
      <c r="AY464" s="238"/>
      <c r="AZ464" s="238"/>
      <c r="BA464" s="238"/>
      <c r="BB464" s="238"/>
      <c r="BC464" s="238"/>
      <c r="BD464" s="238"/>
      <c r="BE464" s="238"/>
      <c r="BF464" s="238"/>
    </row>
    <row r="465" spans="2:58" hidden="1">
      <c r="B465" s="226"/>
      <c r="AB465" s="238"/>
      <c r="AC465" s="238"/>
      <c r="AD465" s="238"/>
      <c r="AE465" s="238"/>
      <c r="AF465" s="238"/>
      <c r="AG465" s="238"/>
      <c r="AH465" s="238"/>
      <c r="AI465" s="238"/>
      <c r="AJ465" s="238"/>
      <c r="AK465" s="238"/>
      <c r="AL465" s="238"/>
      <c r="AM465" s="238"/>
      <c r="AN465" s="238"/>
      <c r="AO465" s="238"/>
      <c r="AP465" s="238"/>
      <c r="AQ465" s="238"/>
      <c r="AR465" s="238"/>
      <c r="AS465" s="238"/>
      <c r="AT465" s="238"/>
      <c r="AU465" s="238"/>
      <c r="AV465" s="238"/>
      <c r="AW465" s="238"/>
      <c r="AX465" s="238"/>
      <c r="AY465" s="238"/>
      <c r="AZ465" s="238"/>
      <c r="BA465" s="238"/>
      <c r="BB465" s="238"/>
      <c r="BC465" s="238"/>
      <c r="BD465" s="238"/>
      <c r="BE465" s="238"/>
      <c r="BF465" s="238"/>
    </row>
    <row r="466" spans="2:58" hidden="1">
      <c r="B466" s="226"/>
      <c r="AB466" s="238"/>
      <c r="AC466" s="238"/>
      <c r="AD466" s="238"/>
      <c r="AE466" s="238"/>
      <c r="AF466" s="238"/>
      <c r="AG466" s="238"/>
      <c r="AH466" s="238"/>
      <c r="AI466" s="238"/>
      <c r="AJ466" s="238"/>
      <c r="AK466" s="238"/>
      <c r="AL466" s="238"/>
      <c r="AM466" s="238"/>
      <c r="AN466" s="238"/>
      <c r="AO466" s="238"/>
      <c r="AP466" s="238"/>
      <c r="AQ466" s="238"/>
      <c r="AR466" s="238"/>
      <c r="AS466" s="238"/>
      <c r="AT466" s="238"/>
      <c r="AU466" s="238"/>
      <c r="AV466" s="238"/>
      <c r="AW466" s="238"/>
      <c r="AX466" s="238"/>
      <c r="AY466" s="238"/>
      <c r="AZ466" s="238"/>
      <c r="BA466" s="238"/>
      <c r="BB466" s="238"/>
      <c r="BC466" s="238"/>
      <c r="BD466" s="238"/>
      <c r="BE466" s="238"/>
      <c r="BF466" s="238"/>
    </row>
    <row r="467" spans="2:58" hidden="1">
      <c r="B467" s="226"/>
      <c r="AB467" s="238"/>
      <c r="AC467" s="238"/>
      <c r="AD467" s="238"/>
      <c r="AE467" s="238"/>
      <c r="AF467" s="238"/>
      <c r="AG467" s="238"/>
      <c r="AH467" s="238"/>
      <c r="AI467" s="238"/>
      <c r="AJ467" s="238"/>
      <c r="AK467" s="238"/>
      <c r="AL467" s="238"/>
      <c r="AM467" s="238"/>
      <c r="AN467" s="238"/>
      <c r="AO467" s="238"/>
      <c r="AP467" s="238"/>
      <c r="AQ467" s="238"/>
      <c r="AR467" s="238"/>
      <c r="AS467" s="238"/>
      <c r="AT467" s="238"/>
      <c r="AU467" s="238"/>
      <c r="AV467" s="238"/>
      <c r="AW467" s="238"/>
      <c r="AX467" s="238"/>
      <c r="AY467" s="238"/>
      <c r="AZ467" s="238"/>
      <c r="BA467" s="238"/>
      <c r="BB467" s="238"/>
      <c r="BC467" s="238"/>
      <c r="BD467" s="238"/>
      <c r="BE467" s="238"/>
      <c r="BF467" s="238"/>
    </row>
    <row r="468" spans="2:58" hidden="1">
      <c r="B468" s="226"/>
      <c r="AB468" s="238"/>
      <c r="AC468" s="238"/>
      <c r="AD468" s="238"/>
      <c r="AE468" s="238"/>
      <c r="AF468" s="238"/>
      <c r="AG468" s="238"/>
      <c r="AH468" s="238"/>
      <c r="AI468" s="238"/>
      <c r="AJ468" s="238"/>
      <c r="AK468" s="238"/>
      <c r="AL468" s="238"/>
      <c r="AM468" s="238"/>
      <c r="AN468" s="238"/>
      <c r="AO468" s="238"/>
      <c r="AP468" s="238"/>
      <c r="AQ468" s="238"/>
      <c r="AR468" s="238"/>
      <c r="AS468" s="238"/>
      <c r="AT468" s="238"/>
      <c r="AU468" s="238"/>
      <c r="AV468" s="238"/>
      <c r="AW468" s="238"/>
      <c r="AX468" s="238"/>
      <c r="AY468" s="238"/>
      <c r="AZ468" s="238"/>
      <c r="BA468" s="238"/>
      <c r="BB468" s="238"/>
      <c r="BC468" s="238"/>
      <c r="BD468" s="238"/>
      <c r="BE468" s="238"/>
      <c r="BF468" s="238"/>
    </row>
    <row r="469" spans="2:58" hidden="1">
      <c r="B469" s="226"/>
      <c r="AB469" s="238"/>
      <c r="AC469" s="238"/>
      <c r="AD469" s="238"/>
      <c r="AE469" s="238"/>
      <c r="AF469" s="238"/>
      <c r="AG469" s="238"/>
      <c r="AH469" s="238"/>
      <c r="AI469" s="238"/>
      <c r="AJ469" s="238"/>
      <c r="AK469" s="238"/>
      <c r="AL469" s="238"/>
      <c r="AM469" s="238"/>
      <c r="AN469" s="238"/>
      <c r="AO469" s="238"/>
      <c r="AP469" s="238"/>
      <c r="AQ469" s="238"/>
      <c r="AR469" s="238"/>
      <c r="AS469" s="238"/>
      <c r="AT469" s="238"/>
      <c r="AU469" s="238"/>
      <c r="AV469" s="238"/>
      <c r="AW469" s="238"/>
      <c r="AX469" s="238"/>
      <c r="AY469" s="238"/>
      <c r="AZ469" s="238"/>
      <c r="BA469" s="238"/>
      <c r="BB469" s="238"/>
      <c r="BC469" s="238"/>
      <c r="BD469" s="238"/>
      <c r="BE469" s="238"/>
      <c r="BF469" s="238"/>
    </row>
    <row r="470" spans="2:58" hidden="1">
      <c r="B470" s="226"/>
      <c r="AB470" s="238"/>
      <c r="AC470" s="238"/>
      <c r="AD470" s="238"/>
      <c r="AE470" s="238"/>
      <c r="AF470" s="238"/>
      <c r="AG470" s="238"/>
      <c r="AH470" s="238"/>
      <c r="AI470" s="238"/>
      <c r="AJ470" s="238"/>
      <c r="AK470" s="238"/>
      <c r="AL470" s="238"/>
      <c r="AM470" s="238"/>
      <c r="AN470" s="238"/>
      <c r="AO470" s="238"/>
      <c r="AP470" s="238"/>
      <c r="AQ470" s="238"/>
      <c r="AR470" s="238"/>
      <c r="AS470" s="238"/>
      <c r="AT470" s="238"/>
      <c r="AU470" s="238"/>
      <c r="AV470" s="238"/>
      <c r="AW470" s="238"/>
      <c r="AX470" s="238"/>
      <c r="AY470" s="238"/>
      <c r="AZ470" s="238"/>
      <c r="BA470" s="238"/>
      <c r="BB470" s="238"/>
      <c r="BC470" s="238"/>
      <c r="BD470" s="238"/>
      <c r="BE470" s="238"/>
      <c r="BF470" s="238"/>
    </row>
    <row r="471" spans="2:58" hidden="1">
      <c r="B471" s="226"/>
      <c r="AB471" s="238"/>
      <c r="AC471" s="238"/>
      <c r="AD471" s="238"/>
      <c r="AE471" s="238"/>
      <c r="AF471" s="238"/>
      <c r="AG471" s="238"/>
      <c r="AH471" s="238"/>
      <c r="AI471" s="238"/>
      <c r="AJ471" s="238"/>
      <c r="AK471" s="238"/>
      <c r="AL471" s="238"/>
      <c r="AM471" s="238"/>
      <c r="AN471" s="238"/>
      <c r="AO471" s="238"/>
      <c r="AP471" s="238"/>
      <c r="AQ471" s="238"/>
      <c r="AR471" s="238"/>
      <c r="AS471" s="238"/>
      <c r="AT471" s="238"/>
      <c r="AU471" s="238"/>
      <c r="AV471" s="238"/>
      <c r="AW471" s="238"/>
      <c r="AX471" s="238"/>
      <c r="AY471" s="238"/>
      <c r="AZ471" s="238"/>
      <c r="BA471" s="238"/>
      <c r="BB471" s="238"/>
      <c r="BC471" s="238"/>
      <c r="BD471" s="238"/>
      <c r="BE471" s="238"/>
      <c r="BF471" s="238"/>
    </row>
    <row r="472" spans="2:58" hidden="1">
      <c r="B472" s="226"/>
      <c r="AB472" s="238"/>
      <c r="AC472" s="238"/>
      <c r="AD472" s="238"/>
      <c r="AE472" s="238"/>
      <c r="AF472" s="238"/>
      <c r="AG472" s="238"/>
      <c r="AH472" s="238"/>
      <c r="AI472" s="238"/>
      <c r="AJ472" s="238"/>
      <c r="AK472" s="238"/>
      <c r="AL472" s="238"/>
      <c r="AM472" s="238"/>
      <c r="AN472" s="238"/>
      <c r="AO472" s="238"/>
      <c r="AP472" s="238"/>
      <c r="AQ472" s="238"/>
      <c r="AR472" s="238"/>
      <c r="AS472" s="238"/>
      <c r="AT472" s="238"/>
      <c r="AU472" s="238"/>
      <c r="AV472" s="238"/>
      <c r="AW472" s="238"/>
      <c r="AX472" s="238"/>
      <c r="AY472" s="238"/>
      <c r="AZ472" s="238"/>
      <c r="BA472" s="238"/>
      <c r="BB472" s="238"/>
      <c r="BC472" s="238"/>
      <c r="BD472" s="238"/>
      <c r="BE472" s="238"/>
      <c r="BF472" s="238"/>
    </row>
    <row r="473" spans="2:58" hidden="1">
      <c r="B473" s="226"/>
      <c r="AB473" s="238"/>
      <c r="AC473" s="238"/>
      <c r="AD473" s="238"/>
      <c r="AE473" s="238"/>
      <c r="AF473" s="238"/>
      <c r="AG473" s="238"/>
      <c r="AH473" s="238"/>
      <c r="AI473" s="238"/>
      <c r="AJ473" s="238"/>
      <c r="AK473" s="238"/>
      <c r="AL473" s="238"/>
      <c r="AM473" s="238"/>
      <c r="AN473" s="238"/>
      <c r="AO473" s="238"/>
      <c r="AP473" s="238"/>
      <c r="AQ473" s="238"/>
      <c r="AR473" s="238"/>
      <c r="AS473" s="238"/>
      <c r="AT473" s="238"/>
      <c r="AU473" s="238"/>
      <c r="AV473" s="238"/>
      <c r="AW473" s="238"/>
      <c r="AX473" s="238"/>
      <c r="AY473" s="238"/>
      <c r="AZ473" s="238"/>
      <c r="BA473" s="238"/>
      <c r="BB473" s="238"/>
      <c r="BC473" s="238"/>
      <c r="BD473" s="238"/>
      <c r="BE473" s="238"/>
      <c r="BF473" s="238"/>
    </row>
    <row r="474" spans="2:58" hidden="1">
      <c r="B474" s="226"/>
      <c r="AB474" s="238"/>
      <c r="AC474" s="238"/>
      <c r="AD474" s="238"/>
      <c r="AE474" s="238"/>
      <c r="AF474" s="238"/>
      <c r="AG474" s="238"/>
      <c r="AH474" s="238"/>
      <c r="AI474" s="238"/>
      <c r="AJ474" s="238"/>
      <c r="AK474" s="238"/>
      <c r="AL474" s="238"/>
      <c r="AM474" s="238"/>
      <c r="AN474" s="238"/>
      <c r="AO474" s="238"/>
      <c r="AP474" s="238"/>
      <c r="AQ474" s="238"/>
      <c r="AR474" s="238"/>
      <c r="AS474" s="238"/>
      <c r="AT474" s="238"/>
      <c r="AU474" s="238"/>
      <c r="AV474" s="238"/>
      <c r="AW474" s="238"/>
      <c r="AX474" s="238"/>
      <c r="AY474" s="238"/>
      <c r="AZ474" s="238"/>
      <c r="BA474" s="238"/>
      <c r="BB474" s="238"/>
      <c r="BC474" s="238"/>
      <c r="BD474" s="238"/>
      <c r="BE474" s="238"/>
      <c r="BF474" s="238"/>
    </row>
    <row r="475" spans="2:58" hidden="1">
      <c r="B475" s="226"/>
      <c r="AB475" s="238"/>
      <c r="AC475" s="238"/>
      <c r="AD475" s="238"/>
      <c r="AE475" s="238"/>
      <c r="AF475" s="238"/>
      <c r="AG475" s="238"/>
      <c r="AH475" s="238"/>
      <c r="AI475" s="238"/>
      <c r="AJ475" s="238"/>
      <c r="AK475" s="238"/>
      <c r="AL475" s="238"/>
      <c r="AM475" s="238"/>
      <c r="AN475" s="238"/>
      <c r="AO475" s="238"/>
      <c r="AP475" s="238"/>
      <c r="AQ475" s="238"/>
      <c r="AR475" s="238"/>
      <c r="AS475" s="238"/>
      <c r="AT475" s="238"/>
      <c r="AU475" s="238"/>
      <c r="AV475" s="238"/>
      <c r="AW475" s="238"/>
      <c r="AX475" s="238"/>
      <c r="AY475" s="238"/>
      <c r="AZ475" s="238"/>
      <c r="BA475" s="238"/>
      <c r="BB475" s="238"/>
      <c r="BC475" s="238"/>
      <c r="BD475" s="238"/>
      <c r="BE475" s="238"/>
      <c r="BF475" s="238"/>
    </row>
    <row r="476" spans="2:58" hidden="1">
      <c r="B476" s="226"/>
      <c r="AB476" s="238"/>
      <c r="AC476" s="238"/>
      <c r="AD476" s="238"/>
      <c r="AE476" s="238"/>
      <c r="AF476" s="238"/>
      <c r="AG476" s="238"/>
      <c r="AH476" s="238"/>
      <c r="AI476" s="238"/>
      <c r="AJ476" s="238"/>
      <c r="AK476" s="238"/>
      <c r="AL476" s="238"/>
      <c r="AM476" s="238"/>
      <c r="AN476" s="238"/>
      <c r="AO476" s="238"/>
      <c r="AP476" s="238"/>
      <c r="AQ476" s="238"/>
      <c r="AR476" s="238"/>
      <c r="AS476" s="238"/>
      <c r="AT476" s="238"/>
      <c r="AU476" s="238"/>
      <c r="AV476" s="238"/>
      <c r="AW476" s="238"/>
      <c r="AX476" s="238"/>
      <c r="AY476" s="238"/>
      <c r="AZ476" s="238"/>
      <c r="BA476" s="238"/>
      <c r="BB476" s="238"/>
      <c r="BC476" s="238"/>
      <c r="BD476" s="238"/>
      <c r="BE476" s="238"/>
      <c r="BF476" s="238"/>
    </row>
    <row r="477" spans="2:58" hidden="1">
      <c r="B477" s="226"/>
      <c r="AB477" s="238"/>
      <c r="AC477" s="238"/>
      <c r="AD477" s="238"/>
      <c r="AE477" s="238"/>
      <c r="AF477" s="238"/>
      <c r="AG477" s="238"/>
      <c r="AH477" s="238"/>
      <c r="AI477" s="238"/>
      <c r="AJ477" s="238"/>
      <c r="AK477" s="238"/>
      <c r="AL477" s="238"/>
      <c r="AM477" s="238"/>
      <c r="AN477" s="238"/>
      <c r="AO477" s="238"/>
      <c r="AP477" s="238"/>
      <c r="AQ477" s="238"/>
      <c r="AR477" s="238"/>
      <c r="AS477" s="238"/>
      <c r="AT477" s="238"/>
      <c r="AU477" s="238"/>
      <c r="AV477" s="238"/>
      <c r="AW477" s="238"/>
      <c r="AX477" s="238"/>
      <c r="AY477" s="238"/>
      <c r="AZ477" s="238"/>
      <c r="BA477" s="238"/>
      <c r="BB477" s="238"/>
      <c r="BC477" s="238"/>
      <c r="BD477" s="238"/>
      <c r="BE477" s="238"/>
      <c r="BF477" s="238"/>
    </row>
    <row r="478" spans="2:58" hidden="1">
      <c r="B478" s="226"/>
      <c r="AB478" s="238"/>
      <c r="AC478" s="238"/>
      <c r="AD478" s="238"/>
      <c r="AE478" s="238"/>
      <c r="AF478" s="238"/>
      <c r="AG478" s="238"/>
      <c r="AH478" s="238"/>
      <c r="AI478" s="238"/>
      <c r="AJ478" s="238"/>
      <c r="AK478" s="238"/>
      <c r="AL478" s="238"/>
      <c r="AM478" s="238"/>
      <c r="AN478" s="238"/>
      <c r="AO478" s="238"/>
      <c r="AP478" s="238"/>
      <c r="AQ478" s="238"/>
      <c r="AR478" s="238"/>
      <c r="AS478" s="238"/>
      <c r="AT478" s="238"/>
      <c r="AU478" s="238"/>
      <c r="AV478" s="238"/>
      <c r="AW478" s="238"/>
      <c r="AX478" s="238"/>
      <c r="AY478" s="238"/>
      <c r="AZ478" s="238"/>
      <c r="BA478" s="238"/>
      <c r="BB478" s="238"/>
      <c r="BC478" s="238"/>
      <c r="BD478" s="238"/>
      <c r="BE478" s="238"/>
      <c r="BF478" s="238"/>
    </row>
    <row r="479" spans="2:58" hidden="1">
      <c r="B479" s="226"/>
      <c r="AB479" s="238"/>
      <c r="AC479" s="238"/>
      <c r="AD479" s="238"/>
      <c r="AE479" s="238"/>
      <c r="AF479" s="238"/>
      <c r="AG479" s="238"/>
      <c r="AH479" s="238"/>
      <c r="AI479" s="238"/>
      <c r="AJ479" s="238"/>
      <c r="AK479" s="238"/>
      <c r="AL479" s="238"/>
      <c r="AM479" s="238"/>
      <c r="AN479" s="238"/>
      <c r="AO479" s="238"/>
      <c r="AP479" s="238"/>
      <c r="AQ479" s="238"/>
      <c r="AR479" s="238"/>
      <c r="AS479" s="238"/>
      <c r="AT479" s="238"/>
      <c r="AU479" s="238"/>
      <c r="AV479" s="238"/>
      <c r="AW479" s="238"/>
      <c r="AX479" s="238"/>
      <c r="AY479" s="238"/>
      <c r="AZ479" s="238"/>
      <c r="BA479" s="238"/>
      <c r="BB479" s="238"/>
      <c r="BC479" s="238"/>
      <c r="BD479" s="238"/>
      <c r="BE479" s="238"/>
      <c r="BF479" s="238"/>
    </row>
    <row r="480" spans="2:58" hidden="1">
      <c r="B480" s="226"/>
      <c r="AB480" s="238"/>
      <c r="AC480" s="238"/>
      <c r="AD480" s="238"/>
      <c r="AE480" s="238"/>
      <c r="AF480" s="238"/>
      <c r="AG480" s="238"/>
      <c r="AH480" s="238"/>
      <c r="AI480" s="238"/>
      <c r="AJ480" s="238"/>
      <c r="AK480" s="238"/>
      <c r="AL480" s="238"/>
      <c r="AM480" s="238"/>
      <c r="AN480" s="238"/>
      <c r="AO480" s="238"/>
      <c r="AP480" s="238"/>
      <c r="AQ480" s="238"/>
      <c r="AR480" s="238"/>
      <c r="AS480" s="238"/>
      <c r="AT480" s="238"/>
      <c r="AU480" s="238"/>
      <c r="AV480" s="238"/>
      <c r="AW480" s="238"/>
      <c r="AX480" s="238"/>
      <c r="AY480" s="238"/>
      <c r="AZ480" s="238"/>
      <c r="BA480" s="238"/>
      <c r="BB480" s="238"/>
      <c r="BC480" s="238"/>
      <c r="BD480" s="238"/>
      <c r="BE480" s="238"/>
      <c r="BF480" s="238"/>
    </row>
    <row r="481" spans="2:58" hidden="1">
      <c r="B481" s="226"/>
      <c r="AB481" s="238"/>
      <c r="AC481" s="238"/>
      <c r="AD481" s="238"/>
      <c r="AE481" s="238"/>
      <c r="AF481" s="238"/>
      <c r="AG481" s="238"/>
      <c r="AH481" s="238"/>
      <c r="AI481" s="238"/>
      <c r="AJ481" s="238"/>
      <c r="AK481" s="238"/>
      <c r="AL481" s="238"/>
      <c r="AM481" s="238"/>
      <c r="AN481" s="238"/>
      <c r="AO481" s="238"/>
      <c r="AP481" s="238"/>
      <c r="AQ481" s="238"/>
      <c r="AR481" s="238"/>
      <c r="AS481" s="238"/>
      <c r="AT481" s="238"/>
      <c r="AU481" s="238"/>
      <c r="AV481" s="238"/>
      <c r="AW481" s="238"/>
      <c r="AX481" s="238"/>
      <c r="AY481" s="238"/>
      <c r="AZ481" s="238"/>
      <c r="BA481" s="238"/>
      <c r="BB481" s="238"/>
      <c r="BC481" s="238"/>
      <c r="BD481" s="238"/>
      <c r="BE481" s="238"/>
      <c r="BF481" s="238"/>
    </row>
    <row r="482" spans="2:58" hidden="1">
      <c r="B482" s="226"/>
      <c r="AB482" s="238"/>
      <c r="AC482" s="238"/>
      <c r="AD482" s="238"/>
      <c r="AE482" s="238"/>
      <c r="AF482" s="238"/>
      <c r="AG482" s="238"/>
      <c r="AH482" s="238"/>
      <c r="AI482" s="238"/>
      <c r="AJ482" s="238"/>
      <c r="AK482" s="238"/>
      <c r="AL482" s="238"/>
      <c r="AM482" s="238"/>
      <c r="AN482" s="238"/>
      <c r="AO482" s="238"/>
      <c r="AP482" s="238"/>
      <c r="AQ482" s="238"/>
      <c r="AR482" s="238"/>
      <c r="AS482" s="238"/>
      <c r="AT482" s="238"/>
      <c r="AU482" s="238"/>
      <c r="AV482" s="238"/>
      <c r="AW482" s="238"/>
      <c r="AX482" s="238"/>
      <c r="AY482" s="238"/>
      <c r="AZ482" s="238"/>
      <c r="BA482" s="238"/>
      <c r="BB482" s="238"/>
      <c r="BC482" s="238"/>
      <c r="BD482" s="238"/>
      <c r="BE482" s="238"/>
      <c r="BF482" s="238"/>
    </row>
    <row r="483" spans="2:58" hidden="1">
      <c r="B483" s="226"/>
      <c r="AB483" s="238"/>
      <c r="AC483" s="238"/>
      <c r="AD483" s="238"/>
      <c r="AE483" s="238"/>
      <c r="AF483" s="238"/>
      <c r="AG483" s="238"/>
      <c r="AH483" s="238"/>
      <c r="AI483" s="238"/>
      <c r="AJ483" s="238"/>
      <c r="AK483" s="238"/>
      <c r="AL483" s="238"/>
      <c r="AM483" s="238"/>
      <c r="AN483" s="238"/>
      <c r="AO483" s="238"/>
      <c r="AP483" s="238"/>
      <c r="AQ483" s="238"/>
      <c r="AR483" s="238"/>
      <c r="AS483" s="238"/>
      <c r="AT483" s="238"/>
      <c r="AU483" s="238"/>
      <c r="AV483" s="238"/>
      <c r="AW483" s="238"/>
      <c r="AX483" s="238"/>
      <c r="AY483" s="238"/>
      <c r="AZ483" s="238"/>
      <c r="BA483" s="238"/>
      <c r="BB483" s="238"/>
      <c r="BC483" s="238"/>
      <c r="BD483" s="238"/>
      <c r="BE483" s="238"/>
      <c r="BF483" s="238"/>
    </row>
    <row r="484" spans="2:58" hidden="1">
      <c r="B484" s="226"/>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row>
    <row r="485" spans="2:58" hidden="1">
      <c r="B485" s="226"/>
      <c r="AB485" s="238"/>
      <c r="AC485" s="238"/>
      <c r="AD485" s="238"/>
      <c r="AE485" s="238"/>
      <c r="AF485" s="238"/>
      <c r="AG485" s="238"/>
      <c r="AH485" s="238"/>
      <c r="AI485" s="238"/>
      <c r="AJ485" s="238"/>
      <c r="AK485" s="238"/>
      <c r="AL485" s="238"/>
      <c r="AM485" s="238"/>
      <c r="AN485" s="238"/>
      <c r="AO485" s="238"/>
      <c r="AP485" s="238"/>
      <c r="AQ485" s="238"/>
      <c r="AR485" s="238"/>
      <c r="AS485" s="238"/>
      <c r="AT485" s="238"/>
      <c r="AU485" s="238"/>
      <c r="AV485" s="238"/>
      <c r="AW485" s="238"/>
      <c r="AX485" s="238"/>
      <c r="AY485" s="238"/>
      <c r="AZ485" s="238"/>
      <c r="BA485" s="238"/>
      <c r="BB485" s="238"/>
      <c r="BC485" s="238"/>
      <c r="BD485" s="238"/>
      <c r="BE485" s="238"/>
      <c r="BF485" s="238"/>
    </row>
    <row r="486" spans="2:58" hidden="1">
      <c r="B486" s="226"/>
      <c r="AB486" s="238"/>
      <c r="AC486" s="238"/>
      <c r="AD486" s="238"/>
      <c r="AE486" s="238"/>
      <c r="AF486" s="238"/>
      <c r="AG486" s="238"/>
      <c r="AH486" s="238"/>
      <c r="AI486" s="238"/>
      <c r="AJ486" s="238"/>
      <c r="AK486" s="238"/>
      <c r="AL486" s="238"/>
      <c r="AM486" s="238"/>
      <c r="AN486" s="238"/>
      <c r="AO486" s="238"/>
      <c r="AP486" s="238"/>
      <c r="AQ486" s="238"/>
      <c r="AR486" s="238"/>
      <c r="AS486" s="238"/>
      <c r="AT486" s="238"/>
      <c r="AU486" s="238"/>
      <c r="AV486" s="238"/>
      <c r="AW486" s="238"/>
      <c r="AX486" s="238"/>
      <c r="AY486" s="238"/>
      <c r="AZ486" s="238"/>
      <c r="BA486" s="238"/>
      <c r="BB486" s="238"/>
      <c r="BC486" s="238"/>
      <c r="BD486" s="238"/>
      <c r="BE486" s="238"/>
      <c r="BF486" s="238"/>
    </row>
    <row r="487" spans="2:58" hidden="1">
      <c r="B487" s="226"/>
      <c r="AB487" s="238"/>
      <c r="AC487" s="238"/>
      <c r="AD487" s="238"/>
      <c r="AE487" s="238"/>
      <c r="AF487" s="238"/>
      <c r="AG487" s="238"/>
      <c r="AH487" s="238"/>
      <c r="AI487" s="238"/>
      <c r="AJ487" s="238"/>
      <c r="AK487" s="238"/>
      <c r="AL487" s="238"/>
      <c r="AM487" s="238"/>
      <c r="AN487" s="238"/>
      <c r="AO487" s="238"/>
      <c r="AP487" s="238"/>
      <c r="AQ487" s="238"/>
      <c r="AR487" s="238"/>
      <c r="AS487" s="238"/>
      <c r="AT487" s="238"/>
      <c r="AU487" s="238"/>
      <c r="AV487" s="238"/>
      <c r="AW487" s="238"/>
      <c r="AX487" s="238"/>
      <c r="AY487" s="238"/>
      <c r="AZ487" s="238"/>
      <c r="BA487" s="238"/>
      <c r="BB487" s="238"/>
      <c r="BC487" s="238"/>
      <c r="BD487" s="238"/>
      <c r="BE487" s="238"/>
      <c r="BF487" s="238"/>
    </row>
    <row r="488" spans="2:58" hidden="1">
      <c r="B488" s="226"/>
      <c r="AB488" s="238"/>
      <c r="AC488" s="238"/>
      <c r="AD488" s="238"/>
      <c r="AE488" s="238"/>
      <c r="AF488" s="238"/>
      <c r="AG488" s="238"/>
      <c r="AH488" s="238"/>
      <c r="AI488" s="238"/>
      <c r="AJ488" s="238"/>
      <c r="AK488" s="238"/>
      <c r="AL488" s="238"/>
      <c r="AM488" s="238"/>
      <c r="AN488" s="238"/>
      <c r="AO488" s="238"/>
      <c r="AP488" s="238"/>
      <c r="AQ488" s="238"/>
      <c r="AR488" s="238"/>
      <c r="AS488" s="238"/>
      <c r="AT488" s="238"/>
      <c r="AU488" s="238"/>
      <c r="AV488" s="238"/>
      <c r="AW488" s="238"/>
      <c r="AX488" s="238"/>
      <c r="AY488" s="238"/>
      <c r="AZ488" s="238"/>
      <c r="BA488" s="238"/>
      <c r="BB488" s="238"/>
      <c r="BC488" s="238"/>
      <c r="BD488" s="238"/>
      <c r="BE488" s="238"/>
      <c r="BF488" s="238"/>
    </row>
    <row r="489" spans="2:58" hidden="1">
      <c r="B489" s="226"/>
      <c r="AB489" s="238"/>
      <c r="AC489" s="238"/>
      <c r="AD489" s="238"/>
      <c r="AE489" s="238"/>
      <c r="AF489" s="238"/>
      <c r="AG489" s="238"/>
      <c r="AH489" s="238"/>
      <c r="AI489" s="238"/>
      <c r="AJ489" s="238"/>
      <c r="AK489" s="238"/>
      <c r="AL489" s="238"/>
      <c r="AM489" s="238"/>
      <c r="AN489" s="238"/>
      <c r="AO489" s="238"/>
      <c r="AP489" s="238"/>
      <c r="AQ489" s="238"/>
      <c r="AR489" s="238"/>
      <c r="AS489" s="238"/>
      <c r="AT489" s="238"/>
      <c r="AU489" s="238"/>
      <c r="AV489" s="238"/>
      <c r="AW489" s="238"/>
      <c r="AX489" s="238"/>
      <c r="AY489" s="238"/>
      <c r="AZ489" s="238"/>
      <c r="BA489" s="238"/>
      <c r="BB489" s="238"/>
      <c r="BC489" s="238"/>
      <c r="BD489" s="238"/>
      <c r="BE489" s="238"/>
      <c r="BF489" s="238"/>
    </row>
    <row r="490" spans="2:58" hidden="1">
      <c r="B490" s="226"/>
      <c r="AB490" s="238"/>
      <c r="AC490" s="238"/>
      <c r="AD490" s="238"/>
      <c r="AE490" s="238"/>
      <c r="AF490" s="238"/>
      <c r="AG490" s="238"/>
      <c r="AH490" s="238"/>
      <c r="AI490" s="238"/>
      <c r="AJ490" s="238"/>
      <c r="AK490" s="238"/>
      <c r="AL490" s="238"/>
      <c r="AM490" s="238"/>
      <c r="AN490" s="238"/>
      <c r="AO490" s="238"/>
      <c r="AP490" s="238"/>
      <c r="AQ490" s="238"/>
      <c r="AR490" s="238"/>
      <c r="AS490" s="238"/>
      <c r="AT490" s="238"/>
      <c r="AU490" s="238"/>
      <c r="AV490" s="238"/>
      <c r="AW490" s="238"/>
      <c r="AX490" s="238"/>
      <c r="AY490" s="238"/>
      <c r="AZ490" s="238"/>
      <c r="BA490" s="238"/>
      <c r="BB490" s="238"/>
      <c r="BC490" s="238"/>
      <c r="BD490" s="238"/>
      <c r="BE490" s="238"/>
      <c r="BF490" s="238"/>
    </row>
    <row r="491" spans="2:58" hidden="1">
      <c r="B491" s="226"/>
      <c r="AB491" s="238"/>
      <c r="AC491" s="238"/>
      <c r="AD491" s="238"/>
      <c r="AE491" s="238"/>
      <c r="AF491" s="238"/>
      <c r="AG491" s="238"/>
      <c r="AH491" s="238"/>
      <c r="AI491" s="238"/>
      <c r="AJ491" s="238"/>
      <c r="AK491" s="238"/>
      <c r="AL491" s="238"/>
      <c r="AM491" s="238"/>
      <c r="AN491" s="238"/>
      <c r="AO491" s="238"/>
      <c r="AP491" s="238"/>
      <c r="AQ491" s="238"/>
      <c r="AR491" s="238"/>
      <c r="AS491" s="238"/>
      <c r="AT491" s="238"/>
      <c r="AU491" s="238"/>
      <c r="AV491" s="238"/>
      <c r="AW491" s="238"/>
      <c r="AX491" s="238"/>
      <c r="AY491" s="238"/>
      <c r="AZ491" s="238"/>
      <c r="BA491" s="238"/>
      <c r="BB491" s="238"/>
      <c r="BC491" s="238"/>
      <c r="BD491" s="238"/>
      <c r="BE491" s="238"/>
      <c r="BF491" s="238"/>
    </row>
    <row r="492" spans="2:58" hidden="1">
      <c r="B492" s="226"/>
      <c r="AB492" s="238"/>
      <c r="AC492" s="238"/>
      <c r="AD492" s="238"/>
      <c r="AE492" s="238"/>
      <c r="AF492" s="238"/>
      <c r="AG492" s="238"/>
      <c r="AH492" s="238"/>
      <c r="AI492" s="238"/>
      <c r="AJ492" s="238"/>
      <c r="AK492" s="238"/>
      <c r="AL492" s="238"/>
      <c r="AM492" s="238"/>
      <c r="AN492" s="238"/>
      <c r="AO492" s="238"/>
      <c r="AP492" s="238"/>
      <c r="AQ492" s="238"/>
      <c r="AR492" s="238"/>
      <c r="AS492" s="238"/>
      <c r="AT492" s="238"/>
      <c r="AU492" s="238"/>
      <c r="AV492" s="238"/>
      <c r="AW492" s="238"/>
      <c r="AX492" s="238"/>
      <c r="AY492" s="238"/>
      <c r="AZ492" s="238"/>
      <c r="BA492" s="238"/>
      <c r="BB492" s="238"/>
      <c r="BC492" s="238"/>
      <c r="BD492" s="238"/>
      <c r="BE492" s="238"/>
      <c r="BF492" s="238"/>
    </row>
    <row r="493" spans="2:58" hidden="1">
      <c r="B493" s="226"/>
      <c r="AB493" s="238"/>
      <c r="AC493" s="238"/>
      <c r="AD493" s="238"/>
      <c r="AE493" s="238"/>
      <c r="AF493" s="238"/>
      <c r="AG493" s="238"/>
      <c r="AH493" s="238"/>
      <c r="AI493" s="238"/>
      <c r="AJ493" s="238"/>
      <c r="AK493" s="238"/>
      <c r="AL493" s="238"/>
      <c r="AM493" s="238"/>
      <c r="AN493" s="238"/>
      <c r="AO493" s="238"/>
      <c r="AP493" s="238"/>
      <c r="AQ493" s="238"/>
      <c r="AR493" s="238"/>
      <c r="AS493" s="238"/>
      <c r="AT493" s="238"/>
      <c r="AU493" s="238"/>
      <c r="AV493" s="238"/>
      <c r="AW493" s="238"/>
      <c r="AX493" s="238"/>
      <c r="AY493" s="238"/>
      <c r="AZ493" s="238"/>
      <c r="BA493" s="238"/>
      <c r="BB493" s="238"/>
      <c r="BC493" s="238"/>
      <c r="BD493" s="238"/>
      <c r="BE493" s="238"/>
      <c r="BF493" s="238"/>
    </row>
    <row r="494" spans="2:58" hidden="1">
      <c r="B494" s="226"/>
      <c r="AB494" s="238"/>
      <c r="AC494" s="238"/>
      <c r="AD494" s="238"/>
      <c r="AE494" s="238"/>
      <c r="AF494" s="238"/>
      <c r="AG494" s="238"/>
      <c r="AH494" s="238"/>
      <c r="AI494" s="238"/>
      <c r="AJ494" s="238"/>
      <c r="AK494" s="238"/>
      <c r="AL494" s="238"/>
      <c r="AM494" s="238"/>
      <c r="AN494" s="238"/>
      <c r="AO494" s="238"/>
      <c r="AP494" s="238"/>
      <c r="AQ494" s="238"/>
      <c r="AR494" s="238"/>
      <c r="AS494" s="238"/>
      <c r="AT494" s="238"/>
      <c r="AU494" s="238"/>
      <c r="AV494" s="238"/>
      <c r="AW494" s="238"/>
      <c r="AX494" s="238"/>
      <c r="AY494" s="238"/>
      <c r="AZ494" s="238"/>
      <c r="BA494" s="238"/>
      <c r="BB494" s="238"/>
      <c r="BC494" s="238"/>
      <c r="BD494" s="238"/>
      <c r="BE494" s="238"/>
      <c r="BF494" s="238"/>
    </row>
    <row r="495" spans="2:58" hidden="1">
      <c r="B495" s="226"/>
      <c r="AB495" s="238"/>
      <c r="AC495" s="238"/>
      <c r="AD495" s="238"/>
      <c r="AE495" s="238"/>
      <c r="AF495" s="238"/>
      <c r="AG495" s="238"/>
      <c r="AH495" s="238"/>
      <c r="AI495" s="238"/>
      <c r="AJ495" s="238"/>
      <c r="AK495" s="238"/>
      <c r="AL495" s="238"/>
      <c r="AM495" s="238"/>
      <c r="AN495" s="238"/>
      <c r="AO495" s="238"/>
      <c r="AP495" s="238"/>
      <c r="AQ495" s="238"/>
      <c r="AR495" s="238"/>
      <c r="AS495" s="238"/>
      <c r="AT495" s="238"/>
      <c r="AU495" s="238"/>
      <c r="AV495" s="238"/>
      <c r="AW495" s="238"/>
      <c r="AX495" s="238"/>
      <c r="AY495" s="238"/>
      <c r="AZ495" s="238"/>
      <c r="BA495" s="238"/>
      <c r="BB495" s="238"/>
      <c r="BC495" s="238"/>
      <c r="BD495" s="238"/>
      <c r="BE495" s="238"/>
      <c r="BF495" s="238"/>
    </row>
    <row r="496" spans="2:58" hidden="1">
      <c r="B496" s="226"/>
      <c r="AB496" s="238"/>
      <c r="AC496" s="238"/>
      <c r="AD496" s="238"/>
      <c r="AE496" s="238"/>
      <c r="AF496" s="238"/>
      <c r="AG496" s="238"/>
      <c r="AH496" s="238"/>
      <c r="AI496" s="238"/>
      <c r="AJ496" s="238"/>
      <c r="AK496" s="238"/>
      <c r="AL496" s="238"/>
      <c r="AM496" s="238"/>
      <c r="AN496" s="238"/>
      <c r="AO496" s="238"/>
      <c r="AP496" s="238"/>
      <c r="AQ496" s="238"/>
      <c r="AR496" s="238"/>
      <c r="AS496" s="238"/>
      <c r="AT496" s="238"/>
      <c r="AU496" s="238"/>
      <c r="AV496" s="238"/>
      <c r="AW496" s="238"/>
      <c r="AX496" s="238"/>
      <c r="AY496" s="238"/>
      <c r="AZ496" s="238"/>
      <c r="BA496" s="238"/>
      <c r="BB496" s="238"/>
      <c r="BC496" s="238"/>
      <c r="BD496" s="238"/>
      <c r="BE496" s="238"/>
      <c r="BF496" s="238"/>
    </row>
    <row r="497" spans="2:58" hidden="1">
      <c r="B497" s="226"/>
      <c r="AB497" s="238"/>
      <c r="AC497" s="238"/>
      <c r="AD497" s="238"/>
      <c r="AE497" s="238"/>
      <c r="AF497" s="238"/>
      <c r="AG497" s="238"/>
      <c r="AH497" s="238"/>
      <c r="AI497" s="238"/>
      <c r="AJ497" s="238"/>
      <c r="AK497" s="238"/>
      <c r="AL497" s="238"/>
      <c r="AM497" s="238"/>
      <c r="AN497" s="238"/>
      <c r="AO497" s="238"/>
      <c r="AP497" s="238"/>
      <c r="AQ497" s="238"/>
      <c r="AR497" s="238"/>
      <c r="AS497" s="238"/>
      <c r="AT497" s="238"/>
      <c r="AU497" s="238"/>
      <c r="AV497" s="238"/>
      <c r="AW497" s="238"/>
      <c r="AX497" s="238"/>
      <c r="AY497" s="238"/>
      <c r="AZ497" s="238"/>
      <c r="BA497" s="238"/>
      <c r="BB497" s="238"/>
      <c r="BC497" s="238"/>
      <c r="BD497" s="238"/>
      <c r="BE497" s="238"/>
      <c r="BF497" s="238"/>
    </row>
    <row r="498" spans="2:58" hidden="1">
      <c r="B498" s="226"/>
      <c r="AB498" s="238"/>
      <c r="AC498" s="238"/>
      <c r="AD498" s="238"/>
      <c r="AE498" s="238"/>
      <c r="AF498" s="238"/>
      <c r="AG498" s="238"/>
      <c r="AH498" s="238"/>
      <c r="AI498" s="238"/>
      <c r="AJ498" s="238"/>
      <c r="AK498" s="238"/>
      <c r="AL498" s="238"/>
      <c r="AM498" s="238"/>
      <c r="AN498" s="238"/>
      <c r="AO498" s="238"/>
      <c r="AP498" s="238"/>
      <c r="AQ498" s="238"/>
      <c r="AR498" s="238"/>
      <c r="AS498" s="238"/>
      <c r="AT498" s="238"/>
      <c r="AU498" s="238"/>
      <c r="AV498" s="238"/>
      <c r="AW498" s="238"/>
      <c r="AX498" s="238"/>
      <c r="AY498" s="238"/>
      <c r="AZ498" s="238"/>
      <c r="BA498" s="238"/>
      <c r="BB498" s="238"/>
      <c r="BC498" s="238"/>
      <c r="BD498" s="238"/>
      <c r="BE498" s="238"/>
      <c r="BF498" s="238"/>
    </row>
    <row r="499" spans="2:58" hidden="1">
      <c r="B499" s="226"/>
      <c r="AB499" s="238"/>
      <c r="AC499" s="238"/>
      <c r="AD499" s="238"/>
      <c r="AE499" s="238"/>
      <c r="AF499" s="238"/>
      <c r="AG499" s="238"/>
      <c r="AH499" s="238"/>
      <c r="AI499" s="238"/>
      <c r="AJ499" s="238"/>
      <c r="AK499" s="238"/>
      <c r="AL499" s="238"/>
      <c r="AM499" s="238"/>
      <c r="AN499" s="238"/>
      <c r="AO499" s="238"/>
      <c r="AP499" s="238"/>
      <c r="AQ499" s="238"/>
      <c r="AR499" s="238"/>
      <c r="AS499" s="238"/>
      <c r="AT499" s="238"/>
      <c r="AU499" s="238"/>
      <c r="AV499" s="238"/>
      <c r="AW499" s="238"/>
      <c r="AX499" s="238"/>
      <c r="AY499" s="238"/>
      <c r="AZ499" s="238"/>
      <c r="BA499" s="238"/>
      <c r="BB499" s="238"/>
      <c r="BC499" s="238"/>
      <c r="BD499" s="238"/>
      <c r="BE499" s="238"/>
      <c r="BF499" s="238"/>
    </row>
    <row r="500" spans="2:58" hidden="1">
      <c r="B500" s="226"/>
      <c r="AB500" s="238"/>
      <c r="AC500" s="238"/>
      <c r="AD500" s="238"/>
      <c r="AE500" s="238"/>
      <c r="AF500" s="238"/>
      <c r="AG500" s="238"/>
      <c r="AH500" s="238"/>
      <c r="AI500" s="238"/>
      <c r="AJ500" s="238"/>
      <c r="AK500" s="238"/>
      <c r="AL500" s="238"/>
      <c r="AM500" s="238"/>
      <c r="AN500" s="238"/>
      <c r="AO500" s="238"/>
      <c r="AP500" s="238"/>
      <c r="AQ500" s="238"/>
      <c r="AR500" s="238"/>
      <c r="AS500" s="238"/>
      <c r="AT500" s="238"/>
      <c r="AU500" s="238"/>
      <c r="AV500" s="238"/>
      <c r="AW500" s="238"/>
      <c r="AX500" s="238"/>
      <c r="AY500" s="238"/>
      <c r="AZ500" s="238"/>
      <c r="BA500" s="238"/>
      <c r="BB500" s="238"/>
      <c r="BC500" s="238"/>
      <c r="BD500" s="238"/>
      <c r="BE500" s="238"/>
      <c r="BF500" s="238"/>
    </row>
    <row r="501" spans="2:58" hidden="1">
      <c r="B501" s="226"/>
      <c r="AB501" s="238"/>
      <c r="AC501" s="238"/>
      <c r="AD501" s="238"/>
      <c r="AE501" s="238"/>
      <c r="AF501" s="238"/>
      <c r="AG501" s="238"/>
      <c r="AH501" s="238"/>
      <c r="AI501" s="238"/>
      <c r="AJ501" s="238"/>
      <c r="AK501" s="238"/>
      <c r="AL501" s="238"/>
      <c r="AM501" s="238"/>
      <c r="AN501" s="238"/>
      <c r="AO501" s="238"/>
      <c r="AP501" s="238"/>
      <c r="AQ501" s="238"/>
      <c r="AR501" s="238"/>
      <c r="AS501" s="238"/>
      <c r="AT501" s="238"/>
      <c r="AU501" s="238"/>
      <c r="AV501" s="238"/>
      <c r="AW501" s="238"/>
      <c r="AX501" s="238"/>
      <c r="AY501" s="238"/>
      <c r="AZ501" s="238"/>
      <c r="BA501" s="238"/>
      <c r="BB501" s="238"/>
      <c r="BC501" s="238"/>
      <c r="BD501" s="238"/>
      <c r="BE501" s="238"/>
      <c r="BF501" s="238"/>
    </row>
    <row r="502" spans="2:58" hidden="1">
      <c r="B502" s="226"/>
      <c r="AB502" s="238"/>
      <c r="AC502" s="238"/>
      <c r="AD502" s="238"/>
      <c r="AE502" s="238"/>
      <c r="AF502" s="238"/>
      <c r="AG502" s="238"/>
      <c r="AH502" s="238"/>
      <c r="AI502" s="238"/>
      <c r="AJ502" s="238"/>
      <c r="AK502" s="238"/>
      <c r="AL502" s="238"/>
      <c r="AM502" s="238"/>
      <c r="AN502" s="238"/>
      <c r="AO502" s="238"/>
      <c r="AP502" s="238"/>
      <c r="AQ502" s="238"/>
      <c r="AR502" s="238"/>
      <c r="AS502" s="238"/>
      <c r="AT502" s="238"/>
      <c r="AU502" s="238"/>
      <c r="AV502" s="238"/>
      <c r="AW502" s="238"/>
      <c r="AX502" s="238"/>
      <c r="AY502" s="238"/>
      <c r="AZ502" s="238"/>
      <c r="BA502" s="238"/>
      <c r="BB502" s="238"/>
      <c r="BC502" s="238"/>
      <c r="BD502" s="238"/>
      <c r="BE502" s="238"/>
      <c r="BF502" s="238"/>
    </row>
    <row r="503" spans="2:58" hidden="1">
      <c r="B503" s="226"/>
      <c r="AB503" s="238"/>
      <c r="AC503" s="238"/>
      <c r="AD503" s="238"/>
      <c r="AE503" s="238"/>
      <c r="AF503" s="238"/>
      <c r="AG503" s="238"/>
      <c r="AH503" s="238"/>
      <c r="AI503" s="238"/>
      <c r="AJ503" s="238"/>
      <c r="AK503" s="238"/>
      <c r="AL503" s="238"/>
      <c r="AM503" s="238"/>
      <c r="AN503" s="238"/>
      <c r="AO503" s="238"/>
      <c r="AP503" s="238"/>
      <c r="AQ503" s="238"/>
      <c r="AR503" s="238"/>
      <c r="AS503" s="238"/>
      <c r="AT503" s="238"/>
      <c r="AU503" s="238"/>
      <c r="AV503" s="238"/>
      <c r="AW503" s="238"/>
      <c r="AX503" s="238"/>
      <c r="AY503" s="238"/>
      <c r="AZ503" s="238"/>
      <c r="BA503" s="238"/>
      <c r="BB503" s="238"/>
      <c r="BC503" s="238"/>
      <c r="BD503" s="238"/>
      <c r="BE503" s="238"/>
      <c r="BF503" s="238"/>
    </row>
    <row r="504" spans="2:58" hidden="1">
      <c r="B504" s="226"/>
      <c r="AB504" s="238"/>
      <c r="AC504" s="238"/>
      <c r="AD504" s="238"/>
      <c r="AE504" s="238"/>
      <c r="AF504" s="238"/>
      <c r="AG504" s="238"/>
      <c r="AH504" s="238"/>
      <c r="AI504" s="238"/>
      <c r="AJ504" s="238"/>
      <c r="AK504" s="238"/>
      <c r="AL504" s="238"/>
      <c r="AM504" s="238"/>
      <c r="AN504" s="238"/>
      <c r="AO504" s="238"/>
      <c r="AP504" s="238"/>
      <c r="AQ504" s="238"/>
      <c r="AR504" s="238"/>
      <c r="AS504" s="238"/>
      <c r="AT504" s="238"/>
      <c r="AU504" s="238"/>
      <c r="AV504" s="238"/>
      <c r="AW504" s="238"/>
      <c r="AX504" s="238"/>
      <c r="AY504" s="238"/>
      <c r="AZ504" s="238"/>
      <c r="BA504" s="238"/>
      <c r="BB504" s="238"/>
      <c r="BC504" s="238"/>
      <c r="BD504" s="238"/>
      <c r="BE504" s="238"/>
      <c r="BF504" s="238"/>
    </row>
    <row r="505" spans="2:58" hidden="1">
      <c r="B505" s="226"/>
      <c r="AB505" s="238"/>
      <c r="AC505" s="238"/>
      <c r="AD505" s="238"/>
      <c r="AE505" s="238"/>
      <c r="AF505" s="238"/>
      <c r="AG505" s="238"/>
      <c r="AH505" s="238"/>
      <c r="AI505" s="238"/>
      <c r="AJ505" s="238"/>
      <c r="AK505" s="238"/>
      <c r="AL505" s="238"/>
      <c r="AM505" s="238"/>
      <c r="AN505" s="238"/>
      <c r="AO505" s="238"/>
      <c r="AP505" s="238"/>
      <c r="AQ505" s="238"/>
      <c r="AR505" s="238"/>
      <c r="AS505" s="238"/>
      <c r="AT505" s="238"/>
      <c r="AU505" s="238"/>
      <c r="AV505" s="238"/>
      <c r="AW505" s="238"/>
      <c r="AX505" s="238"/>
      <c r="AY505" s="238"/>
      <c r="AZ505" s="238"/>
      <c r="BA505" s="238"/>
      <c r="BB505" s="238"/>
      <c r="BC505" s="238"/>
      <c r="BD505" s="238"/>
      <c r="BE505" s="238"/>
      <c r="BF505" s="238"/>
    </row>
    <row r="506" spans="2:58" hidden="1">
      <c r="B506" s="226"/>
      <c r="AB506" s="238"/>
      <c r="AC506" s="238"/>
      <c r="AD506" s="238"/>
      <c r="AE506" s="238"/>
      <c r="AF506" s="238"/>
      <c r="AG506" s="238"/>
      <c r="AH506" s="238"/>
      <c r="AI506" s="238"/>
      <c r="AJ506" s="238"/>
      <c r="AK506" s="238"/>
      <c r="AL506" s="238"/>
      <c r="AM506" s="238"/>
      <c r="AN506" s="238"/>
      <c r="AO506" s="238"/>
      <c r="AP506" s="238"/>
      <c r="AQ506" s="238"/>
      <c r="AR506" s="238"/>
      <c r="AS506" s="238"/>
      <c r="AT506" s="238"/>
      <c r="AU506" s="238"/>
      <c r="AV506" s="238"/>
      <c r="AW506" s="238"/>
      <c r="AX506" s="238"/>
      <c r="AY506" s="238"/>
      <c r="AZ506" s="238"/>
      <c r="BA506" s="238"/>
      <c r="BB506" s="238"/>
      <c r="BC506" s="238"/>
      <c r="BD506" s="238"/>
      <c r="BE506" s="238"/>
      <c r="BF506" s="238"/>
    </row>
    <row r="507" spans="2:58" hidden="1">
      <c r="B507" s="226"/>
      <c r="AB507" s="238"/>
      <c r="AC507" s="238"/>
      <c r="AD507" s="238"/>
      <c r="AE507" s="238"/>
      <c r="AF507" s="238"/>
      <c r="AG507" s="238"/>
      <c r="AH507" s="238"/>
      <c r="AI507" s="238"/>
      <c r="AJ507" s="238"/>
      <c r="AK507" s="238"/>
      <c r="AL507" s="238"/>
      <c r="AM507" s="238"/>
      <c r="AN507" s="238"/>
      <c r="AO507" s="238"/>
      <c r="AP507" s="238"/>
      <c r="AQ507" s="238"/>
      <c r="AR507" s="238"/>
      <c r="AS507" s="238"/>
      <c r="AT507" s="238"/>
      <c r="AU507" s="238"/>
      <c r="AV507" s="238"/>
      <c r="AW507" s="238"/>
      <c r="AX507" s="238"/>
      <c r="AY507" s="238"/>
      <c r="AZ507" s="238"/>
      <c r="BA507" s="238"/>
      <c r="BB507" s="238"/>
      <c r="BC507" s="238"/>
      <c r="BD507" s="238"/>
      <c r="BE507" s="238"/>
      <c r="BF507" s="238"/>
    </row>
    <row r="508" spans="2:58" hidden="1">
      <c r="B508" s="226"/>
      <c r="AB508" s="238"/>
      <c r="AC508" s="238"/>
      <c r="AD508" s="238"/>
      <c r="AE508" s="238"/>
      <c r="AF508" s="238"/>
      <c r="AG508" s="238"/>
      <c r="AH508" s="238"/>
      <c r="AI508" s="238"/>
      <c r="AJ508" s="238"/>
      <c r="AK508" s="238"/>
      <c r="AL508" s="238"/>
      <c r="AM508" s="238"/>
      <c r="AN508" s="238"/>
      <c r="AO508" s="238"/>
      <c r="AP508" s="238"/>
      <c r="AQ508" s="238"/>
      <c r="AR508" s="238"/>
      <c r="AS508" s="238"/>
      <c r="AT508" s="238"/>
      <c r="AU508" s="238"/>
      <c r="AV508" s="238"/>
      <c r="AW508" s="238"/>
      <c r="AX508" s="238"/>
      <c r="AY508" s="238"/>
      <c r="AZ508" s="238"/>
      <c r="BA508" s="238"/>
      <c r="BB508" s="238"/>
      <c r="BC508" s="238"/>
      <c r="BD508" s="238"/>
      <c r="BE508" s="238"/>
      <c r="BF508" s="238"/>
    </row>
    <row r="509" spans="2:58" hidden="1">
      <c r="B509" s="226"/>
      <c r="AB509" s="238"/>
      <c r="AC509" s="238"/>
      <c r="AD509" s="238"/>
      <c r="AE509" s="238"/>
      <c r="AF509" s="238"/>
      <c r="AG509" s="238"/>
      <c r="AH509" s="238"/>
      <c r="AI509" s="238"/>
      <c r="AJ509" s="238"/>
      <c r="AK509" s="238"/>
      <c r="AL509" s="238"/>
      <c r="AM509" s="238"/>
      <c r="AN509" s="238"/>
      <c r="AO509" s="238"/>
      <c r="AP509" s="238"/>
      <c r="AQ509" s="238"/>
      <c r="AR509" s="238"/>
      <c r="AS509" s="238"/>
      <c r="AT509" s="238"/>
      <c r="AU509" s="238"/>
      <c r="AV509" s="238"/>
      <c r="AW509" s="238"/>
      <c r="AX509" s="238"/>
      <c r="AY509" s="238"/>
      <c r="AZ509" s="238"/>
      <c r="BA509" s="238"/>
      <c r="BB509" s="238"/>
      <c r="BC509" s="238"/>
      <c r="BD509" s="238"/>
      <c r="BE509" s="238"/>
      <c r="BF509" s="238"/>
    </row>
    <row r="510" spans="2:58" hidden="1">
      <c r="B510" s="226"/>
      <c r="AB510" s="238"/>
      <c r="AC510" s="238"/>
      <c r="AD510" s="238"/>
      <c r="AE510" s="238"/>
      <c r="AF510" s="238"/>
      <c r="AG510" s="238"/>
      <c r="AH510" s="238"/>
      <c r="AI510" s="238"/>
      <c r="AJ510" s="238"/>
      <c r="AK510" s="238"/>
      <c r="AL510" s="238"/>
      <c r="AM510" s="238"/>
      <c r="AN510" s="238"/>
      <c r="AO510" s="238"/>
      <c r="AP510" s="238"/>
      <c r="AQ510" s="238"/>
      <c r="AR510" s="238"/>
      <c r="AS510" s="238"/>
      <c r="AT510" s="238"/>
      <c r="AU510" s="238"/>
      <c r="AV510" s="238"/>
      <c r="AW510" s="238"/>
      <c r="AX510" s="238"/>
      <c r="AY510" s="238"/>
      <c r="AZ510" s="238"/>
      <c r="BA510" s="238"/>
      <c r="BB510" s="238"/>
      <c r="BC510" s="238"/>
      <c r="BD510" s="238"/>
      <c r="BE510" s="238"/>
      <c r="BF510" s="238"/>
    </row>
    <row r="511" spans="2:58" hidden="1">
      <c r="B511" s="226"/>
      <c r="AB511" s="238"/>
      <c r="AC511" s="238"/>
      <c r="AD511" s="238"/>
      <c r="AE511" s="238"/>
      <c r="AF511" s="238"/>
      <c r="AG511" s="238"/>
      <c r="AH511" s="238"/>
      <c r="AI511" s="238"/>
      <c r="AJ511" s="238"/>
      <c r="AK511" s="238"/>
      <c r="AL511" s="238"/>
      <c r="AM511" s="238"/>
      <c r="AN511" s="238"/>
      <c r="AO511" s="238"/>
      <c r="AP511" s="238"/>
      <c r="AQ511" s="238"/>
      <c r="AR511" s="238"/>
      <c r="AS511" s="238"/>
      <c r="AT511" s="238"/>
      <c r="AU511" s="238"/>
      <c r="AV511" s="238"/>
      <c r="AW511" s="238"/>
      <c r="AX511" s="238"/>
      <c r="AY511" s="238"/>
      <c r="AZ511" s="238"/>
      <c r="BA511" s="238"/>
      <c r="BB511" s="238"/>
      <c r="BC511" s="238"/>
      <c r="BD511" s="238"/>
      <c r="BE511" s="238"/>
      <c r="BF511" s="238"/>
    </row>
    <row r="512" spans="2:58" hidden="1">
      <c r="B512" s="226"/>
      <c r="AB512" s="238"/>
      <c r="AC512" s="238"/>
      <c r="AD512" s="238"/>
      <c r="AE512" s="238"/>
      <c r="AF512" s="238"/>
      <c r="AG512" s="238"/>
      <c r="AH512" s="238"/>
      <c r="AI512" s="238"/>
      <c r="AJ512" s="238"/>
      <c r="AK512" s="238"/>
      <c r="AL512" s="238"/>
      <c r="AM512" s="238"/>
      <c r="AN512" s="238"/>
      <c r="AO512" s="238"/>
      <c r="AP512" s="238"/>
      <c r="AQ512" s="238"/>
      <c r="AR512" s="238"/>
      <c r="AS512" s="238"/>
      <c r="AT512" s="238"/>
      <c r="AU512" s="238"/>
      <c r="AV512" s="238"/>
      <c r="AW512" s="238"/>
      <c r="AX512" s="238"/>
      <c r="AY512" s="238"/>
      <c r="AZ512" s="238"/>
      <c r="BA512" s="238"/>
      <c r="BB512" s="238"/>
      <c r="BC512" s="238"/>
      <c r="BD512" s="238"/>
      <c r="BE512" s="238"/>
      <c r="BF512" s="238"/>
    </row>
    <row r="513" spans="2:58" hidden="1">
      <c r="B513" s="226"/>
      <c r="AB513" s="238"/>
      <c r="AC513" s="238"/>
      <c r="AD513" s="238"/>
      <c r="AE513" s="238"/>
      <c r="AF513" s="238"/>
      <c r="AG513" s="238"/>
      <c r="AH513" s="238"/>
      <c r="AI513" s="238"/>
      <c r="AJ513" s="238"/>
      <c r="AK513" s="238"/>
      <c r="AL513" s="238"/>
      <c r="AM513" s="238"/>
      <c r="AN513" s="238"/>
      <c r="AO513" s="238"/>
      <c r="AP513" s="238"/>
      <c r="AQ513" s="238"/>
      <c r="AR513" s="238"/>
      <c r="AS513" s="238"/>
      <c r="AT513" s="238"/>
      <c r="AU513" s="238"/>
      <c r="AV513" s="238"/>
      <c r="AW513" s="238"/>
      <c r="AX513" s="238"/>
      <c r="AY513" s="238"/>
      <c r="AZ513" s="238"/>
      <c r="BA513" s="238"/>
      <c r="BB513" s="238"/>
      <c r="BC513" s="238"/>
      <c r="BD513" s="238"/>
      <c r="BE513" s="238"/>
      <c r="BF513" s="238"/>
    </row>
    <row r="514" spans="2:58" hidden="1">
      <c r="B514" s="226"/>
      <c r="AB514" s="238"/>
      <c r="AC514" s="238"/>
      <c r="AD514" s="238"/>
      <c r="AE514" s="238"/>
      <c r="AF514" s="238"/>
      <c r="AG514" s="238"/>
      <c r="AH514" s="238"/>
      <c r="AI514" s="238"/>
      <c r="AJ514" s="238"/>
      <c r="AK514" s="238"/>
      <c r="AL514" s="238"/>
      <c r="AM514" s="238"/>
      <c r="AN514" s="238"/>
      <c r="AO514" s="238"/>
      <c r="AP514" s="238"/>
      <c r="AQ514" s="238"/>
      <c r="AR514" s="238"/>
      <c r="AS514" s="238"/>
      <c r="AT514" s="238"/>
      <c r="AU514" s="238"/>
      <c r="AV514" s="238"/>
      <c r="AW514" s="238"/>
      <c r="AX514" s="238"/>
      <c r="AY514" s="238"/>
      <c r="AZ514" s="238"/>
      <c r="BA514" s="238"/>
      <c r="BB514" s="238"/>
      <c r="BC514" s="238"/>
      <c r="BD514" s="238"/>
      <c r="BE514" s="238"/>
      <c r="BF514" s="238"/>
    </row>
    <row r="515" spans="2:58" hidden="1">
      <c r="B515" s="226"/>
      <c r="AB515" s="238"/>
      <c r="AC515" s="238"/>
      <c r="AD515" s="238"/>
      <c r="AE515" s="238"/>
      <c r="AF515" s="238"/>
      <c r="AG515" s="238"/>
      <c r="AH515" s="238"/>
      <c r="AI515" s="238"/>
      <c r="AJ515" s="238"/>
      <c r="AK515" s="238"/>
      <c r="AL515" s="238"/>
      <c r="AM515" s="238"/>
      <c r="AN515" s="238"/>
      <c r="AO515" s="238"/>
      <c r="AP515" s="238"/>
      <c r="AQ515" s="238"/>
      <c r="AR515" s="238"/>
      <c r="AS515" s="238"/>
      <c r="AT515" s="238"/>
      <c r="AU515" s="238"/>
      <c r="AV515" s="238"/>
      <c r="AW515" s="238"/>
      <c r="AX515" s="238"/>
      <c r="AY515" s="238"/>
      <c r="AZ515" s="238"/>
      <c r="BA515" s="238"/>
      <c r="BB515" s="238"/>
      <c r="BC515" s="238"/>
      <c r="BD515" s="238"/>
      <c r="BE515" s="238"/>
      <c r="BF515" s="238"/>
    </row>
    <row r="516" spans="2:58" hidden="1">
      <c r="B516" s="226"/>
      <c r="AB516" s="238"/>
      <c r="AC516" s="238"/>
      <c r="AD516" s="238"/>
      <c r="AE516" s="238"/>
      <c r="AF516" s="238"/>
      <c r="AG516" s="238"/>
      <c r="AH516" s="238"/>
      <c r="AI516" s="238"/>
      <c r="AJ516" s="238"/>
      <c r="AK516" s="238"/>
      <c r="AL516" s="238"/>
      <c r="AM516" s="238"/>
      <c r="AN516" s="238"/>
      <c r="AO516" s="238"/>
      <c r="AP516" s="238"/>
      <c r="AQ516" s="238"/>
      <c r="AR516" s="238"/>
      <c r="AS516" s="238"/>
      <c r="AT516" s="238"/>
      <c r="AU516" s="238"/>
      <c r="AV516" s="238"/>
      <c r="AW516" s="238"/>
      <c r="AX516" s="238"/>
      <c r="AY516" s="238"/>
      <c r="AZ516" s="238"/>
      <c r="BA516" s="238"/>
      <c r="BB516" s="238"/>
      <c r="BC516" s="238"/>
      <c r="BD516" s="238"/>
      <c r="BE516" s="238"/>
      <c r="BF516" s="238"/>
    </row>
    <row r="517" spans="2:58" hidden="1">
      <c r="B517" s="226"/>
      <c r="AB517" s="238"/>
      <c r="AC517" s="238"/>
      <c r="AD517" s="238"/>
      <c r="AE517" s="238"/>
      <c r="AF517" s="238"/>
      <c r="AG517" s="238"/>
      <c r="AH517" s="238"/>
      <c r="AI517" s="238"/>
      <c r="AJ517" s="238"/>
      <c r="AK517" s="238"/>
      <c r="AL517" s="238"/>
      <c r="AM517" s="238"/>
      <c r="AN517" s="238"/>
      <c r="AO517" s="238"/>
      <c r="AP517" s="238"/>
      <c r="AQ517" s="238"/>
      <c r="AR517" s="238"/>
      <c r="AS517" s="238"/>
      <c r="AT517" s="238"/>
      <c r="AU517" s="238"/>
      <c r="AV517" s="238"/>
      <c r="AW517" s="238"/>
      <c r="AX517" s="238"/>
      <c r="AY517" s="238"/>
      <c r="AZ517" s="238"/>
      <c r="BA517" s="238"/>
      <c r="BB517" s="238"/>
      <c r="BC517" s="238"/>
      <c r="BD517" s="238"/>
      <c r="BE517" s="238"/>
      <c r="BF517" s="238"/>
    </row>
    <row r="518" spans="2:58" hidden="1">
      <c r="B518" s="226"/>
      <c r="AB518" s="238"/>
      <c r="AC518" s="238"/>
      <c r="AD518" s="238"/>
      <c r="AE518" s="238"/>
      <c r="AF518" s="238"/>
      <c r="AG518" s="238"/>
      <c r="AH518" s="238"/>
      <c r="AI518" s="238"/>
      <c r="AJ518" s="238"/>
      <c r="AK518" s="238"/>
      <c r="AL518" s="238"/>
      <c r="AM518" s="238"/>
      <c r="AN518" s="238"/>
      <c r="AO518" s="238"/>
      <c r="AP518" s="238"/>
      <c r="AQ518" s="238"/>
      <c r="AR518" s="238"/>
      <c r="AS518" s="238"/>
      <c r="AT518" s="238"/>
      <c r="AU518" s="238"/>
      <c r="AV518" s="238"/>
      <c r="AW518" s="238"/>
      <c r="AX518" s="238"/>
      <c r="AY518" s="238"/>
      <c r="AZ518" s="238"/>
      <c r="BA518" s="238"/>
      <c r="BB518" s="238"/>
      <c r="BC518" s="238"/>
      <c r="BD518" s="238"/>
      <c r="BE518" s="238"/>
      <c r="BF518" s="238"/>
    </row>
    <row r="519" spans="2:58" hidden="1">
      <c r="B519" s="226"/>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row>
    <row r="520" spans="2:58" hidden="1">
      <c r="B520" s="226"/>
      <c r="AB520" s="238"/>
      <c r="AC520" s="238"/>
      <c r="AD520" s="238"/>
      <c r="AE520" s="238"/>
      <c r="AF520" s="238"/>
      <c r="AG520" s="238"/>
      <c r="AH520" s="238"/>
      <c r="AI520" s="238"/>
      <c r="AJ520" s="238"/>
      <c r="AK520" s="238"/>
      <c r="AL520" s="238"/>
      <c r="AM520" s="238"/>
      <c r="AN520" s="238"/>
      <c r="AO520" s="238"/>
      <c r="AP520" s="238"/>
      <c r="AQ520" s="238"/>
      <c r="AR520" s="238"/>
      <c r="AS520" s="238"/>
      <c r="AT520" s="238"/>
      <c r="AU520" s="238"/>
      <c r="AV520" s="238"/>
      <c r="AW520" s="238"/>
      <c r="AX520" s="238"/>
      <c r="AY520" s="238"/>
      <c r="AZ520" s="238"/>
      <c r="BA520" s="238"/>
      <c r="BB520" s="238"/>
      <c r="BC520" s="238"/>
      <c r="BD520" s="238"/>
      <c r="BE520" s="238"/>
      <c r="BF520" s="238"/>
    </row>
    <row r="521" spans="2:58" hidden="1">
      <c r="B521" s="226"/>
      <c r="AB521" s="238"/>
      <c r="AC521" s="238"/>
      <c r="AD521" s="238"/>
      <c r="AE521" s="238"/>
      <c r="AF521" s="238"/>
      <c r="AG521" s="238"/>
      <c r="AH521" s="238"/>
      <c r="AI521" s="238"/>
      <c r="AJ521" s="238"/>
      <c r="AK521" s="238"/>
      <c r="AL521" s="238"/>
      <c r="AM521" s="238"/>
      <c r="AN521" s="238"/>
      <c r="AO521" s="238"/>
      <c r="AP521" s="238"/>
      <c r="AQ521" s="238"/>
      <c r="AR521" s="238"/>
      <c r="AS521" s="238"/>
      <c r="AT521" s="238"/>
      <c r="AU521" s="238"/>
      <c r="AV521" s="238"/>
      <c r="AW521" s="238"/>
      <c r="AX521" s="238"/>
      <c r="AY521" s="238"/>
      <c r="AZ521" s="238"/>
      <c r="BA521" s="238"/>
      <c r="BB521" s="238"/>
      <c r="BC521" s="238"/>
      <c r="BD521" s="238"/>
      <c r="BE521" s="238"/>
      <c r="BF521" s="238"/>
    </row>
    <row r="522" spans="2:58" hidden="1">
      <c r="B522" s="226"/>
      <c r="AB522" s="238"/>
      <c r="AC522" s="238"/>
      <c r="AD522" s="238"/>
      <c r="AE522" s="238"/>
      <c r="AF522" s="238"/>
      <c r="AG522" s="238"/>
      <c r="AH522" s="238"/>
      <c r="AI522" s="238"/>
      <c r="AJ522" s="238"/>
      <c r="AK522" s="238"/>
      <c r="AL522" s="238"/>
      <c r="AM522" s="238"/>
      <c r="AN522" s="238"/>
      <c r="AO522" s="238"/>
      <c r="AP522" s="238"/>
      <c r="AQ522" s="238"/>
      <c r="AR522" s="238"/>
      <c r="AS522" s="238"/>
      <c r="AT522" s="238"/>
      <c r="AU522" s="238"/>
      <c r="AV522" s="238"/>
      <c r="AW522" s="238"/>
      <c r="AX522" s="238"/>
      <c r="AY522" s="238"/>
      <c r="AZ522" s="238"/>
      <c r="BA522" s="238"/>
      <c r="BB522" s="238"/>
      <c r="BC522" s="238"/>
      <c r="BD522" s="238"/>
      <c r="BE522" s="238"/>
      <c r="BF522" s="238"/>
    </row>
    <row r="523" spans="2:58" hidden="1">
      <c r="B523" s="226"/>
      <c r="AB523" s="238"/>
      <c r="AC523" s="238"/>
      <c r="AD523" s="238"/>
      <c r="AE523" s="238"/>
      <c r="AF523" s="238"/>
      <c r="AG523" s="238"/>
      <c r="AH523" s="238"/>
      <c r="AI523" s="238"/>
      <c r="AJ523" s="238"/>
      <c r="AK523" s="238"/>
      <c r="AL523" s="238"/>
      <c r="AM523" s="238"/>
      <c r="AN523" s="238"/>
      <c r="AO523" s="238"/>
      <c r="AP523" s="238"/>
      <c r="AQ523" s="238"/>
      <c r="AR523" s="238"/>
      <c r="AS523" s="238"/>
      <c r="AT523" s="238"/>
      <c r="AU523" s="238"/>
      <c r="AV523" s="238"/>
      <c r="AW523" s="238"/>
      <c r="AX523" s="238"/>
      <c r="AY523" s="238"/>
      <c r="AZ523" s="238"/>
      <c r="BA523" s="238"/>
      <c r="BB523" s="238"/>
      <c r="BC523" s="238"/>
      <c r="BD523" s="238"/>
      <c r="BE523" s="238"/>
      <c r="BF523" s="238"/>
    </row>
    <row r="524" spans="2:58" hidden="1">
      <c r="B524" s="226"/>
      <c r="AB524" s="238"/>
      <c r="AC524" s="238"/>
      <c r="AD524" s="238"/>
      <c r="AE524" s="238"/>
      <c r="AF524" s="238"/>
      <c r="AG524" s="238"/>
      <c r="AH524" s="238"/>
      <c r="AI524" s="238"/>
      <c r="AJ524" s="238"/>
      <c r="AK524" s="238"/>
      <c r="AL524" s="238"/>
      <c r="AM524" s="238"/>
      <c r="AN524" s="238"/>
      <c r="AO524" s="238"/>
      <c r="AP524" s="238"/>
      <c r="AQ524" s="238"/>
      <c r="AR524" s="238"/>
      <c r="AS524" s="238"/>
      <c r="AT524" s="238"/>
      <c r="AU524" s="238"/>
      <c r="AV524" s="238"/>
      <c r="AW524" s="238"/>
      <c r="AX524" s="238"/>
      <c r="AY524" s="238"/>
      <c r="AZ524" s="238"/>
      <c r="BA524" s="238"/>
      <c r="BB524" s="238"/>
      <c r="BC524" s="238"/>
      <c r="BD524" s="238"/>
      <c r="BE524" s="238"/>
      <c r="BF524" s="238"/>
    </row>
    <row r="525" spans="2:58" hidden="1">
      <c r="B525" s="226"/>
      <c r="AB525" s="238"/>
      <c r="AC525" s="238"/>
      <c r="AD525" s="238"/>
      <c r="AE525" s="238"/>
      <c r="AF525" s="238"/>
      <c r="AG525" s="238"/>
      <c r="AH525" s="238"/>
      <c r="AI525" s="238"/>
      <c r="AJ525" s="238"/>
      <c r="AK525" s="238"/>
      <c r="AL525" s="238"/>
      <c r="AM525" s="238"/>
      <c r="AN525" s="238"/>
      <c r="AO525" s="238"/>
      <c r="AP525" s="238"/>
      <c r="AQ525" s="238"/>
      <c r="AR525" s="238"/>
      <c r="AS525" s="238"/>
      <c r="AT525" s="238"/>
      <c r="AU525" s="238"/>
      <c r="AV525" s="238"/>
      <c r="AW525" s="238"/>
      <c r="AX525" s="238"/>
      <c r="AY525" s="238"/>
      <c r="AZ525" s="238"/>
      <c r="BA525" s="238"/>
      <c r="BB525" s="238"/>
      <c r="BC525" s="238"/>
      <c r="BD525" s="238"/>
      <c r="BE525" s="238"/>
      <c r="BF525" s="238"/>
    </row>
    <row r="526" spans="2:58" hidden="1">
      <c r="B526" s="226"/>
      <c r="AB526" s="238"/>
      <c r="AC526" s="238"/>
      <c r="AD526" s="238"/>
      <c r="AE526" s="238"/>
      <c r="AF526" s="238"/>
      <c r="AG526" s="238"/>
      <c r="AH526" s="238"/>
      <c r="AI526" s="238"/>
      <c r="AJ526" s="238"/>
      <c r="AK526" s="238"/>
      <c r="AL526" s="238"/>
      <c r="AM526" s="238"/>
      <c r="AN526" s="238"/>
      <c r="AO526" s="238"/>
      <c r="AP526" s="238"/>
      <c r="AQ526" s="238"/>
      <c r="AR526" s="238"/>
      <c r="AS526" s="238"/>
      <c r="AT526" s="238"/>
      <c r="AU526" s="238"/>
      <c r="AV526" s="238"/>
      <c r="AW526" s="238"/>
      <c r="AX526" s="238"/>
      <c r="AY526" s="238"/>
      <c r="AZ526" s="238"/>
      <c r="BA526" s="238"/>
      <c r="BB526" s="238"/>
      <c r="BC526" s="238"/>
      <c r="BD526" s="238"/>
      <c r="BE526" s="238"/>
      <c r="BF526" s="238"/>
    </row>
    <row r="527" spans="2:58" hidden="1">
      <c r="B527" s="226"/>
      <c r="AB527" s="238"/>
      <c r="AC527" s="238"/>
      <c r="AD527" s="238"/>
      <c r="AE527" s="238"/>
      <c r="AF527" s="238"/>
      <c r="AG527" s="238"/>
      <c r="AH527" s="238"/>
      <c r="AI527" s="238"/>
      <c r="AJ527" s="238"/>
      <c r="AK527" s="238"/>
      <c r="AL527" s="238"/>
      <c r="AM527" s="238"/>
      <c r="AN527" s="238"/>
      <c r="AO527" s="238"/>
      <c r="AP527" s="238"/>
      <c r="AQ527" s="238"/>
      <c r="AR527" s="238"/>
      <c r="AS527" s="238"/>
      <c r="AT527" s="238"/>
      <c r="AU527" s="238"/>
      <c r="AV527" s="238"/>
      <c r="AW527" s="238"/>
      <c r="AX527" s="238"/>
      <c r="AY527" s="238"/>
      <c r="AZ527" s="238"/>
      <c r="BA527" s="238"/>
      <c r="BB527" s="238"/>
      <c r="BC527" s="238"/>
      <c r="BD527" s="238"/>
      <c r="BE527" s="238"/>
      <c r="BF527" s="238"/>
    </row>
    <row r="528" spans="2:58" hidden="1">
      <c r="B528" s="226"/>
      <c r="AB528" s="238"/>
      <c r="AC528" s="238"/>
      <c r="AD528" s="238"/>
      <c r="AE528" s="238"/>
      <c r="AF528" s="238"/>
      <c r="AG528" s="238"/>
      <c r="AH528" s="238"/>
      <c r="AI528" s="238"/>
      <c r="AJ528" s="238"/>
      <c r="AK528" s="238"/>
      <c r="AL528" s="238"/>
      <c r="AM528" s="238"/>
      <c r="AN528" s="238"/>
      <c r="AO528" s="238"/>
      <c r="AP528" s="238"/>
      <c r="AQ528" s="238"/>
      <c r="AR528" s="238"/>
      <c r="AS528" s="238"/>
      <c r="AT528" s="238"/>
      <c r="AU528" s="238"/>
      <c r="AV528" s="238"/>
      <c r="AW528" s="238"/>
      <c r="AX528" s="238"/>
      <c r="AY528" s="238"/>
      <c r="AZ528" s="238"/>
      <c r="BA528" s="238"/>
      <c r="BB528" s="238"/>
      <c r="BC528" s="238"/>
      <c r="BD528" s="238"/>
      <c r="BE528" s="238"/>
      <c r="BF528" s="238"/>
    </row>
    <row r="529" spans="2:58" hidden="1">
      <c r="B529" s="226"/>
      <c r="AB529" s="238"/>
      <c r="AC529" s="238"/>
      <c r="AD529" s="238"/>
      <c r="AE529" s="238"/>
      <c r="AF529" s="238"/>
      <c r="AG529" s="238"/>
      <c r="AH529" s="238"/>
      <c r="AI529" s="238"/>
      <c r="AJ529" s="238"/>
      <c r="AK529" s="238"/>
      <c r="AL529" s="238"/>
      <c r="AM529" s="238"/>
      <c r="AN529" s="238"/>
      <c r="AO529" s="238"/>
      <c r="AP529" s="238"/>
      <c r="AQ529" s="238"/>
      <c r="AR529" s="238"/>
      <c r="AS529" s="238"/>
      <c r="AT529" s="238"/>
      <c r="AU529" s="238"/>
      <c r="AV529" s="238"/>
      <c r="AW529" s="238"/>
      <c r="AX529" s="238"/>
      <c r="AY529" s="238"/>
      <c r="AZ529" s="238"/>
      <c r="BA529" s="238"/>
      <c r="BB529" s="238"/>
      <c r="BC529" s="238"/>
      <c r="BD529" s="238"/>
      <c r="BE529" s="238"/>
      <c r="BF529" s="238"/>
    </row>
    <row r="530" spans="2:58" hidden="1">
      <c r="B530" s="226"/>
      <c r="AB530" s="238"/>
      <c r="AC530" s="238"/>
      <c r="AD530" s="238"/>
      <c r="AE530" s="238"/>
      <c r="AF530" s="238"/>
      <c r="AG530" s="238"/>
      <c r="AH530" s="238"/>
      <c r="AI530" s="238"/>
      <c r="AJ530" s="238"/>
      <c r="AK530" s="238"/>
      <c r="AL530" s="238"/>
      <c r="AM530" s="238"/>
      <c r="AN530" s="238"/>
      <c r="AO530" s="238"/>
      <c r="AP530" s="238"/>
      <c r="AQ530" s="238"/>
      <c r="AR530" s="238"/>
      <c r="AS530" s="238"/>
      <c r="AT530" s="238"/>
      <c r="AU530" s="238"/>
      <c r="AV530" s="238"/>
      <c r="AW530" s="238"/>
      <c r="AX530" s="238"/>
      <c r="AY530" s="238"/>
      <c r="AZ530" s="238"/>
      <c r="BA530" s="238"/>
      <c r="BB530" s="238"/>
      <c r="BC530" s="238"/>
      <c r="BD530" s="238"/>
      <c r="BE530" s="238"/>
      <c r="BF530" s="238"/>
    </row>
    <row r="531" spans="2:58" hidden="1">
      <c r="B531" s="226"/>
      <c r="AB531" s="238"/>
      <c r="AC531" s="238"/>
      <c r="AD531" s="238"/>
      <c r="AE531" s="238"/>
      <c r="AF531" s="238"/>
      <c r="AG531" s="238"/>
      <c r="AH531" s="238"/>
      <c r="AI531" s="238"/>
      <c r="AJ531" s="238"/>
      <c r="AK531" s="238"/>
      <c r="AL531" s="238"/>
      <c r="AM531" s="238"/>
      <c r="AN531" s="238"/>
      <c r="AO531" s="238"/>
      <c r="AP531" s="238"/>
      <c r="AQ531" s="238"/>
      <c r="AR531" s="238"/>
      <c r="AS531" s="238"/>
      <c r="AT531" s="238"/>
      <c r="AU531" s="238"/>
      <c r="AV531" s="238"/>
      <c r="AW531" s="238"/>
      <c r="AX531" s="238"/>
      <c r="AY531" s="238"/>
      <c r="AZ531" s="238"/>
      <c r="BA531" s="238"/>
      <c r="BB531" s="238"/>
      <c r="BC531" s="238"/>
      <c r="BD531" s="238"/>
      <c r="BE531" s="238"/>
      <c r="BF531" s="238"/>
    </row>
    <row r="532" spans="2:58" hidden="1">
      <c r="B532" s="226"/>
      <c r="AB532" s="238"/>
      <c r="AC532" s="238"/>
      <c r="AD532" s="238"/>
      <c r="AE532" s="238"/>
      <c r="AF532" s="238"/>
      <c r="AG532" s="238"/>
      <c r="AH532" s="238"/>
      <c r="AI532" s="238"/>
      <c r="AJ532" s="238"/>
      <c r="AK532" s="238"/>
      <c r="AL532" s="238"/>
      <c r="AM532" s="238"/>
      <c r="AN532" s="238"/>
      <c r="AO532" s="238"/>
      <c r="AP532" s="238"/>
      <c r="AQ532" s="238"/>
      <c r="AR532" s="238"/>
      <c r="AS532" s="238"/>
      <c r="AT532" s="238"/>
      <c r="AU532" s="238"/>
      <c r="AV532" s="238"/>
      <c r="AW532" s="238"/>
      <c r="AX532" s="238"/>
      <c r="AY532" s="238"/>
      <c r="AZ532" s="238"/>
      <c r="BA532" s="238"/>
      <c r="BB532" s="238"/>
      <c r="BC532" s="238"/>
      <c r="BD532" s="238"/>
      <c r="BE532" s="238"/>
      <c r="BF532" s="238"/>
    </row>
    <row r="533" spans="2:58" hidden="1">
      <c r="B533" s="226"/>
      <c r="AB533" s="238"/>
      <c r="AC533" s="238"/>
      <c r="AD533" s="238"/>
      <c r="AE533" s="238"/>
      <c r="AF533" s="238"/>
      <c r="AG533" s="238"/>
      <c r="AH533" s="238"/>
      <c r="AI533" s="238"/>
      <c r="AJ533" s="238"/>
      <c r="AK533" s="238"/>
      <c r="AL533" s="238"/>
      <c r="AM533" s="238"/>
      <c r="AN533" s="238"/>
      <c r="AO533" s="238"/>
      <c r="AP533" s="238"/>
      <c r="AQ533" s="238"/>
      <c r="AR533" s="238"/>
      <c r="AS533" s="238"/>
      <c r="AT533" s="238"/>
      <c r="AU533" s="238"/>
      <c r="AV533" s="238"/>
      <c r="AW533" s="238"/>
      <c r="AX533" s="238"/>
      <c r="AY533" s="238"/>
      <c r="AZ533" s="238"/>
      <c r="BA533" s="238"/>
      <c r="BB533" s="238"/>
      <c r="BC533" s="238"/>
      <c r="BD533" s="238"/>
      <c r="BE533" s="238"/>
      <c r="BF533" s="238"/>
    </row>
    <row r="534" spans="2:58" hidden="1">
      <c r="B534" s="226"/>
      <c r="AB534" s="238"/>
      <c r="AC534" s="238"/>
      <c r="AD534" s="238"/>
      <c r="AE534" s="238"/>
      <c r="AF534" s="238"/>
      <c r="AG534" s="238"/>
      <c r="AH534" s="238"/>
      <c r="AI534" s="238"/>
      <c r="AJ534" s="238"/>
      <c r="AK534" s="238"/>
      <c r="AL534" s="238"/>
      <c r="AM534" s="238"/>
      <c r="AN534" s="238"/>
      <c r="AO534" s="238"/>
      <c r="AP534" s="238"/>
      <c r="AQ534" s="238"/>
      <c r="AR534" s="238"/>
      <c r="AS534" s="238"/>
      <c r="AT534" s="238"/>
      <c r="AU534" s="238"/>
      <c r="AV534" s="238"/>
      <c r="AW534" s="238"/>
      <c r="AX534" s="238"/>
      <c r="AY534" s="238"/>
      <c r="AZ534" s="238"/>
      <c r="BA534" s="238"/>
      <c r="BB534" s="238"/>
      <c r="BC534" s="238"/>
      <c r="BD534" s="238"/>
      <c r="BE534" s="238"/>
      <c r="BF534" s="238"/>
    </row>
    <row r="535" spans="2:58" hidden="1">
      <c r="B535" s="226"/>
      <c r="AB535" s="238"/>
      <c r="AC535" s="238"/>
      <c r="AD535" s="238"/>
      <c r="AE535" s="238"/>
      <c r="AF535" s="238"/>
      <c r="AG535" s="238"/>
      <c r="AH535" s="238"/>
      <c r="AI535" s="238"/>
      <c r="AJ535" s="238"/>
      <c r="AK535" s="238"/>
      <c r="AL535" s="238"/>
      <c r="AM535" s="238"/>
      <c r="AN535" s="238"/>
      <c r="AO535" s="238"/>
      <c r="AP535" s="238"/>
      <c r="AQ535" s="238"/>
      <c r="AR535" s="238"/>
      <c r="AS535" s="238"/>
      <c r="AT535" s="238"/>
      <c r="AU535" s="238"/>
      <c r="AV535" s="238"/>
      <c r="AW535" s="238"/>
      <c r="AX535" s="238"/>
      <c r="AY535" s="238"/>
      <c r="AZ535" s="238"/>
      <c r="BA535" s="238"/>
      <c r="BB535" s="238"/>
      <c r="BC535" s="238"/>
      <c r="BD535" s="238"/>
      <c r="BE535" s="238"/>
      <c r="BF535" s="238"/>
    </row>
    <row r="536" spans="2:58" hidden="1">
      <c r="B536" s="226"/>
      <c r="AB536" s="238"/>
      <c r="AC536" s="238"/>
      <c r="AD536" s="238"/>
      <c r="AE536" s="238"/>
      <c r="AF536" s="238"/>
      <c r="AG536" s="238"/>
      <c r="AH536" s="238"/>
      <c r="AI536" s="238"/>
      <c r="AJ536" s="238"/>
      <c r="AK536" s="238"/>
      <c r="AL536" s="238"/>
      <c r="AM536" s="238"/>
      <c r="AN536" s="238"/>
      <c r="AO536" s="238"/>
      <c r="AP536" s="238"/>
      <c r="AQ536" s="238"/>
      <c r="AR536" s="238"/>
      <c r="AS536" s="238"/>
      <c r="AT536" s="238"/>
      <c r="AU536" s="238"/>
      <c r="AV536" s="238"/>
      <c r="AW536" s="238"/>
      <c r="AX536" s="238"/>
      <c r="AY536" s="238"/>
      <c r="AZ536" s="238"/>
      <c r="BA536" s="238"/>
      <c r="BB536" s="238"/>
      <c r="BC536" s="238"/>
      <c r="BD536" s="238"/>
      <c r="BE536" s="238"/>
      <c r="BF536" s="238"/>
    </row>
    <row r="537" spans="2:58" hidden="1">
      <c r="B537" s="226"/>
      <c r="AB537" s="238"/>
      <c r="AC537" s="238"/>
      <c r="AD537" s="238"/>
      <c r="AE537" s="238"/>
      <c r="AF537" s="238"/>
      <c r="AG537" s="238"/>
      <c r="AH537" s="238"/>
      <c r="AI537" s="238"/>
      <c r="AJ537" s="238"/>
      <c r="AK537" s="238"/>
      <c r="AL537" s="238"/>
      <c r="AM537" s="238"/>
      <c r="AN537" s="238"/>
      <c r="AO537" s="238"/>
      <c r="AP537" s="238"/>
      <c r="AQ537" s="238"/>
      <c r="AR537" s="238"/>
      <c r="AS537" s="238"/>
      <c r="AT537" s="238"/>
      <c r="AU537" s="238"/>
      <c r="AV537" s="238"/>
      <c r="AW537" s="238"/>
      <c r="AX537" s="238"/>
      <c r="AY537" s="238"/>
      <c r="AZ537" s="238"/>
      <c r="BA537" s="238"/>
      <c r="BB537" s="238"/>
      <c r="BC537" s="238"/>
      <c r="BD537" s="238"/>
      <c r="BE537" s="238"/>
      <c r="BF537" s="238"/>
    </row>
    <row r="538" spans="2:58" hidden="1">
      <c r="B538" s="226"/>
      <c r="AB538" s="238"/>
      <c r="AC538" s="238"/>
      <c r="AD538" s="238"/>
      <c r="AE538" s="238"/>
      <c r="AF538" s="238"/>
      <c r="AG538" s="238"/>
      <c r="AH538" s="238"/>
      <c r="AI538" s="238"/>
      <c r="AJ538" s="238"/>
      <c r="AK538" s="238"/>
      <c r="AL538" s="238"/>
      <c r="AM538" s="238"/>
      <c r="AN538" s="238"/>
      <c r="AO538" s="238"/>
      <c r="AP538" s="238"/>
      <c r="AQ538" s="238"/>
      <c r="AR538" s="238"/>
      <c r="AS538" s="238"/>
      <c r="AT538" s="238"/>
      <c r="AU538" s="238"/>
      <c r="AV538" s="238"/>
      <c r="AW538" s="238"/>
      <c r="AX538" s="238"/>
      <c r="AY538" s="238"/>
      <c r="AZ538" s="238"/>
      <c r="BA538" s="238"/>
      <c r="BB538" s="238"/>
      <c r="BC538" s="238"/>
      <c r="BD538" s="238"/>
      <c r="BE538" s="238"/>
      <c r="BF538" s="238"/>
    </row>
    <row r="539" spans="2:58" hidden="1">
      <c r="B539" s="226"/>
      <c r="AB539" s="238"/>
      <c r="AC539" s="238"/>
      <c r="AD539" s="238"/>
      <c r="AE539" s="238"/>
      <c r="AF539" s="238"/>
      <c r="AG539" s="238"/>
      <c r="AH539" s="238"/>
      <c r="AI539" s="238"/>
      <c r="AJ539" s="238"/>
      <c r="AK539" s="238"/>
      <c r="AL539" s="238"/>
      <c r="AM539" s="238"/>
      <c r="AN539" s="238"/>
      <c r="AO539" s="238"/>
      <c r="AP539" s="238"/>
      <c r="AQ539" s="238"/>
      <c r="AR539" s="238"/>
      <c r="AS539" s="238"/>
      <c r="AT539" s="238"/>
      <c r="AU539" s="238"/>
      <c r="AV539" s="238"/>
      <c r="AW539" s="238"/>
      <c r="AX539" s="238"/>
      <c r="AY539" s="238"/>
      <c r="AZ539" s="238"/>
      <c r="BA539" s="238"/>
      <c r="BB539" s="238"/>
      <c r="BC539" s="238"/>
      <c r="BD539" s="238"/>
      <c r="BE539" s="238"/>
      <c r="BF539" s="238"/>
    </row>
    <row r="540" spans="2:58" hidden="1">
      <c r="B540" s="226"/>
      <c r="AB540" s="238"/>
      <c r="AC540" s="238"/>
      <c r="AD540" s="238"/>
      <c r="AE540" s="238"/>
      <c r="AF540" s="238"/>
      <c r="AG540" s="238"/>
      <c r="AH540" s="238"/>
      <c r="AI540" s="238"/>
      <c r="AJ540" s="238"/>
      <c r="AK540" s="238"/>
      <c r="AL540" s="238"/>
      <c r="AM540" s="238"/>
      <c r="AN540" s="238"/>
      <c r="AO540" s="238"/>
      <c r="AP540" s="238"/>
      <c r="AQ540" s="238"/>
      <c r="AR540" s="238"/>
      <c r="AS540" s="238"/>
      <c r="AT540" s="238"/>
      <c r="AU540" s="238"/>
      <c r="AV540" s="238"/>
      <c r="AW540" s="238"/>
      <c r="AX540" s="238"/>
      <c r="AY540" s="238"/>
      <c r="AZ540" s="238"/>
      <c r="BA540" s="238"/>
      <c r="BB540" s="238"/>
      <c r="BC540" s="238"/>
      <c r="BD540" s="238"/>
      <c r="BE540" s="238"/>
      <c r="BF540" s="238"/>
    </row>
    <row r="541" spans="2:58" hidden="1">
      <c r="B541" s="226"/>
      <c r="AB541" s="238"/>
      <c r="AC541" s="238"/>
      <c r="AD541" s="238"/>
      <c r="AE541" s="238"/>
      <c r="AF541" s="238"/>
      <c r="AG541" s="238"/>
      <c r="AH541" s="238"/>
      <c r="AI541" s="238"/>
      <c r="AJ541" s="238"/>
      <c r="AK541" s="238"/>
      <c r="AL541" s="238"/>
      <c r="AM541" s="238"/>
      <c r="AN541" s="238"/>
      <c r="AO541" s="238"/>
      <c r="AP541" s="238"/>
      <c r="AQ541" s="238"/>
      <c r="AR541" s="238"/>
      <c r="AS541" s="238"/>
      <c r="AT541" s="238"/>
      <c r="AU541" s="238"/>
      <c r="AV541" s="238"/>
      <c r="AW541" s="238"/>
      <c r="AX541" s="238"/>
      <c r="AY541" s="238"/>
      <c r="AZ541" s="238"/>
      <c r="BA541" s="238"/>
      <c r="BB541" s="238"/>
      <c r="BC541" s="238"/>
      <c r="BD541" s="238"/>
      <c r="BE541" s="238"/>
      <c r="BF541" s="238"/>
    </row>
    <row r="542" spans="2:58" hidden="1">
      <c r="B542" s="226"/>
      <c r="AB542" s="238"/>
      <c r="AC542" s="238"/>
      <c r="AD542" s="238"/>
      <c r="AE542" s="238"/>
      <c r="AF542" s="238"/>
      <c r="AG542" s="238"/>
      <c r="AH542" s="238"/>
      <c r="AI542" s="238"/>
      <c r="AJ542" s="238"/>
      <c r="AK542" s="238"/>
      <c r="AL542" s="238"/>
      <c r="AM542" s="238"/>
      <c r="AN542" s="238"/>
      <c r="AO542" s="238"/>
      <c r="AP542" s="238"/>
      <c r="AQ542" s="238"/>
      <c r="AR542" s="238"/>
      <c r="AS542" s="238"/>
      <c r="AT542" s="238"/>
      <c r="AU542" s="238"/>
      <c r="AV542" s="238"/>
      <c r="AW542" s="238"/>
      <c r="AX542" s="238"/>
      <c r="AY542" s="238"/>
      <c r="AZ542" s="238"/>
      <c r="BA542" s="238"/>
      <c r="BB542" s="238"/>
      <c r="BC542" s="238"/>
      <c r="BD542" s="238"/>
      <c r="BE542" s="238"/>
      <c r="BF542" s="238"/>
    </row>
    <row r="543" spans="2:58" hidden="1">
      <c r="B543" s="226"/>
      <c r="AB543" s="238"/>
      <c r="AC543" s="238"/>
      <c r="AD543" s="238"/>
      <c r="AE543" s="238"/>
      <c r="AF543" s="238"/>
      <c r="AG543" s="238"/>
      <c r="AH543" s="238"/>
      <c r="AI543" s="238"/>
      <c r="AJ543" s="238"/>
      <c r="AK543" s="238"/>
      <c r="AL543" s="238"/>
      <c r="AM543" s="238"/>
      <c r="AN543" s="238"/>
      <c r="AO543" s="238"/>
      <c r="AP543" s="238"/>
      <c r="AQ543" s="238"/>
      <c r="AR543" s="238"/>
      <c r="AS543" s="238"/>
      <c r="AT543" s="238"/>
      <c r="AU543" s="238"/>
      <c r="AV543" s="238"/>
      <c r="AW543" s="238"/>
      <c r="AX543" s="238"/>
      <c r="AY543" s="238"/>
      <c r="AZ543" s="238"/>
      <c r="BA543" s="238"/>
      <c r="BB543" s="238"/>
      <c r="BC543" s="238"/>
      <c r="BD543" s="238"/>
      <c r="BE543" s="238"/>
      <c r="BF543" s="238"/>
    </row>
    <row r="544" spans="2:58" hidden="1">
      <c r="B544" s="226"/>
      <c r="AB544" s="238"/>
      <c r="AC544" s="238"/>
      <c r="AD544" s="238"/>
      <c r="AE544" s="238"/>
      <c r="AF544" s="238"/>
      <c r="AG544" s="238"/>
      <c r="AH544" s="238"/>
      <c r="AI544" s="238"/>
      <c r="AJ544" s="238"/>
      <c r="AK544" s="238"/>
      <c r="AL544" s="238"/>
      <c r="AM544" s="238"/>
      <c r="AN544" s="238"/>
      <c r="AO544" s="238"/>
      <c r="AP544" s="238"/>
      <c r="AQ544" s="238"/>
      <c r="AR544" s="238"/>
      <c r="AS544" s="238"/>
      <c r="AT544" s="238"/>
      <c r="AU544" s="238"/>
      <c r="AV544" s="238"/>
      <c r="AW544" s="238"/>
      <c r="AX544" s="238"/>
      <c r="AY544" s="238"/>
      <c r="AZ544" s="238"/>
      <c r="BA544" s="238"/>
      <c r="BB544" s="238"/>
      <c r="BC544" s="238"/>
      <c r="BD544" s="238"/>
      <c r="BE544" s="238"/>
      <c r="BF544" s="238"/>
    </row>
    <row r="545" spans="2:58" hidden="1">
      <c r="B545" s="226"/>
      <c r="AB545" s="238"/>
      <c r="AC545" s="238"/>
      <c r="AD545" s="238"/>
      <c r="AE545" s="238"/>
      <c r="AF545" s="238"/>
      <c r="AG545" s="238"/>
      <c r="AH545" s="238"/>
      <c r="AI545" s="238"/>
      <c r="AJ545" s="238"/>
      <c r="AK545" s="238"/>
      <c r="AL545" s="238"/>
      <c r="AM545" s="238"/>
      <c r="AN545" s="238"/>
      <c r="AO545" s="238"/>
      <c r="AP545" s="238"/>
      <c r="AQ545" s="238"/>
      <c r="AR545" s="238"/>
      <c r="AS545" s="238"/>
      <c r="AT545" s="238"/>
      <c r="AU545" s="238"/>
      <c r="AV545" s="238"/>
      <c r="AW545" s="238"/>
      <c r="AX545" s="238"/>
      <c r="AY545" s="238"/>
      <c r="AZ545" s="238"/>
      <c r="BA545" s="238"/>
      <c r="BB545" s="238"/>
      <c r="BC545" s="238"/>
      <c r="BD545" s="238"/>
      <c r="BE545" s="238"/>
      <c r="BF545" s="238"/>
    </row>
    <row r="546" spans="2:58" hidden="1">
      <c r="B546" s="226"/>
      <c r="AB546" s="238"/>
      <c r="AC546" s="238"/>
      <c r="AD546" s="238"/>
      <c r="AE546" s="238"/>
      <c r="AF546" s="238"/>
      <c r="AG546" s="238"/>
      <c r="AH546" s="238"/>
      <c r="AI546" s="238"/>
      <c r="AJ546" s="238"/>
      <c r="AK546" s="238"/>
      <c r="AL546" s="238"/>
      <c r="AM546" s="238"/>
      <c r="AN546" s="238"/>
      <c r="AO546" s="238"/>
      <c r="AP546" s="238"/>
      <c r="AQ546" s="238"/>
      <c r="AR546" s="238"/>
      <c r="AS546" s="238"/>
      <c r="AT546" s="238"/>
      <c r="AU546" s="238"/>
      <c r="AV546" s="238"/>
      <c r="AW546" s="238"/>
      <c r="AX546" s="238"/>
      <c r="AY546" s="238"/>
      <c r="AZ546" s="238"/>
      <c r="BA546" s="238"/>
      <c r="BB546" s="238"/>
      <c r="BC546" s="238"/>
      <c r="BD546" s="238"/>
      <c r="BE546" s="238"/>
      <c r="BF546" s="238"/>
    </row>
    <row r="547" spans="2:58" hidden="1">
      <c r="B547" s="226"/>
      <c r="AB547" s="238"/>
      <c r="AC547" s="238"/>
      <c r="AD547" s="238"/>
      <c r="AE547" s="238"/>
      <c r="AF547" s="238"/>
      <c r="AG547" s="238"/>
      <c r="AH547" s="238"/>
      <c r="AI547" s="238"/>
      <c r="AJ547" s="238"/>
      <c r="AK547" s="238"/>
      <c r="AL547" s="238"/>
      <c r="AM547" s="238"/>
      <c r="AN547" s="238"/>
      <c r="AO547" s="238"/>
      <c r="AP547" s="238"/>
      <c r="AQ547" s="238"/>
      <c r="AR547" s="238"/>
      <c r="AS547" s="238"/>
      <c r="AT547" s="238"/>
      <c r="AU547" s="238"/>
      <c r="AV547" s="238"/>
      <c r="AW547" s="238"/>
      <c r="AX547" s="238"/>
      <c r="AY547" s="238"/>
      <c r="AZ547" s="238"/>
      <c r="BA547" s="238"/>
      <c r="BB547" s="238"/>
      <c r="BC547" s="238"/>
      <c r="BD547" s="238"/>
      <c r="BE547" s="238"/>
      <c r="BF547" s="238"/>
    </row>
    <row r="548" spans="2:58" hidden="1">
      <c r="B548" s="226"/>
      <c r="AB548" s="238"/>
      <c r="AC548" s="238"/>
      <c r="AD548" s="238"/>
      <c r="AE548" s="238"/>
      <c r="AF548" s="238"/>
      <c r="AG548" s="238"/>
      <c r="AH548" s="238"/>
      <c r="AI548" s="238"/>
      <c r="AJ548" s="238"/>
      <c r="AK548" s="238"/>
      <c r="AL548" s="238"/>
      <c r="AM548" s="238"/>
      <c r="AN548" s="238"/>
      <c r="AO548" s="238"/>
      <c r="AP548" s="238"/>
      <c r="AQ548" s="238"/>
      <c r="AR548" s="238"/>
      <c r="AS548" s="238"/>
      <c r="AT548" s="238"/>
      <c r="AU548" s="238"/>
      <c r="AV548" s="238"/>
      <c r="AW548" s="238"/>
      <c r="AX548" s="238"/>
      <c r="AY548" s="238"/>
      <c r="AZ548" s="238"/>
      <c r="BA548" s="238"/>
      <c r="BB548" s="238"/>
      <c r="BC548" s="238"/>
      <c r="BD548" s="238"/>
      <c r="BE548" s="238"/>
      <c r="BF548" s="238"/>
    </row>
    <row r="549" spans="2:58" hidden="1">
      <c r="B549" s="226"/>
      <c r="AB549" s="238"/>
      <c r="AC549" s="238"/>
      <c r="AD549" s="238"/>
      <c r="AE549" s="238"/>
      <c r="AF549" s="238"/>
      <c r="AG549" s="238"/>
      <c r="AH549" s="238"/>
      <c r="AI549" s="238"/>
      <c r="AJ549" s="238"/>
      <c r="AK549" s="238"/>
      <c r="AL549" s="238"/>
      <c r="AM549" s="238"/>
      <c r="AN549" s="238"/>
      <c r="AO549" s="238"/>
      <c r="AP549" s="238"/>
      <c r="AQ549" s="238"/>
      <c r="AR549" s="238"/>
      <c r="AS549" s="238"/>
      <c r="AT549" s="238"/>
      <c r="AU549" s="238"/>
      <c r="AV549" s="238"/>
      <c r="AW549" s="238"/>
      <c r="AX549" s="238"/>
      <c r="AY549" s="238"/>
      <c r="AZ549" s="238"/>
      <c r="BA549" s="238"/>
      <c r="BB549" s="238"/>
      <c r="BC549" s="238"/>
      <c r="BD549" s="238"/>
      <c r="BE549" s="238"/>
      <c r="BF549" s="238"/>
    </row>
    <row r="550" spans="2:58" hidden="1">
      <c r="B550" s="226"/>
      <c r="AB550" s="238"/>
      <c r="AC550" s="238"/>
      <c r="AD550" s="238"/>
      <c r="AE550" s="238"/>
      <c r="AF550" s="238"/>
      <c r="AG550" s="238"/>
      <c r="AH550" s="238"/>
      <c r="AI550" s="238"/>
      <c r="AJ550" s="238"/>
      <c r="AK550" s="238"/>
      <c r="AL550" s="238"/>
      <c r="AM550" s="238"/>
      <c r="AN550" s="238"/>
      <c r="AO550" s="238"/>
      <c r="AP550" s="238"/>
      <c r="AQ550" s="238"/>
      <c r="AR550" s="238"/>
      <c r="AS550" s="238"/>
      <c r="AT550" s="238"/>
      <c r="AU550" s="238"/>
      <c r="AV550" s="238"/>
      <c r="AW550" s="238"/>
      <c r="AX550" s="238"/>
      <c r="AY550" s="238"/>
      <c r="AZ550" s="238"/>
      <c r="BA550" s="238"/>
      <c r="BB550" s="238"/>
      <c r="BC550" s="238"/>
      <c r="BD550" s="238"/>
      <c r="BE550" s="238"/>
      <c r="BF550" s="238"/>
    </row>
    <row r="551" spans="2:58" hidden="1">
      <c r="B551" s="226"/>
      <c r="AB551" s="238"/>
      <c r="AC551" s="238"/>
      <c r="AD551" s="238"/>
      <c r="AE551" s="238"/>
      <c r="AF551" s="238"/>
      <c r="AG551" s="238"/>
      <c r="AH551" s="238"/>
      <c r="AI551" s="238"/>
      <c r="AJ551" s="238"/>
      <c r="AK551" s="238"/>
      <c r="AL551" s="238"/>
      <c r="AM551" s="238"/>
      <c r="AN551" s="238"/>
      <c r="AO551" s="238"/>
      <c r="AP551" s="238"/>
      <c r="AQ551" s="238"/>
      <c r="AR551" s="238"/>
      <c r="AS551" s="238"/>
      <c r="AT551" s="238"/>
      <c r="AU551" s="238"/>
      <c r="AV551" s="238"/>
      <c r="AW551" s="238"/>
      <c r="AX551" s="238"/>
      <c r="AY551" s="238"/>
      <c r="AZ551" s="238"/>
      <c r="BA551" s="238"/>
      <c r="BB551" s="238"/>
      <c r="BC551" s="238"/>
      <c r="BD551" s="238"/>
      <c r="BE551" s="238"/>
      <c r="BF551" s="238"/>
    </row>
    <row r="552" spans="2:58" hidden="1">
      <c r="B552" s="226"/>
      <c r="AB552" s="238"/>
      <c r="AC552" s="238"/>
      <c r="AD552" s="238"/>
      <c r="AE552" s="238"/>
      <c r="AF552" s="238"/>
      <c r="AG552" s="238"/>
      <c r="AH552" s="238"/>
      <c r="AI552" s="238"/>
      <c r="AJ552" s="238"/>
      <c r="AK552" s="238"/>
      <c r="AL552" s="238"/>
      <c r="AM552" s="238"/>
      <c r="AN552" s="238"/>
      <c r="AO552" s="238"/>
      <c r="AP552" s="238"/>
      <c r="AQ552" s="238"/>
      <c r="AR552" s="238"/>
      <c r="AS552" s="238"/>
      <c r="AT552" s="238"/>
      <c r="AU552" s="238"/>
      <c r="AV552" s="238"/>
      <c r="AW552" s="238"/>
      <c r="AX552" s="238"/>
      <c r="AY552" s="238"/>
      <c r="AZ552" s="238"/>
      <c r="BA552" s="238"/>
      <c r="BB552" s="238"/>
      <c r="BC552" s="238"/>
      <c r="BD552" s="238"/>
      <c r="BE552" s="238"/>
      <c r="BF552" s="238"/>
    </row>
    <row r="553" spans="2:58" hidden="1">
      <c r="B553" s="226"/>
      <c r="AB553" s="238"/>
      <c r="AC553" s="238"/>
      <c r="AD553" s="238"/>
      <c r="AE553" s="238"/>
      <c r="AF553" s="238"/>
      <c r="AG553" s="238"/>
      <c r="AH553" s="238"/>
      <c r="AI553" s="238"/>
      <c r="AJ553" s="238"/>
      <c r="AK553" s="238"/>
      <c r="AL553" s="238"/>
      <c r="AM553" s="238"/>
      <c r="AN553" s="238"/>
      <c r="AO553" s="238"/>
      <c r="AP553" s="238"/>
      <c r="AQ553" s="238"/>
      <c r="AR553" s="238"/>
      <c r="AS553" s="238"/>
      <c r="AT553" s="238"/>
      <c r="AU553" s="238"/>
      <c r="AV553" s="238"/>
      <c r="AW553" s="238"/>
      <c r="AX553" s="238"/>
      <c r="AY553" s="238"/>
      <c r="AZ553" s="238"/>
      <c r="BA553" s="238"/>
      <c r="BB553" s="238"/>
      <c r="BC553" s="238"/>
      <c r="BD553" s="238"/>
      <c r="BE553" s="238"/>
      <c r="BF553" s="238"/>
    </row>
    <row r="554" spans="2:58" hidden="1">
      <c r="B554" s="226"/>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row>
    <row r="555" spans="2:58" hidden="1">
      <c r="B555" s="226"/>
      <c r="AB555" s="238"/>
      <c r="AC555" s="238"/>
      <c r="AD555" s="238"/>
      <c r="AE555" s="238"/>
      <c r="AF555" s="238"/>
      <c r="AG555" s="238"/>
      <c r="AH555" s="238"/>
      <c r="AI555" s="238"/>
      <c r="AJ555" s="238"/>
      <c r="AK555" s="238"/>
      <c r="AL555" s="238"/>
      <c r="AM555" s="238"/>
      <c r="AN555" s="238"/>
      <c r="AO555" s="238"/>
      <c r="AP555" s="238"/>
      <c r="AQ555" s="238"/>
      <c r="AR555" s="238"/>
      <c r="AS555" s="238"/>
      <c r="AT555" s="238"/>
      <c r="AU555" s="238"/>
      <c r="AV555" s="238"/>
      <c r="AW555" s="238"/>
      <c r="AX555" s="238"/>
      <c r="AY555" s="238"/>
      <c r="AZ555" s="238"/>
      <c r="BA555" s="238"/>
      <c r="BB555" s="238"/>
      <c r="BC555" s="238"/>
      <c r="BD555" s="238"/>
      <c r="BE555" s="238"/>
      <c r="BF555" s="238"/>
    </row>
    <row r="556" spans="2:58" hidden="1">
      <c r="B556" s="226"/>
      <c r="AB556" s="238"/>
      <c r="AC556" s="238"/>
      <c r="AD556" s="238"/>
      <c r="AE556" s="238"/>
      <c r="AF556" s="238"/>
      <c r="AG556" s="238"/>
      <c r="AH556" s="238"/>
      <c r="AI556" s="238"/>
      <c r="AJ556" s="238"/>
      <c r="AK556" s="238"/>
      <c r="AL556" s="238"/>
      <c r="AM556" s="238"/>
      <c r="AN556" s="238"/>
      <c r="AO556" s="238"/>
      <c r="AP556" s="238"/>
      <c r="AQ556" s="238"/>
      <c r="AR556" s="238"/>
      <c r="AS556" s="238"/>
      <c r="AT556" s="238"/>
      <c r="AU556" s="238"/>
      <c r="AV556" s="238"/>
      <c r="AW556" s="238"/>
      <c r="AX556" s="238"/>
      <c r="AY556" s="238"/>
      <c r="AZ556" s="238"/>
      <c r="BA556" s="238"/>
      <c r="BB556" s="238"/>
      <c r="BC556" s="238"/>
      <c r="BD556" s="238"/>
      <c r="BE556" s="238"/>
      <c r="BF556" s="238"/>
    </row>
    <row r="557" spans="2:58" hidden="1">
      <c r="B557" s="226"/>
      <c r="AB557" s="238"/>
      <c r="AC557" s="238"/>
      <c r="AD557" s="238"/>
      <c r="AE557" s="238"/>
      <c r="AF557" s="238"/>
      <c r="AG557" s="238"/>
      <c r="AH557" s="238"/>
      <c r="AI557" s="238"/>
      <c r="AJ557" s="238"/>
      <c r="AK557" s="238"/>
      <c r="AL557" s="238"/>
      <c r="AM557" s="238"/>
      <c r="AN557" s="238"/>
      <c r="AO557" s="238"/>
      <c r="AP557" s="238"/>
      <c r="AQ557" s="238"/>
      <c r="AR557" s="238"/>
      <c r="AS557" s="238"/>
      <c r="AT557" s="238"/>
      <c r="AU557" s="238"/>
      <c r="AV557" s="238"/>
      <c r="AW557" s="238"/>
      <c r="AX557" s="238"/>
      <c r="AY557" s="238"/>
      <c r="AZ557" s="238"/>
      <c r="BA557" s="238"/>
      <c r="BB557" s="238"/>
      <c r="BC557" s="238"/>
      <c r="BD557" s="238"/>
      <c r="BE557" s="238"/>
      <c r="BF557" s="238"/>
    </row>
    <row r="558" spans="2:58" hidden="1">
      <c r="B558" s="226"/>
      <c r="AB558" s="238"/>
      <c r="AC558" s="238"/>
      <c r="AD558" s="238"/>
      <c r="AE558" s="238"/>
      <c r="AF558" s="238"/>
      <c r="AG558" s="238"/>
      <c r="AH558" s="238"/>
      <c r="AI558" s="238"/>
      <c r="AJ558" s="238"/>
      <c r="AK558" s="238"/>
      <c r="AL558" s="238"/>
      <c r="AM558" s="238"/>
      <c r="AN558" s="238"/>
      <c r="AO558" s="238"/>
      <c r="AP558" s="238"/>
      <c r="AQ558" s="238"/>
      <c r="AR558" s="238"/>
      <c r="AS558" s="238"/>
      <c r="AT558" s="238"/>
      <c r="AU558" s="238"/>
      <c r="AV558" s="238"/>
      <c r="AW558" s="238"/>
      <c r="AX558" s="238"/>
      <c r="AY558" s="238"/>
      <c r="AZ558" s="238"/>
      <c r="BA558" s="238"/>
      <c r="BB558" s="238"/>
      <c r="BC558" s="238"/>
      <c r="BD558" s="238"/>
      <c r="BE558" s="238"/>
      <c r="BF558" s="238"/>
    </row>
    <row r="559" spans="2:58" hidden="1">
      <c r="AB559" s="238"/>
      <c r="AC559" s="238"/>
      <c r="AD559" s="238"/>
      <c r="AE559" s="238"/>
      <c r="AF559" s="238"/>
      <c r="AG559" s="238"/>
      <c r="AH559" s="238"/>
      <c r="AI559" s="238"/>
      <c r="AJ559" s="238"/>
      <c r="AK559" s="238"/>
      <c r="AL559" s="238"/>
      <c r="AM559" s="238"/>
      <c r="AN559" s="238"/>
      <c r="AO559" s="238"/>
      <c r="AP559" s="238"/>
      <c r="AQ559" s="238"/>
      <c r="AR559" s="238"/>
      <c r="AS559" s="238"/>
      <c r="AT559" s="238"/>
      <c r="AU559" s="238"/>
      <c r="AV559" s="238"/>
      <c r="AW559" s="238"/>
      <c r="AX559" s="238"/>
      <c r="AY559" s="238"/>
      <c r="AZ559" s="238"/>
      <c r="BA559" s="238"/>
      <c r="BB559" s="238"/>
      <c r="BC559" s="238"/>
      <c r="BD559" s="238"/>
      <c r="BE559" s="238"/>
      <c r="BF559" s="238"/>
    </row>
    <row r="560" spans="2:58" hidden="1">
      <c r="AB560" s="238"/>
      <c r="AC560" s="238"/>
      <c r="AD560" s="238"/>
      <c r="AE560" s="238"/>
      <c r="AF560" s="238"/>
      <c r="AG560" s="238"/>
      <c r="AH560" s="238"/>
      <c r="AI560" s="238"/>
      <c r="AJ560" s="238"/>
      <c r="AK560" s="238"/>
      <c r="AL560" s="238"/>
      <c r="AM560" s="238"/>
      <c r="AN560" s="238"/>
      <c r="AO560" s="238"/>
      <c r="AP560" s="238"/>
      <c r="AQ560" s="238"/>
      <c r="AR560" s="238"/>
      <c r="AS560" s="238"/>
      <c r="AT560" s="238"/>
      <c r="AU560" s="238"/>
      <c r="AV560" s="238"/>
      <c r="AW560" s="238"/>
      <c r="AX560" s="238"/>
      <c r="AY560" s="238"/>
      <c r="AZ560" s="238"/>
      <c r="BA560" s="238"/>
      <c r="BB560" s="238"/>
      <c r="BC560" s="238"/>
      <c r="BD560" s="238"/>
      <c r="BE560" s="238"/>
      <c r="BF560" s="238"/>
    </row>
  </sheetData>
  <sheetProtection formatCells="0" formatColumns="0" formatRows="0" insertHyperlinks="0" sort="0" autoFilter="0" pivotTables="0"/>
  <mergeCells count="71">
    <mergeCell ref="A36:B36"/>
    <mergeCell ref="A37:B37"/>
    <mergeCell ref="A15:B15"/>
    <mergeCell ref="A16:B16"/>
    <mergeCell ref="A17:B17"/>
    <mergeCell ref="A18:B18"/>
    <mergeCell ref="A19:B19"/>
    <mergeCell ref="A31:B31"/>
    <mergeCell ref="A32:B32"/>
    <mergeCell ref="A33:B33"/>
    <mergeCell ref="A34:B34"/>
    <mergeCell ref="A22:B22"/>
    <mergeCell ref="A23:B23"/>
    <mergeCell ref="A24:B24"/>
    <mergeCell ref="A25:B25"/>
    <mergeCell ref="A38:B38"/>
    <mergeCell ref="A39:B39"/>
    <mergeCell ref="A40:B40"/>
    <mergeCell ref="E9:F11"/>
    <mergeCell ref="C9:D11"/>
    <mergeCell ref="A8:B12"/>
    <mergeCell ref="A13:B13"/>
    <mergeCell ref="A14:B14"/>
    <mergeCell ref="A35:B35"/>
    <mergeCell ref="A20:B20"/>
    <mergeCell ref="A26:B26"/>
    <mergeCell ref="A27:B27"/>
    <mergeCell ref="A28:B28"/>
    <mergeCell ref="A29:B29"/>
    <mergeCell ref="A30:B30"/>
    <mergeCell ref="A21:B21"/>
    <mergeCell ref="H8:L8"/>
    <mergeCell ref="H9:I11"/>
    <mergeCell ref="J9:K11"/>
    <mergeCell ref="R9:S11"/>
    <mergeCell ref="C54:E54"/>
    <mergeCell ref="H54:J54"/>
    <mergeCell ref="M54:O54"/>
    <mergeCell ref="M8:Q8"/>
    <mergeCell ref="C8:G8"/>
    <mergeCell ref="M9:N11"/>
    <mergeCell ref="O9:P11"/>
    <mergeCell ref="R8:V8"/>
    <mergeCell ref="C53:F53"/>
    <mergeCell ref="H53:K53"/>
    <mergeCell ref="M53:P53"/>
    <mergeCell ref="W8:AA8"/>
    <mergeCell ref="W9:X11"/>
    <mergeCell ref="Y9:Z11"/>
    <mergeCell ref="R54:T54"/>
    <mergeCell ref="W54:Y54"/>
    <mergeCell ref="R53:U53"/>
    <mergeCell ref="W53:Z53"/>
    <mergeCell ref="T9:U11"/>
    <mergeCell ref="A46:B46"/>
    <mergeCell ref="A47:B47"/>
    <mergeCell ref="A48:B48"/>
    <mergeCell ref="A49:B49"/>
    <mergeCell ref="A50:B50"/>
    <mergeCell ref="A41:B41"/>
    <mergeCell ref="A42:B42"/>
    <mergeCell ref="A43:B43"/>
    <mergeCell ref="A44:B44"/>
    <mergeCell ref="A45:B45"/>
    <mergeCell ref="A51:B51"/>
    <mergeCell ref="A52:B52"/>
    <mergeCell ref="A57:B57"/>
    <mergeCell ref="A53:B53"/>
    <mergeCell ref="A54:B54"/>
    <mergeCell ref="A55:B55"/>
    <mergeCell ref="A56:B56"/>
  </mergeCells>
  <phoneticPr fontId="0" type="noConversion"/>
  <conditionalFormatting sqref="C13:C52 H13:H52 M13:M52 R13:R52 W13:W52">
    <cfRule type="expression" dxfId="354" priority="465">
      <formula>AND(C13&gt;0,C13&lt;C$73)</formula>
    </cfRule>
  </conditionalFormatting>
  <conditionalFormatting sqref="C13:E52 H13:J52 M13:O52 R13:T52 W13:Y52">
    <cfRule type="expression" dxfId="353" priority="29">
      <formula>$A13=""</formula>
    </cfRule>
    <cfRule type="containsBlanks" dxfId="352" priority="169">
      <formula>LEN(TRIM(C13))=0</formula>
    </cfRule>
  </conditionalFormatting>
  <conditionalFormatting sqref="G10">
    <cfRule type="cellIs" dxfId="351" priority="2" operator="notEqual">
      <formula>"12 Months"</formula>
    </cfRule>
    <cfRule type="expression" dxfId="350" priority="493">
      <formula>G$76&gt;$D$5</formula>
    </cfRule>
  </conditionalFormatting>
  <conditionalFormatting sqref="G55">
    <cfRule type="containsBlanks" dxfId="349" priority="1">
      <formula>LEN(TRIM(G55))=0</formula>
    </cfRule>
  </conditionalFormatting>
  <conditionalFormatting sqref="L55 Q55 V55 AA55">
    <cfRule type="containsBlanks" dxfId="348" priority="167">
      <formula>LEN(TRIM(L55))=0</formula>
    </cfRule>
  </conditionalFormatting>
  <dataValidations count="2">
    <dataValidation type="decimal" allowBlank="1" showInputMessage="1" showErrorMessage="1" error="Cannot Exceed 100%" sqref="T13:T52 Y13:Y52 O13:O52 J13:J52 E13:E52" xr:uid="{A289F3D9-5318-4C5B-9C6D-696BBE151079}">
      <formula1>0</formula1>
      <formula2>1</formula2>
    </dataValidation>
    <dataValidation type="decimal" allowBlank="1" showInputMessage="1" showErrorMessage="1" error="Enter a % between 0 and 100" sqref="G55 L55 Q55 V55 AA55" xr:uid="{2AE6633A-2A15-421B-940D-F519CB4B7A23}">
      <formula1>0</formula1>
      <formula2>1</formula2>
    </dataValidation>
  </dataValidations>
  <printOptions headings="1"/>
  <pageMargins left="0.25" right="0.25" top="0.75" bottom="0.75" header="0.3" footer="0.3"/>
  <pageSetup scale="38" fitToWidth="0" orientation="landscape" r:id="rId1"/>
  <headerFooter alignWithMargins="0">
    <oddFooter>&amp;CPage &amp;P of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CCFF"/>
    <pageSetUpPr fitToPage="1"/>
  </sheetPr>
  <dimension ref="A1:L122"/>
  <sheetViews>
    <sheetView showGridLines="0" showZeros="0" zoomScaleNormal="100" workbookViewId="0">
      <selection activeCell="B1" sqref="B1"/>
    </sheetView>
  </sheetViews>
  <sheetFormatPr defaultColWidth="0" defaultRowHeight="12.5" zeroHeight="1"/>
  <cols>
    <col min="1" max="1" width="20.1796875" style="290" customWidth="1"/>
    <col min="2" max="2" width="41.54296875" style="290" customWidth="1"/>
    <col min="3" max="3" width="14.7265625" style="290" customWidth="1"/>
    <col min="4" max="4" width="15.81640625" style="290" customWidth="1"/>
    <col min="5" max="7" width="14.7265625" style="290" customWidth="1"/>
    <col min="8" max="8" width="13.54296875" customWidth="1"/>
    <col min="9" max="9" width="15.81640625" style="290" customWidth="1"/>
    <col min="10" max="10" width="13.26953125" style="290" hidden="1" customWidth="1"/>
    <col min="11" max="11" width="2.26953125" style="290" hidden="1" customWidth="1"/>
    <col min="12" max="12" width="10.26953125" style="290" hidden="1" customWidth="1"/>
    <col min="13" max="16384" width="9.81640625" style="290" hidden="1"/>
  </cols>
  <sheetData>
    <row r="1" spans="1:8" customFormat="1" ht="15.5">
      <c r="A1" s="78" t="str">
        <f>'Summary - ML &amp; PM'!A1</f>
        <v>DEPARTMENT OF HOMELESSNESS AND SUPPORTIVE HOUSING</v>
      </c>
      <c r="B1" s="78"/>
      <c r="C1" s="71"/>
      <c r="H1" s="347"/>
    </row>
    <row r="2" spans="1:8" customFormat="1" ht="15.5">
      <c r="A2" s="78" t="s">
        <v>292</v>
      </c>
      <c r="B2" s="78"/>
      <c r="C2" s="71"/>
    </row>
    <row r="3" spans="1:8" customFormat="1" ht="15" customHeight="1">
      <c r="A3" s="83" t="s">
        <v>211</v>
      </c>
      <c r="B3" s="822">
        <f>'Summary - ML &amp; PM'!B3</f>
        <v>0</v>
      </c>
      <c r="C3" s="71"/>
      <c r="D3" s="75"/>
      <c r="E3" s="75"/>
      <c r="F3" s="75"/>
      <c r="G3" s="75"/>
    </row>
    <row r="4" spans="1:8" customFormat="1" ht="15" customHeight="1">
      <c r="A4" s="84" t="str">
        <f>'Summary - ML &amp; PM'!A6</f>
        <v>Proposer Name</v>
      </c>
      <c r="B4" s="823" t="str">
        <f>IF('Summary - ML &amp; PM'!B6&lt;&gt;"",'Summary - ML &amp; PM'!B6,"")</f>
        <v/>
      </c>
      <c r="C4" s="71"/>
      <c r="D4" s="72"/>
      <c r="E4" s="72"/>
      <c r="F4" s="72"/>
      <c r="G4" s="72"/>
    </row>
    <row r="5" spans="1:8" customFormat="1" ht="15" customHeight="1">
      <c r="A5" s="84" t="str">
        <f>'Summary - ML &amp; PM'!A7</f>
        <v>Program</v>
      </c>
      <c r="B5" s="971" t="str">
        <f>'Summary - ML &amp; PM'!B7</f>
        <v>RFQ #144 TAY Site at 42 Otis</v>
      </c>
      <c r="C5" s="71"/>
      <c r="D5" s="72"/>
      <c r="E5" s="72"/>
      <c r="F5" s="72"/>
      <c r="G5" s="72"/>
    </row>
    <row r="6" spans="1:8" customFormat="1" ht="36" customHeight="1">
      <c r="A6" s="84" t="str">
        <f>'Summary - ML &amp; PM'!A8</f>
        <v>Budget Name</v>
      </c>
      <c r="B6" s="965" t="str">
        <f>'Summary - ML &amp; PM'!B8</f>
        <v>Master Lease and Property Management Services</v>
      </c>
      <c r="C6" s="71"/>
      <c r="D6" s="72"/>
      <c r="E6" s="72"/>
      <c r="F6" s="72"/>
      <c r="G6" s="72"/>
    </row>
    <row r="7" spans="1:8" customFormat="1" ht="13">
      <c r="A7" s="53"/>
      <c r="B7" s="53"/>
      <c r="C7" s="769"/>
      <c r="D7" s="770"/>
      <c r="E7" s="770"/>
      <c r="F7" s="770"/>
      <c r="G7" s="770"/>
    </row>
    <row r="8" spans="1:8" customFormat="1" ht="24.75" customHeight="1">
      <c r="A8" s="1166"/>
      <c r="B8" s="1254"/>
      <c r="C8" s="763" t="str">
        <f>'Summary - ML &amp; PM'!E11</f>
        <v>Year 1</v>
      </c>
      <c r="D8" s="764" t="str">
        <f>'Summary - ML &amp; PM'!F11</f>
        <v>Year 2</v>
      </c>
      <c r="E8" s="765" t="str">
        <f>'Summary - ML &amp; PM'!G11</f>
        <v>Year 3</v>
      </c>
      <c r="F8" s="766" t="str">
        <f>'Summary - ML &amp; PM'!H11</f>
        <v>Year 4</v>
      </c>
      <c r="G8" s="767" t="str">
        <f>'Summary - ML &amp; PM'!I11</f>
        <v>Year 5</v>
      </c>
      <c r="H8" s="947" t="str">
        <f>'Summary - ML &amp; PM'!J11</f>
        <v>All Years</v>
      </c>
    </row>
    <row r="9" spans="1:8" s="21" customFormat="1" ht="27" customHeight="1">
      <c r="A9" s="1166"/>
      <c r="B9" s="1254"/>
      <c r="C9" s="710" t="str">
        <f>'Salary Detail - ML &amp; PM'!G9</f>
        <v>10/1/2024 - 6/30/2025</v>
      </c>
      <c r="D9" s="720" t="str">
        <f>'Salary Detail - ML &amp; PM'!L9</f>
        <v>7/1/2025 - 6/30/2026</v>
      </c>
      <c r="E9" s="410" t="str">
        <f>'Salary Detail - ML &amp; PM'!Q9</f>
        <v>7/1/2026 - 6/30/2027</v>
      </c>
      <c r="F9" s="413" t="str">
        <f>'Salary Detail - ML &amp; PM'!V9</f>
        <v>7/1/2027 - 6/30/2028</v>
      </c>
      <c r="G9" s="416" t="str">
        <f>'Salary Detail - ML &amp; PM'!AA9</f>
        <v>7/1/2028 - 6/30/2029</v>
      </c>
      <c r="H9" s="948" t="str">
        <f>'Salary Detail - ML &amp; PM'!AB9</f>
        <v>10/1/2024 - 6/30/2029</v>
      </c>
    </row>
    <row r="10" spans="1:8" s="501" customFormat="1" ht="19.5" customHeight="1">
      <c r="A10" s="1166"/>
      <c r="B10" s="1254"/>
      <c r="C10" s="711" t="str">
        <f>'Summary - ML &amp; PM'!E14</f>
        <v>9 Months</v>
      </c>
      <c r="D10" s="721" t="str">
        <f>'Summary - ML &amp; PM'!F14</f>
        <v>12 Months</v>
      </c>
      <c r="E10" s="659" t="str">
        <f>'Summary - ML &amp; PM'!G14</f>
        <v>12 Months</v>
      </c>
      <c r="F10" s="661" t="str">
        <f>'Summary - ML &amp; PM'!H14</f>
        <v>12 Months</v>
      </c>
      <c r="G10" s="662" t="str">
        <f>'Summary - ML &amp; PM'!I14</f>
        <v>12 Months</v>
      </c>
      <c r="H10" s="1257">
        <f>'Salary Detail - ML &amp; PM'!AB10</f>
        <v>0</v>
      </c>
    </row>
    <row r="11" spans="1:8" s="501" customFormat="1" ht="19.5" customHeight="1">
      <c r="A11" s="1166"/>
      <c r="B11" s="1254"/>
      <c r="C11" s="712" t="str">
        <f>'Salary Detail - ML &amp; PM'!G11</f>
        <v>New</v>
      </c>
      <c r="D11" s="721" t="str">
        <f>'Salary Detail - ML &amp; PM'!L11</f>
        <v>New</v>
      </c>
      <c r="E11" s="717" t="str">
        <f>'Salary Detail - ML &amp; PM'!Q11</f>
        <v>New</v>
      </c>
      <c r="F11" s="661" t="str">
        <f>'Salary Detail - ML &amp; PM'!V11</f>
        <v>New</v>
      </c>
      <c r="G11" s="662" t="str">
        <f>'Salary Detail - ML &amp; PM'!AA11</f>
        <v>New</v>
      </c>
      <c r="H11" s="1258"/>
    </row>
    <row r="12" spans="1:8" s="501" customFormat="1" ht="30.75" customHeight="1">
      <c r="A12" s="1259" t="s">
        <v>293</v>
      </c>
      <c r="B12" s="1260"/>
      <c r="C12" s="713" t="s">
        <v>294</v>
      </c>
      <c r="D12" s="722" t="s">
        <v>294</v>
      </c>
      <c r="E12" s="718" t="s">
        <v>294</v>
      </c>
      <c r="F12" s="661" t="s">
        <v>294</v>
      </c>
      <c r="G12" s="662" t="s">
        <v>294</v>
      </c>
      <c r="H12" s="949" t="s">
        <v>294</v>
      </c>
    </row>
    <row r="13" spans="1:8" ht="17.25" customHeight="1">
      <c r="A13" s="1255" t="s">
        <v>295</v>
      </c>
      <c r="B13" s="1256"/>
      <c r="C13" s="973"/>
      <c r="D13" s="973"/>
      <c r="E13" s="974"/>
      <c r="F13" s="974"/>
      <c r="G13" s="974"/>
      <c r="H13" s="705">
        <f>SUM(C13,D13,E13,F13,G13)</f>
        <v>0</v>
      </c>
    </row>
    <row r="14" spans="1:8" ht="17.25" customHeight="1">
      <c r="A14" s="1255" t="s">
        <v>296</v>
      </c>
      <c r="B14" s="1256"/>
      <c r="C14" s="973"/>
      <c r="D14" s="973"/>
      <c r="E14" s="974"/>
      <c r="F14" s="974"/>
      <c r="G14" s="974"/>
      <c r="H14" s="705">
        <f t="shared" ref="H14:H64" si="0">SUM(C14,D14,E14,F14,G14)</f>
        <v>0</v>
      </c>
    </row>
    <row r="15" spans="1:8" ht="17.25" customHeight="1">
      <c r="A15" s="1255" t="s">
        <v>297</v>
      </c>
      <c r="B15" s="1256"/>
      <c r="C15" s="973"/>
      <c r="D15" s="973"/>
      <c r="E15" s="974"/>
      <c r="F15" s="974"/>
      <c r="G15" s="974"/>
      <c r="H15" s="705">
        <f t="shared" si="0"/>
        <v>0</v>
      </c>
    </row>
    <row r="16" spans="1:8" ht="17.25" customHeight="1">
      <c r="A16" s="1255" t="s">
        <v>298</v>
      </c>
      <c r="B16" s="1256"/>
      <c r="C16" s="973"/>
      <c r="D16" s="973"/>
      <c r="E16" s="974"/>
      <c r="F16" s="974"/>
      <c r="G16" s="974"/>
      <c r="H16" s="705">
        <f t="shared" si="0"/>
        <v>0</v>
      </c>
    </row>
    <row r="17" spans="1:11" ht="17.25" customHeight="1">
      <c r="A17" s="1255" t="s">
        <v>299</v>
      </c>
      <c r="B17" s="1256"/>
      <c r="C17" s="973"/>
      <c r="D17" s="973"/>
      <c r="E17" s="974"/>
      <c r="F17" s="974"/>
      <c r="G17" s="974"/>
      <c r="H17" s="705">
        <f t="shared" si="0"/>
        <v>0</v>
      </c>
    </row>
    <row r="18" spans="1:11" ht="17.25" customHeight="1">
      <c r="A18" s="1255" t="s">
        <v>300</v>
      </c>
      <c r="B18" s="1256"/>
      <c r="C18" s="973"/>
      <c r="D18" s="973"/>
      <c r="E18" s="974"/>
      <c r="F18" s="974"/>
      <c r="G18" s="974"/>
      <c r="H18" s="705">
        <f t="shared" si="0"/>
        <v>0</v>
      </c>
      <c r="I18"/>
      <c r="J18"/>
      <c r="K18" s="13"/>
    </row>
    <row r="19" spans="1:11" ht="17.25" customHeight="1">
      <c r="A19" s="1255" t="s">
        <v>301</v>
      </c>
      <c r="B19" s="1256"/>
      <c r="C19" s="973"/>
      <c r="D19" s="973"/>
      <c r="E19" s="974"/>
      <c r="F19" s="974"/>
      <c r="G19" s="974"/>
      <c r="H19" s="705">
        <f t="shared" si="0"/>
        <v>0</v>
      </c>
      <c r="I19"/>
      <c r="J19"/>
      <c r="K19"/>
    </row>
    <row r="20" spans="1:11" ht="17.25" customHeight="1">
      <c r="A20" s="1255" t="s">
        <v>302</v>
      </c>
      <c r="B20" s="1256"/>
      <c r="C20" s="973"/>
      <c r="D20" s="973"/>
      <c r="E20" s="974"/>
      <c r="F20" s="974"/>
      <c r="G20" s="974"/>
      <c r="H20" s="705">
        <f t="shared" si="0"/>
        <v>0</v>
      </c>
      <c r="I20"/>
      <c r="J20"/>
      <c r="K20"/>
    </row>
    <row r="21" spans="1:11" ht="17.25" customHeight="1">
      <c r="A21" s="1255" t="s">
        <v>303</v>
      </c>
      <c r="B21" s="1256"/>
      <c r="C21" s="973"/>
      <c r="D21" s="973"/>
      <c r="E21" s="974"/>
      <c r="F21" s="974"/>
      <c r="G21" s="974"/>
      <c r="H21" s="705">
        <f t="shared" si="0"/>
        <v>0</v>
      </c>
    </row>
    <row r="22" spans="1:11" ht="17.25" customHeight="1">
      <c r="A22" s="1261"/>
      <c r="B22" s="1262"/>
      <c r="C22" s="714"/>
      <c r="D22" s="714"/>
      <c r="E22" s="704"/>
      <c r="F22" s="704"/>
      <c r="G22" s="704"/>
      <c r="H22" s="705">
        <f t="shared" si="0"/>
        <v>0</v>
      </c>
      <c r="I22"/>
      <c r="J22"/>
      <c r="K22"/>
    </row>
    <row r="23" spans="1:11" ht="17.25" customHeight="1">
      <c r="A23" s="1261"/>
      <c r="B23" s="1262"/>
      <c r="C23" s="714"/>
      <c r="D23" s="714"/>
      <c r="E23" s="704"/>
      <c r="F23" s="704"/>
      <c r="G23" s="704"/>
      <c r="H23" s="705">
        <f t="shared" si="0"/>
        <v>0</v>
      </c>
      <c r="I23"/>
      <c r="J23"/>
      <c r="K23"/>
    </row>
    <row r="24" spans="1:11" ht="17.25" customHeight="1">
      <c r="A24" s="1261"/>
      <c r="B24" s="1262"/>
      <c r="C24" s="714"/>
      <c r="D24" s="714"/>
      <c r="E24" s="704"/>
      <c r="F24" s="704"/>
      <c r="G24" s="704"/>
      <c r="H24" s="705">
        <f t="shared" si="0"/>
        <v>0</v>
      </c>
    </row>
    <row r="25" spans="1:11" ht="17.25" customHeight="1">
      <c r="A25" s="1261"/>
      <c r="B25" s="1262"/>
      <c r="C25" s="714"/>
      <c r="D25" s="714"/>
      <c r="E25" s="704"/>
      <c r="F25" s="704"/>
      <c r="G25" s="704"/>
      <c r="H25" s="705">
        <f t="shared" si="0"/>
        <v>0</v>
      </c>
      <c r="I25"/>
      <c r="J25"/>
      <c r="K25"/>
    </row>
    <row r="26" spans="1:11" ht="17.25" customHeight="1">
      <c r="A26" s="1261"/>
      <c r="B26" s="1262"/>
      <c r="C26" s="714"/>
      <c r="D26" s="714"/>
      <c r="E26" s="704"/>
      <c r="F26" s="704"/>
      <c r="G26" s="704"/>
      <c r="H26" s="705">
        <f t="shared" si="0"/>
        <v>0</v>
      </c>
      <c r="I26"/>
      <c r="J26"/>
      <c r="K26"/>
    </row>
    <row r="27" spans="1:11" ht="17.25" customHeight="1">
      <c r="A27" s="1261"/>
      <c r="B27" s="1262"/>
      <c r="C27" s="714"/>
      <c r="D27" s="714"/>
      <c r="E27" s="704"/>
      <c r="F27" s="704"/>
      <c r="G27" s="704"/>
      <c r="H27" s="705">
        <f t="shared" si="0"/>
        <v>0</v>
      </c>
      <c r="I27"/>
      <c r="J27"/>
      <c r="K27"/>
    </row>
    <row r="28" spans="1:11" ht="17.25" customHeight="1">
      <c r="A28" s="1261"/>
      <c r="B28" s="1262"/>
      <c r="C28" s="714"/>
      <c r="D28" s="714"/>
      <c r="E28" s="704"/>
      <c r="F28" s="704"/>
      <c r="G28" s="704"/>
      <c r="H28" s="705">
        <f t="shared" si="0"/>
        <v>0</v>
      </c>
      <c r="I28"/>
      <c r="J28"/>
      <c r="K28"/>
    </row>
    <row r="29" spans="1:11" ht="17.25" customHeight="1">
      <c r="A29" s="1261"/>
      <c r="B29" s="1262"/>
      <c r="C29" s="714"/>
      <c r="D29" s="714"/>
      <c r="E29" s="704"/>
      <c r="F29" s="704"/>
      <c r="G29" s="704"/>
      <c r="H29" s="705">
        <f t="shared" si="0"/>
        <v>0</v>
      </c>
      <c r="I29"/>
      <c r="J29"/>
      <c r="K29"/>
    </row>
    <row r="30" spans="1:11" ht="17.25" customHeight="1">
      <c r="A30" s="1261"/>
      <c r="B30" s="1262"/>
      <c r="C30" s="714"/>
      <c r="D30" s="714"/>
      <c r="E30" s="704"/>
      <c r="F30" s="704"/>
      <c r="G30" s="704"/>
      <c r="H30" s="705">
        <f t="shared" si="0"/>
        <v>0</v>
      </c>
    </row>
    <row r="31" spans="1:11" ht="17.25" customHeight="1">
      <c r="A31" s="1261"/>
      <c r="B31" s="1262"/>
      <c r="C31" s="714"/>
      <c r="D31" s="714"/>
      <c r="E31" s="704"/>
      <c r="F31" s="704"/>
      <c r="G31" s="704"/>
      <c r="H31" s="705">
        <f t="shared" si="0"/>
        <v>0</v>
      </c>
    </row>
    <row r="32" spans="1:11" ht="17.25" customHeight="1">
      <c r="A32" s="1261"/>
      <c r="B32" s="1262"/>
      <c r="C32" s="714"/>
      <c r="D32" s="714"/>
      <c r="E32" s="704"/>
      <c r="F32" s="704"/>
      <c r="G32" s="704"/>
      <c r="H32" s="705">
        <f t="shared" si="0"/>
        <v>0</v>
      </c>
      <c r="I32"/>
      <c r="J32"/>
      <c r="K32"/>
    </row>
    <row r="33" spans="1:11" ht="17.25" customHeight="1">
      <c r="A33" s="1261"/>
      <c r="B33" s="1262"/>
      <c r="C33" s="714"/>
      <c r="D33" s="714"/>
      <c r="E33" s="704"/>
      <c r="F33" s="704"/>
      <c r="G33" s="704"/>
      <c r="H33" s="705">
        <f t="shared" si="0"/>
        <v>0</v>
      </c>
      <c r="I33"/>
      <c r="J33"/>
      <c r="K33"/>
    </row>
    <row r="34" spans="1:11" ht="17.25" customHeight="1">
      <c r="A34" s="1261"/>
      <c r="B34" s="1262"/>
      <c r="C34" s="714"/>
      <c r="D34" s="714"/>
      <c r="E34" s="704"/>
      <c r="F34" s="704"/>
      <c r="G34" s="704"/>
      <c r="H34" s="705">
        <f t="shared" si="0"/>
        <v>0</v>
      </c>
      <c r="I34"/>
      <c r="J34"/>
      <c r="K34"/>
    </row>
    <row r="35" spans="1:11" ht="17.25" customHeight="1">
      <c r="A35" s="1261"/>
      <c r="B35" s="1262"/>
      <c r="C35" s="714"/>
      <c r="D35" s="714"/>
      <c r="E35" s="704"/>
      <c r="F35" s="704"/>
      <c r="G35" s="704"/>
      <c r="H35" s="705">
        <f t="shared" si="0"/>
        <v>0</v>
      </c>
      <c r="I35"/>
      <c r="J35"/>
      <c r="K35"/>
    </row>
    <row r="36" spans="1:11" ht="17.25" customHeight="1">
      <c r="A36" s="1261"/>
      <c r="B36" s="1262"/>
      <c r="C36" s="714"/>
      <c r="D36" s="714"/>
      <c r="E36" s="704"/>
      <c r="F36" s="704"/>
      <c r="G36" s="704"/>
      <c r="H36" s="705">
        <f t="shared" si="0"/>
        <v>0</v>
      </c>
      <c r="I36"/>
      <c r="J36"/>
      <c r="K36"/>
    </row>
    <row r="37" spans="1:11" ht="17.25" customHeight="1">
      <c r="A37" s="1261"/>
      <c r="B37" s="1262"/>
      <c r="C37" s="714"/>
      <c r="D37" s="714"/>
      <c r="E37" s="704"/>
      <c r="F37" s="704"/>
      <c r="G37" s="704"/>
      <c r="H37" s="705">
        <f t="shared" si="0"/>
        <v>0</v>
      </c>
      <c r="I37"/>
      <c r="J37"/>
      <c r="K37"/>
    </row>
    <row r="38" spans="1:11" ht="17.25" customHeight="1">
      <c r="A38" s="1261"/>
      <c r="B38" s="1262"/>
      <c r="C38" s="714"/>
      <c r="D38" s="714"/>
      <c r="E38" s="704"/>
      <c r="F38" s="704"/>
      <c r="G38" s="704"/>
      <c r="H38" s="705">
        <f t="shared" si="0"/>
        <v>0</v>
      </c>
      <c r="I38"/>
      <c r="J38"/>
      <c r="K38"/>
    </row>
    <row r="39" spans="1:11" ht="17.25" customHeight="1">
      <c r="A39" s="1261"/>
      <c r="B39" s="1262"/>
      <c r="C39" s="714"/>
      <c r="D39" s="714"/>
      <c r="E39" s="704"/>
      <c r="F39" s="704"/>
      <c r="G39" s="704"/>
      <c r="H39" s="705">
        <f t="shared" si="0"/>
        <v>0</v>
      </c>
      <c r="I39"/>
      <c r="J39"/>
      <c r="K39"/>
    </row>
    <row r="40" spans="1:11" ht="17.25" customHeight="1">
      <c r="A40" s="1261"/>
      <c r="B40" s="1262"/>
      <c r="C40" s="714"/>
      <c r="D40" s="714"/>
      <c r="E40" s="704"/>
      <c r="F40" s="704"/>
      <c r="G40" s="704"/>
      <c r="H40" s="705">
        <f t="shared" si="0"/>
        <v>0</v>
      </c>
      <c r="I40"/>
      <c r="J40"/>
      <c r="K40"/>
    </row>
    <row r="41" spans="1:11" ht="17.25" customHeight="1">
      <c r="A41" s="1261"/>
      <c r="B41" s="1262"/>
      <c r="C41" s="714"/>
      <c r="D41" s="714"/>
      <c r="E41" s="704"/>
      <c r="F41" s="704"/>
      <c r="G41" s="704"/>
      <c r="H41" s="705">
        <f t="shared" si="0"/>
        <v>0</v>
      </c>
      <c r="I41"/>
      <c r="J41"/>
      <c r="K41"/>
    </row>
    <row r="42" spans="1:11" ht="17.25" customHeight="1">
      <c r="A42" s="1261"/>
      <c r="B42" s="1262"/>
      <c r="C42" s="714"/>
      <c r="D42" s="714"/>
      <c r="E42" s="704"/>
      <c r="F42" s="704"/>
      <c r="G42" s="704"/>
      <c r="H42" s="705">
        <f t="shared" si="0"/>
        <v>0</v>
      </c>
      <c r="I42"/>
      <c r="J42"/>
      <c r="K42"/>
    </row>
    <row r="43" spans="1:11" ht="17.25" customHeight="1">
      <c r="A43" s="1261"/>
      <c r="B43" s="1262"/>
      <c r="C43" s="714"/>
      <c r="D43" s="714"/>
      <c r="E43" s="704"/>
      <c r="F43" s="704"/>
      <c r="G43" s="704"/>
      <c r="H43" s="705">
        <f t="shared" si="0"/>
        <v>0</v>
      </c>
      <c r="I43"/>
      <c r="J43"/>
      <c r="K43"/>
    </row>
    <row r="44" spans="1:11" ht="17.25" customHeight="1">
      <c r="A44" s="1261"/>
      <c r="B44" s="1262"/>
      <c r="C44" s="714"/>
      <c r="D44" s="714"/>
      <c r="E44" s="704"/>
      <c r="F44" s="704"/>
      <c r="G44" s="704"/>
      <c r="H44" s="705">
        <f t="shared" si="0"/>
        <v>0</v>
      </c>
      <c r="I44"/>
      <c r="J44"/>
      <c r="K44"/>
    </row>
    <row r="45" spans="1:11" ht="17.25" customHeight="1">
      <c r="A45" s="1261"/>
      <c r="B45" s="1262"/>
      <c r="C45" s="714"/>
      <c r="D45" s="714"/>
      <c r="E45" s="704"/>
      <c r="F45" s="704"/>
      <c r="G45" s="704"/>
      <c r="H45" s="705">
        <f t="shared" si="0"/>
        <v>0</v>
      </c>
      <c r="I45"/>
      <c r="J45"/>
      <c r="K45"/>
    </row>
    <row r="46" spans="1:11" ht="17.25" customHeight="1">
      <c r="A46" s="1261"/>
      <c r="B46" s="1262"/>
      <c r="C46" s="714"/>
      <c r="D46" s="714"/>
      <c r="E46" s="704"/>
      <c r="F46" s="704"/>
      <c r="G46" s="704"/>
      <c r="H46" s="705">
        <f t="shared" si="0"/>
        <v>0</v>
      </c>
      <c r="I46"/>
      <c r="J46"/>
      <c r="K46"/>
    </row>
    <row r="47" spans="1:11" ht="17.25" customHeight="1">
      <c r="A47" s="1261"/>
      <c r="B47" s="1262"/>
      <c r="C47" s="714"/>
      <c r="D47" s="714"/>
      <c r="E47" s="704"/>
      <c r="F47" s="704"/>
      <c r="G47" s="704"/>
      <c r="H47" s="705">
        <f t="shared" si="0"/>
        <v>0</v>
      </c>
      <c r="I47"/>
      <c r="J47"/>
      <c r="K47"/>
    </row>
    <row r="48" spans="1:11" ht="17.25" customHeight="1">
      <c r="A48" s="1261"/>
      <c r="B48" s="1262"/>
      <c r="C48" s="714"/>
      <c r="D48" s="714"/>
      <c r="E48" s="704"/>
      <c r="F48" s="704"/>
      <c r="G48" s="704"/>
      <c r="H48" s="705">
        <f t="shared" si="0"/>
        <v>0</v>
      </c>
      <c r="I48"/>
      <c r="J48"/>
      <c r="K48"/>
    </row>
    <row r="49" spans="1:11" ht="17.25" customHeight="1">
      <c r="A49" s="1261"/>
      <c r="B49" s="1262"/>
      <c r="C49" s="714"/>
      <c r="D49" s="714"/>
      <c r="E49" s="704"/>
      <c r="F49" s="704"/>
      <c r="G49" s="704"/>
      <c r="H49" s="705">
        <f t="shared" si="0"/>
        <v>0</v>
      </c>
      <c r="I49"/>
      <c r="J49"/>
      <c r="K49"/>
    </row>
    <row r="50" spans="1:11" ht="17.25" customHeight="1">
      <c r="A50" s="1261"/>
      <c r="B50" s="1262"/>
      <c r="C50" s="714"/>
      <c r="D50" s="714"/>
      <c r="E50" s="704"/>
      <c r="F50" s="704"/>
      <c r="G50" s="704"/>
      <c r="H50" s="705">
        <f t="shared" si="0"/>
        <v>0</v>
      </c>
      <c r="I50"/>
      <c r="J50"/>
      <c r="K50"/>
    </row>
    <row r="51" spans="1:11" ht="17.25" customHeight="1">
      <c r="A51" s="1261"/>
      <c r="B51" s="1262"/>
      <c r="C51" s="714"/>
      <c r="D51" s="714"/>
      <c r="E51" s="704"/>
      <c r="F51" s="704"/>
      <c r="G51" s="704"/>
      <c r="H51" s="705">
        <f t="shared" si="0"/>
        <v>0</v>
      </c>
      <c r="I51"/>
      <c r="J51"/>
      <c r="K51"/>
    </row>
    <row r="52" spans="1:11" ht="17.25" customHeight="1">
      <c r="A52" s="1261"/>
      <c r="B52" s="1262"/>
      <c r="C52" s="714"/>
      <c r="D52" s="714"/>
      <c r="E52" s="704"/>
      <c r="F52" s="704"/>
      <c r="G52" s="704"/>
      <c r="H52" s="705">
        <f t="shared" si="0"/>
        <v>0</v>
      </c>
    </row>
    <row r="53" spans="1:11" ht="17.25" customHeight="1">
      <c r="A53" s="1267"/>
      <c r="B53" s="1268"/>
      <c r="C53" s="732"/>
      <c r="D53" s="732"/>
      <c r="E53" s="731"/>
      <c r="F53" s="731"/>
      <c r="G53" s="731"/>
      <c r="H53" s="890">
        <f t="shared" si="0"/>
        <v>0</v>
      </c>
    </row>
    <row r="54" spans="1:11" ht="17.25" customHeight="1">
      <c r="A54" s="1272" t="s">
        <v>304</v>
      </c>
      <c r="B54" s="1273"/>
      <c r="C54" s="841"/>
      <c r="D54" s="841"/>
      <c r="E54" s="841"/>
      <c r="F54" s="841"/>
      <c r="G54" s="841"/>
      <c r="H54" s="892"/>
      <c r="I54"/>
      <c r="J54"/>
      <c r="K54"/>
    </row>
    <row r="55" spans="1:11" ht="17.25" customHeight="1">
      <c r="A55" s="1269"/>
      <c r="B55" s="1270"/>
      <c r="C55" s="735"/>
      <c r="D55" s="735"/>
      <c r="E55" s="725"/>
      <c r="F55" s="725"/>
      <c r="G55" s="725"/>
      <c r="H55" s="891">
        <f t="shared" si="0"/>
        <v>0</v>
      </c>
      <c r="I55"/>
      <c r="J55"/>
      <c r="K55"/>
    </row>
    <row r="56" spans="1:11" ht="17.25" customHeight="1">
      <c r="A56" s="1271"/>
      <c r="B56" s="1262"/>
      <c r="C56" s="714"/>
      <c r="D56" s="714"/>
      <c r="E56" s="704"/>
      <c r="F56" s="704"/>
      <c r="G56" s="704"/>
      <c r="H56" s="705">
        <f t="shared" si="0"/>
        <v>0</v>
      </c>
      <c r="I56"/>
      <c r="J56"/>
      <c r="K56"/>
    </row>
    <row r="57" spans="1:11" ht="17.25" customHeight="1">
      <c r="A57" s="1261"/>
      <c r="B57" s="1262"/>
      <c r="C57" s="714"/>
      <c r="D57" s="714"/>
      <c r="E57" s="704"/>
      <c r="F57" s="704"/>
      <c r="G57" s="704"/>
      <c r="H57" s="705">
        <f t="shared" si="0"/>
        <v>0</v>
      </c>
      <c r="I57"/>
      <c r="J57"/>
      <c r="K57"/>
    </row>
    <row r="58" spans="1:11" ht="17.25" customHeight="1">
      <c r="A58" s="1261"/>
      <c r="B58" s="1262"/>
      <c r="C58" s="714"/>
      <c r="D58" s="714"/>
      <c r="E58" s="704"/>
      <c r="F58" s="704"/>
      <c r="G58" s="704"/>
      <c r="H58" s="705">
        <f t="shared" si="0"/>
        <v>0</v>
      </c>
      <c r="I58"/>
      <c r="J58"/>
      <c r="K58"/>
    </row>
    <row r="59" spans="1:11" ht="17.25" customHeight="1">
      <c r="A59" s="1261"/>
      <c r="B59" s="1262"/>
      <c r="C59" s="714"/>
      <c r="D59" s="714"/>
      <c r="E59" s="704"/>
      <c r="F59" s="704"/>
      <c r="G59" s="704"/>
      <c r="H59" s="705">
        <f t="shared" si="0"/>
        <v>0</v>
      </c>
    </row>
    <row r="60" spans="1:11" ht="17.25" customHeight="1">
      <c r="A60" s="1261"/>
      <c r="B60" s="1262"/>
      <c r="C60" s="714"/>
      <c r="D60" s="714"/>
      <c r="E60" s="704"/>
      <c r="F60" s="704"/>
      <c r="G60" s="704"/>
      <c r="H60" s="705">
        <f t="shared" si="0"/>
        <v>0</v>
      </c>
      <c r="I60"/>
      <c r="J60"/>
      <c r="K60"/>
    </row>
    <row r="61" spans="1:11" ht="17.25" customHeight="1">
      <c r="A61" s="1261"/>
      <c r="B61" s="1262"/>
      <c r="C61" s="714"/>
      <c r="D61" s="714"/>
      <c r="E61" s="704"/>
      <c r="F61" s="704"/>
      <c r="G61" s="704"/>
      <c r="H61" s="705">
        <f t="shared" si="0"/>
        <v>0</v>
      </c>
    </row>
    <row r="62" spans="1:11" ht="17.25" customHeight="1">
      <c r="A62" s="1261"/>
      <c r="B62" s="1262"/>
      <c r="C62" s="714"/>
      <c r="D62" s="714"/>
      <c r="E62" s="704"/>
      <c r="F62" s="704"/>
      <c r="G62" s="704"/>
      <c r="H62" s="705">
        <f t="shared" si="0"/>
        <v>0</v>
      </c>
    </row>
    <row r="63" spans="1:11" ht="17.25" customHeight="1">
      <c r="A63" s="1261"/>
      <c r="B63" s="1262"/>
      <c r="C63" s="714"/>
      <c r="D63" s="714"/>
      <c r="E63" s="704"/>
      <c r="F63" s="704"/>
      <c r="G63" s="704"/>
      <c r="H63" s="705">
        <f t="shared" si="0"/>
        <v>0</v>
      </c>
    </row>
    <row r="64" spans="1:11" ht="17.25" customHeight="1">
      <c r="A64" s="1261"/>
      <c r="B64" s="1262"/>
      <c r="C64" s="714"/>
      <c r="D64" s="714"/>
      <c r="E64" s="704"/>
      <c r="F64" s="704"/>
      <c r="G64" s="704"/>
      <c r="H64" s="705">
        <f t="shared" si="0"/>
        <v>0</v>
      </c>
    </row>
    <row r="65" spans="1:11" ht="15" customHeight="1">
      <c r="A65" s="1261"/>
      <c r="B65" s="1262"/>
      <c r="C65" s="716"/>
      <c r="D65" s="716"/>
      <c r="E65" s="719"/>
      <c r="F65" s="719"/>
      <c r="G65" s="719"/>
      <c r="H65" s="708"/>
    </row>
    <row r="66" spans="1:11" customFormat="1" ht="17.25" customHeight="1">
      <c r="A66" s="1265" t="s">
        <v>305</v>
      </c>
      <c r="B66" s="1266"/>
      <c r="C66" s="706">
        <f>ROUND(SUM(C13:C65),0)</f>
        <v>0</v>
      </c>
      <c r="D66" s="706">
        <f>ROUND(SUM(D13:D65),0)</f>
        <v>0</v>
      </c>
      <c r="E66" s="303">
        <f>ROUND(SUM(E13:E65),0)</f>
        <v>0</v>
      </c>
      <c r="F66" s="724">
        <f>ROUND(SUM(F13:F65),0)</f>
        <v>0</v>
      </c>
      <c r="G66" s="724">
        <f>ROUND(SUM(G13:G65),0)</f>
        <v>0</v>
      </c>
      <c r="H66" s="724">
        <f>SUM(H13:H64)</f>
        <v>0</v>
      </c>
    </row>
    <row r="67" spans="1:11" ht="17.25" customHeight="1">
      <c r="A67" s="1264"/>
      <c r="B67" s="1264"/>
      <c r="C67" s="716"/>
      <c r="D67" s="716"/>
      <c r="E67" s="719"/>
      <c r="F67" s="732"/>
      <c r="G67" s="736"/>
      <c r="H67" s="737"/>
    </row>
    <row r="68" spans="1:11" ht="17.25" customHeight="1">
      <c r="A68" s="1263" t="s">
        <v>306</v>
      </c>
      <c r="B68" s="1263"/>
      <c r="C68" s="716"/>
      <c r="D68" s="716"/>
      <c r="E68" s="719"/>
      <c r="F68" s="735"/>
      <c r="G68" s="738"/>
      <c r="H68" s="709"/>
    </row>
    <row r="69" spans="1:11" ht="17.25" customHeight="1">
      <c r="A69" s="1261"/>
      <c r="B69" s="1262"/>
      <c r="C69" s="714"/>
      <c r="D69" s="714"/>
      <c r="E69" s="704"/>
      <c r="F69" s="725"/>
      <c r="G69" s="725"/>
      <c r="H69" s="705">
        <f t="shared" ref="H69:H78" si="1">SUM(C69,D69,E69,F69,G69)</f>
        <v>0</v>
      </c>
      <c r="J69" s="348"/>
    </row>
    <row r="70" spans="1:11" ht="17.25" customHeight="1">
      <c r="A70" s="1261"/>
      <c r="B70" s="1262"/>
      <c r="C70" s="714"/>
      <c r="D70" s="714"/>
      <c r="E70" s="704"/>
      <c r="F70" s="704"/>
      <c r="G70" s="704"/>
      <c r="H70" s="705">
        <f t="shared" si="1"/>
        <v>0</v>
      </c>
      <c r="J70" s="348"/>
    </row>
    <row r="71" spans="1:11" ht="17.25" customHeight="1">
      <c r="A71" s="1261"/>
      <c r="B71" s="1262"/>
      <c r="C71" s="714"/>
      <c r="D71" s="714"/>
      <c r="E71" s="704"/>
      <c r="F71" s="704"/>
      <c r="G71" s="704"/>
      <c r="H71" s="705">
        <f t="shared" si="1"/>
        <v>0</v>
      </c>
      <c r="J71" s="348"/>
    </row>
    <row r="72" spans="1:11" ht="17.25" customHeight="1">
      <c r="A72" s="1261"/>
      <c r="B72" s="1262"/>
      <c r="C72" s="714"/>
      <c r="D72" s="714"/>
      <c r="E72" s="704"/>
      <c r="F72" s="704"/>
      <c r="G72" s="704"/>
      <c r="H72" s="705">
        <f t="shared" si="1"/>
        <v>0</v>
      </c>
      <c r="J72" s="348"/>
    </row>
    <row r="73" spans="1:11" ht="17.25" customHeight="1">
      <c r="A73" s="1261"/>
      <c r="B73" s="1262"/>
      <c r="C73" s="714"/>
      <c r="D73" s="714"/>
      <c r="E73" s="704"/>
      <c r="F73" s="704"/>
      <c r="G73" s="704"/>
      <c r="H73" s="705">
        <f t="shared" si="1"/>
        <v>0</v>
      </c>
      <c r="J73" s="348"/>
    </row>
    <row r="74" spans="1:11" ht="17.25" customHeight="1">
      <c r="A74" s="1261"/>
      <c r="B74" s="1262"/>
      <c r="C74" s="714"/>
      <c r="D74" s="714"/>
      <c r="E74" s="704"/>
      <c r="F74" s="704"/>
      <c r="G74" s="704"/>
      <c r="H74" s="705">
        <f t="shared" si="1"/>
        <v>0</v>
      </c>
      <c r="J74" s="348"/>
    </row>
    <row r="75" spans="1:11" ht="17.25" customHeight="1">
      <c r="A75" s="1261"/>
      <c r="B75" s="1262"/>
      <c r="C75" s="714"/>
      <c r="D75" s="714"/>
      <c r="E75" s="704"/>
      <c r="F75" s="704"/>
      <c r="G75" s="704"/>
      <c r="H75" s="705">
        <f t="shared" si="1"/>
        <v>0</v>
      </c>
      <c r="J75" s="348"/>
    </row>
    <row r="76" spans="1:11" ht="17.25" customHeight="1">
      <c r="A76" s="1261"/>
      <c r="B76" s="1262"/>
      <c r="C76" s="714"/>
      <c r="D76" s="714"/>
      <c r="E76" s="704"/>
      <c r="F76" s="704"/>
      <c r="G76" s="704"/>
      <c r="H76" s="705">
        <f t="shared" si="1"/>
        <v>0</v>
      </c>
      <c r="J76" s="348"/>
    </row>
    <row r="77" spans="1:11" ht="17.25" customHeight="1">
      <c r="A77" s="1261"/>
      <c r="B77" s="1262"/>
      <c r="C77" s="714"/>
      <c r="D77" s="714"/>
      <c r="E77" s="704"/>
      <c r="F77" s="704"/>
      <c r="G77" s="704"/>
      <c r="H77" s="705">
        <f t="shared" si="1"/>
        <v>0</v>
      </c>
      <c r="J77" s="348"/>
    </row>
    <row r="78" spans="1:11" ht="17.25" customHeight="1">
      <c r="A78" s="1267"/>
      <c r="B78" s="1268"/>
      <c r="C78" s="732"/>
      <c r="D78" s="732"/>
      <c r="E78" s="731"/>
      <c r="F78" s="731"/>
      <c r="G78" s="731"/>
      <c r="H78" s="890">
        <f t="shared" si="1"/>
        <v>0</v>
      </c>
      <c r="J78" s="348"/>
    </row>
    <row r="79" spans="1:11" ht="17.25" customHeight="1">
      <c r="A79" s="1280" t="s">
        <v>389</v>
      </c>
      <c r="B79" s="1281"/>
      <c r="C79" s="841"/>
      <c r="D79" s="841"/>
      <c r="E79" s="841"/>
      <c r="F79" s="841"/>
      <c r="G79" s="841"/>
      <c r="H79" s="892"/>
      <c r="I79"/>
      <c r="J79"/>
      <c r="K79"/>
    </row>
    <row r="80" spans="1:11" ht="17.25" customHeight="1">
      <c r="A80" s="1269"/>
      <c r="B80" s="1270"/>
      <c r="C80" s="735"/>
      <c r="D80" s="735"/>
      <c r="E80" s="725"/>
      <c r="F80" s="725"/>
      <c r="G80" s="725"/>
      <c r="H80" s="891">
        <f t="shared" ref="H80:H89" si="2">SUM(C80,D80,E80,F80,G80)</f>
        <v>0</v>
      </c>
      <c r="J80" s="348"/>
    </row>
    <row r="81" spans="1:11" ht="17.25" customHeight="1">
      <c r="A81" s="1261"/>
      <c r="B81" s="1262"/>
      <c r="C81" s="714"/>
      <c r="D81" s="714"/>
      <c r="E81" s="704"/>
      <c r="F81" s="704"/>
      <c r="G81" s="704"/>
      <c r="H81" s="705">
        <f t="shared" si="2"/>
        <v>0</v>
      </c>
      <c r="J81" s="348"/>
    </row>
    <row r="82" spans="1:11" ht="17.25" customHeight="1">
      <c r="A82" s="1261"/>
      <c r="B82" s="1262"/>
      <c r="C82" s="714"/>
      <c r="D82" s="714"/>
      <c r="E82" s="704"/>
      <c r="F82" s="704"/>
      <c r="G82" s="704"/>
      <c r="H82" s="705">
        <f t="shared" si="2"/>
        <v>0</v>
      </c>
      <c r="J82" s="348"/>
    </row>
    <row r="83" spans="1:11" ht="17.25" customHeight="1">
      <c r="A83" s="1261"/>
      <c r="B83" s="1262"/>
      <c r="C83" s="714"/>
      <c r="D83" s="714"/>
      <c r="E83" s="704"/>
      <c r="F83" s="704"/>
      <c r="G83" s="704"/>
      <c r="H83" s="705">
        <f t="shared" si="2"/>
        <v>0</v>
      </c>
      <c r="J83" s="348"/>
    </row>
    <row r="84" spans="1:11" ht="17.25" customHeight="1">
      <c r="A84" s="1261"/>
      <c r="B84" s="1262"/>
      <c r="C84" s="714"/>
      <c r="D84" s="714"/>
      <c r="E84" s="704"/>
      <c r="F84" s="704"/>
      <c r="G84" s="704"/>
      <c r="H84" s="705">
        <f t="shared" si="2"/>
        <v>0</v>
      </c>
      <c r="J84" s="348"/>
    </row>
    <row r="85" spans="1:11" ht="17.25" customHeight="1">
      <c r="A85" s="1261"/>
      <c r="B85" s="1262"/>
      <c r="C85" s="714"/>
      <c r="D85" s="714"/>
      <c r="E85" s="704"/>
      <c r="F85" s="704"/>
      <c r="G85" s="704"/>
      <c r="H85" s="705">
        <f t="shared" si="2"/>
        <v>0</v>
      </c>
      <c r="J85" s="348"/>
      <c r="K85" s="293"/>
    </row>
    <row r="86" spans="1:11" ht="17.25" customHeight="1">
      <c r="A86" s="1261"/>
      <c r="B86" s="1262"/>
      <c r="C86" s="714"/>
      <c r="D86" s="714"/>
      <c r="E86" s="704"/>
      <c r="F86" s="704"/>
      <c r="G86" s="704"/>
      <c r="H86" s="705">
        <f t="shared" si="2"/>
        <v>0</v>
      </c>
    </row>
    <row r="87" spans="1:11" ht="17.25" customHeight="1">
      <c r="A87" s="1261"/>
      <c r="B87" s="1262"/>
      <c r="C87" s="714"/>
      <c r="D87" s="714"/>
      <c r="E87" s="704"/>
      <c r="F87" s="704"/>
      <c r="G87" s="704"/>
      <c r="H87" s="705">
        <f t="shared" si="2"/>
        <v>0</v>
      </c>
    </row>
    <row r="88" spans="1:11" ht="17.25" customHeight="1">
      <c r="A88" s="1261"/>
      <c r="B88" s="1262"/>
      <c r="C88" s="714"/>
      <c r="D88" s="714"/>
      <c r="E88" s="704"/>
      <c r="F88" s="704"/>
      <c r="G88" s="704"/>
      <c r="H88" s="705">
        <f t="shared" si="2"/>
        <v>0</v>
      </c>
    </row>
    <row r="89" spans="1:11" ht="17.25" customHeight="1">
      <c r="A89" s="1267" t="s">
        <v>308</v>
      </c>
      <c r="B89" s="1268"/>
      <c r="C89" s="724">
        <f>IF(C80&lt;25000,C80*C122,25000*C122)+IF(C81&lt;25000,C81*C122,25000*C122)+IF(C82&lt;25000,C82*C122,25000*C122)+IF(C83&lt;25000,C83*C122,25000*C122)+IF(C84&lt;25000,C84*C122,25000*C122)+IF(C85&lt;25000,C85*C122,25000*C122)+IF(C86&lt;25000,C86*C122,25000*C122)+IF(C87&lt;25000,C87*C122,25000*C122)+IF(C88&lt;25000,C88*C122,25000*C122)</f>
        <v>0</v>
      </c>
      <c r="D89" s="836">
        <f>IF(D80&lt;25000,D80*D122,25000*D122)+IF(D81&lt;25000,D81*D122,25000*D122)+IF(D82&lt;25000,D82*D122,25000*D122)+IF(D83&lt;25000,D83*D122,25000*D122)+IF(D84&lt;25000,D84*D122,25000*D122)+IF(D85&lt;25000,D85*D122,25000*D122)+IF(D86&lt;25000,D86*D122,25000*D122)+IF(D87&lt;25000,D87*D122,25000*D122)+IF(D88&lt;25000,D88*D122,25000*D122)</f>
        <v>0</v>
      </c>
      <c r="E89" s="724">
        <f>IF(E80&lt;25000,E80*E122,25000*E122)+IF(E81&lt;25000,E81*E122,25000*E122)+IF(E82&lt;25000,E82*E122,25000*E122)+IF(E83&lt;25000,E83*E122,25000*E122)+IF(E84&lt;25000,E84*E122,25000*E122)+IF(E85&lt;25000,E85*E122,25000*E122)+IF(E86&lt;25000,E86*E122,25000*E122)+IF(E87&lt;25000,E87*E122,25000*E122)+IF(E88&lt;25000,E88*E122,25000*E122)</f>
        <v>0</v>
      </c>
      <c r="F89" s="724">
        <f>IF(F80&lt;25000,F80*F122,25000*F122)+IF(F81&lt;25000,F81*F122,25000*F122)+IF(F82&lt;25000,F82*F122,25000*F122)+IF(F83&lt;25000,F83*F122,25000*F122)+IF(F84&lt;25000,F84*F122,25000*F122)+IF(F85&lt;25000,F85*F122,25000*F122)+IF(F86&lt;25000,F86*F122,25000*F122)+IF(F87&lt;25000,F87*F122,25000*F122)+IF(F88&lt;25000,F88*F122,25000*F122)</f>
        <v>0</v>
      </c>
      <c r="G89" s="887">
        <f>IF(G80&lt;25000,G80*G122,25000*G122)+IF(G81&lt;25000,G81*G122,25000*G122)+IF(G82&lt;25000,G82*G122,25000*G122)+IF(G83&lt;25000,G83*G122,25000*G122)+IF(G84&lt;25000,G84*G122,25000*G122)+IF(G85&lt;25000,G85*G122,25000*G122)+IF(G86&lt;25000,G86*G122,25000*G122)+IF(G87&lt;25000,G87*G122,25000*G122)+IF(G88&lt;25000,G88*G122,25000*G122)</f>
        <v>0</v>
      </c>
      <c r="H89" s="890">
        <f t="shared" si="2"/>
        <v>0</v>
      </c>
    </row>
    <row r="90" spans="1:11" ht="16.5" customHeight="1">
      <c r="A90" s="1278"/>
      <c r="B90" s="1279"/>
      <c r="C90" s="715"/>
      <c r="D90" s="715"/>
      <c r="E90" s="715"/>
      <c r="F90" s="715"/>
      <c r="G90" s="715"/>
      <c r="H90" s="707"/>
    </row>
    <row r="91" spans="1:11" customFormat="1" ht="20.149999999999999" customHeight="1">
      <c r="A91" s="893" t="s">
        <v>309</v>
      </c>
      <c r="B91" s="52"/>
      <c r="C91" s="976">
        <f>ROUND(SUM(C69:C89),0)</f>
        <v>0</v>
      </c>
      <c r="D91" s="976">
        <f>ROUND(SUM(D69:D89),0)</f>
        <v>0</v>
      </c>
      <c r="E91" s="830">
        <f>ROUND(SUM(E69:E89),0)</f>
        <v>0</v>
      </c>
      <c r="F91" s="830">
        <f>ROUND(SUM(F69:F89),0)</f>
        <v>0</v>
      </c>
      <c r="G91" s="830">
        <f>ROUND(SUM(G69:G89),0)</f>
        <v>0</v>
      </c>
      <c r="H91" s="853">
        <f t="shared" ref="H91" si="3">SUM(H69:H89)</f>
        <v>0</v>
      </c>
    </row>
    <row r="92" spans="1:11" ht="20.149999999999999" customHeight="1">
      <c r="A92" s="850"/>
      <c r="B92" s="851"/>
      <c r="C92" s="851"/>
      <c r="D92" s="728"/>
      <c r="E92" s="728"/>
      <c r="F92" s="728"/>
      <c r="G92" s="728"/>
      <c r="H92" s="729"/>
      <c r="I92"/>
      <c r="J92"/>
      <c r="K92"/>
    </row>
    <row r="93" spans="1:11" ht="17.25" customHeight="1">
      <c r="A93" s="852" t="s">
        <v>310</v>
      </c>
      <c r="B93" s="848"/>
      <c r="C93" s="738"/>
      <c r="D93" s="730"/>
      <c r="E93" s="730"/>
      <c r="F93" s="730"/>
      <c r="G93" s="730"/>
      <c r="H93" s="709"/>
      <c r="I93"/>
      <c r="J93"/>
      <c r="K93"/>
    </row>
    <row r="94" spans="1:11" ht="17.25" customHeight="1">
      <c r="A94" s="1269"/>
      <c r="B94" s="1270"/>
      <c r="C94" s="735"/>
      <c r="D94" s="735"/>
      <c r="E94" s="735"/>
      <c r="F94" s="735"/>
      <c r="G94" s="735"/>
      <c r="H94" s="891">
        <f t="shared" ref="H94:H100" si="4">SUM(C94,D94,E94,F94,G94)</f>
        <v>0</v>
      </c>
      <c r="I94"/>
      <c r="J94" s="349"/>
      <c r="K94"/>
    </row>
    <row r="95" spans="1:11" ht="17.25" customHeight="1">
      <c r="A95" s="1261"/>
      <c r="B95" s="1262"/>
      <c r="C95" s="714"/>
      <c r="D95" s="714"/>
      <c r="E95" s="714"/>
      <c r="F95" s="714"/>
      <c r="G95" s="714"/>
      <c r="H95" s="705">
        <f t="shared" si="4"/>
        <v>0</v>
      </c>
      <c r="J95" s="348"/>
    </row>
    <row r="96" spans="1:11" ht="17.25" customHeight="1">
      <c r="A96" s="1261"/>
      <c r="B96" s="1262"/>
      <c r="C96" s="714"/>
      <c r="D96" s="714"/>
      <c r="E96" s="714"/>
      <c r="F96" s="714"/>
      <c r="G96" s="714"/>
      <c r="H96" s="705">
        <f t="shared" si="4"/>
        <v>0</v>
      </c>
      <c r="I96"/>
      <c r="J96" s="349"/>
      <c r="K96" s="13"/>
    </row>
    <row r="97" spans="1:11" ht="17.25" customHeight="1">
      <c r="A97" s="1261"/>
      <c r="B97" s="1262"/>
      <c r="C97" s="714"/>
      <c r="D97" s="714"/>
      <c r="E97" s="714"/>
      <c r="F97" s="714"/>
      <c r="G97" s="714"/>
      <c r="H97" s="705">
        <f t="shared" si="4"/>
        <v>0</v>
      </c>
      <c r="I97"/>
      <c r="J97"/>
      <c r="K97"/>
    </row>
    <row r="98" spans="1:11" ht="17.25" customHeight="1">
      <c r="A98" s="1261"/>
      <c r="B98" s="1262"/>
      <c r="C98" s="714"/>
      <c r="D98" s="714"/>
      <c r="E98" s="714"/>
      <c r="F98" s="714"/>
      <c r="G98" s="714"/>
      <c r="H98" s="705">
        <f t="shared" si="4"/>
        <v>0</v>
      </c>
    </row>
    <row r="99" spans="1:11" ht="17.25" customHeight="1">
      <c r="A99" s="1261"/>
      <c r="B99" s="1262"/>
      <c r="C99" s="714"/>
      <c r="D99" s="714"/>
      <c r="E99" s="714"/>
      <c r="F99" s="714"/>
      <c r="G99" s="714"/>
      <c r="H99" s="705">
        <f t="shared" si="4"/>
        <v>0</v>
      </c>
    </row>
    <row r="100" spans="1:11" ht="17.25" customHeight="1">
      <c r="A100" s="1267"/>
      <c r="B100" s="1268"/>
      <c r="C100" s="732"/>
      <c r="D100" s="732"/>
      <c r="E100" s="732"/>
      <c r="F100" s="732"/>
      <c r="G100" s="732"/>
      <c r="H100" s="890">
        <f t="shared" si="4"/>
        <v>0</v>
      </c>
    </row>
    <row r="101" spans="1:11" ht="15" customHeight="1">
      <c r="A101" s="1274"/>
      <c r="B101" s="1275"/>
      <c r="C101" s="734"/>
      <c r="D101" s="734"/>
      <c r="E101" s="734"/>
      <c r="F101" s="734"/>
      <c r="G101" s="734"/>
      <c r="H101" s="707"/>
    </row>
    <row r="102" spans="1:11" customFormat="1" ht="20.149999999999999" customHeight="1">
      <c r="A102" s="1276" t="s">
        <v>311</v>
      </c>
      <c r="B102" s="1277"/>
      <c r="C102" s="727">
        <f>ROUND(SUM(C94:C100),0)</f>
        <v>0</v>
      </c>
      <c r="D102" s="727">
        <f t="shared" ref="D102:G102" si="5">ROUND(SUM(D94:D100),0)</f>
        <v>0</v>
      </c>
      <c r="E102" s="726">
        <f t="shared" si="5"/>
        <v>0</v>
      </c>
      <c r="F102" s="726">
        <f t="shared" si="5"/>
        <v>0</v>
      </c>
      <c r="G102" s="726">
        <f t="shared" si="5"/>
        <v>0</v>
      </c>
      <c r="H102" s="733">
        <f t="shared" ref="H102" si="6">SUM(H94:H100)</f>
        <v>0</v>
      </c>
    </row>
    <row r="103" spans="1:11" ht="53.25" customHeight="1"/>
    <row r="116" spans="1:8" hidden="1">
      <c r="C116" s="293"/>
    </row>
    <row r="117" spans="1:8" customFormat="1" hidden="1">
      <c r="A117" s="364" t="s">
        <v>222</v>
      </c>
      <c r="B117" s="364"/>
      <c r="C117" s="445">
        <f>'Summary - ML &amp; PM'!E79</f>
        <v>1</v>
      </c>
      <c r="D117" s="445">
        <f>'Summary - ML &amp; PM'!F79</f>
        <v>2</v>
      </c>
      <c r="E117" s="445">
        <f>'Summary - ML &amp; PM'!G79</f>
        <v>3</v>
      </c>
      <c r="F117" s="445">
        <f>'Summary - ML &amp; PM'!H79</f>
        <v>4</v>
      </c>
      <c r="G117" s="445">
        <f>'Summary - ML &amp; PM'!I79</f>
        <v>5</v>
      </c>
      <c r="H117" s="445" t="e">
        <f>#REF!</f>
        <v>#REF!</v>
      </c>
    </row>
    <row r="118" spans="1:8" s="54" customFormat="1" hidden="1">
      <c r="A118" s="365" t="s">
        <v>223</v>
      </c>
      <c r="B118" s="365"/>
      <c r="C118" s="446">
        <f>'Summary - ML &amp; PM'!E80</f>
        <v>45566</v>
      </c>
      <c r="D118" s="446">
        <f>'Summary - ML &amp; PM'!F80</f>
        <v>45839</v>
      </c>
      <c r="E118" s="446">
        <f>'Summary - ML &amp; PM'!G80</f>
        <v>46204</v>
      </c>
      <c r="F118" s="446">
        <f>'Summary - ML &amp; PM'!H80</f>
        <v>46569</v>
      </c>
      <c r="G118" s="446">
        <f>'Summary - ML &amp; PM'!I80</f>
        <v>46935</v>
      </c>
      <c r="H118" s="446">
        <f>'Summary - ML &amp; PM'!J80</f>
        <v>45566</v>
      </c>
    </row>
    <row r="119" spans="1:8" s="54" customFormat="1" hidden="1">
      <c r="A119" s="365" t="s">
        <v>224</v>
      </c>
      <c r="B119" s="365"/>
      <c r="C119" s="446">
        <f>'Summary - ML &amp; PM'!E81</f>
        <v>45838</v>
      </c>
      <c r="D119" s="446">
        <f>'Summary - ML &amp; PM'!F81</f>
        <v>46203</v>
      </c>
      <c r="E119" s="446">
        <f>'Summary - ML &amp; PM'!G81</f>
        <v>46568</v>
      </c>
      <c r="F119" s="446">
        <f>'Summary - ML &amp; PM'!H81</f>
        <v>46934</v>
      </c>
      <c r="G119" s="446">
        <f>'Summary - ML &amp; PM'!I81</f>
        <v>47299</v>
      </c>
      <c r="H119" s="446">
        <f>'Summary - ML &amp; PM'!J81</f>
        <v>47299</v>
      </c>
    </row>
    <row r="120" spans="1:8" customFormat="1" hidden="1">
      <c r="A120" s="364" t="s">
        <v>211</v>
      </c>
      <c r="B120" s="364"/>
      <c r="C120" s="446">
        <f>'Summary - ML &amp; PM'!E82</f>
        <v>0</v>
      </c>
      <c r="D120" s="446">
        <f>'Summary - ML &amp; PM'!F82</f>
        <v>0</v>
      </c>
      <c r="E120" s="446">
        <f>'Summary - ML &amp; PM'!G82</f>
        <v>0</v>
      </c>
      <c r="F120" s="446">
        <f>'Summary - ML &amp; PM'!H82</f>
        <v>0</v>
      </c>
      <c r="G120" s="446">
        <f>'Summary - ML &amp; PM'!I82</f>
        <v>0</v>
      </c>
      <c r="H120" s="446">
        <f>'Summary - ML &amp; PM'!J82</f>
        <v>0</v>
      </c>
    </row>
    <row r="121" spans="1:8" customFormat="1" hidden="1">
      <c r="A121" s="366" t="s">
        <v>225</v>
      </c>
      <c r="B121" s="366"/>
      <c r="C121" s="447" t="e">
        <f>'Summary - ML &amp; PM'!#REF!</f>
        <v>#REF!</v>
      </c>
      <c r="D121" s="447" t="e">
        <f>'Summary - ML &amp; PM'!#REF!</f>
        <v>#REF!</v>
      </c>
      <c r="E121" s="447" t="e">
        <f>'Summary - ML &amp; PM'!#REF!</f>
        <v>#REF!</v>
      </c>
      <c r="F121" s="447" t="e">
        <f>'Summary - ML &amp; PM'!#REF!</f>
        <v>#REF!</v>
      </c>
      <c r="G121" s="447" t="e">
        <f>'Summary - ML &amp; PM'!#REF!</f>
        <v>#REF!</v>
      </c>
    </row>
    <row r="122" spans="1:8" s="401" customFormat="1" hidden="1">
      <c r="A122" s="400" t="s">
        <v>313</v>
      </c>
      <c r="B122" s="400"/>
      <c r="C122" s="402">
        <f>'Summary - ML &amp; PM'!E19</f>
        <v>0</v>
      </c>
      <c r="D122" s="402">
        <f>'Summary - ML &amp; PM'!F19</f>
        <v>0</v>
      </c>
      <c r="E122" s="402">
        <f>'Summary - ML &amp; PM'!G19</f>
        <v>0</v>
      </c>
      <c r="F122" s="402">
        <f>'Summary - ML &amp; PM'!H19</f>
        <v>0</v>
      </c>
      <c r="G122" s="402">
        <f>'Summary - ML &amp; PM'!I19</f>
        <v>0</v>
      </c>
      <c r="H122" s="399"/>
    </row>
  </sheetData>
  <sheetProtection formatCells="0" formatColumns="0" formatRows="0" insertHyperlinks="0" sort="0" autoFilter="0" pivotTables="0"/>
  <mergeCells count="93">
    <mergeCell ref="A74:B74"/>
    <mergeCell ref="A75:B75"/>
    <mergeCell ref="A76:B76"/>
    <mergeCell ref="A77:B77"/>
    <mergeCell ref="A78:B78"/>
    <mergeCell ref="A69:B69"/>
    <mergeCell ref="A70:B70"/>
    <mergeCell ref="A71:B71"/>
    <mergeCell ref="A72:B72"/>
    <mergeCell ref="A73:B73"/>
    <mergeCell ref="A79:B79"/>
    <mergeCell ref="A98:B98"/>
    <mergeCell ref="A85:B85"/>
    <mergeCell ref="A86:B86"/>
    <mergeCell ref="A87:B87"/>
    <mergeCell ref="A88:B88"/>
    <mergeCell ref="A89:B89"/>
    <mergeCell ref="A80:B80"/>
    <mergeCell ref="A81:B81"/>
    <mergeCell ref="A82:B82"/>
    <mergeCell ref="A83:B83"/>
    <mergeCell ref="A84:B84"/>
    <mergeCell ref="A99:B99"/>
    <mergeCell ref="A100:B100"/>
    <mergeCell ref="A101:B101"/>
    <mergeCell ref="A102:B102"/>
    <mergeCell ref="A90:B90"/>
    <mergeCell ref="A94:B94"/>
    <mergeCell ref="A95:B95"/>
    <mergeCell ref="A96:B96"/>
    <mergeCell ref="A97:B97"/>
    <mergeCell ref="A68:B68"/>
    <mergeCell ref="A67:B67"/>
    <mergeCell ref="A66:B66"/>
    <mergeCell ref="A51:B51"/>
    <mergeCell ref="A52:B52"/>
    <mergeCell ref="A53:B53"/>
    <mergeCell ref="A55:B55"/>
    <mergeCell ref="A56:B56"/>
    <mergeCell ref="A62:B62"/>
    <mergeCell ref="A63:B63"/>
    <mergeCell ref="A64:B64"/>
    <mergeCell ref="A65:B65"/>
    <mergeCell ref="A54:B54"/>
    <mergeCell ref="A57:B57"/>
    <mergeCell ref="A58:B58"/>
    <mergeCell ref="A59:B59"/>
    <mergeCell ref="A61:B61"/>
    <mergeCell ref="A41:B41"/>
    <mergeCell ref="A42:B42"/>
    <mergeCell ref="A43:B43"/>
    <mergeCell ref="A44:B44"/>
    <mergeCell ref="A45:B45"/>
    <mergeCell ref="A46:B46"/>
    <mergeCell ref="A47:B47"/>
    <mergeCell ref="A48:B48"/>
    <mergeCell ref="A49:B49"/>
    <mergeCell ref="A50:B50"/>
    <mergeCell ref="A37:B37"/>
    <mergeCell ref="A38:B38"/>
    <mergeCell ref="A39:B39"/>
    <mergeCell ref="A40:B40"/>
    <mergeCell ref="A60:B60"/>
    <mergeCell ref="A32:B32"/>
    <mergeCell ref="A33:B33"/>
    <mergeCell ref="A34:B34"/>
    <mergeCell ref="A35:B35"/>
    <mergeCell ref="A36:B36"/>
    <mergeCell ref="A27:B27"/>
    <mergeCell ref="A28:B28"/>
    <mergeCell ref="A29:B29"/>
    <mergeCell ref="A30:B30"/>
    <mergeCell ref="A31:B31"/>
    <mergeCell ref="A22:B22"/>
    <mergeCell ref="A23:B23"/>
    <mergeCell ref="A24:B24"/>
    <mergeCell ref="A25:B25"/>
    <mergeCell ref="A26:B26"/>
    <mergeCell ref="A18:B18"/>
    <mergeCell ref="A19:B19"/>
    <mergeCell ref="A20:B20"/>
    <mergeCell ref="A21:B21"/>
    <mergeCell ref="A16:B16"/>
    <mergeCell ref="H10:H11"/>
    <mergeCell ref="A11:B11"/>
    <mergeCell ref="A10:B10"/>
    <mergeCell ref="A17:B17"/>
    <mergeCell ref="A12:B12"/>
    <mergeCell ref="A9:B9"/>
    <mergeCell ref="A8:B8"/>
    <mergeCell ref="A13:B13"/>
    <mergeCell ref="A14:B14"/>
    <mergeCell ref="A15:B15"/>
  </mergeCells>
  <phoneticPr fontId="0" type="noConversion"/>
  <conditionalFormatting sqref="C13:G53 C55:G64 C69:G78 C80:G89 C94:G100">
    <cfRule type="containsBlanks" dxfId="347" priority="34">
      <formula>LEN(TRIM(C13))=0</formula>
    </cfRule>
  </conditionalFormatting>
  <conditionalFormatting sqref="C13:G100">
    <cfRule type="expression" dxfId="346" priority="3">
      <formula>$A13=""</formula>
    </cfRule>
  </conditionalFormatting>
  <dataValidations count="1">
    <dataValidation type="decimal" allowBlank="1" showInputMessage="1" showErrorMessage="1" error="Enter Numbers ONLY" sqref="C13:G53 C55:G64 C69:G78 C80:G88 C94:G100" xr:uid="{C198C203-F202-479F-8978-564BDC667DBE}">
      <formula1>0</formula1>
      <formula2>99999999</formula2>
    </dataValidation>
  </dataValidations>
  <printOptions headings="1"/>
  <pageMargins left="0.25" right="0.25" top="0.75" bottom="0.75" header="0.3" footer="0.3"/>
  <pageSetup scale="26" fitToWidth="0" orientation="landscape" r:id="rId1"/>
  <headerFooter alignWithMargins="0">
    <oddFooter>&amp;CPage &amp;P of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pageSetUpPr fitToPage="1"/>
  </sheetPr>
  <dimension ref="A1:AI45"/>
  <sheetViews>
    <sheetView showGridLines="0" zoomScaleNormal="100" workbookViewId="0">
      <pane xSplit="4" topLeftCell="E1" activePane="topRight" state="frozen"/>
      <selection activeCell="A67" sqref="A67:N67"/>
      <selection pane="topRight" activeCell="A14" sqref="A14:D14"/>
    </sheetView>
  </sheetViews>
  <sheetFormatPr defaultColWidth="11.453125" defaultRowHeight="15.5"/>
  <cols>
    <col min="1" max="1" width="18" style="56" customWidth="1"/>
    <col min="2" max="3" width="13.1796875" style="56" customWidth="1"/>
    <col min="4" max="4" width="17.26953125" style="56" customWidth="1"/>
    <col min="5" max="34" width="6.453125" style="56" customWidth="1"/>
    <col min="35" max="35" width="14.26953125" style="56" customWidth="1"/>
    <col min="36" max="36" width="14" style="56" bestFit="1" customWidth="1"/>
    <col min="37" max="38" width="21.1796875" style="56" customWidth="1"/>
    <col min="39" max="39" width="14" style="56" bestFit="1" customWidth="1"/>
    <col min="40" max="16384" width="11.453125" style="56"/>
  </cols>
  <sheetData>
    <row r="1" spans="1:35" ht="15.75" customHeight="1">
      <c r="A1" s="55" t="s">
        <v>209</v>
      </c>
      <c r="B1" s="55"/>
      <c r="C1" s="55"/>
      <c r="D1" s="55"/>
    </row>
    <row r="2" spans="1:35" ht="15.75" customHeight="1">
      <c r="A2" s="55" t="s">
        <v>210</v>
      </c>
      <c r="B2" s="55"/>
      <c r="C2" s="55"/>
      <c r="D2" s="55"/>
    </row>
    <row r="3" spans="1:35">
      <c r="A3" s="57" t="s">
        <v>211</v>
      </c>
      <c r="B3" s="742" t="str">
        <f>'Summary (ALL Budgets)'!B3</f>
        <v/>
      </c>
      <c r="E3" s="55"/>
    </row>
    <row r="4" spans="1:35" ht="28.5" customHeight="1">
      <c r="A4" s="176" t="s">
        <v>212</v>
      </c>
      <c r="B4" s="177" t="s">
        <v>213</v>
      </c>
      <c r="C4" s="177" t="s">
        <v>214</v>
      </c>
      <c r="D4" s="177" t="s">
        <v>215</v>
      </c>
      <c r="E4" s="55"/>
    </row>
    <row r="5" spans="1:35">
      <c r="A5" s="58" t="s">
        <v>216</v>
      </c>
      <c r="B5" s="742" t="e">
        <f>'Summary - ML &amp; PM'!#REF!</f>
        <v>#REF!</v>
      </c>
      <c r="C5" s="742" t="e">
        <f>'Summary - ML &amp; PM'!#REF!</f>
        <v>#REF!</v>
      </c>
      <c r="D5" s="739" t="e">
        <f>ROUNDUP(YEARFRAC(B5,C5),0)</f>
        <v>#REF!</v>
      </c>
    </row>
    <row r="6" spans="1:35">
      <c r="A6" s="58" t="s">
        <v>217</v>
      </c>
      <c r="B6" s="742" t="e">
        <f>B5</f>
        <v>#REF!</v>
      </c>
      <c r="C6" s="742">
        <f>'Summary - ML &amp; PM'!C5</f>
        <v>47299</v>
      </c>
      <c r="D6" s="739" t="e">
        <f>ROUNDUP(YEARFRAC(B6,C6),0)</f>
        <v>#REF!</v>
      </c>
    </row>
    <row r="7" spans="1:35">
      <c r="A7" s="386" t="str">
        <f>'Summary (ALL Budgets)'!A7</f>
        <v>Program</v>
      </c>
      <c r="B7" s="1105" t="str">
        <f>'Summary - ML &amp; PM'!B7</f>
        <v>RFQ #144 TAY Site at 42 Otis</v>
      </c>
      <c r="C7" s="1307"/>
      <c r="D7" s="1308"/>
    </row>
    <row r="8" spans="1:35">
      <c r="A8" s="386" t="s">
        <v>218</v>
      </c>
      <c r="B8" s="1045" t="e">
        <f>'Summary - ML &amp; PM'!#REF!</f>
        <v>#REF!</v>
      </c>
      <c r="C8" s="1045"/>
      <c r="D8" s="1045"/>
    </row>
    <row r="10" spans="1:35" ht="16" thickBot="1"/>
    <row r="11" spans="1:35" s="88" customFormat="1" ht="18.75" customHeight="1">
      <c r="A11" s="1305" t="s">
        <v>356</v>
      </c>
      <c r="B11" s="1137"/>
      <c r="C11" s="1137"/>
      <c r="D11" s="1306"/>
      <c r="E11" s="1099" t="s">
        <v>230</v>
      </c>
      <c r="F11" s="1100"/>
      <c r="G11" s="1101"/>
      <c r="H11" s="1102" t="s">
        <v>231</v>
      </c>
      <c r="I11" s="1103"/>
      <c r="J11" s="1104"/>
      <c r="K11" s="1091" t="s">
        <v>232</v>
      </c>
      <c r="L11" s="1092"/>
      <c r="M11" s="1093"/>
      <c r="N11" s="1094" t="s">
        <v>233</v>
      </c>
      <c r="O11" s="1095"/>
      <c r="P11" s="1096"/>
      <c r="Q11" s="1119" t="s">
        <v>234</v>
      </c>
      <c r="R11" s="1120"/>
      <c r="S11" s="1121"/>
      <c r="T11" s="1106" t="s">
        <v>235</v>
      </c>
      <c r="U11" s="1106"/>
      <c r="V11" s="1106"/>
      <c r="W11" s="1107" t="s">
        <v>236</v>
      </c>
      <c r="X11" s="1108"/>
      <c r="Y11" s="1109"/>
      <c r="Z11" s="1110" t="s">
        <v>237</v>
      </c>
      <c r="AA11" s="1111"/>
      <c r="AB11" s="1112"/>
      <c r="AC11" s="1113" t="s">
        <v>238</v>
      </c>
      <c r="AD11" s="1114"/>
      <c r="AE11" s="1115"/>
      <c r="AF11" s="1116" t="s">
        <v>239</v>
      </c>
      <c r="AG11" s="1117"/>
      <c r="AH11" s="1118"/>
    </row>
    <row r="12" spans="1:35" s="93" customFormat="1" ht="26.25" customHeight="1">
      <c r="A12" s="1285" t="s">
        <v>357</v>
      </c>
      <c r="B12" s="1285"/>
      <c r="C12" s="1285"/>
      <c r="D12" s="1285"/>
      <c r="E12" s="1122" t="e">
        <f>IF($D$6&gt;=E41,CONCATENATE(TEXT(E42,"m/d/yyyy")," - ",TEXT(E43,"m/d/yyyy")),"N/A")</f>
        <v>#REF!</v>
      </c>
      <c r="F12" s="1123"/>
      <c r="G12" s="1124"/>
      <c r="H12" s="1125" t="e">
        <f>IF($D$6&gt;=H41,CONCATENATE(TEXT(H42,"m/d/yyyy")," - ",TEXT(H43,"m/d/yyyy")),"N/A")</f>
        <v>#REF!</v>
      </c>
      <c r="I12" s="1126"/>
      <c r="J12" s="1127"/>
      <c r="K12" s="1088" t="e">
        <f>IF($D$6&gt;=K41,CONCATENATE(TEXT(K42,"m/d/yyyy")," - ",TEXT(K43,"m/d/yyyy")),"N/A")</f>
        <v>#REF!</v>
      </c>
      <c r="L12" s="1089"/>
      <c r="M12" s="1090"/>
      <c r="N12" s="1286" t="e">
        <f>IF($D$6&gt;=N41,CONCATENATE(TEXT(N42,"m/d/yyyy")," - ",TEXT(N43,"m/d/yyyy")),"N/A")</f>
        <v>#REF!</v>
      </c>
      <c r="O12" s="1287"/>
      <c r="P12" s="1288"/>
      <c r="Q12" s="1289" t="e">
        <f>IF($D$6&gt;=Q41,CONCATENATE(TEXT(Q42,"m/d/yyyy")," - ",TEXT(Q43,"m/d/yyyy")),"N/A")</f>
        <v>#REF!</v>
      </c>
      <c r="R12" s="1290"/>
      <c r="S12" s="1291"/>
      <c r="T12" s="1292" t="e">
        <f>IF($D$6&gt;=T41,CONCATENATE(TEXT(T42,"m/d/yyyy")," - ",TEXT(T43,"m/d/yyyy")),"N/A")</f>
        <v>#REF!</v>
      </c>
      <c r="U12" s="1293"/>
      <c r="V12" s="1294"/>
      <c r="W12" s="1295" t="e">
        <f>IF($D$6&gt;=W41,CONCATENATE(TEXT(W42,"m/d/yyyy")," - ",TEXT(W43,"m/d/yyyy")),"N/A")</f>
        <v>#REF!</v>
      </c>
      <c r="X12" s="1296"/>
      <c r="Y12" s="1297"/>
      <c r="Z12" s="1298" t="e">
        <f>IF($D$6&gt;=Z41,CONCATENATE(TEXT(Z42,"m/d/yyyy")," - ",TEXT(Z43,"m/d/yyyy")),"N/A")</f>
        <v>#REF!</v>
      </c>
      <c r="AA12" s="1299"/>
      <c r="AB12" s="1300"/>
      <c r="AC12" s="1301" t="e">
        <f>IF($D$6&gt;=AC41,CONCATENATE(TEXT(AC42,"m/d/yyyy")," - ",TEXT(AC43,"m/d/yyyy")),"N/A")</f>
        <v>#REF!</v>
      </c>
      <c r="AD12" s="1302"/>
      <c r="AE12" s="1303"/>
      <c r="AF12" s="1282" t="e">
        <f>IF($D$6&gt;=AF41,CONCATENATE(TEXT(AF42,"m/d/yyyy")," - ",TEXT(AF43,"m/d/yyyy")),"N/A")</f>
        <v>#REF!</v>
      </c>
      <c r="AG12" s="1283"/>
      <c r="AH12" s="1284"/>
    </row>
    <row r="13" spans="1:35">
      <c r="A13" s="1098"/>
      <c r="B13" s="1097"/>
      <c r="C13" s="1097"/>
      <c r="D13" s="1097"/>
      <c r="E13" s="1067"/>
      <c r="F13" s="1068"/>
      <c r="G13" s="1069"/>
      <c r="H13" s="1067"/>
      <c r="I13" s="1068"/>
      <c r="J13" s="1069"/>
      <c r="K13" s="1067"/>
      <c r="L13" s="1068"/>
      <c r="M13" s="1069"/>
      <c r="N13" s="1067"/>
      <c r="O13" s="1068"/>
      <c r="P13" s="1069"/>
      <c r="Q13" s="1067"/>
      <c r="R13" s="1068"/>
      <c r="S13" s="1069"/>
      <c r="T13" s="1067"/>
      <c r="U13" s="1068"/>
      <c r="V13" s="1069"/>
      <c r="W13" s="1067"/>
      <c r="X13" s="1068"/>
      <c r="Y13" s="1069"/>
      <c r="Z13" s="1067"/>
      <c r="AA13" s="1068"/>
      <c r="AB13" s="1069"/>
      <c r="AC13" s="1067"/>
      <c r="AD13" s="1068"/>
      <c r="AE13" s="1069"/>
      <c r="AF13" s="1067"/>
      <c r="AG13" s="1068"/>
      <c r="AH13" s="1069"/>
      <c r="AI13" s="62"/>
    </row>
    <row r="14" spans="1:35" s="55" customFormat="1">
      <c r="A14" s="1097"/>
      <c r="B14" s="1097"/>
      <c r="C14" s="1097"/>
      <c r="D14" s="1097"/>
      <c r="E14" s="1070"/>
      <c r="F14" s="1071"/>
      <c r="G14" s="1072"/>
      <c r="H14" s="1070"/>
      <c r="I14" s="1071"/>
      <c r="J14" s="1072"/>
      <c r="K14" s="1070"/>
      <c r="L14" s="1071"/>
      <c r="M14" s="1072"/>
      <c r="N14" s="1070"/>
      <c r="O14" s="1071"/>
      <c r="P14" s="1072"/>
      <c r="Q14" s="1070"/>
      <c r="R14" s="1071"/>
      <c r="S14" s="1072"/>
      <c r="T14" s="1070"/>
      <c r="U14" s="1071"/>
      <c r="V14" s="1072"/>
      <c r="W14" s="1070"/>
      <c r="X14" s="1071"/>
      <c r="Y14" s="1072"/>
      <c r="Z14" s="1070"/>
      <c r="AA14" s="1071"/>
      <c r="AB14" s="1072"/>
      <c r="AC14" s="1070"/>
      <c r="AD14" s="1071"/>
      <c r="AE14" s="1072"/>
      <c r="AF14" s="1070"/>
      <c r="AG14" s="1071"/>
      <c r="AH14" s="1072"/>
    </row>
    <row r="15" spans="1:35">
      <c r="A15" s="1097"/>
      <c r="B15" s="1097"/>
      <c r="C15" s="1097"/>
      <c r="D15" s="1097"/>
      <c r="E15" s="1073"/>
      <c r="F15" s="1074"/>
      <c r="G15" s="1075"/>
      <c r="H15" s="1073"/>
      <c r="I15" s="1074"/>
      <c r="J15" s="1075"/>
      <c r="K15" s="1073"/>
      <c r="L15" s="1074"/>
      <c r="M15" s="1075"/>
      <c r="N15" s="1073"/>
      <c r="O15" s="1074"/>
      <c r="P15" s="1075"/>
      <c r="Q15" s="1073"/>
      <c r="R15" s="1074"/>
      <c r="S15" s="1075"/>
      <c r="T15" s="1073"/>
      <c r="U15" s="1074"/>
      <c r="V15" s="1075"/>
      <c r="W15" s="1073"/>
      <c r="X15" s="1074"/>
      <c r="Y15" s="1075"/>
      <c r="Z15" s="1073"/>
      <c r="AA15" s="1074"/>
      <c r="AB15" s="1075"/>
      <c r="AC15" s="1073"/>
      <c r="AD15" s="1074"/>
      <c r="AE15" s="1075"/>
      <c r="AF15" s="1073"/>
      <c r="AG15" s="1074"/>
      <c r="AH15" s="1075"/>
    </row>
    <row r="16" spans="1:35">
      <c r="A16" s="1097"/>
      <c r="B16" s="1097"/>
      <c r="C16" s="1097"/>
      <c r="D16" s="1097"/>
      <c r="E16" s="1073"/>
      <c r="F16" s="1074"/>
      <c r="G16" s="1075"/>
      <c r="H16" s="1073"/>
      <c r="I16" s="1074"/>
      <c r="J16" s="1075"/>
      <c r="K16" s="1073"/>
      <c r="L16" s="1074"/>
      <c r="M16" s="1075"/>
      <c r="N16" s="1073"/>
      <c r="O16" s="1074"/>
      <c r="P16" s="1075"/>
      <c r="Q16" s="1073"/>
      <c r="R16" s="1074"/>
      <c r="S16" s="1075"/>
      <c r="T16" s="1073"/>
      <c r="U16" s="1074"/>
      <c r="V16" s="1075"/>
      <c r="W16" s="1073"/>
      <c r="X16" s="1074"/>
      <c r="Y16" s="1075"/>
      <c r="Z16" s="1073"/>
      <c r="AA16" s="1074"/>
      <c r="AB16" s="1075"/>
      <c r="AC16" s="1073"/>
      <c r="AD16" s="1074"/>
      <c r="AE16" s="1075"/>
      <c r="AF16" s="1073"/>
      <c r="AG16" s="1074"/>
      <c r="AH16" s="1075"/>
    </row>
    <row r="17" spans="1:34">
      <c r="A17" s="1097"/>
      <c r="B17" s="1097"/>
      <c r="C17" s="1097"/>
      <c r="D17" s="1097"/>
      <c r="E17" s="1073"/>
      <c r="F17" s="1074"/>
      <c r="G17" s="1075"/>
      <c r="H17" s="1073"/>
      <c r="I17" s="1074"/>
      <c r="J17" s="1075"/>
      <c r="K17" s="1073"/>
      <c r="L17" s="1074"/>
      <c r="M17" s="1075"/>
      <c r="N17" s="1073"/>
      <c r="O17" s="1074"/>
      <c r="P17" s="1075"/>
      <c r="Q17" s="1073"/>
      <c r="R17" s="1074"/>
      <c r="S17" s="1075"/>
      <c r="T17" s="1073"/>
      <c r="U17" s="1074"/>
      <c r="V17" s="1075"/>
      <c r="W17" s="1073"/>
      <c r="X17" s="1074"/>
      <c r="Y17" s="1075"/>
      <c r="Z17" s="1073"/>
      <c r="AA17" s="1074"/>
      <c r="AB17" s="1075"/>
      <c r="AC17" s="1073"/>
      <c r="AD17" s="1074"/>
      <c r="AE17" s="1075"/>
      <c r="AF17" s="1073"/>
      <c r="AG17" s="1074"/>
      <c r="AH17" s="1075"/>
    </row>
    <row r="18" spans="1:34">
      <c r="A18" s="1097"/>
      <c r="B18" s="1097"/>
      <c r="C18" s="1097"/>
      <c r="D18" s="1097"/>
      <c r="E18" s="1073"/>
      <c r="F18" s="1074"/>
      <c r="G18" s="1075"/>
      <c r="H18" s="1073"/>
      <c r="I18" s="1074"/>
      <c r="J18" s="1075"/>
      <c r="K18" s="1073"/>
      <c r="L18" s="1074"/>
      <c r="M18" s="1075"/>
      <c r="N18" s="1073"/>
      <c r="O18" s="1074"/>
      <c r="P18" s="1075"/>
      <c r="Q18" s="1073"/>
      <c r="R18" s="1074"/>
      <c r="S18" s="1075"/>
      <c r="T18" s="1073"/>
      <c r="U18" s="1074"/>
      <c r="V18" s="1075"/>
      <c r="W18" s="1073"/>
      <c r="X18" s="1074"/>
      <c r="Y18" s="1075"/>
      <c r="Z18" s="1073"/>
      <c r="AA18" s="1074"/>
      <c r="AB18" s="1075"/>
      <c r="AC18" s="1073"/>
      <c r="AD18" s="1074"/>
      <c r="AE18" s="1075"/>
      <c r="AF18" s="1073"/>
      <c r="AG18" s="1074"/>
      <c r="AH18" s="1075"/>
    </row>
    <row r="19" spans="1:34">
      <c r="A19" s="1097"/>
      <c r="B19" s="1097"/>
      <c r="C19" s="1097"/>
      <c r="D19" s="1097"/>
      <c r="E19" s="1073"/>
      <c r="F19" s="1304"/>
      <c r="G19" s="1075"/>
      <c r="H19" s="1073"/>
      <c r="I19" s="1304"/>
      <c r="J19" s="1075"/>
      <c r="K19" s="1073"/>
      <c r="L19" s="1304"/>
      <c r="M19" s="1075"/>
      <c r="N19" s="1073"/>
      <c r="O19" s="1304"/>
      <c r="P19" s="1075"/>
      <c r="Q19" s="1073"/>
      <c r="R19" s="1304"/>
      <c r="S19" s="1075"/>
      <c r="T19" s="1073"/>
      <c r="U19" s="1304"/>
      <c r="V19" s="1075"/>
      <c r="W19" s="1073"/>
      <c r="X19" s="1304"/>
      <c r="Y19" s="1075"/>
      <c r="Z19" s="1073"/>
      <c r="AA19" s="1304"/>
      <c r="AB19" s="1075"/>
      <c r="AC19" s="1073"/>
      <c r="AD19" s="1304"/>
      <c r="AE19" s="1075"/>
      <c r="AF19" s="1073"/>
      <c r="AG19" s="1304"/>
      <c r="AH19" s="1075"/>
    </row>
    <row r="20" spans="1:34">
      <c r="A20" s="1097"/>
      <c r="B20" s="1097"/>
      <c r="C20" s="1097"/>
      <c r="D20" s="1097"/>
      <c r="E20" s="1073"/>
      <c r="F20" s="1074"/>
      <c r="G20" s="1075"/>
      <c r="H20" s="1073"/>
      <c r="I20" s="1074"/>
      <c r="J20" s="1075"/>
      <c r="K20" s="1073"/>
      <c r="L20" s="1074"/>
      <c r="M20" s="1075"/>
      <c r="N20" s="1073"/>
      <c r="O20" s="1074"/>
      <c r="P20" s="1075"/>
      <c r="Q20" s="1073"/>
      <c r="R20" s="1074"/>
      <c r="S20" s="1075"/>
      <c r="T20" s="1073"/>
      <c r="U20" s="1074"/>
      <c r="V20" s="1075"/>
      <c r="W20" s="1073"/>
      <c r="X20" s="1074"/>
      <c r="Y20" s="1075"/>
      <c r="Z20" s="1073"/>
      <c r="AA20" s="1074"/>
      <c r="AB20" s="1075"/>
      <c r="AC20" s="1073"/>
      <c r="AD20" s="1074"/>
      <c r="AE20" s="1075"/>
      <c r="AF20" s="1073"/>
      <c r="AG20" s="1074"/>
      <c r="AH20" s="1075"/>
    </row>
    <row r="21" spans="1:34">
      <c r="A21" s="1097"/>
      <c r="B21" s="1097"/>
      <c r="C21" s="1097"/>
      <c r="D21" s="1097"/>
      <c r="E21" s="1309"/>
      <c r="F21" s="1304"/>
      <c r="G21" s="1310"/>
      <c r="H21" s="1309"/>
      <c r="I21" s="1304"/>
      <c r="J21" s="1310"/>
      <c r="K21" s="1309"/>
      <c r="L21" s="1304"/>
      <c r="M21" s="1310"/>
      <c r="N21" s="1309"/>
      <c r="O21" s="1304"/>
      <c r="P21" s="1310"/>
      <c r="Q21" s="1309"/>
      <c r="R21" s="1304"/>
      <c r="S21" s="1310"/>
      <c r="T21" s="1309"/>
      <c r="U21" s="1304"/>
      <c r="V21" s="1310"/>
      <c r="W21" s="1309"/>
      <c r="X21" s="1304"/>
      <c r="Y21" s="1310"/>
      <c r="Z21" s="1309"/>
      <c r="AA21" s="1304"/>
      <c r="AB21" s="1310"/>
      <c r="AC21" s="1309"/>
      <c r="AD21" s="1304"/>
      <c r="AE21" s="1310"/>
      <c r="AF21" s="1309"/>
      <c r="AG21" s="1304"/>
      <c r="AH21" s="1310"/>
    </row>
    <row r="41" spans="1:34">
      <c r="A41" s="66" t="s">
        <v>222</v>
      </c>
      <c r="B41" s="66"/>
      <c r="C41" s="66"/>
      <c r="D41" s="66"/>
      <c r="E41" s="66">
        <v>1</v>
      </c>
      <c r="F41" s="66">
        <v>1</v>
      </c>
      <c r="G41" s="66">
        <v>1</v>
      </c>
      <c r="H41" s="66">
        <f t="shared" ref="H41:AH41" si="0">E41+1</f>
        <v>2</v>
      </c>
      <c r="I41" s="66">
        <f t="shared" si="0"/>
        <v>2</v>
      </c>
      <c r="J41" s="66">
        <f t="shared" si="0"/>
        <v>2</v>
      </c>
      <c r="K41" s="66">
        <f t="shared" si="0"/>
        <v>3</v>
      </c>
      <c r="L41" s="66">
        <f t="shared" si="0"/>
        <v>3</v>
      </c>
      <c r="M41" s="66">
        <f t="shared" si="0"/>
        <v>3</v>
      </c>
      <c r="N41" s="66">
        <f t="shared" si="0"/>
        <v>4</v>
      </c>
      <c r="O41" s="66">
        <f t="shared" si="0"/>
        <v>4</v>
      </c>
      <c r="P41" s="66">
        <f t="shared" si="0"/>
        <v>4</v>
      </c>
      <c r="Q41" s="66">
        <f t="shared" si="0"/>
        <v>5</v>
      </c>
      <c r="R41" s="66">
        <f t="shared" si="0"/>
        <v>5</v>
      </c>
      <c r="S41" s="66">
        <f t="shared" si="0"/>
        <v>5</v>
      </c>
      <c r="T41" s="66">
        <f t="shared" si="0"/>
        <v>6</v>
      </c>
      <c r="U41" s="66">
        <f t="shared" si="0"/>
        <v>6</v>
      </c>
      <c r="V41" s="66">
        <f t="shared" si="0"/>
        <v>6</v>
      </c>
      <c r="W41" s="66">
        <f t="shared" si="0"/>
        <v>7</v>
      </c>
      <c r="X41" s="66">
        <f t="shared" si="0"/>
        <v>7</v>
      </c>
      <c r="Y41" s="66">
        <f t="shared" si="0"/>
        <v>7</v>
      </c>
      <c r="Z41" s="66">
        <f t="shared" si="0"/>
        <v>8</v>
      </c>
      <c r="AA41" s="66">
        <f t="shared" si="0"/>
        <v>8</v>
      </c>
      <c r="AB41" s="66">
        <f t="shared" si="0"/>
        <v>8</v>
      </c>
      <c r="AC41" s="66">
        <f t="shared" si="0"/>
        <v>9</v>
      </c>
      <c r="AD41" s="66">
        <f t="shared" si="0"/>
        <v>9</v>
      </c>
      <c r="AE41" s="66">
        <f t="shared" si="0"/>
        <v>9</v>
      </c>
      <c r="AF41" s="66">
        <f t="shared" si="0"/>
        <v>10</v>
      </c>
      <c r="AG41" s="66">
        <f t="shared" si="0"/>
        <v>10</v>
      </c>
      <c r="AH41" s="66">
        <f t="shared" si="0"/>
        <v>10</v>
      </c>
    </row>
    <row r="42" spans="1:34">
      <c r="A42" s="227" t="s">
        <v>223</v>
      </c>
      <c r="B42" s="66"/>
      <c r="C42" s="66"/>
      <c r="D42" s="66"/>
      <c r="E42" s="67" t="e">
        <f>'Summary - ML &amp; PM'!#REF!</f>
        <v>#REF!</v>
      </c>
      <c r="F42" s="67" t="e">
        <f>'Summary - ML &amp; PM'!#REF!</f>
        <v>#REF!</v>
      </c>
      <c r="G42" s="67">
        <f>'Summary - ML &amp; PM'!E80</f>
        <v>45566</v>
      </c>
      <c r="H42" s="67" t="e">
        <f>'Summary - ML &amp; PM'!#REF!</f>
        <v>#REF!</v>
      </c>
      <c r="I42" s="67" t="e">
        <f>'Summary - ML &amp; PM'!#REF!</f>
        <v>#REF!</v>
      </c>
      <c r="J42" s="67">
        <f>'Summary - ML &amp; PM'!F80</f>
        <v>45839</v>
      </c>
      <c r="K42" s="67" t="e">
        <f>'Summary - ML &amp; PM'!#REF!</f>
        <v>#REF!</v>
      </c>
      <c r="L42" s="67" t="e">
        <f>'Summary - ML &amp; PM'!#REF!</f>
        <v>#REF!</v>
      </c>
      <c r="M42" s="67">
        <f>'Summary - ML &amp; PM'!G80</f>
        <v>46204</v>
      </c>
      <c r="N42" s="67" t="e">
        <f>'Summary - ML &amp; PM'!#REF!</f>
        <v>#REF!</v>
      </c>
      <c r="O42" s="67" t="e">
        <f>'Summary - ML &amp; PM'!#REF!</f>
        <v>#REF!</v>
      </c>
      <c r="P42" s="67">
        <f>'Summary - ML &amp; PM'!H80</f>
        <v>46569</v>
      </c>
      <c r="Q42" s="67" t="e">
        <f>'Summary - ML &amp; PM'!#REF!</f>
        <v>#REF!</v>
      </c>
      <c r="R42" s="67" t="e">
        <f>'Summary - ML &amp; PM'!#REF!</f>
        <v>#REF!</v>
      </c>
      <c r="S42" s="67">
        <f>'Summary - ML &amp; PM'!I80</f>
        <v>46935</v>
      </c>
      <c r="T42" s="67" t="e">
        <f>'Summary - ML &amp; PM'!#REF!</f>
        <v>#REF!</v>
      </c>
      <c r="U42" s="67" t="e">
        <f>'Summary - ML &amp; PM'!#REF!</f>
        <v>#REF!</v>
      </c>
      <c r="V42" s="67" t="e">
        <f>'Summary - ML &amp; PM'!#REF!</f>
        <v>#REF!</v>
      </c>
      <c r="W42" s="67" t="e">
        <f>'Summary - ML &amp; PM'!#REF!</f>
        <v>#REF!</v>
      </c>
      <c r="X42" s="67" t="e">
        <f>'Summary - ML &amp; PM'!#REF!</f>
        <v>#REF!</v>
      </c>
      <c r="Y42" s="67" t="e">
        <f>'Summary - ML &amp; PM'!#REF!</f>
        <v>#REF!</v>
      </c>
      <c r="Z42" s="67" t="e">
        <f>'Summary - ML &amp; PM'!#REF!</f>
        <v>#REF!</v>
      </c>
      <c r="AA42" s="67" t="e">
        <f>'Summary - ML &amp; PM'!#REF!</f>
        <v>#REF!</v>
      </c>
      <c r="AB42" s="67" t="e">
        <f>'Summary - ML &amp; PM'!#REF!</f>
        <v>#REF!</v>
      </c>
      <c r="AC42" s="67" t="e">
        <f>'Summary - ML &amp; PM'!#REF!</f>
        <v>#REF!</v>
      </c>
      <c r="AD42" s="67" t="e">
        <f>'Summary - ML &amp; PM'!#REF!</f>
        <v>#REF!</v>
      </c>
      <c r="AE42" s="67" t="e">
        <f>'Summary - ML &amp; PM'!#REF!</f>
        <v>#REF!</v>
      </c>
      <c r="AF42" s="67" t="e">
        <f>'Summary - ML &amp; PM'!#REF!</f>
        <v>#REF!</v>
      </c>
      <c r="AG42" s="67" t="e">
        <f>'Summary - ML &amp; PM'!#REF!</f>
        <v>#REF!</v>
      </c>
      <c r="AH42" s="67" t="e">
        <f>'Summary - ML &amp; PM'!#REF!</f>
        <v>#REF!</v>
      </c>
    </row>
    <row r="43" spans="1:34">
      <c r="A43" s="227" t="s">
        <v>224</v>
      </c>
      <c r="B43" s="66"/>
      <c r="C43" s="66"/>
      <c r="D43" s="66"/>
      <c r="E43" s="67" t="e">
        <f>'Summary - ML &amp; PM'!#REF!</f>
        <v>#REF!</v>
      </c>
      <c r="F43" s="67" t="e">
        <f>'Summary - ML &amp; PM'!#REF!</f>
        <v>#REF!</v>
      </c>
      <c r="G43" s="67">
        <f>'Summary - ML &amp; PM'!E81</f>
        <v>45838</v>
      </c>
      <c r="H43" s="67" t="e">
        <f>'Summary - ML &amp; PM'!#REF!</f>
        <v>#REF!</v>
      </c>
      <c r="I43" s="67" t="e">
        <f>'Summary - ML &amp; PM'!#REF!</f>
        <v>#REF!</v>
      </c>
      <c r="J43" s="67">
        <f>'Summary - ML &amp; PM'!F81</f>
        <v>46203</v>
      </c>
      <c r="K43" s="67" t="e">
        <f>'Summary - ML &amp; PM'!#REF!</f>
        <v>#REF!</v>
      </c>
      <c r="L43" s="67" t="e">
        <f>'Summary - ML &amp; PM'!#REF!</f>
        <v>#REF!</v>
      </c>
      <c r="M43" s="67">
        <f>'Summary - ML &amp; PM'!G81</f>
        <v>46568</v>
      </c>
      <c r="N43" s="67" t="e">
        <f>'Summary - ML &amp; PM'!#REF!</f>
        <v>#REF!</v>
      </c>
      <c r="O43" s="67" t="e">
        <f>'Summary - ML &amp; PM'!#REF!</f>
        <v>#REF!</v>
      </c>
      <c r="P43" s="67">
        <f>'Summary - ML &amp; PM'!H81</f>
        <v>46934</v>
      </c>
      <c r="Q43" s="67" t="e">
        <f>'Summary - ML &amp; PM'!#REF!</f>
        <v>#REF!</v>
      </c>
      <c r="R43" s="67" t="e">
        <f>'Summary - ML &amp; PM'!#REF!</f>
        <v>#REF!</v>
      </c>
      <c r="S43" s="67">
        <f>'Summary - ML &amp; PM'!I81</f>
        <v>47299</v>
      </c>
      <c r="T43" s="67" t="e">
        <f>'Summary - ML &amp; PM'!#REF!</f>
        <v>#REF!</v>
      </c>
      <c r="U43" s="67" t="e">
        <f>'Summary - ML &amp; PM'!#REF!</f>
        <v>#REF!</v>
      </c>
      <c r="V43" s="67" t="e">
        <f>'Summary - ML &amp; PM'!#REF!</f>
        <v>#REF!</v>
      </c>
      <c r="W43" s="67" t="e">
        <f>'Summary - ML &amp; PM'!#REF!</f>
        <v>#REF!</v>
      </c>
      <c r="X43" s="67" t="e">
        <f>'Summary - ML &amp; PM'!#REF!</f>
        <v>#REF!</v>
      </c>
      <c r="Y43" s="67" t="e">
        <f>'Summary - ML &amp; PM'!#REF!</f>
        <v>#REF!</v>
      </c>
      <c r="Z43" s="67" t="e">
        <f>'Summary - ML &amp; PM'!#REF!</f>
        <v>#REF!</v>
      </c>
      <c r="AA43" s="67" t="e">
        <f>'Summary - ML &amp; PM'!#REF!</f>
        <v>#REF!</v>
      </c>
      <c r="AB43" s="67" t="e">
        <f>'Summary - ML &amp; PM'!#REF!</f>
        <v>#REF!</v>
      </c>
      <c r="AC43" s="67" t="e">
        <f>'Summary - ML &amp; PM'!#REF!</f>
        <v>#REF!</v>
      </c>
      <c r="AD43" s="67" t="e">
        <f>'Summary - ML &amp; PM'!#REF!</f>
        <v>#REF!</v>
      </c>
      <c r="AE43" s="67" t="e">
        <f>'Summary - ML &amp; PM'!#REF!</f>
        <v>#REF!</v>
      </c>
      <c r="AF43" s="67" t="e">
        <f>'Summary - ML &amp; PM'!#REF!</f>
        <v>#REF!</v>
      </c>
      <c r="AG43" s="67" t="e">
        <f>'Summary - ML &amp; PM'!#REF!</f>
        <v>#REF!</v>
      </c>
      <c r="AH43" s="67" t="e">
        <f>'Summary - ML &amp; PM'!#REF!</f>
        <v>#REF!</v>
      </c>
    </row>
    <row r="44" spans="1:34" ht="13.5" customHeight="1">
      <c r="A44" s="66" t="s">
        <v>211</v>
      </c>
      <c r="B44" s="66"/>
      <c r="C44" s="66"/>
      <c r="D44" s="66"/>
      <c r="E44" s="67" t="str">
        <f>$B$3</f>
        <v/>
      </c>
      <c r="F44" s="67" t="str">
        <f t="shared" ref="F44:AH44" si="1">$B$3</f>
        <v/>
      </c>
      <c r="G44" s="67" t="str">
        <f t="shared" si="1"/>
        <v/>
      </c>
      <c r="H44" s="67" t="str">
        <f t="shared" si="1"/>
        <v/>
      </c>
      <c r="I44" s="67" t="str">
        <f t="shared" si="1"/>
        <v/>
      </c>
      <c r="J44" s="67" t="str">
        <f t="shared" si="1"/>
        <v/>
      </c>
      <c r="K44" s="67" t="str">
        <f t="shared" si="1"/>
        <v/>
      </c>
      <c r="L44" s="67" t="str">
        <f t="shared" si="1"/>
        <v/>
      </c>
      <c r="M44" s="67" t="str">
        <f t="shared" si="1"/>
        <v/>
      </c>
      <c r="N44" s="67" t="str">
        <f t="shared" si="1"/>
        <v/>
      </c>
      <c r="O44" s="67" t="str">
        <f t="shared" si="1"/>
        <v/>
      </c>
      <c r="P44" s="67" t="str">
        <f t="shared" si="1"/>
        <v/>
      </c>
      <c r="Q44" s="67" t="str">
        <f t="shared" si="1"/>
        <v/>
      </c>
      <c r="R44" s="67" t="str">
        <f t="shared" si="1"/>
        <v/>
      </c>
      <c r="S44" s="67" t="str">
        <f t="shared" si="1"/>
        <v/>
      </c>
      <c r="T44" s="67" t="str">
        <f t="shared" si="1"/>
        <v/>
      </c>
      <c r="U44" s="67" t="str">
        <f t="shared" si="1"/>
        <v/>
      </c>
      <c r="V44" s="67" t="str">
        <f t="shared" si="1"/>
        <v/>
      </c>
      <c r="W44" s="67" t="str">
        <f t="shared" si="1"/>
        <v/>
      </c>
      <c r="X44" s="67" t="str">
        <f t="shared" si="1"/>
        <v/>
      </c>
      <c r="Y44" s="67" t="str">
        <f t="shared" si="1"/>
        <v/>
      </c>
      <c r="Z44" s="67" t="str">
        <f t="shared" si="1"/>
        <v/>
      </c>
      <c r="AA44" s="67" t="str">
        <f t="shared" si="1"/>
        <v/>
      </c>
      <c r="AB44" s="67" t="str">
        <f t="shared" si="1"/>
        <v/>
      </c>
      <c r="AC44" s="67" t="str">
        <f t="shared" si="1"/>
        <v/>
      </c>
      <c r="AD44" s="67" t="str">
        <f t="shared" si="1"/>
        <v/>
      </c>
      <c r="AE44" s="67" t="str">
        <f t="shared" si="1"/>
        <v/>
      </c>
      <c r="AF44" s="67" t="str">
        <f t="shared" si="1"/>
        <v/>
      </c>
      <c r="AG44" s="67" t="str">
        <f t="shared" si="1"/>
        <v/>
      </c>
      <c r="AH44" s="67" t="str">
        <f t="shared" si="1"/>
        <v/>
      </c>
    </row>
    <row r="45" spans="1:34">
      <c r="A45" s="68" t="s">
        <v>225</v>
      </c>
      <c r="B45" s="68"/>
      <c r="C45" s="68"/>
      <c r="D45" s="68"/>
      <c r="E45" s="68" t="e">
        <f>IF((AND(E41&gt;$D$5,E41&lt;=$D$6)),E41-$D$5,0)</f>
        <v>#REF!</v>
      </c>
      <c r="F45" s="68" t="e">
        <f t="shared" ref="F45:AH45" si="2">IF((AND(F41&gt;$D$5,F41&lt;=$D$6)),F41-$D$5,0)</f>
        <v>#REF!</v>
      </c>
      <c r="G45" s="68" t="e">
        <f t="shared" si="2"/>
        <v>#REF!</v>
      </c>
      <c r="H45" s="68" t="e">
        <f t="shared" si="2"/>
        <v>#REF!</v>
      </c>
      <c r="I45" s="68" t="e">
        <f t="shared" si="2"/>
        <v>#REF!</v>
      </c>
      <c r="J45" s="68" t="e">
        <f t="shared" si="2"/>
        <v>#REF!</v>
      </c>
      <c r="K45" s="68" t="e">
        <f t="shared" si="2"/>
        <v>#REF!</v>
      </c>
      <c r="L45" s="68" t="e">
        <f t="shared" si="2"/>
        <v>#REF!</v>
      </c>
      <c r="M45" s="68" t="e">
        <f t="shared" si="2"/>
        <v>#REF!</v>
      </c>
      <c r="N45" s="68" t="e">
        <f t="shared" si="2"/>
        <v>#REF!</v>
      </c>
      <c r="O45" s="68" t="e">
        <f t="shared" si="2"/>
        <v>#REF!</v>
      </c>
      <c r="P45" s="68" t="e">
        <f t="shared" si="2"/>
        <v>#REF!</v>
      </c>
      <c r="Q45" s="68" t="e">
        <f t="shared" si="2"/>
        <v>#REF!</v>
      </c>
      <c r="R45" s="68" t="e">
        <f t="shared" si="2"/>
        <v>#REF!</v>
      </c>
      <c r="S45" s="68" t="e">
        <f t="shared" si="2"/>
        <v>#REF!</v>
      </c>
      <c r="T45" s="68" t="e">
        <f t="shared" si="2"/>
        <v>#REF!</v>
      </c>
      <c r="U45" s="68" t="e">
        <f t="shared" si="2"/>
        <v>#REF!</v>
      </c>
      <c r="V45" s="68" t="e">
        <f t="shared" si="2"/>
        <v>#REF!</v>
      </c>
      <c r="W45" s="68" t="e">
        <f t="shared" si="2"/>
        <v>#REF!</v>
      </c>
      <c r="X45" s="68" t="e">
        <f t="shared" si="2"/>
        <v>#REF!</v>
      </c>
      <c r="Y45" s="68" t="e">
        <f t="shared" si="2"/>
        <v>#REF!</v>
      </c>
      <c r="Z45" s="68" t="e">
        <f t="shared" si="2"/>
        <v>#REF!</v>
      </c>
      <c r="AA45" s="68" t="e">
        <f t="shared" si="2"/>
        <v>#REF!</v>
      </c>
      <c r="AB45" s="68" t="e">
        <f t="shared" si="2"/>
        <v>#REF!</v>
      </c>
      <c r="AC45" s="68" t="e">
        <f t="shared" si="2"/>
        <v>#REF!</v>
      </c>
      <c r="AD45" s="68" t="e">
        <f t="shared" si="2"/>
        <v>#REF!</v>
      </c>
      <c r="AE45" s="68" t="e">
        <f t="shared" si="2"/>
        <v>#REF!</v>
      </c>
      <c r="AF45" s="68" t="e">
        <f t="shared" si="2"/>
        <v>#REF!</v>
      </c>
      <c r="AG45" s="68" t="e">
        <f t="shared" si="2"/>
        <v>#REF!</v>
      </c>
      <c r="AH45" s="68" t="e">
        <f t="shared" si="2"/>
        <v>#REF!</v>
      </c>
    </row>
  </sheetData>
  <sheetProtection formatCells="0" formatColumns="0" formatRows="0" insertHyperlinks="0" sort="0" autoFilter="0" pivotTables="0"/>
  <mergeCells count="123">
    <mergeCell ref="A11:D11"/>
    <mergeCell ref="B7:D7"/>
    <mergeCell ref="T21:V21"/>
    <mergeCell ref="W21:Y21"/>
    <mergeCell ref="Z21:AB21"/>
    <mergeCell ref="AC21:AE21"/>
    <mergeCell ref="AF21:AH21"/>
    <mergeCell ref="A21:D21"/>
    <mergeCell ref="E21:G21"/>
    <mergeCell ref="H21:J21"/>
    <mergeCell ref="K21:M21"/>
    <mergeCell ref="N21:P21"/>
    <mergeCell ref="Q21:S21"/>
    <mergeCell ref="AF17:AH17"/>
    <mergeCell ref="Q17:S17"/>
    <mergeCell ref="A20:D20"/>
    <mergeCell ref="E20:G20"/>
    <mergeCell ref="H20:J20"/>
    <mergeCell ref="K20:M20"/>
    <mergeCell ref="N20:P20"/>
    <mergeCell ref="A19:D19"/>
    <mergeCell ref="E19:G19"/>
    <mergeCell ref="H19:J19"/>
    <mergeCell ref="K19:M19"/>
    <mergeCell ref="N19:P19"/>
    <mergeCell ref="AC17:AE17"/>
    <mergeCell ref="Q20:S20"/>
    <mergeCell ref="T20:V20"/>
    <mergeCell ref="W20:Y20"/>
    <mergeCell ref="Z20:AB20"/>
    <mergeCell ref="AC20:AE20"/>
    <mergeCell ref="AF20:AH20"/>
    <mergeCell ref="T19:V19"/>
    <mergeCell ref="W19:Y19"/>
    <mergeCell ref="Z19:AB19"/>
    <mergeCell ref="AC19:AE19"/>
    <mergeCell ref="AF19:AH19"/>
    <mergeCell ref="Q19:S19"/>
    <mergeCell ref="Z15:AB15"/>
    <mergeCell ref="AC15:AE15"/>
    <mergeCell ref="AF15:AH15"/>
    <mergeCell ref="Q15:S15"/>
    <mergeCell ref="A18:D18"/>
    <mergeCell ref="E18:G18"/>
    <mergeCell ref="H18:J18"/>
    <mergeCell ref="K18:M18"/>
    <mergeCell ref="N18:P18"/>
    <mergeCell ref="A17:D17"/>
    <mergeCell ref="E17:G17"/>
    <mergeCell ref="H17:J17"/>
    <mergeCell ref="K17:M17"/>
    <mergeCell ref="N17:P17"/>
    <mergeCell ref="Q18:S18"/>
    <mergeCell ref="T18:V18"/>
    <mergeCell ref="W18:Y18"/>
    <mergeCell ref="Z18:AB18"/>
    <mergeCell ref="AC18:AE18"/>
    <mergeCell ref="AF18:AH18"/>
    <mergeCell ref="T17:V17"/>
    <mergeCell ref="W17:Y17"/>
    <mergeCell ref="Z17:AB17"/>
    <mergeCell ref="AF14:AH14"/>
    <mergeCell ref="T13:V13"/>
    <mergeCell ref="W13:Y13"/>
    <mergeCell ref="Z13:AB13"/>
    <mergeCell ref="AC13:AE13"/>
    <mergeCell ref="AF13:AH13"/>
    <mergeCell ref="A16:D16"/>
    <mergeCell ref="E16:G16"/>
    <mergeCell ref="H16:J16"/>
    <mergeCell ref="K16:M16"/>
    <mergeCell ref="N16:P16"/>
    <mergeCell ref="A15:D15"/>
    <mergeCell ref="E15:G15"/>
    <mergeCell ref="H15:J15"/>
    <mergeCell ref="K15:M15"/>
    <mergeCell ref="N15:P15"/>
    <mergeCell ref="Q16:S16"/>
    <mergeCell ref="T16:V16"/>
    <mergeCell ref="W16:Y16"/>
    <mergeCell ref="Z16:AB16"/>
    <mergeCell ref="AC16:AE16"/>
    <mergeCell ref="AF16:AH16"/>
    <mergeCell ref="T15:V15"/>
    <mergeCell ref="W15:Y15"/>
    <mergeCell ref="AC12:AE12"/>
    <mergeCell ref="A13:D13"/>
    <mergeCell ref="E13:G13"/>
    <mergeCell ref="H13:J13"/>
    <mergeCell ref="K13:M13"/>
    <mergeCell ref="N13:P13"/>
    <mergeCell ref="Q13:S13"/>
    <mergeCell ref="A14:D14"/>
    <mergeCell ref="E14:G14"/>
    <mergeCell ref="H14:J14"/>
    <mergeCell ref="K14:M14"/>
    <mergeCell ref="N14:P14"/>
    <mergeCell ref="Q14:S14"/>
    <mergeCell ref="AC14:AE14"/>
    <mergeCell ref="B8:D8"/>
    <mergeCell ref="AF12:AH12"/>
    <mergeCell ref="T14:V14"/>
    <mergeCell ref="W11:Y11"/>
    <mergeCell ref="Z11:AB11"/>
    <mergeCell ref="W14:Y14"/>
    <mergeCell ref="Z14:AB14"/>
    <mergeCell ref="AC11:AE11"/>
    <mergeCell ref="AF11:AH11"/>
    <mergeCell ref="A12:D12"/>
    <mergeCell ref="E12:G12"/>
    <mergeCell ref="H12:J12"/>
    <mergeCell ref="K12:M12"/>
    <mergeCell ref="N12:P12"/>
    <mergeCell ref="Q12:S12"/>
    <mergeCell ref="E11:G11"/>
    <mergeCell ref="H11:J11"/>
    <mergeCell ref="K11:M11"/>
    <mergeCell ref="N11:P11"/>
    <mergeCell ref="Q11:S11"/>
    <mergeCell ref="T11:V11"/>
    <mergeCell ref="T12:V12"/>
    <mergeCell ref="W12:Y12"/>
    <mergeCell ref="Z12:AB12"/>
  </mergeCells>
  <conditionalFormatting sqref="B3 B5:C5 C6">
    <cfRule type="containsBlanks" dxfId="345" priority="1">
      <formula>LEN(TRIM(B3))=0</formula>
    </cfRule>
  </conditionalFormatting>
  <conditionalFormatting sqref="E11:AH11 E12:E21 H12:H21 K12:K21 N12:N21 Q12:Q21 T12:T21 W12:W21 Z12:Z21 AC12:AC21 AF12:AF21">
    <cfRule type="expression" dxfId="344" priority="318">
      <formula>E$41&gt;$D$6</formula>
    </cfRule>
  </conditionalFormatting>
  <printOptions horizontalCentered="1" headings="1"/>
  <pageMargins left="0.25" right="0.25" top="0.75" bottom="0.75" header="0.3" footer="0.3"/>
  <pageSetup scale="49" fitToHeight="0" orientation="landscape" r:id="rId1"/>
  <headerFooter alignWithMargins="0">
    <oddFooter>&amp;CPage &amp;P of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6CCFF"/>
    <pageSetUpPr fitToPage="1"/>
  </sheetPr>
  <dimension ref="A1:K223"/>
  <sheetViews>
    <sheetView showZeros="0" zoomScale="114" zoomScaleNormal="115" workbookViewId="0">
      <pane ySplit="2" topLeftCell="A3" activePane="bottomLeft" state="frozen"/>
      <selection activeCell="G16" sqref="G16"/>
      <selection pane="bottomLeft"/>
    </sheetView>
  </sheetViews>
  <sheetFormatPr defaultColWidth="0" defaultRowHeight="12.5" zeroHeight="1"/>
  <cols>
    <col min="1" max="1" width="31.7265625" style="8" customWidth="1"/>
    <col min="2" max="2" width="11.26953125" style="8" customWidth="1"/>
    <col min="3" max="3" width="11.26953125" style="166" customWidth="1"/>
    <col min="4" max="4" width="67.7265625" style="14" customWidth="1"/>
    <col min="5" max="5" width="26.7265625" style="183" customWidth="1"/>
    <col min="6" max="6" width="14.7265625" style="566" customWidth="1"/>
    <col min="7" max="7" width="20.54296875" style="566" hidden="1" customWidth="1"/>
    <col min="8" max="8" width="20.54296875" style="8" hidden="1" customWidth="1"/>
    <col min="9" max="9" width="19.7265625" style="8" hidden="1" customWidth="1"/>
    <col min="10" max="11" width="0" style="8" hidden="1" customWidth="1"/>
    <col min="12" max="16384" width="10.81640625" style="8" hidden="1"/>
  </cols>
  <sheetData>
    <row r="1" spans="1:11" s="71" customFormat="1" ht="15.5">
      <c r="A1" s="78" t="str">
        <f>'Summary - Start Up'!A1</f>
        <v>DEPARTMENT OF HOMELESSNESS AND SUPPORTIVE HOUSING</v>
      </c>
      <c r="C1" s="72"/>
      <c r="D1" s="72"/>
      <c r="E1" s="72"/>
      <c r="F1" s="72"/>
      <c r="G1" s="72"/>
      <c r="H1" s="72"/>
      <c r="I1" s="72"/>
      <c r="J1" s="72"/>
      <c r="K1" s="72"/>
    </row>
    <row r="2" spans="1:11" ht="15.5">
      <c r="A2" s="78" t="s">
        <v>314</v>
      </c>
      <c r="B2" s="9"/>
      <c r="C2" s="9"/>
      <c r="H2" s="72"/>
      <c r="I2" s="566"/>
      <c r="J2" s="566"/>
    </row>
    <row r="3" spans="1:11" ht="33.75" customHeight="1" thickBot="1">
      <c r="A3" s="963" t="str">
        <f>'Summary - ML &amp; PM'!B8</f>
        <v>Master Lease and Property Management Services</v>
      </c>
      <c r="B3" s="964"/>
      <c r="C3" s="964"/>
      <c r="D3" s="894"/>
      <c r="G3" s="944"/>
      <c r="H3" s="72"/>
      <c r="I3" s="566"/>
    </row>
    <row r="4" spans="1:11" s="936" customFormat="1" ht="39.5" thickBot="1">
      <c r="A4" s="931" t="s">
        <v>318</v>
      </c>
      <c r="B4" s="932" t="s">
        <v>283</v>
      </c>
      <c r="C4" s="933" t="s">
        <v>284</v>
      </c>
      <c r="D4" s="932" t="s">
        <v>319</v>
      </c>
      <c r="E4" s="934" t="s">
        <v>320</v>
      </c>
      <c r="F4" s="935"/>
      <c r="G4" s="935"/>
    </row>
    <row r="5" spans="1:11" ht="15.5">
      <c r="A5" s="753">
        <f>'Salary Detail - ML &amp; PM'!A13</f>
        <v>0</v>
      </c>
      <c r="B5" s="6">
        <f>'Salary Detail - ML &amp; PM'!F13</f>
        <v>0</v>
      </c>
      <c r="C5" s="180">
        <f>'Salary Detail - ML &amp; PM'!L13</f>
        <v>0</v>
      </c>
      <c r="D5" s="897"/>
      <c r="E5" s="980"/>
      <c r="H5" s="72"/>
      <c r="I5" s="566"/>
    </row>
    <row r="6" spans="1:11" ht="15.5">
      <c r="A6" s="753">
        <f>'Salary Detail - ML &amp; PM'!A14</f>
        <v>0</v>
      </c>
      <c r="B6" s="6">
        <f>'Salary Detail - ML &amp; PM'!F14</f>
        <v>0</v>
      </c>
      <c r="C6" s="180">
        <f>'Salary Detail - ML &amp; PM'!L14</f>
        <v>0</v>
      </c>
      <c r="D6" s="897"/>
      <c r="E6" s="980"/>
      <c r="H6" s="72"/>
      <c r="I6" s="566"/>
    </row>
    <row r="7" spans="1:11" ht="15.5">
      <c r="A7" s="753">
        <f>'Salary Detail - ML &amp; PM'!A15</f>
        <v>0</v>
      </c>
      <c r="B7" s="6">
        <f>'Salary Detail - ML &amp; PM'!F15</f>
        <v>0</v>
      </c>
      <c r="C7" s="180">
        <f>'Salary Detail - ML &amp; PM'!L15</f>
        <v>0</v>
      </c>
      <c r="D7" s="897"/>
      <c r="E7" s="980"/>
      <c r="H7" s="72"/>
      <c r="I7" s="566"/>
    </row>
    <row r="8" spans="1:11" ht="15.5">
      <c r="A8" s="753">
        <f>'Salary Detail - ML &amp; PM'!A16</f>
        <v>0</v>
      </c>
      <c r="B8" s="6">
        <f>'Salary Detail - ML &amp; PM'!F16</f>
        <v>0</v>
      </c>
      <c r="C8" s="180">
        <f>'Salary Detail - ML &amp; PM'!L16</f>
        <v>0</v>
      </c>
      <c r="D8" s="897"/>
      <c r="E8" s="980"/>
      <c r="H8" s="72"/>
      <c r="I8" s="566"/>
    </row>
    <row r="9" spans="1:11" ht="15.5">
      <c r="A9" s="753">
        <f>'Salary Detail - ML &amp; PM'!A17</f>
        <v>0</v>
      </c>
      <c r="B9" s="6">
        <f>'Salary Detail - ML &amp; PM'!F17</f>
        <v>0</v>
      </c>
      <c r="C9" s="180">
        <f>'Salary Detail - ML &amp; PM'!L17</f>
        <v>0</v>
      </c>
      <c r="D9" s="897"/>
      <c r="E9" s="980"/>
      <c r="H9" s="72"/>
      <c r="I9" s="566"/>
    </row>
    <row r="10" spans="1:11" ht="15.5">
      <c r="A10" s="753">
        <f>'Salary Detail - ML &amp; PM'!A18</f>
        <v>0</v>
      </c>
      <c r="B10" s="6">
        <f>'Salary Detail - ML &amp; PM'!F18</f>
        <v>0</v>
      </c>
      <c r="C10" s="180">
        <f>'Salary Detail - ML &amp; PM'!L18</f>
        <v>0</v>
      </c>
      <c r="D10" s="897"/>
      <c r="E10" s="980"/>
      <c r="H10" s="72"/>
      <c r="I10" s="14"/>
    </row>
    <row r="11" spans="1:11" ht="15.5">
      <c r="A11" s="753">
        <f>'Salary Detail - ML &amp; PM'!A19</f>
        <v>0</v>
      </c>
      <c r="B11" s="6">
        <f>'Salary Detail - ML &amp; PM'!F19</f>
        <v>0</v>
      </c>
      <c r="C11" s="180">
        <f>'Salary Detail - ML &amp; PM'!L19</f>
        <v>0</v>
      </c>
      <c r="D11" s="897"/>
      <c r="E11" s="980"/>
      <c r="H11" s="72"/>
      <c r="I11" s="14"/>
    </row>
    <row r="12" spans="1:11" ht="15.5">
      <c r="A12" s="753">
        <f>'Salary Detail - ML &amp; PM'!A20</f>
        <v>0</v>
      </c>
      <c r="B12" s="6">
        <f>'Salary Detail - ML &amp; PM'!F20</f>
        <v>0</v>
      </c>
      <c r="C12" s="180">
        <f>'Salary Detail - ML &amp; PM'!L20</f>
        <v>0</v>
      </c>
      <c r="D12" s="897"/>
      <c r="E12" s="980"/>
      <c r="H12" s="72"/>
      <c r="I12" s="14"/>
    </row>
    <row r="13" spans="1:11">
      <c r="A13" s="753">
        <f>'Salary Detail - ML &amp; PM'!A21</f>
        <v>0</v>
      </c>
      <c r="B13" s="6">
        <f>'Salary Detail - ML &amp; PM'!F21</f>
        <v>0</v>
      </c>
      <c r="C13" s="180">
        <f>'Salary Detail - ML &amp; PM'!L21</f>
        <v>0</v>
      </c>
      <c r="D13" s="897"/>
      <c r="E13" s="980"/>
      <c r="H13" s="7"/>
      <c r="I13" s="14"/>
    </row>
    <row r="14" spans="1:11">
      <c r="A14" s="753">
        <f>'Salary Detail - ML &amp; PM'!A22</f>
        <v>0</v>
      </c>
      <c r="B14" s="6">
        <f>'Salary Detail - ML &amp; PM'!F22</f>
        <v>0</v>
      </c>
      <c r="C14" s="180">
        <f>'Salary Detail - ML &amp; PM'!L22</f>
        <v>0</v>
      </c>
      <c r="D14" s="897"/>
      <c r="E14" s="980"/>
      <c r="H14" s="7"/>
      <c r="I14" s="14"/>
    </row>
    <row r="15" spans="1:11">
      <c r="A15" s="753">
        <f>'Salary Detail - ML &amp; PM'!A23</f>
        <v>0</v>
      </c>
      <c r="B15" s="6">
        <f>'Salary Detail - ML &amp; PM'!F23</f>
        <v>0</v>
      </c>
      <c r="C15" s="180">
        <f>'Salary Detail - ML &amp; PM'!L23</f>
        <v>0</v>
      </c>
      <c r="D15" s="897"/>
      <c r="E15" s="980"/>
      <c r="H15" s="7"/>
      <c r="I15" s="14"/>
    </row>
    <row r="16" spans="1:11">
      <c r="A16" s="753">
        <f>'Salary Detail - ML &amp; PM'!A24</f>
        <v>0</v>
      </c>
      <c r="B16" s="6">
        <f>'Salary Detail - ML &amp; PM'!F24</f>
        <v>0</v>
      </c>
      <c r="C16" s="180">
        <f>'Salary Detail - ML &amp; PM'!L24</f>
        <v>0</v>
      </c>
      <c r="D16" s="897"/>
      <c r="E16" s="980"/>
      <c r="H16" s="7"/>
      <c r="I16" s="14"/>
    </row>
    <row r="17" spans="1:9">
      <c r="A17" s="753">
        <f>'Salary Detail - ML &amp; PM'!A25</f>
        <v>0</v>
      </c>
      <c r="B17" s="6">
        <f>'Salary Detail - ML &amp; PM'!F25</f>
        <v>0</v>
      </c>
      <c r="C17" s="180">
        <f>'Salary Detail - ML &amp; PM'!L25</f>
        <v>0</v>
      </c>
      <c r="D17" s="897"/>
      <c r="E17" s="980"/>
      <c r="H17" s="7"/>
      <c r="I17" s="14"/>
    </row>
    <row r="18" spans="1:9">
      <c r="A18" s="753">
        <f>'Salary Detail - ML &amp; PM'!A26</f>
        <v>0</v>
      </c>
      <c r="B18" s="6">
        <f>'Salary Detail - ML &amp; PM'!F26</f>
        <v>0</v>
      </c>
      <c r="C18" s="180">
        <f>'Salary Detail - ML &amp; PM'!L26</f>
        <v>0</v>
      </c>
      <c r="D18" s="897"/>
      <c r="E18" s="980"/>
      <c r="H18" s="7"/>
      <c r="I18" s="14"/>
    </row>
    <row r="19" spans="1:9">
      <c r="A19" s="753">
        <f>'Salary Detail - ML &amp; PM'!A27</f>
        <v>0</v>
      </c>
      <c r="B19" s="6">
        <f>'Salary Detail - ML &amp; PM'!F27</f>
        <v>0</v>
      </c>
      <c r="C19" s="180">
        <f>'Salary Detail - ML &amp; PM'!L27</f>
        <v>0</v>
      </c>
      <c r="D19" s="897"/>
      <c r="E19" s="980"/>
      <c r="H19" s="7"/>
      <c r="I19" s="14"/>
    </row>
    <row r="20" spans="1:9">
      <c r="A20" s="753">
        <f>'Salary Detail - ML &amp; PM'!A28</f>
        <v>0</v>
      </c>
      <c r="B20" s="6">
        <f>'Salary Detail - ML &amp; PM'!F28</f>
        <v>0</v>
      </c>
      <c r="C20" s="180">
        <f>'Salary Detail - ML &amp; PM'!L28</f>
        <v>0</v>
      </c>
      <c r="D20" s="897"/>
      <c r="E20" s="980"/>
      <c r="H20" s="7"/>
      <c r="I20" s="14"/>
    </row>
    <row r="21" spans="1:9">
      <c r="A21" s="753">
        <f>'Salary Detail - ML &amp; PM'!A29</f>
        <v>0</v>
      </c>
      <c r="B21" s="6">
        <f>'Salary Detail - ML &amp; PM'!F29</f>
        <v>0</v>
      </c>
      <c r="C21" s="180">
        <f>'Salary Detail - ML &amp; PM'!L29</f>
        <v>0</v>
      </c>
      <c r="D21" s="897"/>
      <c r="E21" s="980"/>
      <c r="H21" s="7"/>
      <c r="I21" s="14"/>
    </row>
    <row r="22" spans="1:9">
      <c r="A22" s="753">
        <f>'Salary Detail - ML &amp; PM'!A30</f>
        <v>0</v>
      </c>
      <c r="B22" s="6">
        <f>'Salary Detail - ML &amp; PM'!F30</f>
        <v>0</v>
      </c>
      <c r="C22" s="180">
        <f>'Salary Detail - ML &amp; PM'!L30</f>
        <v>0</v>
      </c>
      <c r="D22" s="897"/>
      <c r="E22" s="980"/>
      <c r="H22" s="7"/>
      <c r="I22" s="14"/>
    </row>
    <row r="23" spans="1:9">
      <c r="A23" s="753">
        <f>'Salary Detail - ML &amp; PM'!A31</f>
        <v>0</v>
      </c>
      <c r="B23" s="6">
        <f>'Salary Detail - ML &amp; PM'!F31</f>
        <v>0</v>
      </c>
      <c r="C23" s="180">
        <f>'Salary Detail - ML &amp; PM'!L31</f>
        <v>0</v>
      </c>
      <c r="D23" s="897"/>
      <c r="E23" s="980"/>
      <c r="H23" s="7"/>
      <c r="I23" s="14"/>
    </row>
    <row r="24" spans="1:9">
      <c r="A24" s="753">
        <f>'Salary Detail - ML &amp; PM'!A32</f>
        <v>0</v>
      </c>
      <c r="B24" s="6">
        <f>'Salary Detail - ML &amp; PM'!F32</f>
        <v>0</v>
      </c>
      <c r="C24" s="180">
        <f>'Salary Detail - ML &amp; PM'!L32</f>
        <v>0</v>
      </c>
      <c r="D24" s="897"/>
      <c r="E24" s="980"/>
      <c r="H24" s="7"/>
      <c r="I24" s="14"/>
    </row>
    <row r="25" spans="1:9">
      <c r="A25" s="753">
        <f>'Salary Detail - ML &amp; PM'!A33</f>
        <v>0</v>
      </c>
      <c r="B25" s="6">
        <f>'Salary Detail - ML &amp; PM'!F33</f>
        <v>0</v>
      </c>
      <c r="C25" s="180">
        <f>'Salary Detail - ML &amp; PM'!L33</f>
        <v>0</v>
      </c>
      <c r="D25" s="897"/>
      <c r="E25" s="980"/>
      <c r="H25" s="7"/>
      <c r="I25" s="14"/>
    </row>
    <row r="26" spans="1:9">
      <c r="A26" s="753">
        <f>'Salary Detail - ML &amp; PM'!A34</f>
        <v>0</v>
      </c>
      <c r="B26" s="6">
        <f>'Salary Detail - ML &amp; PM'!F34</f>
        <v>0</v>
      </c>
      <c r="C26" s="180">
        <f>'Salary Detail - ML &amp; PM'!L34</f>
        <v>0</v>
      </c>
      <c r="D26" s="897"/>
      <c r="E26" s="980"/>
      <c r="H26" s="7"/>
      <c r="I26" s="14"/>
    </row>
    <row r="27" spans="1:9">
      <c r="A27" s="753">
        <f>'Salary Detail - ML &amp; PM'!A35</f>
        <v>0</v>
      </c>
      <c r="B27" s="6">
        <f>'Salary Detail - ML &amp; PM'!F35</f>
        <v>0</v>
      </c>
      <c r="C27" s="180">
        <f>'Salary Detail - ML &amp; PM'!L35</f>
        <v>0</v>
      </c>
      <c r="D27" s="897"/>
      <c r="E27" s="980"/>
      <c r="I27" s="14"/>
    </row>
    <row r="28" spans="1:9">
      <c r="A28" s="753">
        <f>'Salary Detail - ML &amp; PM'!A36</f>
        <v>0</v>
      </c>
      <c r="B28" s="6">
        <f>'Salary Detail - ML &amp; PM'!F36</f>
        <v>0</v>
      </c>
      <c r="C28" s="180">
        <f>'Salary Detail - ML &amp; PM'!L36</f>
        <v>0</v>
      </c>
      <c r="D28" s="897"/>
      <c r="E28" s="980"/>
      <c r="H28" s="7"/>
      <c r="I28" s="14"/>
    </row>
    <row r="29" spans="1:9">
      <c r="A29" s="753">
        <f>'Salary Detail - ML &amp; PM'!A37</f>
        <v>0</v>
      </c>
      <c r="B29" s="6">
        <f>'Salary Detail - ML &amp; PM'!F37</f>
        <v>0</v>
      </c>
      <c r="C29" s="180">
        <f>'Salary Detail - ML &amp; PM'!L37</f>
        <v>0</v>
      </c>
      <c r="D29" s="897"/>
      <c r="E29" s="980"/>
      <c r="H29" s="7"/>
      <c r="I29" s="14"/>
    </row>
    <row r="30" spans="1:9">
      <c r="A30" s="753">
        <f>'Salary Detail - ML &amp; PM'!A38</f>
        <v>0</v>
      </c>
      <c r="B30" s="6">
        <f>'Salary Detail - ML &amp; PM'!F38</f>
        <v>0</v>
      </c>
      <c r="C30" s="180">
        <f>'Salary Detail - ML &amp; PM'!L38</f>
        <v>0</v>
      </c>
      <c r="D30" s="897"/>
      <c r="E30" s="980"/>
      <c r="H30" s="7"/>
      <c r="I30" s="14"/>
    </row>
    <row r="31" spans="1:9">
      <c r="A31" s="753">
        <f>'Salary Detail - ML &amp; PM'!A39</f>
        <v>0</v>
      </c>
      <c r="B31" s="6">
        <f>'Salary Detail - ML &amp; PM'!F39</f>
        <v>0</v>
      </c>
      <c r="C31" s="180">
        <f>'Salary Detail - ML &amp; PM'!L39</f>
        <v>0</v>
      </c>
      <c r="D31" s="897"/>
      <c r="E31" s="980"/>
      <c r="H31" s="7"/>
      <c r="I31" s="14"/>
    </row>
    <row r="32" spans="1:9">
      <c r="A32" s="753">
        <f>'Salary Detail - ML &amp; PM'!A40</f>
        <v>0</v>
      </c>
      <c r="B32" s="6">
        <f>'Salary Detail - ML &amp; PM'!F40</f>
        <v>0</v>
      </c>
      <c r="C32" s="180">
        <f>'Salary Detail - ML &amp; PM'!L40</f>
        <v>0</v>
      </c>
      <c r="D32" s="897"/>
      <c r="E32" s="980"/>
      <c r="H32" s="7"/>
      <c r="I32" s="14"/>
    </row>
    <row r="33" spans="1:9">
      <c r="A33" s="753">
        <f>'Salary Detail - ML &amp; PM'!A41</f>
        <v>0</v>
      </c>
      <c r="B33" s="6">
        <f>'Salary Detail - ML &amp; PM'!F41</f>
        <v>0</v>
      </c>
      <c r="C33" s="180">
        <f>'Salary Detail - ML &amp; PM'!L41</f>
        <v>0</v>
      </c>
      <c r="D33" s="897"/>
      <c r="E33" s="980"/>
      <c r="H33" s="7"/>
      <c r="I33" s="14"/>
    </row>
    <row r="34" spans="1:9">
      <c r="A34" s="753">
        <f>'Salary Detail - ML &amp; PM'!A42</f>
        <v>0</v>
      </c>
      <c r="B34" s="6">
        <f>'Salary Detail - ML &amp; PM'!F42</f>
        <v>0</v>
      </c>
      <c r="C34" s="180">
        <f>'Salary Detail - ML &amp; PM'!L42</f>
        <v>0</v>
      </c>
      <c r="D34" s="897"/>
      <c r="E34" s="980"/>
      <c r="H34" s="7"/>
      <c r="I34" s="14"/>
    </row>
    <row r="35" spans="1:9">
      <c r="A35" s="753">
        <f>'Salary Detail - ML &amp; PM'!A43</f>
        <v>0</v>
      </c>
      <c r="B35" s="6">
        <f>'Salary Detail - ML &amp; PM'!F43</f>
        <v>0</v>
      </c>
      <c r="C35" s="180">
        <f>'Salary Detail - ML &amp; PM'!L43</f>
        <v>0</v>
      </c>
      <c r="D35" s="897"/>
      <c r="E35" s="980"/>
      <c r="H35" s="7"/>
      <c r="I35" s="14"/>
    </row>
    <row r="36" spans="1:9">
      <c r="A36" s="753">
        <f>'Salary Detail - ML &amp; PM'!A44</f>
        <v>0</v>
      </c>
      <c r="B36" s="6">
        <f>'Salary Detail - ML &amp; PM'!F44</f>
        <v>0</v>
      </c>
      <c r="C36" s="180">
        <f>'Salary Detail - ML &amp; PM'!L44</f>
        <v>0</v>
      </c>
      <c r="D36" s="897"/>
      <c r="E36" s="980"/>
      <c r="H36" s="7"/>
      <c r="I36" s="14"/>
    </row>
    <row r="37" spans="1:9">
      <c r="A37" s="753">
        <f>'Salary Detail - ML &amp; PM'!A45</f>
        <v>0</v>
      </c>
      <c r="B37" s="6">
        <f>'Salary Detail - ML &amp; PM'!F45</f>
        <v>0</v>
      </c>
      <c r="C37" s="180">
        <f>'Salary Detail - ML &amp; PM'!L45</f>
        <v>0</v>
      </c>
      <c r="D37" s="897"/>
      <c r="E37" s="980"/>
      <c r="H37" s="7"/>
      <c r="I37" s="14"/>
    </row>
    <row r="38" spans="1:9">
      <c r="A38" s="753">
        <f>'Salary Detail - ML &amp; PM'!A46</f>
        <v>0</v>
      </c>
      <c r="B38" s="6">
        <f>'Salary Detail - ML &amp; PM'!F46</f>
        <v>0</v>
      </c>
      <c r="C38" s="180">
        <f>'Salary Detail - ML &amp; PM'!L46</f>
        <v>0</v>
      </c>
      <c r="D38" s="897"/>
      <c r="E38" s="980"/>
      <c r="H38" s="7"/>
      <c r="I38" s="14"/>
    </row>
    <row r="39" spans="1:9">
      <c r="A39" s="753">
        <f>'Salary Detail - ML &amp; PM'!A47</f>
        <v>0</v>
      </c>
      <c r="B39" s="6">
        <f>'Salary Detail - ML &amp; PM'!F47</f>
        <v>0</v>
      </c>
      <c r="C39" s="180">
        <f>'Salary Detail - ML &amp; PM'!L47</f>
        <v>0</v>
      </c>
      <c r="D39" s="897"/>
      <c r="E39" s="980"/>
      <c r="H39" s="7"/>
      <c r="I39" s="14"/>
    </row>
    <row r="40" spans="1:9">
      <c r="A40" s="753">
        <f>'Salary Detail - ML &amp; PM'!A48</f>
        <v>0</v>
      </c>
      <c r="B40" s="6">
        <f>'Salary Detail - ML &amp; PM'!F48</f>
        <v>0</v>
      </c>
      <c r="C40" s="180">
        <f>'Salary Detail - ML &amp; PM'!L48</f>
        <v>0</v>
      </c>
      <c r="D40" s="897"/>
      <c r="E40" s="980"/>
      <c r="H40" s="7"/>
      <c r="I40" s="14"/>
    </row>
    <row r="41" spans="1:9">
      <c r="A41" s="753">
        <f>'Salary Detail - ML &amp; PM'!A49</f>
        <v>0</v>
      </c>
      <c r="B41" s="6">
        <f>'Salary Detail - ML &amp; PM'!F49</f>
        <v>0</v>
      </c>
      <c r="C41" s="180">
        <f>'Salary Detail - ML &amp; PM'!L49</f>
        <v>0</v>
      </c>
      <c r="D41" s="897"/>
      <c r="E41" s="980"/>
    </row>
    <row r="42" spans="1:9">
      <c r="A42" s="753">
        <f>'Salary Detail - ML &amp; PM'!A50</f>
        <v>0</v>
      </c>
      <c r="B42" s="6">
        <f>'Salary Detail - ML &amp; PM'!F50</f>
        <v>0</v>
      </c>
      <c r="C42" s="180">
        <f>'Salary Detail - ML &amp; PM'!L50</f>
        <v>0</v>
      </c>
      <c r="D42" s="897"/>
      <c r="E42" s="980"/>
    </row>
    <row r="43" spans="1:9" ht="15.65" customHeight="1">
      <c r="A43" s="753">
        <f>'Salary Detail - ML &amp; PM'!A51</f>
        <v>0</v>
      </c>
      <c r="B43" s="6">
        <f>'Salary Detail - ML &amp; PM'!F51</f>
        <v>0</v>
      </c>
      <c r="C43" s="180">
        <f>'Salary Detail - ML &amp; PM'!L51</f>
        <v>0</v>
      </c>
      <c r="D43" s="897"/>
      <c r="E43" s="980"/>
      <c r="H43" s="7"/>
      <c r="I43" s="14"/>
    </row>
    <row r="44" spans="1:9" ht="15.65" customHeight="1">
      <c r="A44" s="753">
        <f>'Salary Detail - ML &amp; PM'!A52</f>
        <v>0</v>
      </c>
      <c r="B44" s="6">
        <f>'Salary Detail - ML &amp; PM'!F52</f>
        <v>0</v>
      </c>
      <c r="C44" s="180">
        <f>'Salary Detail - ML &amp; PM'!L52</f>
        <v>0</v>
      </c>
      <c r="D44" s="897"/>
      <c r="E44" s="980"/>
      <c r="H44" s="7"/>
      <c r="I44" s="14"/>
    </row>
    <row r="45" spans="1:9" ht="15.65" customHeight="1">
      <c r="A45" s="756" t="s">
        <v>322</v>
      </c>
      <c r="B45" s="196">
        <f>SUM(B5:B44)</f>
        <v>0</v>
      </c>
      <c r="C45" s="168">
        <f>SUM(C5:C44)</f>
        <v>0</v>
      </c>
      <c r="D45" s="165"/>
      <c r="E45" s="859"/>
      <c r="H45" s="7"/>
      <c r="I45" s="14"/>
    </row>
    <row r="46" spans="1:9" s="593" customFormat="1" ht="24" customHeight="1">
      <c r="A46" s="581" t="s">
        <v>323</v>
      </c>
      <c r="B46" s="857">
        <f>IFERROR(C46/C45,0)</f>
        <v>0</v>
      </c>
      <c r="C46" s="583">
        <f>'Salary Detail - ML &amp; PM'!L56</f>
        <v>0</v>
      </c>
      <c r="D46" s="858" t="s">
        <v>324</v>
      </c>
      <c r="E46" s="609"/>
      <c r="F46" s="589"/>
      <c r="G46" s="590"/>
      <c r="H46" s="591"/>
      <c r="I46" s="592"/>
    </row>
    <row r="47" spans="1:9" s="593" customFormat="1" ht="16.5" customHeight="1" thickBot="1">
      <c r="A47" s="1323" t="s">
        <v>325</v>
      </c>
      <c r="B47" s="1324"/>
      <c r="C47" s="585">
        <f>C45+C46</f>
        <v>0</v>
      </c>
      <c r="D47" s="586"/>
      <c r="E47" s="860"/>
      <c r="F47" s="589"/>
      <c r="G47" s="590"/>
      <c r="H47" s="591"/>
      <c r="I47" s="592"/>
    </row>
    <row r="48" spans="1:9" ht="13" thickBot="1">
      <c r="A48" s="10"/>
      <c r="B48" s="12"/>
      <c r="C48" s="167"/>
      <c r="E48" s="10"/>
      <c r="F48" s="568"/>
      <c r="H48" s="7"/>
      <c r="I48" s="4"/>
    </row>
    <row r="49" spans="1:9" s="4" customFormat="1" ht="39" customHeight="1">
      <c r="A49" s="1325" t="s">
        <v>252</v>
      </c>
      <c r="B49" s="1326"/>
      <c r="C49" s="198" t="s">
        <v>294</v>
      </c>
      <c r="D49" s="197" t="s">
        <v>319</v>
      </c>
      <c r="E49" s="199" t="s">
        <v>320</v>
      </c>
      <c r="F49" s="567"/>
      <c r="G49" s="567"/>
    </row>
    <row r="50" spans="1:9">
      <c r="A50" s="1321" t="str">
        <f>'Operating Detail - ML &amp; PM'!A13</f>
        <v>Rental of Property</v>
      </c>
      <c r="B50" s="1322"/>
      <c r="C50" s="217">
        <f>'Operating Detail - ML &amp; PM'!D13</f>
        <v>0</v>
      </c>
      <c r="D50" s="897"/>
      <c r="E50" s="980"/>
      <c r="H50" s="11"/>
      <c r="I50" s="4"/>
    </row>
    <row r="51" spans="1:9">
      <c r="A51" s="1321" t="str">
        <f>'Operating Detail - ML &amp; PM'!A14</f>
        <v xml:space="preserve">Utilities(Elec, Water, Gas, Phone, Scavenger) </v>
      </c>
      <c r="B51" s="1322"/>
      <c r="C51" s="217">
        <f>'Operating Detail - ML &amp; PM'!D14</f>
        <v>0</v>
      </c>
      <c r="D51" s="897"/>
      <c r="E51" s="980"/>
      <c r="H51" s="11"/>
      <c r="I51" s="4"/>
    </row>
    <row r="52" spans="1:9">
      <c r="A52" s="1321" t="str">
        <f>'Operating Detail - ML &amp; PM'!A15</f>
        <v>Office Supplies, Postage</v>
      </c>
      <c r="B52" s="1322"/>
      <c r="C52" s="217">
        <f>'Operating Detail - ML &amp; PM'!D15</f>
        <v>0</v>
      </c>
      <c r="D52" s="897"/>
      <c r="E52" s="980"/>
      <c r="H52" s="7"/>
      <c r="I52" s="14"/>
    </row>
    <row r="53" spans="1:9">
      <c r="A53" s="1321" t="str">
        <f>'Operating Detail - ML &amp; PM'!A16</f>
        <v>Building Maintenance Supplies and Repair</v>
      </c>
      <c r="B53" s="1322"/>
      <c r="C53" s="217">
        <f>'Operating Detail - ML &amp; PM'!D16</f>
        <v>0</v>
      </c>
      <c r="D53" s="897"/>
      <c r="E53" s="980"/>
      <c r="H53" s="7"/>
      <c r="I53" s="14"/>
    </row>
    <row r="54" spans="1:9">
      <c r="A54" s="1321" t="str">
        <f>'Operating Detail - ML &amp; PM'!A17</f>
        <v>Printing and Reproduction</v>
      </c>
      <c r="B54" s="1322"/>
      <c r="C54" s="217">
        <f>'Operating Detail - ML &amp; PM'!D17</f>
        <v>0</v>
      </c>
      <c r="D54" s="897"/>
      <c r="E54" s="980"/>
      <c r="H54" s="11"/>
      <c r="I54" s="14"/>
    </row>
    <row r="55" spans="1:9">
      <c r="A55" s="1321" t="str">
        <f>'Operating Detail - ML &amp; PM'!A18</f>
        <v>Insurance</v>
      </c>
      <c r="B55" s="1322"/>
      <c r="C55" s="217">
        <f>'Operating Detail - ML &amp; PM'!D18</f>
        <v>0</v>
      </c>
      <c r="D55" s="897"/>
      <c r="E55" s="980"/>
      <c r="H55" s="11"/>
      <c r="I55" s="14"/>
    </row>
    <row r="56" spans="1:9">
      <c r="A56" s="1321" t="str">
        <f>'Operating Detail - ML &amp; PM'!A19</f>
        <v>Staff Training</v>
      </c>
      <c r="B56" s="1322"/>
      <c r="C56" s="217">
        <f>'Operating Detail - ML &amp; PM'!D19</f>
        <v>0</v>
      </c>
      <c r="D56" s="897"/>
      <c r="E56" s="980"/>
      <c r="H56" s="11"/>
      <c r="I56" s="14"/>
    </row>
    <row r="57" spans="1:9">
      <c r="A57" s="1321" t="str">
        <f>'Operating Detail - ML &amp; PM'!A20</f>
        <v>Staff Travel-(Local &amp; Out of Town)</v>
      </c>
      <c r="B57" s="1322"/>
      <c r="C57" s="217">
        <f>'Operating Detail - ML &amp; PM'!D20</f>
        <v>0</v>
      </c>
      <c r="D57" s="897"/>
      <c r="E57" s="980"/>
      <c r="H57" s="11"/>
      <c r="I57" s="14"/>
    </row>
    <row r="58" spans="1:9">
      <c r="A58" s="1321" t="str">
        <f>'Operating Detail - ML &amp; PM'!A21</f>
        <v>Rental of Equipment</v>
      </c>
      <c r="B58" s="1322"/>
      <c r="C58" s="217">
        <f>'Operating Detail - ML &amp; PM'!D21</f>
        <v>0</v>
      </c>
      <c r="D58" s="897"/>
      <c r="E58" s="980"/>
      <c r="H58" s="11"/>
      <c r="I58" s="14"/>
    </row>
    <row r="59" spans="1:9">
      <c r="A59" s="1311">
        <f>'Operating Detail - ML &amp; PM'!A22</f>
        <v>0</v>
      </c>
      <c r="B59" s="1312"/>
      <c r="C59" s="217">
        <f>'Operating Detail - ML &amp; PM'!D22</f>
        <v>0</v>
      </c>
      <c r="D59" s="897"/>
      <c r="E59" s="980"/>
      <c r="H59" s="11"/>
      <c r="I59" s="14"/>
    </row>
    <row r="60" spans="1:9">
      <c r="A60" s="1311">
        <f>'Operating Detail - ML &amp; PM'!A23</f>
        <v>0</v>
      </c>
      <c r="B60" s="1312"/>
      <c r="C60" s="217">
        <f>'Operating Detail - ML &amp; PM'!D23</f>
        <v>0</v>
      </c>
      <c r="D60" s="897"/>
      <c r="E60" s="980"/>
      <c r="H60" s="7"/>
      <c r="I60" s="14"/>
    </row>
    <row r="61" spans="1:9">
      <c r="A61" s="1311"/>
      <c r="B61" s="1312"/>
      <c r="C61" s="217">
        <f>'Operating Detail - ML &amp; PM'!D24</f>
        <v>0</v>
      </c>
      <c r="D61" s="897"/>
      <c r="E61" s="980"/>
      <c r="H61" s="7"/>
      <c r="I61" s="14"/>
    </row>
    <row r="62" spans="1:9">
      <c r="A62" s="1311">
        <f>'Operating Detail - ML &amp; PM'!A25</f>
        <v>0</v>
      </c>
      <c r="B62" s="1312"/>
      <c r="C62" s="217">
        <f>'Operating Detail - ML &amp; PM'!D25</f>
        <v>0</v>
      </c>
      <c r="D62" s="897"/>
      <c r="E62" s="980"/>
      <c r="H62" s="7"/>
      <c r="I62" s="14"/>
    </row>
    <row r="63" spans="1:9">
      <c r="A63" s="1311">
        <f>'Operating Detail - ML &amp; PM'!A26</f>
        <v>0</v>
      </c>
      <c r="B63" s="1312"/>
      <c r="C63" s="217">
        <f>'Operating Detail - ML &amp; PM'!D26</f>
        <v>0</v>
      </c>
      <c r="D63" s="897"/>
      <c r="E63" s="980"/>
      <c r="H63" s="7"/>
      <c r="I63" s="14"/>
    </row>
    <row r="64" spans="1:9">
      <c r="A64" s="1311">
        <f>'Operating Detail - ML &amp; PM'!A27</f>
        <v>0</v>
      </c>
      <c r="B64" s="1312"/>
      <c r="C64" s="217">
        <f>'Operating Detail - ML &amp; PM'!D27</f>
        <v>0</v>
      </c>
      <c r="D64" s="897"/>
      <c r="E64" s="980"/>
    </row>
    <row r="65" spans="1:9">
      <c r="A65" s="1311">
        <f>'Operating Detail - ML &amp; PM'!A28</f>
        <v>0</v>
      </c>
      <c r="B65" s="1312"/>
      <c r="C65" s="217">
        <f>'Operating Detail - ML &amp; PM'!D28</f>
        <v>0</v>
      </c>
      <c r="D65" s="897"/>
      <c r="E65" s="980"/>
      <c r="H65" s="7"/>
      <c r="I65" s="14"/>
    </row>
    <row r="66" spans="1:9">
      <c r="A66" s="1311">
        <f>'Operating Detail - ML &amp; PM'!A29</f>
        <v>0</v>
      </c>
      <c r="B66" s="1312"/>
      <c r="C66" s="217">
        <f>'Operating Detail - ML &amp; PM'!D29</f>
        <v>0</v>
      </c>
      <c r="D66" s="897"/>
      <c r="E66" s="980"/>
      <c r="H66" s="7"/>
      <c r="I66" s="14"/>
    </row>
    <row r="67" spans="1:9">
      <c r="A67" s="1311">
        <f>'Operating Detail - ML &amp; PM'!A30</f>
        <v>0</v>
      </c>
      <c r="B67" s="1312"/>
      <c r="C67" s="217">
        <f>'Operating Detail - ML &amp; PM'!D30</f>
        <v>0</v>
      </c>
      <c r="D67" s="897"/>
      <c r="E67" s="980"/>
      <c r="H67" s="7"/>
      <c r="I67" s="14"/>
    </row>
    <row r="68" spans="1:9">
      <c r="A68" s="1311">
        <f>'Operating Detail - ML &amp; PM'!A31</f>
        <v>0</v>
      </c>
      <c r="B68" s="1312"/>
      <c r="C68" s="217">
        <f>'Operating Detail - ML &amp; PM'!D31</f>
        <v>0</v>
      </c>
      <c r="D68" s="897"/>
      <c r="E68" s="980"/>
      <c r="H68" s="7"/>
    </row>
    <row r="69" spans="1:9">
      <c r="A69" s="1311">
        <f>'Operating Detail - ML &amp; PM'!A32</f>
        <v>0</v>
      </c>
      <c r="B69" s="1312"/>
      <c r="C69" s="217">
        <f>'Operating Detail - ML &amp; PM'!D32</f>
        <v>0</v>
      </c>
      <c r="D69" s="897"/>
      <c r="E69" s="980"/>
      <c r="H69" s="7"/>
      <c r="I69" s="14"/>
    </row>
    <row r="70" spans="1:9">
      <c r="A70" s="1311">
        <f>'Operating Detail - ML &amp; PM'!A33</f>
        <v>0</v>
      </c>
      <c r="B70" s="1312"/>
      <c r="C70" s="217">
        <f>'Operating Detail - ML &amp; PM'!D33</f>
        <v>0</v>
      </c>
      <c r="D70" s="897"/>
      <c r="E70" s="980"/>
      <c r="H70" s="7"/>
      <c r="I70" s="14"/>
    </row>
    <row r="71" spans="1:9">
      <c r="A71" s="1311">
        <f>'Operating Detail - ML &amp; PM'!A34</f>
        <v>0</v>
      </c>
      <c r="B71" s="1312"/>
      <c r="C71" s="217">
        <f>'Operating Detail - ML &amp; PM'!D34</f>
        <v>0</v>
      </c>
      <c r="D71" s="897"/>
      <c r="E71" s="980"/>
      <c r="H71" s="7"/>
      <c r="I71" s="14"/>
    </row>
    <row r="72" spans="1:9">
      <c r="A72" s="1311">
        <f>'Operating Detail - ML &amp; PM'!A35</f>
        <v>0</v>
      </c>
      <c r="B72" s="1312"/>
      <c r="C72" s="217">
        <f>'Operating Detail - ML &amp; PM'!D35</f>
        <v>0</v>
      </c>
      <c r="D72" s="897"/>
      <c r="E72" s="980"/>
    </row>
    <row r="73" spans="1:9">
      <c r="A73" s="1311">
        <f>'Operating Detail - ML &amp; PM'!A36</f>
        <v>0</v>
      </c>
      <c r="B73" s="1312"/>
      <c r="C73" s="217">
        <f>'Operating Detail - ML &amp; PM'!D36</f>
        <v>0</v>
      </c>
      <c r="D73" s="897"/>
      <c r="E73" s="980"/>
      <c r="H73" s="7"/>
      <c r="I73" s="4"/>
    </row>
    <row r="74" spans="1:9">
      <c r="A74" s="1311">
        <f>'Operating Detail - ML &amp; PM'!A37</f>
        <v>0</v>
      </c>
      <c r="B74" s="1312"/>
      <c r="C74" s="217">
        <f>'Operating Detail - ML &amp; PM'!D37</f>
        <v>0</v>
      </c>
      <c r="D74" s="897"/>
      <c r="E74" s="980"/>
      <c r="H74" s="7"/>
      <c r="I74" s="4"/>
    </row>
    <row r="75" spans="1:9">
      <c r="A75" s="1311">
        <f>'Operating Detail - ML &amp; PM'!A38</f>
        <v>0</v>
      </c>
      <c r="B75" s="1312"/>
      <c r="C75" s="217">
        <f>'Operating Detail - ML &amp; PM'!D38</f>
        <v>0</v>
      </c>
      <c r="D75" s="897"/>
      <c r="E75" s="980"/>
      <c r="H75" s="7"/>
      <c r="I75" s="4"/>
    </row>
    <row r="76" spans="1:9">
      <c r="A76" s="1311">
        <f>'Operating Detail - ML &amp; PM'!A39</f>
        <v>0</v>
      </c>
      <c r="B76" s="1312"/>
      <c r="C76" s="217">
        <f>'Operating Detail - ML &amp; PM'!D39</f>
        <v>0</v>
      </c>
      <c r="D76" s="897"/>
      <c r="E76" s="980"/>
    </row>
    <row r="77" spans="1:9">
      <c r="A77" s="1311">
        <f>'Operating Detail - ML &amp; PM'!A40</f>
        <v>0</v>
      </c>
      <c r="B77" s="1312"/>
      <c r="C77" s="217">
        <f>'Operating Detail - ML &amp; PM'!D40</f>
        <v>0</v>
      </c>
      <c r="D77" s="897"/>
      <c r="E77" s="980"/>
      <c r="H77" s="7"/>
      <c r="I77" s="14"/>
    </row>
    <row r="78" spans="1:9">
      <c r="A78" s="1311">
        <f>'Operating Detail - ML &amp; PM'!A41</f>
        <v>0</v>
      </c>
      <c r="B78" s="1312"/>
      <c r="C78" s="217">
        <f>'Operating Detail - ML &amp; PM'!D41</f>
        <v>0</v>
      </c>
      <c r="D78" s="897"/>
      <c r="E78" s="980"/>
      <c r="H78" s="7"/>
      <c r="I78" s="14"/>
    </row>
    <row r="79" spans="1:9">
      <c r="A79" s="1311">
        <f>'Operating Detail - ML &amp; PM'!A42</f>
        <v>0</v>
      </c>
      <c r="B79" s="1312"/>
      <c r="C79" s="217">
        <f>'Operating Detail - ML &amp; PM'!D42</f>
        <v>0</v>
      </c>
      <c r="D79" s="897"/>
      <c r="E79" s="980"/>
      <c r="H79" s="7"/>
      <c r="I79" s="14"/>
    </row>
    <row r="80" spans="1:9">
      <c r="A80" s="1311">
        <f>'Operating Detail - ML &amp; PM'!A43</f>
        <v>0</v>
      </c>
      <c r="B80" s="1312"/>
      <c r="C80" s="217">
        <f>'Operating Detail - ML &amp; PM'!D43</f>
        <v>0</v>
      </c>
      <c r="D80" s="897"/>
      <c r="E80" s="980"/>
      <c r="H80" s="7"/>
      <c r="I80" s="14"/>
    </row>
    <row r="81" spans="1:9">
      <c r="A81" s="1311">
        <f>'Operating Detail - ML &amp; PM'!A44</f>
        <v>0</v>
      </c>
      <c r="B81" s="1312"/>
      <c r="C81" s="217">
        <f>'Operating Detail - ML &amp; PM'!D44</f>
        <v>0</v>
      </c>
      <c r="D81" s="897"/>
      <c r="E81" s="980"/>
      <c r="H81" s="7"/>
      <c r="I81" s="14"/>
    </row>
    <row r="82" spans="1:9">
      <c r="A82" s="1311">
        <f>'Operating Detail - ML &amp; PM'!A45</f>
        <v>0</v>
      </c>
      <c r="B82" s="1312"/>
      <c r="C82" s="217">
        <f>'Operating Detail - ML &amp; PM'!D45</f>
        <v>0</v>
      </c>
      <c r="D82" s="897"/>
      <c r="E82" s="980"/>
      <c r="H82" s="7"/>
      <c r="I82" s="14"/>
    </row>
    <row r="83" spans="1:9">
      <c r="A83" s="1311">
        <f>'Operating Detail - ML &amp; PM'!A46</f>
        <v>0</v>
      </c>
      <c r="B83" s="1312"/>
      <c r="C83" s="217">
        <f>'Operating Detail - ML &amp; PM'!D46</f>
        <v>0</v>
      </c>
      <c r="D83" s="897"/>
      <c r="E83" s="980"/>
      <c r="H83" s="7"/>
      <c r="I83" s="14"/>
    </row>
    <row r="84" spans="1:9">
      <c r="A84" s="1311">
        <f>'Operating Detail - ML &amp; PM'!A47</f>
        <v>0</v>
      </c>
      <c r="B84" s="1312"/>
      <c r="C84" s="217">
        <f>'Operating Detail - ML &amp; PM'!D47</f>
        <v>0</v>
      </c>
      <c r="D84" s="897"/>
      <c r="E84" s="980"/>
      <c r="H84" s="7"/>
      <c r="I84" s="14"/>
    </row>
    <row r="85" spans="1:9">
      <c r="A85" s="1311">
        <f>'Operating Detail - ML &amp; PM'!A48</f>
        <v>0</v>
      </c>
      <c r="B85" s="1312"/>
      <c r="C85" s="217">
        <f>'Operating Detail - ML &amp; PM'!D48</f>
        <v>0</v>
      </c>
      <c r="D85" s="897"/>
      <c r="E85" s="980"/>
      <c r="H85" s="7"/>
      <c r="I85" s="14"/>
    </row>
    <row r="86" spans="1:9">
      <c r="A86" s="1311">
        <f>'Operating Detail - ML &amp; PM'!A49</f>
        <v>0</v>
      </c>
      <c r="B86" s="1312"/>
      <c r="C86" s="217">
        <f>'Operating Detail - ML &amp; PM'!D49</f>
        <v>0</v>
      </c>
      <c r="D86" s="897"/>
      <c r="E86" s="980"/>
      <c r="H86" s="7"/>
      <c r="I86" s="14"/>
    </row>
    <row r="87" spans="1:9">
      <c r="A87" s="1311">
        <f>'Operating Detail - ML &amp; PM'!A50</f>
        <v>0</v>
      </c>
      <c r="B87" s="1312"/>
      <c r="C87" s="217">
        <f>'Operating Detail - ML &amp; PM'!D50</f>
        <v>0</v>
      </c>
      <c r="D87" s="897"/>
      <c r="E87" s="980"/>
      <c r="H87" s="7"/>
      <c r="I87" s="14"/>
    </row>
    <row r="88" spans="1:9">
      <c r="A88" s="1311"/>
      <c r="B88" s="1312"/>
      <c r="C88" s="217">
        <f>'Operating Detail - ML &amp; PM'!D51</f>
        <v>0</v>
      </c>
      <c r="D88" s="897"/>
      <c r="E88" s="980"/>
      <c r="H88" s="7"/>
      <c r="I88" s="14"/>
    </row>
    <row r="89" spans="1:9">
      <c r="A89" s="1311">
        <f>'Operating Detail - ML &amp; PM'!A52</f>
        <v>0</v>
      </c>
      <c r="B89" s="1312"/>
      <c r="C89" s="217">
        <f>'Operating Detail - ML &amp; PM'!D52</f>
        <v>0</v>
      </c>
      <c r="D89" s="897"/>
      <c r="E89" s="980"/>
      <c r="H89" s="7"/>
      <c r="I89" s="14"/>
    </row>
    <row r="90" spans="1:9">
      <c r="A90" s="1311">
        <f>'Operating Detail - ML &amp; PM'!A53</f>
        <v>0</v>
      </c>
      <c r="B90" s="1312"/>
      <c r="C90" s="217">
        <f>'Operating Detail - ML &amp; PM'!D53</f>
        <v>0</v>
      </c>
      <c r="D90" s="897"/>
      <c r="E90" s="980"/>
      <c r="H90" s="7"/>
      <c r="I90" s="14"/>
    </row>
    <row r="91" spans="1:9">
      <c r="A91" s="1321" t="str">
        <f>'Operating Detail - ML &amp; PM'!A54</f>
        <v>Consultants:</v>
      </c>
      <c r="B91" s="1322"/>
      <c r="C91" s="490"/>
      <c r="D91" s="895"/>
      <c r="E91" s="896"/>
      <c r="H91" s="7"/>
      <c r="I91" s="14"/>
    </row>
    <row r="92" spans="1:9">
      <c r="A92" s="1311">
        <f>'Operating Detail - ML &amp; PM'!A55</f>
        <v>0</v>
      </c>
      <c r="B92" s="1312"/>
      <c r="C92" s="217">
        <f>'Operating Detail - ML &amp; PM'!D55</f>
        <v>0</v>
      </c>
      <c r="D92" s="897"/>
      <c r="E92" s="980"/>
      <c r="H92" s="7"/>
      <c r="I92" s="14"/>
    </row>
    <row r="93" spans="1:9">
      <c r="A93" s="1311"/>
      <c r="B93" s="1312"/>
      <c r="C93" s="217">
        <f>'Operating Detail - ML &amp; PM'!D56</f>
        <v>0</v>
      </c>
      <c r="D93" s="897"/>
      <c r="E93" s="980"/>
      <c r="H93" s="7"/>
      <c r="I93" s="14"/>
    </row>
    <row r="94" spans="1:9">
      <c r="A94" s="1311"/>
      <c r="B94" s="1312"/>
      <c r="C94" s="217">
        <f>'Operating Detail - ML &amp; PM'!D57</f>
        <v>0</v>
      </c>
      <c r="D94" s="897"/>
      <c r="E94" s="980"/>
      <c r="H94" s="7"/>
      <c r="I94" s="14"/>
    </row>
    <row r="95" spans="1:9">
      <c r="A95" s="1311">
        <f>'Operating Detail - ML &amp; PM'!A58</f>
        <v>0</v>
      </c>
      <c r="B95" s="1312"/>
      <c r="C95" s="217">
        <f>'Operating Detail - ML &amp; PM'!D58</f>
        <v>0</v>
      </c>
      <c r="D95" s="897"/>
      <c r="E95" s="980"/>
      <c r="H95" s="7"/>
      <c r="I95" s="14"/>
    </row>
    <row r="96" spans="1:9">
      <c r="A96" s="1311">
        <f>'Operating Detail - ML &amp; PM'!A59</f>
        <v>0</v>
      </c>
      <c r="B96" s="1312"/>
      <c r="C96" s="217">
        <f>'Operating Detail - ML &amp; PM'!D59</f>
        <v>0</v>
      </c>
      <c r="D96" s="897"/>
      <c r="E96" s="980"/>
      <c r="H96" s="7"/>
      <c r="I96" s="14"/>
    </row>
    <row r="97" spans="1:9">
      <c r="A97" s="1311">
        <f>'Operating Detail - ML &amp; PM'!A60</f>
        <v>0</v>
      </c>
      <c r="B97" s="1312"/>
      <c r="C97" s="217">
        <f>'Operating Detail - ML &amp; PM'!D60</f>
        <v>0</v>
      </c>
      <c r="D97" s="897"/>
      <c r="E97" s="980"/>
      <c r="H97" s="7"/>
      <c r="I97" s="14"/>
    </row>
    <row r="98" spans="1:9">
      <c r="A98" s="1311">
        <f>'Operating Detail - ML &amp; PM'!A61</f>
        <v>0</v>
      </c>
      <c r="B98" s="1312"/>
      <c r="C98" s="217">
        <f>'Operating Detail - ML &amp; PM'!D61</f>
        <v>0</v>
      </c>
      <c r="D98" s="897"/>
      <c r="E98" s="980"/>
      <c r="H98" s="7"/>
      <c r="I98" s="14"/>
    </row>
    <row r="99" spans="1:9">
      <c r="A99" s="1311">
        <f>'Operating Detail - ML &amp; PM'!A62</f>
        <v>0</v>
      </c>
      <c r="B99" s="1312"/>
      <c r="C99" s="217">
        <f>'Operating Detail - ML &amp; PM'!D62</f>
        <v>0</v>
      </c>
      <c r="D99" s="897"/>
      <c r="E99" s="980"/>
      <c r="H99" s="7"/>
      <c r="I99" s="14"/>
    </row>
    <row r="100" spans="1:9">
      <c r="A100" s="1311">
        <f>'Operating Detail - ML &amp; PM'!A63</f>
        <v>0</v>
      </c>
      <c r="B100" s="1312"/>
      <c r="C100" s="217">
        <f>'Operating Detail - ML &amp; PM'!D63</f>
        <v>0</v>
      </c>
      <c r="D100" s="897"/>
      <c r="E100" s="980"/>
      <c r="H100" s="7"/>
      <c r="I100" s="14"/>
    </row>
    <row r="101" spans="1:9">
      <c r="A101" s="1311">
        <f>'Operating Detail - ML &amp; PM'!A64</f>
        <v>0</v>
      </c>
      <c r="B101" s="1312"/>
      <c r="C101" s="217">
        <f>'Operating Detail - ML &amp; PM'!D64</f>
        <v>0</v>
      </c>
      <c r="D101" s="897"/>
      <c r="E101" s="980"/>
      <c r="H101" s="7"/>
      <c r="I101" s="14"/>
    </row>
    <row r="102" spans="1:9">
      <c r="A102" s="1311"/>
      <c r="B102" s="1312"/>
      <c r="C102" s="217"/>
      <c r="D102" s="897"/>
      <c r="E102" s="898"/>
      <c r="H102" s="7"/>
      <c r="I102" s="14"/>
    </row>
    <row r="103" spans="1:9">
      <c r="A103" s="1317" t="str">
        <f>'Operating Detail - ML &amp; PM'!A66</f>
        <v>TOTAL OPERATING EXPENSES</v>
      </c>
      <c r="B103" s="1318"/>
      <c r="C103" s="579">
        <f>SUM(C50:C102)</f>
        <v>0</v>
      </c>
      <c r="E103" s="204"/>
      <c r="H103" s="7"/>
      <c r="I103" s="14"/>
    </row>
    <row r="104" spans="1:9" s="593" customFormat="1" ht="13.5" thickBot="1">
      <c r="A104" s="594" t="s">
        <v>326</v>
      </c>
      <c r="B104" s="856">
        <f>'Summary - ML &amp; PM'!F19</f>
        <v>0</v>
      </c>
      <c r="C104" s="596">
        <f>'Summary - ML &amp; PM'!G20</f>
        <v>0</v>
      </c>
      <c r="D104" s="597"/>
      <c r="E104" s="598"/>
      <c r="F104" s="590"/>
      <c r="G104" s="590"/>
      <c r="I104" s="592"/>
    </row>
    <row r="105" spans="1:9">
      <c r="A105" s="3"/>
      <c r="B105" s="6"/>
      <c r="C105" s="167"/>
      <c r="E105" s="3"/>
      <c r="G105" s="569"/>
      <c r="H105" s="5"/>
      <c r="I105" s="4"/>
    </row>
    <row r="106" spans="1:9" ht="13" thickBot="1">
      <c r="A106" s="3"/>
      <c r="B106" s="6"/>
      <c r="C106" s="167"/>
      <c r="E106" s="3"/>
      <c r="G106" s="569"/>
      <c r="H106" s="5"/>
      <c r="I106" s="4"/>
    </row>
    <row r="107" spans="1:9" s="4" customFormat="1" ht="25.5" customHeight="1">
      <c r="A107" s="1315" t="s">
        <v>327</v>
      </c>
      <c r="B107" s="1316"/>
      <c r="C107" s="198" t="s">
        <v>328</v>
      </c>
      <c r="D107" s="197" t="s">
        <v>319</v>
      </c>
      <c r="E107" s="199" t="s">
        <v>320</v>
      </c>
      <c r="F107" s="567"/>
      <c r="G107" s="567"/>
    </row>
    <row r="108" spans="1:9">
      <c r="A108" s="1311">
        <f>'Operating Detail - ML &amp; PM'!A69</f>
        <v>0</v>
      </c>
      <c r="B108" s="1312"/>
      <c r="C108" s="217">
        <f>'Operating Detail - ML &amp; PM'!D69</f>
        <v>0</v>
      </c>
      <c r="D108" s="897"/>
      <c r="E108" s="980"/>
    </row>
    <row r="109" spans="1:9">
      <c r="A109" s="1311">
        <f>'Operating Detail - ML &amp; PM'!A70</f>
        <v>0</v>
      </c>
      <c r="B109" s="1312"/>
      <c r="C109" s="217">
        <f>'Operating Detail - ML &amp; PM'!D70</f>
        <v>0</v>
      </c>
      <c r="D109" s="897"/>
      <c r="E109" s="980"/>
    </row>
    <row r="110" spans="1:9">
      <c r="A110" s="1311">
        <f>'Operating Detail - ML &amp; PM'!A71</f>
        <v>0</v>
      </c>
      <c r="B110" s="1312"/>
      <c r="C110" s="217">
        <f>'Operating Detail - ML &amp; PM'!D71</f>
        <v>0</v>
      </c>
      <c r="D110" s="897"/>
      <c r="E110" s="980"/>
    </row>
    <row r="111" spans="1:9">
      <c r="A111" s="1311">
        <f>'Operating Detail - ML &amp; PM'!A72</f>
        <v>0</v>
      </c>
      <c r="B111" s="1312"/>
      <c r="C111" s="217">
        <f>'Operating Detail - ML &amp; PM'!D72</f>
        <v>0</v>
      </c>
      <c r="D111" s="897"/>
      <c r="E111" s="980"/>
    </row>
    <row r="112" spans="1:9">
      <c r="A112" s="1311">
        <f>'Operating Detail - ML &amp; PM'!A73</f>
        <v>0</v>
      </c>
      <c r="B112" s="1312"/>
      <c r="C112" s="217">
        <f>'Operating Detail - ML &amp; PM'!D73</f>
        <v>0</v>
      </c>
      <c r="D112" s="897"/>
      <c r="E112" s="980"/>
    </row>
    <row r="113" spans="1:5">
      <c r="A113" s="1311">
        <f>'Operating Detail - ML &amp; PM'!A74</f>
        <v>0</v>
      </c>
      <c r="B113" s="1312"/>
      <c r="C113" s="217">
        <f>'Operating Detail - ML &amp; PM'!D74</f>
        <v>0</v>
      </c>
      <c r="D113" s="897"/>
      <c r="E113" s="980"/>
    </row>
    <row r="114" spans="1:5">
      <c r="A114" s="1311">
        <f>'Operating Detail - ML &amp; PM'!A75</f>
        <v>0</v>
      </c>
      <c r="B114" s="1312"/>
      <c r="C114" s="217">
        <f>'Operating Detail - ML &amp; PM'!D75</f>
        <v>0</v>
      </c>
      <c r="D114" s="897"/>
      <c r="E114" s="980"/>
    </row>
    <row r="115" spans="1:5">
      <c r="A115" s="1311">
        <f>'Operating Detail - ML &amp; PM'!A76</f>
        <v>0</v>
      </c>
      <c r="B115" s="1312"/>
      <c r="C115" s="217">
        <f>'Operating Detail - ML &amp; PM'!D76</f>
        <v>0</v>
      </c>
      <c r="D115" s="897"/>
      <c r="E115" s="980"/>
    </row>
    <row r="116" spans="1:5">
      <c r="A116" s="1311">
        <f>'Operating Detail - ML &amp; PM'!A77</f>
        <v>0</v>
      </c>
      <c r="B116" s="1312"/>
      <c r="C116" s="217">
        <f>'Operating Detail - ML &amp; PM'!D77</f>
        <v>0</v>
      </c>
      <c r="D116" s="897"/>
      <c r="E116" s="980"/>
    </row>
    <row r="117" spans="1:5">
      <c r="A117" s="1311">
        <f>'Operating Detail - ML &amp; PM'!A78</f>
        <v>0</v>
      </c>
      <c r="B117" s="1312"/>
      <c r="C117" s="217">
        <f>'Operating Detail - ML &amp; PM'!D78</f>
        <v>0</v>
      </c>
      <c r="D117" s="897"/>
      <c r="E117" s="980"/>
    </row>
    <row r="118" spans="1:5">
      <c r="A118" s="1319" t="str">
        <f>'Operating Detail - ML &amp; PM'!A79</f>
        <v>Subcontractos</v>
      </c>
      <c r="B118" s="1320"/>
      <c r="C118" s="490"/>
      <c r="D118" s="895"/>
      <c r="E118" s="899"/>
    </row>
    <row r="119" spans="1:5" ht="12" customHeight="1">
      <c r="A119" s="1311">
        <f>'Operating Detail - ML &amp; PM'!A80</f>
        <v>0</v>
      </c>
      <c r="B119" s="1312"/>
      <c r="C119" s="217">
        <f>'Operating Detail - ML &amp; PM'!D80</f>
        <v>0</v>
      </c>
      <c r="D119" s="897"/>
      <c r="E119" s="980"/>
    </row>
    <row r="120" spans="1:5">
      <c r="A120" s="1311">
        <f>'Operating Detail - ML &amp; PM'!A81</f>
        <v>0</v>
      </c>
      <c r="B120" s="1312"/>
      <c r="C120" s="217">
        <f>'Operating Detail - ML &amp; PM'!D81</f>
        <v>0</v>
      </c>
      <c r="D120" s="897"/>
      <c r="E120" s="980"/>
    </row>
    <row r="121" spans="1:5">
      <c r="A121" s="1311">
        <f>'Operating Detail - ML &amp; PM'!A82</f>
        <v>0</v>
      </c>
      <c r="B121" s="1312"/>
      <c r="C121" s="217">
        <f>'Operating Detail - ML &amp; PM'!D82</f>
        <v>0</v>
      </c>
      <c r="D121" s="897"/>
      <c r="E121" s="980"/>
    </row>
    <row r="122" spans="1:5">
      <c r="A122" s="1311">
        <f>'Operating Detail - ML &amp; PM'!A83</f>
        <v>0</v>
      </c>
      <c r="B122" s="1312"/>
      <c r="C122" s="217">
        <f>'Operating Detail - ML &amp; PM'!D83</f>
        <v>0</v>
      </c>
      <c r="D122" s="897"/>
      <c r="E122" s="980"/>
    </row>
    <row r="123" spans="1:5">
      <c r="A123" s="1311">
        <f>'Operating Detail - ML &amp; PM'!A84</f>
        <v>0</v>
      </c>
      <c r="B123" s="1312"/>
      <c r="C123" s="217">
        <f>'Operating Detail - ML &amp; PM'!D84</f>
        <v>0</v>
      </c>
      <c r="D123" s="897"/>
      <c r="E123" s="980"/>
    </row>
    <row r="124" spans="1:5">
      <c r="A124" s="1311">
        <f>'Operating Detail - ML &amp; PM'!A85</f>
        <v>0</v>
      </c>
      <c r="B124" s="1312"/>
      <c r="C124" s="217">
        <f>'Operating Detail - ML &amp; PM'!D85</f>
        <v>0</v>
      </c>
      <c r="D124" s="897"/>
      <c r="E124" s="980"/>
    </row>
    <row r="125" spans="1:5">
      <c r="A125" s="1311">
        <f>'Operating Detail - ML &amp; PM'!A86</f>
        <v>0</v>
      </c>
      <c r="B125" s="1312"/>
      <c r="C125" s="217">
        <f>'Operating Detail - ML &amp; PM'!D86</f>
        <v>0</v>
      </c>
      <c r="D125" s="897"/>
      <c r="E125" s="980"/>
    </row>
    <row r="126" spans="1:5">
      <c r="A126" s="1311">
        <f>'Operating Detail - ML &amp; PM'!A87</f>
        <v>0</v>
      </c>
      <c r="B126" s="1312"/>
      <c r="C126" s="217">
        <f>'Operating Detail - ML &amp; PM'!D87</f>
        <v>0</v>
      </c>
      <c r="D126" s="897"/>
      <c r="E126" s="980"/>
    </row>
    <row r="127" spans="1:5">
      <c r="A127" s="1311">
        <f>'Operating Detail - ML &amp; PM'!A88</f>
        <v>0</v>
      </c>
      <c r="B127" s="1312"/>
      <c r="C127" s="217">
        <f>'Operating Detail - ML &amp; PM'!D88</f>
        <v>0</v>
      </c>
      <c r="D127" s="897"/>
      <c r="E127" s="980"/>
    </row>
    <row r="128" spans="1:5">
      <c r="A128" s="1311" t="str">
        <f>'Operating Detail - ML &amp; PM'!A89</f>
        <v>Subcontractor indirect (First $25k only)</v>
      </c>
      <c r="B128" s="1312"/>
      <c r="C128" s="217">
        <f>'Operating Detail - ML &amp; PM'!D89</f>
        <v>0</v>
      </c>
      <c r="D128" s="897"/>
      <c r="E128" s="980"/>
    </row>
    <row r="129" spans="1:7">
      <c r="A129" s="1311"/>
      <c r="B129" s="1312"/>
      <c r="C129" s="217"/>
      <c r="E129" s="900"/>
    </row>
    <row r="130" spans="1:7" s="593" customFormat="1" ht="13" thickBot="1">
      <c r="A130" s="1313" t="str">
        <f>'Operating Detail - ML &amp; PM'!A91</f>
        <v>TOTAL OTHER EXPENSES</v>
      </c>
      <c r="B130" s="1314"/>
      <c r="C130" s="596">
        <f>SUM(C108:C128)</f>
        <v>0</v>
      </c>
      <c r="D130" s="597"/>
      <c r="E130" s="600"/>
      <c r="F130" s="590"/>
      <c r="G130" s="590"/>
    </row>
    <row r="131" spans="1:7">
      <c r="A131" s="752">
        <f>'Operating Detail - ML &amp; PM'!A92</f>
        <v>0</v>
      </c>
      <c r="B131" s="752"/>
      <c r="C131" s="217"/>
    </row>
    <row r="132" spans="1:7" ht="13" thickBot="1">
      <c r="A132" s="752"/>
      <c r="B132" s="752"/>
      <c r="C132" s="217"/>
    </row>
    <row r="133" spans="1:7" ht="12.75" customHeight="1">
      <c r="A133" s="1315" t="str">
        <f>'Operating Detail - ML &amp; PM'!A93</f>
        <v>CAPITAL EXPENSES</v>
      </c>
      <c r="B133" s="1316"/>
      <c r="C133" s="198" t="s">
        <v>328</v>
      </c>
      <c r="D133" s="197" t="s">
        <v>319</v>
      </c>
      <c r="E133" s="199" t="s">
        <v>320</v>
      </c>
    </row>
    <row r="134" spans="1:7">
      <c r="A134" s="1311">
        <f>'Operating Detail - ML &amp; PM'!A94</f>
        <v>0</v>
      </c>
      <c r="B134" s="1312"/>
      <c r="C134" s="217">
        <f>'Operating Detail - ML &amp; PM'!D94</f>
        <v>0</v>
      </c>
      <c r="D134" s="897"/>
      <c r="E134" s="980"/>
    </row>
    <row r="135" spans="1:7">
      <c r="A135" s="1311">
        <f>'Operating Detail - ML &amp; PM'!A95</f>
        <v>0</v>
      </c>
      <c r="B135" s="1312"/>
      <c r="C135" s="217">
        <f>'Operating Detail - ML &amp; PM'!D95</f>
        <v>0</v>
      </c>
      <c r="D135" s="897"/>
      <c r="E135" s="980"/>
    </row>
    <row r="136" spans="1:7">
      <c r="A136" s="1311"/>
      <c r="B136" s="1312"/>
      <c r="C136" s="217">
        <f>'Operating Detail - ML &amp; PM'!D96</f>
        <v>0</v>
      </c>
      <c r="D136" s="897"/>
      <c r="E136" s="980"/>
    </row>
    <row r="137" spans="1:7">
      <c r="A137" s="1311"/>
      <c r="B137" s="1312"/>
      <c r="C137" s="217">
        <f>'Operating Detail - ML &amp; PM'!D97</f>
        <v>0</v>
      </c>
      <c r="D137" s="897"/>
      <c r="E137" s="980"/>
    </row>
    <row r="138" spans="1:7">
      <c r="A138" s="1311"/>
      <c r="B138" s="1312"/>
      <c r="C138" s="217">
        <f>'Operating Detail - ML &amp; PM'!D98</f>
        <v>0</v>
      </c>
      <c r="D138" s="897"/>
      <c r="E138" s="980"/>
    </row>
    <row r="139" spans="1:7">
      <c r="A139" s="1311"/>
      <c r="B139" s="1312"/>
      <c r="C139" s="217">
        <f>'Operating Detail - ML &amp; PM'!D99</f>
        <v>0</v>
      </c>
      <c r="D139" s="897"/>
      <c r="E139" s="980"/>
    </row>
    <row r="140" spans="1:7">
      <c r="A140" s="1311"/>
      <c r="B140" s="1312"/>
      <c r="C140" s="217">
        <f>'Operating Detail - ML &amp; PM'!D100</f>
        <v>0</v>
      </c>
      <c r="D140" s="897"/>
      <c r="E140" s="980"/>
    </row>
    <row r="141" spans="1:7">
      <c r="A141" s="1311">
        <f>'Operating Detail - ML &amp; PM'!A101</f>
        <v>0</v>
      </c>
      <c r="B141" s="1312"/>
      <c r="C141" s="217"/>
      <c r="E141" s="900"/>
    </row>
    <row r="142" spans="1:7" s="593" customFormat="1" ht="13" thickBot="1">
      <c r="A142" s="1313" t="str">
        <f>'Operating Detail - ML &amp; PM'!A102</f>
        <v>TOTAL CAPITAL EXPENSES</v>
      </c>
      <c r="B142" s="1314"/>
      <c r="C142" s="596">
        <f>SUM(C134:C140)</f>
        <v>0</v>
      </c>
      <c r="D142" s="597"/>
      <c r="E142" s="600"/>
      <c r="F142" s="590"/>
      <c r="G142" s="590"/>
    </row>
    <row r="143" spans="1:7" ht="46.5" customHeight="1">
      <c r="A143" s="752"/>
      <c r="B143" s="752"/>
      <c r="C143" s="217"/>
    </row>
    <row r="144" spans="1:7" ht="13.5" hidden="1" customHeight="1" thickBot="1">
      <c r="A144" s="910"/>
      <c r="B144" s="910"/>
      <c r="C144" s="217"/>
    </row>
    <row r="145" spans="1:5" ht="12.75" hidden="1" customHeight="1">
      <c r="A145" s="911" t="s">
        <v>329</v>
      </c>
      <c r="B145" s="912"/>
      <c r="C145" s="198" t="s">
        <v>328</v>
      </c>
      <c r="D145" s="197" t="s">
        <v>1</v>
      </c>
      <c r="E145" s="199" t="s">
        <v>320</v>
      </c>
    </row>
    <row r="146" spans="1:5" ht="12.75" hidden="1" customHeight="1">
      <c r="A146" s="753"/>
      <c r="B146" s="752"/>
      <c r="C146" s="217"/>
      <c r="D146" s="901"/>
      <c r="E146" s="902"/>
    </row>
    <row r="147" spans="1:5" ht="12.75" hidden="1" customHeight="1">
      <c r="A147" s="753"/>
      <c r="B147" s="752"/>
      <c r="C147" s="217"/>
      <c r="D147" s="901"/>
      <c r="E147" s="902"/>
    </row>
    <row r="148" spans="1:5" ht="12.75" hidden="1" customHeight="1">
      <c r="A148" s="753"/>
      <c r="B148" s="752"/>
      <c r="C148" s="217"/>
      <c r="D148" s="901"/>
      <c r="E148" s="902"/>
    </row>
    <row r="149" spans="1:5" ht="12.75" hidden="1" customHeight="1">
      <c r="A149" s="753"/>
      <c r="B149" s="752"/>
      <c r="C149" s="217"/>
      <c r="D149" s="901"/>
      <c r="E149" s="902"/>
    </row>
    <row r="150" spans="1:5" ht="12.75" hidden="1" customHeight="1">
      <c r="A150" s="753"/>
      <c r="B150" s="752"/>
      <c r="C150" s="217"/>
      <c r="D150" s="901"/>
      <c r="E150" s="902"/>
    </row>
    <row r="151" spans="1:5" ht="12.75" hidden="1" customHeight="1">
      <c r="A151" s="753"/>
      <c r="B151" s="752"/>
      <c r="C151" s="217"/>
      <c r="D151" s="901"/>
      <c r="E151" s="902"/>
    </row>
    <row r="152" spans="1:5" ht="12.75" hidden="1" customHeight="1">
      <c r="A152" s="753"/>
      <c r="B152" s="752"/>
      <c r="C152" s="217"/>
      <c r="D152" s="901"/>
      <c r="E152" s="902"/>
    </row>
    <row r="153" spans="1:5" ht="12.75" hidden="1" customHeight="1">
      <c r="A153" s="753"/>
      <c r="B153" s="752"/>
      <c r="C153" s="217"/>
      <c r="D153" s="901"/>
      <c r="E153" s="902"/>
    </row>
    <row r="154" spans="1:5" ht="12.75" hidden="1" customHeight="1">
      <c r="A154" s="753"/>
      <c r="B154" s="752"/>
      <c r="C154" s="217"/>
      <c r="D154" s="901"/>
      <c r="E154" s="902"/>
    </row>
    <row r="155" spans="1:5" ht="12.75" hidden="1" customHeight="1">
      <c r="A155" s="753"/>
      <c r="B155" s="752"/>
      <c r="C155" s="217"/>
      <c r="D155" s="901"/>
      <c r="E155" s="902"/>
    </row>
    <row r="156" spans="1:5" ht="12.75" hidden="1" customHeight="1">
      <c r="A156" s="753"/>
      <c r="B156" s="752"/>
      <c r="C156" s="217"/>
      <c r="D156" s="901"/>
      <c r="E156" s="902"/>
    </row>
    <row r="157" spans="1:5" ht="12.75" hidden="1" customHeight="1">
      <c r="A157" s="753"/>
      <c r="B157" s="752"/>
      <c r="C157" s="217"/>
      <c r="D157" s="901"/>
      <c r="E157" s="902"/>
    </row>
    <row r="158" spans="1:5" ht="12.75" hidden="1" customHeight="1">
      <c r="A158" s="753"/>
      <c r="B158" s="752"/>
      <c r="C158" s="217"/>
      <c r="D158" s="901"/>
      <c r="E158" s="902"/>
    </row>
    <row r="159" spans="1:5" ht="12.75" hidden="1" customHeight="1">
      <c r="A159" s="753"/>
      <c r="B159" s="752"/>
      <c r="C159" s="217"/>
      <c r="D159" s="901"/>
      <c r="E159" s="902"/>
    </row>
    <row r="160" spans="1:5" ht="12.75" hidden="1" customHeight="1">
      <c r="A160" s="753"/>
      <c r="B160" s="752"/>
      <c r="C160" s="217"/>
      <c r="D160" s="901"/>
      <c r="E160" s="902"/>
    </row>
    <row r="161" spans="1:7" ht="12.75" hidden="1" customHeight="1">
      <c r="A161" s="753"/>
      <c r="B161" s="752"/>
      <c r="C161" s="217"/>
      <c r="D161" s="901"/>
      <c r="E161" s="902"/>
    </row>
    <row r="162" spans="1:7" ht="12.75" hidden="1" customHeight="1">
      <c r="A162" s="753"/>
      <c r="B162" s="752"/>
      <c r="C162" s="217"/>
      <c r="D162" s="901"/>
      <c r="E162" s="902"/>
    </row>
    <row r="163" spans="1:7" ht="12.75" hidden="1" customHeight="1">
      <c r="A163" s="753"/>
      <c r="B163" s="752"/>
      <c r="C163" s="217"/>
      <c r="D163" s="901"/>
      <c r="E163" s="902"/>
    </row>
    <row r="164" spans="1:7" ht="12.75" hidden="1" customHeight="1">
      <c r="A164" s="753"/>
      <c r="B164" s="752"/>
      <c r="C164" s="217"/>
      <c r="D164" s="901"/>
      <c r="E164" s="902"/>
    </row>
    <row r="165" spans="1:7" ht="12.75" hidden="1" customHeight="1">
      <c r="A165" s="753"/>
      <c r="B165" s="752"/>
      <c r="C165" s="217"/>
      <c r="D165" s="901"/>
      <c r="E165" s="902"/>
    </row>
    <row r="166" spans="1:7" ht="12.75" hidden="1" customHeight="1">
      <c r="A166" s="753"/>
      <c r="B166" s="752"/>
      <c r="C166" s="217"/>
      <c r="D166" s="901"/>
      <c r="E166" s="902"/>
    </row>
    <row r="167" spans="1:7" ht="12.75" hidden="1" customHeight="1">
      <c r="A167" s="753"/>
      <c r="B167" s="752"/>
      <c r="C167" s="217"/>
      <c r="D167" s="901"/>
      <c r="E167" s="902"/>
    </row>
    <row r="168" spans="1:7" ht="12.75" hidden="1" customHeight="1">
      <c r="A168" s="753"/>
      <c r="B168" s="752"/>
      <c r="C168" s="217"/>
      <c r="D168" s="901"/>
      <c r="E168" s="902"/>
    </row>
    <row r="169" spans="1:7" ht="12.75" hidden="1" customHeight="1">
      <c r="A169" s="753"/>
      <c r="B169" s="752"/>
      <c r="C169" s="217"/>
      <c r="D169" s="901"/>
      <c r="E169" s="902"/>
    </row>
    <row r="170" spans="1:7" ht="12.75" hidden="1" customHeight="1">
      <c r="A170" s="753"/>
      <c r="B170" s="752"/>
      <c r="C170" s="217"/>
      <c r="D170" s="901"/>
      <c r="E170" s="902"/>
    </row>
    <row r="171" spans="1:7" ht="12.75" hidden="1" customHeight="1">
      <c r="A171" s="753"/>
      <c r="B171" s="752"/>
      <c r="C171" s="217"/>
      <c r="D171" s="901"/>
      <c r="E171" s="902"/>
    </row>
    <row r="172" spans="1:7" ht="12.75" hidden="1" customHeight="1">
      <c r="A172" s="753"/>
      <c r="B172" s="752"/>
      <c r="C172" s="217"/>
      <c r="D172" s="901"/>
      <c r="E172" s="902"/>
    </row>
    <row r="173" spans="1:7" ht="12.75" hidden="1" customHeight="1">
      <c r="A173" s="753"/>
      <c r="B173" s="752"/>
      <c r="C173" s="217"/>
      <c r="D173" s="901"/>
      <c r="E173" s="902"/>
    </row>
    <row r="174" spans="1:7" ht="12.75" hidden="1" customHeight="1">
      <c r="A174" s="753"/>
      <c r="B174" s="752"/>
      <c r="C174" s="217"/>
      <c r="D174" s="901"/>
      <c r="E174" s="902"/>
    </row>
    <row r="175" spans="1:7" s="599" customFormat="1" ht="12.75" hidden="1" customHeight="1">
      <c r="A175" s="781" t="s">
        <v>330</v>
      </c>
      <c r="B175" s="782"/>
      <c r="C175" s="602">
        <f>SUM(C146:C174)</f>
        <v>0</v>
      </c>
      <c r="D175" s="603"/>
      <c r="E175" s="604"/>
      <c r="F175" s="605"/>
      <c r="G175" s="605"/>
    </row>
    <row r="176" spans="1:7" s="593" customFormat="1" ht="13.5" hidden="1" customHeight="1" thickBot="1">
      <c r="A176" s="914" t="s">
        <v>331</v>
      </c>
      <c r="B176" s="915"/>
      <c r="C176" s="606" t="e" cm="1">
        <f t="array" ref="C176">INDEX('Summary - ML &amp; PM'!$E23:$I23,0,MATCH(1,('Summary - ML &amp; PM'!$E$13:$I$13="New")*('Summary - ML &amp; PM'!$E80:$I80='Budget Narrative - ML &amp; PM'!$H$3),0))</f>
        <v>#N/A</v>
      </c>
      <c r="D176" s="597"/>
      <c r="E176" s="600"/>
      <c r="F176" s="590"/>
      <c r="G176" s="590"/>
    </row>
    <row r="177" spans="1:8" s="593" customFormat="1" ht="12.75" hidden="1" customHeight="1">
      <c r="A177" s="783" t="s">
        <v>332</v>
      </c>
      <c r="B177" s="783"/>
      <c r="C177" s="607" t="e">
        <f>C176-C175</f>
        <v>#N/A</v>
      </c>
      <c r="D177" s="673"/>
      <c r="E177" s="903"/>
      <c r="F177" s="590"/>
      <c r="G177" s="590"/>
    </row>
    <row r="178" spans="1:8" ht="13.5" hidden="1" customHeight="1" thickBot="1">
      <c r="A178" s="752"/>
      <c r="B178" s="752"/>
      <c r="C178" s="217"/>
    </row>
    <row r="179" spans="1:8" ht="15" hidden="1" customHeight="1">
      <c r="A179" s="907" t="s">
        <v>333</v>
      </c>
      <c r="B179" s="908"/>
      <c r="C179" s="908"/>
      <c r="D179" s="908"/>
      <c r="E179" s="908"/>
      <c r="F179" s="908"/>
      <c r="G179" s="908"/>
      <c r="H179" s="909"/>
    </row>
    <row r="180" spans="1:8" ht="12.75" hidden="1" customHeight="1">
      <c r="A180" s="913" t="s">
        <v>334</v>
      </c>
      <c r="B180" s="913"/>
      <c r="C180" s="913"/>
      <c r="D180" s="315" t="s">
        <v>1</v>
      </c>
      <c r="E180" s="787" t="s">
        <v>335</v>
      </c>
      <c r="F180" s="924" t="s">
        <v>2</v>
      </c>
      <c r="G180" s="924"/>
      <c r="H180" s="924"/>
    </row>
    <row r="181" spans="1:8" ht="96.75" hidden="1" customHeight="1">
      <c r="A181" s="786" t="s">
        <v>336</v>
      </c>
      <c r="B181" s="786"/>
      <c r="C181" s="786"/>
      <c r="D181" s="316" t="s">
        <v>337</v>
      </c>
      <c r="E181" s="904"/>
      <c r="F181" s="916" t="s">
        <v>338</v>
      </c>
      <c r="G181" s="918"/>
      <c r="H181" s="919"/>
    </row>
    <row r="182" spans="1:8" ht="12.75" hidden="1" customHeight="1">
      <c r="A182" s="786"/>
      <c r="B182" s="786"/>
      <c r="C182" s="786"/>
      <c r="D182" s="316" t="s">
        <v>339</v>
      </c>
      <c r="E182" s="751"/>
      <c r="F182" s="917"/>
      <c r="G182" s="673"/>
      <c r="H182" s="920"/>
    </row>
    <row r="183" spans="1:8" ht="12.75" hidden="1" customHeight="1">
      <c r="A183" s="786"/>
      <c r="B183" s="786"/>
      <c r="C183" s="786"/>
      <c r="D183" s="316" t="s">
        <v>340</v>
      </c>
      <c r="E183" s="751"/>
      <c r="F183" s="917"/>
      <c r="G183" s="673"/>
      <c r="H183" s="920"/>
    </row>
    <row r="184" spans="1:8" ht="25.5" hidden="1" customHeight="1">
      <c r="A184" s="786"/>
      <c r="B184" s="786"/>
      <c r="C184" s="786"/>
      <c r="D184" s="316" t="s">
        <v>341</v>
      </c>
      <c r="E184" s="751"/>
      <c r="F184" s="917"/>
      <c r="G184" s="673"/>
      <c r="H184" s="920"/>
    </row>
    <row r="185" spans="1:8" ht="25.5" hidden="1" customHeight="1">
      <c r="A185" s="786"/>
      <c r="B185" s="786"/>
      <c r="C185" s="786"/>
      <c r="D185" s="316" t="s">
        <v>342</v>
      </c>
      <c r="E185" s="751"/>
      <c r="F185" s="917"/>
      <c r="G185" s="673"/>
      <c r="H185" s="920"/>
    </row>
    <row r="186" spans="1:8" ht="25.5" hidden="1" customHeight="1">
      <c r="A186" s="786"/>
      <c r="B186" s="786"/>
      <c r="C186" s="786"/>
      <c r="D186" s="316" t="s">
        <v>343</v>
      </c>
      <c r="E186" s="751"/>
      <c r="F186" s="917"/>
      <c r="G186" s="673"/>
      <c r="H186" s="920"/>
    </row>
    <row r="187" spans="1:8" ht="12.75" hidden="1" customHeight="1">
      <c r="A187" s="786"/>
      <c r="B187" s="786"/>
      <c r="C187" s="786"/>
      <c r="D187" s="316" t="s">
        <v>344</v>
      </c>
      <c r="E187" s="751"/>
      <c r="F187" s="917"/>
      <c r="G187" s="673"/>
      <c r="H187" s="920"/>
    </row>
    <row r="188" spans="1:8" ht="12.75" hidden="1" customHeight="1">
      <c r="A188" s="786"/>
      <c r="B188" s="786"/>
      <c r="C188" s="786"/>
      <c r="D188" s="316" t="s">
        <v>345</v>
      </c>
      <c r="E188" s="751"/>
      <c r="F188" s="917"/>
      <c r="G188" s="673"/>
      <c r="H188" s="920"/>
    </row>
    <row r="189" spans="1:8" ht="25.5" hidden="1" customHeight="1">
      <c r="A189" s="786"/>
      <c r="B189" s="786"/>
      <c r="C189" s="786"/>
      <c r="D189" s="316" t="s">
        <v>346</v>
      </c>
      <c r="E189" s="751"/>
      <c r="F189" s="921"/>
      <c r="G189" s="922"/>
      <c r="H189" s="923"/>
    </row>
    <row r="190" spans="1:8" ht="12.75" hidden="1" customHeight="1">
      <c r="A190" s="786"/>
      <c r="B190" s="786"/>
      <c r="C190" s="786"/>
      <c r="D190" s="317"/>
      <c r="E190" s="905"/>
      <c r="F190" s="776"/>
      <c r="G190" s="777"/>
      <c r="H190" s="778"/>
    </row>
    <row r="191" spans="1:8" ht="15.75" hidden="1" customHeight="1">
      <c r="A191" s="786"/>
      <c r="B191" s="786"/>
      <c r="C191" s="786"/>
      <c r="D191" s="316" t="s">
        <v>347</v>
      </c>
      <c r="E191" s="751"/>
      <c r="F191" s="779"/>
      <c r="G191" s="779"/>
      <c r="H191" s="779"/>
    </row>
    <row r="192" spans="1:8" ht="28.5" hidden="1" customHeight="1">
      <c r="A192" s="786"/>
      <c r="B192" s="786"/>
      <c r="C192" s="786"/>
      <c r="D192" s="316" t="s">
        <v>348</v>
      </c>
      <c r="E192" s="751"/>
      <c r="F192" s="779"/>
      <c r="G192" s="779"/>
      <c r="H192" s="779"/>
    </row>
    <row r="193" spans="1:8" ht="28.5" hidden="1" customHeight="1">
      <c r="A193" s="786"/>
      <c r="B193" s="786"/>
      <c r="C193" s="786"/>
      <c r="D193" s="316" t="s">
        <v>349</v>
      </c>
      <c r="E193" s="751"/>
      <c r="F193" s="779"/>
      <c r="G193" s="779"/>
      <c r="H193" s="779"/>
    </row>
    <row r="194" spans="1:8" ht="25.5" hidden="1" customHeight="1">
      <c r="A194" s="786" t="s">
        <v>350</v>
      </c>
      <c r="B194" s="786"/>
      <c r="C194" s="786"/>
      <c r="D194" s="751" t="s">
        <v>351</v>
      </c>
      <c r="E194" s="751"/>
      <c r="F194" s="779"/>
      <c r="G194" s="779"/>
      <c r="H194" s="779"/>
    </row>
    <row r="195" spans="1:8" ht="15.75" hidden="1" customHeight="1">
      <c r="A195" s="786" t="s">
        <v>352</v>
      </c>
      <c r="B195" s="786"/>
      <c r="C195" s="786"/>
      <c r="D195" s="751" t="s">
        <v>353</v>
      </c>
      <c r="E195" s="751"/>
      <c r="F195" s="779"/>
      <c r="G195" s="779"/>
      <c r="H195" s="779"/>
    </row>
    <row r="196" spans="1:8" ht="12.75" hidden="1" customHeight="1">
      <c r="A196" s="780" t="s">
        <v>354</v>
      </c>
      <c r="B196" s="780"/>
      <c r="C196" s="780"/>
      <c r="D196" s="780"/>
      <c r="E196" s="780"/>
      <c r="F196" s="780"/>
      <c r="G196" s="780"/>
      <c r="H196" s="780"/>
    </row>
    <row r="197" spans="1:8" ht="12.75" hidden="1" customHeight="1">
      <c r="A197" s="784" t="s">
        <v>355</v>
      </c>
      <c r="B197" s="785"/>
      <c r="C197" s="785"/>
      <c r="D197" s="785"/>
      <c r="E197" s="785"/>
      <c r="F197" s="785"/>
      <c r="G197" s="785"/>
      <c r="H197" s="785"/>
    </row>
    <row r="198" spans="1:8" ht="12.75" hidden="1" customHeight="1">
      <c r="A198" s="752"/>
      <c r="B198" s="752"/>
      <c r="C198" s="217"/>
    </row>
    <row r="199" spans="1:8" ht="12.75" hidden="1" customHeight="1">
      <c r="A199" s="752"/>
      <c r="B199" s="752"/>
      <c r="C199" s="217"/>
    </row>
    <row r="200" spans="1:8" ht="12.75" hidden="1" customHeight="1">
      <c r="A200" s="752"/>
      <c r="B200" s="752"/>
      <c r="C200" s="217"/>
    </row>
    <row r="201" spans="1:8" ht="12.75" hidden="1" customHeight="1">
      <c r="A201" s="752"/>
      <c r="B201" s="752"/>
      <c r="C201" s="217"/>
    </row>
    <row r="202" spans="1:8" ht="12.75" hidden="1" customHeight="1">
      <c r="A202" s="752"/>
      <c r="B202" s="752"/>
      <c r="C202" s="217"/>
    </row>
    <row r="203" spans="1:8" ht="12.75" hidden="1" customHeight="1">
      <c r="A203" s="752"/>
      <c r="B203" s="752"/>
      <c r="C203" s="217"/>
    </row>
    <row r="204" spans="1:8" ht="12.75" hidden="1" customHeight="1">
      <c r="A204" s="752"/>
      <c r="B204" s="752"/>
      <c r="C204" s="217"/>
    </row>
    <row r="205" spans="1:8" ht="12.75" hidden="1" customHeight="1">
      <c r="A205" s="752"/>
      <c r="B205" s="752"/>
      <c r="C205" s="217"/>
    </row>
    <row r="206" spans="1:8" ht="12.75" hidden="1" customHeight="1">
      <c r="A206" s="752"/>
      <c r="B206" s="752"/>
    </row>
    <row r="207" spans="1:8" ht="12.75" hidden="1" customHeight="1">
      <c r="A207" s="752"/>
      <c r="B207" s="752"/>
    </row>
    <row r="208" spans="1:8" ht="12.75" hidden="1" customHeight="1">
      <c r="A208" s="752"/>
      <c r="B208" s="752"/>
    </row>
    <row r="209" spans="1:2" ht="12.75" hidden="1" customHeight="1">
      <c r="A209" s="752"/>
      <c r="B209" s="752"/>
    </row>
    <row r="210" spans="1:2" ht="12.75" hidden="1" customHeight="1">
      <c r="A210" s="752"/>
      <c r="B210" s="752"/>
    </row>
    <row r="211" spans="1:2" ht="12.75" hidden="1" customHeight="1">
      <c r="A211" s="752"/>
      <c r="B211" s="752"/>
    </row>
    <row r="212" spans="1:2" ht="12.75" hidden="1" customHeight="1">
      <c r="A212" s="752">
        <f>'Operating Detail - ML &amp; PM'!A147</f>
        <v>0</v>
      </c>
      <c r="B212" s="752"/>
    </row>
    <row r="213" spans="1:2" ht="12.75" hidden="1" customHeight="1">
      <c r="A213" s="752">
        <f>'Operating Detail - ML &amp; PM'!A148</f>
        <v>0</v>
      </c>
      <c r="B213" s="752"/>
    </row>
    <row r="214" spans="1:2" ht="12.75" hidden="1" customHeight="1">
      <c r="A214" s="752">
        <f>'Operating Detail - ML &amp; PM'!A149</f>
        <v>0</v>
      </c>
      <c r="B214" s="752"/>
    </row>
    <row r="215" spans="1:2" ht="12.75" hidden="1" customHeight="1">
      <c r="A215" s="752">
        <f>'Operating Detail - ML &amp; PM'!A150</f>
        <v>0</v>
      </c>
      <c r="B215" s="752"/>
    </row>
    <row r="216" spans="1:2" ht="12.75" hidden="1" customHeight="1">
      <c r="A216" s="752">
        <f>'Operating Detail - ML &amp; PM'!A151</f>
        <v>0</v>
      </c>
      <c r="B216" s="752"/>
    </row>
    <row r="217" spans="1:2" ht="12.75" hidden="1" customHeight="1">
      <c r="A217" s="752">
        <f>'Operating Detail - ML &amp; PM'!A152</f>
        <v>0</v>
      </c>
      <c r="B217" s="752"/>
    </row>
    <row r="218" spans="1:2" ht="12.75" hidden="1" customHeight="1">
      <c r="A218" s="752">
        <f>'Operating Detail - ML &amp; PM'!A153</f>
        <v>0</v>
      </c>
      <c r="B218" s="752"/>
    </row>
    <row r="219" spans="1:2" ht="12.75" hidden="1" customHeight="1">
      <c r="A219" s="752">
        <f>'Operating Detail - ML &amp; PM'!A154</f>
        <v>0</v>
      </c>
      <c r="B219" s="752"/>
    </row>
    <row r="220" spans="1:2" hidden="1">
      <c r="A220" s="752">
        <f>'Operating Detail - ML &amp; PM'!A155</f>
        <v>0</v>
      </c>
      <c r="B220" s="752"/>
    </row>
    <row r="221" spans="1:2" hidden="1">
      <c r="A221" s="752">
        <f>'Operating Detail - ML &amp; PM'!A156</f>
        <v>0</v>
      </c>
      <c r="B221" s="752"/>
    </row>
    <row r="222" spans="1:2" hidden="1">
      <c r="A222" s="752">
        <f>'Operating Detail - ML &amp; PM'!A157</f>
        <v>0</v>
      </c>
      <c r="B222" s="752"/>
    </row>
    <row r="223" spans="1:2" hidden="1">
      <c r="A223" s="752">
        <f>'Operating Detail - ML &amp; PM'!A158</f>
        <v>0</v>
      </c>
      <c r="B223" s="752"/>
    </row>
  </sheetData>
  <mergeCells count="90">
    <mergeCell ref="A47:B47"/>
    <mergeCell ref="A62:B62"/>
    <mergeCell ref="A63:B63"/>
    <mergeCell ref="A50:B50"/>
    <mergeCell ref="A51:B51"/>
    <mergeCell ref="A52:B52"/>
    <mergeCell ref="A53:B53"/>
    <mergeCell ref="A49:B49"/>
    <mergeCell ref="A64:B64"/>
    <mergeCell ref="A65:B65"/>
    <mergeCell ref="A54:B54"/>
    <mergeCell ref="A55:B55"/>
    <mergeCell ref="A56:B56"/>
    <mergeCell ref="A57:B57"/>
    <mergeCell ref="A58:B58"/>
    <mergeCell ref="A59:B59"/>
    <mergeCell ref="A60:B60"/>
    <mergeCell ref="A61:B61"/>
    <mergeCell ref="A77:B77"/>
    <mergeCell ref="A66:B66"/>
    <mergeCell ref="A67:B67"/>
    <mergeCell ref="A68:B68"/>
    <mergeCell ref="A69:B69"/>
    <mergeCell ref="A70:B70"/>
    <mergeCell ref="A71:B71"/>
    <mergeCell ref="A72:B72"/>
    <mergeCell ref="A73:B73"/>
    <mergeCell ref="A74:B74"/>
    <mergeCell ref="A75:B75"/>
    <mergeCell ref="A76:B76"/>
    <mergeCell ref="A100:B100"/>
    <mergeCell ref="A89:B89"/>
    <mergeCell ref="A78:B78"/>
    <mergeCell ref="A79:B79"/>
    <mergeCell ref="A80:B80"/>
    <mergeCell ref="A81:B81"/>
    <mergeCell ref="A82:B82"/>
    <mergeCell ref="A83:B83"/>
    <mergeCell ref="A84:B84"/>
    <mergeCell ref="A85:B85"/>
    <mergeCell ref="A86:B86"/>
    <mergeCell ref="A87:B87"/>
    <mergeCell ref="A88:B88"/>
    <mergeCell ref="A95:B95"/>
    <mergeCell ref="A96:B96"/>
    <mergeCell ref="A97:B97"/>
    <mergeCell ref="A98:B98"/>
    <mergeCell ref="A99:B99"/>
    <mergeCell ref="A90:B90"/>
    <mergeCell ref="A91:B91"/>
    <mergeCell ref="A92:B92"/>
    <mergeCell ref="A93:B93"/>
    <mergeCell ref="A94:B94"/>
    <mergeCell ref="A120:B120"/>
    <mergeCell ref="A121:B121"/>
    <mergeCell ref="A122:B122"/>
    <mergeCell ref="A123:B123"/>
    <mergeCell ref="A101:B101"/>
    <mergeCell ref="A124:B124"/>
    <mergeCell ref="A102:B102"/>
    <mergeCell ref="A107:B107"/>
    <mergeCell ref="A108:B108"/>
    <mergeCell ref="A109:B109"/>
    <mergeCell ref="A103:B103"/>
    <mergeCell ref="A110:B110"/>
    <mergeCell ref="A111:B111"/>
    <mergeCell ref="A112:B112"/>
    <mergeCell ref="A113:B113"/>
    <mergeCell ref="A114:B114"/>
    <mergeCell ref="A115:B115"/>
    <mergeCell ref="A116:B116"/>
    <mergeCell ref="A117:B117"/>
    <mergeCell ref="A118:B118"/>
    <mergeCell ref="A119:B119"/>
    <mergeCell ref="A133:B133"/>
    <mergeCell ref="A134:B134"/>
    <mergeCell ref="A135:B135"/>
    <mergeCell ref="A136:B136"/>
    <mergeCell ref="A137:B137"/>
    <mergeCell ref="A125:B125"/>
    <mergeCell ref="A126:B126"/>
    <mergeCell ref="A128:B128"/>
    <mergeCell ref="A129:B129"/>
    <mergeCell ref="A130:B130"/>
    <mergeCell ref="A127:B127"/>
    <mergeCell ref="A139:B139"/>
    <mergeCell ref="A140:B140"/>
    <mergeCell ref="A141:B141"/>
    <mergeCell ref="A142:B142"/>
    <mergeCell ref="A138:B138"/>
  </mergeCells>
  <conditionalFormatting sqref="C47">
    <cfRule type="expression" dxfId="343" priority="35">
      <formula>$A47=0</formula>
    </cfRule>
  </conditionalFormatting>
  <conditionalFormatting sqref="C103">
    <cfRule type="expression" dxfId="342" priority="56">
      <formula>$A103=0</formula>
    </cfRule>
  </conditionalFormatting>
  <conditionalFormatting sqref="C130">
    <cfRule type="expression" dxfId="341" priority="55">
      <formula>$A130=0</formula>
    </cfRule>
  </conditionalFormatting>
  <conditionalFormatting sqref="C142">
    <cfRule type="expression" dxfId="340" priority="54">
      <formula>$A142=0</formula>
    </cfRule>
  </conditionalFormatting>
  <conditionalFormatting sqref="C176">
    <cfRule type="expression" dxfId="339" priority="50">
      <formula>$C176=0</formula>
    </cfRule>
  </conditionalFormatting>
  <conditionalFormatting sqref="C177">
    <cfRule type="cellIs" dxfId="338" priority="49" operator="notBetween">
      <formula>-2</formula>
      <formula>2</formula>
    </cfRule>
  </conditionalFormatting>
  <conditionalFormatting sqref="C146:E174">
    <cfRule type="expression" dxfId="337" priority="52">
      <formula>$C146=0</formula>
    </cfRule>
  </conditionalFormatting>
  <conditionalFormatting sqref="D136">
    <cfRule type="expression" dxfId="336" priority="2">
      <formula>$C136=0</formula>
    </cfRule>
  </conditionalFormatting>
  <conditionalFormatting sqref="D137">
    <cfRule type="expression" dxfId="335" priority="517">
      <formula>$C136=0</formula>
    </cfRule>
  </conditionalFormatting>
  <conditionalFormatting sqref="D5:E44 D134:E135 E136:E137 D138:E140">
    <cfRule type="expression" dxfId="334" priority="26">
      <formula>$C5=0</formula>
    </cfRule>
  </conditionalFormatting>
  <conditionalFormatting sqref="D5:E44">
    <cfRule type="containsBlanks" dxfId="333" priority="23">
      <formula>LEN(TRIM(D5))=0</formula>
    </cfRule>
  </conditionalFormatting>
  <conditionalFormatting sqref="D50:E90">
    <cfRule type="containsBlanks" dxfId="332" priority="17">
      <formula>LEN(TRIM(D50))=0</formula>
    </cfRule>
    <cfRule type="expression" dxfId="331" priority="18">
      <formula>$C50=0</formula>
    </cfRule>
  </conditionalFormatting>
  <conditionalFormatting sqref="D92:E101">
    <cfRule type="containsBlanks" dxfId="330" priority="15">
      <formula>LEN(TRIM(D92))=0</formula>
    </cfRule>
  </conditionalFormatting>
  <conditionalFormatting sqref="D92:E102">
    <cfRule type="expression" dxfId="329" priority="16">
      <formula>$C92=0</formula>
    </cfRule>
  </conditionalFormatting>
  <conditionalFormatting sqref="D102:E102">
    <cfRule type="containsBlanks" dxfId="328" priority="44">
      <formula>LEN(TRIM(D102))=0</formula>
    </cfRule>
  </conditionalFormatting>
  <conditionalFormatting sqref="D108:E117">
    <cfRule type="containsBlanks" dxfId="327" priority="11">
      <formula>LEN(TRIM(D108))=0</formula>
    </cfRule>
    <cfRule type="expression" dxfId="326" priority="12">
      <formula>$C108=0</formula>
    </cfRule>
  </conditionalFormatting>
  <conditionalFormatting sqref="D119:E128">
    <cfRule type="containsBlanks" dxfId="325" priority="7">
      <formula>LEN(TRIM(D119))=0</formula>
    </cfRule>
    <cfRule type="expression" dxfId="324" priority="8">
      <formula>$C119=0</formula>
    </cfRule>
  </conditionalFormatting>
  <conditionalFormatting sqref="D134:E140">
    <cfRule type="containsBlanks" dxfId="323" priority="1">
      <formula>LEN(TRIM(D134))=0</formula>
    </cfRule>
  </conditionalFormatting>
  <conditionalFormatting sqref="D146:E174">
    <cfRule type="containsBlanks" dxfId="322" priority="53">
      <formula>LEN(TRIM(D146))=0</formula>
    </cfRule>
  </conditionalFormatting>
  <hyperlinks>
    <hyperlink ref="A197" r:id="rId1" xr:uid="{00000000-0004-0000-0600-000000000000}"/>
  </hyperlinks>
  <printOptions headings="1"/>
  <pageMargins left="0.25" right="0.25" top="0.75" bottom="0.75" header="0.3" footer="0.3"/>
  <pageSetup scale="21" fitToWidth="0" orientation="landscape" r:id="rId2"/>
  <headerFooter alignWithMargins="0">
    <oddFooter>&amp;CPage &amp;P of &amp;N</oddFooter>
  </headerFooter>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66"/>
    <pageSetUpPr fitToPage="1"/>
  </sheetPr>
  <dimension ref="A1:L84"/>
  <sheetViews>
    <sheetView showGridLines="0" zoomScaleNormal="100" workbookViewId="0">
      <pane xSplit="4" topLeftCell="E1" activePane="topRight" state="frozen"/>
      <selection activeCell="G16" sqref="G16"/>
      <selection pane="topRight" activeCell="O18" sqref="O18:O20"/>
    </sheetView>
  </sheetViews>
  <sheetFormatPr defaultColWidth="11.453125" defaultRowHeight="15.5"/>
  <cols>
    <col min="1" max="1" width="21.81640625" style="56" customWidth="1"/>
    <col min="2" max="3" width="15.453125" style="56" customWidth="1"/>
    <col min="4" max="4" width="13" style="56" customWidth="1"/>
    <col min="5" max="5" width="16.54296875" style="56" customWidth="1"/>
    <col min="6" max="9" width="16.54296875" style="56" hidden="1" customWidth="1"/>
    <col min="10" max="10" width="16.54296875" style="56" customWidth="1"/>
    <col min="11" max="11" width="14.26953125" style="56" customWidth="1"/>
    <col min="12" max="12" width="14" style="56" customWidth="1"/>
    <col min="13" max="14" width="21.1796875" style="56" customWidth="1"/>
    <col min="15" max="15" width="14" style="56" customWidth="1"/>
    <col min="16" max="16384" width="11.453125" style="56"/>
  </cols>
  <sheetData>
    <row r="1" spans="1:10" ht="15" customHeight="1">
      <c r="A1" s="55" t="s">
        <v>209</v>
      </c>
      <c r="B1" s="55"/>
      <c r="C1" s="55"/>
      <c r="D1" s="55"/>
    </row>
    <row r="2" spans="1:10" ht="15" customHeight="1">
      <c r="A2" s="55" t="s">
        <v>210</v>
      </c>
      <c r="B2" s="55"/>
      <c r="C2" s="55"/>
      <c r="D2" s="55"/>
    </row>
    <row r="3" spans="1:10">
      <c r="A3" s="57" t="s">
        <v>211</v>
      </c>
      <c r="B3" s="943" t="str">
        <f>IF('Summary - ML &amp; PM'!B3&lt;&gt;"",'Summary - ML &amp; PM'!B3,"")</f>
        <v/>
      </c>
      <c r="E3" s="55"/>
    </row>
    <row r="4" spans="1:10" ht="28.5" customHeight="1">
      <c r="A4" s="1169" t="s">
        <v>384</v>
      </c>
      <c r="B4" s="177" t="s">
        <v>213</v>
      </c>
      <c r="C4" s="177" t="s">
        <v>214</v>
      </c>
      <c r="D4" s="177" t="s">
        <v>215</v>
      </c>
      <c r="E4" s="55"/>
    </row>
    <row r="5" spans="1:10">
      <c r="A5" s="1170"/>
      <c r="B5" s="742">
        <v>45566</v>
      </c>
      <c r="C5" s="743">
        <v>47299</v>
      </c>
      <c r="D5" s="739">
        <v>2</v>
      </c>
    </row>
    <row r="6" spans="1:10" ht="15.75" customHeight="1">
      <c r="A6" s="60" t="s">
        <v>375</v>
      </c>
      <c r="B6" s="1141" t="str">
        <f>IF('Summary - ML &amp; PM'!B6&lt;&gt;"",'Summary - ML &amp; PM'!B6,"")</f>
        <v/>
      </c>
      <c r="C6" s="1142">
        <f>'Summary - ML &amp; PM'!C6</f>
        <v>0</v>
      </c>
      <c r="D6" s="1143">
        <f>'Summary - ML &amp; PM'!D6</f>
        <v>0</v>
      </c>
      <c r="E6" s="59"/>
      <c r="F6" s="59"/>
      <c r="G6" s="59"/>
      <c r="H6" s="59"/>
      <c r="I6" s="59"/>
    </row>
    <row r="7" spans="1:10">
      <c r="A7" s="60" t="s">
        <v>227</v>
      </c>
      <c r="B7" s="1144" t="str">
        <f>IF('Summary - ML &amp; PM'!B7&lt;&gt;"",'Summary - ML &amp; PM'!B7,"")</f>
        <v>RFQ #144 TAY Site at 42 Otis</v>
      </c>
      <c r="C7" s="1145">
        <f>'Summary - ML &amp; PM'!C7</f>
        <v>0</v>
      </c>
      <c r="D7" s="1146">
        <f>'Summary - ML &amp; PM'!D7</f>
        <v>0</v>
      </c>
      <c r="E7" s="59"/>
      <c r="F7" s="59"/>
      <c r="G7" s="59"/>
      <c r="H7" s="59"/>
      <c r="I7" s="59"/>
    </row>
    <row r="8" spans="1:10" ht="38.15" customHeight="1">
      <c r="A8" s="57" t="s">
        <v>272</v>
      </c>
      <c r="B8" s="1334" t="s">
        <v>385</v>
      </c>
      <c r="C8" s="1335"/>
      <c r="D8" s="1336"/>
      <c r="G8" s="59"/>
      <c r="H8" s="59"/>
      <c r="I8" s="59"/>
    </row>
    <row r="9" spans="1:10">
      <c r="A9" s="57" t="s">
        <v>408</v>
      </c>
      <c r="B9" s="1337">
        <f>J46</f>
        <v>0</v>
      </c>
      <c r="C9" s="1338"/>
      <c r="D9" s="1339"/>
    </row>
    <row r="10" spans="1:10" s="512" customFormat="1" ht="18.75" customHeight="1">
      <c r="A10" s="508"/>
      <c r="B10" s="508"/>
      <c r="C10" s="508"/>
      <c r="D10" s="508"/>
      <c r="E10" s="772"/>
      <c r="F10" s="772"/>
      <c r="G10" s="772"/>
      <c r="H10" s="772"/>
      <c r="I10" s="772"/>
      <c r="J10" s="511"/>
    </row>
    <row r="11" spans="1:10" s="88" customFormat="1" ht="18.75" customHeight="1">
      <c r="E11" s="795" t="s">
        <v>230</v>
      </c>
      <c r="F11" s="759" t="s">
        <v>231</v>
      </c>
      <c r="G11" s="760" t="s">
        <v>232</v>
      </c>
      <c r="H11" s="761" t="s">
        <v>233</v>
      </c>
      <c r="I11" s="762" t="s">
        <v>234</v>
      </c>
      <c r="J11" s="952" t="s">
        <v>249</v>
      </c>
    </row>
    <row r="12" spans="1:10" s="93" customFormat="1" ht="38.25" customHeight="1">
      <c r="A12" s="88"/>
      <c r="B12" s="88"/>
      <c r="C12" s="88"/>
      <c r="D12" s="88"/>
      <c r="E12" s="768" t="str">
        <f>IF($D$5&gt;=E79,CONCATENATE(TEXT(E80,"m/d/yyyy")," - ",TEXT(E81,"m/d/yyyy")),"N/A")</f>
        <v>10/1/2024 - 12/31/2024</v>
      </c>
      <c r="F12" s="89" t="str">
        <f t="shared" ref="F12" si="0">IF($D$5&gt;=F79,CONCATENATE(TEXT(F80,"m/d/yyyy")," - ",TEXT(F81,"m/d/yyyy")),"N/A")</f>
        <v>7/1/2025 - 7/31/2024</v>
      </c>
      <c r="G12" s="91" t="str">
        <f>CONCATENATE(TEXT(G80,"m/d/yyyy")," - ",TEXT(G81,"m/d/yyyy"))</f>
        <v>7/1/2026 - 6/30/2027</v>
      </c>
      <c r="H12" s="92" t="str">
        <f>CONCATENATE(TEXT(H80,"m/d/yyyy")," - ",TEXT(H81,"m/d/yyyy"))</f>
        <v>7/1/2027 - 6/30/2028</v>
      </c>
      <c r="I12" s="824" t="str">
        <f>CONCATENATE(TEXT(I80,"m/d/yyyy")," - ",TEXT(I81,"m/d/yyyy"))</f>
        <v>7/1/2028 - 6/30/2029</v>
      </c>
      <c r="J12" s="953" t="str">
        <f>CONCATENATE(TEXT(J80,"m/d/yyyy")," - ",TEXT(J81,"m/d/yyyy"))</f>
        <v>10/1/2024 - 12/31/2024</v>
      </c>
    </row>
    <row r="13" spans="1:10" s="501" customFormat="1" ht="19.5" customHeight="1">
      <c r="A13" s="88"/>
      <c r="B13" s="88"/>
      <c r="E13" s="712" t="s">
        <v>248</v>
      </c>
      <c r="F13" s="721" t="s">
        <v>248</v>
      </c>
      <c r="G13" s="717" t="s">
        <v>248</v>
      </c>
      <c r="H13" s="661" t="s">
        <v>248</v>
      </c>
      <c r="I13" s="627" t="s">
        <v>248</v>
      </c>
      <c r="J13" s="954"/>
    </row>
    <row r="14" spans="1:10">
      <c r="A14" s="94"/>
      <c r="B14" s="94"/>
      <c r="C14" s="94"/>
      <c r="D14" s="94"/>
      <c r="E14" s="798" t="str">
        <f t="shared" ref="E14:I14" si="1">_xlfn.CONCAT(ROUND(YEARFRAC(E80,E81)*12,0)," Months")</f>
        <v>3 Months</v>
      </c>
      <c r="F14" s="351" t="str">
        <f>_xlfn.CONCAT(ROUND(YEARFRAC(F80,F81)*12,0)," Month")</f>
        <v>11 Month</v>
      </c>
      <c r="G14" s="352" t="str">
        <f t="shared" si="1"/>
        <v>12 Months</v>
      </c>
      <c r="H14" s="353" t="str">
        <f t="shared" si="1"/>
        <v>12 Months</v>
      </c>
      <c r="I14" s="825" t="str">
        <f t="shared" si="1"/>
        <v>12 Months</v>
      </c>
      <c r="J14" s="955"/>
    </row>
    <row r="15" spans="1:10">
      <c r="A15" s="1150" t="s">
        <v>250</v>
      </c>
      <c r="B15" s="1136"/>
      <c r="C15" s="1136"/>
      <c r="D15" s="1136"/>
      <c r="E15" s="487"/>
      <c r="F15" s="683"/>
      <c r="G15" s="487"/>
      <c r="H15" s="70"/>
      <c r="I15" s="683"/>
      <c r="J15" s="826"/>
    </row>
    <row r="16" spans="1:10">
      <c r="A16" s="1098" t="s">
        <v>251</v>
      </c>
      <c r="B16" s="1097"/>
      <c r="C16" s="1097"/>
      <c r="D16" s="1097"/>
      <c r="E16" s="229">
        <f>'Salary Detail - Start Up'!G57</f>
        <v>0</v>
      </c>
      <c r="F16" s="678">
        <f>'Salary Detail - Start Up'!L57</f>
        <v>0</v>
      </c>
      <c r="G16" s="229">
        <f>'Salary Detail - Start Up'!Q57</f>
        <v>0</v>
      </c>
      <c r="H16" s="678">
        <f>'Salary Detail - ML &amp; PM'!V57</f>
        <v>0</v>
      </c>
      <c r="I16" s="678">
        <f>'Salary Detail - Start Up'!AA57</f>
        <v>0</v>
      </c>
      <c r="J16" s="678">
        <f>SUM(E16)</f>
        <v>0</v>
      </c>
    </row>
    <row r="17" spans="1:11">
      <c r="A17" s="1097" t="s">
        <v>252</v>
      </c>
      <c r="B17" s="1097"/>
      <c r="C17" s="1097"/>
      <c r="D17" s="1097"/>
      <c r="E17" s="687">
        <f>'Operating Detail - Start Up'!C66</f>
        <v>0</v>
      </c>
      <c r="F17" s="679">
        <f>'Operating Detail - Start Up'!D66</f>
        <v>0</v>
      </c>
      <c r="G17" s="687">
        <f>'Salary Detail - ML &amp; PM'!Q57</f>
        <v>0</v>
      </c>
      <c r="H17" s="679">
        <f>'Salary Detail - ML &amp; PM'!V57</f>
        <v>0</v>
      </c>
      <c r="I17" s="232">
        <f>'Salary Detail - ML &amp; PM'!AA57</f>
        <v>0</v>
      </c>
      <c r="J17" s="678">
        <f t="shared" ref="J17:J18" si="2">SUM(E17)</f>
        <v>0</v>
      </c>
      <c r="K17" s="62"/>
    </row>
    <row r="18" spans="1:11" s="63" customFormat="1">
      <c r="A18" s="1097" t="s">
        <v>253</v>
      </c>
      <c r="B18" s="1097"/>
      <c r="C18" s="1097"/>
      <c r="D18" s="1097"/>
      <c r="E18" s="687">
        <f t="shared" ref="E18:F18" si="3">SUM(E16:E17)</f>
        <v>0</v>
      </c>
      <c r="F18" s="679">
        <f t="shared" si="3"/>
        <v>0</v>
      </c>
      <c r="G18" s="687">
        <f>'Operating Detail - ML &amp; PM'!E66</f>
        <v>0</v>
      </c>
      <c r="H18" s="679">
        <f>'Operating Detail - ML &amp; PM'!F66</f>
        <v>0</v>
      </c>
      <c r="I18" s="232">
        <f>'Operating Detail - ML &amp; PM'!G66</f>
        <v>0</v>
      </c>
      <c r="J18" s="678">
        <f t="shared" si="2"/>
        <v>0</v>
      </c>
    </row>
    <row r="19" spans="1:11">
      <c r="A19" s="1333" t="s">
        <v>254</v>
      </c>
      <c r="B19" s="1333"/>
      <c r="C19" s="1333"/>
      <c r="D19" s="1333"/>
      <c r="E19" s="1001"/>
      <c r="F19" s="680"/>
      <c r="G19" s="688"/>
      <c r="H19" s="680"/>
      <c r="I19" s="693"/>
      <c r="J19" s="793"/>
    </row>
    <row r="20" spans="1:11">
      <c r="A20" s="1097" t="s">
        <v>392</v>
      </c>
      <c r="B20" s="1097"/>
      <c r="C20" s="1097"/>
      <c r="D20" s="1097"/>
      <c r="E20" s="689">
        <f>ROUND(E18*E19,0)</f>
        <v>0</v>
      </c>
      <c r="F20" s="681">
        <f>ROUND(F18*F19,0)</f>
        <v>0</v>
      </c>
      <c r="G20" s="689"/>
      <c r="H20" s="681"/>
      <c r="I20" s="231"/>
      <c r="J20" s="679">
        <f t="shared" ref="J20" si="4">SUM(E20,F20)</f>
        <v>0</v>
      </c>
    </row>
    <row r="21" spans="1:11">
      <c r="A21" s="1097" t="s">
        <v>256</v>
      </c>
      <c r="B21" s="1097"/>
      <c r="C21" s="1097"/>
      <c r="D21" s="1097"/>
      <c r="E21" s="689">
        <f>'Operating Detail - Start Up'!C91</f>
        <v>0</v>
      </c>
      <c r="F21" s="681">
        <f>'Operating Detail - Start Up'!D91</f>
        <v>0</v>
      </c>
      <c r="G21" s="689">
        <f>ROUND(G19*G20,0)</f>
        <v>0</v>
      </c>
      <c r="H21" s="681">
        <f>ROUND(H19*H20,0)</f>
        <v>0</v>
      </c>
      <c r="I21" s="231">
        <f>ROUND(I19*I20,0)</f>
        <v>0</v>
      </c>
      <c r="J21" s="678">
        <f>SUM(E21,F21)</f>
        <v>0</v>
      </c>
    </row>
    <row r="22" spans="1:11">
      <c r="A22" s="1097" t="s">
        <v>274</v>
      </c>
      <c r="B22" s="1097"/>
      <c r="C22" s="1097"/>
      <c r="D22" s="1097"/>
      <c r="E22" s="689">
        <f>'Operating Detail - Start Up'!C102</f>
        <v>0</v>
      </c>
      <c r="F22" s="689">
        <f>'Operating Detail - Start Up'!D102</f>
        <v>0</v>
      </c>
      <c r="G22" s="689">
        <f>'Operating Detail - Start Up'!E102</f>
        <v>0</v>
      </c>
      <c r="H22" s="681">
        <f>'Operating Detail - Start Up'!F102</f>
        <v>0</v>
      </c>
      <c r="I22" s="231">
        <f>'Operating Detail - Start Up'!G102</f>
        <v>0</v>
      </c>
      <c r="J22" s="678">
        <f>SUM(E22)</f>
        <v>0</v>
      </c>
    </row>
    <row r="23" spans="1:11" s="55" customFormat="1" hidden="1">
      <c r="A23" s="1097" t="s">
        <v>275</v>
      </c>
      <c r="B23" s="1097"/>
      <c r="C23" s="1097"/>
      <c r="D23" s="1097"/>
      <c r="E23" s="690"/>
      <c r="F23" s="682"/>
      <c r="G23" s="682"/>
      <c r="H23" s="682"/>
      <c r="I23" s="682"/>
      <c r="J23" s="679">
        <f>SUM(E23,F23)</f>
        <v>0</v>
      </c>
      <c r="K23" s="169"/>
    </row>
    <row r="24" spans="1:11" s="55" customFormat="1">
      <c r="A24" s="1137" t="s">
        <v>259</v>
      </c>
      <c r="B24" s="1137"/>
      <c r="C24" s="1137"/>
      <c r="D24" s="1137"/>
      <c r="E24" s="234">
        <f>SUM(E18+E20+E21+E22+E23)</f>
        <v>0</v>
      </c>
      <c r="F24" s="233">
        <f t="shared" ref="F24:I24" si="5">SUM(F18+F20+F21+F22+F23)</f>
        <v>0</v>
      </c>
      <c r="G24" s="234">
        <f t="shared" si="5"/>
        <v>0</v>
      </c>
      <c r="H24" s="233">
        <f t="shared" si="5"/>
        <v>0</v>
      </c>
      <c r="I24" s="233">
        <f t="shared" si="5"/>
        <v>0</v>
      </c>
      <c r="J24" s="228">
        <f>SUM(E24)</f>
        <v>0</v>
      </c>
      <c r="K24" s="169"/>
    </row>
    <row r="25" spans="1:11" ht="11.25" customHeight="1">
      <c r="A25" s="1138"/>
      <c r="B25" s="1138"/>
      <c r="C25" s="1138"/>
      <c r="D25" s="1138"/>
      <c r="E25" s="487"/>
      <c r="F25" s="487"/>
      <c r="G25" s="487"/>
      <c r="H25" s="487"/>
      <c r="I25" s="487"/>
      <c r="J25" s="790"/>
    </row>
    <row r="26" spans="1:11">
      <c r="A26" s="1150" t="s">
        <v>260</v>
      </c>
      <c r="B26" s="1136"/>
      <c r="C26" s="1136"/>
      <c r="D26" s="1136"/>
      <c r="E26" s="338"/>
      <c r="F26" s="338"/>
      <c r="G26" s="338"/>
      <c r="H26" s="338"/>
      <c r="I26" s="338"/>
      <c r="J26" s="792"/>
      <c r="K26" s="62"/>
    </row>
    <row r="27" spans="1:11" s="55" customFormat="1" hidden="1">
      <c r="A27" s="1331" t="str">
        <f>IF('Summary - ML &amp; PM'!A27:D27&lt;&gt;"",'Summary - ML &amp; PM'!A27:D27,"")</f>
        <v>Prop C</v>
      </c>
      <c r="B27" s="1332"/>
      <c r="C27" s="1332"/>
      <c r="D27" s="1332"/>
      <c r="E27" s="681"/>
      <c r="F27" s="681"/>
      <c r="G27" s="681"/>
      <c r="H27" s="681"/>
      <c r="I27" s="681"/>
      <c r="J27" s="679">
        <f t="shared" ref="J27" si="6">SUM(E27,F27)</f>
        <v>0</v>
      </c>
    </row>
    <row r="28" spans="1:11" s="55" customFormat="1">
      <c r="A28" s="1331" t="str">
        <f>IF('Summary - ML &amp; PM'!A28:D28&lt;&gt;"",'Summary - ML &amp; PM'!A28:D28,"")</f>
        <v>Prop C - One-Time Start-Up</v>
      </c>
      <c r="B28" s="1332"/>
      <c r="C28" s="1332"/>
      <c r="D28" s="1332"/>
      <c r="E28" s="998">
        <f>E24-E53</f>
        <v>0</v>
      </c>
      <c r="F28" s="998">
        <v>0</v>
      </c>
      <c r="G28" s="681"/>
      <c r="H28" s="681"/>
      <c r="I28" s="681"/>
      <c r="J28" s="679">
        <f>SUM(E28)</f>
        <v>0</v>
      </c>
    </row>
    <row r="29" spans="1:11" s="55" customFormat="1" hidden="1">
      <c r="A29" s="1331" t="str">
        <f>IF('Summary - ML &amp; PM'!A29:D29&lt;&gt;"",'Summary - ML &amp; PM'!A29:D29,"")</f>
        <v/>
      </c>
      <c r="B29" s="1332"/>
      <c r="C29" s="1332"/>
      <c r="D29" s="1332"/>
      <c r="E29" s="681"/>
      <c r="F29" s="681"/>
      <c r="G29" s="681"/>
      <c r="H29" s="681"/>
      <c r="I29" s="681"/>
      <c r="J29" s="679">
        <f t="shared" ref="J29:J45" si="7">SUM(E29,F29,G29,H29,I29)</f>
        <v>0</v>
      </c>
    </row>
    <row r="30" spans="1:11" s="55" customFormat="1" hidden="1">
      <c r="A30" s="1331" t="str">
        <f>IF('Summary - ML &amp; PM'!A30:D30&lt;&gt;"",'Summary - ML &amp; PM'!A30:D30,"")</f>
        <v/>
      </c>
      <c r="B30" s="1332"/>
      <c r="C30" s="1332"/>
      <c r="D30" s="1332"/>
      <c r="E30" s="681"/>
      <c r="F30" s="681"/>
      <c r="G30" s="681"/>
      <c r="H30" s="681"/>
      <c r="I30" s="681"/>
      <c r="J30" s="679">
        <f t="shared" si="7"/>
        <v>0</v>
      </c>
    </row>
    <row r="31" spans="1:11" s="55" customFormat="1" hidden="1">
      <c r="A31" s="1331" t="str">
        <f>IF('Summary - ML &amp; PM'!A31:D31&lt;&gt;"",'Summary - ML &amp; PM'!A31:D31,"")</f>
        <v/>
      </c>
      <c r="B31" s="1332"/>
      <c r="C31" s="1332"/>
      <c r="D31" s="1332"/>
      <c r="E31" s="681"/>
      <c r="F31" s="681"/>
      <c r="G31" s="681"/>
      <c r="H31" s="681"/>
      <c r="I31" s="681"/>
      <c r="J31" s="679">
        <f t="shared" si="7"/>
        <v>0</v>
      </c>
    </row>
    <row r="32" spans="1:11" s="55" customFormat="1" hidden="1">
      <c r="A32" s="1331" t="str">
        <f>IF('Summary - ML &amp; PM'!A32:D32&lt;&gt;"",'Summary - ML &amp; PM'!A32:D32,"")</f>
        <v/>
      </c>
      <c r="B32" s="1332"/>
      <c r="C32" s="1332"/>
      <c r="D32" s="1332"/>
      <c r="E32" s="681"/>
      <c r="F32" s="681"/>
      <c r="G32" s="681"/>
      <c r="H32" s="681"/>
      <c r="I32" s="681"/>
      <c r="J32" s="679">
        <f t="shared" si="7"/>
        <v>0</v>
      </c>
    </row>
    <row r="33" spans="1:12" s="55" customFormat="1" hidden="1">
      <c r="A33" s="1331" t="str">
        <f>IF('Summary - ML &amp; PM'!A33:D33&lt;&gt;"",'Summary - ML &amp; PM'!A33:D33,"")</f>
        <v/>
      </c>
      <c r="B33" s="1332"/>
      <c r="C33" s="1332"/>
      <c r="D33" s="1332"/>
      <c r="E33" s="681"/>
      <c r="F33" s="681"/>
      <c r="G33" s="681"/>
      <c r="H33" s="681"/>
      <c r="I33" s="681"/>
      <c r="J33" s="679">
        <f t="shared" si="7"/>
        <v>0</v>
      </c>
    </row>
    <row r="34" spans="1:12" s="55" customFormat="1" hidden="1">
      <c r="A34" s="1331" t="str">
        <f>IF('Summary - ML &amp; PM'!A34:D34&lt;&gt;"",'Summary - ML &amp; PM'!A34:D34,"")</f>
        <v/>
      </c>
      <c r="B34" s="1332"/>
      <c r="C34" s="1332"/>
      <c r="D34" s="1332"/>
      <c r="E34" s="681"/>
      <c r="F34" s="681"/>
      <c r="G34" s="681"/>
      <c r="H34" s="681"/>
      <c r="I34" s="681"/>
      <c r="J34" s="679">
        <f t="shared" si="7"/>
        <v>0</v>
      </c>
    </row>
    <row r="35" spans="1:12" s="55" customFormat="1" hidden="1">
      <c r="A35" s="1331" t="str">
        <f>IF('Summary - ML &amp; PM'!A35:D35&lt;&gt;"",'Summary - ML &amp; PM'!A35:D35,"")</f>
        <v/>
      </c>
      <c r="B35" s="1332"/>
      <c r="C35" s="1332"/>
      <c r="D35" s="1332"/>
      <c r="E35" s="681"/>
      <c r="F35" s="681"/>
      <c r="G35" s="681"/>
      <c r="H35" s="681"/>
      <c r="I35" s="681"/>
      <c r="J35" s="679">
        <f t="shared" si="7"/>
        <v>0</v>
      </c>
    </row>
    <row r="36" spans="1:12" s="55" customFormat="1" hidden="1">
      <c r="A36" s="1331" t="str">
        <f>IF('Summary - ML &amp; PM'!A36:D36&lt;&gt;"",'Summary - ML &amp; PM'!A36:D36,"")</f>
        <v/>
      </c>
      <c r="B36" s="1332"/>
      <c r="C36" s="1332"/>
      <c r="D36" s="1332"/>
      <c r="E36" s="681"/>
      <c r="F36" s="681"/>
      <c r="G36" s="681"/>
      <c r="H36" s="681"/>
      <c r="I36" s="681"/>
      <c r="J36" s="679">
        <f t="shared" si="7"/>
        <v>0</v>
      </c>
    </row>
    <row r="37" spans="1:12" s="55" customFormat="1" hidden="1">
      <c r="A37" s="1331" t="str">
        <f>IF('Summary - ML &amp; PM'!A37:D37&lt;&gt;"",'Summary - ML &amp; PM'!A37:D37,"")</f>
        <v/>
      </c>
      <c r="B37" s="1332"/>
      <c r="C37" s="1332"/>
      <c r="D37" s="1332"/>
      <c r="E37" s="681"/>
      <c r="F37" s="681"/>
      <c r="G37" s="681"/>
      <c r="H37" s="681"/>
      <c r="I37" s="681"/>
      <c r="J37" s="679">
        <f t="shared" si="7"/>
        <v>0</v>
      </c>
    </row>
    <row r="38" spans="1:12" s="55" customFormat="1" hidden="1">
      <c r="A38" s="1331" t="str">
        <f>IF('Summary - ML &amp; PM'!A38:D38&lt;&gt;"",'Summary - ML &amp; PM'!A38:D38,"")</f>
        <v/>
      </c>
      <c r="B38" s="1332"/>
      <c r="C38" s="1332"/>
      <c r="D38" s="1332"/>
      <c r="E38" s="681"/>
      <c r="F38" s="681"/>
      <c r="G38" s="681"/>
      <c r="H38" s="681"/>
      <c r="I38" s="681"/>
      <c r="J38" s="679">
        <f>SUM(E38,F38,G38,H38,I38)</f>
        <v>0</v>
      </c>
    </row>
    <row r="39" spans="1:12" hidden="1">
      <c r="A39" s="1331" t="str">
        <f>IF('Summary - ML &amp; PM'!A39:D39&lt;&gt;"",'Summary - ML &amp; PM'!A39:D39,"")</f>
        <v/>
      </c>
      <c r="B39" s="1332"/>
      <c r="C39" s="1332"/>
      <c r="D39" s="1332"/>
      <c r="E39" s="681"/>
      <c r="F39" s="681"/>
      <c r="G39" s="681"/>
      <c r="H39" s="681"/>
      <c r="I39" s="681"/>
      <c r="J39" s="679">
        <f t="shared" si="7"/>
        <v>0</v>
      </c>
    </row>
    <row r="40" spans="1:12" hidden="1">
      <c r="A40" s="1331" t="str">
        <f>IF('Summary - ML &amp; PM'!A40:D40&lt;&gt;"",'Summary - ML &amp; PM'!A40:D40,"")</f>
        <v/>
      </c>
      <c r="B40" s="1332"/>
      <c r="C40" s="1332"/>
      <c r="D40" s="1332"/>
      <c r="E40" s="681"/>
      <c r="F40" s="681"/>
      <c r="G40" s="681"/>
      <c r="H40" s="681"/>
      <c r="I40" s="681"/>
      <c r="J40" s="679">
        <f t="shared" si="7"/>
        <v>0</v>
      </c>
    </row>
    <row r="41" spans="1:12" hidden="1">
      <c r="A41" s="1331" t="str">
        <f>IF('Summary - ML &amp; PM'!A41:D41&lt;&gt;"",'Summary - ML &amp; PM'!A41:D41,"")</f>
        <v/>
      </c>
      <c r="B41" s="1332"/>
      <c r="C41" s="1332"/>
      <c r="D41" s="1332"/>
      <c r="E41" s="681"/>
      <c r="F41" s="681"/>
      <c r="G41" s="681"/>
      <c r="H41" s="681"/>
      <c r="I41" s="681"/>
      <c r="J41" s="679">
        <f t="shared" si="7"/>
        <v>0</v>
      </c>
    </row>
    <row r="42" spans="1:12" hidden="1">
      <c r="A42" s="1331" t="str">
        <f>IF('Summary - ML &amp; PM'!A42:D42&lt;&gt;"",'Summary - ML &amp; PM'!A42:D42,"")</f>
        <v/>
      </c>
      <c r="B42" s="1332"/>
      <c r="C42" s="1332"/>
      <c r="D42" s="1332"/>
      <c r="E42" s="681"/>
      <c r="F42" s="681"/>
      <c r="G42" s="681"/>
      <c r="H42" s="681"/>
      <c r="I42" s="681"/>
      <c r="J42" s="679">
        <f t="shared" si="7"/>
        <v>0</v>
      </c>
    </row>
    <row r="43" spans="1:12" hidden="1">
      <c r="A43" s="1331" t="str">
        <f>IF('Summary - ML &amp; PM'!A43:D43&lt;&gt;"",'Summary - ML &amp; PM'!A43:D43,"")</f>
        <v/>
      </c>
      <c r="B43" s="1332"/>
      <c r="C43" s="1332"/>
      <c r="D43" s="1332"/>
      <c r="E43" s="681"/>
      <c r="F43" s="681"/>
      <c r="G43" s="681"/>
      <c r="H43" s="681"/>
      <c r="I43" s="681"/>
      <c r="J43" s="679">
        <f t="shared" si="7"/>
        <v>0</v>
      </c>
    </row>
    <row r="44" spans="1:12" hidden="1">
      <c r="A44" s="1331" t="str">
        <f>IF('Summary - ML &amp; PM'!A44:D44&lt;&gt;"",'Summary - ML &amp; PM'!A44:D44,"")</f>
        <v/>
      </c>
      <c r="B44" s="1332"/>
      <c r="C44" s="1332"/>
      <c r="D44" s="1332"/>
      <c r="E44" s="681"/>
      <c r="F44" s="681"/>
      <c r="G44" s="681"/>
      <c r="H44" s="681"/>
      <c r="I44" s="681"/>
      <c r="J44" s="679">
        <f t="shared" si="7"/>
        <v>0</v>
      </c>
    </row>
    <row r="45" spans="1:12" hidden="1">
      <c r="A45" s="1331" t="str">
        <f>IF('Summary - ML &amp; PM'!A45:D45&lt;&gt;"",'Summary - ML &amp; PM'!A45:D45,"")</f>
        <v/>
      </c>
      <c r="B45" s="1332"/>
      <c r="C45" s="1332"/>
      <c r="D45" s="1332"/>
      <c r="E45" s="681"/>
      <c r="F45" s="681"/>
      <c r="G45" s="681"/>
      <c r="H45" s="681"/>
      <c r="I45" s="681"/>
      <c r="J45" s="679">
        <f t="shared" si="7"/>
        <v>0</v>
      </c>
    </row>
    <row r="46" spans="1:12" s="55" customFormat="1">
      <c r="A46" s="1340" t="s">
        <v>261</v>
      </c>
      <c r="B46" s="1341"/>
      <c r="C46" s="1341"/>
      <c r="D46" s="1341"/>
      <c r="E46" s="233">
        <f>ROUND(SUM(E27:E45),0)</f>
        <v>0</v>
      </c>
      <c r="F46" s="233">
        <f t="shared" ref="F46:I46" si="8">ROUND(SUM(F27:F45),0)</f>
        <v>0</v>
      </c>
      <c r="G46" s="233">
        <f t="shared" si="8"/>
        <v>0</v>
      </c>
      <c r="H46" s="233">
        <f t="shared" si="8"/>
        <v>0</v>
      </c>
      <c r="I46" s="233">
        <f t="shared" si="8"/>
        <v>0</v>
      </c>
      <c r="J46" s="700">
        <f>SUM(E46)</f>
        <v>0</v>
      </c>
      <c r="K46" s="170"/>
      <c r="L46" s="170"/>
    </row>
    <row r="47" spans="1:12" ht="28.5" customHeight="1">
      <c r="A47" s="1138"/>
      <c r="B47" s="1138"/>
      <c r="C47" s="1138"/>
      <c r="D47" s="1138"/>
      <c r="E47" s="488"/>
      <c r="F47" s="488"/>
      <c r="G47" s="488"/>
      <c r="H47" s="488"/>
      <c r="I47" s="488"/>
      <c r="J47" s="794"/>
      <c r="L47" s="235"/>
    </row>
    <row r="48" spans="1:12" ht="15.75" customHeight="1">
      <c r="A48" s="1136" t="s">
        <v>262</v>
      </c>
      <c r="B48" s="1136"/>
      <c r="C48" s="1136"/>
      <c r="D48" s="1136"/>
      <c r="E48" s="230"/>
      <c r="F48" s="230"/>
      <c r="G48" s="230"/>
      <c r="H48" s="230"/>
      <c r="I48" s="230"/>
      <c r="J48" s="679"/>
      <c r="L48" s="64"/>
    </row>
    <row r="49" spans="1:12">
      <c r="A49" s="1329" t="str">
        <f>IF('Summary - ML &amp; PM'!A49&lt;&gt;"",'Summary - ML &amp; PM'!A49,"")</f>
        <v/>
      </c>
      <c r="B49" s="1329"/>
      <c r="C49" s="1329"/>
      <c r="D49" s="1330"/>
      <c r="E49" s="981"/>
      <c r="F49" s="982"/>
      <c r="G49" s="677"/>
      <c r="H49" s="694"/>
      <c r="I49" s="694"/>
      <c r="J49" s="684">
        <f>SUM(E49)</f>
        <v>0</v>
      </c>
      <c r="L49" s="62"/>
    </row>
    <row r="50" spans="1:12">
      <c r="A50" s="1329" t="str">
        <f>IF('Summary - ML &amp; PM'!A50&lt;&gt;"",'Summary - ML &amp; PM'!A50,"")</f>
        <v/>
      </c>
      <c r="B50" s="1329"/>
      <c r="C50" s="1329"/>
      <c r="D50" s="1330"/>
      <c r="E50" s="981"/>
      <c r="F50" s="982"/>
      <c r="G50" s="677"/>
      <c r="H50" s="695"/>
      <c r="I50" s="695"/>
      <c r="J50" s="684">
        <f t="shared" ref="J50:J52" si="9">SUM(E50)</f>
        <v>0</v>
      </c>
      <c r="L50" s="62"/>
    </row>
    <row r="51" spans="1:12">
      <c r="A51" s="1329" t="str">
        <f>IF('Summary - ML &amp; PM'!A51&lt;&gt;"",'Summary - ML &amp; PM'!A51,"")</f>
        <v/>
      </c>
      <c r="B51" s="1329"/>
      <c r="C51" s="1329"/>
      <c r="D51" s="1330"/>
      <c r="E51" s="981"/>
      <c r="F51" s="982"/>
      <c r="G51" s="677"/>
      <c r="H51" s="695"/>
      <c r="I51" s="695"/>
      <c r="J51" s="684">
        <f t="shared" si="9"/>
        <v>0</v>
      </c>
    </row>
    <row r="52" spans="1:12">
      <c r="A52" s="1329" t="str">
        <f>IF('Summary - ML &amp; PM'!A52&lt;&gt;"",'Summary - ML &amp; PM'!A52,"")</f>
        <v/>
      </c>
      <c r="B52" s="1329"/>
      <c r="C52" s="1329"/>
      <c r="D52" s="1330"/>
      <c r="E52" s="981"/>
      <c r="F52" s="982"/>
      <c r="G52" s="677"/>
      <c r="H52" s="695"/>
      <c r="I52" s="695"/>
      <c r="J52" s="684">
        <f t="shared" si="9"/>
        <v>0</v>
      </c>
    </row>
    <row r="53" spans="1:12" ht="18" customHeight="1">
      <c r="A53" s="1137" t="s">
        <v>263</v>
      </c>
      <c r="B53" s="1137"/>
      <c r="C53" s="1137"/>
      <c r="D53" s="1137"/>
      <c r="E53" s="845">
        <f t="shared" ref="E53:I53" si="10">ROUND(SUM(E48:E52),0)</f>
        <v>0</v>
      </c>
      <c r="F53" s="845">
        <f t="shared" si="10"/>
        <v>0</v>
      </c>
      <c r="G53" s="696">
        <f t="shared" si="10"/>
        <v>0</v>
      </c>
      <c r="H53" s="696">
        <f t="shared" si="10"/>
        <v>0</v>
      </c>
      <c r="I53" s="696">
        <f t="shared" si="10"/>
        <v>0</v>
      </c>
      <c r="J53" s="791">
        <f>SUM(E53,F53)</f>
        <v>0</v>
      </c>
    </row>
    <row r="54" spans="1:12" ht="18" customHeight="1">
      <c r="A54" s="1137"/>
      <c r="B54" s="1137"/>
      <c r="C54" s="1137"/>
      <c r="D54" s="1137"/>
      <c r="E54" s="754"/>
      <c r="F54" s="754"/>
      <c r="G54" s="754"/>
      <c r="H54" s="754"/>
      <c r="I54" s="754"/>
      <c r="J54" s="678"/>
    </row>
    <row r="55" spans="1:12" s="55" customFormat="1" ht="18" customHeight="1">
      <c r="A55" s="1137" t="s">
        <v>264</v>
      </c>
      <c r="B55" s="1137"/>
      <c r="C55" s="1137"/>
      <c r="D55" s="1137"/>
      <c r="E55" s="228">
        <f>E46+E53</f>
        <v>0</v>
      </c>
      <c r="F55" s="228">
        <f t="shared" ref="F55:I55" si="11">F46+F53</f>
        <v>0</v>
      </c>
      <c r="G55" s="319">
        <f>G46+G53</f>
        <v>0</v>
      </c>
      <c r="H55" s="228">
        <f t="shared" si="11"/>
        <v>0</v>
      </c>
      <c r="I55" s="228">
        <f t="shared" si="11"/>
        <v>0</v>
      </c>
      <c r="J55" s="792">
        <f>J46+J53</f>
        <v>0</v>
      </c>
    </row>
    <row r="56" spans="1:12">
      <c r="A56" s="1097" t="s">
        <v>265</v>
      </c>
      <c r="B56" s="1097"/>
      <c r="C56" s="1097"/>
      <c r="D56" s="1097"/>
      <c r="E56" s="681">
        <f>IF(AND(E55-E24&gt;-2,E55-E24&lt;2),0,E55-E24)</f>
        <v>0</v>
      </c>
      <c r="F56" s="681">
        <f>IF(AND(F55-F24&gt;-2,F55-F24&lt;2),0,F55-F24)</f>
        <v>0</v>
      </c>
      <c r="G56" s="681">
        <f t="shared" ref="G56:I56" si="12">IF(AND(G55-G24&gt;-2,G55-G24&lt;2),0,G55-G24)</f>
        <v>0</v>
      </c>
      <c r="H56" s="681">
        <f>IF(AND(H55-H24&gt;-2,H55-H24&lt;2),0,H55-H24)</f>
        <v>0</v>
      </c>
      <c r="I56" s="681">
        <f t="shared" si="12"/>
        <v>0</v>
      </c>
      <c r="J56" s="845">
        <f>IF(AND(J55-J24&gt;-4,J55-J24&lt;4),0,J55-J24)</f>
        <v>0</v>
      </c>
      <c r="K56" s="64"/>
      <c r="L56" s="64"/>
    </row>
    <row r="57" spans="1:12" ht="13" customHeight="1">
      <c r="F57" s="999"/>
      <c r="G57" s="999"/>
      <c r="H57" s="999"/>
      <c r="I57" s="999"/>
      <c r="J57" s="999"/>
    </row>
    <row r="58" spans="1:12" ht="20.149999999999999" customHeight="1">
      <c r="A58" s="71"/>
      <c r="B58" s="71"/>
      <c r="C58" s="71"/>
      <c r="D58" s="71"/>
      <c r="E58" s="71"/>
      <c r="J58" s="69"/>
    </row>
    <row r="59" spans="1:12" ht="20.149999999999999" customHeight="1">
      <c r="A59" s="71"/>
      <c r="B59" s="71"/>
      <c r="C59" s="71"/>
      <c r="D59" s="71"/>
      <c r="E59" s="71"/>
      <c r="J59" s="69"/>
    </row>
    <row r="60" spans="1:12">
      <c r="A60" s="674" t="s">
        <v>267</v>
      </c>
      <c r="B60" s="1327" t="str">
        <f>IF('Summary - ML &amp; PM'!B60&lt;&gt;"",'Summary - ML &amp; PM'!B60,"")</f>
        <v/>
      </c>
      <c r="C60" s="1327"/>
      <c r="D60" s="1327"/>
      <c r="E60" s="71"/>
    </row>
    <row r="61" spans="1:12">
      <c r="A61" s="674" t="s">
        <v>268</v>
      </c>
      <c r="B61" s="1327" t="str">
        <f>IF('Summary - ML &amp; PM'!B61&lt;&gt;"",'Summary - ML &amp; PM'!B61,"")</f>
        <v/>
      </c>
      <c r="C61" s="1327"/>
      <c r="D61" s="1327"/>
      <c r="E61" s="71"/>
    </row>
    <row r="62" spans="1:12" ht="17.25" customHeight="1">
      <c r="A62" s="674" t="s">
        <v>269</v>
      </c>
      <c r="B62" s="1327" t="str">
        <f>IF('Summary - ML &amp; PM'!B62&lt;&gt;"",'Summary - ML &amp; PM'!B62,"")</f>
        <v/>
      </c>
      <c r="C62" s="1327"/>
      <c r="D62" s="1327"/>
      <c r="E62" s="71"/>
    </row>
    <row r="63" spans="1:12" ht="17.25" customHeight="1">
      <c r="A63" s="674" t="s">
        <v>270</v>
      </c>
      <c r="B63" s="1327" t="str">
        <f>IF('Summary - ML &amp; PM'!B63&lt;&gt;"",'Summary - ML &amp; PM'!B63,"")</f>
        <v/>
      </c>
      <c r="C63" s="1327"/>
      <c r="D63" s="1327"/>
      <c r="E63" s="71"/>
    </row>
    <row r="64" spans="1:12" ht="15.75" customHeight="1">
      <c r="A64" s="1328"/>
      <c r="B64" s="1328"/>
      <c r="C64" s="1328"/>
      <c r="D64" s="71"/>
      <c r="E64" s="175"/>
    </row>
    <row r="65" spans="1:10" ht="55.5" customHeight="1"/>
    <row r="79" spans="1:10">
      <c r="A79" s="66" t="s">
        <v>222</v>
      </c>
      <c r="B79" s="66"/>
      <c r="C79" s="66"/>
      <c r="D79" s="66"/>
      <c r="E79" s="66">
        <v>1</v>
      </c>
      <c r="F79" s="66">
        <f>E79+1</f>
        <v>2</v>
      </c>
      <c r="G79" s="66">
        <v>3</v>
      </c>
      <c r="H79" s="66">
        <v>4</v>
      </c>
      <c r="I79" s="66">
        <v>5</v>
      </c>
      <c r="J79" s="66">
        <f>'Summary - ML &amp; PM'!J79</f>
        <v>5</v>
      </c>
    </row>
    <row r="80" spans="1:10">
      <c r="A80" s="66" t="s">
        <v>223</v>
      </c>
      <c r="B80" s="66"/>
      <c r="C80" s="66"/>
      <c r="D80" s="66"/>
      <c r="E80" s="67">
        <f>'Summary - ML &amp; PM'!E80</f>
        <v>45566</v>
      </c>
      <c r="F80" s="67">
        <f>'Summary - ML &amp; PM'!F80</f>
        <v>45839</v>
      </c>
      <c r="G80" s="67">
        <f>'Summary - ML &amp; PM'!G80</f>
        <v>46204</v>
      </c>
      <c r="H80" s="67">
        <f>'Summary - ML &amp; PM'!H80</f>
        <v>46569</v>
      </c>
      <c r="I80" s="67">
        <f>'Summary - ML &amp; PM'!I80</f>
        <v>46935</v>
      </c>
      <c r="J80" s="67">
        <v>45566</v>
      </c>
    </row>
    <row r="81" spans="1:10" ht="13.5" customHeight="1">
      <c r="A81" s="66" t="s">
        <v>224</v>
      </c>
      <c r="B81" s="66"/>
      <c r="C81" s="66"/>
      <c r="D81" s="66"/>
      <c r="E81" s="67">
        <v>45657</v>
      </c>
      <c r="F81" s="67">
        <v>45504</v>
      </c>
      <c r="G81" s="67">
        <f>'Summary - ML &amp; PM'!G81</f>
        <v>46568</v>
      </c>
      <c r="H81" s="67">
        <f>'Summary - ML &amp; PM'!H81</f>
        <v>46934</v>
      </c>
      <c r="I81" s="67">
        <f>'Summary - ML &amp; PM'!I81</f>
        <v>47299</v>
      </c>
      <c r="J81" s="67">
        <v>45657</v>
      </c>
    </row>
    <row r="82" spans="1:10">
      <c r="A82" s="66" t="s">
        <v>211</v>
      </c>
      <c r="B82" s="66"/>
      <c r="C82" s="66"/>
      <c r="D82" s="66"/>
      <c r="E82" s="67" t="str">
        <f>$B$3</f>
        <v/>
      </c>
      <c r="F82" s="67" t="str">
        <f t="shared" ref="F82:J82" si="13">$B$3</f>
        <v/>
      </c>
      <c r="G82" s="67" t="str">
        <f t="shared" si="13"/>
        <v/>
      </c>
      <c r="H82" s="67" t="str">
        <f t="shared" si="13"/>
        <v/>
      </c>
      <c r="I82" s="67" t="str">
        <f t="shared" si="13"/>
        <v/>
      </c>
      <c r="J82" s="67" t="str">
        <f t="shared" si="13"/>
        <v/>
      </c>
    </row>
    <row r="83" spans="1:10">
      <c r="J83" s="56" t="s">
        <v>370</v>
      </c>
    </row>
    <row r="84" spans="1:10">
      <c r="J84" s="56" t="s">
        <v>371</v>
      </c>
    </row>
  </sheetData>
  <sheetProtection formatCells="0" formatColumns="0" formatRows="0" insertHyperlinks="0" sort="0" autoFilter="0" pivotTables="0"/>
  <mergeCells count="52">
    <mergeCell ref="B9:D9"/>
    <mergeCell ref="A45:D45"/>
    <mergeCell ref="A46:D46"/>
    <mergeCell ref="A47:D47"/>
    <mergeCell ref="A48:D48"/>
    <mergeCell ref="A27:D27"/>
    <mergeCell ref="A28:D28"/>
    <mergeCell ref="A40:D40"/>
    <mergeCell ref="A43:D43"/>
    <mergeCell ref="A44:D44"/>
    <mergeCell ref="A41:D41"/>
    <mergeCell ref="A42:D42"/>
    <mergeCell ref="A29:D29"/>
    <mergeCell ref="A30:D30"/>
    <mergeCell ref="A36:D36"/>
    <mergeCell ref="A37:D37"/>
    <mergeCell ref="A4:A5"/>
    <mergeCell ref="B6:D6"/>
    <mergeCell ref="B7:D7"/>
    <mergeCell ref="A26:D26"/>
    <mergeCell ref="A15:D15"/>
    <mergeCell ref="A16:D16"/>
    <mergeCell ref="A17:D17"/>
    <mergeCell ref="A18:D18"/>
    <mergeCell ref="A19:D19"/>
    <mergeCell ref="A20:D20"/>
    <mergeCell ref="A21:D21"/>
    <mergeCell ref="B8:D8"/>
    <mergeCell ref="A22:D22"/>
    <mergeCell ref="A24:D24"/>
    <mergeCell ref="A25:D25"/>
    <mergeCell ref="A23:D23"/>
    <mergeCell ref="A38:D38"/>
    <mergeCell ref="A39:D39"/>
    <mergeCell ref="A31:D31"/>
    <mergeCell ref="A32:D32"/>
    <mergeCell ref="A33:D33"/>
    <mergeCell ref="A34:D34"/>
    <mergeCell ref="A35:D35"/>
    <mergeCell ref="B60:D60"/>
    <mergeCell ref="B62:D62"/>
    <mergeCell ref="B63:D63"/>
    <mergeCell ref="A64:C64"/>
    <mergeCell ref="A49:D49"/>
    <mergeCell ref="A50:D50"/>
    <mergeCell ref="B61:D61"/>
    <mergeCell ref="A51:D51"/>
    <mergeCell ref="A52:D52"/>
    <mergeCell ref="A53:D53"/>
    <mergeCell ref="A54:D54"/>
    <mergeCell ref="A55:D55"/>
    <mergeCell ref="A56:D56"/>
  </mergeCells>
  <conditionalFormatting sqref="B8">
    <cfRule type="containsBlanks" dxfId="321" priority="9">
      <formula>LEN(TRIM(B8))=0</formula>
    </cfRule>
  </conditionalFormatting>
  <conditionalFormatting sqref="B9:D9">
    <cfRule type="cellIs" dxfId="320" priority="1" operator="greaterThan">
      <formula>69300</formula>
    </cfRule>
  </conditionalFormatting>
  <conditionalFormatting sqref="C5">
    <cfRule type="containsBlanks" dxfId="319" priority="10">
      <formula>LEN(TRIM(C5))=0</formula>
    </cfRule>
  </conditionalFormatting>
  <conditionalFormatting sqref="E14">
    <cfRule type="cellIs" dxfId="318" priority="16" operator="notEqual">
      <formula>"12 Months"</formula>
    </cfRule>
  </conditionalFormatting>
  <conditionalFormatting sqref="E28:F28">
    <cfRule type="cellIs" dxfId="317" priority="2" operator="greaterThan">
      <formula>23100</formula>
    </cfRule>
  </conditionalFormatting>
  <conditionalFormatting sqref="E49:F52">
    <cfRule type="containsBlanks" dxfId="316" priority="4">
      <formula>LEN(TRIM(E49))=0</formula>
    </cfRule>
  </conditionalFormatting>
  <conditionalFormatting sqref="E19:I19">
    <cfRule type="containsBlanks" dxfId="315" priority="22">
      <formula>LEN(TRIM(E19))=0</formula>
    </cfRule>
  </conditionalFormatting>
  <conditionalFormatting sqref="E23:I23">
    <cfRule type="containsBlanks" dxfId="314" priority="20">
      <formula>LEN(TRIM(E23))=0</formula>
    </cfRule>
  </conditionalFormatting>
  <conditionalFormatting sqref="E56:J56">
    <cfRule type="cellIs" dxfId="313" priority="21" operator="notBetween">
      <formula>-2</formula>
      <formula>2</formula>
    </cfRule>
  </conditionalFormatting>
  <conditionalFormatting sqref="F14">
    <cfRule type="cellIs" dxfId="312" priority="15" operator="notEqual">
      <formula>"""12 Months"""</formula>
    </cfRule>
  </conditionalFormatting>
  <dataValidations count="1">
    <dataValidation type="decimal" allowBlank="1" showInputMessage="1" showErrorMessage="1" error="Enter Numbers Only" sqref="E49:F52" xr:uid="{E3844001-1E51-45F6-ABD1-AEBC94A72C06}">
      <formula1>0</formula1>
      <formula2>99999999</formula2>
    </dataValidation>
  </dataValidations>
  <printOptions headings="1"/>
  <pageMargins left="0.25" right="0.25" top="0.75" bottom="0.75" header="0.3" footer="0.3"/>
  <pageSetup paperSize="5" fitToHeight="0" orientation="landscape" r:id="rId1"/>
  <headerFooter alignWithMargins="0">
    <oddFooter>&amp;CPage &amp;P of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C66"/>
    <pageSetUpPr fitToPage="1"/>
  </sheetPr>
  <dimension ref="A1:BM560"/>
  <sheetViews>
    <sheetView showGridLines="0" showZeros="0" zoomScale="90" zoomScaleNormal="90" zoomScaleSheetLayoutView="85" workbookViewId="0">
      <selection activeCell="G55" sqref="G55"/>
    </sheetView>
  </sheetViews>
  <sheetFormatPr defaultColWidth="0" defaultRowHeight="15.5" zeroHeight="1"/>
  <cols>
    <col min="1" max="1" width="16.1796875" style="226" customWidth="1"/>
    <col min="2" max="2" width="44.7265625" style="241" customWidth="1"/>
    <col min="3" max="3" width="14.7265625" style="226" customWidth="1"/>
    <col min="4" max="6" width="11" style="226" customWidth="1"/>
    <col min="7" max="7" width="14.7265625" style="226" customWidth="1"/>
    <col min="8" max="8" width="15.7265625" style="226" hidden="1" customWidth="1"/>
    <col min="9" max="11" width="11" style="226" hidden="1" customWidth="1"/>
    <col min="12" max="12" width="14.1796875" style="226" hidden="1" customWidth="1"/>
    <col min="13" max="13" width="15.7265625" style="226" hidden="1" customWidth="1"/>
    <col min="14" max="16" width="11" style="226" hidden="1" customWidth="1"/>
    <col min="17" max="18" width="15.7265625" style="226" hidden="1" customWidth="1"/>
    <col min="19" max="21" width="11" style="226" hidden="1" customWidth="1"/>
    <col min="22" max="23" width="15.7265625" style="226" hidden="1" customWidth="1"/>
    <col min="24" max="26" width="11" style="226" hidden="1" customWidth="1"/>
    <col min="27" max="27" width="15.7265625" style="226" hidden="1" customWidth="1"/>
    <col min="28" max="28" width="16.453125" style="226" customWidth="1"/>
    <col min="29" max="29" width="17.7265625" style="226" customWidth="1"/>
    <col min="30" max="58" width="17.7265625" style="226" hidden="1" customWidth="1"/>
    <col min="59" max="65" width="0" style="226" hidden="1" customWidth="1"/>
    <col min="66" max="16384" width="17.7265625" style="226" hidden="1"/>
  </cols>
  <sheetData>
    <row r="1" spans="1:65" s="71" customFormat="1">
      <c r="A1" s="78" t="str">
        <f>'Summary - Start Up'!A1</f>
        <v>DEPARTMENT OF HOMELESSNESS AND SUPPORTIVE HOUSING</v>
      </c>
      <c r="C1" s="72"/>
      <c r="D1" s="72"/>
      <c r="E1" s="72"/>
      <c r="F1" s="72"/>
      <c r="G1" s="72"/>
      <c r="H1" s="72"/>
      <c r="I1" s="72"/>
      <c r="J1" s="72"/>
      <c r="K1" s="72"/>
    </row>
    <row r="2" spans="1:65" s="71" customFormat="1">
      <c r="A2" s="219" t="s">
        <v>276</v>
      </c>
      <c r="B2" s="73"/>
      <c r="C2" s="72"/>
      <c r="D2" s="72"/>
      <c r="E2" s="72"/>
      <c r="F2" s="72"/>
      <c r="G2" s="72"/>
      <c r="H2" s="72"/>
      <c r="I2" s="72"/>
      <c r="J2" s="72"/>
      <c r="K2" s="72"/>
    </row>
    <row r="3" spans="1:65" s="71" customFormat="1">
      <c r="A3" s="755" t="s">
        <v>211</v>
      </c>
      <c r="B3" s="820" t="str">
        <f>IF('Summary - Start Up'!B3&lt;&gt;"",'Summary - Start Up'!B3,"")</f>
        <v/>
      </c>
      <c r="C3" s="75"/>
      <c r="D3" s="75"/>
      <c r="E3" s="75"/>
      <c r="F3" s="75"/>
      <c r="G3" s="75"/>
      <c r="H3" s="75"/>
      <c r="I3" s="75"/>
      <c r="J3" s="75"/>
      <c r="K3" s="75"/>
      <c r="L3" s="75"/>
      <c r="M3" s="75"/>
      <c r="N3" s="75"/>
      <c r="O3" s="75"/>
      <c r="P3" s="75"/>
      <c r="Q3" s="75"/>
      <c r="R3" s="75"/>
      <c r="S3" s="75"/>
      <c r="T3" s="75"/>
      <c r="U3" s="75"/>
      <c r="V3" s="75"/>
      <c r="W3" s="75"/>
      <c r="X3" s="75"/>
      <c r="Y3" s="75"/>
      <c r="Z3" s="75"/>
      <c r="AA3" s="75"/>
    </row>
    <row r="4" spans="1:65" s="71" customFormat="1">
      <c r="A4" s="218" t="str">
        <f>'Summary - Start Up'!A6</f>
        <v>Proposer Name</v>
      </c>
      <c r="B4" s="821" t="str">
        <f>IF('Summary - Start Up'!B6&lt;&gt;"",'Summary - Start Up'!B6,"")</f>
        <v/>
      </c>
      <c r="C4" s="72"/>
      <c r="D4" s="72"/>
      <c r="E4" s="72"/>
      <c r="F4" s="72"/>
      <c r="G4" s="72"/>
      <c r="H4" s="72"/>
      <c r="I4" s="72"/>
      <c r="J4" s="72"/>
      <c r="K4" s="72"/>
      <c r="L4" s="72"/>
      <c r="M4" s="72"/>
      <c r="N4" s="72"/>
      <c r="O4" s="72"/>
      <c r="P4" s="72"/>
      <c r="Q4" s="72"/>
      <c r="R4" s="72"/>
      <c r="S4" s="72"/>
      <c r="T4" s="72"/>
      <c r="U4" s="72"/>
      <c r="V4" s="72"/>
      <c r="W4" s="72"/>
      <c r="X4" s="72"/>
      <c r="Y4" s="72"/>
      <c r="Z4" s="72"/>
      <c r="AA4" s="72"/>
    </row>
    <row r="5" spans="1:65" s="71" customFormat="1">
      <c r="A5" s="218" t="str">
        <f>'Summary - Start Up'!A7</f>
        <v>Program</v>
      </c>
      <c r="B5" s="975" t="str">
        <f>IF('Summary - Start Up'!B7&lt;&gt;"",'Summary - Start Up'!B7,"")</f>
        <v>RFQ #144 TAY Site at 42 Otis</v>
      </c>
      <c r="C5" s="72"/>
      <c r="D5" s="72"/>
      <c r="E5" s="72"/>
      <c r="F5" s="72"/>
      <c r="G5" s="72"/>
      <c r="H5" s="72"/>
      <c r="I5" s="72"/>
      <c r="J5" s="72"/>
      <c r="K5" s="72"/>
      <c r="L5" s="72"/>
      <c r="M5" s="72"/>
      <c r="N5" s="72"/>
      <c r="O5" s="72"/>
      <c r="P5" s="72"/>
      <c r="Q5" s="72"/>
      <c r="R5" s="72"/>
      <c r="S5" s="72"/>
      <c r="T5" s="72"/>
      <c r="U5" s="72"/>
      <c r="V5" s="72"/>
      <c r="W5" s="72"/>
      <c r="X5" s="72"/>
      <c r="Y5" s="72"/>
      <c r="Z5" s="72"/>
      <c r="AA5" s="72"/>
    </row>
    <row r="6" spans="1:65" s="71" customFormat="1" ht="31">
      <c r="A6" s="218" t="str">
        <f>'Summary - Start Up'!A8</f>
        <v>Budget Name</v>
      </c>
      <c r="B6" s="985" t="str">
        <f>IF('Summary - Start Up'!B8&lt;&gt;"",'Summary - Start Up'!B8,"")</f>
        <v>Start Up - Master Lease and Property Management Services</v>
      </c>
    </row>
    <row r="7" spans="1:65" s="85" customFormat="1" ht="16" thickBot="1">
      <c r="A7" s="854"/>
      <c r="B7" s="855"/>
      <c r="C7" s="121"/>
      <c r="D7" s="121"/>
      <c r="E7" s="121"/>
      <c r="F7" s="121"/>
      <c r="G7" s="121"/>
      <c r="H7" s="121"/>
      <c r="I7" s="121"/>
      <c r="J7" s="121"/>
      <c r="K7" s="121"/>
      <c r="L7" s="121"/>
      <c r="M7" s="121"/>
      <c r="N7" s="121"/>
      <c r="O7" s="121"/>
      <c r="P7" s="121"/>
      <c r="Q7" s="121"/>
      <c r="R7" s="121"/>
      <c r="S7" s="121"/>
      <c r="T7" s="121"/>
      <c r="U7" s="121"/>
      <c r="V7" s="121"/>
      <c r="W7" s="121"/>
      <c r="X7" s="121"/>
      <c r="Y7" s="121"/>
      <c r="Z7" s="121"/>
      <c r="AA7" s="121"/>
    </row>
    <row r="8" spans="1:65" ht="18" customHeight="1" thickBot="1">
      <c r="A8" s="1342" t="s">
        <v>277</v>
      </c>
      <c r="B8" s="1343"/>
      <c r="C8" s="1221" t="s">
        <v>230</v>
      </c>
      <c r="D8" s="1222"/>
      <c r="E8" s="1222"/>
      <c r="F8" s="1222"/>
      <c r="G8" s="1222"/>
      <c r="H8" s="1354" t="s">
        <v>231</v>
      </c>
      <c r="I8" s="1204"/>
      <c r="J8" s="1204"/>
      <c r="K8" s="1204"/>
      <c r="L8" s="1204"/>
      <c r="M8" s="1218" t="s">
        <v>232</v>
      </c>
      <c r="N8" s="1219"/>
      <c r="O8" s="1219"/>
      <c r="P8" s="1219"/>
      <c r="Q8" s="1220"/>
      <c r="R8" s="1233" t="s">
        <v>233</v>
      </c>
      <c r="S8" s="1234"/>
      <c r="T8" s="1234"/>
      <c r="U8" s="1234"/>
      <c r="V8" s="1235"/>
      <c r="W8" s="1181" t="s">
        <v>234</v>
      </c>
      <c r="X8" s="1182"/>
      <c r="Y8" s="1182"/>
      <c r="Z8" s="1182"/>
      <c r="AA8" s="1182"/>
      <c r="AB8" s="969" t="s">
        <v>249</v>
      </c>
    </row>
    <row r="9" spans="1:65" s="244" customFormat="1" ht="31.5" customHeight="1">
      <c r="A9" s="1344"/>
      <c r="B9" s="1345"/>
      <c r="C9" s="1242" t="s">
        <v>278</v>
      </c>
      <c r="D9" s="1243"/>
      <c r="E9" s="1236" t="s">
        <v>279</v>
      </c>
      <c r="F9" s="1237"/>
      <c r="G9" s="95" t="str">
        <f>'Summary - Start Up'!E12</f>
        <v>10/1/2024 - 12/31/2024</v>
      </c>
      <c r="H9" s="1351" t="s">
        <v>278</v>
      </c>
      <c r="I9" s="1207"/>
      <c r="J9" s="1212" t="s">
        <v>279</v>
      </c>
      <c r="K9" s="1207"/>
      <c r="L9" s="96" t="str">
        <f>'Summary - Start Up'!F12</f>
        <v>7/1/2025 - 7/31/2024</v>
      </c>
      <c r="M9" s="1224" t="s">
        <v>278</v>
      </c>
      <c r="N9" s="1225"/>
      <c r="O9" s="1230" t="s">
        <v>279</v>
      </c>
      <c r="P9" s="1225"/>
      <c r="Q9" s="132" t="str">
        <f>'Summary - Start Up'!G12</f>
        <v>7/1/2026 - 6/30/2027</v>
      </c>
      <c r="R9" s="1215" t="s">
        <v>278</v>
      </c>
      <c r="S9" s="1198"/>
      <c r="T9" s="1197" t="s">
        <v>279</v>
      </c>
      <c r="U9" s="1198"/>
      <c r="V9" s="119" t="str">
        <f>'Summary - Start Up'!H12</f>
        <v>7/1/2027 - 6/30/2028</v>
      </c>
      <c r="W9" s="1183" t="s">
        <v>278</v>
      </c>
      <c r="X9" s="1184"/>
      <c r="Y9" s="1189" t="s">
        <v>279</v>
      </c>
      <c r="Z9" s="1184"/>
      <c r="AA9" s="824" t="str">
        <f>'Summary - Start Up'!I12</f>
        <v>7/1/2028 - 6/30/2029</v>
      </c>
      <c r="AB9" s="956" t="str">
        <f>'Summary - Start Up'!J12</f>
        <v>10/1/2024 - 12/31/2024</v>
      </c>
    </row>
    <row r="10" spans="1:65" s="244" customFormat="1">
      <c r="A10" s="1344"/>
      <c r="B10" s="1345"/>
      <c r="C10" s="1244"/>
      <c r="D10" s="1245"/>
      <c r="E10" s="1238"/>
      <c r="F10" s="1239"/>
      <c r="G10" s="798" t="str">
        <f>'Summary - Start Up'!E14</f>
        <v>3 Months</v>
      </c>
      <c r="H10" s="1352"/>
      <c r="I10" s="1209"/>
      <c r="J10" s="1213"/>
      <c r="K10" s="1209"/>
      <c r="L10" s="351" t="str">
        <f>'Summary - Start Up'!F14</f>
        <v>11 Month</v>
      </c>
      <c r="M10" s="1226"/>
      <c r="N10" s="1227"/>
      <c r="O10" s="1231"/>
      <c r="P10" s="1227"/>
      <c r="Q10" s="132" t="str">
        <f>'Summary - Start Up'!G14</f>
        <v>12 Months</v>
      </c>
      <c r="R10" s="1216"/>
      <c r="S10" s="1200"/>
      <c r="T10" s="1199"/>
      <c r="U10" s="1200"/>
      <c r="V10" s="135" t="str">
        <f>'Summary - Start Up'!H14</f>
        <v>12 Months</v>
      </c>
      <c r="W10" s="1185"/>
      <c r="X10" s="1186"/>
      <c r="Y10" s="1190"/>
      <c r="Z10" s="1186"/>
      <c r="AA10" s="824" t="str">
        <f>'Summary - Start Up'!I14</f>
        <v>12 Months</v>
      </c>
      <c r="AB10" s="1348">
        <f>'Summary (6)'!AK20</f>
        <v>0</v>
      </c>
    </row>
    <row r="11" spans="1:65" s="245" customFormat="1" ht="15.75" customHeight="1">
      <c r="A11" s="1344"/>
      <c r="B11" s="1345"/>
      <c r="C11" s="1246"/>
      <c r="D11" s="1247"/>
      <c r="E11" s="1240"/>
      <c r="F11" s="1350"/>
      <c r="G11" s="99" t="s">
        <v>248</v>
      </c>
      <c r="H11" s="1353"/>
      <c r="I11" s="1211"/>
      <c r="J11" s="1214"/>
      <c r="K11" s="1211"/>
      <c r="L11" s="100" t="s">
        <v>248</v>
      </c>
      <c r="M11" s="1228"/>
      <c r="N11" s="1229"/>
      <c r="O11" s="1232"/>
      <c r="P11" s="1229"/>
      <c r="Q11" s="132" t="s">
        <v>248</v>
      </c>
      <c r="R11" s="1217"/>
      <c r="S11" s="1202"/>
      <c r="T11" s="1201"/>
      <c r="U11" s="1202"/>
      <c r="V11" s="136" t="s">
        <v>248</v>
      </c>
      <c r="W11" s="1187"/>
      <c r="X11" s="1188"/>
      <c r="Y11" s="1191"/>
      <c r="Z11" s="1188"/>
      <c r="AA11" s="889" t="s">
        <v>248</v>
      </c>
      <c r="AB11" s="1349"/>
    </row>
    <row r="12" spans="1:65" s="245" customFormat="1" ht="46.5">
      <c r="A12" s="1346"/>
      <c r="B12" s="1347"/>
      <c r="C12" s="124" t="s">
        <v>280</v>
      </c>
      <c r="D12" s="105" t="s">
        <v>281</v>
      </c>
      <c r="E12" s="105" t="s">
        <v>282</v>
      </c>
      <c r="F12" s="105" t="s">
        <v>283</v>
      </c>
      <c r="G12" s="95" t="s">
        <v>284</v>
      </c>
      <c r="H12" s="131" t="s">
        <v>280</v>
      </c>
      <c r="I12" s="96" t="s">
        <v>281</v>
      </c>
      <c r="J12" s="96" t="s">
        <v>282</v>
      </c>
      <c r="K12" s="96" t="s">
        <v>283</v>
      </c>
      <c r="L12" s="96" t="str">
        <f>G12</f>
        <v>Budgeted Salary</v>
      </c>
      <c r="M12" s="134" t="s">
        <v>280</v>
      </c>
      <c r="N12" s="97" t="s">
        <v>281</v>
      </c>
      <c r="O12" s="97" t="s">
        <v>282</v>
      </c>
      <c r="P12" s="97" t="s">
        <v>283</v>
      </c>
      <c r="Q12" s="132" t="s">
        <v>284</v>
      </c>
      <c r="R12" s="137" t="s">
        <v>280</v>
      </c>
      <c r="S12" s="106" t="s">
        <v>281</v>
      </c>
      <c r="T12" s="106" t="s">
        <v>282</v>
      </c>
      <c r="U12" s="106" t="s">
        <v>283</v>
      </c>
      <c r="V12" s="136" t="str">
        <f>Q12</f>
        <v>Budgeted Salary</v>
      </c>
      <c r="W12" s="140" t="s">
        <v>280</v>
      </c>
      <c r="X12" s="104" t="s">
        <v>281</v>
      </c>
      <c r="Y12" s="104" t="s">
        <v>282</v>
      </c>
      <c r="Z12" s="104" t="s">
        <v>283</v>
      </c>
      <c r="AA12" s="139" t="str">
        <f>V12</f>
        <v>Budgeted Salary</v>
      </c>
      <c r="AB12" s="957" t="str">
        <f>Q12</f>
        <v>Budgeted Salary</v>
      </c>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6"/>
      <c r="BG12" s="246"/>
      <c r="BH12" s="246"/>
      <c r="BI12" s="246"/>
      <c r="BJ12" s="246"/>
      <c r="BK12" s="246"/>
      <c r="BL12" s="246"/>
      <c r="BM12" s="246"/>
    </row>
    <row r="13" spans="1:65" ht="19.5" customHeight="1">
      <c r="A13" s="1173"/>
      <c r="B13" s="1049"/>
      <c r="C13" s="247"/>
      <c r="D13" s="248"/>
      <c r="E13" s="249"/>
      <c r="F13" s="368">
        <f>E13*D13</f>
        <v>0</v>
      </c>
      <c r="G13" s="846">
        <f>ROUND(C13*F13,0)</f>
        <v>0</v>
      </c>
      <c r="H13" s="247"/>
      <c r="I13" s="248"/>
      <c r="J13" s="249"/>
      <c r="K13" s="368">
        <f>J13*I13</f>
        <v>0</v>
      </c>
      <c r="L13" s="847">
        <f>ROUND(H13*K13,0)</f>
        <v>0</v>
      </c>
      <c r="M13" s="247"/>
      <c r="N13" s="248"/>
      <c r="O13" s="249"/>
      <c r="P13" s="368">
        <f>O13*N13</f>
        <v>0</v>
      </c>
      <c r="Q13" s="370">
        <f>ROUND(M13*P13,0)</f>
        <v>0</v>
      </c>
      <c r="R13" s="247"/>
      <c r="S13" s="248"/>
      <c r="T13" s="249"/>
      <c r="U13" s="368">
        <f>T13*S13</f>
        <v>0</v>
      </c>
      <c r="V13" s="370">
        <f>ROUND(R13*U13,0)</f>
        <v>0</v>
      </c>
      <c r="W13" s="247"/>
      <c r="X13" s="248"/>
      <c r="Y13" s="249"/>
      <c r="Z13" s="368">
        <f>Y13*X13</f>
        <v>0</v>
      </c>
      <c r="AA13" s="370">
        <f>ROUND(W13*Z13,0)</f>
        <v>0</v>
      </c>
      <c r="AB13" s="939">
        <f>SUM(G13,L13)</f>
        <v>0</v>
      </c>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row>
    <row r="14" spans="1:65" ht="19.5" customHeight="1">
      <c r="A14" s="1173"/>
      <c r="B14" s="1049"/>
      <c r="C14" s="247"/>
      <c r="D14" s="248"/>
      <c r="E14" s="249"/>
      <c r="F14" s="368">
        <f t="shared" ref="F14:F52" si="0">E14*D14</f>
        <v>0</v>
      </c>
      <c r="G14" s="846">
        <f t="shared" ref="G14:G52" si="1">ROUND(C14*F14,0)</f>
        <v>0</v>
      </c>
      <c r="H14" s="247"/>
      <c r="I14" s="248"/>
      <c r="J14" s="249"/>
      <c r="K14" s="368">
        <f t="shared" ref="K14:K52" si="2">J14*I14</f>
        <v>0</v>
      </c>
      <c r="L14" s="847">
        <f t="shared" ref="L14:L52" si="3">ROUND(H14*K14,0)</f>
        <v>0</v>
      </c>
      <c r="M14" s="247"/>
      <c r="N14" s="248"/>
      <c r="O14" s="249"/>
      <c r="P14" s="368">
        <f t="shared" ref="P14:P52" si="4">O14*N14</f>
        <v>0</v>
      </c>
      <c r="Q14" s="370">
        <f t="shared" ref="Q14:Q52" si="5">ROUND(M14*P14,0)</f>
        <v>0</v>
      </c>
      <c r="R14" s="247"/>
      <c r="S14" s="248"/>
      <c r="T14" s="249"/>
      <c r="U14" s="368">
        <f t="shared" ref="U14:U52" si="6">T14*S14</f>
        <v>0</v>
      </c>
      <c r="V14" s="370">
        <f t="shared" ref="V14:V52" si="7">ROUND(R14*U14,0)</f>
        <v>0</v>
      </c>
      <c r="W14" s="247"/>
      <c r="X14" s="248"/>
      <c r="Y14" s="249"/>
      <c r="Z14" s="368">
        <f t="shared" ref="Z14:Z52" si="8">Y14*X14</f>
        <v>0</v>
      </c>
      <c r="AA14" s="370">
        <f t="shared" ref="AA14:AA52" si="9">ROUND(W14*Z14,0)</f>
        <v>0</v>
      </c>
      <c r="AB14" s="939">
        <f t="shared" ref="AB14:AB52" si="10">SUM(G14,L14)</f>
        <v>0</v>
      </c>
      <c r="AC14" s="251"/>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row>
    <row r="15" spans="1:65" ht="20.149999999999999" customHeight="1">
      <c r="A15" s="1173"/>
      <c r="B15" s="1049"/>
      <c r="C15" s="247"/>
      <c r="D15" s="341"/>
      <c r="E15" s="120"/>
      <c r="F15" s="368">
        <f t="shared" si="0"/>
        <v>0</v>
      </c>
      <c r="G15" s="846">
        <f t="shared" si="1"/>
        <v>0</v>
      </c>
      <c r="H15" s="247"/>
      <c r="I15" s="248"/>
      <c r="J15" s="249"/>
      <c r="K15" s="368">
        <f t="shared" si="2"/>
        <v>0</v>
      </c>
      <c r="L15" s="847">
        <f t="shared" si="3"/>
        <v>0</v>
      </c>
      <c r="M15" s="247"/>
      <c r="N15" s="248"/>
      <c r="O15" s="249"/>
      <c r="P15" s="368">
        <f t="shared" si="4"/>
        <v>0</v>
      </c>
      <c r="Q15" s="370">
        <f t="shared" si="5"/>
        <v>0</v>
      </c>
      <c r="R15" s="247"/>
      <c r="S15" s="248"/>
      <c r="T15" s="249"/>
      <c r="U15" s="368">
        <f t="shared" si="6"/>
        <v>0</v>
      </c>
      <c r="V15" s="370">
        <f t="shared" si="7"/>
        <v>0</v>
      </c>
      <c r="W15" s="247"/>
      <c r="X15" s="248"/>
      <c r="Y15" s="249"/>
      <c r="Z15" s="368">
        <f t="shared" si="8"/>
        <v>0</v>
      </c>
      <c r="AA15" s="370">
        <f t="shared" si="9"/>
        <v>0</v>
      </c>
      <c r="AB15" s="939">
        <f t="shared" si="10"/>
        <v>0</v>
      </c>
      <c r="AC15" s="251"/>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row>
    <row r="16" spans="1:65" ht="20.149999999999999" customHeight="1">
      <c r="A16" s="1173"/>
      <c r="B16" s="1049"/>
      <c r="C16" s="247"/>
      <c r="D16" s="341"/>
      <c r="E16" s="249"/>
      <c r="F16" s="368">
        <f t="shared" si="0"/>
        <v>0</v>
      </c>
      <c r="G16" s="846">
        <f t="shared" si="1"/>
        <v>0</v>
      </c>
      <c r="H16" s="247"/>
      <c r="I16" s="248"/>
      <c r="J16" s="249"/>
      <c r="K16" s="368">
        <f t="shared" si="2"/>
        <v>0</v>
      </c>
      <c r="L16" s="847">
        <f t="shared" si="3"/>
        <v>0</v>
      </c>
      <c r="M16" s="247"/>
      <c r="N16" s="248"/>
      <c r="O16" s="249"/>
      <c r="P16" s="368">
        <f t="shared" si="4"/>
        <v>0</v>
      </c>
      <c r="Q16" s="370">
        <f t="shared" si="5"/>
        <v>0</v>
      </c>
      <c r="R16" s="247"/>
      <c r="S16" s="248"/>
      <c r="T16" s="249"/>
      <c r="U16" s="368">
        <f t="shared" si="6"/>
        <v>0</v>
      </c>
      <c r="V16" s="370">
        <f t="shared" si="7"/>
        <v>0</v>
      </c>
      <c r="W16" s="247"/>
      <c r="X16" s="248"/>
      <c r="Y16" s="249"/>
      <c r="Z16" s="368">
        <f t="shared" si="8"/>
        <v>0</v>
      </c>
      <c r="AA16" s="370">
        <f t="shared" si="9"/>
        <v>0</v>
      </c>
      <c r="AB16" s="939">
        <f t="shared" si="10"/>
        <v>0</v>
      </c>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row>
    <row r="17" spans="1:65" ht="20.149999999999999" customHeight="1">
      <c r="A17" s="1173"/>
      <c r="B17" s="1049"/>
      <c r="C17" s="247"/>
      <c r="D17" s="341"/>
      <c r="E17" s="249"/>
      <c r="F17" s="368">
        <f t="shared" si="0"/>
        <v>0</v>
      </c>
      <c r="G17" s="846">
        <f t="shared" si="1"/>
        <v>0</v>
      </c>
      <c r="H17" s="125"/>
      <c r="I17" s="248"/>
      <c r="J17" s="249"/>
      <c r="K17" s="368">
        <f t="shared" si="2"/>
        <v>0</v>
      </c>
      <c r="L17" s="847">
        <f t="shared" si="3"/>
        <v>0</v>
      </c>
      <c r="M17" s="247"/>
      <c r="N17" s="248"/>
      <c r="O17" s="120"/>
      <c r="P17" s="368">
        <f t="shared" si="4"/>
        <v>0</v>
      </c>
      <c r="Q17" s="370">
        <f t="shared" si="5"/>
        <v>0</v>
      </c>
      <c r="R17" s="247"/>
      <c r="S17" s="341"/>
      <c r="T17" s="249"/>
      <c r="U17" s="368">
        <f t="shared" si="6"/>
        <v>0</v>
      </c>
      <c r="V17" s="370">
        <f t="shared" si="7"/>
        <v>0</v>
      </c>
      <c r="W17" s="125"/>
      <c r="X17" s="248"/>
      <c r="Y17" s="249"/>
      <c r="Z17" s="368">
        <f t="shared" si="8"/>
        <v>0</v>
      </c>
      <c r="AA17" s="370">
        <f t="shared" si="9"/>
        <v>0</v>
      </c>
      <c r="AB17" s="939">
        <f t="shared" si="10"/>
        <v>0</v>
      </c>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row>
    <row r="18" spans="1:65" ht="20.149999999999999" customHeight="1">
      <c r="A18" s="1173"/>
      <c r="B18" s="1049"/>
      <c r="C18" s="247"/>
      <c r="D18" s="248"/>
      <c r="E18" s="249"/>
      <c r="F18" s="368">
        <f t="shared" si="0"/>
        <v>0</v>
      </c>
      <c r="G18" s="846">
        <f t="shared" si="1"/>
        <v>0</v>
      </c>
      <c r="H18" s="247"/>
      <c r="I18" s="248"/>
      <c r="J18" s="249"/>
      <c r="K18" s="368">
        <f t="shared" si="2"/>
        <v>0</v>
      </c>
      <c r="L18" s="847">
        <f t="shared" si="3"/>
        <v>0</v>
      </c>
      <c r="M18" s="247"/>
      <c r="N18" s="248"/>
      <c r="O18" s="249"/>
      <c r="P18" s="368">
        <f t="shared" si="4"/>
        <v>0</v>
      </c>
      <c r="Q18" s="370">
        <f t="shared" si="5"/>
        <v>0</v>
      </c>
      <c r="R18" s="247"/>
      <c r="S18" s="248"/>
      <c r="T18" s="249"/>
      <c r="U18" s="368">
        <f t="shared" si="6"/>
        <v>0</v>
      </c>
      <c r="V18" s="370">
        <f t="shared" si="7"/>
        <v>0</v>
      </c>
      <c r="W18" s="247"/>
      <c r="X18" s="248"/>
      <c r="Y18" s="249"/>
      <c r="Z18" s="368">
        <f t="shared" si="8"/>
        <v>0</v>
      </c>
      <c r="AA18" s="370">
        <f t="shared" si="9"/>
        <v>0</v>
      </c>
      <c r="AB18" s="939">
        <f t="shared" si="10"/>
        <v>0</v>
      </c>
      <c r="AC18" s="252"/>
      <c r="AD18" s="252"/>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row>
    <row r="19" spans="1:65" ht="20.149999999999999" customHeight="1">
      <c r="A19" s="1173"/>
      <c r="B19" s="1049"/>
      <c r="C19" s="247"/>
      <c r="D19" s="248"/>
      <c r="E19" s="249"/>
      <c r="F19" s="368">
        <f t="shared" si="0"/>
        <v>0</v>
      </c>
      <c r="G19" s="846">
        <f t="shared" si="1"/>
        <v>0</v>
      </c>
      <c r="H19" s="125"/>
      <c r="I19" s="341"/>
      <c r="J19" s="120"/>
      <c r="K19" s="368">
        <f t="shared" si="2"/>
        <v>0</v>
      </c>
      <c r="L19" s="846">
        <f t="shared" si="3"/>
        <v>0</v>
      </c>
      <c r="M19" s="125"/>
      <c r="N19" s="341"/>
      <c r="O19" s="120"/>
      <c r="P19" s="368">
        <f t="shared" si="4"/>
        <v>0</v>
      </c>
      <c r="Q19" s="370">
        <f t="shared" si="5"/>
        <v>0</v>
      </c>
      <c r="R19" s="125"/>
      <c r="S19" s="341"/>
      <c r="T19" s="120"/>
      <c r="U19" s="368">
        <f t="shared" si="6"/>
        <v>0</v>
      </c>
      <c r="V19" s="370">
        <f t="shared" si="7"/>
        <v>0</v>
      </c>
      <c r="W19" s="125"/>
      <c r="X19" s="341"/>
      <c r="Y19" s="120"/>
      <c r="Z19" s="368">
        <f t="shared" si="8"/>
        <v>0</v>
      </c>
      <c r="AA19" s="370">
        <f t="shared" si="9"/>
        <v>0</v>
      </c>
      <c r="AB19" s="939">
        <f t="shared" si="10"/>
        <v>0</v>
      </c>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row>
    <row r="20" spans="1:65" ht="20.149999999999999" customHeight="1">
      <c r="A20" s="1173"/>
      <c r="B20" s="1049"/>
      <c r="C20" s="247"/>
      <c r="D20" s="248"/>
      <c r="E20" s="249"/>
      <c r="F20" s="368">
        <f t="shared" si="0"/>
        <v>0</v>
      </c>
      <c r="G20" s="846">
        <f t="shared" si="1"/>
        <v>0</v>
      </c>
      <c r="H20" s="125"/>
      <c r="I20" s="341"/>
      <c r="J20" s="120"/>
      <c r="K20" s="368">
        <f t="shared" si="2"/>
        <v>0</v>
      </c>
      <c r="L20" s="846">
        <f t="shared" si="3"/>
        <v>0</v>
      </c>
      <c r="M20" s="125"/>
      <c r="N20" s="341"/>
      <c r="O20" s="120"/>
      <c r="P20" s="368">
        <f t="shared" si="4"/>
        <v>0</v>
      </c>
      <c r="Q20" s="370">
        <f t="shared" si="5"/>
        <v>0</v>
      </c>
      <c r="R20" s="125"/>
      <c r="S20" s="341"/>
      <c r="T20" s="120"/>
      <c r="U20" s="368">
        <f t="shared" si="6"/>
        <v>0</v>
      </c>
      <c r="V20" s="370">
        <f t="shared" si="7"/>
        <v>0</v>
      </c>
      <c r="W20" s="125"/>
      <c r="X20" s="341"/>
      <c r="Y20" s="120"/>
      <c r="Z20" s="368">
        <f t="shared" si="8"/>
        <v>0</v>
      </c>
      <c r="AA20" s="370">
        <f t="shared" si="9"/>
        <v>0</v>
      </c>
      <c r="AB20" s="939">
        <f t="shared" si="10"/>
        <v>0</v>
      </c>
      <c r="AC20" s="251"/>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row>
    <row r="21" spans="1:65" ht="20.149999999999999" customHeight="1">
      <c r="A21" s="1173"/>
      <c r="B21" s="1049"/>
      <c r="C21" s="247"/>
      <c r="D21" s="248"/>
      <c r="E21" s="249"/>
      <c r="F21" s="368">
        <f t="shared" si="0"/>
        <v>0</v>
      </c>
      <c r="G21" s="846">
        <f t="shared" si="1"/>
        <v>0</v>
      </c>
      <c r="H21" s="125"/>
      <c r="I21" s="341"/>
      <c r="J21" s="120"/>
      <c r="K21" s="368">
        <f t="shared" si="2"/>
        <v>0</v>
      </c>
      <c r="L21" s="846">
        <f t="shared" si="3"/>
        <v>0</v>
      </c>
      <c r="M21" s="125"/>
      <c r="N21" s="341"/>
      <c r="O21" s="120"/>
      <c r="P21" s="368">
        <f t="shared" si="4"/>
        <v>0</v>
      </c>
      <c r="Q21" s="370">
        <f t="shared" si="5"/>
        <v>0</v>
      </c>
      <c r="R21" s="125"/>
      <c r="S21" s="341"/>
      <c r="T21" s="120"/>
      <c r="U21" s="368">
        <f t="shared" si="6"/>
        <v>0</v>
      </c>
      <c r="V21" s="370">
        <f t="shared" si="7"/>
        <v>0</v>
      </c>
      <c r="W21" s="125"/>
      <c r="X21" s="341"/>
      <c r="Y21" s="120"/>
      <c r="Z21" s="368">
        <f t="shared" si="8"/>
        <v>0</v>
      </c>
      <c r="AA21" s="370">
        <f t="shared" si="9"/>
        <v>0</v>
      </c>
      <c r="AB21" s="939">
        <f t="shared" si="10"/>
        <v>0</v>
      </c>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row>
    <row r="22" spans="1:65" ht="20.149999999999999" customHeight="1">
      <c r="A22" s="1173"/>
      <c r="B22" s="1049"/>
      <c r="C22" s="247"/>
      <c r="D22" s="248"/>
      <c r="E22" s="249"/>
      <c r="F22" s="368">
        <f t="shared" si="0"/>
        <v>0</v>
      </c>
      <c r="G22" s="846">
        <f t="shared" si="1"/>
        <v>0</v>
      </c>
      <c r="H22" s="247"/>
      <c r="I22" s="248"/>
      <c r="J22" s="249"/>
      <c r="K22" s="368">
        <f t="shared" si="2"/>
        <v>0</v>
      </c>
      <c r="L22" s="847">
        <f t="shared" si="3"/>
        <v>0</v>
      </c>
      <c r="M22" s="247"/>
      <c r="N22" s="248"/>
      <c r="O22" s="249"/>
      <c r="P22" s="368">
        <f t="shared" si="4"/>
        <v>0</v>
      </c>
      <c r="Q22" s="370">
        <f t="shared" si="5"/>
        <v>0</v>
      </c>
      <c r="R22" s="247"/>
      <c r="S22" s="248"/>
      <c r="T22" s="249"/>
      <c r="U22" s="368">
        <f t="shared" si="6"/>
        <v>0</v>
      </c>
      <c r="V22" s="370">
        <f t="shared" si="7"/>
        <v>0</v>
      </c>
      <c r="W22" s="247"/>
      <c r="X22" s="248"/>
      <c r="Y22" s="249"/>
      <c r="Z22" s="368">
        <f t="shared" si="8"/>
        <v>0</v>
      </c>
      <c r="AA22" s="370">
        <f t="shared" si="9"/>
        <v>0</v>
      </c>
      <c r="AB22" s="939">
        <f t="shared" si="10"/>
        <v>0</v>
      </c>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row>
    <row r="23" spans="1:65" ht="20.149999999999999" customHeight="1">
      <c r="A23" s="1173"/>
      <c r="B23" s="1049"/>
      <c r="C23" s="247"/>
      <c r="D23" s="248"/>
      <c r="E23" s="249"/>
      <c r="F23" s="368">
        <f t="shared" si="0"/>
        <v>0</v>
      </c>
      <c r="G23" s="846">
        <f t="shared" si="1"/>
        <v>0</v>
      </c>
      <c r="H23" s="125"/>
      <c r="I23" s="341"/>
      <c r="J23" s="120"/>
      <c r="K23" s="368">
        <f t="shared" si="2"/>
        <v>0</v>
      </c>
      <c r="L23" s="846">
        <f t="shared" si="3"/>
        <v>0</v>
      </c>
      <c r="M23" s="125"/>
      <c r="N23" s="341"/>
      <c r="O23" s="120"/>
      <c r="P23" s="368">
        <f t="shared" si="4"/>
        <v>0</v>
      </c>
      <c r="Q23" s="370">
        <f t="shared" si="5"/>
        <v>0</v>
      </c>
      <c r="R23" s="125"/>
      <c r="S23" s="341"/>
      <c r="T23" s="120"/>
      <c r="U23" s="368">
        <f t="shared" si="6"/>
        <v>0</v>
      </c>
      <c r="V23" s="370">
        <f t="shared" si="7"/>
        <v>0</v>
      </c>
      <c r="W23" s="125"/>
      <c r="X23" s="341"/>
      <c r="Y23" s="120"/>
      <c r="Z23" s="368">
        <f t="shared" si="8"/>
        <v>0</v>
      </c>
      <c r="AA23" s="370">
        <f t="shared" si="9"/>
        <v>0</v>
      </c>
      <c r="AB23" s="939">
        <f t="shared" si="10"/>
        <v>0</v>
      </c>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row>
    <row r="24" spans="1:65" ht="20.149999999999999" customHeight="1">
      <c r="A24" s="1173"/>
      <c r="B24" s="1049"/>
      <c r="C24" s="247"/>
      <c r="D24" s="248"/>
      <c r="E24" s="249"/>
      <c r="F24" s="368">
        <f t="shared" si="0"/>
        <v>0</v>
      </c>
      <c r="G24" s="846">
        <f t="shared" si="1"/>
        <v>0</v>
      </c>
      <c r="H24" s="125"/>
      <c r="I24" s="341"/>
      <c r="J24" s="120"/>
      <c r="K24" s="368">
        <f t="shared" si="2"/>
        <v>0</v>
      </c>
      <c r="L24" s="846">
        <f t="shared" si="3"/>
        <v>0</v>
      </c>
      <c r="M24" s="125"/>
      <c r="N24" s="341"/>
      <c r="O24" s="120"/>
      <c r="P24" s="368">
        <f t="shared" si="4"/>
        <v>0</v>
      </c>
      <c r="Q24" s="370">
        <f t="shared" si="5"/>
        <v>0</v>
      </c>
      <c r="R24" s="125"/>
      <c r="S24" s="341"/>
      <c r="T24" s="120"/>
      <c r="U24" s="368">
        <f t="shared" si="6"/>
        <v>0</v>
      </c>
      <c r="V24" s="370">
        <f t="shared" si="7"/>
        <v>0</v>
      </c>
      <c r="W24" s="125"/>
      <c r="X24" s="341"/>
      <c r="Y24" s="120"/>
      <c r="Z24" s="368">
        <f t="shared" si="8"/>
        <v>0</v>
      </c>
      <c r="AA24" s="370">
        <f t="shared" si="9"/>
        <v>0</v>
      </c>
      <c r="AB24" s="939">
        <f t="shared" si="10"/>
        <v>0</v>
      </c>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row>
    <row r="25" spans="1:65" ht="20.149999999999999" customHeight="1">
      <c r="A25" s="1173"/>
      <c r="B25" s="1049"/>
      <c r="C25" s="247"/>
      <c r="D25" s="248"/>
      <c r="E25" s="249"/>
      <c r="F25" s="368">
        <f t="shared" si="0"/>
        <v>0</v>
      </c>
      <c r="G25" s="846">
        <f t="shared" si="1"/>
        <v>0</v>
      </c>
      <c r="H25" s="125"/>
      <c r="I25" s="341"/>
      <c r="J25" s="120"/>
      <c r="K25" s="368">
        <f t="shared" si="2"/>
        <v>0</v>
      </c>
      <c r="L25" s="846">
        <f t="shared" si="3"/>
        <v>0</v>
      </c>
      <c r="M25" s="125"/>
      <c r="N25" s="341"/>
      <c r="O25" s="120"/>
      <c r="P25" s="368">
        <f t="shared" si="4"/>
        <v>0</v>
      </c>
      <c r="Q25" s="370">
        <f t="shared" si="5"/>
        <v>0</v>
      </c>
      <c r="R25" s="125"/>
      <c r="S25" s="341"/>
      <c r="T25" s="120"/>
      <c r="U25" s="368">
        <f t="shared" si="6"/>
        <v>0</v>
      </c>
      <c r="V25" s="370">
        <f t="shared" si="7"/>
        <v>0</v>
      </c>
      <c r="W25" s="125"/>
      <c r="X25" s="341"/>
      <c r="Y25" s="120"/>
      <c r="Z25" s="368">
        <f t="shared" si="8"/>
        <v>0</v>
      </c>
      <c r="AA25" s="370">
        <f t="shared" si="9"/>
        <v>0</v>
      </c>
      <c r="AB25" s="939">
        <f t="shared" si="10"/>
        <v>0</v>
      </c>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row>
    <row r="26" spans="1:65" ht="20.149999999999999" customHeight="1">
      <c r="A26" s="1173"/>
      <c r="B26" s="1049"/>
      <c r="C26" s="247"/>
      <c r="D26" s="248"/>
      <c r="E26" s="249"/>
      <c r="F26" s="368">
        <f t="shared" si="0"/>
        <v>0</v>
      </c>
      <c r="G26" s="846">
        <f t="shared" si="1"/>
        <v>0</v>
      </c>
      <c r="H26" s="247"/>
      <c r="I26" s="248"/>
      <c r="J26" s="249"/>
      <c r="K26" s="368">
        <f t="shared" si="2"/>
        <v>0</v>
      </c>
      <c r="L26" s="847">
        <f t="shared" si="3"/>
        <v>0</v>
      </c>
      <c r="M26" s="247"/>
      <c r="N26" s="248"/>
      <c r="O26" s="249"/>
      <c r="P26" s="368">
        <f t="shared" si="4"/>
        <v>0</v>
      </c>
      <c r="Q26" s="370">
        <f t="shared" si="5"/>
        <v>0</v>
      </c>
      <c r="R26" s="247"/>
      <c r="S26" s="248"/>
      <c r="T26" s="249"/>
      <c r="U26" s="368">
        <f t="shared" si="6"/>
        <v>0</v>
      </c>
      <c r="V26" s="370">
        <f t="shared" si="7"/>
        <v>0</v>
      </c>
      <c r="W26" s="247"/>
      <c r="X26" s="248"/>
      <c r="Y26" s="249"/>
      <c r="Z26" s="368">
        <f t="shared" si="8"/>
        <v>0</v>
      </c>
      <c r="AA26" s="370">
        <f t="shared" si="9"/>
        <v>0</v>
      </c>
      <c r="AB26" s="939">
        <f t="shared" si="10"/>
        <v>0</v>
      </c>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row>
    <row r="27" spans="1:65" ht="20.149999999999999" customHeight="1">
      <c r="A27" s="1173"/>
      <c r="B27" s="1049"/>
      <c r="C27" s="247"/>
      <c r="D27" s="248"/>
      <c r="E27" s="249"/>
      <c r="F27" s="368">
        <f t="shared" si="0"/>
        <v>0</v>
      </c>
      <c r="G27" s="846">
        <f t="shared" si="1"/>
        <v>0</v>
      </c>
      <c r="H27" s="125"/>
      <c r="I27" s="341"/>
      <c r="J27" s="120"/>
      <c r="K27" s="368">
        <f t="shared" si="2"/>
        <v>0</v>
      </c>
      <c r="L27" s="846">
        <f t="shared" si="3"/>
        <v>0</v>
      </c>
      <c r="M27" s="125"/>
      <c r="N27" s="341"/>
      <c r="O27" s="120"/>
      <c r="P27" s="368">
        <f t="shared" si="4"/>
        <v>0</v>
      </c>
      <c r="Q27" s="370">
        <f t="shared" si="5"/>
        <v>0</v>
      </c>
      <c r="R27" s="125"/>
      <c r="S27" s="341"/>
      <c r="T27" s="120"/>
      <c r="U27" s="368">
        <f t="shared" si="6"/>
        <v>0</v>
      </c>
      <c r="V27" s="370">
        <f t="shared" si="7"/>
        <v>0</v>
      </c>
      <c r="W27" s="125"/>
      <c r="X27" s="341"/>
      <c r="Y27" s="120"/>
      <c r="Z27" s="368">
        <f t="shared" si="8"/>
        <v>0</v>
      </c>
      <c r="AA27" s="370">
        <f t="shared" si="9"/>
        <v>0</v>
      </c>
      <c r="AB27" s="939">
        <f t="shared" si="10"/>
        <v>0</v>
      </c>
      <c r="AC27" s="238"/>
      <c r="AD27" s="238"/>
      <c r="AE27" s="238"/>
      <c r="AF27" s="238"/>
      <c r="AG27" s="238"/>
      <c r="AH27" s="238"/>
      <c r="AI27" s="238"/>
      <c r="AJ27" s="238"/>
      <c r="AK27" s="238"/>
      <c r="AL27" s="238"/>
      <c r="AM27" s="238"/>
      <c r="AN27" s="238"/>
      <c r="AO27" s="238"/>
      <c r="AP27" s="238"/>
      <c r="AQ27" s="238"/>
      <c r="AR27" s="238"/>
      <c r="AS27" s="238"/>
      <c r="AT27" s="238"/>
      <c r="AU27" s="238"/>
      <c r="AV27" s="238"/>
      <c r="AW27" s="238"/>
      <c r="AX27" s="238"/>
      <c r="AY27" s="238"/>
      <c r="AZ27" s="238"/>
      <c r="BA27" s="238"/>
      <c r="BB27" s="238"/>
      <c r="BC27" s="238"/>
      <c r="BD27" s="238"/>
      <c r="BE27" s="238"/>
      <c r="BF27" s="238"/>
      <c r="BG27" s="238"/>
      <c r="BH27" s="238"/>
      <c r="BI27" s="238"/>
      <c r="BJ27" s="238"/>
      <c r="BK27" s="238"/>
      <c r="BL27" s="238"/>
      <c r="BM27" s="238"/>
    </row>
    <row r="28" spans="1:65" ht="20.149999999999999" customHeight="1">
      <c r="A28" s="1173"/>
      <c r="B28" s="1049"/>
      <c r="C28" s="247"/>
      <c r="D28" s="248"/>
      <c r="E28" s="249"/>
      <c r="F28" s="368">
        <f t="shared" si="0"/>
        <v>0</v>
      </c>
      <c r="G28" s="846">
        <f t="shared" si="1"/>
        <v>0</v>
      </c>
      <c r="H28" s="125"/>
      <c r="I28" s="341"/>
      <c r="J28" s="120"/>
      <c r="K28" s="368">
        <f t="shared" si="2"/>
        <v>0</v>
      </c>
      <c r="L28" s="846">
        <f t="shared" si="3"/>
        <v>0</v>
      </c>
      <c r="M28" s="125"/>
      <c r="N28" s="341"/>
      <c r="O28" s="120"/>
      <c r="P28" s="368">
        <f t="shared" si="4"/>
        <v>0</v>
      </c>
      <c r="Q28" s="370">
        <f t="shared" si="5"/>
        <v>0</v>
      </c>
      <c r="R28" s="125"/>
      <c r="S28" s="341"/>
      <c r="T28" s="120"/>
      <c r="U28" s="368">
        <f t="shared" si="6"/>
        <v>0</v>
      </c>
      <c r="V28" s="370">
        <f t="shared" si="7"/>
        <v>0</v>
      </c>
      <c r="W28" s="125"/>
      <c r="X28" s="341"/>
      <c r="Y28" s="120"/>
      <c r="Z28" s="368">
        <f t="shared" si="8"/>
        <v>0</v>
      </c>
      <c r="AA28" s="370">
        <f t="shared" si="9"/>
        <v>0</v>
      </c>
      <c r="AB28" s="939">
        <f t="shared" si="10"/>
        <v>0</v>
      </c>
      <c r="AC28" s="238"/>
      <c r="AD28" s="238"/>
      <c r="AE28" s="238"/>
      <c r="AF28" s="238"/>
      <c r="AG28" s="238"/>
      <c r="AH28" s="238"/>
      <c r="AI28" s="238"/>
      <c r="AJ28" s="238"/>
      <c r="AK28" s="238"/>
      <c r="AL28" s="238"/>
      <c r="AM28" s="238"/>
      <c r="AN28" s="238"/>
      <c r="AO28" s="238"/>
      <c r="AP28" s="238"/>
      <c r="AQ28" s="238"/>
      <c r="AR28" s="238"/>
      <c r="AS28" s="238"/>
      <c r="AT28" s="238"/>
      <c r="AU28" s="238"/>
      <c r="AV28" s="238"/>
      <c r="AW28" s="238"/>
      <c r="AX28" s="238"/>
      <c r="AY28" s="238"/>
      <c r="AZ28" s="238"/>
      <c r="BA28" s="238"/>
      <c r="BB28" s="238"/>
      <c r="BC28" s="238"/>
      <c r="BD28" s="238"/>
      <c r="BE28" s="238"/>
      <c r="BF28" s="238"/>
      <c r="BG28" s="238"/>
      <c r="BH28" s="238"/>
      <c r="BI28" s="238"/>
      <c r="BJ28" s="238"/>
      <c r="BK28" s="238"/>
      <c r="BL28" s="238"/>
      <c r="BM28" s="238"/>
    </row>
    <row r="29" spans="1:65" ht="20.149999999999999" customHeight="1">
      <c r="A29" s="1173"/>
      <c r="B29" s="1049"/>
      <c r="C29" s="247"/>
      <c r="D29" s="248"/>
      <c r="E29" s="249"/>
      <c r="F29" s="368">
        <f t="shared" si="0"/>
        <v>0</v>
      </c>
      <c r="G29" s="846">
        <f t="shared" si="1"/>
        <v>0</v>
      </c>
      <c r="H29" s="125"/>
      <c r="I29" s="341"/>
      <c r="J29" s="120"/>
      <c r="K29" s="368">
        <f t="shared" si="2"/>
        <v>0</v>
      </c>
      <c r="L29" s="846">
        <f t="shared" si="3"/>
        <v>0</v>
      </c>
      <c r="M29" s="125"/>
      <c r="N29" s="341"/>
      <c r="O29" s="120"/>
      <c r="P29" s="368">
        <f t="shared" si="4"/>
        <v>0</v>
      </c>
      <c r="Q29" s="370">
        <f t="shared" si="5"/>
        <v>0</v>
      </c>
      <c r="R29" s="125"/>
      <c r="S29" s="341"/>
      <c r="T29" s="120"/>
      <c r="U29" s="368">
        <f t="shared" si="6"/>
        <v>0</v>
      </c>
      <c r="V29" s="370">
        <f t="shared" si="7"/>
        <v>0</v>
      </c>
      <c r="W29" s="125"/>
      <c r="X29" s="341"/>
      <c r="Y29" s="120"/>
      <c r="Z29" s="368">
        <f t="shared" si="8"/>
        <v>0</v>
      </c>
      <c r="AA29" s="370">
        <f t="shared" si="9"/>
        <v>0</v>
      </c>
      <c r="AB29" s="939">
        <f t="shared" si="10"/>
        <v>0</v>
      </c>
      <c r="AC29" s="238"/>
      <c r="AD29" s="238"/>
      <c r="AE29" s="238"/>
      <c r="AF29" s="238"/>
      <c r="AG29" s="238"/>
      <c r="AH29" s="238"/>
      <c r="AI29" s="238"/>
      <c r="AJ29" s="238"/>
      <c r="AK29" s="238"/>
      <c r="AL29" s="238"/>
      <c r="AM29" s="238"/>
      <c r="AN29" s="238"/>
      <c r="AO29" s="238"/>
      <c r="AP29" s="238"/>
      <c r="AQ29" s="238"/>
      <c r="AR29" s="238"/>
      <c r="AS29" s="238"/>
      <c r="AT29" s="238"/>
      <c r="AU29" s="238"/>
      <c r="AV29" s="238"/>
      <c r="AW29" s="238"/>
      <c r="AX29" s="238"/>
      <c r="AY29" s="238"/>
      <c r="AZ29" s="238"/>
      <c r="BA29" s="238"/>
      <c r="BB29" s="238"/>
      <c r="BC29" s="238"/>
      <c r="BD29" s="238"/>
      <c r="BE29" s="238"/>
      <c r="BF29" s="238"/>
      <c r="BG29" s="238"/>
      <c r="BH29" s="238"/>
      <c r="BI29" s="238"/>
      <c r="BJ29" s="238"/>
      <c r="BK29" s="238"/>
      <c r="BL29" s="238"/>
      <c r="BM29" s="238"/>
    </row>
    <row r="30" spans="1:65" ht="20.149999999999999" customHeight="1">
      <c r="A30" s="1173"/>
      <c r="B30" s="1049"/>
      <c r="C30" s="247"/>
      <c r="D30" s="248"/>
      <c r="E30" s="249"/>
      <c r="F30" s="368">
        <f t="shared" si="0"/>
        <v>0</v>
      </c>
      <c r="G30" s="846">
        <f t="shared" si="1"/>
        <v>0</v>
      </c>
      <c r="H30" s="125"/>
      <c r="I30" s="248"/>
      <c r="J30" s="249"/>
      <c r="K30" s="368">
        <f t="shared" si="2"/>
        <v>0</v>
      </c>
      <c r="L30" s="847">
        <f t="shared" si="3"/>
        <v>0</v>
      </c>
      <c r="M30" s="247"/>
      <c r="N30" s="248"/>
      <c r="O30" s="120"/>
      <c r="P30" s="368">
        <f t="shared" si="4"/>
        <v>0</v>
      </c>
      <c r="Q30" s="370">
        <f t="shared" si="5"/>
        <v>0</v>
      </c>
      <c r="R30" s="247"/>
      <c r="S30" s="341"/>
      <c r="T30" s="249"/>
      <c r="U30" s="368">
        <f t="shared" si="6"/>
        <v>0</v>
      </c>
      <c r="V30" s="370">
        <f t="shared" si="7"/>
        <v>0</v>
      </c>
      <c r="W30" s="125"/>
      <c r="X30" s="248"/>
      <c r="Y30" s="249"/>
      <c r="Z30" s="368">
        <f t="shared" si="8"/>
        <v>0</v>
      </c>
      <c r="AA30" s="370">
        <f t="shared" si="9"/>
        <v>0</v>
      </c>
      <c r="AB30" s="939">
        <f t="shared" si="10"/>
        <v>0</v>
      </c>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38"/>
      <c r="AY30" s="238"/>
      <c r="AZ30" s="238"/>
      <c r="BA30" s="238"/>
      <c r="BB30" s="238"/>
      <c r="BC30" s="238"/>
      <c r="BD30" s="238"/>
      <c r="BE30" s="238"/>
      <c r="BF30" s="238"/>
      <c r="BG30" s="238"/>
      <c r="BH30" s="238"/>
      <c r="BI30" s="238"/>
      <c r="BJ30" s="238"/>
      <c r="BK30" s="238"/>
      <c r="BL30" s="238"/>
      <c r="BM30" s="238"/>
    </row>
    <row r="31" spans="1:65" ht="20.149999999999999" customHeight="1">
      <c r="A31" s="1173"/>
      <c r="B31" s="1049"/>
      <c r="C31" s="247"/>
      <c r="D31" s="248"/>
      <c r="E31" s="249"/>
      <c r="F31" s="368">
        <f t="shared" si="0"/>
        <v>0</v>
      </c>
      <c r="G31" s="846">
        <f t="shared" si="1"/>
        <v>0</v>
      </c>
      <c r="H31" s="125"/>
      <c r="I31" s="341"/>
      <c r="J31" s="120"/>
      <c r="K31" s="368">
        <f t="shared" si="2"/>
        <v>0</v>
      </c>
      <c r="L31" s="846">
        <f t="shared" si="3"/>
        <v>0</v>
      </c>
      <c r="M31" s="125"/>
      <c r="N31" s="341"/>
      <c r="O31" s="120"/>
      <c r="P31" s="368">
        <f t="shared" si="4"/>
        <v>0</v>
      </c>
      <c r="Q31" s="370">
        <f t="shared" si="5"/>
        <v>0</v>
      </c>
      <c r="R31" s="125"/>
      <c r="S31" s="341"/>
      <c r="T31" s="120"/>
      <c r="U31" s="368">
        <f t="shared" si="6"/>
        <v>0</v>
      </c>
      <c r="V31" s="370">
        <f t="shared" si="7"/>
        <v>0</v>
      </c>
      <c r="W31" s="125"/>
      <c r="X31" s="341"/>
      <c r="Y31" s="120"/>
      <c r="Z31" s="368">
        <f t="shared" si="8"/>
        <v>0</v>
      </c>
      <c r="AA31" s="370">
        <f t="shared" si="9"/>
        <v>0</v>
      </c>
      <c r="AB31" s="939">
        <f t="shared" si="10"/>
        <v>0</v>
      </c>
      <c r="AC31" s="238"/>
      <c r="AD31" s="238"/>
      <c r="AE31" s="238"/>
      <c r="AF31" s="238"/>
      <c r="AG31" s="238"/>
      <c r="AH31" s="238"/>
      <c r="AI31" s="238"/>
      <c r="AJ31" s="238"/>
      <c r="AK31" s="238"/>
      <c r="AL31" s="238"/>
      <c r="AM31" s="238"/>
      <c r="AN31" s="238"/>
      <c r="AO31" s="238"/>
      <c r="AP31" s="238"/>
      <c r="AQ31" s="238"/>
      <c r="AR31" s="238"/>
      <c r="AS31" s="238"/>
      <c r="AT31" s="238"/>
      <c r="AU31" s="238"/>
      <c r="AV31" s="238"/>
      <c r="AW31" s="238"/>
      <c r="AX31" s="238"/>
      <c r="AY31" s="238"/>
      <c r="AZ31" s="238"/>
      <c r="BA31" s="238"/>
      <c r="BB31" s="238"/>
      <c r="BC31" s="238"/>
      <c r="BD31" s="238"/>
      <c r="BE31" s="238"/>
      <c r="BF31" s="238"/>
      <c r="BG31" s="238"/>
      <c r="BH31" s="238"/>
      <c r="BI31" s="238"/>
      <c r="BJ31" s="238"/>
      <c r="BK31" s="238"/>
      <c r="BL31" s="238"/>
      <c r="BM31" s="238"/>
    </row>
    <row r="32" spans="1:65" ht="20.149999999999999" customHeight="1">
      <c r="A32" s="1173"/>
      <c r="B32" s="1049"/>
      <c r="C32" s="247"/>
      <c r="D32" s="248"/>
      <c r="E32" s="249"/>
      <c r="F32" s="368">
        <f t="shared" si="0"/>
        <v>0</v>
      </c>
      <c r="G32" s="846">
        <f t="shared" si="1"/>
        <v>0</v>
      </c>
      <c r="H32" s="247"/>
      <c r="I32" s="248"/>
      <c r="J32" s="249"/>
      <c r="K32" s="368">
        <f t="shared" si="2"/>
        <v>0</v>
      </c>
      <c r="L32" s="847">
        <f t="shared" si="3"/>
        <v>0</v>
      </c>
      <c r="M32" s="247"/>
      <c r="N32" s="248"/>
      <c r="O32" s="249"/>
      <c r="P32" s="368">
        <f t="shared" si="4"/>
        <v>0</v>
      </c>
      <c r="Q32" s="370">
        <f t="shared" si="5"/>
        <v>0</v>
      </c>
      <c r="R32" s="247"/>
      <c r="S32" s="248"/>
      <c r="T32" s="249"/>
      <c r="U32" s="368">
        <f t="shared" si="6"/>
        <v>0</v>
      </c>
      <c r="V32" s="370">
        <f t="shared" si="7"/>
        <v>0</v>
      </c>
      <c r="W32" s="247"/>
      <c r="X32" s="248"/>
      <c r="Y32" s="249"/>
      <c r="Z32" s="368">
        <f t="shared" si="8"/>
        <v>0</v>
      </c>
      <c r="AA32" s="370">
        <f t="shared" si="9"/>
        <v>0</v>
      </c>
      <c r="AB32" s="939">
        <f t="shared" si="10"/>
        <v>0</v>
      </c>
      <c r="AC32" s="238"/>
      <c r="AD32" s="238"/>
      <c r="AE32" s="238"/>
      <c r="AF32" s="238"/>
      <c r="AG32" s="238"/>
      <c r="AH32" s="238"/>
      <c r="AI32" s="238"/>
      <c r="AJ32" s="238"/>
      <c r="AK32" s="238"/>
      <c r="AL32" s="238"/>
      <c r="AM32" s="238"/>
      <c r="AN32" s="238"/>
      <c r="AO32" s="238"/>
      <c r="AP32" s="238"/>
      <c r="AQ32" s="238"/>
      <c r="AR32" s="238"/>
      <c r="AS32" s="238"/>
      <c r="AT32" s="238"/>
      <c r="AU32" s="238"/>
      <c r="AV32" s="238"/>
      <c r="AW32" s="238"/>
      <c r="AX32" s="238"/>
      <c r="AY32" s="238"/>
      <c r="AZ32" s="238"/>
      <c r="BA32" s="238"/>
      <c r="BB32" s="238"/>
      <c r="BC32" s="238"/>
      <c r="BD32" s="238"/>
      <c r="BE32" s="238"/>
      <c r="BF32" s="238"/>
      <c r="BG32" s="238"/>
      <c r="BH32" s="238"/>
      <c r="BI32" s="238"/>
      <c r="BJ32" s="238"/>
      <c r="BK32" s="238"/>
      <c r="BL32" s="238"/>
      <c r="BM32" s="238"/>
    </row>
    <row r="33" spans="1:65" ht="20.149999999999999" customHeight="1">
      <c r="A33" s="1173"/>
      <c r="B33" s="1049"/>
      <c r="C33" s="247"/>
      <c r="D33" s="248"/>
      <c r="E33" s="249"/>
      <c r="F33" s="368">
        <f t="shared" si="0"/>
        <v>0</v>
      </c>
      <c r="G33" s="846">
        <f t="shared" si="1"/>
        <v>0</v>
      </c>
      <c r="H33" s="247"/>
      <c r="I33" s="248"/>
      <c r="J33" s="249"/>
      <c r="K33" s="368">
        <f t="shared" si="2"/>
        <v>0</v>
      </c>
      <c r="L33" s="847">
        <f t="shared" si="3"/>
        <v>0</v>
      </c>
      <c r="M33" s="247"/>
      <c r="N33" s="248"/>
      <c r="O33" s="249"/>
      <c r="P33" s="368">
        <f t="shared" si="4"/>
        <v>0</v>
      </c>
      <c r="Q33" s="370">
        <f t="shared" si="5"/>
        <v>0</v>
      </c>
      <c r="R33" s="247"/>
      <c r="S33" s="248"/>
      <c r="T33" s="249"/>
      <c r="U33" s="368">
        <f t="shared" si="6"/>
        <v>0</v>
      </c>
      <c r="V33" s="370">
        <f t="shared" si="7"/>
        <v>0</v>
      </c>
      <c r="W33" s="247"/>
      <c r="X33" s="248"/>
      <c r="Y33" s="249"/>
      <c r="Z33" s="368">
        <f t="shared" si="8"/>
        <v>0</v>
      </c>
      <c r="AA33" s="370">
        <f t="shared" si="9"/>
        <v>0</v>
      </c>
      <c r="AB33" s="939">
        <f t="shared" si="10"/>
        <v>0</v>
      </c>
      <c r="AC33" s="238"/>
      <c r="AD33" s="238"/>
      <c r="AE33" s="238"/>
      <c r="AF33" s="238"/>
      <c r="AG33" s="238"/>
      <c r="AH33" s="238"/>
      <c r="AI33" s="238"/>
      <c r="AJ33" s="238"/>
      <c r="AK33" s="238"/>
      <c r="AL33" s="238"/>
      <c r="AM33" s="238"/>
      <c r="AN33" s="238"/>
      <c r="AO33" s="238"/>
      <c r="AP33" s="238"/>
      <c r="AQ33" s="238"/>
      <c r="AR33" s="238"/>
      <c r="AS33" s="238"/>
      <c r="AT33" s="238"/>
      <c r="AU33" s="238"/>
      <c r="AV33" s="238"/>
      <c r="AW33" s="238"/>
      <c r="AX33" s="238"/>
      <c r="AY33" s="238"/>
      <c r="AZ33" s="238"/>
      <c r="BA33" s="238"/>
      <c r="BB33" s="238"/>
      <c r="BC33" s="238"/>
      <c r="BD33" s="238"/>
      <c r="BE33" s="238"/>
      <c r="BF33" s="238"/>
      <c r="BG33" s="238"/>
      <c r="BH33" s="238"/>
      <c r="BI33" s="238"/>
      <c r="BJ33" s="238"/>
      <c r="BK33" s="238"/>
      <c r="BL33" s="238"/>
      <c r="BM33" s="238"/>
    </row>
    <row r="34" spans="1:65" ht="20.149999999999999" customHeight="1">
      <c r="A34" s="1173"/>
      <c r="B34" s="1049"/>
      <c r="C34" s="247"/>
      <c r="D34" s="248"/>
      <c r="E34" s="249"/>
      <c r="F34" s="368">
        <f t="shared" si="0"/>
        <v>0</v>
      </c>
      <c r="G34" s="846">
        <f t="shared" si="1"/>
        <v>0</v>
      </c>
      <c r="H34" s="247"/>
      <c r="I34" s="341"/>
      <c r="J34" s="249"/>
      <c r="K34" s="368">
        <f t="shared" si="2"/>
        <v>0</v>
      </c>
      <c r="L34" s="846">
        <f t="shared" si="3"/>
        <v>0</v>
      </c>
      <c r="M34" s="125"/>
      <c r="N34" s="248"/>
      <c r="O34" s="249"/>
      <c r="P34" s="368">
        <f t="shared" si="4"/>
        <v>0</v>
      </c>
      <c r="Q34" s="370">
        <f t="shared" si="5"/>
        <v>0</v>
      </c>
      <c r="R34" s="247"/>
      <c r="S34" s="248"/>
      <c r="T34" s="120"/>
      <c r="U34" s="368">
        <f t="shared" si="6"/>
        <v>0</v>
      </c>
      <c r="V34" s="370">
        <f t="shared" si="7"/>
        <v>0</v>
      </c>
      <c r="W34" s="247"/>
      <c r="X34" s="341"/>
      <c r="Y34" s="249"/>
      <c r="Z34" s="368">
        <f t="shared" si="8"/>
        <v>0</v>
      </c>
      <c r="AA34" s="370">
        <f t="shared" si="9"/>
        <v>0</v>
      </c>
      <c r="AB34" s="939">
        <f t="shared" si="10"/>
        <v>0</v>
      </c>
      <c r="AC34" s="238"/>
      <c r="AD34" s="238"/>
      <c r="AE34" s="238"/>
      <c r="AF34" s="238"/>
      <c r="AG34" s="238"/>
      <c r="AH34" s="238"/>
      <c r="AI34" s="238"/>
      <c r="AJ34" s="238"/>
      <c r="AK34" s="238"/>
      <c r="AL34" s="238"/>
      <c r="AM34" s="238"/>
      <c r="AN34" s="238"/>
      <c r="AO34" s="238"/>
      <c r="AP34" s="238"/>
      <c r="AQ34" s="238"/>
      <c r="AR34" s="238"/>
      <c r="AS34" s="238"/>
      <c r="AT34" s="238"/>
      <c r="AU34" s="238"/>
      <c r="AV34" s="238"/>
      <c r="AW34" s="238"/>
      <c r="AX34" s="238"/>
      <c r="AY34" s="238"/>
      <c r="AZ34" s="238"/>
      <c r="BA34" s="238"/>
      <c r="BB34" s="238"/>
      <c r="BC34" s="238"/>
      <c r="BD34" s="238"/>
      <c r="BE34" s="238"/>
      <c r="BF34" s="238"/>
      <c r="BG34" s="238"/>
      <c r="BH34" s="238"/>
      <c r="BI34" s="238"/>
      <c r="BJ34" s="238"/>
      <c r="BK34" s="238"/>
      <c r="BL34" s="238"/>
      <c r="BM34" s="238"/>
    </row>
    <row r="35" spans="1:65" ht="20.149999999999999" customHeight="1">
      <c r="A35" s="1173"/>
      <c r="B35" s="1049"/>
      <c r="C35" s="247"/>
      <c r="D35" s="248"/>
      <c r="E35" s="249"/>
      <c r="F35" s="368">
        <f t="shared" si="0"/>
        <v>0</v>
      </c>
      <c r="G35" s="846">
        <f t="shared" si="1"/>
        <v>0</v>
      </c>
      <c r="H35" s="247"/>
      <c r="I35" s="341"/>
      <c r="J35" s="249"/>
      <c r="K35" s="368">
        <f t="shared" si="2"/>
        <v>0</v>
      </c>
      <c r="L35" s="846">
        <f t="shared" si="3"/>
        <v>0</v>
      </c>
      <c r="M35" s="125"/>
      <c r="N35" s="248"/>
      <c r="O35" s="249"/>
      <c r="P35" s="368">
        <f t="shared" si="4"/>
        <v>0</v>
      </c>
      <c r="Q35" s="370">
        <f t="shared" si="5"/>
        <v>0</v>
      </c>
      <c r="R35" s="247"/>
      <c r="S35" s="248"/>
      <c r="T35" s="120"/>
      <c r="U35" s="368">
        <f t="shared" si="6"/>
        <v>0</v>
      </c>
      <c r="V35" s="370">
        <f t="shared" si="7"/>
        <v>0</v>
      </c>
      <c r="W35" s="247"/>
      <c r="X35" s="341"/>
      <c r="Y35" s="249"/>
      <c r="Z35" s="368">
        <f t="shared" si="8"/>
        <v>0</v>
      </c>
      <c r="AA35" s="370">
        <f t="shared" si="9"/>
        <v>0</v>
      </c>
      <c r="AB35" s="939">
        <f t="shared" si="10"/>
        <v>0</v>
      </c>
      <c r="AC35" s="238"/>
      <c r="AD35" s="238"/>
      <c r="AE35" s="238"/>
      <c r="AF35" s="238"/>
      <c r="AG35" s="238"/>
      <c r="AH35" s="238"/>
      <c r="AI35" s="238"/>
      <c r="AJ35" s="238"/>
      <c r="AK35" s="238"/>
      <c r="AL35" s="238"/>
      <c r="AM35" s="238"/>
      <c r="AN35" s="238"/>
      <c r="AO35" s="238"/>
      <c r="AP35" s="238"/>
      <c r="AQ35" s="238"/>
      <c r="AR35" s="238"/>
      <c r="AS35" s="238"/>
      <c r="AT35" s="238"/>
      <c r="AU35" s="238"/>
      <c r="AV35" s="238"/>
      <c r="AW35" s="238"/>
      <c r="AX35" s="238"/>
      <c r="AY35" s="238"/>
      <c r="AZ35" s="238"/>
      <c r="BA35" s="238"/>
      <c r="BB35" s="238"/>
      <c r="BC35" s="238"/>
      <c r="BD35" s="238"/>
      <c r="BE35" s="238"/>
      <c r="BF35" s="238"/>
      <c r="BG35" s="238"/>
      <c r="BH35" s="238"/>
      <c r="BI35" s="238"/>
      <c r="BJ35" s="238"/>
      <c r="BK35" s="238"/>
      <c r="BL35" s="238"/>
      <c r="BM35" s="238"/>
    </row>
    <row r="36" spans="1:65" ht="20.149999999999999" customHeight="1">
      <c r="A36" s="1173"/>
      <c r="B36" s="1049"/>
      <c r="C36" s="247"/>
      <c r="D36" s="248"/>
      <c r="E36" s="249"/>
      <c r="F36" s="368">
        <f t="shared" si="0"/>
        <v>0</v>
      </c>
      <c r="G36" s="846">
        <f t="shared" si="1"/>
        <v>0</v>
      </c>
      <c r="H36" s="247"/>
      <c r="I36" s="341"/>
      <c r="J36" s="249"/>
      <c r="K36" s="368">
        <f t="shared" si="2"/>
        <v>0</v>
      </c>
      <c r="L36" s="846">
        <f t="shared" si="3"/>
        <v>0</v>
      </c>
      <c r="M36" s="125"/>
      <c r="N36" s="248"/>
      <c r="O36" s="249"/>
      <c r="P36" s="368">
        <f t="shared" si="4"/>
        <v>0</v>
      </c>
      <c r="Q36" s="370">
        <f t="shared" si="5"/>
        <v>0</v>
      </c>
      <c r="R36" s="247"/>
      <c r="S36" s="248"/>
      <c r="T36" s="120"/>
      <c r="U36" s="368">
        <f t="shared" si="6"/>
        <v>0</v>
      </c>
      <c r="V36" s="370">
        <f t="shared" si="7"/>
        <v>0</v>
      </c>
      <c r="W36" s="247"/>
      <c r="X36" s="341"/>
      <c r="Y36" s="249"/>
      <c r="Z36" s="368">
        <f t="shared" si="8"/>
        <v>0</v>
      </c>
      <c r="AA36" s="370">
        <f t="shared" si="9"/>
        <v>0</v>
      </c>
      <c r="AB36" s="939">
        <f t="shared" si="10"/>
        <v>0</v>
      </c>
      <c r="AC36" s="238"/>
      <c r="AD36" s="238"/>
      <c r="AE36" s="238"/>
      <c r="AF36" s="238"/>
      <c r="AG36" s="238"/>
      <c r="AH36" s="238"/>
      <c r="AI36" s="238"/>
      <c r="AJ36" s="238"/>
      <c r="AK36" s="238"/>
      <c r="AL36" s="238"/>
      <c r="AM36" s="238"/>
      <c r="AN36" s="238"/>
      <c r="AO36" s="238"/>
      <c r="AP36" s="238"/>
      <c r="AQ36" s="238"/>
      <c r="AR36" s="238"/>
      <c r="AS36" s="238"/>
      <c r="AT36" s="238"/>
      <c r="AU36" s="238"/>
      <c r="AV36" s="238"/>
      <c r="AW36" s="238"/>
      <c r="AX36" s="238"/>
      <c r="AY36" s="238"/>
      <c r="AZ36" s="238"/>
      <c r="BA36" s="238"/>
      <c r="BB36" s="238"/>
      <c r="BC36" s="238"/>
      <c r="BD36" s="238"/>
      <c r="BE36" s="238"/>
      <c r="BF36" s="238"/>
      <c r="BG36" s="238"/>
      <c r="BH36" s="238"/>
      <c r="BI36" s="238"/>
      <c r="BJ36" s="238"/>
      <c r="BK36" s="238"/>
      <c r="BL36" s="238"/>
      <c r="BM36" s="238"/>
    </row>
    <row r="37" spans="1:65" ht="20.149999999999999" customHeight="1">
      <c r="A37" s="1173"/>
      <c r="B37" s="1049"/>
      <c r="C37" s="247"/>
      <c r="D37" s="248"/>
      <c r="E37" s="249"/>
      <c r="F37" s="368">
        <f t="shared" si="0"/>
        <v>0</v>
      </c>
      <c r="G37" s="846">
        <f t="shared" si="1"/>
        <v>0</v>
      </c>
      <c r="H37" s="247"/>
      <c r="I37" s="341"/>
      <c r="J37" s="249"/>
      <c r="K37" s="368">
        <f t="shared" si="2"/>
        <v>0</v>
      </c>
      <c r="L37" s="846">
        <f t="shared" si="3"/>
        <v>0</v>
      </c>
      <c r="M37" s="125"/>
      <c r="N37" s="248"/>
      <c r="O37" s="249"/>
      <c r="P37" s="368">
        <f t="shared" si="4"/>
        <v>0</v>
      </c>
      <c r="Q37" s="370">
        <f t="shared" si="5"/>
        <v>0</v>
      </c>
      <c r="R37" s="247"/>
      <c r="S37" s="248"/>
      <c r="T37" s="120"/>
      <c r="U37" s="368">
        <f t="shared" si="6"/>
        <v>0</v>
      </c>
      <c r="V37" s="370">
        <f t="shared" si="7"/>
        <v>0</v>
      </c>
      <c r="W37" s="247"/>
      <c r="X37" s="341"/>
      <c r="Y37" s="249"/>
      <c r="Z37" s="368">
        <f t="shared" si="8"/>
        <v>0</v>
      </c>
      <c r="AA37" s="370">
        <f t="shared" si="9"/>
        <v>0</v>
      </c>
      <c r="AB37" s="939">
        <f t="shared" si="10"/>
        <v>0</v>
      </c>
      <c r="AC37" s="238"/>
      <c r="AD37" s="238"/>
      <c r="AE37" s="238"/>
      <c r="AF37" s="238"/>
      <c r="AG37" s="238"/>
      <c r="AH37" s="238"/>
      <c r="AI37" s="238"/>
      <c r="AJ37" s="238"/>
      <c r="AK37" s="238"/>
      <c r="AL37" s="238"/>
      <c r="AM37" s="238"/>
      <c r="AN37" s="238"/>
      <c r="AO37" s="238"/>
      <c r="AP37" s="238"/>
      <c r="AQ37" s="238"/>
      <c r="AR37" s="238"/>
      <c r="AS37" s="238"/>
      <c r="AT37" s="238"/>
      <c r="AU37" s="238"/>
      <c r="AV37" s="238"/>
      <c r="AW37" s="238"/>
      <c r="AX37" s="238"/>
      <c r="AY37" s="238"/>
      <c r="AZ37" s="238"/>
      <c r="BA37" s="238"/>
      <c r="BB37" s="238"/>
      <c r="BC37" s="238"/>
      <c r="BD37" s="238"/>
      <c r="BE37" s="238"/>
      <c r="BF37" s="238"/>
      <c r="BG37" s="238"/>
      <c r="BH37" s="238"/>
      <c r="BI37" s="238"/>
      <c r="BJ37" s="238"/>
      <c r="BK37" s="238"/>
      <c r="BL37" s="238"/>
      <c r="BM37" s="238"/>
    </row>
    <row r="38" spans="1:65" ht="20.149999999999999" customHeight="1">
      <c r="A38" s="1173"/>
      <c r="B38" s="1049"/>
      <c r="C38" s="247"/>
      <c r="D38" s="248"/>
      <c r="E38" s="249"/>
      <c r="F38" s="368">
        <f t="shared" si="0"/>
        <v>0</v>
      </c>
      <c r="G38" s="846">
        <f t="shared" si="1"/>
        <v>0</v>
      </c>
      <c r="H38" s="247"/>
      <c r="I38" s="341"/>
      <c r="J38" s="249"/>
      <c r="K38" s="368">
        <f t="shared" si="2"/>
        <v>0</v>
      </c>
      <c r="L38" s="846">
        <f t="shared" si="3"/>
        <v>0</v>
      </c>
      <c r="M38" s="125"/>
      <c r="N38" s="248"/>
      <c r="O38" s="249"/>
      <c r="P38" s="368">
        <f t="shared" si="4"/>
        <v>0</v>
      </c>
      <c r="Q38" s="370">
        <f t="shared" si="5"/>
        <v>0</v>
      </c>
      <c r="R38" s="247"/>
      <c r="S38" s="248"/>
      <c r="T38" s="120"/>
      <c r="U38" s="368">
        <f t="shared" si="6"/>
        <v>0</v>
      </c>
      <c r="V38" s="370">
        <f t="shared" si="7"/>
        <v>0</v>
      </c>
      <c r="W38" s="247"/>
      <c r="X38" s="341"/>
      <c r="Y38" s="249"/>
      <c r="Z38" s="368">
        <f t="shared" si="8"/>
        <v>0</v>
      </c>
      <c r="AA38" s="370">
        <f t="shared" si="9"/>
        <v>0</v>
      </c>
      <c r="AB38" s="939">
        <f t="shared" si="10"/>
        <v>0</v>
      </c>
      <c r="AC38" s="238"/>
      <c r="AD38" s="238"/>
      <c r="AE38" s="238"/>
      <c r="AF38" s="238"/>
      <c r="AG38" s="238"/>
      <c r="AH38" s="238"/>
      <c r="AI38" s="238"/>
      <c r="AJ38" s="238"/>
      <c r="AK38" s="238"/>
      <c r="AL38" s="238"/>
      <c r="AM38" s="238"/>
      <c r="AN38" s="238"/>
      <c r="AO38" s="238"/>
      <c r="AP38" s="238"/>
      <c r="AQ38" s="238"/>
      <c r="AR38" s="238"/>
      <c r="AS38" s="238"/>
      <c r="AT38" s="238"/>
      <c r="AU38" s="238"/>
      <c r="AV38" s="238"/>
      <c r="AW38" s="238"/>
      <c r="AX38" s="238"/>
      <c r="AY38" s="238"/>
      <c r="AZ38" s="238"/>
      <c r="BA38" s="238"/>
      <c r="BB38" s="238"/>
      <c r="BC38" s="238"/>
      <c r="BD38" s="238"/>
      <c r="BE38" s="238"/>
      <c r="BF38" s="238"/>
      <c r="BG38" s="238"/>
      <c r="BH38" s="238"/>
      <c r="BI38" s="238"/>
      <c r="BJ38" s="238"/>
      <c r="BK38" s="238"/>
      <c r="BL38" s="238"/>
      <c r="BM38" s="238"/>
    </row>
    <row r="39" spans="1:65" ht="20.149999999999999" customHeight="1">
      <c r="A39" s="1173"/>
      <c r="B39" s="1049"/>
      <c r="C39" s="247"/>
      <c r="D39" s="248"/>
      <c r="E39" s="249"/>
      <c r="F39" s="368">
        <f t="shared" si="0"/>
        <v>0</v>
      </c>
      <c r="G39" s="846">
        <f t="shared" si="1"/>
        <v>0</v>
      </c>
      <c r="H39" s="247"/>
      <c r="I39" s="341"/>
      <c r="J39" s="249"/>
      <c r="K39" s="368">
        <f t="shared" si="2"/>
        <v>0</v>
      </c>
      <c r="L39" s="846">
        <f t="shared" si="3"/>
        <v>0</v>
      </c>
      <c r="M39" s="125"/>
      <c r="N39" s="248"/>
      <c r="O39" s="249"/>
      <c r="P39" s="368">
        <f t="shared" si="4"/>
        <v>0</v>
      </c>
      <c r="Q39" s="370">
        <f t="shared" si="5"/>
        <v>0</v>
      </c>
      <c r="R39" s="247"/>
      <c r="S39" s="248"/>
      <c r="T39" s="120"/>
      <c r="U39" s="368">
        <f t="shared" si="6"/>
        <v>0</v>
      </c>
      <c r="V39" s="370">
        <f t="shared" si="7"/>
        <v>0</v>
      </c>
      <c r="W39" s="247"/>
      <c r="X39" s="341"/>
      <c r="Y39" s="249"/>
      <c r="Z39" s="368">
        <f t="shared" si="8"/>
        <v>0</v>
      </c>
      <c r="AA39" s="370">
        <f t="shared" si="9"/>
        <v>0</v>
      </c>
      <c r="AB39" s="939">
        <f t="shared" si="10"/>
        <v>0</v>
      </c>
      <c r="AC39" s="238"/>
      <c r="AD39" s="238"/>
      <c r="AE39" s="238"/>
      <c r="AF39" s="238"/>
      <c r="AG39" s="238"/>
      <c r="AH39" s="238"/>
      <c r="AI39" s="238"/>
      <c r="AJ39" s="238"/>
      <c r="AK39" s="238"/>
      <c r="AL39" s="238"/>
      <c r="AM39" s="238"/>
      <c r="AN39" s="238"/>
      <c r="AO39" s="238"/>
      <c r="AP39" s="238"/>
      <c r="AQ39" s="238"/>
      <c r="AR39" s="238"/>
      <c r="AS39" s="238"/>
      <c r="AT39" s="238"/>
      <c r="AU39" s="238"/>
      <c r="AV39" s="238"/>
      <c r="AW39" s="238"/>
      <c r="AX39" s="238"/>
      <c r="AY39" s="238"/>
      <c r="AZ39" s="238"/>
      <c r="BA39" s="238"/>
      <c r="BB39" s="238"/>
      <c r="BC39" s="238"/>
      <c r="BD39" s="238"/>
      <c r="BE39" s="238"/>
      <c r="BF39" s="238"/>
      <c r="BG39" s="238"/>
      <c r="BH39" s="238"/>
      <c r="BI39" s="238"/>
      <c r="BJ39" s="238"/>
      <c r="BK39" s="238"/>
      <c r="BL39" s="238"/>
      <c r="BM39" s="238"/>
    </row>
    <row r="40" spans="1:65" ht="20.149999999999999" customHeight="1">
      <c r="A40" s="1173"/>
      <c r="B40" s="1049"/>
      <c r="C40" s="247"/>
      <c r="D40" s="248"/>
      <c r="E40" s="249"/>
      <c r="F40" s="368">
        <f t="shared" si="0"/>
        <v>0</v>
      </c>
      <c r="G40" s="846">
        <f t="shared" si="1"/>
        <v>0</v>
      </c>
      <c r="H40" s="247"/>
      <c r="I40" s="341"/>
      <c r="J40" s="249"/>
      <c r="K40" s="368">
        <f t="shared" si="2"/>
        <v>0</v>
      </c>
      <c r="L40" s="846">
        <f t="shared" si="3"/>
        <v>0</v>
      </c>
      <c r="M40" s="125"/>
      <c r="N40" s="248"/>
      <c r="O40" s="249"/>
      <c r="P40" s="368">
        <f t="shared" si="4"/>
        <v>0</v>
      </c>
      <c r="Q40" s="370">
        <f t="shared" si="5"/>
        <v>0</v>
      </c>
      <c r="R40" s="247"/>
      <c r="S40" s="248"/>
      <c r="T40" s="120"/>
      <c r="U40" s="368">
        <f t="shared" si="6"/>
        <v>0</v>
      </c>
      <c r="V40" s="370">
        <f t="shared" si="7"/>
        <v>0</v>
      </c>
      <c r="W40" s="247"/>
      <c r="X40" s="341"/>
      <c r="Y40" s="249"/>
      <c r="Z40" s="368">
        <f t="shared" si="8"/>
        <v>0</v>
      </c>
      <c r="AA40" s="370">
        <f t="shared" si="9"/>
        <v>0</v>
      </c>
      <c r="AB40" s="939">
        <f t="shared" si="10"/>
        <v>0</v>
      </c>
      <c r="AC40" s="238"/>
      <c r="AD40" s="238"/>
      <c r="AE40" s="238"/>
      <c r="AF40" s="238"/>
      <c r="AG40" s="238"/>
      <c r="AH40" s="238"/>
      <c r="AI40" s="238"/>
      <c r="AJ40" s="238"/>
      <c r="AK40" s="238"/>
      <c r="AL40" s="238"/>
      <c r="AM40" s="238"/>
      <c r="AN40" s="238"/>
      <c r="AO40" s="238"/>
      <c r="AP40" s="238"/>
      <c r="AQ40" s="238"/>
      <c r="AR40" s="238"/>
      <c r="AS40" s="238"/>
      <c r="AT40" s="238"/>
      <c r="AU40" s="238"/>
      <c r="AV40" s="238"/>
      <c r="AW40" s="238"/>
      <c r="AX40" s="238"/>
      <c r="AY40" s="238"/>
      <c r="AZ40" s="238"/>
      <c r="BA40" s="238"/>
      <c r="BB40" s="238"/>
      <c r="BC40" s="238"/>
      <c r="BD40" s="238"/>
      <c r="BE40" s="238"/>
      <c r="BF40" s="238"/>
      <c r="BG40" s="238"/>
      <c r="BH40" s="238"/>
      <c r="BI40" s="238"/>
      <c r="BJ40" s="238"/>
      <c r="BK40" s="238"/>
      <c r="BL40" s="238"/>
      <c r="BM40" s="238"/>
    </row>
    <row r="41" spans="1:65" ht="20.149999999999999" customHeight="1">
      <c r="A41" s="1173"/>
      <c r="B41" s="1049"/>
      <c r="C41" s="247"/>
      <c r="D41" s="248"/>
      <c r="E41" s="249"/>
      <c r="F41" s="368">
        <f t="shared" si="0"/>
        <v>0</v>
      </c>
      <c r="G41" s="846">
        <f t="shared" si="1"/>
        <v>0</v>
      </c>
      <c r="H41" s="247"/>
      <c r="I41" s="341"/>
      <c r="J41" s="249"/>
      <c r="K41" s="368">
        <f t="shared" si="2"/>
        <v>0</v>
      </c>
      <c r="L41" s="846">
        <f t="shared" si="3"/>
        <v>0</v>
      </c>
      <c r="M41" s="125"/>
      <c r="N41" s="248"/>
      <c r="O41" s="249"/>
      <c r="P41" s="368">
        <f t="shared" si="4"/>
        <v>0</v>
      </c>
      <c r="Q41" s="370">
        <f t="shared" si="5"/>
        <v>0</v>
      </c>
      <c r="R41" s="247"/>
      <c r="S41" s="248"/>
      <c r="T41" s="120"/>
      <c r="U41" s="368">
        <f t="shared" si="6"/>
        <v>0</v>
      </c>
      <c r="V41" s="370">
        <f t="shared" si="7"/>
        <v>0</v>
      </c>
      <c r="W41" s="247"/>
      <c r="X41" s="341"/>
      <c r="Y41" s="249"/>
      <c r="Z41" s="368">
        <f t="shared" si="8"/>
        <v>0</v>
      </c>
      <c r="AA41" s="370">
        <f t="shared" si="9"/>
        <v>0</v>
      </c>
      <c r="AB41" s="939">
        <f t="shared" si="10"/>
        <v>0</v>
      </c>
      <c r="AC41" s="238"/>
      <c r="AD41" s="238"/>
      <c r="AE41" s="238"/>
      <c r="AF41" s="238"/>
      <c r="AG41" s="238"/>
      <c r="AH41" s="238"/>
      <c r="AI41" s="238"/>
      <c r="AJ41" s="238"/>
      <c r="AK41" s="238"/>
      <c r="AL41" s="238"/>
      <c r="AM41" s="238"/>
      <c r="AN41" s="238"/>
      <c r="AO41" s="238"/>
      <c r="AP41" s="238"/>
      <c r="AQ41" s="238"/>
      <c r="AR41" s="238"/>
      <c r="AS41" s="238"/>
      <c r="AT41" s="238"/>
      <c r="AU41" s="238"/>
      <c r="AV41" s="238"/>
      <c r="AW41" s="238"/>
      <c r="AX41" s="238"/>
      <c r="AY41" s="238"/>
      <c r="AZ41" s="238"/>
      <c r="BA41" s="238"/>
      <c r="BB41" s="238"/>
      <c r="BC41" s="238"/>
      <c r="BD41" s="238"/>
      <c r="BE41" s="238"/>
      <c r="BF41" s="238"/>
      <c r="BG41" s="238"/>
      <c r="BH41" s="238"/>
      <c r="BI41" s="238"/>
      <c r="BJ41" s="238"/>
      <c r="BK41" s="238"/>
      <c r="BL41" s="238"/>
      <c r="BM41" s="238"/>
    </row>
    <row r="42" spans="1:65" ht="20.149999999999999" customHeight="1">
      <c r="A42" s="1173"/>
      <c r="B42" s="1049"/>
      <c r="C42" s="247"/>
      <c r="D42" s="248"/>
      <c r="E42" s="249"/>
      <c r="F42" s="368">
        <f t="shared" si="0"/>
        <v>0</v>
      </c>
      <c r="G42" s="846">
        <f t="shared" si="1"/>
        <v>0</v>
      </c>
      <c r="H42" s="247"/>
      <c r="I42" s="341"/>
      <c r="J42" s="249"/>
      <c r="K42" s="368">
        <f t="shared" si="2"/>
        <v>0</v>
      </c>
      <c r="L42" s="846">
        <f t="shared" si="3"/>
        <v>0</v>
      </c>
      <c r="M42" s="125"/>
      <c r="N42" s="248"/>
      <c r="O42" s="249"/>
      <c r="P42" s="368">
        <f t="shared" si="4"/>
        <v>0</v>
      </c>
      <c r="Q42" s="370">
        <f t="shared" si="5"/>
        <v>0</v>
      </c>
      <c r="R42" s="247"/>
      <c r="S42" s="248"/>
      <c r="T42" s="120"/>
      <c r="U42" s="368">
        <f t="shared" si="6"/>
        <v>0</v>
      </c>
      <c r="V42" s="370">
        <f t="shared" si="7"/>
        <v>0</v>
      </c>
      <c r="W42" s="247"/>
      <c r="X42" s="341"/>
      <c r="Y42" s="249"/>
      <c r="Z42" s="368">
        <f t="shared" si="8"/>
        <v>0</v>
      </c>
      <c r="AA42" s="370">
        <f t="shared" si="9"/>
        <v>0</v>
      </c>
      <c r="AB42" s="939">
        <f t="shared" si="10"/>
        <v>0</v>
      </c>
      <c r="AC42" s="238"/>
      <c r="AD42" s="238"/>
      <c r="AE42" s="238"/>
      <c r="AF42" s="238"/>
      <c r="AG42" s="238"/>
      <c r="AH42" s="238"/>
      <c r="AI42" s="238"/>
      <c r="AJ42" s="238"/>
      <c r="AK42" s="238"/>
      <c r="AL42" s="238"/>
      <c r="AM42" s="238"/>
      <c r="AN42" s="238"/>
      <c r="AO42" s="238"/>
      <c r="AP42" s="238"/>
      <c r="AQ42" s="238"/>
      <c r="AR42" s="238"/>
      <c r="AS42" s="238"/>
      <c r="AT42" s="238"/>
      <c r="AU42" s="238"/>
      <c r="AV42" s="238"/>
      <c r="AW42" s="238"/>
      <c r="AX42" s="238"/>
      <c r="AY42" s="238"/>
      <c r="AZ42" s="238"/>
      <c r="BA42" s="238"/>
      <c r="BB42" s="238"/>
      <c r="BC42" s="238"/>
      <c r="BD42" s="238"/>
      <c r="BE42" s="238"/>
      <c r="BF42" s="238"/>
      <c r="BG42" s="238"/>
      <c r="BH42" s="238"/>
      <c r="BI42" s="238"/>
      <c r="BJ42" s="238"/>
      <c r="BK42" s="238"/>
      <c r="BL42" s="238"/>
      <c r="BM42" s="238"/>
    </row>
    <row r="43" spans="1:65" ht="20.149999999999999" customHeight="1">
      <c r="A43" s="1173"/>
      <c r="B43" s="1049"/>
      <c r="C43" s="247"/>
      <c r="D43" s="248"/>
      <c r="E43" s="249"/>
      <c r="F43" s="368">
        <f t="shared" si="0"/>
        <v>0</v>
      </c>
      <c r="G43" s="846">
        <f t="shared" si="1"/>
        <v>0</v>
      </c>
      <c r="H43" s="247"/>
      <c r="I43" s="341"/>
      <c r="J43" s="249"/>
      <c r="K43" s="368">
        <f t="shared" si="2"/>
        <v>0</v>
      </c>
      <c r="L43" s="846">
        <f t="shared" si="3"/>
        <v>0</v>
      </c>
      <c r="M43" s="125"/>
      <c r="N43" s="248"/>
      <c r="O43" s="249"/>
      <c r="P43" s="368">
        <f t="shared" si="4"/>
        <v>0</v>
      </c>
      <c r="Q43" s="370">
        <f t="shared" si="5"/>
        <v>0</v>
      </c>
      <c r="R43" s="247"/>
      <c r="S43" s="248"/>
      <c r="T43" s="120"/>
      <c r="U43" s="368">
        <f t="shared" si="6"/>
        <v>0</v>
      </c>
      <c r="V43" s="370">
        <f t="shared" si="7"/>
        <v>0</v>
      </c>
      <c r="W43" s="247"/>
      <c r="X43" s="341"/>
      <c r="Y43" s="249"/>
      <c r="Z43" s="368">
        <f t="shared" si="8"/>
        <v>0</v>
      </c>
      <c r="AA43" s="370">
        <f t="shared" si="9"/>
        <v>0</v>
      </c>
      <c r="AB43" s="939">
        <f t="shared" si="10"/>
        <v>0</v>
      </c>
      <c r="AC43" s="238"/>
      <c r="AD43" s="238"/>
      <c r="AE43" s="238"/>
      <c r="AF43" s="238"/>
      <c r="AG43" s="238"/>
      <c r="AH43" s="238"/>
      <c r="AI43" s="238"/>
      <c r="AJ43" s="238"/>
      <c r="AK43" s="238"/>
      <c r="AL43" s="238"/>
      <c r="AM43" s="238"/>
      <c r="AN43" s="238"/>
      <c r="AO43" s="238"/>
      <c r="AP43" s="238"/>
      <c r="AQ43" s="238"/>
      <c r="AR43" s="238"/>
      <c r="AS43" s="238"/>
      <c r="AT43" s="238"/>
      <c r="AU43" s="238"/>
      <c r="AV43" s="238"/>
      <c r="AW43" s="238"/>
      <c r="AX43" s="238"/>
      <c r="AY43" s="238"/>
      <c r="AZ43" s="238"/>
      <c r="BA43" s="238"/>
      <c r="BB43" s="238"/>
      <c r="BC43" s="238"/>
      <c r="BD43" s="238"/>
      <c r="BE43" s="238"/>
      <c r="BF43" s="238"/>
      <c r="BG43" s="238"/>
      <c r="BH43" s="238"/>
      <c r="BI43" s="238"/>
      <c r="BJ43" s="238"/>
      <c r="BK43" s="238"/>
      <c r="BL43" s="238"/>
      <c r="BM43" s="238"/>
    </row>
    <row r="44" spans="1:65" ht="20.149999999999999" customHeight="1">
      <c r="A44" s="1173"/>
      <c r="B44" s="1049"/>
      <c r="C44" s="247"/>
      <c r="D44" s="248"/>
      <c r="E44" s="249"/>
      <c r="F44" s="368">
        <f t="shared" si="0"/>
        <v>0</v>
      </c>
      <c r="G44" s="846">
        <f t="shared" si="1"/>
        <v>0</v>
      </c>
      <c r="H44" s="247"/>
      <c r="I44" s="341"/>
      <c r="J44" s="249"/>
      <c r="K44" s="368">
        <f t="shared" si="2"/>
        <v>0</v>
      </c>
      <c r="L44" s="846">
        <f t="shared" si="3"/>
        <v>0</v>
      </c>
      <c r="M44" s="125"/>
      <c r="N44" s="248"/>
      <c r="O44" s="249"/>
      <c r="P44" s="368">
        <f t="shared" si="4"/>
        <v>0</v>
      </c>
      <c r="Q44" s="370">
        <f t="shared" si="5"/>
        <v>0</v>
      </c>
      <c r="R44" s="247"/>
      <c r="S44" s="248"/>
      <c r="T44" s="120"/>
      <c r="U44" s="368">
        <f t="shared" si="6"/>
        <v>0</v>
      </c>
      <c r="V44" s="370">
        <f t="shared" si="7"/>
        <v>0</v>
      </c>
      <c r="W44" s="247"/>
      <c r="X44" s="341"/>
      <c r="Y44" s="249"/>
      <c r="Z44" s="368">
        <f t="shared" si="8"/>
        <v>0</v>
      </c>
      <c r="AA44" s="370">
        <f t="shared" si="9"/>
        <v>0</v>
      </c>
      <c r="AB44" s="939">
        <f t="shared" si="10"/>
        <v>0</v>
      </c>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row>
    <row r="45" spans="1:65" ht="20.149999999999999" customHeight="1">
      <c r="A45" s="1173"/>
      <c r="B45" s="1049"/>
      <c r="C45" s="247"/>
      <c r="D45" s="248"/>
      <c r="E45" s="249"/>
      <c r="F45" s="368">
        <f t="shared" si="0"/>
        <v>0</v>
      </c>
      <c r="G45" s="846">
        <f t="shared" si="1"/>
        <v>0</v>
      </c>
      <c r="H45" s="247"/>
      <c r="I45" s="341"/>
      <c r="J45" s="249"/>
      <c r="K45" s="368">
        <f t="shared" si="2"/>
        <v>0</v>
      </c>
      <c r="L45" s="846">
        <f t="shared" si="3"/>
        <v>0</v>
      </c>
      <c r="M45" s="125"/>
      <c r="N45" s="248"/>
      <c r="O45" s="249"/>
      <c r="P45" s="368">
        <f t="shared" si="4"/>
        <v>0</v>
      </c>
      <c r="Q45" s="370">
        <f t="shared" si="5"/>
        <v>0</v>
      </c>
      <c r="R45" s="247"/>
      <c r="S45" s="248"/>
      <c r="T45" s="120"/>
      <c r="U45" s="368">
        <f t="shared" si="6"/>
        <v>0</v>
      </c>
      <c r="V45" s="370">
        <f t="shared" si="7"/>
        <v>0</v>
      </c>
      <c r="W45" s="247"/>
      <c r="X45" s="341"/>
      <c r="Y45" s="249"/>
      <c r="Z45" s="368">
        <f t="shared" si="8"/>
        <v>0</v>
      </c>
      <c r="AA45" s="370">
        <f t="shared" si="9"/>
        <v>0</v>
      </c>
      <c r="AB45" s="939">
        <f t="shared" si="10"/>
        <v>0</v>
      </c>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row>
    <row r="46" spans="1:65" ht="20.149999999999999" customHeight="1">
      <c r="A46" s="1173"/>
      <c r="B46" s="1049"/>
      <c r="C46" s="247"/>
      <c r="D46" s="248"/>
      <c r="E46" s="249"/>
      <c r="F46" s="368">
        <f t="shared" si="0"/>
        <v>0</v>
      </c>
      <c r="G46" s="846">
        <f t="shared" si="1"/>
        <v>0</v>
      </c>
      <c r="H46" s="247"/>
      <c r="I46" s="341"/>
      <c r="J46" s="249"/>
      <c r="K46" s="368">
        <f t="shared" si="2"/>
        <v>0</v>
      </c>
      <c r="L46" s="846">
        <f t="shared" si="3"/>
        <v>0</v>
      </c>
      <c r="M46" s="125"/>
      <c r="N46" s="248"/>
      <c r="O46" s="249"/>
      <c r="P46" s="368">
        <f t="shared" si="4"/>
        <v>0</v>
      </c>
      <c r="Q46" s="370">
        <f t="shared" si="5"/>
        <v>0</v>
      </c>
      <c r="R46" s="247"/>
      <c r="S46" s="248"/>
      <c r="T46" s="120"/>
      <c r="U46" s="368">
        <f t="shared" si="6"/>
        <v>0</v>
      </c>
      <c r="V46" s="370">
        <f t="shared" si="7"/>
        <v>0</v>
      </c>
      <c r="W46" s="247"/>
      <c r="X46" s="341"/>
      <c r="Y46" s="249"/>
      <c r="Z46" s="368">
        <f t="shared" si="8"/>
        <v>0</v>
      </c>
      <c r="AA46" s="370">
        <f t="shared" si="9"/>
        <v>0</v>
      </c>
      <c r="AB46" s="939">
        <f t="shared" si="10"/>
        <v>0</v>
      </c>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8"/>
      <c r="BD46" s="238"/>
      <c r="BE46" s="238"/>
      <c r="BF46" s="238"/>
      <c r="BG46" s="238"/>
      <c r="BH46" s="238"/>
      <c r="BI46" s="238"/>
      <c r="BJ46" s="238"/>
      <c r="BK46" s="238"/>
      <c r="BL46" s="238"/>
      <c r="BM46" s="238"/>
    </row>
    <row r="47" spans="1:65" ht="20.149999999999999" customHeight="1">
      <c r="A47" s="1173"/>
      <c r="B47" s="1049"/>
      <c r="C47" s="247"/>
      <c r="D47" s="248"/>
      <c r="E47" s="249"/>
      <c r="F47" s="368">
        <f t="shared" si="0"/>
        <v>0</v>
      </c>
      <c r="G47" s="846">
        <f t="shared" si="1"/>
        <v>0</v>
      </c>
      <c r="H47" s="247"/>
      <c r="I47" s="341"/>
      <c r="J47" s="249"/>
      <c r="K47" s="368">
        <f t="shared" si="2"/>
        <v>0</v>
      </c>
      <c r="L47" s="846">
        <f t="shared" si="3"/>
        <v>0</v>
      </c>
      <c r="M47" s="125"/>
      <c r="N47" s="248"/>
      <c r="O47" s="249"/>
      <c r="P47" s="368">
        <f t="shared" si="4"/>
        <v>0</v>
      </c>
      <c r="Q47" s="370">
        <f t="shared" si="5"/>
        <v>0</v>
      </c>
      <c r="R47" s="247"/>
      <c r="S47" s="248"/>
      <c r="T47" s="120"/>
      <c r="U47" s="368">
        <f t="shared" si="6"/>
        <v>0</v>
      </c>
      <c r="V47" s="370">
        <f t="shared" si="7"/>
        <v>0</v>
      </c>
      <c r="W47" s="247"/>
      <c r="X47" s="341"/>
      <c r="Y47" s="249"/>
      <c r="Z47" s="368">
        <f t="shared" si="8"/>
        <v>0</v>
      </c>
      <c r="AA47" s="370">
        <f t="shared" si="9"/>
        <v>0</v>
      </c>
      <c r="AB47" s="939">
        <f t="shared" si="10"/>
        <v>0</v>
      </c>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row>
    <row r="48" spans="1:65" ht="20.149999999999999" customHeight="1">
      <c r="A48" s="1173"/>
      <c r="B48" s="1049"/>
      <c r="C48" s="247"/>
      <c r="D48" s="248"/>
      <c r="E48" s="249"/>
      <c r="F48" s="368">
        <f t="shared" si="0"/>
        <v>0</v>
      </c>
      <c r="G48" s="846">
        <f t="shared" si="1"/>
        <v>0</v>
      </c>
      <c r="H48" s="247"/>
      <c r="I48" s="341"/>
      <c r="J48" s="249"/>
      <c r="K48" s="368">
        <f t="shared" si="2"/>
        <v>0</v>
      </c>
      <c r="L48" s="846">
        <f t="shared" si="3"/>
        <v>0</v>
      </c>
      <c r="M48" s="125"/>
      <c r="N48" s="248"/>
      <c r="O48" s="249"/>
      <c r="P48" s="368">
        <f t="shared" si="4"/>
        <v>0</v>
      </c>
      <c r="Q48" s="370">
        <f t="shared" si="5"/>
        <v>0</v>
      </c>
      <c r="R48" s="247"/>
      <c r="S48" s="248"/>
      <c r="T48" s="120"/>
      <c r="U48" s="368">
        <f t="shared" si="6"/>
        <v>0</v>
      </c>
      <c r="V48" s="370">
        <f t="shared" si="7"/>
        <v>0</v>
      </c>
      <c r="W48" s="247"/>
      <c r="X48" s="341"/>
      <c r="Y48" s="249"/>
      <c r="Z48" s="368">
        <f t="shared" si="8"/>
        <v>0</v>
      </c>
      <c r="AA48" s="370">
        <f t="shared" si="9"/>
        <v>0</v>
      </c>
      <c r="AB48" s="939">
        <f t="shared" si="10"/>
        <v>0</v>
      </c>
      <c r="AC48" s="238"/>
      <c r="AD48" s="238"/>
      <c r="AE48" s="238"/>
      <c r="AF48" s="238"/>
      <c r="AG48" s="238"/>
      <c r="AH48" s="238"/>
      <c r="AI48" s="238"/>
      <c r="AJ48" s="238"/>
      <c r="AK48" s="238"/>
      <c r="AL48" s="238"/>
      <c r="AM48" s="238"/>
      <c r="AN48" s="238"/>
      <c r="AO48" s="238"/>
      <c r="AP48" s="238"/>
      <c r="AQ48" s="238"/>
      <c r="AR48" s="238"/>
      <c r="AS48" s="238"/>
      <c r="AT48" s="238"/>
      <c r="AU48" s="238"/>
      <c r="AV48" s="238"/>
      <c r="AW48" s="238"/>
      <c r="AX48" s="238"/>
      <c r="AY48" s="238"/>
      <c r="AZ48" s="238"/>
      <c r="BA48" s="238"/>
      <c r="BB48" s="238"/>
      <c r="BC48" s="238"/>
      <c r="BD48" s="238"/>
      <c r="BE48" s="238"/>
      <c r="BF48" s="238"/>
      <c r="BG48" s="238"/>
      <c r="BH48" s="238"/>
      <c r="BI48" s="238"/>
      <c r="BJ48" s="238"/>
      <c r="BK48" s="238"/>
      <c r="BL48" s="238"/>
      <c r="BM48" s="238"/>
    </row>
    <row r="49" spans="1:65" ht="20.149999999999999" customHeight="1">
      <c r="A49" s="1173"/>
      <c r="B49" s="1049"/>
      <c r="C49" s="247"/>
      <c r="D49" s="248"/>
      <c r="E49" s="249"/>
      <c r="F49" s="368">
        <f t="shared" si="0"/>
        <v>0</v>
      </c>
      <c r="G49" s="846">
        <f t="shared" si="1"/>
        <v>0</v>
      </c>
      <c r="H49" s="247"/>
      <c r="I49" s="341"/>
      <c r="J49" s="249"/>
      <c r="K49" s="368">
        <f t="shared" si="2"/>
        <v>0</v>
      </c>
      <c r="L49" s="846">
        <f t="shared" si="3"/>
        <v>0</v>
      </c>
      <c r="M49" s="125"/>
      <c r="N49" s="248"/>
      <c r="O49" s="249"/>
      <c r="P49" s="368">
        <f t="shared" si="4"/>
        <v>0</v>
      </c>
      <c r="Q49" s="370">
        <f t="shared" si="5"/>
        <v>0</v>
      </c>
      <c r="R49" s="247"/>
      <c r="S49" s="248"/>
      <c r="T49" s="120"/>
      <c r="U49" s="368">
        <f t="shared" si="6"/>
        <v>0</v>
      </c>
      <c r="V49" s="370">
        <f t="shared" si="7"/>
        <v>0</v>
      </c>
      <c r="W49" s="247"/>
      <c r="X49" s="341"/>
      <c r="Y49" s="249"/>
      <c r="Z49" s="368">
        <f t="shared" si="8"/>
        <v>0</v>
      </c>
      <c r="AA49" s="370">
        <f t="shared" si="9"/>
        <v>0</v>
      </c>
      <c r="AB49" s="939">
        <f t="shared" si="10"/>
        <v>0</v>
      </c>
      <c r="AC49" s="238"/>
      <c r="AD49" s="238"/>
      <c r="AE49" s="238"/>
      <c r="AF49" s="238"/>
      <c r="AG49" s="238"/>
      <c r="AH49" s="238"/>
      <c r="AI49" s="238"/>
      <c r="AJ49" s="238"/>
      <c r="AK49" s="238"/>
      <c r="AL49" s="238"/>
      <c r="AM49" s="238"/>
      <c r="AN49" s="238"/>
      <c r="AO49" s="238"/>
      <c r="AP49" s="238"/>
      <c r="AQ49" s="238"/>
      <c r="AR49" s="238"/>
      <c r="AS49" s="238"/>
      <c r="AT49" s="238"/>
      <c r="AU49" s="238"/>
      <c r="AV49" s="238"/>
      <c r="AW49" s="238"/>
      <c r="AX49" s="238"/>
      <c r="AY49" s="238"/>
      <c r="AZ49" s="238"/>
      <c r="BA49" s="238"/>
      <c r="BB49" s="238"/>
      <c r="BC49" s="238"/>
      <c r="BD49" s="238"/>
      <c r="BE49" s="238"/>
      <c r="BF49" s="238"/>
      <c r="BG49" s="238"/>
      <c r="BH49" s="238"/>
      <c r="BI49" s="238"/>
      <c r="BJ49" s="238"/>
      <c r="BK49" s="238"/>
      <c r="BL49" s="238"/>
      <c r="BM49" s="238"/>
    </row>
    <row r="50" spans="1:65" ht="20.149999999999999" customHeight="1">
      <c r="A50" s="1173"/>
      <c r="B50" s="1049"/>
      <c r="C50" s="247"/>
      <c r="D50" s="248"/>
      <c r="E50" s="249"/>
      <c r="F50" s="368">
        <f t="shared" si="0"/>
        <v>0</v>
      </c>
      <c r="G50" s="846">
        <f t="shared" si="1"/>
        <v>0</v>
      </c>
      <c r="H50" s="247"/>
      <c r="I50" s="248"/>
      <c r="J50" s="249"/>
      <c r="K50" s="368">
        <f t="shared" si="2"/>
        <v>0</v>
      </c>
      <c r="L50" s="846">
        <f t="shared" si="3"/>
        <v>0</v>
      </c>
      <c r="M50" s="125"/>
      <c r="N50" s="248"/>
      <c r="O50" s="249"/>
      <c r="P50" s="368">
        <f t="shared" si="4"/>
        <v>0</v>
      </c>
      <c r="Q50" s="370">
        <f t="shared" si="5"/>
        <v>0</v>
      </c>
      <c r="R50" s="247"/>
      <c r="S50" s="248"/>
      <c r="T50" s="120"/>
      <c r="U50" s="368">
        <f t="shared" si="6"/>
        <v>0</v>
      </c>
      <c r="V50" s="370">
        <f t="shared" si="7"/>
        <v>0</v>
      </c>
      <c r="W50" s="247"/>
      <c r="X50" s="341"/>
      <c r="Y50" s="249"/>
      <c r="Z50" s="368">
        <f t="shared" si="8"/>
        <v>0</v>
      </c>
      <c r="AA50" s="370">
        <f t="shared" si="9"/>
        <v>0</v>
      </c>
      <c r="AB50" s="939">
        <f t="shared" si="10"/>
        <v>0</v>
      </c>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38"/>
      <c r="AY50" s="238"/>
      <c r="AZ50" s="238"/>
      <c r="BA50" s="238"/>
      <c r="BB50" s="238"/>
      <c r="BC50" s="238"/>
      <c r="BD50" s="238"/>
      <c r="BE50" s="238"/>
      <c r="BF50" s="238"/>
      <c r="BG50" s="238"/>
      <c r="BH50" s="238"/>
      <c r="BI50" s="238"/>
      <c r="BJ50" s="238"/>
      <c r="BK50" s="238"/>
      <c r="BL50" s="238"/>
      <c r="BM50" s="238"/>
    </row>
    <row r="51" spans="1:65" ht="20.149999999999999" customHeight="1">
      <c r="A51" s="1173"/>
      <c r="B51" s="1049"/>
      <c r="C51" s="247"/>
      <c r="D51" s="248"/>
      <c r="E51" s="249"/>
      <c r="F51" s="368">
        <f t="shared" si="0"/>
        <v>0</v>
      </c>
      <c r="G51" s="846">
        <f t="shared" si="1"/>
        <v>0</v>
      </c>
      <c r="H51" s="247"/>
      <c r="I51" s="341"/>
      <c r="J51" s="249"/>
      <c r="K51" s="368">
        <f t="shared" si="2"/>
        <v>0</v>
      </c>
      <c r="L51" s="846">
        <f t="shared" si="3"/>
        <v>0</v>
      </c>
      <c r="M51" s="125"/>
      <c r="N51" s="248"/>
      <c r="O51" s="249"/>
      <c r="P51" s="368">
        <f t="shared" si="4"/>
        <v>0</v>
      </c>
      <c r="Q51" s="370">
        <f t="shared" si="5"/>
        <v>0</v>
      </c>
      <c r="R51" s="247"/>
      <c r="S51" s="248"/>
      <c r="T51" s="120"/>
      <c r="U51" s="368">
        <f t="shared" si="6"/>
        <v>0</v>
      </c>
      <c r="V51" s="370">
        <f t="shared" si="7"/>
        <v>0</v>
      </c>
      <c r="W51" s="247"/>
      <c r="X51" s="341"/>
      <c r="Y51" s="249"/>
      <c r="Z51" s="368">
        <f t="shared" si="8"/>
        <v>0</v>
      </c>
      <c r="AA51" s="370">
        <f t="shared" si="9"/>
        <v>0</v>
      </c>
      <c r="AB51" s="939">
        <f t="shared" si="10"/>
        <v>0</v>
      </c>
      <c r="AC51" s="238"/>
      <c r="AD51" s="238"/>
      <c r="AE51" s="238"/>
      <c r="AF51" s="238"/>
      <c r="AG51" s="238"/>
      <c r="AH51" s="238"/>
      <c r="AI51" s="238"/>
      <c r="AJ51" s="238"/>
      <c r="AK51" s="238"/>
      <c r="AL51" s="238"/>
      <c r="AM51" s="238"/>
      <c r="AN51" s="238"/>
      <c r="AO51" s="238"/>
      <c r="AP51" s="238"/>
      <c r="AQ51" s="238"/>
      <c r="AR51" s="238"/>
      <c r="AS51" s="238"/>
      <c r="AT51" s="238"/>
      <c r="AU51" s="238"/>
      <c r="AV51" s="238"/>
      <c r="AW51" s="238"/>
      <c r="AX51" s="238"/>
      <c r="AY51" s="238"/>
      <c r="AZ51" s="238"/>
      <c r="BA51" s="238"/>
      <c r="BB51" s="238"/>
      <c r="BC51" s="238"/>
      <c r="BD51" s="238"/>
      <c r="BE51" s="238"/>
      <c r="BF51" s="238"/>
      <c r="BG51" s="238"/>
      <c r="BH51" s="238"/>
      <c r="BI51" s="238"/>
      <c r="BJ51" s="238"/>
      <c r="BK51" s="238"/>
      <c r="BL51" s="238"/>
      <c r="BM51" s="238"/>
    </row>
    <row r="52" spans="1:65" ht="20.149999999999999" customHeight="1">
      <c r="A52" s="1173"/>
      <c r="B52" s="1049"/>
      <c r="C52" s="247"/>
      <c r="D52" s="248"/>
      <c r="E52" s="249"/>
      <c r="F52" s="368">
        <f t="shared" si="0"/>
        <v>0</v>
      </c>
      <c r="G52" s="846">
        <f t="shared" si="1"/>
        <v>0</v>
      </c>
      <c r="H52" s="247"/>
      <c r="I52" s="341"/>
      <c r="J52" s="249"/>
      <c r="K52" s="368">
        <f t="shared" si="2"/>
        <v>0</v>
      </c>
      <c r="L52" s="846">
        <f t="shared" si="3"/>
        <v>0</v>
      </c>
      <c r="M52" s="125"/>
      <c r="N52" s="248"/>
      <c r="O52" s="249"/>
      <c r="P52" s="368">
        <f t="shared" si="4"/>
        <v>0</v>
      </c>
      <c r="Q52" s="370">
        <f t="shared" si="5"/>
        <v>0</v>
      </c>
      <c r="R52" s="247"/>
      <c r="S52" s="248"/>
      <c r="T52" s="120"/>
      <c r="U52" s="368">
        <f t="shared" si="6"/>
        <v>0</v>
      </c>
      <c r="V52" s="370">
        <f t="shared" si="7"/>
        <v>0</v>
      </c>
      <c r="W52" s="247"/>
      <c r="X52" s="341"/>
      <c r="Y52" s="249"/>
      <c r="Z52" s="368">
        <f t="shared" si="8"/>
        <v>0</v>
      </c>
      <c r="AA52" s="370">
        <f t="shared" si="9"/>
        <v>0</v>
      </c>
      <c r="AB52" s="939">
        <f t="shared" si="10"/>
        <v>0</v>
      </c>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238"/>
      <c r="BC52" s="238"/>
      <c r="BD52" s="238"/>
      <c r="BE52" s="238"/>
      <c r="BF52" s="238"/>
      <c r="BG52" s="238"/>
      <c r="BH52" s="238"/>
      <c r="BI52" s="238"/>
      <c r="BJ52" s="238"/>
      <c r="BK52" s="238"/>
      <c r="BL52" s="238"/>
      <c r="BM52" s="238"/>
    </row>
    <row r="53" spans="1:65" s="71" customFormat="1" ht="20.149999999999999" customHeight="1">
      <c r="A53" s="1177" t="s">
        <v>286</v>
      </c>
      <c r="B53" s="1178"/>
      <c r="C53" s="1194"/>
      <c r="D53" s="1195"/>
      <c r="E53" s="1195"/>
      <c r="F53" s="1196"/>
      <c r="G53" s="372">
        <f>ROUND(SUM(G13:G52),0)</f>
        <v>0</v>
      </c>
      <c r="H53" s="1194"/>
      <c r="I53" s="1195"/>
      <c r="J53" s="1195"/>
      <c r="K53" s="1196"/>
      <c r="L53" s="371">
        <f>ROUND(SUM(L13:L52),0)</f>
        <v>0</v>
      </c>
      <c r="M53" s="1195"/>
      <c r="N53" s="1195"/>
      <c r="O53" s="1195"/>
      <c r="P53" s="1196"/>
      <c r="Q53" s="372">
        <f>ROUND(SUM(Q13:Q52),0)</f>
        <v>0</v>
      </c>
      <c r="R53" s="1194"/>
      <c r="S53" s="1195"/>
      <c r="T53" s="1195"/>
      <c r="U53" s="1196"/>
      <c r="V53" s="372">
        <f>ROUND(SUM(V13:V52),0)</f>
        <v>0</v>
      </c>
      <c r="W53" s="1194"/>
      <c r="X53" s="1195"/>
      <c r="Y53" s="1195"/>
      <c r="Z53" s="1196"/>
      <c r="AA53" s="372">
        <f>SUM(AA13:AA52)</f>
        <v>0</v>
      </c>
      <c r="AB53" s="940">
        <f>SUM(AB13:AB52)</f>
        <v>0</v>
      </c>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row>
    <row r="54" spans="1:65" s="71" customFormat="1" ht="20.149999999999999" customHeight="1">
      <c r="A54" s="1179" t="s">
        <v>287</v>
      </c>
      <c r="B54" s="1180"/>
      <c r="C54" s="1192"/>
      <c r="D54" s="1193"/>
      <c r="E54" s="1193"/>
      <c r="F54" s="376">
        <f>SUM(F13:F52)</f>
        <v>0</v>
      </c>
      <c r="G54" s="86"/>
      <c r="H54" s="1192"/>
      <c r="I54" s="1193"/>
      <c r="J54" s="1193"/>
      <c r="K54" s="376">
        <f>SUM(K13:K52)</f>
        <v>0</v>
      </c>
      <c r="L54" s="875"/>
      <c r="M54" s="1193"/>
      <c r="N54" s="1193"/>
      <c r="O54" s="1193"/>
      <c r="P54" s="376">
        <f>SUM(P13:P52)</f>
        <v>0</v>
      </c>
      <c r="Q54" s="86"/>
      <c r="R54" s="1192"/>
      <c r="S54" s="1193"/>
      <c r="T54" s="1193"/>
      <c r="U54" s="376">
        <f>SUM(U13:U52)</f>
        <v>0</v>
      </c>
      <c r="V54" s="86"/>
      <c r="W54" s="1192"/>
      <c r="X54" s="1193"/>
      <c r="Y54" s="1193"/>
      <c r="Z54" s="376"/>
      <c r="AA54" s="86"/>
      <c r="AB54" s="878"/>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row>
    <row r="55" spans="1:65" ht="20.149999999999999" customHeight="1">
      <c r="A55" s="1179" t="s">
        <v>288</v>
      </c>
      <c r="B55" s="1180"/>
      <c r="C55" s="126"/>
      <c r="D55" s="121"/>
      <c r="E55" s="121"/>
      <c r="F55" s="494"/>
      <c r="G55" s="257"/>
      <c r="H55" s="126"/>
      <c r="I55" s="121"/>
      <c r="J55" s="121"/>
      <c r="K55" s="492"/>
      <c r="L55" s="256"/>
      <c r="M55" s="121"/>
      <c r="N55" s="121"/>
      <c r="O55" s="121"/>
      <c r="P55" s="494"/>
      <c r="Q55" s="257"/>
      <c r="R55" s="126"/>
      <c r="S55" s="121"/>
      <c r="T55" s="121"/>
      <c r="U55" s="494"/>
      <c r="V55" s="257"/>
      <c r="W55" s="126"/>
      <c r="X55" s="121"/>
      <c r="Y55" s="121"/>
      <c r="Z55" s="494"/>
      <c r="AA55" s="257"/>
      <c r="AB55" s="877"/>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238"/>
      <c r="AZ55" s="238"/>
      <c r="BA55" s="238"/>
      <c r="BB55" s="238"/>
      <c r="BC55" s="238"/>
      <c r="BD55" s="238"/>
      <c r="BE55" s="238"/>
      <c r="BF55" s="238"/>
      <c r="BG55" s="238"/>
      <c r="BH55" s="238"/>
      <c r="BI55" s="238"/>
      <c r="BJ55" s="238"/>
      <c r="BK55" s="238"/>
      <c r="BL55" s="238"/>
      <c r="BM55" s="238"/>
    </row>
    <row r="56" spans="1:65" s="71" customFormat="1" ht="20.149999999999999" customHeight="1">
      <c r="A56" s="1179" t="s">
        <v>289</v>
      </c>
      <c r="B56" s="1180"/>
      <c r="C56" s="283"/>
      <c r="D56" s="76"/>
      <c r="E56" s="87"/>
      <c r="F56" s="492"/>
      <c r="G56" s="703">
        <f>ROUND(G53*G55,0)</f>
        <v>0</v>
      </c>
      <c r="H56" s="283"/>
      <c r="I56" s="76"/>
      <c r="J56" s="87"/>
      <c r="K56" s="492"/>
      <c r="L56" s="938">
        <f>ROUND(L53*L55,0)</f>
        <v>0</v>
      </c>
      <c r="M56" s="283"/>
      <c r="N56" s="76"/>
      <c r="O56" s="87"/>
      <c r="P56" s="492"/>
      <c r="Q56" s="703">
        <f>ROUND(Q53*Q55,0)</f>
        <v>0</v>
      </c>
      <c r="R56" s="283"/>
      <c r="S56" s="76"/>
      <c r="T56" s="87"/>
      <c r="U56" s="492"/>
      <c r="V56" s="703">
        <f>ROUND(V53*V55,0)</f>
        <v>0</v>
      </c>
      <c r="W56" s="283"/>
      <c r="X56" s="76"/>
      <c r="Y56" s="87"/>
      <c r="Z56" s="492"/>
      <c r="AA56" s="703">
        <f>ROUND(AA53*AA55,0)</f>
        <v>0</v>
      </c>
      <c r="AB56" s="941">
        <f>SUM(,G56,L56)</f>
        <v>0</v>
      </c>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row>
    <row r="57" spans="1:65" s="71" customFormat="1" ht="16" thickBot="1">
      <c r="A57" s="1175" t="s">
        <v>290</v>
      </c>
      <c r="B57" s="1176"/>
      <c r="C57" s="284"/>
      <c r="D57" s="127"/>
      <c r="E57" s="127"/>
      <c r="F57" s="493"/>
      <c r="G57" s="375">
        <f>G53+G56</f>
        <v>0</v>
      </c>
      <c r="H57" s="284"/>
      <c r="I57" s="127"/>
      <c r="J57" s="127"/>
      <c r="K57" s="493"/>
      <c r="L57" s="375">
        <f>L53+L56</f>
        <v>0</v>
      </c>
      <c r="M57" s="284"/>
      <c r="N57" s="127"/>
      <c r="O57" s="127"/>
      <c r="P57" s="493"/>
      <c r="Q57" s="375">
        <f>Q53+Q56</f>
        <v>0</v>
      </c>
      <c r="R57" s="284"/>
      <c r="S57" s="127"/>
      <c r="T57" s="127"/>
      <c r="U57" s="493"/>
      <c r="V57" s="375">
        <f>V53+V56</f>
        <v>0</v>
      </c>
      <c r="W57" s="284"/>
      <c r="X57" s="127"/>
      <c r="Y57" s="127"/>
      <c r="Z57" s="493"/>
      <c r="AA57" s="375">
        <f>AA53+AA56</f>
        <v>0</v>
      </c>
      <c r="AB57" s="942">
        <f>SUM(,G57,L57,)</f>
        <v>0</v>
      </c>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row>
    <row r="58" spans="1:65" ht="77.25" customHeight="1">
      <c r="A58" s="254"/>
      <c r="B58" s="254"/>
      <c r="C58" s="241"/>
      <c r="D58" s="243"/>
      <c r="E58" s="243"/>
      <c r="F58" s="243"/>
      <c r="G58" s="238"/>
      <c r="H58" s="238"/>
      <c r="I58" s="238"/>
      <c r="J58" s="238"/>
      <c r="K58" s="238"/>
      <c r="L58" s="238"/>
      <c r="M58" s="238"/>
      <c r="N58" s="238"/>
      <c r="O58" s="238"/>
      <c r="P58" s="238"/>
      <c r="Q58" s="238"/>
      <c r="R58" s="238"/>
      <c r="S58" s="238"/>
      <c r="T58" s="238"/>
      <c r="U58" s="238"/>
      <c r="V58" s="238"/>
      <c r="W58" s="238"/>
      <c r="X58" s="238"/>
      <c r="Y58" s="238"/>
      <c r="Z58" s="238"/>
      <c r="AA58" s="238"/>
      <c r="AB58" s="175"/>
      <c r="AC58" s="238"/>
      <c r="AD58" s="238"/>
      <c r="AE58" s="238"/>
      <c r="AF58" s="238"/>
      <c r="AG58" s="238"/>
      <c r="AH58" s="238"/>
      <c r="AI58" s="238"/>
      <c r="AJ58" s="238"/>
      <c r="AK58" s="238"/>
      <c r="AL58" s="238"/>
      <c r="AM58" s="238"/>
      <c r="AN58" s="238"/>
      <c r="AO58" s="238"/>
      <c r="AP58" s="238"/>
      <c r="AQ58" s="238"/>
      <c r="AR58" s="238"/>
      <c r="AS58" s="238"/>
      <c r="AT58" s="238"/>
      <c r="AU58" s="238"/>
      <c r="AV58" s="238"/>
      <c r="AW58" s="238"/>
      <c r="AX58" s="238"/>
      <c r="AY58" s="238"/>
      <c r="AZ58" s="238"/>
      <c r="BA58" s="238"/>
      <c r="BB58" s="238"/>
      <c r="BC58" s="238"/>
      <c r="BD58" s="238"/>
      <c r="BE58" s="238"/>
      <c r="BF58" s="238"/>
      <c r="BG58" s="238"/>
      <c r="BH58" s="238"/>
      <c r="BI58" s="238"/>
      <c r="BJ58" s="238"/>
      <c r="BK58" s="238"/>
      <c r="BL58" s="238"/>
      <c r="BM58" s="238"/>
    </row>
    <row r="59" spans="1:65" hidden="1">
      <c r="B59" s="226"/>
      <c r="C59" s="241"/>
      <c r="D59" s="243"/>
      <c r="E59" s="243"/>
      <c r="F59" s="76"/>
      <c r="G59" s="71"/>
      <c r="H59" s="71"/>
      <c r="I59" s="71"/>
      <c r="J59" s="71"/>
      <c r="K59" s="71"/>
      <c r="L59" s="71"/>
      <c r="M59" s="71"/>
      <c r="N59" s="71"/>
      <c r="O59" s="71"/>
      <c r="P59" s="71"/>
      <c r="Q59" s="71"/>
      <c r="R59" s="71"/>
      <c r="S59" s="71"/>
      <c r="T59" s="71"/>
      <c r="U59" s="71"/>
      <c r="V59" s="71"/>
      <c r="W59" s="71"/>
      <c r="X59" s="71"/>
      <c r="Y59" s="71"/>
      <c r="Z59" s="71"/>
      <c r="AA59" s="71"/>
      <c r="AB59" s="72"/>
      <c r="AC59" s="238"/>
      <c r="AD59" s="238"/>
      <c r="AE59" s="238"/>
      <c r="AF59" s="238"/>
      <c r="AG59" s="238"/>
      <c r="AH59" s="238"/>
      <c r="AI59" s="238"/>
      <c r="AJ59" s="238"/>
      <c r="AK59" s="238"/>
      <c r="AL59" s="238"/>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c r="BJ59" s="238"/>
      <c r="BK59" s="238"/>
      <c r="BL59" s="238"/>
      <c r="BM59" s="238"/>
    </row>
    <row r="60" spans="1:65" ht="20.149999999999999" hidden="1" customHeight="1">
      <c r="A60" s="239"/>
      <c r="B60" s="239"/>
      <c r="C60" s="239"/>
      <c r="D60" s="239"/>
      <c r="E60" s="239"/>
      <c r="F60" s="236"/>
      <c r="G60" s="239"/>
      <c r="H60" s="239"/>
      <c r="I60" s="236"/>
      <c r="J60" s="236"/>
      <c r="K60" s="239"/>
      <c r="L60" s="236"/>
      <c r="M60" s="236"/>
      <c r="N60" s="236"/>
      <c r="O60" s="239"/>
      <c r="P60" s="236"/>
      <c r="Q60" s="236"/>
      <c r="R60" s="236"/>
      <c r="S60" s="239"/>
      <c r="T60" s="236"/>
      <c r="U60" s="236"/>
      <c r="V60" s="236"/>
      <c r="W60" s="239"/>
      <c r="X60" s="236"/>
      <c r="Y60" s="236"/>
      <c r="Z60" s="239"/>
      <c r="AA60" s="239"/>
      <c r="AB60" s="236"/>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row>
    <row r="61" spans="1:65" ht="20.149999999999999" hidden="1" customHeight="1">
      <c r="A61" s="239"/>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6"/>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row>
    <row r="62" spans="1:65" s="239" customFormat="1" ht="20.149999999999999" hidden="1" customHeight="1">
      <c r="AB62" s="236"/>
    </row>
    <row r="63" spans="1:65" s="239" customFormat="1" ht="20.149999999999999" hidden="1" customHeight="1">
      <c r="A63" s="226"/>
      <c r="B63" s="226"/>
      <c r="C63" s="241"/>
      <c r="D63" s="243"/>
      <c r="E63" s="243"/>
      <c r="F63" s="243"/>
      <c r="G63" s="226"/>
      <c r="H63" s="226"/>
      <c r="I63" s="226"/>
      <c r="J63" s="226"/>
      <c r="K63" s="226"/>
      <c r="L63" s="226"/>
      <c r="M63" s="226"/>
      <c r="N63" s="226"/>
      <c r="O63" s="226"/>
      <c r="P63" s="226"/>
      <c r="Q63" s="226"/>
      <c r="R63" s="226"/>
      <c r="S63" s="226"/>
      <c r="T63" s="226"/>
      <c r="U63" s="226"/>
      <c r="V63" s="226"/>
      <c r="W63" s="226"/>
      <c r="X63" s="226"/>
      <c r="Y63" s="226"/>
      <c r="Z63" s="226"/>
      <c r="AA63" s="226"/>
      <c r="AB63" s="72"/>
    </row>
    <row r="64" spans="1:65" s="239" customFormat="1" ht="20.149999999999999" hidden="1" customHeight="1">
      <c r="A64" s="226"/>
      <c r="B64" s="226"/>
      <c r="C64" s="241"/>
      <c r="D64" s="243"/>
      <c r="E64" s="243"/>
      <c r="F64" s="243"/>
      <c r="G64" s="226"/>
      <c r="H64" s="226"/>
      <c r="I64" s="226"/>
      <c r="J64" s="226"/>
      <c r="K64" s="226"/>
      <c r="L64" s="226"/>
      <c r="M64" s="226"/>
      <c r="N64" s="226"/>
      <c r="O64" s="226"/>
      <c r="P64" s="226"/>
      <c r="Q64" s="226"/>
      <c r="R64" s="226"/>
      <c r="S64" s="226"/>
      <c r="T64" s="226"/>
      <c r="U64" s="226"/>
      <c r="V64" s="226"/>
      <c r="W64" s="226"/>
      <c r="X64" s="226"/>
      <c r="Y64" s="226"/>
      <c r="Z64" s="226"/>
      <c r="AA64" s="226"/>
      <c r="AB64" s="72"/>
    </row>
    <row r="65" spans="1:65" ht="20.149999999999999" hidden="1" customHeight="1">
      <c r="B65" s="226"/>
      <c r="C65" s="241"/>
      <c r="D65" s="243"/>
      <c r="E65" s="243"/>
      <c r="F65" s="243"/>
      <c r="AB65" s="72"/>
      <c r="AC65" s="238"/>
      <c r="AD65" s="238"/>
      <c r="AE65" s="238"/>
      <c r="AF65" s="238"/>
      <c r="AG65" s="238"/>
      <c r="AH65" s="238"/>
      <c r="AI65" s="238"/>
      <c r="AJ65" s="238"/>
      <c r="AK65" s="238"/>
      <c r="AL65" s="238"/>
      <c r="AM65" s="238"/>
      <c r="AN65" s="238"/>
      <c r="AO65" s="238"/>
      <c r="AP65" s="238"/>
      <c r="AQ65" s="238"/>
      <c r="AR65" s="238"/>
      <c r="AS65" s="238"/>
      <c r="AT65" s="238"/>
      <c r="AU65" s="238"/>
      <c r="AV65" s="238"/>
      <c r="AW65" s="238"/>
      <c r="AX65" s="238"/>
      <c r="AY65" s="238"/>
      <c r="AZ65" s="238"/>
      <c r="BA65" s="238"/>
      <c r="BB65" s="238"/>
      <c r="BC65" s="238"/>
      <c r="BD65" s="238"/>
      <c r="BE65" s="238"/>
      <c r="BF65" s="238"/>
      <c r="BG65" s="238"/>
      <c r="BH65" s="238"/>
      <c r="BI65" s="238"/>
      <c r="BJ65" s="238"/>
      <c r="BK65" s="238"/>
      <c r="BL65" s="238"/>
      <c r="BM65" s="238"/>
    </row>
    <row r="66" spans="1:65" ht="20.149999999999999" hidden="1" customHeight="1">
      <c r="B66" s="226"/>
      <c r="C66" s="241"/>
      <c r="D66" s="243"/>
      <c r="E66" s="243"/>
      <c r="F66" s="243"/>
      <c r="AB66" s="72"/>
      <c r="AC66" s="238"/>
      <c r="AD66" s="238"/>
      <c r="AE66" s="238"/>
      <c r="AF66" s="238"/>
      <c r="AG66" s="238"/>
      <c r="AH66" s="238"/>
      <c r="AI66" s="238"/>
      <c r="AJ66" s="238"/>
      <c r="AK66" s="238"/>
      <c r="AL66" s="238"/>
      <c r="AM66" s="238"/>
      <c r="AN66" s="238"/>
      <c r="AO66" s="238"/>
      <c r="AP66" s="238"/>
      <c r="AQ66" s="238"/>
      <c r="AR66" s="238"/>
      <c r="AS66" s="238"/>
      <c r="AT66" s="238"/>
      <c r="AU66" s="238"/>
      <c r="AV66" s="238"/>
      <c r="AW66" s="238"/>
      <c r="AX66" s="238"/>
      <c r="AY66" s="238"/>
      <c r="AZ66" s="238"/>
      <c r="BA66" s="238"/>
      <c r="BB66" s="238"/>
      <c r="BC66" s="238"/>
      <c r="BD66" s="238"/>
      <c r="BE66" s="238"/>
      <c r="BF66" s="238"/>
      <c r="BG66" s="238"/>
      <c r="BH66" s="238"/>
      <c r="BI66" s="238"/>
      <c r="BJ66" s="238"/>
      <c r="BK66" s="238"/>
      <c r="BL66" s="238"/>
      <c r="BM66" s="238"/>
    </row>
    <row r="67" spans="1:65" ht="20.149999999999999" hidden="1" customHeight="1">
      <c r="B67" s="226"/>
      <c r="C67" s="241"/>
      <c r="D67" s="243"/>
      <c r="E67" s="243"/>
      <c r="F67" s="243"/>
      <c r="AB67" s="72"/>
      <c r="AC67" s="238"/>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238"/>
      <c r="AZ67" s="238"/>
      <c r="BA67" s="238"/>
      <c r="BB67" s="238"/>
      <c r="BC67" s="238"/>
      <c r="BD67" s="238"/>
      <c r="BE67" s="238"/>
      <c r="BF67" s="238"/>
      <c r="BG67" s="238"/>
      <c r="BH67" s="238"/>
      <c r="BI67" s="238"/>
      <c r="BJ67" s="238"/>
      <c r="BK67" s="238"/>
      <c r="BL67" s="238"/>
      <c r="BM67" s="238"/>
    </row>
    <row r="68" spans="1:65" ht="20.149999999999999" hidden="1" customHeight="1">
      <c r="B68" s="226"/>
      <c r="C68" s="241"/>
      <c r="D68" s="243"/>
      <c r="E68" s="243"/>
      <c r="F68" s="243"/>
      <c r="AB68" s="72"/>
      <c r="AC68" s="238"/>
      <c r="AD68" s="238"/>
      <c r="AE68" s="238"/>
      <c r="AF68" s="238"/>
      <c r="AG68" s="238"/>
      <c r="AH68" s="238"/>
      <c r="AI68" s="238"/>
      <c r="AJ68" s="238"/>
      <c r="AK68" s="238"/>
      <c r="AL68" s="238"/>
      <c r="AM68" s="238"/>
      <c r="AN68" s="238"/>
      <c r="AO68" s="238"/>
      <c r="AP68" s="238"/>
      <c r="AQ68" s="238"/>
      <c r="AR68" s="238"/>
      <c r="AS68" s="238"/>
      <c r="AT68" s="238"/>
      <c r="AU68" s="238"/>
      <c r="AV68" s="238"/>
      <c r="AW68" s="238"/>
      <c r="AX68" s="238"/>
      <c r="AY68" s="238"/>
      <c r="AZ68" s="238"/>
      <c r="BA68" s="238"/>
      <c r="BB68" s="238"/>
      <c r="BC68" s="238"/>
      <c r="BD68" s="238"/>
      <c r="BE68" s="238"/>
      <c r="BF68" s="238"/>
      <c r="BG68" s="238"/>
      <c r="BH68" s="238"/>
      <c r="BI68" s="238"/>
      <c r="BJ68" s="238"/>
      <c r="BK68" s="238"/>
      <c r="BL68" s="238"/>
      <c r="BM68" s="238"/>
    </row>
    <row r="69" spans="1:65" s="71" customFormat="1" hidden="1">
      <c r="A69" s="361" t="s">
        <v>222</v>
      </c>
      <c r="B69" s="361"/>
      <c r="C69" s="172">
        <f>'Summary - Start Up'!$E79</f>
        <v>1</v>
      </c>
      <c r="D69" s="172">
        <f>'Summary - Start Up'!$E79</f>
        <v>1</v>
      </c>
      <c r="E69" s="172">
        <f>'Summary - Start Up'!$E79</f>
        <v>1</v>
      </c>
      <c r="F69" s="172">
        <f>'Summary - Start Up'!$E79</f>
        <v>1</v>
      </c>
      <c r="G69" s="172">
        <f>'Summary - Start Up'!$E79</f>
        <v>1</v>
      </c>
      <c r="H69" s="172">
        <f>'Summary - Start Up'!$F79</f>
        <v>2</v>
      </c>
      <c r="I69" s="172">
        <f>'Summary - Start Up'!$F79</f>
        <v>2</v>
      </c>
      <c r="J69" s="172">
        <f>'Summary - Start Up'!$F79</f>
        <v>2</v>
      </c>
      <c r="K69" s="172">
        <f>'Summary - Start Up'!$F79</f>
        <v>2</v>
      </c>
      <c r="L69" s="172">
        <f>'Summary - Start Up'!$F79</f>
        <v>2</v>
      </c>
      <c r="M69" s="172">
        <f>'Summary - Start Up'!$G$79</f>
        <v>3</v>
      </c>
      <c r="N69" s="172">
        <f>'Summary - Start Up'!$G$79</f>
        <v>3</v>
      </c>
      <c r="O69" s="172">
        <f>'Summary - Start Up'!$G$79</f>
        <v>3</v>
      </c>
      <c r="P69" s="172">
        <f>'Summary - Start Up'!$G$79</f>
        <v>3</v>
      </c>
      <c r="Q69" s="172">
        <f>'Summary - Start Up'!$G$79</f>
        <v>3</v>
      </c>
      <c r="R69" s="172">
        <f>'Summary - Start Up'!$H$79</f>
        <v>4</v>
      </c>
      <c r="S69" s="172">
        <f>'Summary - Start Up'!$H$79</f>
        <v>4</v>
      </c>
      <c r="T69" s="172">
        <f>'Summary - Start Up'!$H$79</f>
        <v>4</v>
      </c>
      <c r="U69" s="172">
        <f>'Summary - Start Up'!$H$79</f>
        <v>4</v>
      </c>
      <c r="V69" s="172">
        <f>'Summary - Start Up'!$H$79</f>
        <v>4</v>
      </c>
      <c r="W69" s="172">
        <f>'Summary - Start Up'!$I$79</f>
        <v>5</v>
      </c>
      <c r="X69" s="172">
        <f>'Summary - Start Up'!$I$79</f>
        <v>5</v>
      </c>
      <c r="Y69" s="172">
        <f>'Summary - Start Up'!$I$79</f>
        <v>5</v>
      </c>
      <c r="Z69" s="172">
        <f>'Summary - Start Up'!$I$79</f>
        <v>5</v>
      </c>
      <c r="AA69" s="172">
        <f>'Summary - Start Up'!$I$79</f>
        <v>5</v>
      </c>
      <c r="AB69" s="172">
        <f>'Summary - Start Up'!$J$79</f>
        <v>5</v>
      </c>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row>
    <row r="70" spans="1:65" s="71" customFormat="1" hidden="1">
      <c r="A70" s="362" t="s">
        <v>223</v>
      </c>
      <c r="B70" s="362"/>
      <c r="C70" s="80">
        <f>'Summary - Start Up'!$E80</f>
        <v>45566</v>
      </c>
      <c r="D70" s="80">
        <f>'Summary - Start Up'!$E80</f>
        <v>45566</v>
      </c>
      <c r="E70" s="80">
        <f>'Summary - Start Up'!$E80</f>
        <v>45566</v>
      </c>
      <c r="F70" s="80">
        <f>'Summary - Start Up'!$E80</f>
        <v>45566</v>
      </c>
      <c r="G70" s="80">
        <f>'Summary - Start Up'!$E80</f>
        <v>45566</v>
      </c>
      <c r="H70" s="80">
        <f>'Summary - Start Up'!$F80</f>
        <v>45839</v>
      </c>
      <c r="I70" s="80">
        <f>'Summary - Start Up'!$F80</f>
        <v>45839</v>
      </c>
      <c r="J70" s="80">
        <f>'Summary - Start Up'!$F80</f>
        <v>45839</v>
      </c>
      <c r="K70" s="80">
        <f>'Summary - Start Up'!$F80</f>
        <v>45839</v>
      </c>
      <c r="L70" s="80">
        <f>'Summary - Start Up'!$F80</f>
        <v>45839</v>
      </c>
      <c r="M70" s="80">
        <f>'Summary - Start Up'!$G$80</f>
        <v>46204</v>
      </c>
      <c r="N70" s="80">
        <f>'Summary - Start Up'!$G$80</f>
        <v>46204</v>
      </c>
      <c r="O70" s="80">
        <f>'Summary - Start Up'!$G$80</f>
        <v>46204</v>
      </c>
      <c r="P70" s="80">
        <f>'Summary - Start Up'!$G$80</f>
        <v>46204</v>
      </c>
      <c r="Q70" s="80">
        <f>'Summary - Start Up'!$G$80</f>
        <v>46204</v>
      </c>
      <c r="R70" s="80">
        <f>'Summary - Start Up'!$H$80</f>
        <v>46569</v>
      </c>
      <c r="S70" s="80">
        <f>'Summary - Start Up'!$H$80</f>
        <v>46569</v>
      </c>
      <c r="T70" s="80">
        <f>'Summary - Start Up'!$H$80</f>
        <v>46569</v>
      </c>
      <c r="U70" s="80">
        <f>'Summary - Start Up'!$H$80</f>
        <v>46569</v>
      </c>
      <c r="V70" s="80">
        <f>'Summary - Start Up'!$H$80</f>
        <v>46569</v>
      </c>
      <c r="W70" s="80">
        <f>'Summary - Start Up'!$I$80</f>
        <v>46935</v>
      </c>
      <c r="X70" s="80">
        <f>'Summary - Start Up'!$I$80</f>
        <v>46935</v>
      </c>
      <c r="Y70" s="80">
        <f>'Summary - Start Up'!$I$80</f>
        <v>46935</v>
      </c>
      <c r="Z70" s="80">
        <f>'Summary - Start Up'!$I$80</f>
        <v>46935</v>
      </c>
      <c r="AA70" s="80">
        <f>'Summary - Start Up'!$I$80</f>
        <v>46935</v>
      </c>
      <c r="AB70" s="80">
        <f>'Summary - Start Up'!$J$80</f>
        <v>45566</v>
      </c>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row>
    <row r="71" spans="1:65" s="173" customFormat="1" hidden="1">
      <c r="A71" s="362" t="s">
        <v>224</v>
      </c>
      <c r="B71" s="362"/>
      <c r="C71" s="80">
        <f>'Summary - Start Up'!$E81</f>
        <v>45657</v>
      </c>
      <c r="D71" s="80">
        <f>'Summary - Start Up'!$E81</f>
        <v>45657</v>
      </c>
      <c r="E71" s="80">
        <f>'Summary - Start Up'!$E81</f>
        <v>45657</v>
      </c>
      <c r="F71" s="80">
        <f>'Summary - Start Up'!$E81</f>
        <v>45657</v>
      </c>
      <c r="G71" s="80">
        <f>'Summary - Start Up'!$E81</f>
        <v>45657</v>
      </c>
      <c r="H71" s="80">
        <f>'Summary - Start Up'!$F81</f>
        <v>45504</v>
      </c>
      <c r="I71" s="80">
        <f>'Summary - Start Up'!$F81</f>
        <v>45504</v>
      </c>
      <c r="J71" s="80">
        <f>'Summary - Start Up'!$F81</f>
        <v>45504</v>
      </c>
      <c r="K71" s="80">
        <f>'Summary - Start Up'!$F81</f>
        <v>45504</v>
      </c>
      <c r="L71" s="80">
        <f>'Summary - Start Up'!$F81</f>
        <v>45504</v>
      </c>
      <c r="M71" s="80">
        <f>'Summary - Start Up'!$G$81</f>
        <v>46568</v>
      </c>
      <c r="N71" s="80">
        <f>'Summary - Start Up'!$G$81</f>
        <v>46568</v>
      </c>
      <c r="O71" s="80">
        <f>'Summary - Start Up'!$G$81</f>
        <v>46568</v>
      </c>
      <c r="P71" s="80">
        <f>'Summary - Start Up'!$G$81</f>
        <v>46568</v>
      </c>
      <c r="Q71" s="80">
        <f>'Summary - Start Up'!$G$81</f>
        <v>46568</v>
      </c>
      <c r="R71" s="80">
        <f>'Summary - Start Up'!$H$81</f>
        <v>46934</v>
      </c>
      <c r="S71" s="80">
        <f>'Summary - Start Up'!$H$81</f>
        <v>46934</v>
      </c>
      <c r="T71" s="80">
        <f>'Summary - Start Up'!$H$81</f>
        <v>46934</v>
      </c>
      <c r="U71" s="80">
        <f>'Summary - Start Up'!$H$81</f>
        <v>46934</v>
      </c>
      <c r="V71" s="80">
        <f>'Summary - Start Up'!$H$81</f>
        <v>46934</v>
      </c>
      <c r="W71" s="80">
        <f>'Summary - Start Up'!$I$81</f>
        <v>47299</v>
      </c>
      <c r="X71" s="80">
        <f>'Summary - Start Up'!$I$81</f>
        <v>47299</v>
      </c>
      <c r="Y71" s="80">
        <f>'Summary - Start Up'!$I$81</f>
        <v>47299</v>
      </c>
      <c r="Z71" s="80">
        <f>'Summary - Start Up'!$I$81</f>
        <v>47299</v>
      </c>
      <c r="AA71" s="80">
        <f>'Summary - Start Up'!$I$81</f>
        <v>47299</v>
      </c>
      <c r="AB71" s="80">
        <f>'Summary - Start Up'!$J$81</f>
        <v>45657</v>
      </c>
    </row>
    <row r="72" spans="1:65" s="75" customFormat="1" hidden="1">
      <c r="A72" s="361" t="s">
        <v>211</v>
      </c>
      <c r="B72" s="361"/>
      <c r="C72" s="80" t="str">
        <f>'Summary - Start Up'!$E82</f>
        <v/>
      </c>
      <c r="D72" s="80" t="str">
        <f>'Summary - Start Up'!$E82</f>
        <v/>
      </c>
      <c r="E72" s="80" t="str">
        <f>'Summary - Start Up'!$E82</f>
        <v/>
      </c>
      <c r="F72" s="80" t="str">
        <f>'Summary - Start Up'!$E82</f>
        <v/>
      </c>
      <c r="G72" s="80" t="str">
        <f>'Summary - Start Up'!$E82</f>
        <v/>
      </c>
      <c r="H72" s="80" t="str">
        <f>'Summary - Start Up'!$F82</f>
        <v/>
      </c>
      <c r="I72" s="80" t="str">
        <f>'Summary - Start Up'!$F82</f>
        <v/>
      </c>
      <c r="J72" s="80" t="str">
        <f>'Summary - Start Up'!$F82</f>
        <v/>
      </c>
      <c r="K72" s="80" t="str">
        <f>'Summary - Start Up'!$F82</f>
        <v/>
      </c>
      <c r="L72" s="80" t="str">
        <f>'Summary - Start Up'!$F82</f>
        <v/>
      </c>
      <c r="M72" s="80" t="str">
        <f>'Summary - Start Up'!$G$82</f>
        <v/>
      </c>
      <c r="N72" s="80" t="str">
        <f>'Summary - Start Up'!$G$82</f>
        <v/>
      </c>
      <c r="O72" s="80" t="str">
        <f>'Summary - Start Up'!$G$82</f>
        <v/>
      </c>
      <c r="P72" s="80" t="str">
        <f>'Summary - Start Up'!$G$82</f>
        <v/>
      </c>
      <c r="Q72" s="80" t="str">
        <f>'Summary - Start Up'!$G$82</f>
        <v/>
      </c>
      <c r="R72" s="80" t="str">
        <f>'Summary - Start Up'!$H$82</f>
        <v/>
      </c>
      <c r="S72" s="80" t="str">
        <f>'Summary - Start Up'!$H$82</f>
        <v/>
      </c>
      <c r="T72" s="80" t="str">
        <f>'Summary - Start Up'!$H$82</f>
        <v/>
      </c>
      <c r="U72" s="80" t="str">
        <f>'Summary - Start Up'!$H$82</f>
        <v/>
      </c>
      <c r="V72" s="80" t="str">
        <f>'Summary - Start Up'!$H$82</f>
        <v/>
      </c>
      <c r="W72" s="80" t="str">
        <f>'Summary - Start Up'!$I$82</f>
        <v/>
      </c>
      <c r="X72" s="80" t="str">
        <f>'Summary - Start Up'!$I$82</f>
        <v/>
      </c>
      <c r="Y72" s="80" t="str">
        <f>'Summary - Start Up'!$I$82</f>
        <v/>
      </c>
      <c r="Z72" s="80" t="str">
        <f>'Summary - Start Up'!$I$82</f>
        <v/>
      </c>
      <c r="AA72" s="80" t="str">
        <f>'Summary - Start Up'!$I$82</f>
        <v/>
      </c>
      <c r="AB72" s="80" t="str">
        <f>'Summary - Start Up'!$J$82</f>
        <v/>
      </c>
    </row>
    <row r="73" spans="1:65" s="242" customFormat="1" hidden="1">
      <c r="A73" s="392" t="s">
        <v>291</v>
      </c>
      <c r="B73" s="392"/>
      <c r="C73" s="393">
        <f>LOOKUP(C70,'Dropdown Lists'!$K$1:$K$20,'Dropdown Lists'!$N$1:$N$20)</f>
        <v>37585.599999999999</v>
      </c>
      <c r="D73" s="394"/>
      <c r="E73" s="394"/>
      <c r="F73" s="394"/>
      <c r="G73" s="395"/>
      <c r="H73" s="393">
        <f>LOOKUP(H70,'Dropdown Lists'!$K$1:$K$20,'Dropdown Lists'!$N$1:$N$20)</f>
        <v>37585.599999999999</v>
      </c>
      <c r="I73" s="395"/>
      <c r="J73" s="395"/>
      <c r="K73" s="395"/>
      <c r="L73" s="395"/>
      <c r="M73" s="393">
        <f>LOOKUP(M70,'Dropdown Lists'!$K$1:$K$20,'Dropdown Lists'!$N$1:$N$20)</f>
        <v>37585.599999999999</v>
      </c>
      <c r="N73" s="395"/>
      <c r="O73" s="395"/>
      <c r="P73" s="395"/>
      <c r="Q73" s="395"/>
      <c r="R73" s="393">
        <f>LOOKUP(R70,'Dropdown Lists'!$K$1:$K$20,'Dropdown Lists'!$N$1:$N$20)</f>
        <v>37585.599999999999</v>
      </c>
      <c r="S73" s="395"/>
      <c r="T73" s="395"/>
      <c r="U73" s="395"/>
      <c r="V73" s="395"/>
      <c r="W73" s="393">
        <f>LOOKUP(W70,'Dropdown Lists'!$K$1:$K$20,'Dropdown Lists'!$N$1:$N$20)</f>
        <v>37585.599999999999</v>
      </c>
      <c r="X73" s="395"/>
      <c r="Y73" s="395"/>
      <c r="Z73" s="395"/>
      <c r="AA73" s="395"/>
      <c r="AB73" s="986"/>
    </row>
    <row r="74" spans="1:65" s="263" customFormat="1" hidden="1">
      <c r="C74" s="241"/>
      <c r="D74" s="243"/>
      <c r="E74" s="243"/>
      <c r="F74" s="243"/>
      <c r="G74" s="226"/>
      <c r="H74" s="226"/>
      <c r="I74" s="226"/>
      <c r="J74" s="226"/>
      <c r="K74" s="226"/>
      <c r="L74" s="226"/>
      <c r="M74" s="226"/>
      <c r="N74" s="226"/>
      <c r="O74" s="226"/>
      <c r="P74" s="226"/>
      <c r="Q74" s="226"/>
      <c r="R74" s="226"/>
      <c r="S74" s="226"/>
      <c r="T74" s="226"/>
      <c r="U74" s="226"/>
      <c r="V74" s="226"/>
      <c r="W74" s="226"/>
      <c r="X74" s="226"/>
      <c r="Y74" s="226"/>
      <c r="Z74" s="226"/>
      <c r="AA74" s="226"/>
      <c r="AB74" s="72"/>
    </row>
    <row r="75" spans="1:65" hidden="1">
      <c r="B75" s="226"/>
      <c r="C75" s="241"/>
      <c r="D75" s="243"/>
      <c r="E75" s="243"/>
      <c r="F75" s="243"/>
      <c r="AB75" s="72"/>
      <c r="AC75" s="238"/>
      <c r="AD75" s="238"/>
      <c r="AE75" s="238"/>
      <c r="AF75" s="238"/>
      <c r="AG75" s="238"/>
      <c r="AH75" s="238"/>
      <c r="AI75" s="238"/>
      <c r="AJ75" s="238"/>
      <c r="AK75" s="238"/>
      <c r="AL75" s="238"/>
      <c r="AM75" s="238"/>
      <c r="AN75" s="238"/>
      <c r="AO75" s="238"/>
      <c r="AP75" s="238"/>
      <c r="AQ75" s="238"/>
      <c r="AR75" s="238"/>
      <c r="AS75" s="238"/>
      <c r="AT75" s="238"/>
      <c r="AU75" s="238"/>
      <c r="AV75" s="238"/>
      <c r="AW75" s="238"/>
      <c r="AX75" s="238"/>
      <c r="AY75" s="238"/>
      <c r="AZ75" s="238"/>
      <c r="BA75" s="238"/>
      <c r="BB75" s="238"/>
      <c r="BC75" s="238"/>
      <c r="BD75" s="238"/>
      <c r="BE75" s="238"/>
      <c r="BF75" s="238"/>
      <c r="BG75" s="238"/>
      <c r="BH75" s="238"/>
      <c r="BI75" s="238"/>
      <c r="BJ75" s="238"/>
      <c r="BK75" s="238"/>
      <c r="BL75" s="238"/>
      <c r="BM75" s="238"/>
    </row>
    <row r="76" spans="1:65" hidden="1">
      <c r="B76" s="226"/>
      <c r="AB76" s="72"/>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8"/>
      <c r="BK76" s="238"/>
      <c r="BL76" s="238"/>
      <c r="BM76" s="238"/>
    </row>
    <row r="77" spans="1:65" hidden="1">
      <c r="B77" s="226"/>
      <c r="AB77" s="72"/>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238"/>
      <c r="AZ77" s="238"/>
      <c r="BA77" s="238"/>
      <c r="BB77" s="238"/>
      <c r="BC77" s="238"/>
      <c r="BD77" s="238"/>
      <c r="BE77" s="238"/>
      <c r="BF77" s="238"/>
      <c r="BG77" s="238"/>
      <c r="BH77" s="238"/>
      <c r="BI77" s="238"/>
      <c r="BJ77" s="238"/>
      <c r="BK77" s="238"/>
      <c r="BL77" s="238"/>
      <c r="BM77" s="238"/>
    </row>
    <row r="78" spans="1:65" hidden="1">
      <c r="B78" s="226"/>
      <c r="AB78" s="72"/>
      <c r="AC78" s="238"/>
      <c r="AD78" s="238"/>
      <c r="AE78" s="238"/>
      <c r="AF78" s="238"/>
      <c r="AG78" s="238"/>
      <c r="AH78" s="238"/>
      <c r="AI78" s="238"/>
      <c r="AJ78" s="238"/>
      <c r="AK78" s="238"/>
      <c r="AL78" s="238"/>
      <c r="AM78" s="238"/>
      <c r="AN78" s="238"/>
      <c r="AO78" s="238"/>
      <c r="AP78" s="238"/>
      <c r="AQ78" s="238"/>
      <c r="AR78" s="238"/>
      <c r="AS78" s="238"/>
      <c r="AT78" s="238"/>
      <c r="AU78" s="238"/>
      <c r="AV78" s="238"/>
      <c r="AW78" s="238"/>
      <c r="AX78" s="238"/>
      <c r="AY78" s="238"/>
      <c r="AZ78" s="238"/>
      <c r="BA78" s="238"/>
      <c r="BB78" s="238"/>
      <c r="BC78" s="238"/>
      <c r="BD78" s="238"/>
      <c r="BE78" s="238"/>
      <c r="BF78" s="238"/>
      <c r="BG78" s="238"/>
      <c r="BH78" s="238"/>
      <c r="BI78" s="238"/>
      <c r="BJ78" s="238"/>
      <c r="BK78" s="238"/>
      <c r="BL78" s="238"/>
      <c r="BM78" s="238"/>
    </row>
    <row r="79" spans="1:65" hidden="1">
      <c r="B79" s="226"/>
      <c r="AB79" s="72"/>
      <c r="AC79" s="238"/>
      <c r="AD79" s="238"/>
      <c r="AE79" s="238"/>
      <c r="AF79" s="238"/>
      <c r="AG79" s="238"/>
      <c r="AH79" s="238"/>
      <c r="AI79" s="238"/>
      <c r="AJ79" s="238"/>
      <c r="AK79" s="238"/>
      <c r="AL79" s="238"/>
      <c r="AM79" s="238"/>
      <c r="AN79" s="238"/>
      <c r="AO79" s="238"/>
      <c r="AP79" s="238"/>
      <c r="AQ79" s="238"/>
      <c r="AR79" s="238"/>
      <c r="AS79" s="238"/>
      <c r="AT79" s="238"/>
      <c r="AU79" s="238"/>
      <c r="AV79" s="238"/>
      <c r="AW79" s="238"/>
      <c r="AX79" s="238"/>
      <c r="AY79" s="238"/>
      <c r="AZ79" s="238"/>
      <c r="BA79" s="238"/>
      <c r="BB79" s="238"/>
      <c r="BC79" s="238"/>
      <c r="BD79" s="238"/>
      <c r="BE79" s="238"/>
      <c r="BF79" s="238"/>
      <c r="BG79" s="238"/>
      <c r="BH79" s="238"/>
      <c r="BI79" s="238"/>
      <c r="BJ79" s="238"/>
      <c r="BK79" s="238"/>
      <c r="BL79" s="238"/>
      <c r="BM79" s="238"/>
    </row>
    <row r="80" spans="1:65" hidden="1">
      <c r="B80" s="226"/>
      <c r="AB80" s="72"/>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238"/>
      <c r="AZ80" s="238"/>
      <c r="BA80" s="238"/>
      <c r="BB80" s="238"/>
      <c r="BC80" s="238"/>
      <c r="BD80" s="238"/>
      <c r="BE80" s="238"/>
      <c r="BF80" s="238"/>
      <c r="BG80" s="238"/>
      <c r="BH80" s="238"/>
      <c r="BI80" s="238"/>
      <c r="BJ80" s="238"/>
      <c r="BK80" s="238"/>
      <c r="BL80" s="238"/>
      <c r="BM80" s="238"/>
    </row>
    <row r="81" spans="6:65" s="226" customFormat="1" hidden="1">
      <c r="H81" s="71"/>
      <c r="I81" s="71"/>
      <c r="J81" s="71"/>
      <c r="K81" s="71"/>
      <c r="L81" s="71"/>
      <c r="M81" s="71"/>
      <c r="N81" s="71"/>
      <c r="O81" s="71"/>
      <c r="P81" s="71"/>
      <c r="Q81" s="71"/>
      <c r="R81" s="71"/>
      <c r="S81" s="71"/>
      <c r="T81" s="71"/>
      <c r="U81" s="71"/>
      <c r="V81" s="71"/>
      <c r="W81" s="71"/>
      <c r="X81" s="71"/>
      <c r="Y81" s="71"/>
      <c r="Z81" s="71"/>
      <c r="AA81" s="71"/>
      <c r="AB81" s="72"/>
      <c r="AC81" s="238"/>
      <c r="AD81" s="238"/>
      <c r="AE81" s="238"/>
      <c r="AF81" s="238"/>
      <c r="AG81" s="238"/>
      <c r="AH81" s="238"/>
      <c r="AI81" s="238"/>
      <c r="AJ81" s="238"/>
      <c r="AK81" s="238"/>
      <c r="AL81" s="238"/>
      <c r="AM81" s="238"/>
      <c r="AN81" s="238"/>
      <c r="AO81" s="238"/>
      <c r="AP81" s="238"/>
      <c r="AQ81" s="238"/>
      <c r="AR81" s="238"/>
      <c r="AS81" s="238"/>
      <c r="AT81" s="238"/>
      <c r="AU81" s="238"/>
      <c r="AV81" s="238"/>
      <c r="AW81" s="238"/>
      <c r="AX81" s="238"/>
      <c r="AY81" s="238"/>
      <c r="AZ81" s="238"/>
      <c r="BA81" s="238"/>
      <c r="BB81" s="238"/>
      <c r="BC81" s="238"/>
      <c r="BD81" s="238"/>
      <c r="BE81" s="238"/>
      <c r="BF81" s="238"/>
      <c r="BG81" s="238"/>
      <c r="BH81" s="238"/>
      <c r="BI81" s="238"/>
      <c r="BJ81" s="238"/>
      <c r="BK81" s="238"/>
      <c r="BL81" s="238"/>
      <c r="BM81" s="238"/>
    </row>
    <row r="82" spans="6:65" s="226" customFormat="1" hidden="1">
      <c r="F82" s="71"/>
      <c r="G82" s="71"/>
      <c r="H82" s="71"/>
      <c r="I82" s="71"/>
      <c r="J82" s="71"/>
      <c r="K82" s="71"/>
      <c r="L82" s="71"/>
      <c r="M82" s="71"/>
      <c r="N82" s="71"/>
      <c r="O82" s="71"/>
      <c r="P82" s="71"/>
      <c r="Q82" s="71"/>
      <c r="R82" s="71"/>
      <c r="S82" s="71"/>
      <c r="T82" s="71"/>
      <c r="U82" s="71"/>
      <c r="V82" s="71"/>
      <c r="W82" s="71"/>
      <c r="X82" s="71"/>
      <c r="Y82" s="71"/>
      <c r="Z82" s="71"/>
      <c r="AA82" s="71"/>
      <c r="AB82" s="72"/>
      <c r="AC82" s="238"/>
      <c r="AD82" s="238"/>
      <c r="AE82" s="238"/>
      <c r="AF82" s="238"/>
      <c r="AG82" s="238"/>
      <c r="AH82" s="238"/>
      <c r="AI82" s="238"/>
      <c r="AJ82" s="238"/>
      <c r="AK82" s="238"/>
      <c r="AL82" s="238"/>
      <c r="AM82" s="238"/>
      <c r="AN82" s="238"/>
      <c r="AO82" s="238"/>
      <c r="AP82" s="238"/>
      <c r="AQ82" s="238"/>
      <c r="AR82" s="238"/>
      <c r="AS82" s="238"/>
      <c r="AT82" s="238"/>
      <c r="AU82" s="238"/>
      <c r="AV82" s="238"/>
      <c r="AW82" s="238"/>
      <c r="AX82" s="238"/>
      <c r="AY82" s="238"/>
      <c r="AZ82" s="238"/>
      <c r="BA82" s="238"/>
      <c r="BB82" s="238"/>
      <c r="BC82" s="238"/>
      <c r="BD82" s="238"/>
      <c r="BE82" s="238"/>
      <c r="BF82" s="238"/>
      <c r="BG82" s="238"/>
      <c r="BH82" s="238"/>
      <c r="BI82" s="238"/>
      <c r="BJ82" s="238"/>
      <c r="BK82" s="238"/>
      <c r="BL82" s="238"/>
      <c r="BM82" s="238"/>
    </row>
    <row r="83" spans="6:65" s="226" customFormat="1" hidden="1">
      <c r="F83" s="71"/>
      <c r="G83" s="71"/>
      <c r="H83" s="71"/>
      <c r="I83" s="71"/>
      <c r="J83" s="71"/>
      <c r="K83" s="71"/>
      <c r="L83" s="71"/>
      <c r="M83" s="71"/>
      <c r="N83" s="71"/>
      <c r="O83" s="71"/>
      <c r="P83" s="71"/>
      <c r="Q83" s="71"/>
      <c r="R83" s="71"/>
      <c r="S83" s="71"/>
      <c r="T83" s="71"/>
      <c r="U83" s="71"/>
      <c r="V83" s="71"/>
      <c r="W83" s="71"/>
      <c r="X83" s="71"/>
      <c r="Y83" s="71"/>
      <c r="Z83" s="71"/>
      <c r="AA83" s="71"/>
      <c r="AB83" s="72"/>
      <c r="AC83" s="238"/>
      <c r="AD83" s="238"/>
      <c r="AE83" s="238"/>
      <c r="AF83" s="238"/>
      <c r="AG83" s="238"/>
      <c r="AH83" s="238"/>
      <c r="AI83" s="238"/>
      <c r="AJ83" s="238"/>
      <c r="AK83" s="238"/>
      <c r="AL83" s="238"/>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8"/>
      <c r="BK83" s="238"/>
      <c r="BL83" s="238"/>
      <c r="BM83" s="238"/>
    </row>
    <row r="84" spans="6:65" s="226" customFormat="1" hidden="1">
      <c r="F84" s="71"/>
      <c r="G84" s="71"/>
      <c r="H84" s="71"/>
      <c r="I84" s="71"/>
      <c r="J84" s="71"/>
      <c r="K84" s="71"/>
      <c r="L84" s="71"/>
      <c r="M84" s="71"/>
      <c r="N84" s="71"/>
      <c r="O84" s="71"/>
      <c r="P84" s="71"/>
      <c r="Q84" s="71"/>
      <c r="R84" s="71"/>
      <c r="S84" s="71"/>
      <c r="T84" s="71"/>
      <c r="U84" s="71"/>
      <c r="V84" s="71"/>
      <c r="W84" s="71"/>
      <c r="X84" s="71"/>
      <c r="Y84" s="71"/>
      <c r="Z84" s="71"/>
      <c r="AA84" s="71"/>
      <c r="AB84" s="72"/>
      <c r="AC84" s="238"/>
      <c r="AD84" s="238"/>
      <c r="AE84" s="238"/>
      <c r="AF84" s="238"/>
      <c r="AG84" s="238"/>
      <c r="AH84" s="238"/>
      <c r="AI84" s="238"/>
      <c r="AJ84" s="238"/>
      <c r="AK84" s="238"/>
      <c r="AL84" s="238"/>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8"/>
      <c r="BK84" s="238"/>
      <c r="BL84" s="238"/>
      <c r="BM84" s="238"/>
    </row>
    <row r="85" spans="6:65" s="226" customFormat="1" hidden="1">
      <c r="F85" s="71"/>
      <c r="G85" s="71"/>
      <c r="H85" s="71"/>
      <c r="I85" s="71"/>
      <c r="J85" s="71"/>
      <c r="K85" s="71"/>
      <c r="L85" s="71"/>
      <c r="M85" s="71"/>
      <c r="N85" s="71"/>
      <c r="O85" s="71"/>
      <c r="P85" s="71"/>
      <c r="Q85" s="71"/>
      <c r="R85" s="71"/>
      <c r="S85" s="71"/>
      <c r="T85" s="71"/>
      <c r="U85" s="71"/>
      <c r="V85" s="71"/>
      <c r="W85" s="71"/>
      <c r="X85" s="71"/>
      <c r="Y85" s="71"/>
      <c r="Z85" s="71"/>
      <c r="AB85" s="72"/>
      <c r="AC85" s="238"/>
      <c r="AD85" s="238"/>
      <c r="AE85" s="238"/>
      <c r="AF85" s="238"/>
      <c r="AG85" s="238"/>
      <c r="AH85" s="238"/>
      <c r="AI85" s="238"/>
      <c r="AJ85" s="238"/>
      <c r="AK85" s="238"/>
      <c r="AL85" s="238"/>
      <c r="AM85" s="238"/>
      <c r="AN85" s="238"/>
      <c r="AO85" s="238"/>
      <c r="AP85" s="238"/>
      <c r="AQ85" s="238"/>
      <c r="AR85" s="238"/>
      <c r="AS85" s="238"/>
      <c r="AT85" s="238"/>
      <c r="AU85" s="238"/>
      <c r="AV85" s="238"/>
      <c r="AW85" s="238"/>
      <c r="AX85" s="238"/>
      <c r="AY85" s="238"/>
      <c r="AZ85" s="238"/>
      <c r="BA85" s="238"/>
      <c r="BB85" s="238"/>
      <c r="BC85" s="238"/>
      <c r="BD85" s="238"/>
      <c r="BE85" s="238"/>
      <c r="BF85" s="238"/>
      <c r="BG85" s="238"/>
      <c r="BH85" s="238"/>
      <c r="BI85" s="238"/>
      <c r="BJ85" s="238"/>
      <c r="BK85" s="238"/>
      <c r="BL85" s="238"/>
      <c r="BM85" s="238"/>
    </row>
    <row r="86" spans="6:65" s="226" customFormat="1" hidden="1">
      <c r="AA86" s="71"/>
      <c r="AB86" s="72"/>
      <c r="AC86" s="238"/>
      <c r="AD86" s="238"/>
      <c r="AE86" s="238"/>
      <c r="AF86" s="238"/>
      <c r="AG86" s="238"/>
      <c r="AH86" s="238"/>
      <c r="AI86" s="238"/>
      <c r="AJ86" s="238"/>
      <c r="AK86" s="238"/>
      <c r="AL86" s="238"/>
      <c r="AM86" s="238"/>
      <c r="AN86" s="238"/>
      <c r="AO86" s="238"/>
      <c r="AP86" s="238"/>
      <c r="AQ86" s="238"/>
      <c r="AR86" s="238"/>
      <c r="AS86" s="238"/>
      <c r="AT86" s="238"/>
      <c r="AU86" s="238"/>
      <c r="AV86" s="238"/>
      <c r="AW86" s="238"/>
      <c r="AX86" s="238"/>
      <c r="AY86" s="238"/>
      <c r="AZ86" s="238"/>
      <c r="BA86" s="238"/>
      <c r="BB86" s="238"/>
      <c r="BC86" s="238"/>
      <c r="BD86" s="238"/>
      <c r="BE86" s="238"/>
      <c r="BF86" s="238"/>
      <c r="BG86" s="238"/>
      <c r="BH86" s="238"/>
      <c r="BI86" s="238"/>
      <c r="BJ86" s="238"/>
      <c r="BK86" s="238"/>
      <c r="BL86" s="238"/>
      <c r="BM86" s="238"/>
    </row>
    <row r="87" spans="6:65" s="226" customFormat="1" hidden="1">
      <c r="AA87" s="71"/>
      <c r="AB87" s="72"/>
      <c r="AC87" s="238"/>
      <c r="AD87" s="238"/>
      <c r="AE87" s="238"/>
      <c r="AF87" s="238"/>
      <c r="AG87" s="238"/>
      <c r="AH87" s="238"/>
      <c r="AI87" s="238"/>
      <c r="AJ87" s="238"/>
      <c r="AK87" s="238"/>
      <c r="AL87" s="238"/>
      <c r="AM87" s="238"/>
      <c r="AN87" s="238"/>
      <c r="AO87" s="238"/>
      <c r="AP87" s="238"/>
      <c r="AQ87" s="238"/>
      <c r="AR87" s="238"/>
      <c r="AS87" s="238"/>
      <c r="AT87" s="238"/>
      <c r="AU87" s="238"/>
      <c r="AV87" s="238"/>
      <c r="AW87" s="238"/>
      <c r="AX87" s="238"/>
      <c r="AY87" s="238"/>
      <c r="AZ87" s="238"/>
      <c r="BA87" s="238"/>
      <c r="BB87" s="238"/>
      <c r="BC87" s="238"/>
      <c r="BD87" s="238"/>
      <c r="BE87" s="238"/>
      <c r="BF87" s="238"/>
      <c r="BG87" s="238"/>
      <c r="BH87" s="238"/>
      <c r="BI87" s="238"/>
      <c r="BJ87" s="238"/>
      <c r="BK87" s="238"/>
      <c r="BL87" s="238"/>
      <c r="BM87" s="238"/>
    </row>
    <row r="88" spans="6:65" s="226" customFormat="1" hidden="1">
      <c r="AB88" s="72"/>
      <c r="AC88" s="238"/>
      <c r="AD88" s="238"/>
      <c r="AE88" s="238"/>
      <c r="AF88" s="238"/>
      <c r="AG88" s="238"/>
      <c r="AH88" s="238"/>
      <c r="AI88" s="238"/>
      <c r="AJ88" s="238"/>
      <c r="AK88" s="238"/>
      <c r="AL88" s="238"/>
      <c r="AM88" s="238"/>
      <c r="AN88" s="238"/>
      <c r="AO88" s="238"/>
      <c r="AP88" s="238"/>
      <c r="AQ88" s="238"/>
      <c r="AR88" s="238"/>
      <c r="AS88" s="238"/>
      <c r="AT88" s="238"/>
      <c r="AU88" s="238"/>
      <c r="AV88" s="238"/>
      <c r="AW88" s="238"/>
      <c r="AX88" s="238"/>
      <c r="AY88" s="238"/>
      <c r="AZ88" s="238"/>
      <c r="BA88" s="238"/>
      <c r="BB88" s="238"/>
      <c r="BC88" s="238"/>
      <c r="BD88" s="238"/>
      <c r="BE88" s="238"/>
      <c r="BF88" s="238"/>
      <c r="BG88" s="238"/>
      <c r="BH88" s="238"/>
      <c r="BI88" s="238"/>
      <c r="BJ88" s="238"/>
      <c r="BK88" s="238"/>
      <c r="BL88" s="238"/>
      <c r="BM88" s="238"/>
    </row>
    <row r="89" spans="6:65" s="226" customFormat="1" hidden="1">
      <c r="AB89" s="72"/>
      <c r="AC89" s="238"/>
      <c r="AD89" s="238"/>
      <c r="AE89" s="238"/>
      <c r="AF89" s="238"/>
      <c r="AG89" s="238"/>
      <c r="AH89" s="238"/>
      <c r="AI89" s="238"/>
      <c r="AJ89" s="238"/>
      <c r="AK89" s="238"/>
      <c r="AL89" s="238"/>
      <c r="AM89" s="238"/>
      <c r="AN89" s="238"/>
      <c r="AO89" s="238"/>
      <c r="AP89" s="238"/>
      <c r="AQ89" s="238"/>
      <c r="AR89" s="238"/>
      <c r="AS89" s="238"/>
      <c r="AT89" s="238"/>
      <c r="AU89" s="238"/>
      <c r="AV89" s="238"/>
      <c r="AW89" s="238"/>
      <c r="AX89" s="238"/>
      <c r="AY89" s="238"/>
      <c r="AZ89" s="238"/>
      <c r="BA89" s="238"/>
      <c r="BB89" s="238"/>
      <c r="BC89" s="238"/>
      <c r="BD89" s="238"/>
      <c r="BE89" s="238"/>
      <c r="BF89" s="238"/>
      <c r="BG89" s="238"/>
      <c r="BH89" s="238"/>
      <c r="BI89" s="238"/>
      <c r="BJ89" s="238"/>
      <c r="BK89" s="238"/>
      <c r="BL89" s="238"/>
      <c r="BM89" s="238"/>
    </row>
    <row r="90" spans="6:65" s="226" customFormat="1" hidden="1">
      <c r="AB90" s="72"/>
      <c r="AC90" s="238"/>
      <c r="AD90" s="238"/>
      <c r="AE90" s="238"/>
      <c r="AF90" s="238"/>
      <c r="AG90" s="238"/>
      <c r="AH90" s="238"/>
      <c r="AI90" s="238"/>
      <c r="AJ90" s="238"/>
      <c r="AK90" s="238"/>
      <c r="AL90" s="238"/>
      <c r="AM90" s="238"/>
      <c r="AN90" s="238"/>
      <c r="AO90" s="238"/>
      <c r="AP90" s="238"/>
      <c r="AQ90" s="238"/>
      <c r="AR90" s="238"/>
      <c r="AS90" s="238"/>
      <c r="AT90" s="238"/>
      <c r="AU90" s="238"/>
      <c r="AV90" s="238"/>
      <c r="AW90" s="238"/>
      <c r="AX90" s="238"/>
      <c r="AY90" s="238"/>
      <c r="AZ90" s="238"/>
      <c r="BA90" s="238"/>
      <c r="BB90" s="238"/>
      <c r="BC90" s="238"/>
      <c r="BD90" s="238"/>
      <c r="BE90" s="238"/>
      <c r="BF90" s="238"/>
      <c r="BG90" s="238"/>
      <c r="BH90" s="238"/>
      <c r="BI90" s="238"/>
      <c r="BJ90" s="238"/>
      <c r="BK90" s="238"/>
      <c r="BL90" s="238"/>
      <c r="BM90" s="238"/>
    </row>
    <row r="91" spans="6:65" s="226" customFormat="1" hidden="1">
      <c r="AB91" s="72"/>
      <c r="AC91" s="238"/>
      <c r="AD91" s="238"/>
      <c r="AE91" s="238"/>
      <c r="AF91" s="238"/>
      <c r="AG91" s="238"/>
      <c r="AH91" s="238"/>
      <c r="AI91" s="238"/>
      <c r="AJ91" s="238"/>
      <c r="AK91" s="238"/>
      <c r="AL91" s="238"/>
      <c r="AM91" s="238"/>
      <c r="AN91" s="238"/>
      <c r="AO91" s="238"/>
      <c r="AP91" s="238"/>
      <c r="AQ91" s="238"/>
      <c r="AR91" s="238"/>
      <c r="AS91" s="238"/>
      <c r="AT91" s="238"/>
      <c r="AU91" s="238"/>
      <c r="AV91" s="238"/>
      <c r="AW91" s="238"/>
      <c r="AX91" s="238"/>
      <c r="AY91" s="238"/>
      <c r="AZ91" s="238"/>
      <c r="BA91" s="238"/>
      <c r="BB91" s="238"/>
      <c r="BC91" s="238"/>
      <c r="BD91" s="238"/>
      <c r="BE91" s="238"/>
      <c r="BF91" s="238"/>
      <c r="BG91" s="238"/>
      <c r="BH91" s="238"/>
      <c r="BI91" s="238"/>
      <c r="BJ91" s="238"/>
      <c r="BK91" s="238"/>
      <c r="BL91" s="238"/>
      <c r="BM91" s="238"/>
    </row>
    <row r="92" spans="6:65" s="226" customFormat="1" hidden="1">
      <c r="AB92" s="72"/>
      <c r="AC92" s="238"/>
      <c r="AD92" s="238"/>
      <c r="AE92" s="238"/>
      <c r="AF92" s="238"/>
      <c r="AG92" s="238"/>
      <c r="AH92" s="238"/>
      <c r="AI92" s="238"/>
      <c r="AJ92" s="238"/>
      <c r="AK92" s="238"/>
      <c r="AL92" s="238"/>
      <c r="AM92" s="238"/>
      <c r="AN92" s="238"/>
      <c r="AO92" s="238"/>
      <c r="AP92" s="238"/>
      <c r="AQ92" s="238"/>
      <c r="AR92" s="238"/>
      <c r="AS92" s="238"/>
      <c r="AT92" s="238"/>
      <c r="AU92" s="238"/>
      <c r="AV92" s="238"/>
      <c r="AW92" s="238"/>
      <c r="AX92" s="238"/>
      <c r="AY92" s="238"/>
      <c r="AZ92" s="238"/>
      <c r="BA92" s="238"/>
      <c r="BB92" s="238"/>
      <c r="BC92" s="238"/>
      <c r="BD92" s="238"/>
      <c r="BE92" s="238"/>
      <c r="BF92" s="238"/>
      <c r="BG92" s="238"/>
      <c r="BH92" s="238"/>
      <c r="BI92" s="238"/>
      <c r="BJ92" s="238"/>
      <c r="BK92" s="238"/>
      <c r="BL92" s="238"/>
      <c r="BM92" s="238"/>
    </row>
    <row r="93" spans="6:65" s="226" customFormat="1" hidden="1">
      <c r="AB93" s="72"/>
      <c r="AC93" s="238"/>
      <c r="AD93" s="238"/>
      <c r="AE93" s="238"/>
      <c r="AF93" s="238"/>
      <c r="AG93" s="238"/>
      <c r="AH93" s="238"/>
      <c r="AI93" s="238"/>
      <c r="AJ93" s="238"/>
      <c r="AK93" s="238"/>
      <c r="AL93" s="238"/>
      <c r="AM93" s="238"/>
      <c r="AN93" s="238"/>
      <c r="AO93" s="238"/>
      <c r="AP93" s="238"/>
      <c r="AQ93" s="238"/>
      <c r="AR93" s="238"/>
      <c r="AS93" s="238"/>
      <c r="AT93" s="238"/>
      <c r="AU93" s="238"/>
      <c r="AV93" s="238"/>
      <c r="AW93" s="238"/>
      <c r="AX93" s="238"/>
      <c r="AY93" s="238"/>
      <c r="AZ93" s="238"/>
      <c r="BA93" s="238"/>
      <c r="BB93" s="238"/>
      <c r="BC93" s="238"/>
      <c r="BD93" s="238"/>
      <c r="BE93" s="238"/>
      <c r="BF93" s="238"/>
      <c r="BG93" s="238"/>
      <c r="BH93" s="238"/>
      <c r="BI93" s="238"/>
      <c r="BJ93" s="238"/>
      <c r="BK93" s="238"/>
      <c r="BL93" s="238"/>
      <c r="BM93" s="238"/>
    </row>
    <row r="94" spans="6:65" s="226" customFormat="1" hidden="1">
      <c r="AB94" s="72"/>
      <c r="AC94" s="238"/>
      <c r="AD94" s="238"/>
      <c r="AE94" s="238"/>
      <c r="AF94" s="238"/>
      <c r="AG94" s="238"/>
      <c r="AH94" s="238"/>
      <c r="AI94" s="238"/>
      <c r="AJ94" s="238"/>
      <c r="AK94" s="238"/>
      <c r="AL94" s="238"/>
      <c r="AM94" s="238"/>
      <c r="AN94" s="238"/>
      <c r="AO94" s="238"/>
      <c r="AP94" s="238"/>
      <c r="AQ94" s="238"/>
      <c r="AR94" s="238"/>
      <c r="AS94" s="238"/>
      <c r="AT94" s="238"/>
      <c r="AU94" s="238"/>
      <c r="AV94" s="238"/>
      <c r="AW94" s="238"/>
      <c r="AX94" s="238"/>
      <c r="AY94" s="238"/>
      <c r="AZ94" s="238"/>
      <c r="BA94" s="238"/>
      <c r="BB94" s="238"/>
      <c r="BC94" s="238"/>
      <c r="BD94" s="238"/>
      <c r="BE94" s="238"/>
      <c r="BF94" s="238"/>
      <c r="BG94" s="238"/>
      <c r="BH94" s="238"/>
      <c r="BI94" s="238"/>
      <c r="BJ94" s="238"/>
      <c r="BK94" s="238"/>
      <c r="BL94" s="238"/>
      <c r="BM94" s="238"/>
    </row>
    <row r="95" spans="6:65" s="226" customFormat="1" hidden="1">
      <c r="AB95" s="72"/>
      <c r="AC95" s="238"/>
      <c r="AD95" s="238"/>
      <c r="AE95" s="238"/>
      <c r="AF95" s="238"/>
      <c r="AG95" s="238"/>
      <c r="AH95" s="238"/>
      <c r="AI95" s="238"/>
      <c r="AJ95" s="238"/>
      <c r="AK95" s="238"/>
      <c r="AL95" s="238"/>
      <c r="AM95" s="238"/>
      <c r="AN95" s="238"/>
      <c r="AO95" s="238"/>
      <c r="AP95" s="238"/>
      <c r="AQ95" s="238"/>
      <c r="AR95" s="238"/>
      <c r="AS95" s="238"/>
      <c r="AT95" s="238"/>
      <c r="AU95" s="238"/>
      <c r="AV95" s="238"/>
      <c r="AW95" s="238"/>
      <c r="AX95" s="238"/>
      <c r="AY95" s="238"/>
      <c r="AZ95" s="238"/>
      <c r="BA95" s="238"/>
      <c r="BB95" s="238"/>
      <c r="BC95" s="238"/>
      <c r="BD95" s="238"/>
      <c r="BE95" s="238"/>
      <c r="BF95" s="238"/>
      <c r="BG95" s="238"/>
      <c r="BH95" s="238"/>
      <c r="BI95" s="238"/>
      <c r="BJ95" s="238"/>
      <c r="BK95" s="238"/>
      <c r="BL95" s="238"/>
      <c r="BM95" s="238"/>
    </row>
    <row r="96" spans="6:65" s="226" customFormat="1" hidden="1">
      <c r="AB96" s="72"/>
      <c r="AC96" s="238"/>
      <c r="AD96" s="238"/>
      <c r="AE96" s="238"/>
      <c r="AF96" s="238"/>
      <c r="AG96" s="238"/>
      <c r="AH96" s="238"/>
      <c r="AI96" s="238"/>
      <c r="AJ96" s="238"/>
      <c r="AK96" s="238"/>
      <c r="AL96" s="238"/>
      <c r="AM96" s="238"/>
      <c r="AN96" s="238"/>
      <c r="AO96" s="238"/>
      <c r="AP96" s="238"/>
      <c r="AQ96" s="238"/>
      <c r="AR96" s="238"/>
      <c r="AS96" s="238"/>
      <c r="AT96" s="238"/>
      <c r="AU96" s="238"/>
      <c r="AV96" s="238"/>
      <c r="AW96" s="238"/>
      <c r="AX96" s="238"/>
      <c r="AY96" s="238"/>
      <c r="AZ96" s="238"/>
      <c r="BA96" s="238"/>
      <c r="BB96" s="238"/>
      <c r="BC96" s="238"/>
      <c r="BD96" s="238"/>
      <c r="BE96" s="238"/>
      <c r="BF96" s="238"/>
      <c r="BG96" s="238"/>
      <c r="BH96" s="238"/>
      <c r="BI96" s="238"/>
      <c r="BJ96" s="238"/>
      <c r="BK96" s="238"/>
      <c r="BL96" s="238"/>
      <c r="BM96" s="238"/>
    </row>
    <row r="97" spans="28:65" s="226" customFormat="1" hidden="1">
      <c r="AB97" s="72"/>
      <c r="AC97" s="238"/>
      <c r="AD97" s="238"/>
      <c r="AE97" s="238"/>
      <c r="AF97" s="238"/>
      <c r="AG97" s="238"/>
      <c r="AH97" s="238"/>
      <c r="AI97" s="238"/>
      <c r="AJ97" s="238"/>
      <c r="AK97" s="238"/>
      <c r="AL97" s="238"/>
      <c r="AM97" s="238"/>
      <c r="AN97" s="238"/>
      <c r="AO97" s="238"/>
      <c r="AP97" s="238"/>
      <c r="AQ97" s="238"/>
      <c r="AR97" s="238"/>
      <c r="AS97" s="238"/>
      <c r="AT97" s="238"/>
      <c r="AU97" s="238"/>
      <c r="AV97" s="238"/>
      <c r="AW97" s="238"/>
      <c r="AX97" s="238"/>
      <c r="AY97" s="238"/>
      <c r="AZ97" s="238"/>
      <c r="BA97" s="238"/>
      <c r="BB97" s="238"/>
      <c r="BC97" s="238"/>
      <c r="BD97" s="238"/>
      <c r="BE97" s="238"/>
      <c r="BF97" s="238"/>
      <c r="BG97" s="238"/>
      <c r="BH97" s="238"/>
      <c r="BI97" s="238"/>
      <c r="BJ97" s="238"/>
      <c r="BK97" s="238"/>
      <c r="BL97" s="238"/>
      <c r="BM97" s="238"/>
    </row>
    <row r="98" spans="28:65" s="226" customFormat="1" hidden="1">
      <c r="AB98" s="72"/>
      <c r="AC98" s="238"/>
      <c r="AD98" s="238"/>
      <c r="AE98" s="238"/>
      <c r="AF98" s="238"/>
      <c r="AG98" s="238"/>
      <c r="AH98" s="238"/>
      <c r="AI98" s="238"/>
      <c r="AJ98" s="238"/>
      <c r="AK98" s="238"/>
      <c r="AL98" s="238"/>
      <c r="AM98" s="238"/>
      <c r="AN98" s="238"/>
      <c r="AO98" s="238"/>
      <c r="AP98" s="238"/>
      <c r="AQ98" s="238"/>
      <c r="AR98" s="238"/>
      <c r="AS98" s="238"/>
      <c r="AT98" s="238"/>
      <c r="AU98" s="238"/>
      <c r="AV98" s="238"/>
      <c r="AW98" s="238"/>
      <c r="AX98" s="238"/>
      <c r="AY98" s="238"/>
      <c r="AZ98" s="238"/>
      <c r="BA98" s="238"/>
      <c r="BB98" s="238"/>
      <c r="BC98" s="238"/>
      <c r="BD98" s="238"/>
      <c r="BE98" s="238"/>
      <c r="BF98" s="238"/>
      <c r="BG98" s="238"/>
      <c r="BH98" s="238"/>
      <c r="BI98" s="238"/>
      <c r="BJ98" s="238"/>
      <c r="BK98" s="238"/>
      <c r="BL98" s="238"/>
      <c r="BM98" s="238"/>
    </row>
    <row r="99" spans="28:65" s="226" customFormat="1" hidden="1">
      <c r="AB99" s="72"/>
      <c r="AC99" s="238"/>
      <c r="AD99" s="238"/>
      <c r="AE99" s="238"/>
      <c r="AF99" s="238"/>
      <c r="AG99" s="238"/>
      <c r="AH99" s="238"/>
      <c r="AI99" s="238"/>
      <c r="AJ99" s="238"/>
      <c r="AK99" s="238"/>
      <c r="AL99" s="238"/>
      <c r="AM99" s="238"/>
      <c r="AN99" s="238"/>
      <c r="AO99" s="238"/>
      <c r="AP99" s="238"/>
      <c r="AQ99" s="238"/>
      <c r="AR99" s="238"/>
      <c r="AS99" s="238"/>
      <c r="AT99" s="238"/>
      <c r="AU99" s="238"/>
      <c r="AV99" s="238"/>
      <c r="AW99" s="238"/>
      <c r="AX99" s="238"/>
      <c r="AY99" s="238"/>
      <c r="AZ99" s="238"/>
      <c r="BA99" s="238"/>
      <c r="BB99" s="238"/>
      <c r="BC99" s="238"/>
      <c r="BD99" s="238"/>
      <c r="BE99" s="238"/>
      <c r="BF99" s="238"/>
      <c r="BG99" s="238"/>
      <c r="BH99" s="238"/>
      <c r="BI99" s="238"/>
      <c r="BJ99" s="238"/>
      <c r="BK99" s="238"/>
      <c r="BL99" s="238"/>
      <c r="BM99" s="238"/>
    </row>
    <row r="100" spans="28:65" s="226" customFormat="1" hidden="1">
      <c r="AB100" s="72"/>
      <c r="AC100" s="238"/>
      <c r="AD100" s="238"/>
      <c r="AE100" s="238"/>
      <c r="AF100" s="238"/>
      <c r="AG100" s="238"/>
      <c r="AH100" s="238"/>
      <c r="AI100" s="238"/>
      <c r="AJ100" s="238"/>
      <c r="AK100" s="238"/>
      <c r="AL100" s="238"/>
      <c r="AM100" s="238"/>
      <c r="AN100" s="238"/>
      <c r="AO100" s="238"/>
      <c r="AP100" s="238"/>
      <c r="AQ100" s="238"/>
      <c r="AR100" s="238"/>
      <c r="AS100" s="238"/>
      <c r="AT100" s="238"/>
      <c r="AU100" s="238"/>
      <c r="AV100" s="238"/>
      <c r="AW100" s="238"/>
      <c r="AX100" s="238"/>
      <c r="AY100" s="238"/>
      <c r="AZ100" s="238"/>
      <c r="BA100" s="238"/>
      <c r="BB100" s="238"/>
      <c r="BC100" s="238"/>
      <c r="BD100" s="238"/>
      <c r="BE100" s="238"/>
      <c r="BF100" s="238"/>
      <c r="BG100" s="238"/>
      <c r="BH100" s="238"/>
      <c r="BI100" s="238"/>
      <c r="BJ100" s="238"/>
      <c r="BK100" s="238"/>
      <c r="BL100" s="238"/>
      <c r="BM100" s="238"/>
    </row>
    <row r="101" spans="28:65" s="226" customFormat="1" hidden="1">
      <c r="AB101" s="72"/>
      <c r="AC101" s="238"/>
      <c r="AD101" s="238"/>
      <c r="AE101" s="238"/>
      <c r="AF101" s="238"/>
      <c r="AG101" s="238"/>
      <c r="AH101" s="238"/>
      <c r="AI101" s="238"/>
      <c r="AJ101" s="238"/>
      <c r="AK101" s="238"/>
      <c r="AL101" s="238"/>
      <c r="AM101" s="238"/>
      <c r="AN101" s="238"/>
      <c r="AO101" s="238"/>
      <c r="AP101" s="238"/>
      <c r="AQ101" s="238"/>
      <c r="AR101" s="238"/>
      <c r="AS101" s="238"/>
      <c r="AT101" s="238"/>
      <c r="AU101" s="238"/>
      <c r="AV101" s="238"/>
      <c r="AW101" s="238"/>
      <c r="AX101" s="238"/>
      <c r="AY101" s="238"/>
      <c r="AZ101" s="238"/>
      <c r="BA101" s="238"/>
      <c r="BB101" s="238"/>
      <c r="BC101" s="238"/>
      <c r="BD101" s="238"/>
      <c r="BE101" s="238"/>
      <c r="BF101" s="238"/>
      <c r="BG101" s="238"/>
      <c r="BH101" s="238"/>
      <c r="BI101" s="238"/>
      <c r="BJ101" s="238"/>
      <c r="BK101" s="238"/>
      <c r="BL101" s="238"/>
      <c r="BM101" s="238"/>
    </row>
    <row r="102" spans="28:65" s="226" customFormat="1" hidden="1">
      <c r="AB102" s="72"/>
      <c r="AC102" s="238"/>
      <c r="AD102" s="238"/>
      <c r="AE102" s="238"/>
      <c r="AF102" s="238"/>
      <c r="AG102" s="238"/>
      <c r="AH102" s="238"/>
      <c r="AI102" s="238"/>
      <c r="AJ102" s="238"/>
      <c r="AK102" s="238"/>
      <c r="AL102" s="238"/>
      <c r="AM102" s="238"/>
      <c r="AN102" s="238"/>
      <c r="AO102" s="238"/>
      <c r="AP102" s="238"/>
      <c r="AQ102" s="238"/>
      <c r="AR102" s="238"/>
      <c r="AS102" s="238"/>
      <c r="AT102" s="238"/>
      <c r="AU102" s="238"/>
      <c r="AV102" s="238"/>
      <c r="AW102" s="238"/>
      <c r="AX102" s="238"/>
      <c r="AY102" s="238"/>
      <c r="AZ102" s="238"/>
      <c r="BA102" s="238"/>
      <c r="BB102" s="238"/>
      <c r="BC102" s="238"/>
      <c r="BD102" s="238"/>
      <c r="BE102" s="238"/>
      <c r="BF102" s="238"/>
      <c r="BG102" s="238"/>
      <c r="BH102" s="238"/>
      <c r="BI102" s="238"/>
      <c r="BJ102" s="238"/>
      <c r="BK102" s="238"/>
      <c r="BL102" s="238"/>
      <c r="BM102" s="238"/>
    </row>
    <row r="103" spans="28:65" s="226" customFormat="1" hidden="1">
      <c r="AB103" s="72"/>
      <c r="AC103" s="238"/>
      <c r="AD103" s="238"/>
      <c r="AE103" s="238"/>
      <c r="AF103" s="238"/>
      <c r="AG103" s="238"/>
      <c r="AH103" s="238"/>
      <c r="AI103" s="238"/>
      <c r="AJ103" s="238"/>
      <c r="AK103" s="238"/>
      <c r="AL103" s="238"/>
      <c r="AM103" s="238"/>
      <c r="AN103" s="238"/>
      <c r="AO103" s="238"/>
      <c r="AP103" s="238"/>
      <c r="AQ103" s="238"/>
      <c r="AR103" s="238"/>
      <c r="AS103" s="238"/>
      <c r="AT103" s="238"/>
      <c r="AU103" s="238"/>
      <c r="AV103" s="238"/>
      <c r="AW103" s="238"/>
      <c r="AX103" s="238"/>
      <c r="AY103" s="238"/>
      <c r="AZ103" s="238"/>
      <c r="BA103" s="238"/>
      <c r="BB103" s="238"/>
      <c r="BC103" s="238"/>
      <c r="BD103" s="238"/>
      <c r="BE103" s="238"/>
      <c r="BF103" s="238"/>
      <c r="BG103" s="238"/>
      <c r="BH103" s="238"/>
      <c r="BI103" s="238"/>
      <c r="BJ103" s="238"/>
      <c r="BK103" s="238"/>
      <c r="BL103" s="238"/>
      <c r="BM103" s="238"/>
    </row>
    <row r="104" spans="28:65" s="226" customFormat="1" hidden="1">
      <c r="AB104" s="72"/>
      <c r="AC104" s="238"/>
      <c r="AD104" s="238"/>
      <c r="AE104" s="238"/>
      <c r="AF104" s="238"/>
      <c r="AG104" s="238"/>
      <c r="AH104" s="238"/>
      <c r="AI104" s="238"/>
      <c r="AJ104" s="238"/>
      <c r="AK104" s="238"/>
      <c r="AL104" s="238"/>
      <c r="AM104" s="238"/>
      <c r="AN104" s="238"/>
      <c r="AO104" s="238"/>
      <c r="AP104" s="238"/>
      <c r="AQ104" s="238"/>
      <c r="AR104" s="238"/>
      <c r="AS104" s="238"/>
      <c r="AT104" s="238"/>
      <c r="AU104" s="238"/>
      <c r="AV104" s="238"/>
      <c r="AW104" s="238"/>
      <c r="AX104" s="238"/>
      <c r="AY104" s="238"/>
      <c r="AZ104" s="238"/>
      <c r="BA104" s="238"/>
      <c r="BB104" s="238"/>
      <c r="BC104" s="238"/>
      <c r="BD104" s="238"/>
      <c r="BE104" s="238"/>
      <c r="BF104" s="238"/>
      <c r="BG104" s="238"/>
      <c r="BH104" s="238"/>
      <c r="BI104" s="238"/>
      <c r="BJ104" s="238"/>
      <c r="BK104" s="238"/>
      <c r="BL104" s="238"/>
      <c r="BM104" s="238"/>
    </row>
    <row r="105" spans="28:65" s="226" customFormat="1" hidden="1">
      <c r="AB105" s="72"/>
      <c r="AC105" s="238"/>
      <c r="AD105" s="238"/>
      <c r="AE105" s="238"/>
      <c r="AF105" s="238"/>
      <c r="AG105" s="238"/>
      <c r="AH105" s="238"/>
      <c r="AI105" s="238"/>
      <c r="AJ105" s="238"/>
      <c r="AK105" s="238"/>
      <c r="AL105" s="238"/>
      <c r="AM105" s="238"/>
      <c r="AN105" s="238"/>
      <c r="AO105" s="238"/>
      <c r="AP105" s="238"/>
      <c r="AQ105" s="238"/>
      <c r="AR105" s="238"/>
      <c r="AS105" s="238"/>
      <c r="AT105" s="238"/>
      <c r="AU105" s="238"/>
      <c r="AV105" s="238"/>
      <c r="AW105" s="238"/>
      <c r="AX105" s="238"/>
      <c r="AY105" s="238"/>
      <c r="AZ105" s="238"/>
      <c r="BA105" s="238"/>
      <c r="BB105" s="238"/>
      <c r="BC105" s="238"/>
      <c r="BD105" s="238"/>
      <c r="BE105" s="238"/>
      <c r="BF105" s="238"/>
      <c r="BG105" s="238"/>
      <c r="BH105" s="238"/>
      <c r="BI105" s="238"/>
      <c r="BJ105" s="238"/>
      <c r="BK105" s="238"/>
      <c r="BL105" s="238"/>
      <c r="BM105" s="238"/>
    </row>
    <row r="106" spans="28:65" s="226" customFormat="1" hidden="1">
      <c r="AB106" s="72"/>
      <c r="AC106" s="238"/>
      <c r="AD106" s="238"/>
      <c r="AE106" s="238"/>
      <c r="AF106" s="238"/>
      <c r="AG106" s="238"/>
      <c r="AH106" s="238"/>
      <c r="AI106" s="238"/>
      <c r="AJ106" s="238"/>
      <c r="AK106" s="238"/>
      <c r="AL106" s="238"/>
      <c r="AM106" s="238"/>
      <c r="AN106" s="238"/>
      <c r="AO106" s="238"/>
      <c r="AP106" s="238"/>
      <c r="AQ106" s="238"/>
      <c r="AR106" s="238"/>
      <c r="AS106" s="238"/>
      <c r="AT106" s="238"/>
      <c r="AU106" s="238"/>
      <c r="AV106" s="238"/>
      <c r="AW106" s="238"/>
      <c r="AX106" s="238"/>
      <c r="AY106" s="238"/>
      <c r="AZ106" s="238"/>
      <c r="BA106" s="238"/>
      <c r="BB106" s="238"/>
      <c r="BC106" s="238"/>
      <c r="BD106" s="238"/>
      <c r="BE106" s="238"/>
      <c r="BF106" s="238"/>
      <c r="BG106" s="238"/>
      <c r="BH106" s="238"/>
      <c r="BI106" s="238"/>
      <c r="BJ106" s="238"/>
      <c r="BK106" s="238"/>
      <c r="BL106" s="238"/>
      <c r="BM106" s="238"/>
    </row>
    <row r="107" spans="28:65" s="226" customFormat="1" hidden="1">
      <c r="AB107" s="72"/>
      <c r="AC107" s="238"/>
      <c r="AD107" s="238"/>
      <c r="AE107" s="238"/>
      <c r="AF107" s="238"/>
      <c r="AG107" s="238"/>
      <c r="AH107" s="238"/>
      <c r="AI107" s="238"/>
      <c r="AJ107" s="238"/>
      <c r="AK107" s="238"/>
      <c r="AL107" s="238"/>
      <c r="AM107" s="238"/>
      <c r="AN107" s="238"/>
      <c r="AO107" s="238"/>
      <c r="AP107" s="238"/>
      <c r="AQ107" s="238"/>
      <c r="AR107" s="238"/>
      <c r="AS107" s="238"/>
      <c r="AT107" s="238"/>
      <c r="AU107" s="238"/>
      <c r="AV107" s="238"/>
      <c r="AW107" s="238"/>
      <c r="AX107" s="238"/>
      <c r="AY107" s="238"/>
      <c r="AZ107" s="238"/>
      <c r="BA107" s="238"/>
      <c r="BB107" s="238"/>
      <c r="BC107" s="238"/>
      <c r="BD107" s="238"/>
      <c r="BE107" s="238"/>
      <c r="BF107" s="238"/>
      <c r="BG107" s="238"/>
      <c r="BH107" s="238"/>
      <c r="BI107" s="238"/>
      <c r="BJ107" s="238"/>
      <c r="BK107" s="238"/>
      <c r="BL107" s="238"/>
      <c r="BM107" s="238"/>
    </row>
    <row r="108" spans="28:65" s="226" customFormat="1" hidden="1">
      <c r="AB108" s="72"/>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c r="BF108" s="238"/>
      <c r="BG108" s="238"/>
      <c r="BH108" s="238"/>
      <c r="BI108" s="238"/>
      <c r="BJ108" s="238"/>
      <c r="BK108" s="238"/>
      <c r="BL108" s="238"/>
      <c r="BM108" s="238"/>
    </row>
    <row r="109" spans="28:65" s="226" customFormat="1" hidden="1">
      <c r="AB109" s="72"/>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row>
    <row r="110" spans="28:65" s="226" customFormat="1" hidden="1">
      <c r="AB110" s="72"/>
      <c r="AC110" s="238"/>
      <c r="AD110" s="238"/>
      <c r="AE110" s="238"/>
      <c r="AF110" s="238"/>
      <c r="AG110" s="238"/>
      <c r="AH110" s="238"/>
      <c r="AI110" s="238"/>
      <c r="AJ110" s="238"/>
      <c r="AK110" s="238"/>
      <c r="AL110" s="238"/>
      <c r="AM110" s="238"/>
      <c r="AN110" s="238"/>
      <c r="AO110" s="238"/>
      <c r="AP110" s="238"/>
      <c r="AQ110" s="238"/>
      <c r="AR110" s="238"/>
      <c r="AS110" s="238"/>
      <c r="AT110" s="238"/>
      <c r="AU110" s="238"/>
      <c r="AV110" s="238"/>
      <c r="AW110" s="238"/>
      <c r="AX110" s="238"/>
      <c r="AY110" s="238"/>
      <c r="AZ110" s="238"/>
      <c r="BA110" s="238"/>
      <c r="BB110" s="238"/>
      <c r="BC110" s="238"/>
      <c r="BD110" s="238"/>
      <c r="BE110" s="238"/>
      <c r="BF110" s="238"/>
      <c r="BG110" s="238"/>
      <c r="BH110" s="238"/>
      <c r="BI110" s="238"/>
      <c r="BJ110" s="238"/>
      <c r="BK110" s="238"/>
      <c r="BL110" s="238"/>
      <c r="BM110" s="238"/>
    </row>
    <row r="111" spans="28:65" s="226" customFormat="1" hidden="1">
      <c r="AB111" s="72"/>
      <c r="AC111" s="238"/>
      <c r="AD111" s="238"/>
      <c r="AE111" s="238"/>
      <c r="AF111" s="238"/>
      <c r="AG111" s="238"/>
      <c r="AH111" s="238"/>
      <c r="AI111" s="238"/>
      <c r="AJ111" s="238"/>
      <c r="AK111" s="238"/>
      <c r="AL111" s="238"/>
      <c r="AM111" s="238"/>
      <c r="AN111" s="238"/>
      <c r="AO111" s="238"/>
      <c r="AP111" s="238"/>
      <c r="AQ111" s="238"/>
      <c r="AR111" s="238"/>
      <c r="AS111" s="238"/>
      <c r="AT111" s="238"/>
      <c r="AU111" s="238"/>
      <c r="AV111" s="238"/>
      <c r="AW111" s="238"/>
      <c r="AX111" s="238"/>
      <c r="AY111" s="238"/>
      <c r="AZ111" s="238"/>
      <c r="BA111" s="238"/>
      <c r="BB111" s="238"/>
      <c r="BC111" s="238"/>
      <c r="BD111" s="238"/>
      <c r="BE111" s="238"/>
      <c r="BF111" s="238"/>
      <c r="BG111" s="238"/>
      <c r="BH111" s="238"/>
      <c r="BI111" s="238"/>
      <c r="BJ111" s="238"/>
      <c r="BK111" s="238"/>
      <c r="BL111" s="238"/>
      <c r="BM111" s="238"/>
    </row>
    <row r="112" spans="28:65" s="226" customFormat="1" hidden="1">
      <c r="AB112" s="72"/>
      <c r="AC112" s="238"/>
      <c r="AD112" s="238"/>
      <c r="AE112" s="238"/>
      <c r="AF112" s="238"/>
      <c r="AG112" s="238"/>
      <c r="AH112" s="238"/>
      <c r="AI112" s="238"/>
      <c r="AJ112" s="238"/>
      <c r="AK112" s="238"/>
      <c r="AL112" s="238"/>
      <c r="AM112" s="238"/>
      <c r="AN112" s="238"/>
      <c r="AO112" s="238"/>
      <c r="AP112" s="238"/>
      <c r="AQ112" s="238"/>
      <c r="AR112" s="238"/>
      <c r="AS112" s="238"/>
      <c r="AT112" s="238"/>
      <c r="AU112" s="238"/>
      <c r="AV112" s="238"/>
      <c r="AW112" s="238"/>
      <c r="AX112" s="238"/>
      <c r="AY112" s="238"/>
      <c r="AZ112" s="238"/>
      <c r="BA112" s="238"/>
      <c r="BB112" s="238"/>
      <c r="BC112" s="238"/>
      <c r="BD112" s="238"/>
      <c r="BE112" s="238"/>
      <c r="BF112" s="238"/>
      <c r="BG112" s="238"/>
      <c r="BH112" s="238"/>
      <c r="BI112" s="238"/>
      <c r="BJ112" s="238"/>
      <c r="BK112" s="238"/>
      <c r="BL112" s="238"/>
      <c r="BM112" s="238"/>
    </row>
    <row r="113" spans="28:65" s="226" customFormat="1" hidden="1">
      <c r="AB113" s="72"/>
      <c r="AC113" s="238"/>
      <c r="AD113" s="238"/>
      <c r="AE113" s="238"/>
      <c r="AF113" s="238"/>
      <c r="AG113" s="238"/>
      <c r="AH113" s="238"/>
      <c r="AI113" s="238"/>
      <c r="AJ113" s="238"/>
      <c r="AK113" s="238"/>
      <c r="AL113" s="238"/>
      <c r="AM113" s="238"/>
      <c r="AN113" s="238"/>
      <c r="AO113" s="238"/>
      <c r="AP113" s="238"/>
      <c r="AQ113" s="238"/>
      <c r="AR113" s="238"/>
      <c r="AS113" s="238"/>
      <c r="AT113" s="238"/>
      <c r="AU113" s="238"/>
      <c r="AV113" s="238"/>
      <c r="AW113" s="238"/>
      <c r="AX113" s="238"/>
      <c r="AY113" s="238"/>
      <c r="AZ113" s="238"/>
      <c r="BA113" s="238"/>
      <c r="BB113" s="238"/>
      <c r="BC113" s="238"/>
      <c r="BD113" s="238"/>
      <c r="BE113" s="238"/>
      <c r="BF113" s="238"/>
      <c r="BG113" s="238"/>
      <c r="BH113" s="238"/>
      <c r="BI113" s="238"/>
      <c r="BJ113" s="238"/>
      <c r="BK113" s="238"/>
      <c r="BL113" s="238"/>
      <c r="BM113" s="238"/>
    </row>
    <row r="114" spans="28:65" s="226" customFormat="1" hidden="1">
      <c r="AB114" s="72"/>
      <c r="AC114" s="238"/>
      <c r="AD114" s="238"/>
      <c r="AE114" s="238"/>
      <c r="AF114" s="238"/>
      <c r="AG114" s="238"/>
      <c r="AH114" s="238"/>
      <c r="AI114" s="238"/>
      <c r="AJ114" s="238"/>
      <c r="AK114" s="238"/>
      <c r="AL114" s="238"/>
      <c r="AM114" s="238"/>
      <c r="AN114" s="238"/>
      <c r="AO114" s="238"/>
      <c r="AP114" s="238"/>
      <c r="AQ114" s="238"/>
      <c r="AR114" s="238"/>
      <c r="AS114" s="238"/>
      <c r="AT114" s="238"/>
      <c r="AU114" s="238"/>
      <c r="AV114" s="238"/>
      <c r="AW114" s="238"/>
      <c r="AX114" s="238"/>
      <c r="AY114" s="238"/>
      <c r="AZ114" s="238"/>
      <c r="BA114" s="238"/>
      <c r="BB114" s="238"/>
      <c r="BC114" s="238"/>
      <c r="BD114" s="238"/>
      <c r="BE114" s="238"/>
      <c r="BF114" s="238"/>
      <c r="BG114" s="238"/>
      <c r="BH114" s="238"/>
      <c r="BI114" s="238"/>
      <c r="BJ114" s="238"/>
      <c r="BK114" s="238"/>
      <c r="BL114" s="238"/>
      <c r="BM114" s="238"/>
    </row>
    <row r="115" spans="28:65" s="226" customFormat="1" hidden="1">
      <c r="AB115" s="72"/>
      <c r="AC115" s="238"/>
      <c r="AD115" s="238"/>
      <c r="AE115" s="238"/>
      <c r="AF115" s="238"/>
      <c r="AG115" s="238"/>
      <c r="AH115" s="238"/>
      <c r="AI115" s="238"/>
      <c r="AJ115" s="238"/>
      <c r="AK115" s="238"/>
      <c r="AL115" s="238"/>
      <c r="AM115" s="238"/>
      <c r="AN115" s="238"/>
      <c r="AO115" s="238"/>
      <c r="AP115" s="238"/>
      <c r="AQ115" s="238"/>
      <c r="AR115" s="238"/>
      <c r="AS115" s="238"/>
      <c r="AT115" s="238"/>
      <c r="AU115" s="238"/>
      <c r="AV115" s="238"/>
      <c r="AW115" s="238"/>
      <c r="AX115" s="238"/>
      <c r="AY115" s="238"/>
      <c r="AZ115" s="238"/>
      <c r="BA115" s="238"/>
      <c r="BB115" s="238"/>
      <c r="BC115" s="238"/>
      <c r="BD115" s="238"/>
      <c r="BE115" s="238"/>
      <c r="BF115" s="238"/>
      <c r="BG115" s="238"/>
      <c r="BH115" s="238"/>
      <c r="BI115" s="238"/>
      <c r="BJ115" s="238"/>
      <c r="BK115" s="238"/>
      <c r="BL115" s="238"/>
      <c r="BM115" s="238"/>
    </row>
    <row r="116" spans="28:65" s="226" customFormat="1" hidden="1">
      <c r="AB116" s="72"/>
      <c r="AC116" s="238"/>
      <c r="AD116" s="238"/>
      <c r="AE116" s="238"/>
      <c r="AF116" s="238"/>
      <c r="AG116" s="238"/>
      <c r="AH116" s="238"/>
      <c r="AI116" s="238"/>
      <c r="AJ116" s="238"/>
      <c r="AK116" s="238"/>
      <c r="AL116" s="238"/>
      <c r="AM116" s="238"/>
      <c r="AN116" s="238"/>
      <c r="AO116" s="238"/>
      <c r="AP116" s="238"/>
      <c r="AQ116" s="238"/>
      <c r="AR116" s="238"/>
      <c r="AS116" s="238"/>
      <c r="AT116" s="238"/>
      <c r="AU116" s="238"/>
      <c r="AV116" s="238"/>
      <c r="AW116" s="238"/>
      <c r="AX116" s="238"/>
      <c r="AY116" s="238"/>
      <c r="AZ116" s="238"/>
      <c r="BA116" s="238"/>
      <c r="BB116" s="238"/>
      <c r="BC116" s="238"/>
      <c r="BD116" s="238"/>
      <c r="BE116" s="238"/>
      <c r="BF116" s="238"/>
      <c r="BG116" s="238"/>
      <c r="BH116" s="238"/>
      <c r="BI116" s="238"/>
      <c r="BJ116" s="238"/>
      <c r="BK116" s="238"/>
      <c r="BL116" s="238"/>
      <c r="BM116" s="238"/>
    </row>
    <row r="117" spans="28:65" s="226" customFormat="1" hidden="1">
      <c r="AB117" s="72"/>
      <c r="AC117" s="238"/>
      <c r="AD117" s="238"/>
      <c r="AE117" s="238"/>
      <c r="AF117" s="238"/>
      <c r="AG117" s="238"/>
      <c r="AH117" s="238"/>
      <c r="AI117" s="238"/>
      <c r="AJ117" s="238"/>
      <c r="AK117" s="238"/>
      <c r="AL117" s="238"/>
      <c r="AM117" s="238"/>
      <c r="AN117" s="238"/>
      <c r="AO117" s="238"/>
      <c r="AP117" s="238"/>
      <c r="AQ117" s="238"/>
      <c r="AR117" s="238"/>
      <c r="AS117" s="238"/>
      <c r="AT117" s="238"/>
      <c r="AU117" s="238"/>
      <c r="AV117" s="238"/>
      <c r="AW117" s="238"/>
      <c r="AX117" s="238"/>
      <c r="AY117" s="238"/>
      <c r="AZ117" s="238"/>
      <c r="BA117" s="238"/>
      <c r="BB117" s="238"/>
      <c r="BC117" s="238"/>
      <c r="BD117" s="238"/>
      <c r="BE117" s="238"/>
      <c r="BF117" s="238"/>
      <c r="BG117" s="238"/>
      <c r="BH117" s="238"/>
      <c r="BI117" s="238"/>
      <c r="BJ117" s="238"/>
      <c r="BK117" s="238"/>
      <c r="BL117" s="238"/>
      <c r="BM117" s="238"/>
    </row>
    <row r="118" spans="28:65" s="226" customFormat="1" hidden="1">
      <c r="AB118" s="238"/>
      <c r="AC118" s="238"/>
      <c r="AD118" s="238"/>
      <c r="AE118" s="238"/>
      <c r="AF118" s="238"/>
      <c r="AG118" s="238"/>
      <c r="AH118" s="238"/>
      <c r="AI118" s="238"/>
      <c r="AJ118" s="238"/>
      <c r="AK118" s="238"/>
      <c r="AL118" s="238"/>
      <c r="AM118" s="238"/>
      <c r="AN118" s="238"/>
      <c r="AO118" s="238"/>
      <c r="AP118" s="238"/>
      <c r="AQ118" s="238"/>
      <c r="AR118" s="238"/>
      <c r="AS118" s="238"/>
      <c r="AT118" s="238"/>
      <c r="AU118" s="238"/>
      <c r="AV118" s="238"/>
      <c r="AW118" s="238"/>
      <c r="AX118" s="238"/>
      <c r="AY118" s="238"/>
      <c r="AZ118" s="238"/>
      <c r="BA118" s="238"/>
      <c r="BB118" s="238"/>
      <c r="BC118" s="238"/>
      <c r="BD118" s="238"/>
      <c r="BE118" s="238"/>
      <c r="BF118" s="238"/>
    </row>
    <row r="119" spans="28:65" s="226" customFormat="1" hidden="1">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row>
    <row r="120" spans="28:65" s="226" customFormat="1" hidden="1">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row>
    <row r="121" spans="28:65" s="226" customFormat="1" hidden="1">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row>
    <row r="122" spans="28:65" s="226" customFormat="1" hidden="1">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row>
    <row r="123" spans="28:65" s="226" customFormat="1" hidden="1">
      <c r="AB123" s="238"/>
      <c r="AC123" s="238"/>
      <c r="AD123" s="238"/>
      <c r="AE123" s="238"/>
      <c r="AF123" s="238"/>
      <c r="AG123" s="238"/>
      <c r="AH123" s="238"/>
      <c r="AI123" s="238"/>
      <c r="AJ123" s="238"/>
      <c r="AK123" s="238"/>
      <c r="AL123" s="238"/>
      <c r="AM123" s="238"/>
      <c r="AN123" s="238"/>
      <c r="AO123" s="238"/>
      <c r="AP123" s="238"/>
      <c r="AQ123" s="238"/>
      <c r="AR123" s="238"/>
      <c r="AS123" s="238"/>
      <c r="AT123" s="238"/>
      <c r="AU123" s="238"/>
      <c r="AV123" s="238"/>
      <c r="AW123" s="238"/>
      <c r="AX123" s="238"/>
      <c r="AY123" s="238"/>
      <c r="AZ123" s="238"/>
      <c r="BA123" s="238"/>
      <c r="BB123" s="238"/>
      <c r="BC123" s="238"/>
      <c r="BD123" s="238"/>
      <c r="BE123" s="238"/>
      <c r="BF123" s="238"/>
    </row>
    <row r="124" spans="28:65" s="226" customFormat="1" hidden="1">
      <c r="AB124" s="238"/>
      <c r="AC124" s="238"/>
      <c r="AD124" s="238"/>
      <c r="AE124" s="238"/>
      <c r="AF124" s="238"/>
      <c r="AG124" s="238"/>
      <c r="AH124" s="238"/>
      <c r="AI124" s="238"/>
      <c r="AJ124" s="238"/>
      <c r="AK124" s="238"/>
      <c r="AL124" s="238"/>
      <c r="AM124" s="238"/>
      <c r="AN124" s="238"/>
      <c r="AO124" s="238"/>
      <c r="AP124" s="238"/>
      <c r="AQ124" s="238"/>
      <c r="AR124" s="238"/>
      <c r="AS124" s="238"/>
      <c r="AT124" s="238"/>
      <c r="AU124" s="238"/>
      <c r="AV124" s="238"/>
      <c r="AW124" s="238"/>
      <c r="AX124" s="238"/>
      <c r="AY124" s="238"/>
      <c r="AZ124" s="238"/>
      <c r="BA124" s="238"/>
      <c r="BB124" s="238"/>
      <c r="BC124" s="238"/>
      <c r="BD124" s="238"/>
      <c r="BE124" s="238"/>
      <c r="BF124" s="238"/>
    </row>
    <row r="125" spans="28:65" s="226" customFormat="1" hidden="1">
      <c r="AB125" s="238"/>
      <c r="AC125" s="238"/>
      <c r="AD125" s="238"/>
      <c r="AE125" s="238"/>
      <c r="AF125" s="238"/>
      <c r="AG125" s="238"/>
      <c r="AH125" s="238"/>
      <c r="AI125" s="238"/>
      <c r="AJ125" s="238"/>
      <c r="AK125" s="238"/>
      <c r="AL125" s="238"/>
      <c r="AM125" s="238"/>
      <c r="AN125" s="238"/>
      <c r="AO125" s="238"/>
      <c r="AP125" s="238"/>
      <c r="AQ125" s="238"/>
      <c r="AR125" s="238"/>
      <c r="AS125" s="238"/>
      <c r="AT125" s="238"/>
      <c r="AU125" s="238"/>
      <c r="AV125" s="238"/>
      <c r="AW125" s="238"/>
      <c r="AX125" s="238"/>
      <c r="AY125" s="238"/>
      <c r="AZ125" s="238"/>
      <c r="BA125" s="238"/>
      <c r="BB125" s="238"/>
      <c r="BC125" s="238"/>
      <c r="BD125" s="238"/>
      <c r="BE125" s="238"/>
      <c r="BF125" s="238"/>
    </row>
    <row r="126" spans="28:65" s="226" customFormat="1" hidden="1">
      <c r="AB126" s="238"/>
      <c r="AC126" s="238"/>
      <c r="AD126" s="238"/>
      <c r="AE126" s="238"/>
      <c r="AF126" s="238"/>
      <c r="AG126" s="238"/>
      <c r="AH126" s="238"/>
      <c r="AI126" s="238"/>
      <c r="AJ126" s="238"/>
      <c r="AK126" s="238"/>
      <c r="AL126" s="238"/>
      <c r="AM126" s="238"/>
      <c r="AN126" s="238"/>
      <c r="AO126" s="238"/>
      <c r="AP126" s="238"/>
      <c r="AQ126" s="238"/>
      <c r="AR126" s="238"/>
      <c r="AS126" s="238"/>
      <c r="AT126" s="238"/>
      <c r="AU126" s="238"/>
      <c r="AV126" s="238"/>
      <c r="AW126" s="238"/>
      <c r="AX126" s="238"/>
      <c r="AY126" s="238"/>
      <c r="AZ126" s="238"/>
      <c r="BA126" s="238"/>
      <c r="BB126" s="238"/>
      <c r="BC126" s="238"/>
      <c r="BD126" s="238"/>
      <c r="BE126" s="238"/>
      <c r="BF126" s="238"/>
    </row>
    <row r="127" spans="28:65" s="226" customFormat="1" hidden="1">
      <c r="AB127" s="238"/>
      <c r="AC127" s="238"/>
      <c r="AD127" s="238"/>
      <c r="AE127" s="238"/>
      <c r="AF127" s="238"/>
      <c r="AG127" s="238"/>
      <c r="AH127" s="238"/>
      <c r="AI127" s="238"/>
      <c r="AJ127" s="238"/>
      <c r="AK127" s="238"/>
      <c r="AL127" s="238"/>
      <c r="AM127" s="238"/>
      <c r="AN127" s="238"/>
      <c r="AO127" s="238"/>
      <c r="AP127" s="238"/>
      <c r="AQ127" s="238"/>
      <c r="AR127" s="238"/>
      <c r="AS127" s="238"/>
      <c r="AT127" s="238"/>
      <c r="AU127" s="238"/>
      <c r="AV127" s="238"/>
      <c r="AW127" s="238"/>
      <c r="AX127" s="238"/>
      <c r="AY127" s="238"/>
      <c r="AZ127" s="238"/>
      <c r="BA127" s="238"/>
      <c r="BB127" s="238"/>
      <c r="BC127" s="238"/>
      <c r="BD127" s="238"/>
      <c r="BE127" s="238"/>
      <c r="BF127" s="238"/>
    </row>
    <row r="128" spans="28:65" s="226" customFormat="1" hidden="1">
      <c r="AB128" s="238"/>
      <c r="AC128" s="238"/>
      <c r="AD128" s="238"/>
      <c r="AE128" s="238"/>
      <c r="AF128" s="238"/>
      <c r="AG128" s="238"/>
      <c r="AH128" s="238"/>
      <c r="AI128" s="238"/>
      <c r="AJ128" s="238"/>
      <c r="AK128" s="238"/>
      <c r="AL128" s="238"/>
      <c r="AM128" s="238"/>
      <c r="AN128" s="238"/>
      <c r="AO128" s="238"/>
      <c r="AP128" s="238"/>
      <c r="AQ128" s="238"/>
      <c r="AR128" s="238"/>
      <c r="AS128" s="238"/>
      <c r="AT128" s="238"/>
      <c r="AU128" s="238"/>
      <c r="AV128" s="238"/>
      <c r="AW128" s="238"/>
      <c r="AX128" s="238"/>
      <c r="AY128" s="238"/>
      <c r="AZ128" s="238"/>
      <c r="BA128" s="238"/>
      <c r="BB128" s="238"/>
      <c r="BC128" s="238"/>
      <c r="BD128" s="238"/>
      <c r="BE128" s="238"/>
      <c r="BF128" s="238"/>
    </row>
    <row r="129" spans="28:58" s="226" customFormat="1" hidden="1">
      <c r="AB129" s="238"/>
      <c r="AC129" s="238"/>
      <c r="AD129" s="238"/>
      <c r="AE129" s="238"/>
      <c r="AF129" s="238"/>
      <c r="AG129" s="238"/>
      <c r="AH129" s="238"/>
      <c r="AI129" s="238"/>
      <c r="AJ129" s="238"/>
      <c r="AK129" s="238"/>
      <c r="AL129" s="238"/>
      <c r="AM129" s="238"/>
      <c r="AN129" s="238"/>
      <c r="AO129" s="238"/>
      <c r="AP129" s="238"/>
      <c r="AQ129" s="238"/>
      <c r="AR129" s="238"/>
      <c r="AS129" s="238"/>
      <c r="AT129" s="238"/>
      <c r="AU129" s="238"/>
      <c r="AV129" s="238"/>
      <c r="AW129" s="238"/>
      <c r="AX129" s="238"/>
      <c r="AY129" s="238"/>
      <c r="AZ129" s="238"/>
      <c r="BA129" s="238"/>
      <c r="BB129" s="238"/>
      <c r="BC129" s="238"/>
      <c r="BD129" s="238"/>
      <c r="BE129" s="238"/>
      <c r="BF129" s="238"/>
    </row>
    <row r="130" spans="28:58" s="226" customFormat="1" hidden="1">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row>
    <row r="131" spans="28:58" s="226" customFormat="1" hidden="1">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row>
    <row r="132" spans="28:58" s="226" customFormat="1" hidden="1">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row>
    <row r="133" spans="28:58" s="226" customFormat="1" hidden="1">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row>
    <row r="134" spans="28:58" s="226" customFormat="1" hidden="1">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row>
    <row r="135" spans="28:58" s="226" customFormat="1" hidden="1">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row>
    <row r="136" spans="28:58" s="226" customFormat="1" hidden="1">
      <c r="AB136" s="238"/>
      <c r="AC136" s="238"/>
      <c r="AD136" s="238"/>
      <c r="AE136" s="238"/>
      <c r="AF136" s="238"/>
      <c r="AG136" s="238"/>
      <c r="AH136" s="238"/>
      <c r="AI136" s="238"/>
      <c r="AJ136" s="238"/>
      <c r="AK136" s="238"/>
      <c r="AL136" s="238"/>
      <c r="AM136" s="238"/>
      <c r="AN136" s="238"/>
      <c r="AO136" s="238"/>
      <c r="AP136" s="238"/>
      <c r="AQ136" s="238"/>
      <c r="AR136" s="238"/>
      <c r="AS136" s="238"/>
      <c r="AT136" s="238"/>
      <c r="AU136" s="238"/>
      <c r="AV136" s="238"/>
      <c r="AW136" s="238"/>
      <c r="AX136" s="238"/>
      <c r="AY136" s="238"/>
      <c r="AZ136" s="238"/>
      <c r="BA136" s="238"/>
      <c r="BB136" s="238"/>
      <c r="BC136" s="238"/>
      <c r="BD136" s="238"/>
      <c r="BE136" s="238"/>
      <c r="BF136" s="238"/>
    </row>
    <row r="137" spans="28:58" s="226" customFormat="1" hidden="1">
      <c r="AB137" s="238"/>
      <c r="AC137" s="238"/>
      <c r="AD137" s="238"/>
      <c r="AE137" s="238"/>
      <c r="AF137" s="238"/>
      <c r="AG137" s="238"/>
      <c r="AH137" s="238"/>
      <c r="AI137" s="238"/>
      <c r="AJ137" s="238"/>
      <c r="AK137" s="238"/>
      <c r="AL137" s="238"/>
      <c r="AM137" s="238"/>
      <c r="AN137" s="238"/>
      <c r="AO137" s="238"/>
      <c r="AP137" s="238"/>
      <c r="AQ137" s="238"/>
      <c r="AR137" s="238"/>
      <c r="AS137" s="238"/>
      <c r="AT137" s="238"/>
      <c r="AU137" s="238"/>
      <c r="AV137" s="238"/>
      <c r="AW137" s="238"/>
      <c r="AX137" s="238"/>
      <c r="AY137" s="238"/>
      <c r="AZ137" s="238"/>
      <c r="BA137" s="238"/>
      <c r="BB137" s="238"/>
      <c r="BC137" s="238"/>
      <c r="BD137" s="238"/>
      <c r="BE137" s="238"/>
      <c r="BF137" s="238"/>
    </row>
    <row r="138" spans="28:58" s="226" customFormat="1" hidden="1">
      <c r="AB138" s="238"/>
      <c r="AC138" s="238"/>
      <c r="AD138" s="238"/>
      <c r="AE138" s="238"/>
      <c r="AF138" s="238"/>
      <c r="AG138" s="238"/>
      <c r="AH138" s="238"/>
      <c r="AI138" s="238"/>
      <c r="AJ138" s="238"/>
      <c r="AK138" s="238"/>
      <c r="AL138" s="238"/>
      <c r="AM138" s="238"/>
      <c r="AN138" s="238"/>
      <c r="AO138" s="238"/>
      <c r="AP138" s="238"/>
      <c r="AQ138" s="238"/>
      <c r="AR138" s="238"/>
      <c r="AS138" s="238"/>
      <c r="AT138" s="238"/>
      <c r="AU138" s="238"/>
      <c r="AV138" s="238"/>
      <c r="AW138" s="238"/>
      <c r="AX138" s="238"/>
      <c r="AY138" s="238"/>
      <c r="AZ138" s="238"/>
      <c r="BA138" s="238"/>
      <c r="BB138" s="238"/>
      <c r="BC138" s="238"/>
      <c r="BD138" s="238"/>
      <c r="BE138" s="238"/>
      <c r="BF138" s="238"/>
    </row>
    <row r="139" spans="28:58" s="226" customFormat="1" hidden="1">
      <c r="AB139" s="238"/>
      <c r="AC139" s="238"/>
      <c r="AD139" s="238"/>
      <c r="AE139" s="238"/>
      <c r="AF139" s="238"/>
      <c r="AG139" s="238"/>
      <c r="AH139" s="238"/>
      <c r="AI139" s="238"/>
      <c r="AJ139" s="238"/>
      <c r="AK139" s="238"/>
      <c r="AL139" s="238"/>
      <c r="AM139" s="238"/>
      <c r="AN139" s="238"/>
      <c r="AO139" s="238"/>
      <c r="AP139" s="238"/>
      <c r="AQ139" s="238"/>
      <c r="AR139" s="238"/>
      <c r="AS139" s="238"/>
      <c r="AT139" s="238"/>
      <c r="AU139" s="238"/>
      <c r="AV139" s="238"/>
      <c r="AW139" s="238"/>
      <c r="AX139" s="238"/>
      <c r="AY139" s="238"/>
      <c r="AZ139" s="238"/>
      <c r="BA139" s="238"/>
      <c r="BB139" s="238"/>
      <c r="BC139" s="238"/>
      <c r="BD139" s="238"/>
      <c r="BE139" s="238"/>
      <c r="BF139" s="238"/>
    </row>
    <row r="140" spans="28:58" s="226" customFormat="1" hidden="1">
      <c r="AB140" s="238"/>
      <c r="AC140" s="238"/>
      <c r="AD140" s="238"/>
      <c r="AE140" s="238"/>
      <c r="AF140" s="238"/>
      <c r="AG140" s="238"/>
      <c r="AH140" s="238"/>
      <c r="AI140" s="238"/>
      <c r="AJ140" s="238"/>
      <c r="AK140" s="238"/>
      <c r="AL140" s="238"/>
      <c r="AM140" s="238"/>
      <c r="AN140" s="238"/>
      <c r="AO140" s="238"/>
      <c r="AP140" s="238"/>
      <c r="AQ140" s="238"/>
      <c r="AR140" s="238"/>
      <c r="AS140" s="238"/>
      <c r="AT140" s="238"/>
      <c r="AU140" s="238"/>
      <c r="AV140" s="238"/>
      <c r="AW140" s="238"/>
      <c r="AX140" s="238"/>
      <c r="AY140" s="238"/>
      <c r="AZ140" s="238"/>
      <c r="BA140" s="238"/>
      <c r="BB140" s="238"/>
      <c r="BC140" s="238"/>
      <c r="BD140" s="238"/>
      <c r="BE140" s="238"/>
      <c r="BF140" s="238"/>
    </row>
    <row r="141" spans="28:58" s="226" customFormat="1" hidden="1">
      <c r="AB141" s="238"/>
      <c r="AC141" s="238"/>
      <c r="AD141" s="238"/>
      <c r="AE141" s="238"/>
      <c r="AF141" s="238"/>
      <c r="AG141" s="238"/>
      <c r="AH141" s="238"/>
      <c r="AI141" s="238"/>
      <c r="AJ141" s="238"/>
      <c r="AK141" s="238"/>
      <c r="AL141" s="238"/>
      <c r="AM141" s="238"/>
      <c r="AN141" s="238"/>
      <c r="AO141" s="238"/>
      <c r="AP141" s="238"/>
      <c r="AQ141" s="238"/>
      <c r="AR141" s="238"/>
      <c r="AS141" s="238"/>
      <c r="AT141" s="238"/>
      <c r="AU141" s="238"/>
      <c r="AV141" s="238"/>
      <c r="AW141" s="238"/>
      <c r="AX141" s="238"/>
      <c r="AY141" s="238"/>
      <c r="AZ141" s="238"/>
      <c r="BA141" s="238"/>
      <c r="BB141" s="238"/>
      <c r="BC141" s="238"/>
      <c r="BD141" s="238"/>
      <c r="BE141" s="238"/>
      <c r="BF141" s="238"/>
    </row>
    <row r="142" spans="28:58" s="226" customFormat="1" hidden="1">
      <c r="AB142" s="238"/>
      <c r="AC142" s="238"/>
      <c r="AD142" s="238"/>
      <c r="AE142" s="238"/>
      <c r="AF142" s="238"/>
      <c r="AG142" s="238"/>
      <c r="AH142" s="238"/>
      <c r="AI142" s="238"/>
      <c r="AJ142" s="238"/>
      <c r="AK142" s="238"/>
      <c r="AL142" s="238"/>
      <c r="AM142" s="238"/>
      <c r="AN142" s="238"/>
      <c r="AO142" s="238"/>
      <c r="AP142" s="238"/>
      <c r="AQ142" s="238"/>
      <c r="AR142" s="238"/>
      <c r="AS142" s="238"/>
      <c r="AT142" s="238"/>
      <c r="AU142" s="238"/>
      <c r="AV142" s="238"/>
      <c r="AW142" s="238"/>
      <c r="AX142" s="238"/>
      <c r="AY142" s="238"/>
      <c r="AZ142" s="238"/>
      <c r="BA142" s="238"/>
      <c r="BB142" s="238"/>
      <c r="BC142" s="238"/>
      <c r="BD142" s="238"/>
      <c r="BE142" s="238"/>
      <c r="BF142" s="238"/>
    </row>
    <row r="143" spans="28:58" s="226" customFormat="1" hidden="1">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row>
    <row r="144" spans="28:58" s="226" customFormat="1" hidden="1">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row>
    <row r="145" spans="28:58" s="226" customFormat="1" hidden="1">
      <c r="AB145" s="238"/>
      <c r="AC145" s="238"/>
      <c r="AD145" s="238"/>
      <c r="AE145" s="238"/>
      <c r="AF145" s="238"/>
      <c r="AG145" s="238"/>
      <c r="AH145" s="238"/>
      <c r="AI145" s="238"/>
      <c r="AJ145" s="238"/>
      <c r="AK145" s="238"/>
      <c r="AL145" s="238"/>
      <c r="AM145" s="238"/>
      <c r="AN145" s="238"/>
      <c r="AO145" s="238"/>
      <c r="AP145" s="238"/>
      <c r="AQ145" s="238"/>
      <c r="AR145" s="238"/>
      <c r="AS145" s="238"/>
      <c r="AT145" s="238"/>
      <c r="AU145" s="238"/>
      <c r="AV145" s="238"/>
      <c r="AW145" s="238"/>
      <c r="AX145" s="238"/>
      <c r="AY145" s="238"/>
      <c r="AZ145" s="238"/>
      <c r="BA145" s="238"/>
      <c r="BB145" s="238"/>
      <c r="BC145" s="238"/>
      <c r="BD145" s="238"/>
      <c r="BE145" s="238"/>
      <c r="BF145" s="238"/>
    </row>
    <row r="146" spans="28:58" s="226" customFormat="1" hidden="1">
      <c r="AB146" s="238"/>
      <c r="AC146" s="238"/>
      <c r="AD146" s="238"/>
      <c r="AE146" s="238"/>
      <c r="AF146" s="238"/>
      <c r="AG146" s="238"/>
      <c r="AH146" s="238"/>
      <c r="AI146" s="238"/>
      <c r="AJ146" s="238"/>
      <c r="AK146" s="238"/>
      <c r="AL146" s="238"/>
      <c r="AM146" s="238"/>
      <c r="AN146" s="238"/>
      <c r="AO146" s="238"/>
      <c r="AP146" s="238"/>
      <c r="AQ146" s="238"/>
      <c r="AR146" s="238"/>
      <c r="AS146" s="238"/>
      <c r="AT146" s="238"/>
      <c r="AU146" s="238"/>
      <c r="AV146" s="238"/>
      <c r="AW146" s="238"/>
      <c r="AX146" s="238"/>
      <c r="AY146" s="238"/>
      <c r="AZ146" s="238"/>
      <c r="BA146" s="238"/>
      <c r="BB146" s="238"/>
      <c r="BC146" s="238"/>
      <c r="BD146" s="238"/>
      <c r="BE146" s="238"/>
      <c r="BF146" s="238"/>
    </row>
    <row r="147" spans="28:58" s="226" customFormat="1" hidden="1">
      <c r="AB147" s="238"/>
      <c r="AC147" s="238"/>
      <c r="AD147" s="238"/>
      <c r="AE147" s="238"/>
      <c r="AF147" s="238"/>
      <c r="AG147" s="238"/>
      <c r="AH147" s="238"/>
      <c r="AI147" s="238"/>
      <c r="AJ147" s="238"/>
      <c r="AK147" s="238"/>
      <c r="AL147" s="238"/>
      <c r="AM147" s="238"/>
      <c r="AN147" s="238"/>
      <c r="AO147" s="238"/>
      <c r="AP147" s="238"/>
      <c r="AQ147" s="238"/>
      <c r="AR147" s="238"/>
      <c r="AS147" s="238"/>
      <c r="AT147" s="238"/>
      <c r="AU147" s="238"/>
      <c r="AV147" s="238"/>
      <c r="AW147" s="238"/>
      <c r="AX147" s="238"/>
      <c r="AY147" s="238"/>
      <c r="AZ147" s="238"/>
      <c r="BA147" s="238"/>
      <c r="BB147" s="238"/>
      <c r="BC147" s="238"/>
      <c r="BD147" s="238"/>
      <c r="BE147" s="238"/>
      <c r="BF147" s="238"/>
    </row>
    <row r="148" spans="28:58" s="226" customFormat="1" hidden="1">
      <c r="AB148" s="238"/>
      <c r="AC148" s="238"/>
      <c r="AD148" s="238"/>
      <c r="AE148" s="238"/>
      <c r="AF148" s="238"/>
      <c r="AG148" s="238"/>
      <c r="AH148" s="238"/>
      <c r="AI148" s="238"/>
      <c r="AJ148" s="238"/>
      <c r="AK148" s="238"/>
      <c r="AL148" s="238"/>
      <c r="AM148" s="238"/>
      <c r="AN148" s="238"/>
      <c r="AO148" s="238"/>
      <c r="AP148" s="238"/>
      <c r="AQ148" s="238"/>
      <c r="AR148" s="238"/>
      <c r="AS148" s="238"/>
      <c r="AT148" s="238"/>
      <c r="AU148" s="238"/>
      <c r="AV148" s="238"/>
      <c r="AW148" s="238"/>
      <c r="AX148" s="238"/>
      <c r="AY148" s="238"/>
      <c r="AZ148" s="238"/>
      <c r="BA148" s="238"/>
      <c r="BB148" s="238"/>
      <c r="BC148" s="238"/>
      <c r="BD148" s="238"/>
      <c r="BE148" s="238"/>
      <c r="BF148" s="238"/>
    </row>
    <row r="149" spans="28:58" s="226" customFormat="1" hidden="1">
      <c r="AB149" s="238"/>
      <c r="AC149" s="238"/>
      <c r="AD149" s="238"/>
      <c r="AE149" s="238"/>
      <c r="AF149" s="238"/>
      <c r="AG149" s="238"/>
      <c r="AH149" s="238"/>
      <c r="AI149" s="238"/>
      <c r="AJ149" s="238"/>
      <c r="AK149" s="238"/>
      <c r="AL149" s="238"/>
      <c r="AM149" s="238"/>
      <c r="AN149" s="238"/>
      <c r="AO149" s="238"/>
      <c r="AP149" s="238"/>
      <c r="AQ149" s="238"/>
      <c r="AR149" s="238"/>
      <c r="AS149" s="238"/>
      <c r="AT149" s="238"/>
      <c r="AU149" s="238"/>
      <c r="AV149" s="238"/>
      <c r="AW149" s="238"/>
      <c r="AX149" s="238"/>
      <c r="AY149" s="238"/>
      <c r="AZ149" s="238"/>
      <c r="BA149" s="238"/>
      <c r="BB149" s="238"/>
      <c r="BC149" s="238"/>
      <c r="BD149" s="238"/>
      <c r="BE149" s="238"/>
      <c r="BF149" s="238"/>
    </row>
    <row r="150" spans="28:58" s="226" customFormat="1" hidden="1">
      <c r="AB150" s="238"/>
      <c r="AC150" s="238"/>
      <c r="AD150" s="238"/>
      <c r="AE150" s="238"/>
      <c r="AF150" s="238"/>
      <c r="AG150" s="238"/>
      <c r="AH150" s="238"/>
      <c r="AI150" s="238"/>
      <c r="AJ150" s="238"/>
      <c r="AK150" s="238"/>
      <c r="AL150" s="238"/>
      <c r="AM150" s="238"/>
      <c r="AN150" s="238"/>
      <c r="AO150" s="238"/>
      <c r="AP150" s="238"/>
      <c r="AQ150" s="238"/>
      <c r="AR150" s="238"/>
      <c r="AS150" s="238"/>
      <c r="AT150" s="238"/>
      <c r="AU150" s="238"/>
      <c r="AV150" s="238"/>
      <c r="AW150" s="238"/>
      <c r="AX150" s="238"/>
      <c r="AY150" s="238"/>
      <c r="AZ150" s="238"/>
      <c r="BA150" s="238"/>
      <c r="BB150" s="238"/>
      <c r="BC150" s="238"/>
      <c r="BD150" s="238"/>
      <c r="BE150" s="238"/>
      <c r="BF150" s="238"/>
    </row>
    <row r="151" spans="28:58" s="226" customFormat="1" hidden="1">
      <c r="AB151" s="238"/>
      <c r="AC151" s="238"/>
      <c r="AD151" s="238"/>
      <c r="AE151" s="238"/>
      <c r="AF151" s="238"/>
      <c r="AG151" s="238"/>
      <c r="AH151" s="238"/>
      <c r="AI151" s="238"/>
      <c r="AJ151" s="238"/>
      <c r="AK151" s="238"/>
      <c r="AL151" s="238"/>
      <c r="AM151" s="238"/>
      <c r="AN151" s="238"/>
      <c r="AO151" s="238"/>
      <c r="AP151" s="238"/>
      <c r="AQ151" s="238"/>
      <c r="AR151" s="238"/>
      <c r="AS151" s="238"/>
      <c r="AT151" s="238"/>
      <c r="AU151" s="238"/>
      <c r="AV151" s="238"/>
      <c r="AW151" s="238"/>
      <c r="AX151" s="238"/>
      <c r="AY151" s="238"/>
      <c r="AZ151" s="238"/>
      <c r="BA151" s="238"/>
      <c r="BB151" s="238"/>
      <c r="BC151" s="238"/>
      <c r="BD151" s="238"/>
      <c r="BE151" s="238"/>
      <c r="BF151" s="238"/>
    </row>
    <row r="152" spans="28:58" s="226" customFormat="1" hidden="1">
      <c r="AB152" s="238"/>
      <c r="AC152" s="238"/>
      <c r="AD152" s="238"/>
      <c r="AE152" s="238"/>
      <c r="AF152" s="238"/>
      <c r="AG152" s="238"/>
      <c r="AH152" s="238"/>
      <c r="AI152" s="238"/>
      <c r="AJ152" s="238"/>
      <c r="AK152" s="238"/>
      <c r="AL152" s="238"/>
      <c r="AM152" s="238"/>
      <c r="AN152" s="238"/>
      <c r="AO152" s="238"/>
      <c r="AP152" s="238"/>
      <c r="AQ152" s="238"/>
      <c r="AR152" s="238"/>
      <c r="AS152" s="238"/>
      <c r="AT152" s="238"/>
      <c r="AU152" s="238"/>
      <c r="AV152" s="238"/>
      <c r="AW152" s="238"/>
      <c r="AX152" s="238"/>
      <c r="AY152" s="238"/>
      <c r="AZ152" s="238"/>
      <c r="BA152" s="238"/>
      <c r="BB152" s="238"/>
      <c r="BC152" s="238"/>
      <c r="BD152" s="238"/>
      <c r="BE152" s="238"/>
      <c r="BF152" s="238"/>
    </row>
    <row r="153" spans="28:58" s="226" customFormat="1" hidden="1">
      <c r="AB153" s="238"/>
      <c r="AC153" s="238"/>
      <c r="AD153" s="238"/>
      <c r="AE153" s="238"/>
      <c r="AF153" s="238"/>
      <c r="AG153" s="238"/>
      <c r="AH153" s="238"/>
      <c r="AI153" s="238"/>
      <c r="AJ153" s="238"/>
      <c r="AK153" s="238"/>
      <c r="AL153" s="238"/>
      <c r="AM153" s="238"/>
      <c r="AN153" s="238"/>
      <c r="AO153" s="238"/>
      <c r="AP153" s="238"/>
      <c r="AQ153" s="238"/>
      <c r="AR153" s="238"/>
      <c r="AS153" s="238"/>
      <c r="AT153" s="238"/>
      <c r="AU153" s="238"/>
      <c r="AV153" s="238"/>
      <c r="AW153" s="238"/>
      <c r="AX153" s="238"/>
      <c r="AY153" s="238"/>
      <c r="AZ153" s="238"/>
      <c r="BA153" s="238"/>
      <c r="BB153" s="238"/>
      <c r="BC153" s="238"/>
      <c r="BD153" s="238"/>
      <c r="BE153" s="238"/>
      <c r="BF153" s="238"/>
    </row>
    <row r="154" spans="28:58" s="226" customFormat="1" hidden="1">
      <c r="AB154" s="238"/>
      <c r="AC154" s="238"/>
      <c r="AD154" s="238"/>
      <c r="AE154" s="238"/>
      <c r="AF154" s="238"/>
      <c r="AG154" s="238"/>
      <c r="AH154" s="238"/>
      <c r="AI154" s="238"/>
      <c r="AJ154" s="238"/>
      <c r="AK154" s="238"/>
      <c r="AL154" s="238"/>
      <c r="AM154" s="238"/>
      <c r="AN154" s="238"/>
      <c r="AO154" s="238"/>
      <c r="AP154" s="238"/>
      <c r="AQ154" s="238"/>
      <c r="AR154" s="238"/>
      <c r="AS154" s="238"/>
      <c r="AT154" s="238"/>
      <c r="AU154" s="238"/>
      <c r="AV154" s="238"/>
      <c r="AW154" s="238"/>
      <c r="AX154" s="238"/>
      <c r="AY154" s="238"/>
      <c r="AZ154" s="238"/>
      <c r="BA154" s="238"/>
      <c r="BB154" s="238"/>
      <c r="BC154" s="238"/>
      <c r="BD154" s="238"/>
      <c r="BE154" s="238"/>
      <c r="BF154" s="238"/>
    </row>
    <row r="155" spans="28:58" s="226" customFormat="1" hidden="1">
      <c r="AB155" s="238"/>
      <c r="AC155" s="238"/>
      <c r="AD155" s="238"/>
      <c r="AE155" s="238"/>
      <c r="AF155" s="238"/>
      <c r="AG155" s="238"/>
      <c r="AH155" s="238"/>
      <c r="AI155" s="238"/>
      <c r="AJ155" s="238"/>
      <c r="AK155" s="238"/>
      <c r="AL155" s="238"/>
      <c r="AM155" s="238"/>
      <c r="AN155" s="238"/>
      <c r="AO155" s="238"/>
      <c r="AP155" s="238"/>
      <c r="AQ155" s="238"/>
      <c r="AR155" s="238"/>
      <c r="AS155" s="238"/>
      <c r="AT155" s="238"/>
      <c r="AU155" s="238"/>
      <c r="AV155" s="238"/>
      <c r="AW155" s="238"/>
      <c r="AX155" s="238"/>
      <c r="AY155" s="238"/>
      <c r="AZ155" s="238"/>
      <c r="BA155" s="238"/>
      <c r="BB155" s="238"/>
      <c r="BC155" s="238"/>
      <c r="BD155" s="238"/>
      <c r="BE155" s="238"/>
      <c r="BF155" s="238"/>
    </row>
    <row r="156" spans="28:58" s="226" customFormat="1" hidden="1">
      <c r="AB156" s="238"/>
      <c r="AC156" s="238"/>
      <c r="AD156" s="238"/>
      <c r="AE156" s="238"/>
      <c r="AF156" s="238"/>
      <c r="AG156" s="238"/>
      <c r="AH156" s="238"/>
      <c r="AI156" s="238"/>
      <c r="AJ156" s="238"/>
      <c r="AK156" s="238"/>
      <c r="AL156" s="238"/>
      <c r="AM156" s="238"/>
      <c r="AN156" s="238"/>
      <c r="AO156" s="238"/>
      <c r="AP156" s="238"/>
      <c r="AQ156" s="238"/>
      <c r="AR156" s="238"/>
      <c r="AS156" s="238"/>
      <c r="AT156" s="238"/>
      <c r="AU156" s="238"/>
      <c r="AV156" s="238"/>
      <c r="AW156" s="238"/>
      <c r="AX156" s="238"/>
      <c r="AY156" s="238"/>
      <c r="AZ156" s="238"/>
      <c r="BA156" s="238"/>
      <c r="BB156" s="238"/>
      <c r="BC156" s="238"/>
      <c r="BD156" s="238"/>
      <c r="BE156" s="238"/>
      <c r="BF156" s="238"/>
    </row>
    <row r="157" spans="28:58" s="226" customFormat="1" hidden="1">
      <c r="AB157" s="238"/>
      <c r="AC157" s="238"/>
      <c r="AD157" s="238"/>
      <c r="AE157" s="238"/>
      <c r="AF157" s="238"/>
      <c r="AG157" s="238"/>
      <c r="AH157" s="238"/>
      <c r="AI157" s="238"/>
      <c r="AJ157" s="238"/>
      <c r="AK157" s="238"/>
      <c r="AL157" s="238"/>
      <c r="AM157" s="238"/>
      <c r="AN157" s="238"/>
      <c r="AO157" s="238"/>
      <c r="AP157" s="238"/>
      <c r="AQ157" s="238"/>
      <c r="AR157" s="238"/>
      <c r="AS157" s="238"/>
      <c r="AT157" s="238"/>
      <c r="AU157" s="238"/>
      <c r="AV157" s="238"/>
      <c r="AW157" s="238"/>
      <c r="AX157" s="238"/>
      <c r="AY157" s="238"/>
      <c r="AZ157" s="238"/>
      <c r="BA157" s="238"/>
      <c r="BB157" s="238"/>
      <c r="BC157" s="238"/>
      <c r="BD157" s="238"/>
      <c r="BE157" s="238"/>
      <c r="BF157" s="238"/>
    </row>
    <row r="158" spans="28:58" s="226" customFormat="1" hidden="1">
      <c r="AB158" s="238"/>
      <c r="AC158" s="238"/>
      <c r="AD158" s="238"/>
      <c r="AE158" s="238"/>
      <c r="AF158" s="238"/>
      <c r="AG158" s="238"/>
      <c r="AH158" s="238"/>
      <c r="AI158" s="238"/>
      <c r="AJ158" s="238"/>
      <c r="AK158" s="238"/>
      <c r="AL158" s="238"/>
      <c r="AM158" s="238"/>
      <c r="AN158" s="238"/>
      <c r="AO158" s="238"/>
      <c r="AP158" s="238"/>
      <c r="AQ158" s="238"/>
      <c r="AR158" s="238"/>
      <c r="AS158" s="238"/>
      <c r="AT158" s="238"/>
      <c r="AU158" s="238"/>
      <c r="AV158" s="238"/>
      <c r="AW158" s="238"/>
      <c r="AX158" s="238"/>
      <c r="AY158" s="238"/>
      <c r="AZ158" s="238"/>
      <c r="BA158" s="238"/>
      <c r="BB158" s="238"/>
      <c r="BC158" s="238"/>
      <c r="BD158" s="238"/>
      <c r="BE158" s="238"/>
      <c r="BF158" s="238"/>
    </row>
    <row r="159" spans="28:58" s="226" customFormat="1" hidden="1">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c r="BC159" s="238"/>
      <c r="BD159" s="238"/>
      <c r="BE159" s="238"/>
      <c r="BF159" s="238"/>
    </row>
    <row r="160" spans="28:58" s="226" customFormat="1" hidden="1">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c r="BC160" s="238"/>
      <c r="BD160" s="238"/>
      <c r="BE160" s="238"/>
      <c r="BF160" s="238"/>
    </row>
    <row r="161" spans="2:58" hidden="1">
      <c r="B161" s="226"/>
      <c r="AB161" s="238"/>
      <c r="AC161" s="238"/>
      <c r="AD161" s="238"/>
      <c r="AE161" s="238"/>
      <c r="AF161" s="238"/>
      <c r="AG161" s="238"/>
      <c r="AH161" s="238"/>
      <c r="AI161" s="238"/>
      <c r="AJ161" s="238"/>
      <c r="AK161" s="238"/>
      <c r="AL161" s="238"/>
      <c r="AM161" s="238"/>
      <c r="AN161" s="238"/>
      <c r="AO161" s="238"/>
      <c r="AP161" s="238"/>
      <c r="AQ161" s="238"/>
      <c r="AR161" s="238"/>
      <c r="AS161" s="238"/>
      <c r="AT161" s="238"/>
      <c r="AU161" s="238"/>
      <c r="AV161" s="238"/>
      <c r="AW161" s="238"/>
      <c r="AX161" s="238"/>
      <c r="AY161" s="238"/>
      <c r="AZ161" s="238"/>
      <c r="BA161" s="238"/>
      <c r="BB161" s="238"/>
      <c r="BC161" s="238"/>
      <c r="BD161" s="238"/>
      <c r="BE161" s="238"/>
      <c r="BF161" s="238"/>
    </row>
    <row r="162" spans="2:58" hidden="1">
      <c r="B162" s="226"/>
      <c r="AB162" s="238"/>
      <c r="AC162" s="238"/>
      <c r="AD162" s="238"/>
      <c r="AE162" s="238"/>
      <c r="AF162" s="238"/>
      <c r="AG162" s="238"/>
      <c r="AH162" s="238"/>
      <c r="AI162" s="238"/>
      <c r="AJ162" s="238"/>
      <c r="AK162" s="238"/>
      <c r="AL162" s="238"/>
      <c r="AM162" s="238"/>
      <c r="AN162" s="238"/>
      <c r="AO162" s="238"/>
      <c r="AP162" s="238"/>
      <c r="AQ162" s="238"/>
      <c r="AR162" s="238"/>
      <c r="AS162" s="238"/>
      <c r="AT162" s="238"/>
      <c r="AU162" s="238"/>
      <c r="AV162" s="238"/>
      <c r="AW162" s="238"/>
      <c r="AX162" s="238"/>
      <c r="AY162" s="238"/>
      <c r="AZ162" s="238"/>
      <c r="BA162" s="238"/>
      <c r="BB162" s="238"/>
      <c r="BC162" s="238"/>
      <c r="BD162" s="238"/>
      <c r="BE162" s="238"/>
      <c r="BF162" s="238"/>
    </row>
    <row r="163" spans="2:58" hidden="1">
      <c r="B163" s="226"/>
      <c r="AB163" s="238"/>
      <c r="AC163" s="238"/>
      <c r="AD163" s="238"/>
      <c r="AE163" s="238"/>
      <c r="AF163" s="238"/>
      <c r="AG163" s="238"/>
      <c r="AH163" s="238"/>
      <c r="AI163" s="238"/>
      <c r="AJ163" s="238"/>
      <c r="AK163" s="238"/>
      <c r="AL163" s="238"/>
      <c r="AM163" s="238"/>
      <c r="AN163" s="238"/>
      <c r="AO163" s="238"/>
      <c r="AP163" s="238"/>
      <c r="AQ163" s="238"/>
      <c r="AR163" s="238"/>
      <c r="AS163" s="238"/>
      <c r="AT163" s="238"/>
      <c r="AU163" s="238"/>
      <c r="AV163" s="238"/>
      <c r="AW163" s="238"/>
      <c r="AX163" s="238"/>
      <c r="AY163" s="238"/>
      <c r="AZ163" s="238"/>
      <c r="BA163" s="238"/>
      <c r="BB163" s="238"/>
      <c r="BC163" s="238"/>
      <c r="BD163" s="238"/>
      <c r="BE163" s="238"/>
      <c r="BF163" s="238"/>
    </row>
    <row r="164" spans="2:58" hidden="1">
      <c r="B164" s="226"/>
      <c r="AB164" s="238"/>
      <c r="AC164" s="238"/>
      <c r="AD164" s="238"/>
      <c r="AE164" s="238"/>
      <c r="AF164" s="238"/>
      <c r="AG164" s="238"/>
      <c r="AH164" s="238"/>
      <c r="AI164" s="238"/>
      <c r="AJ164" s="238"/>
      <c r="AK164" s="238"/>
      <c r="AL164" s="238"/>
      <c r="AM164" s="238"/>
      <c r="AN164" s="238"/>
      <c r="AO164" s="238"/>
      <c r="AP164" s="238"/>
      <c r="AQ164" s="238"/>
      <c r="AR164" s="238"/>
      <c r="AS164" s="238"/>
      <c r="AT164" s="238"/>
      <c r="AU164" s="238"/>
      <c r="AV164" s="238"/>
      <c r="AW164" s="238"/>
      <c r="AX164" s="238"/>
      <c r="AY164" s="238"/>
      <c r="AZ164" s="238"/>
      <c r="BA164" s="238"/>
      <c r="BB164" s="238"/>
      <c r="BC164" s="238"/>
      <c r="BD164" s="238"/>
      <c r="BE164" s="238"/>
      <c r="BF164" s="238"/>
    </row>
    <row r="165" spans="2:58" hidden="1">
      <c r="B165" s="226"/>
      <c r="AB165" s="238"/>
      <c r="AC165" s="238"/>
      <c r="AD165" s="238"/>
      <c r="AE165" s="238"/>
      <c r="AF165" s="238"/>
      <c r="AG165" s="238"/>
      <c r="AH165" s="238"/>
      <c r="AI165" s="238"/>
      <c r="AJ165" s="238"/>
      <c r="AK165" s="238"/>
      <c r="AL165" s="238"/>
      <c r="AM165" s="238"/>
      <c r="AN165" s="238"/>
      <c r="AO165" s="238"/>
      <c r="AP165" s="238"/>
      <c r="AQ165" s="238"/>
      <c r="AR165" s="238"/>
      <c r="AS165" s="238"/>
      <c r="AT165" s="238"/>
      <c r="AU165" s="238"/>
      <c r="AV165" s="238"/>
      <c r="AW165" s="238"/>
      <c r="AX165" s="238"/>
      <c r="AY165" s="238"/>
      <c r="AZ165" s="238"/>
      <c r="BA165" s="238"/>
      <c r="BB165" s="238"/>
      <c r="BC165" s="238"/>
      <c r="BD165" s="238"/>
      <c r="BE165" s="238"/>
      <c r="BF165" s="238"/>
    </row>
    <row r="166" spans="2:58" hidden="1">
      <c r="B166" s="226"/>
      <c r="AB166" s="238"/>
      <c r="AC166" s="238"/>
      <c r="AD166" s="238"/>
      <c r="AE166" s="238"/>
      <c r="AF166" s="238"/>
      <c r="AG166" s="238"/>
      <c r="AH166" s="238"/>
      <c r="AI166" s="238"/>
      <c r="AJ166" s="238"/>
      <c r="AK166" s="238"/>
      <c r="AL166" s="238"/>
      <c r="AM166" s="238"/>
      <c r="AN166" s="238"/>
      <c r="AO166" s="238"/>
      <c r="AP166" s="238"/>
      <c r="AQ166" s="238"/>
      <c r="AR166" s="238"/>
      <c r="AS166" s="238"/>
      <c r="AT166" s="238"/>
      <c r="AU166" s="238"/>
      <c r="AV166" s="238"/>
      <c r="AW166" s="238"/>
      <c r="AX166" s="238"/>
      <c r="AY166" s="238"/>
      <c r="AZ166" s="238"/>
      <c r="BA166" s="238"/>
      <c r="BB166" s="238"/>
      <c r="BC166" s="238"/>
      <c r="BD166" s="238"/>
      <c r="BE166" s="238"/>
      <c r="BF166" s="238"/>
    </row>
    <row r="167" spans="2:58" hidden="1">
      <c r="B167" s="226"/>
      <c r="AB167" s="238"/>
      <c r="AC167" s="238"/>
      <c r="AD167" s="238"/>
      <c r="AE167" s="238"/>
      <c r="AF167" s="238"/>
      <c r="AG167" s="238"/>
      <c r="AH167" s="238"/>
      <c r="AI167" s="238"/>
      <c r="AJ167" s="238"/>
      <c r="AK167" s="238"/>
      <c r="AL167" s="238"/>
      <c r="AM167" s="238"/>
      <c r="AN167" s="238"/>
      <c r="AO167" s="238"/>
      <c r="AP167" s="238"/>
      <c r="AQ167" s="238"/>
      <c r="AR167" s="238"/>
      <c r="AS167" s="238"/>
      <c r="AT167" s="238"/>
      <c r="AU167" s="238"/>
      <c r="AV167" s="238"/>
      <c r="AW167" s="238"/>
      <c r="AX167" s="238"/>
      <c r="AY167" s="238"/>
      <c r="AZ167" s="238"/>
      <c r="BA167" s="238"/>
      <c r="BB167" s="238"/>
      <c r="BC167" s="238"/>
      <c r="BD167" s="238"/>
      <c r="BE167" s="238"/>
      <c r="BF167" s="238"/>
    </row>
    <row r="168" spans="2:58" hidden="1">
      <c r="B168" s="226"/>
      <c r="AB168" s="238"/>
      <c r="AC168" s="238"/>
      <c r="AD168" s="238"/>
      <c r="AE168" s="238"/>
      <c r="AF168" s="238"/>
      <c r="AG168" s="238"/>
      <c r="AH168" s="238"/>
      <c r="AI168" s="238"/>
      <c r="AJ168" s="238"/>
      <c r="AK168" s="238"/>
      <c r="AL168" s="238"/>
      <c r="AM168" s="238"/>
      <c r="AN168" s="238"/>
      <c r="AO168" s="238"/>
      <c r="AP168" s="238"/>
      <c r="AQ168" s="238"/>
      <c r="AR168" s="238"/>
      <c r="AS168" s="238"/>
      <c r="AT168" s="238"/>
      <c r="AU168" s="238"/>
      <c r="AV168" s="238"/>
      <c r="AW168" s="238"/>
      <c r="AX168" s="238"/>
      <c r="AY168" s="238"/>
      <c r="AZ168" s="238"/>
      <c r="BA168" s="238"/>
      <c r="BB168" s="238"/>
      <c r="BC168" s="238"/>
      <c r="BD168" s="238"/>
      <c r="BE168" s="238"/>
      <c r="BF168" s="238"/>
    </row>
    <row r="169" spans="2:58" hidden="1">
      <c r="B169" s="226"/>
      <c r="AB169" s="238"/>
      <c r="AC169" s="238"/>
      <c r="AD169" s="238"/>
      <c r="AE169" s="238"/>
      <c r="AF169" s="238"/>
      <c r="AG169" s="238"/>
      <c r="AH169" s="238"/>
      <c r="AI169" s="238"/>
      <c r="AJ169" s="238"/>
      <c r="AK169" s="238"/>
      <c r="AL169" s="238"/>
      <c r="AM169" s="238"/>
      <c r="AN169" s="238"/>
      <c r="AO169" s="238"/>
      <c r="AP169" s="238"/>
      <c r="AQ169" s="238"/>
      <c r="AR169" s="238"/>
      <c r="AS169" s="238"/>
      <c r="AT169" s="238"/>
      <c r="AU169" s="238"/>
      <c r="AV169" s="238"/>
      <c r="AW169" s="238"/>
      <c r="AX169" s="238"/>
      <c r="AY169" s="238"/>
      <c r="AZ169" s="238"/>
      <c r="BA169" s="238"/>
      <c r="BB169" s="238"/>
      <c r="BC169" s="238"/>
      <c r="BD169" s="238"/>
      <c r="BE169" s="238"/>
      <c r="BF169" s="238"/>
    </row>
    <row r="170" spans="2:58" hidden="1">
      <c r="B170" s="226"/>
      <c r="AB170" s="238"/>
      <c r="AC170" s="238"/>
      <c r="AD170" s="238"/>
      <c r="AE170" s="238"/>
      <c r="AF170" s="238"/>
      <c r="AG170" s="238"/>
      <c r="AH170" s="238"/>
      <c r="AI170" s="238"/>
      <c r="AJ170" s="238"/>
      <c r="AK170" s="238"/>
      <c r="AL170" s="238"/>
      <c r="AM170" s="238"/>
      <c r="AN170" s="238"/>
      <c r="AO170" s="238"/>
      <c r="AP170" s="238"/>
      <c r="AQ170" s="238"/>
      <c r="AR170" s="238"/>
      <c r="AS170" s="238"/>
      <c r="AT170" s="238"/>
      <c r="AU170" s="238"/>
      <c r="AV170" s="238"/>
      <c r="AW170" s="238"/>
      <c r="AX170" s="238"/>
      <c r="AY170" s="238"/>
      <c r="AZ170" s="238"/>
      <c r="BA170" s="238"/>
      <c r="BB170" s="238"/>
      <c r="BC170" s="238"/>
      <c r="BD170" s="238"/>
      <c r="BE170" s="238"/>
      <c r="BF170" s="238"/>
    </row>
    <row r="171" spans="2:58" hidden="1">
      <c r="B171" s="226"/>
      <c r="AB171" s="238"/>
      <c r="AC171" s="238"/>
      <c r="AD171" s="238"/>
      <c r="AE171" s="238"/>
      <c r="AF171" s="238"/>
      <c r="AG171" s="238"/>
      <c r="AH171" s="238"/>
      <c r="AI171" s="238"/>
      <c r="AJ171" s="238"/>
      <c r="AK171" s="238"/>
      <c r="AL171" s="238"/>
      <c r="AM171" s="238"/>
      <c r="AN171" s="238"/>
      <c r="AO171" s="238"/>
      <c r="AP171" s="238"/>
      <c r="AQ171" s="238"/>
      <c r="AR171" s="238"/>
      <c r="AS171" s="238"/>
      <c r="AT171" s="238"/>
      <c r="AU171" s="238"/>
      <c r="AV171" s="238"/>
      <c r="AW171" s="238"/>
      <c r="AX171" s="238"/>
      <c r="AY171" s="238"/>
      <c r="AZ171" s="238"/>
      <c r="BA171" s="238"/>
      <c r="BB171" s="238"/>
      <c r="BC171" s="238"/>
      <c r="BD171" s="238"/>
      <c r="BE171" s="238"/>
      <c r="BF171" s="238"/>
    </row>
    <row r="172" spans="2:58" hidden="1">
      <c r="B172" s="226"/>
      <c r="AB172" s="238"/>
      <c r="AC172" s="238"/>
      <c r="AD172" s="238"/>
      <c r="AE172" s="238"/>
      <c r="AF172" s="238"/>
      <c r="AG172" s="238"/>
      <c r="AH172" s="238"/>
      <c r="AI172" s="238"/>
      <c r="AJ172" s="238"/>
      <c r="AK172" s="238"/>
      <c r="AL172" s="238"/>
      <c r="AM172" s="238"/>
      <c r="AN172" s="238"/>
      <c r="AO172" s="238"/>
      <c r="AP172" s="238"/>
      <c r="AQ172" s="238"/>
      <c r="AR172" s="238"/>
      <c r="AS172" s="238"/>
      <c r="AT172" s="238"/>
      <c r="AU172" s="238"/>
      <c r="AV172" s="238"/>
      <c r="AW172" s="238"/>
      <c r="AX172" s="238"/>
      <c r="AY172" s="238"/>
      <c r="AZ172" s="238"/>
      <c r="BA172" s="238"/>
      <c r="BB172" s="238"/>
      <c r="BC172" s="238"/>
      <c r="BD172" s="238"/>
      <c r="BE172" s="238"/>
      <c r="BF172" s="238"/>
    </row>
    <row r="173" spans="2:58" hidden="1">
      <c r="B173" s="226"/>
      <c r="AB173" s="238"/>
      <c r="AC173" s="238"/>
      <c r="AD173" s="238"/>
      <c r="AE173" s="238"/>
      <c r="AF173" s="238"/>
      <c r="AG173" s="238"/>
      <c r="AH173" s="238"/>
      <c r="AI173" s="238"/>
      <c r="AJ173" s="238"/>
      <c r="AK173" s="238"/>
      <c r="AL173" s="238"/>
      <c r="AM173" s="238"/>
      <c r="AN173" s="238"/>
      <c r="AO173" s="238"/>
      <c r="AP173" s="238"/>
      <c r="AQ173" s="238"/>
      <c r="AR173" s="238"/>
      <c r="AS173" s="238"/>
      <c r="AT173" s="238"/>
      <c r="AU173" s="238"/>
      <c r="AV173" s="238"/>
      <c r="AW173" s="238"/>
      <c r="AX173" s="238"/>
      <c r="AY173" s="238"/>
      <c r="AZ173" s="238"/>
      <c r="BA173" s="238"/>
      <c r="BB173" s="238"/>
      <c r="BC173" s="238"/>
      <c r="BD173" s="238"/>
      <c r="BE173" s="238"/>
      <c r="BF173" s="238"/>
    </row>
    <row r="174" spans="2:58" hidden="1">
      <c r="B174" s="226"/>
      <c r="AB174" s="238"/>
      <c r="AC174" s="238"/>
      <c r="AD174" s="238"/>
      <c r="AE174" s="238"/>
      <c r="AF174" s="238"/>
      <c r="AG174" s="238"/>
      <c r="AH174" s="238"/>
      <c r="AI174" s="238"/>
      <c r="AJ174" s="238"/>
      <c r="AK174" s="238"/>
      <c r="AL174" s="238"/>
      <c r="AM174" s="238"/>
      <c r="AN174" s="238"/>
      <c r="AO174" s="238"/>
      <c r="AP174" s="238"/>
      <c r="AQ174" s="238"/>
      <c r="AR174" s="238"/>
      <c r="AS174" s="238"/>
      <c r="AT174" s="238"/>
      <c r="AU174" s="238"/>
      <c r="AV174" s="238"/>
      <c r="AW174" s="238"/>
      <c r="AX174" s="238"/>
      <c r="AY174" s="238"/>
      <c r="AZ174" s="238"/>
      <c r="BA174" s="238"/>
      <c r="BB174" s="238"/>
      <c r="BC174" s="238"/>
      <c r="BD174" s="238"/>
      <c r="BE174" s="238"/>
      <c r="BF174" s="238"/>
    </row>
    <row r="175" spans="2:58" hidden="1">
      <c r="B175" s="226"/>
      <c r="AB175" s="238"/>
      <c r="AC175" s="238"/>
      <c r="AD175" s="238"/>
      <c r="AE175" s="238"/>
      <c r="AF175" s="238"/>
      <c r="AG175" s="238"/>
      <c r="AH175" s="238"/>
      <c r="AI175" s="238"/>
      <c r="AJ175" s="238"/>
      <c r="AK175" s="238"/>
      <c r="AL175" s="238"/>
      <c r="AM175" s="238"/>
      <c r="AN175" s="238"/>
      <c r="AO175" s="238"/>
      <c r="AP175" s="238"/>
      <c r="AQ175" s="238"/>
      <c r="AR175" s="238"/>
      <c r="AS175" s="238"/>
      <c r="AT175" s="238"/>
      <c r="AU175" s="238"/>
      <c r="AV175" s="238"/>
      <c r="AW175" s="238"/>
      <c r="AX175" s="238"/>
      <c r="AY175" s="238"/>
      <c r="AZ175" s="238"/>
      <c r="BA175" s="238"/>
      <c r="BB175" s="238"/>
      <c r="BC175" s="238"/>
      <c r="BD175" s="238"/>
      <c r="BE175" s="238"/>
      <c r="BF175" s="238"/>
    </row>
    <row r="176" spans="2:58" hidden="1">
      <c r="B176" s="226"/>
      <c r="AB176" s="238"/>
      <c r="AC176" s="238"/>
      <c r="AD176" s="238"/>
      <c r="AE176" s="238"/>
      <c r="AF176" s="238"/>
      <c r="AG176" s="238"/>
      <c r="AH176" s="238"/>
      <c r="AI176" s="238"/>
      <c r="AJ176" s="238"/>
      <c r="AK176" s="238"/>
      <c r="AL176" s="238"/>
      <c r="AM176" s="238"/>
      <c r="AN176" s="238"/>
      <c r="AO176" s="238"/>
      <c r="AP176" s="238"/>
      <c r="AQ176" s="238"/>
      <c r="AR176" s="238"/>
      <c r="AS176" s="238"/>
      <c r="AT176" s="238"/>
      <c r="AU176" s="238"/>
      <c r="AV176" s="238"/>
      <c r="AW176" s="238"/>
      <c r="AX176" s="238"/>
      <c r="AY176" s="238"/>
      <c r="AZ176" s="238"/>
      <c r="BA176" s="238"/>
      <c r="BB176" s="238"/>
      <c r="BC176" s="238"/>
      <c r="BD176" s="238"/>
      <c r="BE176" s="238"/>
      <c r="BF176" s="238"/>
    </row>
    <row r="177" spans="2:58" hidden="1">
      <c r="B177" s="226"/>
      <c r="AB177" s="238"/>
      <c r="AC177" s="238"/>
      <c r="AD177" s="238"/>
      <c r="AE177" s="238"/>
      <c r="AF177" s="238"/>
      <c r="AG177" s="238"/>
      <c r="AH177" s="238"/>
      <c r="AI177" s="238"/>
      <c r="AJ177" s="238"/>
      <c r="AK177" s="238"/>
      <c r="AL177" s="238"/>
      <c r="AM177" s="238"/>
      <c r="AN177" s="238"/>
      <c r="AO177" s="238"/>
      <c r="AP177" s="238"/>
      <c r="AQ177" s="238"/>
      <c r="AR177" s="238"/>
      <c r="AS177" s="238"/>
      <c r="AT177" s="238"/>
      <c r="AU177" s="238"/>
      <c r="AV177" s="238"/>
      <c r="AW177" s="238"/>
      <c r="AX177" s="238"/>
      <c r="AY177" s="238"/>
      <c r="AZ177" s="238"/>
      <c r="BA177" s="238"/>
      <c r="BB177" s="238"/>
      <c r="BC177" s="238"/>
      <c r="BD177" s="238"/>
      <c r="BE177" s="238"/>
      <c r="BF177" s="238"/>
    </row>
    <row r="178" spans="2:58" hidden="1">
      <c r="B178" s="226"/>
      <c r="AB178" s="238"/>
      <c r="AC178" s="238"/>
      <c r="AD178" s="238"/>
      <c r="AE178" s="238"/>
      <c r="AF178" s="238"/>
      <c r="AG178" s="238"/>
      <c r="AH178" s="238"/>
      <c r="AI178" s="238"/>
      <c r="AJ178" s="238"/>
      <c r="AK178" s="238"/>
      <c r="AL178" s="238"/>
      <c r="AM178" s="238"/>
      <c r="AN178" s="238"/>
      <c r="AO178" s="238"/>
      <c r="AP178" s="238"/>
      <c r="AQ178" s="238"/>
      <c r="AR178" s="238"/>
      <c r="AS178" s="238"/>
      <c r="AT178" s="238"/>
      <c r="AU178" s="238"/>
      <c r="AV178" s="238"/>
      <c r="AW178" s="238"/>
      <c r="AX178" s="238"/>
      <c r="AY178" s="238"/>
      <c r="AZ178" s="238"/>
      <c r="BA178" s="238"/>
      <c r="BB178" s="238"/>
      <c r="BC178" s="238"/>
      <c r="BD178" s="238"/>
      <c r="BE178" s="238"/>
      <c r="BF178" s="238"/>
    </row>
    <row r="179" spans="2:58" hidden="1">
      <c r="B179" s="226"/>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row>
    <row r="180" spans="2:58" hidden="1">
      <c r="B180" s="226"/>
      <c r="AB180" s="238"/>
      <c r="AC180" s="238"/>
      <c r="AD180" s="238"/>
      <c r="AE180" s="238"/>
      <c r="AF180" s="238"/>
      <c r="AG180" s="238"/>
      <c r="AH180" s="238"/>
      <c r="AI180" s="238"/>
      <c r="AJ180" s="238"/>
      <c r="AK180" s="238"/>
      <c r="AL180" s="238"/>
      <c r="AM180" s="238"/>
      <c r="AN180" s="238"/>
      <c r="AO180" s="238"/>
      <c r="AP180" s="238"/>
      <c r="AQ180" s="238"/>
      <c r="AR180" s="238"/>
      <c r="AS180" s="238"/>
      <c r="AT180" s="238"/>
      <c r="AU180" s="238"/>
      <c r="AV180" s="238"/>
      <c r="AW180" s="238"/>
      <c r="AX180" s="238"/>
      <c r="AY180" s="238"/>
      <c r="AZ180" s="238"/>
      <c r="BA180" s="238"/>
      <c r="BB180" s="238"/>
      <c r="BC180" s="238"/>
      <c r="BD180" s="238"/>
      <c r="BE180" s="238"/>
      <c r="BF180" s="238"/>
    </row>
    <row r="181" spans="2:58" hidden="1">
      <c r="B181" s="226"/>
      <c r="AB181" s="238"/>
      <c r="AC181" s="238"/>
      <c r="AD181" s="238"/>
      <c r="AE181" s="238"/>
      <c r="AF181" s="238"/>
      <c r="AG181" s="238"/>
      <c r="AH181" s="238"/>
      <c r="AI181" s="238"/>
      <c r="AJ181" s="238"/>
      <c r="AK181" s="238"/>
      <c r="AL181" s="238"/>
      <c r="AM181" s="238"/>
      <c r="AN181" s="238"/>
      <c r="AO181" s="238"/>
      <c r="AP181" s="238"/>
      <c r="AQ181" s="238"/>
      <c r="AR181" s="238"/>
      <c r="AS181" s="238"/>
      <c r="AT181" s="238"/>
      <c r="AU181" s="238"/>
      <c r="AV181" s="238"/>
      <c r="AW181" s="238"/>
      <c r="AX181" s="238"/>
      <c r="AY181" s="238"/>
      <c r="AZ181" s="238"/>
      <c r="BA181" s="238"/>
      <c r="BB181" s="238"/>
      <c r="BC181" s="238"/>
      <c r="BD181" s="238"/>
      <c r="BE181" s="238"/>
      <c r="BF181" s="238"/>
    </row>
    <row r="182" spans="2:58" hidden="1">
      <c r="B182" s="226"/>
      <c r="AB182" s="238"/>
      <c r="AC182" s="238"/>
      <c r="AD182" s="238"/>
      <c r="AE182" s="238"/>
      <c r="AF182" s="238"/>
      <c r="AG182" s="238"/>
      <c r="AH182" s="238"/>
      <c r="AI182" s="238"/>
      <c r="AJ182" s="238"/>
      <c r="AK182" s="238"/>
      <c r="AL182" s="238"/>
      <c r="AM182" s="238"/>
      <c r="AN182" s="238"/>
      <c r="AO182" s="238"/>
      <c r="AP182" s="238"/>
      <c r="AQ182" s="238"/>
      <c r="AR182" s="238"/>
      <c r="AS182" s="238"/>
      <c r="AT182" s="238"/>
      <c r="AU182" s="238"/>
      <c r="AV182" s="238"/>
      <c r="AW182" s="238"/>
      <c r="AX182" s="238"/>
      <c r="AY182" s="238"/>
      <c r="AZ182" s="238"/>
      <c r="BA182" s="238"/>
      <c r="BB182" s="238"/>
      <c r="BC182" s="238"/>
      <c r="BD182" s="238"/>
      <c r="BE182" s="238"/>
      <c r="BF182" s="238"/>
    </row>
    <row r="183" spans="2:58" hidden="1">
      <c r="B183" s="226"/>
      <c r="AB183" s="238"/>
      <c r="AC183" s="238"/>
      <c r="AD183" s="238"/>
      <c r="AE183" s="238"/>
      <c r="AF183" s="238"/>
      <c r="AG183" s="238"/>
      <c r="AH183" s="238"/>
      <c r="AI183" s="238"/>
      <c r="AJ183" s="238"/>
      <c r="AK183" s="238"/>
      <c r="AL183" s="238"/>
      <c r="AM183" s="238"/>
      <c r="AN183" s="238"/>
      <c r="AO183" s="238"/>
      <c r="AP183" s="238"/>
      <c r="AQ183" s="238"/>
      <c r="AR183" s="238"/>
      <c r="AS183" s="238"/>
      <c r="AT183" s="238"/>
      <c r="AU183" s="238"/>
      <c r="AV183" s="238"/>
      <c r="AW183" s="238"/>
      <c r="AX183" s="238"/>
      <c r="AY183" s="238"/>
      <c r="AZ183" s="238"/>
      <c r="BA183" s="238"/>
      <c r="BB183" s="238"/>
      <c r="BC183" s="238"/>
      <c r="BD183" s="238"/>
      <c r="BE183" s="238"/>
      <c r="BF183" s="238"/>
    </row>
    <row r="184" spans="2:58" hidden="1">
      <c r="B184" s="226"/>
      <c r="AB184" s="238"/>
      <c r="AC184" s="238"/>
      <c r="AD184" s="238"/>
      <c r="AE184" s="238"/>
      <c r="AF184" s="238"/>
      <c r="AG184" s="238"/>
      <c r="AH184" s="238"/>
      <c r="AI184" s="238"/>
      <c r="AJ184" s="238"/>
      <c r="AK184" s="238"/>
      <c r="AL184" s="238"/>
      <c r="AM184" s="238"/>
      <c r="AN184" s="238"/>
      <c r="AO184" s="238"/>
      <c r="AP184" s="238"/>
      <c r="AQ184" s="238"/>
      <c r="AR184" s="238"/>
      <c r="AS184" s="238"/>
      <c r="AT184" s="238"/>
      <c r="AU184" s="238"/>
      <c r="AV184" s="238"/>
      <c r="AW184" s="238"/>
      <c r="AX184" s="238"/>
      <c r="AY184" s="238"/>
      <c r="AZ184" s="238"/>
      <c r="BA184" s="238"/>
      <c r="BB184" s="238"/>
      <c r="BC184" s="238"/>
      <c r="BD184" s="238"/>
      <c r="BE184" s="238"/>
      <c r="BF184" s="238"/>
    </row>
    <row r="185" spans="2:58" hidden="1">
      <c r="B185" s="226"/>
      <c r="AB185" s="238"/>
      <c r="AC185" s="238"/>
      <c r="AD185" s="238"/>
      <c r="AE185" s="238"/>
      <c r="AF185" s="238"/>
      <c r="AG185" s="238"/>
      <c r="AH185" s="238"/>
      <c r="AI185" s="238"/>
      <c r="AJ185" s="238"/>
      <c r="AK185" s="238"/>
      <c r="AL185" s="238"/>
      <c r="AM185" s="238"/>
      <c r="AN185" s="238"/>
      <c r="AO185" s="238"/>
      <c r="AP185" s="238"/>
      <c r="AQ185" s="238"/>
      <c r="AR185" s="238"/>
      <c r="AS185" s="238"/>
      <c r="AT185" s="238"/>
      <c r="AU185" s="238"/>
      <c r="AV185" s="238"/>
      <c r="AW185" s="238"/>
      <c r="AX185" s="238"/>
      <c r="AY185" s="238"/>
      <c r="AZ185" s="238"/>
      <c r="BA185" s="238"/>
      <c r="BB185" s="238"/>
      <c r="BC185" s="238"/>
      <c r="BD185" s="238"/>
      <c r="BE185" s="238"/>
      <c r="BF185" s="238"/>
    </row>
    <row r="186" spans="2:58" hidden="1">
      <c r="B186" s="226"/>
      <c r="AB186" s="238"/>
      <c r="AC186" s="238"/>
      <c r="AD186" s="238"/>
      <c r="AE186" s="238"/>
      <c r="AF186" s="238"/>
      <c r="AG186" s="238"/>
      <c r="AH186" s="238"/>
      <c r="AI186" s="238"/>
      <c r="AJ186" s="238"/>
      <c r="AK186" s="238"/>
      <c r="AL186" s="238"/>
      <c r="AM186" s="238"/>
      <c r="AN186" s="238"/>
      <c r="AO186" s="238"/>
      <c r="AP186" s="238"/>
      <c r="AQ186" s="238"/>
      <c r="AR186" s="238"/>
      <c r="AS186" s="238"/>
      <c r="AT186" s="238"/>
      <c r="AU186" s="238"/>
      <c r="AV186" s="238"/>
      <c r="AW186" s="238"/>
      <c r="AX186" s="238"/>
      <c r="AY186" s="238"/>
      <c r="AZ186" s="238"/>
      <c r="BA186" s="238"/>
      <c r="BB186" s="238"/>
      <c r="BC186" s="238"/>
      <c r="BD186" s="238"/>
      <c r="BE186" s="238"/>
      <c r="BF186" s="238"/>
    </row>
    <row r="187" spans="2:58" hidden="1">
      <c r="B187" s="226"/>
      <c r="AB187" s="238"/>
      <c r="AC187" s="238"/>
      <c r="AD187" s="238"/>
      <c r="AE187" s="238"/>
      <c r="AF187" s="238"/>
      <c r="AG187" s="238"/>
      <c r="AH187" s="238"/>
      <c r="AI187" s="238"/>
      <c r="AJ187" s="238"/>
      <c r="AK187" s="238"/>
      <c r="AL187" s="238"/>
      <c r="AM187" s="238"/>
      <c r="AN187" s="238"/>
      <c r="AO187" s="238"/>
      <c r="AP187" s="238"/>
      <c r="AQ187" s="238"/>
      <c r="AR187" s="238"/>
      <c r="AS187" s="238"/>
      <c r="AT187" s="238"/>
      <c r="AU187" s="238"/>
      <c r="AV187" s="238"/>
      <c r="AW187" s="238"/>
      <c r="AX187" s="238"/>
      <c r="AY187" s="238"/>
      <c r="AZ187" s="238"/>
      <c r="BA187" s="238"/>
      <c r="BB187" s="238"/>
      <c r="BC187" s="238"/>
      <c r="BD187" s="238"/>
      <c r="BE187" s="238"/>
      <c r="BF187" s="238"/>
    </row>
    <row r="188" spans="2:58" hidden="1">
      <c r="B188" s="226"/>
      <c r="AB188" s="238"/>
      <c r="AC188" s="238"/>
      <c r="AD188" s="238"/>
      <c r="AE188" s="238"/>
      <c r="AF188" s="238"/>
      <c r="AG188" s="238"/>
      <c r="AH188" s="238"/>
      <c r="AI188" s="238"/>
      <c r="AJ188" s="238"/>
      <c r="AK188" s="238"/>
      <c r="AL188" s="238"/>
      <c r="AM188" s="238"/>
      <c r="AN188" s="238"/>
      <c r="AO188" s="238"/>
      <c r="AP188" s="238"/>
      <c r="AQ188" s="238"/>
      <c r="AR188" s="238"/>
      <c r="AS188" s="238"/>
      <c r="AT188" s="238"/>
      <c r="AU188" s="238"/>
      <c r="AV188" s="238"/>
      <c r="AW188" s="238"/>
      <c r="AX188" s="238"/>
      <c r="AY188" s="238"/>
      <c r="AZ188" s="238"/>
      <c r="BA188" s="238"/>
      <c r="BB188" s="238"/>
      <c r="BC188" s="238"/>
      <c r="BD188" s="238"/>
      <c r="BE188" s="238"/>
      <c r="BF188" s="238"/>
    </row>
    <row r="189" spans="2:58" hidden="1">
      <c r="B189" s="226"/>
      <c r="AB189" s="238"/>
      <c r="AC189" s="238"/>
      <c r="AD189" s="238"/>
      <c r="AE189" s="238"/>
      <c r="AF189" s="238"/>
      <c r="AG189" s="238"/>
      <c r="AH189" s="238"/>
      <c r="AI189" s="238"/>
      <c r="AJ189" s="238"/>
      <c r="AK189" s="238"/>
      <c r="AL189" s="238"/>
      <c r="AM189" s="238"/>
      <c r="AN189" s="238"/>
      <c r="AO189" s="238"/>
      <c r="AP189" s="238"/>
      <c r="AQ189" s="238"/>
      <c r="AR189" s="238"/>
      <c r="AS189" s="238"/>
      <c r="AT189" s="238"/>
      <c r="AU189" s="238"/>
      <c r="AV189" s="238"/>
      <c r="AW189" s="238"/>
      <c r="AX189" s="238"/>
      <c r="AY189" s="238"/>
      <c r="AZ189" s="238"/>
      <c r="BA189" s="238"/>
      <c r="BB189" s="238"/>
      <c r="BC189" s="238"/>
      <c r="BD189" s="238"/>
      <c r="BE189" s="238"/>
      <c r="BF189" s="238"/>
    </row>
    <row r="190" spans="2:58" hidden="1">
      <c r="B190" s="226"/>
      <c r="AB190" s="238"/>
      <c r="AC190" s="238"/>
      <c r="AD190" s="238"/>
      <c r="AE190" s="238"/>
      <c r="AF190" s="238"/>
      <c r="AG190" s="238"/>
      <c r="AH190" s="238"/>
      <c r="AI190" s="238"/>
      <c r="AJ190" s="238"/>
      <c r="AK190" s="238"/>
      <c r="AL190" s="238"/>
      <c r="AM190" s="238"/>
      <c r="AN190" s="238"/>
      <c r="AO190" s="238"/>
      <c r="AP190" s="238"/>
      <c r="AQ190" s="238"/>
      <c r="AR190" s="238"/>
      <c r="AS190" s="238"/>
      <c r="AT190" s="238"/>
      <c r="AU190" s="238"/>
      <c r="AV190" s="238"/>
      <c r="AW190" s="238"/>
      <c r="AX190" s="238"/>
      <c r="AY190" s="238"/>
      <c r="AZ190" s="238"/>
      <c r="BA190" s="238"/>
      <c r="BB190" s="238"/>
      <c r="BC190" s="238"/>
      <c r="BD190" s="238"/>
      <c r="BE190" s="238"/>
      <c r="BF190" s="238"/>
    </row>
    <row r="191" spans="2:58" hidden="1">
      <c r="B191" s="226"/>
      <c r="AB191" s="238"/>
      <c r="AC191" s="238"/>
      <c r="AD191" s="238"/>
      <c r="AE191" s="238"/>
      <c r="AF191" s="238"/>
      <c r="AG191" s="238"/>
      <c r="AH191" s="238"/>
      <c r="AI191" s="238"/>
      <c r="AJ191" s="238"/>
      <c r="AK191" s="238"/>
      <c r="AL191" s="238"/>
      <c r="AM191" s="238"/>
      <c r="AN191" s="238"/>
      <c r="AO191" s="238"/>
      <c r="AP191" s="238"/>
      <c r="AQ191" s="238"/>
      <c r="AR191" s="238"/>
      <c r="AS191" s="238"/>
      <c r="AT191" s="238"/>
      <c r="AU191" s="238"/>
      <c r="AV191" s="238"/>
      <c r="AW191" s="238"/>
      <c r="AX191" s="238"/>
      <c r="AY191" s="238"/>
      <c r="AZ191" s="238"/>
      <c r="BA191" s="238"/>
      <c r="BB191" s="238"/>
      <c r="BC191" s="238"/>
      <c r="BD191" s="238"/>
      <c r="BE191" s="238"/>
      <c r="BF191" s="238"/>
    </row>
    <row r="192" spans="2:58" hidden="1">
      <c r="B192" s="226"/>
      <c r="AB192" s="238"/>
      <c r="AC192" s="238"/>
      <c r="AD192" s="238"/>
      <c r="AE192" s="238"/>
      <c r="AF192" s="238"/>
      <c r="AG192" s="238"/>
      <c r="AH192" s="238"/>
      <c r="AI192" s="238"/>
      <c r="AJ192" s="238"/>
      <c r="AK192" s="238"/>
      <c r="AL192" s="238"/>
      <c r="AM192" s="238"/>
      <c r="AN192" s="238"/>
      <c r="AO192" s="238"/>
      <c r="AP192" s="238"/>
      <c r="AQ192" s="238"/>
      <c r="AR192" s="238"/>
      <c r="AS192" s="238"/>
      <c r="AT192" s="238"/>
      <c r="AU192" s="238"/>
      <c r="AV192" s="238"/>
      <c r="AW192" s="238"/>
      <c r="AX192" s="238"/>
      <c r="AY192" s="238"/>
      <c r="AZ192" s="238"/>
      <c r="BA192" s="238"/>
      <c r="BB192" s="238"/>
      <c r="BC192" s="238"/>
      <c r="BD192" s="238"/>
      <c r="BE192" s="238"/>
      <c r="BF192" s="238"/>
    </row>
    <row r="193" spans="2:58" hidden="1">
      <c r="B193" s="226"/>
      <c r="AB193" s="238"/>
      <c r="AC193" s="238"/>
      <c r="AD193" s="238"/>
      <c r="AE193" s="238"/>
      <c r="AF193" s="238"/>
      <c r="AG193" s="238"/>
      <c r="AH193" s="238"/>
      <c r="AI193" s="238"/>
      <c r="AJ193" s="238"/>
      <c r="AK193" s="238"/>
      <c r="AL193" s="238"/>
      <c r="AM193" s="238"/>
      <c r="AN193" s="238"/>
      <c r="AO193" s="238"/>
      <c r="AP193" s="238"/>
      <c r="AQ193" s="238"/>
      <c r="AR193" s="238"/>
      <c r="AS193" s="238"/>
      <c r="AT193" s="238"/>
      <c r="AU193" s="238"/>
      <c r="AV193" s="238"/>
      <c r="AW193" s="238"/>
      <c r="AX193" s="238"/>
      <c r="AY193" s="238"/>
      <c r="AZ193" s="238"/>
      <c r="BA193" s="238"/>
      <c r="BB193" s="238"/>
      <c r="BC193" s="238"/>
      <c r="BD193" s="238"/>
      <c r="BE193" s="238"/>
      <c r="BF193" s="238"/>
    </row>
    <row r="194" spans="2:58" hidden="1">
      <c r="B194" s="226"/>
      <c r="AB194" s="238"/>
      <c r="AC194" s="238"/>
      <c r="AD194" s="238"/>
      <c r="AE194" s="238"/>
      <c r="AF194" s="238"/>
      <c r="AG194" s="238"/>
      <c r="AH194" s="238"/>
      <c r="AI194" s="238"/>
      <c r="AJ194" s="238"/>
      <c r="AK194" s="238"/>
      <c r="AL194" s="238"/>
      <c r="AM194" s="238"/>
      <c r="AN194" s="238"/>
      <c r="AO194" s="238"/>
      <c r="AP194" s="238"/>
      <c r="AQ194" s="238"/>
      <c r="AR194" s="238"/>
      <c r="AS194" s="238"/>
      <c r="AT194" s="238"/>
      <c r="AU194" s="238"/>
      <c r="AV194" s="238"/>
      <c r="AW194" s="238"/>
      <c r="AX194" s="238"/>
      <c r="AY194" s="238"/>
      <c r="AZ194" s="238"/>
      <c r="BA194" s="238"/>
      <c r="BB194" s="238"/>
      <c r="BC194" s="238"/>
      <c r="BD194" s="238"/>
      <c r="BE194" s="238"/>
      <c r="BF194" s="238"/>
    </row>
    <row r="195" spans="2:58" hidden="1">
      <c r="B195" s="226"/>
      <c r="AB195" s="238"/>
      <c r="AC195" s="238"/>
      <c r="AD195" s="238"/>
      <c r="AE195" s="238"/>
      <c r="AF195" s="238"/>
      <c r="AG195" s="238"/>
      <c r="AH195" s="238"/>
      <c r="AI195" s="238"/>
      <c r="AJ195" s="238"/>
      <c r="AK195" s="238"/>
      <c r="AL195" s="238"/>
      <c r="AM195" s="238"/>
      <c r="AN195" s="238"/>
      <c r="AO195" s="238"/>
      <c r="AP195" s="238"/>
      <c r="AQ195" s="238"/>
      <c r="AR195" s="238"/>
      <c r="AS195" s="238"/>
      <c r="AT195" s="238"/>
      <c r="AU195" s="238"/>
      <c r="AV195" s="238"/>
      <c r="AW195" s="238"/>
      <c r="AX195" s="238"/>
      <c r="AY195" s="238"/>
      <c r="AZ195" s="238"/>
      <c r="BA195" s="238"/>
      <c r="BB195" s="238"/>
      <c r="BC195" s="238"/>
      <c r="BD195" s="238"/>
      <c r="BE195" s="238"/>
      <c r="BF195" s="238"/>
    </row>
    <row r="196" spans="2:58" hidden="1">
      <c r="B196" s="226"/>
      <c r="AB196" s="238"/>
      <c r="AC196" s="238"/>
      <c r="AD196" s="238"/>
      <c r="AE196" s="238"/>
      <c r="AF196" s="238"/>
      <c r="AG196" s="238"/>
      <c r="AH196" s="238"/>
      <c r="AI196" s="238"/>
      <c r="AJ196" s="238"/>
      <c r="AK196" s="238"/>
      <c r="AL196" s="238"/>
      <c r="AM196" s="238"/>
      <c r="AN196" s="238"/>
      <c r="AO196" s="238"/>
      <c r="AP196" s="238"/>
      <c r="AQ196" s="238"/>
      <c r="AR196" s="238"/>
      <c r="AS196" s="238"/>
      <c r="AT196" s="238"/>
      <c r="AU196" s="238"/>
      <c r="AV196" s="238"/>
      <c r="AW196" s="238"/>
      <c r="AX196" s="238"/>
      <c r="AY196" s="238"/>
      <c r="AZ196" s="238"/>
      <c r="BA196" s="238"/>
      <c r="BB196" s="238"/>
      <c r="BC196" s="238"/>
      <c r="BD196" s="238"/>
      <c r="BE196" s="238"/>
      <c r="BF196" s="238"/>
    </row>
    <row r="197" spans="2:58" hidden="1">
      <c r="B197" s="226"/>
      <c r="AB197" s="238"/>
      <c r="AC197" s="238"/>
      <c r="AD197" s="238"/>
      <c r="AE197" s="238"/>
      <c r="AF197" s="238"/>
      <c r="AG197" s="238"/>
      <c r="AH197" s="238"/>
      <c r="AI197" s="238"/>
      <c r="AJ197" s="238"/>
      <c r="AK197" s="238"/>
      <c r="AL197" s="238"/>
      <c r="AM197" s="238"/>
      <c r="AN197" s="238"/>
      <c r="AO197" s="238"/>
      <c r="AP197" s="238"/>
      <c r="AQ197" s="238"/>
      <c r="AR197" s="238"/>
      <c r="AS197" s="238"/>
      <c r="AT197" s="238"/>
      <c r="AU197" s="238"/>
      <c r="AV197" s="238"/>
      <c r="AW197" s="238"/>
      <c r="AX197" s="238"/>
      <c r="AY197" s="238"/>
      <c r="AZ197" s="238"/>
      <c r="BA197" s="238"/>
      <c r="BB197" s="238"/>
      <c r="BC197" s="238"/>
      <c r="BD197" s="238"/>
      <c r="BE197" s="238"/>
      <c r="BF197" s="238"/>
    </row>
    <row r="198" spans="2:58" hidden="1">
      <c r="B198" s="226"/>
      <c r="AB198" s="238"/>
      <c r="AC198" s="238"/>
      <c r="AD198" s="238"/>
      <c r="AE198" s="238"/>
      <c r="AF198" s="238"/>
      <c r="AG198" s="238"/>
      <c r="AH198" s="238"/>
      <c r="AI198" s="238"/>
      <c r="AJ198" s="238"/>
      <c r="AK198" s="238"/>
      <c r="AL198" s="238"/>
      <c r="AM198" s="238"/>
      <c r="AN198" s="238"/>
      <c r="AO198" s="238"/>
      <c r="AP198" s="238"/>
      <c r="AQ198" s="238"/>
      <c r="AR198" s="238"/>
      <c r="AS198" s="238"/>
      <c r="AT198" s="238"/>
      <c r="AU198" s="238"/>
      <c r="AV198" s="238"/>
      <c r="AW198" s="238"/>
      <c r="AX198" s="238"/>
      <c r="AY198" s="238"/>
      <c r="AZ198" s="238"/>
      <c r="BA198" s="238"/>
      <c r="BB198" s="238"/>
      <c r="BC198" s="238"/>
      <c r="BD198" s="238"/>
      <c r="BE198" s="238"/>
      <c r="BF198" s="238"/>
    </row>
    <row r="199" spans="2:58" hidden="1">
      <c r="B199" s="226"/>
      <c r="AB199" s="238"/>
      <c r="AC199" s="238"/>
      <c r="AD199" s="238"/>
      <c r="AE199" s="238"/>
      <c r="AF199" s="238"/>
      <c r="AG199" s="238"/>
      <c r="AH199" s="238"/>
      <c r="AI199" s="238"/>
      <c r="AJ199" s="238"/>
      <c r="AK199" s="238"/>
      <c r="AL199" s="238"/>
      <c r="AM199" s="238"/>
      <c r="AN199" s="238"/>
      <c r="AO199" s="238"/>
      <c r="AP199" s="238"/>
      <c r="AQ199" s="238"/>
      <c r="AR199" s="238"/>
      <c r="AS199" s="238"/>
      <c r="AT199" s="238"/>
      <c r="AU199" s="238"/>
      <c r="AV199" s="238"/>
      <c r="AW199" s="238"/>
      <c r="AX199" s="238"/>
      <c r="AY199" s="238"/>
      <c r="AZ199" s="238"/>
      <c r="BA199" s="238"/>
      <c r="BB199" s="238"/>
      <c r="BC199" s="238"/>
      <c r="BD199" s="238"/>
      <c r="BE199" s="238"/>
      <c r="BF199" s="238"/>
    </row>
    <row r="200" spans="2:58" hidden="1">
      <c r="B200" s="226"/>
      <c r="AB200" s="238"/>
      <c r="AC200" s="238"/>
      <c r="AD200" s="238"/>
      <c r="AE200" s="238"/>
      <c r="AF200" s="238"/>
      <c r="AG200" s="238"/>
      <c r="AH200" s="238"/>
      <c r="AI200" s="238"/>
      <c r="AJ200" s="238"/>
      <c r="AK200" s="238"/>
      <c r="AL200" s="238"/>
      <c r="AM200" s="238"/>
      <c r="AN200" s="238"/>
      <c r="AO200" s="238"/>
      <c r="AP200" s="238"/>
      <c r="AQ200" s="238"/>
      <c r="AR200" s="238"/>
      <c r="AS200" s="238"/>
      <c r="AT200" s="238"/>
      <c r="AU200" s="238"/>
      <c r="AV200" s="238"/>
      <c r="AW200" s="238"/>
      <c r="AX200" s="238"/>
      <c r="AY200" s="238"/>
      <c r="AZ200" s="238"/>
      <c r="BA200" s="238"/>
      <c r="BB200" s="238"/>
      <c r="BC200" s="238"/>
      <c r="BD200" s="238"/>
      <c r="BE200" s="238"/>
      <c r="BF200" s="238"/>
    </row>
    <row r="201" spans="2:58" hidden="1">
      <c r="B201" s="226"/>
      <c r="AB201" s="238"/>
      <c r="AC201" s="238"/>
      <c r="AD201" s="238"/>
      <c r="AE201" s="238"/>
      <c r="AF201" s="238"/>
      <c r="AG201" s="238"/>
      <c r="AH201" s="238"/>
      <c r="AI201" s="238"/>
      <c r="AJ201" s="238"/>
      <c r="AK201" s="238"/>
      <c r="AL201" s="238"/>
      <c r="AM201" s="238"/>
      <c r="AN201" s="238"/>
      <c r="AO201" s="238"/>
      <c r="AP201" s="238"/>
      <c r="AQ201" s="238"/>
      <c r="AR201" s="238"/>
      <c r="AS201" s="238"/>
      <c r="AT201" s="238"/>
      <c r="AU201" s="238"/>
      <c r="AV201" s="238"/>
      <c r="AW201" s="238"/>
      <c r="AX201" s="238"/>
      <c r="AY201" s="238"/>
      <c r="AZ201" s="238"/>
      <c r="BA201" s="238"/>
      <c r="BB201" s="238"/>
      <c r="BC201" s="238"/>
      <c r="BD201" s="238"/>
      <c r="BE201" s="238"/>
      <c r="BF201" s="238"/>
    </row>
    <row r="202" spans="2:58" hidden="1">
      <c r="B202" s="226"/>
      <c r="AB202" s="238"/>
      <c r="AC202" s="238"/>
      <c r="AD202" s="238"/>
      <c r="AE202" s="238"/>
      <c r="AF202" s="238"/>
      <c r="AG202" s="238"/>
      <c r="AH202" s="238"/>
      <c r="AI202" s="238"/>
      <c r="AJ202" s="238"/>
      <c r="AK202" s="238"/>
      <c r="AL202" s="238"/>
      <c r="AM202" s="238"/>
      <c r="AN202" s="238"/>
      <c r="AO202" s="238"/>
      <c r="AP202" s="238"/>
      <c r="AQ202" s="238"/>
      <c r="AR202" s="238"/>
      <c r="AS202" s="238"/>
      <c r="AT202" s="238"/>
      <c r="AU202" s="238"/>
      <c r="AV202" s="238"/>
      <c r="AW202" s="238"/>
      <c r="AX202" s="238"/>
      <c r="AY202" s="238"/>
      <c r="AZ202" s="238"/>
      <c r="BA202" s="238"/>
      <c r="BB202" s="238"/>
      <c r="BC202" s="238"/>
      <c r="BD202" s="238"/>
      <c r="BE202" s="238"/>
      <c r="BF202" s="238"/>
    </row>
    <row r="203" spans="2:58" hidden="1">
      <c r="B203" s="226"/>
      <c r="AB203" s="238"/>
      <c r="AC203" s="238"/>
      <c r="AD203" s="238"/>
      <c r="AE203" s="238"/>
      <c r="AF203" s="238"/>
      <c r="AG203" s="238"/>
      <c r="AH203" s="238"/>
      <c r="AI203" s="238"/>
      <c r="AJ203" s="238"/>
      <c r="AK203" s="238"/>
      <c r="AL203" s="238"/>
      <c r="AM203" s="238"/>
      <c r="AN203" s="238"/>
      <c r="AO203" s="238"/>
      <c r="AP203" s="238"/>
      <c r="AQ203" s="238"/>
      <c r="AR203" s="238"/>
      <c r="AS203" s="238"/>
      <c r="AT203" s="238"/>
      <c r="AU203" s="238"/>
      <c r="AV203" s="238"/>
      <c r="AW203" s="238"/>
      <c r="AX203" s="238"/>
      <c r="AY203" s="238"/>
      <c r="AZ203" s="238"/>
      <c r="BA203" s="238"/>
      <c r="BB203" s="238"/>
      <c r="BC203" s="238"/>
      <c r="BD203" s="238"/>
      <c r="BE203" s="238"/>
      <c r="BF203" s="238"/>
    </row>
    <row r="204" spans="2:58" hidden="1">
      <c r="B204" s="226"/>
      <c r="AB204" s="238"/>
      <c r="AC204" s="238"/>
      <c r="AD204" s="238"/>
      <c r="AE204" s="238"/>
      <c r="AF204" s="238"/>
      <c r="AG204" s="238"/>
      <c r="AH204" s="238"/>
      <c r="AI204" s="238"/>
      <c r="AJ204" s="238"/>
      <c r="AK204" s="238"/>
      <c r="AL204" s="238"/>
      <c r="AM204" s="238"/>
      <c r="AN204" s="238"/>
      <c r="AO204" s="238"/>
      <c r="AP204" s="238"/>
      <c r="AQ204" s="238"/>
      <c r="AR204" s="238"/>
      <c r="AS204" s="238"/>
      <c r="AT204" s="238"/>
      <c r="AU204" s="238"/>
      <c r="AV204" s="238"/>
      <c r="AW204" s="238"/>
      <c r="AX204" s="238"/>
      <c r="AY204" s="238"/>
      <c r="AZ204" s="238"/>
      <c r="BA204" s="238"/>
      <c r="BB204" s="238"/>
      <c r="BC204" s="238"/>
      <c r="BD204" s="238"/>
      <c r="BE204" s="238"/>
      <c r="BF204" s="238"/>
    </row>
    <row r="205" spans="2:58" hidden="1">
      <c r="B205" s="226"/>
      <c r="AB205" s="238"/>
      <c r="AC205" s="238"/>
      <c r="AD205" s="238"/>
      <c r="AE205" s="238"/>
      <c r="AF205" s="238"/>
      <c r="AG205" s="238"/>
      <c r="AH205" s="238"/>
      <c r="AI205" s="238"/>
      <c r="AJ205" s="238"/>
      <c r="AK205" s="238"/>
      <c r="AL205" s="238"/>
      <c r="AM205" s="238"/>
      <c r="AN205" s="238"/>
      <c r="AO205" s="238"/>
      <c r="AP205" s="238"/>
      <c r="AQ205" s="238"/>
      <c r="AR205" s="238"/>
      <c r="AS205" s="238"/>
      <c r="AT205" s="238"/>
      <c r="AU205" s="238"/>
      <c r="AV205" s="238"/>
      <c r="AW205" s="238"/>
      <c r="AX205" s="238"/>
      <c r="AY205" s="238"/>
      <c r="AZ205" s="238"/>
      <c r="BA205" s="238"/>
      <c r="BB205" s="238"/>
      <c r="BC205" s="238"/>
      <c r="BD205" s="238"/>
      <c r="BE205" s="238"/>
      <c r="BF205" s="238"/>
    </row>
    <row r="206" spans="2:58" hidden="1">
      <c r="B206" s="226"/>
      <c r="AB206" s="238"/>
      <c r="AC206" s="238"/>
      <c r="AD206" s="238"/>
      <c r="AE206" s="238"/>
      <c r="AF206" s="238"/>
      <c r="AG206" s="238"/>
      <c r="AH206" s="238"/>
      <c r="AI206" s="238"/>
      <c r="AJ206" s="238"/>
      <c r="AK206" s="238"/>
      <c r="AL206" s="238"/>
      <c r="AM206" s="238"/>
      <c r="AN206" s="238"/>
      <c r="AO206" s="238"/>
      <c r="AP206" s="238"/>
      <c r="AQ206" s="238"/>
      <c r="AR206" s="238"/>
      <c r="AS206" s="238"/>
      <c r="AT206" s="238"/>
      <c r="AU206" s="238"/>
      <c r="AV206" s="238"/>
      <c r="AW206" s="238"/>
      <c r="AX206" s="238"/>
      <c r="AY206" s="238"/>
      <c r="AZ206" s="238"/>
      <c r="BA206" s="238"/>
      <c r="BB206" s="238"/>
      <c r="BC206" s="238"/>
      <c r="BD206" s="238"/>
      <c r="BE206" s="238"/>
      <c r="BF206" s="238"/>
    </row>
    <row r="207" spans="2:58" hidden="1">
      <c r="B207" s="226"/>
      <c r="AB207" s="238"/>
      <c r="AC207" s="238"/>
      <c r="AD207" s="238"/>
      <c r="AE207" s="238"/>
      <c r="AF207" s="238"/>
      <c r="AG207" s="238"/>
      <c r="AH207" s="238"/>
      <c r="AI207" s="238"/>
      <c r="AJ207" s="238"/>
      <c r="AK207" s="238"/>
      <c r="AL207" s="238"/>
      <c r="AM207" s="238"/>
      <c r="AN207" s="238"/>
      <c r="AO207" s="238"/>
      <c r="AP207" s="238"/>
      <c r="AQ207" s="238"/>
      <c r="AR207" s="238"/>
      <c r="AS207" s="238"/>
      <c r="AT207" s="238"/>
      <c r="AU207" s="238"/>
      <c r="AV207" s="238"/>
      <c r="AW207" s="238"/>
      <c r="AX207" s="238"/>
      <c r="AY207" s="238"/>
      <c r="AZ207" s="238"/>
      <c r="BA207" s="238"/>
      <c r="BB207" s="238"/>
      <c r="BC207" s="238"/>
      <c r="BD207" s="238"/>
      <c r="BE207" s="238"/>
      <c r="BF207" s="238"/>
    </row>
    <row r="208" spans="2:58" hidden="1">
      <c r="B208" s="226"/>
      <c r="AB208" s="238"/>
      <c r="AC208" s="238"/>
      <c r="AD208" s="238"/>
      <c r="AE208" s="238"/>
      <c r="AF208" s="238"/>
      <c r="AG208" s="238"/>
      <c r="AH208" s="238"/>
      <c r="AI208" s="238"/>
      <c r="AJ208" s="238"/>
      <c r="AK208" s="238"/>
      <c r="AL208" s="238"/>
      <c r="AM208" s="238"/>
      <c r="AN208" s="238"/>
      <c r="AO208" s="238"/>
      <c r="AP208" s="238"/>
      <c r="AQ208" s="238"/>
      <c r="AR208" s="238"/>
      <c r="AS208" s="238"/>
      <c r="AT208" s="238"/>
      <c r="AU208" s="238"/>
      <c r="AV208" s="238"/>
      <c r="AW208" s="238"/>
      <c r="AX208" s="238"/>
      <c r="AY208" s="238"/>
      <c r="AZ208" s="238"/>
      <c r="BA208" s="238"/>
      <c r="BB208" s="238"/>
      <c r="BC208" s="238"/>
      <c r="BD208" s="238"/>
      <c r="BE208" s="238"/>
      <c r="BF208" s="238"/>
    </row>
    <row r="209" spans="2:58" hidden="1">
      <c r="B209" s="226"/>
      <c r="AB209" s="238"/>
      <c r="AC209" s="238"/>
      <c r="AD209" s="238"/>
      <c r="AE209" s="238"/>
      <c r="AF209" s="238"/>
      <c r="AG209" s="238"/>
      <c r="AH209" s="238"/>
      <c r="AI209" s="238"/>
      <c r="AJ209" s="238"/>
      <c r="AK209" s="238"/>
      <c r="AL209" s="238"/>
      <c r="AM209" s="238"/>
      <c r="AN209" s="238"/>
      <c r="AO209" s="238"/>
      <c r="AP209" s="238"/>
      <c r="AQ209" s="238"/>
      <c r="AR209" s="238"/>
      <c r="AS209" s="238"/>
      <c r="AT209" s="238"/>
      <c r="AU209" s="238"/>
      <c r="AV209" s="238"/>
      <c r="AW209" s="238"/>
      <c r="AX209" s="238"/>
      <c r="AY209" s="238"/>
      <c r="AZ209" s="238"/>
      <c r="BA209" s="238"/>
      <c r="BB209" s="238"/>
      <c r="BC209" s="238"/>
      <c r="BD209" s="238"/>
      <c r="BE209" s="238"/>
      <c r="BF209" s="238"/>
    </row>
    <row r="210" spans="2:58" hidden="1">
      <c r="B210" s="226"/>
      <c r="AB210" s="238"/>
      <c r="AC210" s="238"/>
      <c r="AD210" s="238"/>
      <c r="AE210" s="238"/>
      <c r="AF210" s="238"/>
      <c r="AG210" s="238"/>
      <c r="AH210" s="238"/>
      <c r="AI210" s="238"/>
      <c r="AJ210" s="238"/>
      <c r="AK210" s="238"/>
      <c r="AL210" s="238"/>
      <c r="AM210" s="238"/>
      <c r="AN210" s="238"/>
      <c r="AO210" s="238"/>
      <c r="AP210" s="238"/>
      <c r="AQ210" s="238"/>
      <c r="AR210" s="238"/>
      <c r="AS210" s="238"/>
      <c r="AT210" s="238"/>
      <c r="AU210" s="238"/>
      <c r="AV210" s="238"/>
      <c r="AW210" s="238"/>
      <c r="AX210" s="238"/>
      <c r="AY210" s="238"/>
      <c r="AZ210" s="238"/>
      <c r="BA210" s="238"/>
      <c r="BB210" s="238"/>
      <c r="BC210" s="238"/>
      <c r="BD210" s="238"/>
      <c r="BE210" s="238"/>
      <c r="BF210" s="238"/>
    </row>
    <row r="211" spans="2:58" hidden="1">
      <c r="B211" s="226"/>
      <c r="AB211" s="238"/>
      <c r="AC211" s="238"/>
      <c r="AD211" s="238"/>
      <c r="AE211" s="238"/>
      <c r="AF211" s="238"/>
      <c r="AG211" s="238"/>
      <c r="AH211" s="238"/>
      <c r="AI211" s="238"/>
      <c r="AJ211" s="238"/>
      <c r="AK211" s="238"/>
      <c r="AL211" s="238"/>
      <c r="AM211" s="238"/>
      <c r="AN211" s="238"/>
      <c r="AO211" s="238"/>
      <c r="AP211" s="238"/>
      <c r="AQ211" s="238"/>
      <c r="AR211" s="238"/>
      <c r="AS211" s="238"/>
      <c r="AT211" s="238"/>
      <c r="AU211" s="238"/>
      <c r="AV211" s="238"/>
      <c r="AW211" s="238"/>
      <c r="AX211" s="238"/>
      <c r="AY211" s="238"/>
      <c r="AZ211" s="238"/>
      <c r="BA211" s="238"/>
      <c r="BB211" s="238"/>
      <c r="BC211" s="238"/>
      <c r="BD211" s="238"/>
      <c r="BE211" s="238"/>
      <c r="BF211" s="238"/>
    </row>
    <row r="212" spans="2:58" hidden="1">
      <c r="B212" s="226"/>
      <c r="AB212" s="238"/>
      <c r="AC212" s="238"/>
      <c r="AD212" s="238"/>
      <c r="AE212" s="238"/>
      <c r="AF212" s="238"/>
      <c r="AG212" s="238"/>
      <c r="AH212" s="238"/>
      <c r="AI212" s="238"/>
      <c r="AJ212" s="238"/>
      <c r="AK212" s="238"/>
      <c r="AL212" s="238"/>
      <c r="AM212" s="238"/>
      <c r="AN212" s="238"/>
      <c r="AO212" s="238"/>
      <c r="AP212" s="238"/>
      <c r="AQ212" s="238"/>
      <c r="AR212" s="238"/>
      <c r="AS212" s="238"/>
      <c r="AT212" s="238"/>
      <c r="AU212" s="238"/>
      <c r="AV212" s="238"/>
      <c r="AW212" s="238"/>
      <c r="AX212" s="238"/>
      <c r="AY212" s="238"/>
      <c r="AZ212" s="238"/>
      <c r="BA212" s="238"/>
      <c r="BB212" s="238"/>
      <c r="BC212" s="238"/>
      <c r="BD212" s="238"/>
      <c r="BE212" s="238"/>
      <c r="BF212" s="238"/>
    </row>
    <row r="213" spans="2:58" hidden="1">
      <c r="B213" s="226"/>
      <c r="AB213" s="238"/>
      <c r="AC213" s="238"/>
      <c r="AD213" s="238"/>
      <c r="AE213" s="238"/>
      <c r="AF213" s="238"/>
      <c r="AG213" s="238"/>
      <c r="AH213" s="238"/>
      <c r="AI213" s="238"/>
      <c r="AJ213" s="238"/>
      <c r="AK213" s="238"/>
      <c r="AL213" s="238"/>
      <c r="AM213" s="238"/>
      <c r="AN213" s="238"/>
      <c r="AO213" s="238"/>
      <c r="AP213" s="238"/>
      <c r="AQ213" s="238"/>
      <c r="AR213" s="238"/>
      <c r="AS213" s="238"/>
      <c r="AT213" s="238"/>
      <c r="AU213" s="238"/>
      <c r="AV213" s="238"/>
      <c r="AW213" s="238"/>
      <c r="AX213" s="238"/>
      <c r="AY213" s="238"/>
      <c r="AZ213" s="238"/>
      <c r="BA213" s="238"/>
      <c r="BB213" s="238"/>
      <c r="BC213" s="238"/>
      <c r="BD213" s="238"/>
      <c r="BE213" s="238"/>
      <c r="BF213" s="238"/>
    </row>
    <row r="214" spans="2:58" hidden="1">
      <c r="B214" s="226"/>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row>
    <row r="215" spans="2:58" hidden="1">
      <c r="B215" s="226"/>
      <c r="AB215" s="238"/>
      <c r="AC215" s="238"/>
      <c r="AD215" s="238"/>
      <c r="AE215" s="238"/>
      <c r="AF215" s="238"/>
      <c r="AG215" s="238"/>
      <c r="AH215" s="238"/>
      <c r="AI215" s="238"/>
      <c r="AJ215" s="238"/>
      <c r="AK215" s="238"/>
      <c r="AL215" s="238"/>
      <c r="AM215" s="238"/>
      <c r="AN215" s="238"/>
      <c r="AO215" s="238"/>
      <c r="AP215" s="238"/>
      <c r="AQ215" s="238"/>
      <c r="AR215" s="238"/>
      <c r="AS215" s="238"/>
      <c r="AT215" s="238"/>
      <c r="AU215" s="238"/>
      <c r="AV215" s="238"/>
      <c r="AW215" s="238"/>
      <c r="AX215" s="238"/>
      <c r="AY215" s="238"/>
      <c r="AZ215" s="238"/>
      <c r="BA215" s="238"/>
      <c r="BB215" s="238"/>
      <c r="BC215" s="238"/>
      <c r="BD215" s="238"/>
      <c r="BE215" s="238"/>
      <c r="BF215" s="238"/>
    </row>
    <row r="216" spans="2:58" hidden="1">
      <c r="B216" s="226"/>
      <c r="AB216" s="238"/>
      <c r="AC216" s="238"/>
      <c r="AD216" s="238"/>
      <c r="AE216" s="238"/>
      <c r="AF216" s="238"/>
      <c r="AG216" s="238"/>
      <c r="AH216" s="238"/>
      <c r="AI216" s="238"/>
      <c r="AJ216" s="238"/>
      <c r="AK216" s="238"/>
      <c r="AL216" s="238"/>
      <c r="AM216" s="238"/>
      <c r="AN216" s="238"/>
      <c r="AO216" s="238"/>
      <c r="AP216" s="238"/>
      <c r="AQ216" s="238"/>
      <c r="AR216" s="238"/>
      <c r="AS216" s="238"/>
      <c r="AT216" s="238"/>
      <c r="AU216" s="238"/>
      <c r="AV216" s="238"/>
      <c r="AW216" s="238"/>
      <c r="AX216" s="238"/>
      <c r="AY216" s="238"/>
      <c r="AZ216" s="238"/>
      <c r="BA216" s="238"/>
      <c r="BB216" s="238"/>
      <c r="BC216" s="238"/>
      <c r="BD216" s="238"/>
      <c r="BE216" s="238"/>
      <c r="BF216" s="238"/>
    </row>
    <row r="217" spans="2:58" hidden="1">
      <c r="B217" s="226"/>
      <c r="AB217" s="238"/>
      <c r="AC217" s="238"/>
      <c r="AD217" s="238"/>
      <c r="AE217" s="238"/>
      <c r="AF217" s="238"/>
      <c r="AG217" s="238"/>
      <c r="AH217" s="238"/>
      <c r="AI217" s="238"/>
      <c r="AJ217" s="238"/>
      <c r="AK217" s="238"/>
      <c r="AL217" s="238"/>
      <c r="AM217" s="238"/>
      <c r="AN217" s="238"/>
      <c r="AO217" s="238"/>
      <c r="AP217" s="238"/>
      <c r="AQ217" s="238"/>
      <c r="AR217" s="238"/>
      <c r="AS217" s="238"/>
      <c r="AT217" s="238"/>
      <c r="AU217" s="238"/>
      <c r="AV217" s="238"/>
      <c r="AW217" s="238"/>
      <c r="AX217" s="238"/>
      <c r="AY217" s="238"/>
      <c r="AZ217" s="238"/>
      <c r="BA217" s="238"/>
      <c r="BB217" s="238"/>
      <c r="BC217" s="238"/>
      <c r="BD217" s="238"/>
      <c r="BE217" s="238"/>
      <c r="BF217" s="238"/>
    </row>
    <row r="218" spans="2:58" hidden="1">
      <c r="B218" s="226"/>
      <c r="AB218" s="238"/>
      <c r="AC218" s="238"/>
      <c r="AD218" s="238"/>
      <c r="AE218" s="238"/>
      <c r="AF218" s="238"/>
      <c r="AG218" s="238"/>
      <c r="AH218" s="238"/>
      <c r="AI218" s="238"/>
      <c r="AJ218" s="238"/>
      <c r="AK218" s="238"/>
      <c r="AL218" s="238"/>
      <c r="AM218" s="238"/>
      <c r="AN218" s="238"/>
      <c r="AO218" s="238"/>
      <c r="AP218" s="238"/>
      <c r="AQ218" s="238"/>
      <c r="AR218" s="238"/>
      <c r="AS218" s="238"/>
      <c r="AT218" s="238"/>
      <c r="AU218" s="238"/>
      <c r="AV218" s="238"/>
      <c r="AW218" s="238"/>
      <c r="AX218" s="238"/>
      <c r="AY218" s="238"/>
      <c r="AZ218" s="238"/>
      <c r="BA218" s="238"/>
      <c r="BB218" s="238"/>
      <c r="BC218" s="238"/>
      <c r="BD218" s="238"/>
      <c r="BE218" s="238"/>
      <c r="BF218" s="238"/>
    </row>
    <row r="219" spans="2:58" hidden="1">
      <c r="B219" s="226"/>
      <c r="AB219" s="238"/>
      <c r="AC219" s="238"/>
      <c r="AD219" s="238"/>
      <c r="AE219" s="238"/>
      <c r="AF219" s="238"/>
      <c r="AG219" s="238"/>
      <c r="AH219" s="238"/>
      <c r="AI219" s="238"/>
      <c r="AJ219" s="238"/>
      <c r="AK219" s="238"/>
      <c r="AL219" s="238"/>
      <c r="AM219" s="238"/>
      <c r="AN219" s="238"/>
      <c r="AO219" s="238"/>
      <c r="AP219" s="238"/>
      <c r="AQ219" s="238"/>
      <c r="AR219" s="238"/>
      <c r="AS219" s="238"/>
      <c r="AT219" s="238"/>
      <c r="AU219" s="238"/>
      <c r="AV219" s="238"/>
      <c r="AW219" s="238"/>
      <c r="AX219" s="238"/>
      <c r="AY219" s="238"/>
      <c r="AZ219" s="238"/>
      <c r="BA219" s="238"/>
      <c r="BB219" s="238"/>
      <c r="BC219" s="238"/>
      <c r="BD219" s="238"/>
      <c r="BE219" s="238"/>
      <c r="BF219" s="238"/>
    </row>
    <row r="220" spans="2:58" hidden="1">
      <c r="B220" s="226"/>
      <c r="AB220" s="238"/>
      <c r="AC220" s="238"/>
      <c r="AD220" s="238"/>
      <c r="AE220" s="238"/>
      <c r="AF220" s="238"/>
      <c r="AG220" s="238"/>
      <c r="AH220" s="238"/>
      <c r="AI220" s="238"/>
      <c r="AJ220" s="238"/>
      <c r="AK220" s="238"/>
      <c r="AL220" s="238"/>
      <c r="AM220" s="238"/>
      <c r="AN220" s="238"/>
      <c r="AO220" s="238"/>
      <c r="AP220" s="238"/>
      <c r="AQ220" s="238"/>
      <c r="AR220" s="238"/>
      <c r="AS220" s="238"/>
      <c r="AT220" s="238"/>
      <c r="AU220" s="238"/>
      <c r="AV220" s="238"/>
      <c r="AW220" s="238"/>
      <c r="AX220" s="238"/>
      <c r="AY220" s="238"/>
      <c r="AZ220" s="238"/>
      <c r="BA220" s="238"/>
      <c r="BB220" s="238"/>
      <c r="BC220" s="238"/>
      <c r="BD220" s="238"/>
      <c r="BE220" s="238"/>
      <c r="BF220" s="238"/>
    </row>
    <row r="221" spans="2:58" hidden="1">
      <c r="B221" s="226"/>
      <c r="AB221" s="238"/>
      <c r="AC221" s="238"/>
      <c r="AD221" s="238"/>
      <c r="AE221" s="238"/>
      <c r="AF221" s="238"/>
      <c r="AG221" s="238"/>
      <c r="AH221" s="238"/>
      <c r="AI221" s="238"/>
      <c r="AJ221" s="238"/>
      <c r="AK221" s="238"/>
      <c r="AL221" s="238"/>
      <c r="AM221" s="238"/>
      <c r="AN221" s="238"/>
      <c r="AO221" s="238"/>
      <c r="AP221" s="238"/>
      <c r="AQ221" s="238"/>
      <c r="AR221" s="238"/>
      <c r="AS221" s="238"/>
      <c r="AT221" s="238"/>
      <c r="AU221" s="238"/>
      <c r="AV221" s="238"/>
      <c r="AW221" s="238"/>
      <c r="AX221" s="238"/>
      <c r="AY221" s="238"/>
      <c r="AZ221" s="238"/>
      <c r="BA221" s="238"/>
      <c r="BB221" s="238"/>
      <c r="BC221" s="238"/>
      <c r="BD221" s="238"/>
      <c r="BE221" s="238"/>
      <c r="BF221" s="238"/>
    </row>
    <row r="222" spans="2:58" hidden="1">
      <c r="B222" s="226"/>
      <c r="AB222" s="238"/>
      <c r="AC222" s="238"/>
      <c r="AD222" s="238"/>
      <c r="AE222" s="238"/>
      <c r="AF222" s="238"/>
      <c r="AG222" s="238"/>
      <c r="AH222" s="238"/>
      <c r="AI222" s="238"/>
      <c r="AJ222" s="238"/>
      <c r="AK222" s="238"/>
      <c r="AL222" s="238"/>
      <c r="AM222" s="238"/>
      <c r="AN222" s="238"/>
      <c r="AO222" s="238"/>
      <c r="AP222" s="238"/>
      <c r="AQ222" s="238"/>
      <c r="AR222" s="238"/>
      <c r="AS222" s="238"/>
      <c r="AT222" s="238"/>
      <c r="AU222" s="238"/>
      <c r="AV222" s="238"/>
      <c r="AW222" s="238"/>
      <c r="AX222" s="238"/>
      <c r="AY222" s="238"/>
      <c r="AZ222" s="238"/>
      <c r="BA222" s="238"/>
      <c r="BB222" s="238"/>
      <c r="BC222" s="238"/>
      <c r="BD222" s="238"/>
      <c r="BE222" s="238"/>
      <c r="BF222" s="238"/>
    </row>
    <row r="223" spans="2:58" hidden="1">
      <c r="B223" s="226"/>
      <c r="AB223" s="238"/>
      <c r="AC223" s="238"/>
      <c r="AD223" s="238"/>
      <c r="AE223" s="238"/>
      <c r="AF223" s="238"/>
      <c r="AG223" s="238"/>
      <c r="AH223" s="238"/>
      <c r="AI223" s="238"/>
      <c r="AJ223" s="238"/>
      <c r="AK223" s="238"/>
      <c r="AL223" s="238"/>
      <c r="AM223" s="238"/>
      <c r="AN223" s="238"/>
      <c r="AO223" s="238"/>
      <c r="AP223" s="238"/>
      <c r="AQ223" s="238"/>
      <c r="AR223" s="238"/>
      <c r="AS223" s="238"/>
      <c r="AT223" s="238"/>
      <c r="AU223" s="238"/>
      <c r="AV223" s="238"/>
      <c r="AW223" s="238"/>
      <c r="AX223" s="238"/>
      <c r="AY223" s="238"/>
      <c r="AZ223" s="238"/>
      <c r="BA223" s="238"/>
      <c r="BB223" s="238"/>
      <c r="BC223" s="238"/>
      <c r="BD223" s="238"/>
      <c r="BE223" s="238"/>
      <c r="BF223" s="238"/>
    </row>
    <row r="224" spans="2:58" hidden="1">
      <c r="B224" s="226"/>
      <c r="AB224" s="238"/>
      <c r="AC224" s="238"/>
      <c r="AD224" s="238"/>
      <c r="AE224" s="238"/>
      <c r="AF224" s="238"/>
      <c r="AG224" s="238"/>
      <c r="AH224" s="238"/>
      <c r="AI224" s="238"/>
      <c r="AJ224" s="238"/>
      <c r="AK224" s="238"/>
      <c r="AL224" s="238"/>
      <c r="AM224" s="238"/>
      <c r="AN224" s="238"/>
      <c r="AO224" s="238"/>
      <c r="AP224" s="238"/>
      <c r="AQ224" s="238"/>
      <c r="AR224" s="238"/>
      <c r="AS224" s="238"/>
      <c r="AT224" s="238"/>
      <c r="AU224" s="238"/>
      <c r="AV224" s="238"/>
      <c r="AW224" s="238"/>
      <c r="AX224" s="238"/>
      <c r="AY224" s="238"/>
      <c r="AZ224" s="238"/>
      <c r="BA224" s="238"/>
      <c r="BB224" s="238"/>
      <c r="BC224" s="238"/>
      <c r="BD224" s="238"/>
      <c r="BE224" s="238"/>
      <c r="BF224" s="238"/>
    </row>
    <row r="225" spans="2:58" hidden="1">
      <c r="B225" s="226"/>
      <c r="AB225" s="238"/>
      <c r="AC225" s="238"/>
      <c r="AD225" s="238"/>
      <c r="AE225" s="238"/>
      <c r="AF225" s="238"/>
      <c r="AG225" s="238"/>
      <c r="AH225" s="238"/>
      <c r="AI225" s="238"/>
      <c r="AJ225" s="238"/>
      <c r="AK225" s="238"/>
      <c r="AL225" s="238"/>
      <c r="AM225" s="238"/>
      <c r="AN225" s="238"/>
      <c r="AO225" s="238"/>
      <c r="AP225" s="238"/>
      <c r="AQ225" s="238"/>
      <c r="AR225" s="238"/>
      <c r="AS225" s="238"/>
      <c r="AT225" s="238"/>
      <c r="AU225" s="238"/>
      <c r="AV225" s="238"/>
      <c r="AW225" s="238"/>
      <c r="AX225" s="238"/>
      <c r="AY225" s="238"/>
      <c r="AZ225" s="238"/>
      <c r="BA225" s="238"/>
      <c r="BB225" s="238"/>
      <c r="BC225" s="238"/>
      <c r="BD225" s="238"/>
      <c r="BE225" s="238"/>
      <c r="BF225" s="238"/>
    </row>
    <row r="226" spans="2:58" hidden="1">
      <c r="B226" s="226"/>
      <c r="AB226" s="238"/>
      <c r="AC226" s="238"/>
      <c r="AD226" s="238"/>
      <c r="AE226" s="238"/>
      <c r="AF226" s="238"/>
      <c r="AG226" s="238"/>
      <c r="AH226" s="238"/>
      <c r="AI226" s="238"/>
      <c r="AJ226" s="238"/>
      <c r="AK226" s="238"/>
      <c r="AL226" s="238"/>
      <c r="AM226" s="238"/>
      <c r="AN226" s="238"/>
      <c r="AO226" s="238"/>
      <c r="AP226" s="238"/>
      <c r="AQ226" s="238"/>
      <c r="AR226" s="238"/>
      <c r="AS226" s="238"/>
      <c r="AT226" s="238"/>
      <c r="AU226" s="238"/>
      <c r="AV226" s="238"/>
      <c r="AW226" s="238"/>
      <c r="AX226" s="238"/>
      <c r="AY226" s="238"/>
      <c r="AZ226" s="238"/>
      <c r="BA226" s="238"/>
      <c r="BB226" s="238"/>
      <c r="BC226" s="238"/>
      <c r="BD226" s="238"/>
      <c r="BE226" s="238"/>
      <c r="BF226" s="238"/>
    </row>
    <row r="227" spans="2:58" hidden="1">
      <c r="B227" s="226"/>
      <c r="AB227" s="238"/>
      <c r="AC227" s="238"/>
      <c r="AD227" s="238"/>
      <c r="AE227" s="238"/>
      <c r="AF227" s="238"/>
      <c r="AG227" s="238"/>
      <c r="AH227" s="238"/>
      <c r="AI227" s="238"/>
      <c r="AJ227" s="238"/>
      <c r="AK227" s="238"/>
      <c r="AL227" s="238"/>
      <c r="AM227" s="238"/>
      <c r="AN227" s="238"/>
      <c r="AO227" s="238"/>
      <c r="AP227" s="238"/>
      <c r="AQ227" s="238"/>
      <c r="AR227" s="238"/>
      <c r="AS227" s="238"/>
      <c r="AT227" s="238"/>
      <c r="AU227" s="238"/>
      <c r="AV227" s="238"/>
      <c r="AW227" s="238"/>
      <c r="AX227" s="238"/>
      <c r="AY227" s="238"/>
      <c r="AZ227" s="238"/>
      <c r="BA227" s="238"/>
      <c r="BB227" s="238"/>
      <c r="BC227" s="238"/>
      <c r="BD227" s="238"/>
      <c r="BE227" s="238"/>
      <c r="BF227" s="238"/>
    </row>
    <row r="228" spans="2:58" hidden="1">
      <c r="B228" s="226"/>
      <c r="AB228" s="238"/>
      <c r="AC228" s="238"/>
      <c r="AD228" s="238"/>
      <c r="AE228" s="238"/>
      <c r="AF228" s="238"/>
      <c r="AG228" s="238"/>
      <c r="AH228" s="238"/>
      <c r="AI228" s="238"/>
      <c r="AJ228" s="238"/>
      <c r="AK228" s="238"/>
      <c r="AL228" s="238"/>
      <c r="AM228" s="238"/>
      <c r="AN228" s="238"/>
      <c r="AO228" s="238"/>
      <c r="AP228" s="238"/>
      <c r="AQ228" s="238"/>
      <c r="AR228" s="238"/>
      <c r="AS228" s="238"/>
      <c r="AT228" s="238"/>
      <c r="AU228" s="238"/>
      <c r="AV228" s="238"/>
      <c r="AW228" s="238"/>
      <c r="AX228" s="238"/>
      <c r="AY228" s="238"/>
      <c r="AZ228" s="238"/>
      <c r="BA228" s="238"/>
      <c r="BB228" s="238"/>
      <c r="BC228" s="238"/>
      <c r="BD228" s="238"/>
      <c r="BE228" s="238"/>
      <c r="BF228" s="238"/>
    </row>
    <row r="229" spans="2:58" hidden="1">
      <c r="B229" s="226"/>
      <c r="AB229" s="238"/>
      <c r="AC229" s="238"/>
      <c r="AD229" s="238"/>
      <c r="AE229" s="238"/>
      <c r="AF229" s="238"/>
      <c r="AG229" s="238"/>
      <c r="AH229" s="238"/>
      <c r="AI229" s="238"/>
      <c r="AJ229" s="238"/>
      <c r="AK229" s="238"/>
      <c r="AL229" s="238"/>
      <c r="AM229" s="238"/>
      <c r="AN229" s="238"/>
      <c r="AO229" s="238"/>
      <c r="AP229" s="238"/>
      <c r="AQ229" s="238"/>
      <c r="AR229" s="238"/>
      <c r="AS229" s="238"/>
      <c r="AT229" s="238"/>
      <c r="AU229" s="238"/>
      <c r="AV229" s="238"/>
      <c r="AW229" s="238"/>
      <c r="AX229" s="238"/>
      <c r="AY229" s="238"/>
      <c r="AZ229" s="238"/>
      <c r="BA229" s="238"/>
      <c r="BB229" s="238"/>
      <c r="BC229" s="238"/>
      <c r="BD229" s="238"/>
      <c r="BE229" s="238"/>
      <c r="BF229" s="238"/>
    </row>
    <row r="230" spans="2:58" hidden="1">
      <c r="B230" s="226"/>
      <c r="AB230" s="238"/>
      <c r="AC230" s="238"/>
      <c r="AD230" s="238"/>
      <c r="AE230" s="238"/>
      <c r="AF230" s="238"/>
      <c r="AG230" s="238"/>
      <c r="AH230" s="238"/>
      <c r="AI230" s="238"/>
      <c r="AJ230" s="238"/>
      <c r="AK230" s="238"/>
      <c r="AL230" s="238"/>
      <c r="AM230" s="238"/>
      <c r="AN230" s="238"/>
      <c r="AO230" s="238"/>
      <c r="AP230" s="238"/>
      <c r="AQ230" s="238"/>
      <c r="AR230" s="238"/>
      <c r="AS230" s="238"/>
      <c r="AT230" s="238"/>
      <c r="AU230" s="238"/>
      <c r="AV230" s="238"/>
      <c r="AW230" s="238"/>
      <c r="AX230" s="238"/>
      <c r="AY230" s="238"/>
      <c r="AZ230" s="238"/>
      <c r="BA230" s="238"/>
      <c r="BB230" s="238"/>
      <c r="BC230" s="238"/>
      <c r="BD230" s="238"/>
      <c r="BE230" s="238"/>
      <c r="BF230" s="238"/>
    </row>
    <row r="231" spans="2:58" hidden="1">
      <c r="B231" s="226"/>
      <c r="AB231" s="238"/>
      <c r="AC231" s="238"/>
      <c r="AD231" s="238"/>
      <c r="AE231" s="238"/>
      <c r="AF231" s="238"/>
      <c r="AG231" s="238"/>
      <c r="AH231" s="238"/>
      <c r="AI231" s="238"/>
      <c r="AJ231" s="238"/>
      <c r="AK231" s="238"/>
      <c r="AL231" s="238"/>
      <c r="AM231" s="238"/>
      <c r="AN231" s="238"/>
      <c r="AO231" s="238"/>
      <c r="AP231" s="238"/>
      <c r="AQ231" s="238"/>
      <c r="AR231" s="238"/>
      <c r="AS231" s="238"/>
      <c r="AT231" s="238"/>
      <c r="AU231" s="238"/>
      <c r="AV231" s="238"/>
      <c r="AW231" s="238"/>
      <c r="AX231" s="238"/>
      <c r="AY231" s="238"/>
      <c r="AZ231" s="238"/>
      <c r="BA231" s="238"/>
      <c r="BB231" s="238"/>
      <c r="BC231" s="238"/>
      <c r="BD231" s="238"/>
      <c r="BE231" s="238"/>
      <c r="BF231" s="238"/>
    </row>
    <row r="232" spans="2:58" hidden="1">
      <c r="B232" s="226"/>
      <c r="AB232" s="238"/>
      <c r="AC232" s="238"/>
      <c r="AD232" s="238"/>
      <c r="AE232" s="238"/>
      <c r="AF232" s="238"/>
      <c r="AG232" s="238"/>
      <c r="AH232" s="238"/>
      <c r="AI232" s="238"/>
      <c r="AJ232" s="238"/>
      <c r="AK232" s="238"/>
      <c r="AL232" s="238"/>
      <c r="AM232" s="238"/>
      <c r="AN232" s="238"/>
      <c r="AO232" s="238"/>
      <c r="AP232" s="238"/>
      <c r="AQ232" s="238"/>
      <c r="AR232" s="238"/>
      <c r="AS232" s="238"/>
      <c r="AT232" s="238"/>
      <c r="AU232" s="238"/>
      <c r="AV232" s="238"/>
      <c r="AW232" s="238"/>
      <c r="AX232" s="238"/>
      <c r="AY232" s="238"/>
      <c r="AZ232" s="238"/>
      <c r="BA232" s="238"/>
      <c r="BB232" s="238"/>
      <c r="BC232" s="238"/>
      <c r="BD232" s="238"/>
      <c r="BE232" s="238"/>
      <c r="BF232" s="238"/>
    </row>
    <row r="233" spans="2:58" hidden="1">
      <c r="B233" s="226"/>
      <c r="AB233" s="238"/>
      <c r="AC233" s="238"/>
      <c r="AD233" s="238"/>
      <c r="AE233" s="238"/>
      <c r="AF233" s="238"/>
      <c r="AG233" s="238"/>
      <c r="AH233" s="238"/>
      <c r="AI233" s="238"/>
      <c r="AJ233" s="238"/>
      <c r="AK233" s="238"/>
      <c r="AL233" s="238"/>
      <c r="AM233" s="238"/>
      <c r="AN233" s="238"/>
      <c r="AO233" s="238"/>
      <c r="AP233" s="238"/>
      <c r="AQ233" s="238"/>
      <c r="AR233" s="238"/>
      <c r="AS233" s="238"/>
      <c r="AT233" s="238"/>
      <c r="AU233" s="238"/>
      <c r="AV233" s="238"/>
      <c r="AW233" s="238"/>
      <c r="AX233" s="238"/>
      <c r="AY233" s="238"/>
      <c r="AZ233" s="238"/>
      <c r="BA233" s="238"/>
      <c r="BB233" s="238"/>
      <c r="BC233" s="238"/>
      <c r="BD233" s="238"/>
      <c r="BE233" s="238"/>
      <c r="BF233" s="238"/>
    </row>
    <row r="234" spans="2:58" hidden="1">
      <c r="B234" s="226"/>
      <c r="AB234" s="238"/>
      <c r="AC234" s="238"/>
      <c r="AD234" s="238"/>
      <c r="AE234" s="238"/>
      <c r="AF234" s="238"/>
      <c r="AG234" s="238"/>
      <c r="AH234" s="238"/>
      <c r="AI234" s="238"/>
      <c r="AJ234" s="238"/>
      <c r="AK234" s="238"/>
      <c r="AL234" s="238"/>
      <c r="AM234" s="238"/>
      <c r="AN234" s="238"/>
      <c r="AO234" s="238"/>
      <c r="AP234" s="238"/>
      <c r="AQ234" s="238"/>
      <c r="AR234" s="238"/>
      <c r="AS234" s="238"/>
      <c r="AT234" s="238"/>
      <c r="AU234" s="238"/>
      <c r="AV234" s="238"/>
      <c r="AW234" s="238"/>
      <c r="AX234" s="238"/>
      <c r="AY234" s="238"/>
      <c r="AZ234" s="238"/>
      <c r="BA234" s="238"/>
      <c r="BB234" s="238"/>
      <c r="BC234" s="238"/>
      <c r="BD234" s="238"/>
      <c r="BE234" s="238"/>
      <c r="BF234" s="238"/>
    </row>
    <row r="235" spans="2:58" hidden="1">
      <c r="B235" s="226"/>
      <c r="AB235" s="238"/>
      <c r="AC235" s="238"/>
      <c r="AD235" s="238"/>
      <c r="AE235" s="238"/>
      <c r="AF235" s="238"/>
      <c r="AG235" s="238"/>
      <c r="AH235" s="238"/>
      <c r="AI235" s="238"/>
      <c r="AJ235" s="238"/>
      <c r="AK235" s="238"/>
      <c r="AL235" s="238"/>
      <c r="AM235" s="238"/>
      <c r="AN235" s="238"/>
      <c r="AO235" s="238"/>
      <c r="AP235" s="238"/>
      <c r="AQ235" s="238"/>
      <c r="AR235" s="238"/>
      <c r="AS235" s="238"/>
      <c r="AT235" s="238"/>
      <c r="AU235" s="238"/>
      <c r="AV235" s="238"/>
      <c r="AW235" s="238"/>
      <c r="AX235" s="238"/>
      <c r="AY235" s="238"/>
      <c r="AZ235" s="238"/>
      <c r="BA235" s="238"/>
      <c r="BB235" s="238"/>
      <c r="BC235" s="238"/>
      <c r="BD235" s="238"/>
      <c r="BE235" s="238"/>
      <c r="BF235" s="238"/>
    </row>
    <row r="236" spans="2:58" hidden="1">
      <c r="B236" s="226"/>
      <c r="AB236" s="238"/>
      <c r="AC236" s="238"/>
      <c r="AD236" s="238"/>
      <c r="AE236" s="238"/>
      <c r="AF236" s="238"/>
      <c r="AG236" s="238"/>
      <c r="AH236" s="238"/>
      <c r="AI236" s="238"/>
      <c r="AJ236" s="238"/>
      <c r="AK236" s="238"/>
      <c r="AL236" s="238"/>
      <c r="AM236" s="238"/>
      <c r="AN236" s="238"/>
      <c r="AO236" s="238"/>
      <c r="AP236" s="238"/>
      <c r="AQ236" s="238"/>
      <c r="AR236" s="238"/>
      <c r="AS236" s="238"/>
      <c r="AT236" s="238"/>
      <c r="AU236" s="238"/>
      <c r="AV236" s="238"/>
      <c r="AW236" s="238"/>
      <c r="AX236" s="238"/>
      <c r="AY236" s="238"/>
      <c r="AZ236" s="238"/>
      <c r="BA236" s="238"/>
      <c r="BB236" s="238"/>
      <c r="BC236" s="238"/>
      <c r="BD236" s="238"/>
      <c r="BE236" s="238"/>
      <c r="BF236" s="238"/>
    </row>
    <row r="237" spans="2:58" hidden="1">
      <c r="B237" s="226"/>
      <c r="AB237" s="238"/>
      <c r="AC237" s="238"/>
      <c r="AD237" s="238"/>
      <c r="AE237" s="238"/>
      <c r="AF237" s="238"/>
      <c r="AG237" s="238"/>
      <c r="AH237" s="238"/>
      <c r="AI237" s="238"/>
      <c r="AJ237" s="238"/>
      <c r="AK237" s="238"/>
      <c r="AL237" s="238"/>
      <c r="AM237" s="238"/>
      <c r="AN237" s="238"/>
      <c r="AO237" s="238"/>
      <c r="AP237" s="238"/>
      <c r="AQ237" s="238"/>
      <c r="AR237" s="238"/>
      <c r="AS237" s="238"/>
      <c r="AT237" s="238"/>
      <c r="AU237" s="238"/>
      <c r="AV237" s="238"/>
      <c r="AW237" s="238"/>
      <c r="AX237" s="238"/>
      <c r="AY237" s="238"/>
      <c r="AZ237" s="238"/>
      <c r="BA237" s="238"/>
      <c r="BB237" s="238"/>
      <c r="BC237" s="238"/>
      <c r="BD237" s="238"/>
      <c r="BE237" s="238"/>
      <c r="BF237" s="238"/>
    </row>
    <row r="238" spans="2:58" hidden="1">
      <c r="B238" s="226"/>
      <c r="AB238" s="238"/>
      <c r="AC238" s="238"/>
      <c r="AD238" s="238"/>
      <c r="AE238" s="238"/>
      <c r="AF238" s="238"/>
      <c r="AG238" s="238"/>
      <c r="AH238" s="238"/>
      <c r="AI238" s="238"/>
      <c r="AJ238" s="238"/>
      <c r="AK238" s="238"/>
      <c r="AL238" s="238"/>
      <c r="AM238" s="238"/>
      <c r="AN238" s="238"/>
      <c r="AO238" s="238"/>
      <c r="AP238" s="238"/>
      <c r="AQ238" s="238"/>
      <c r="AR238" s="238"/>
      <c r="AS238" s="238"/>
      <c r="AT238" s="238"/>
      <c r="AU238" s="238"/>
      <c r="AV238" s="238"/>
      <c r="AW238" s="238"/>
      <c r="AX238" s="238"/>
      <c r="AY238" s="238"/>
      <c r="AZ238" s="238"/>
      <c r="BA238" s="238"/>
      <c r="BB238" s="238"/>
      <c r="BC238" s="238"/>
      <c r="BD238" s="238"/>
      <c r="BE238" s="238"/>
      <c r="BF238" s="238"/>
    </row>
    <row r="239" spans="2:58" hidden="1">
      <c r="B239" s="226"/>
      <c r="AB239" s="238"/>
      <c r="AC239" s="238"/>
      <c r="AD239" s="238"/>
      <c r="AE239" s="238"/>
      <c r="AF239" s="238"/>
      <c r="AG239" s="238"/>
      <c r="AH239" s="238"/>
      <c r="AI239" s="238"/>
      <c r="AJ239" s="238"/>
      <c r="AK239" s="238"/>
      <c r="AL239" s="238"/>
      <c r="AM239" s="238"/>
      <c r="AN239" s="238"/>
      <c r="AO239" s="238"/>
      <c r="AP239" s="238"/>
      <c r="AQ239" s="238"/>
      <c r="AR239" s="238"/>
      <c r="AS239" s="238"/>
      <c r="AT239" s="238"/>
      <c r="AU239" s="238"/>
      <c r="AV239" s="238"/>
      <c r="AW239" s="238"/>
      <c r="AX239" s="238"/>
      <c r="AY239" s="238"/>
      <c r="AZ239" s="238"/>
      <c r="BA239" s="238"/>
      <c r="BB239" s="238"/>
      <c r="BC239" s="238"/>
      <c r="BD239" s="238"/>
      <c r="BE239" s="238"/>
      <c r="BF239" s="238"/>
    </row>
    <row r="240" spans="2:58" hidden="1">
      <c r="B240" s="226"/>
      <c r="AB240" s="238"/>
      <c r="AC240" s="238"/>
      <c r="AD240" s="238"/>
      <c r="AE240" s="238"/>
      <c r="AF240" s="238"/>
      <c r="AG240" s="238"/>
      <c r="AH240" s="238"/>
      <c r="AI240" s="238"/>
      <c r="AJ240" s="238"/>
      <c r="AK240" s="238"/>
      <c r="AL240" s="238"/>
      <c r="AM240" s="238"/>
      <c r="AN240" s="238"/>
      <c r="AO240" s="238"/>
      <c r="AP240" s="238"/>
      <c r="AQ240" s="238"/>
      <c r="AR240" s="238"/>
      <c r="AS240" s="238"/>
      <c r="AT240" s="238"/>
      <c r="AU240" s="238"/>
      <c r="AV240" s="238"/>
      <c r="AW240" s="238"/>
      <c r="AX240" s="238"/>
      <c r="AY240" s="238"/>
      <c r="AZ240" s="238"/>
      <c r="BA240" s="238"/>
      <c r="BB240" s="238"/>
      <c r="BC240" s="238"/>
      <c r="BD240" s="238"/>
      <c r="BE240" s="238"/>
      <c r="BF240" s="238"/>
    </row>
    <row r="241" spans="2:58" hidden="1">
      <c r="B241" s="226"/>
      <c r="AB241" s="238"/>
      <c r="AC241" s="238"/>
      <c r="AD241" s="238"/>
      <c r="AE241" s="238"/>
      <c r="AF241" s="238"/>
      <c r="AG241" s="238"/>
      <c r="AH241" s="238"/>
      <c r="AI241" s="238"/>
      <c r="AJ241" s="238"/>
      <c r="AK241" s="238"/>
      <c r="AL241" s="238"/>
      <c r="AM241" s="238"/>
      <c r="AN241" s="238"/>
      <c r="AO241" s="238"/>
      <c r="AP241" s="238"/>
      <c r="AQ241" s="238"/>
      <c r="AR241" s="238"/>
      <c r="AS241" s="238"/>
      <c r="AT241" s="238"/>
      <c r="AU241" s="238"/>
      <c r="AV241" s="238"/>
      <c r="AW241" s="238"/>
      <c r="AX241" s="238"/>
      <c r="AY241" s="238"/>
      <c r="AZ241" s="238"/>
      <c r="BA241" s="238"/>
      <c r="BB241" s="238"/>
      <c r="BC241" s="238"/>
      <c r="BD241" s="238"/>
      <c r="BE241" s="238"/>
      <c r="BF241" s="238"/>
    </row>
    <row r="242" spans="2:58" hidden="1">
      <c r="B242" s="226"/>
      <c r="AB242" s="238"/>
      <c r="AC242" s="238"/>
      <c r="AD242" s="238"/>
      <c r="AE242" s="238"/>
      <c r="AF242" s="238"/>
      <c r="AG242" s="238"/>
      <c r="AH242" s="238"/>
      <c r="AI242" s="238"/>
      <c r="AJ242" s="238"/>
      <c r="AK242" s="238"/>
      <c r="AL242" s="238"/>
      <c r="AM242" s="238"/>
      <c r="AN242" s="238"/>
      <c r="AO242" s="238"/>
      <c r="AP242" s="238"/>
      <c r="AQ242" s="238"/>
      <c r="AR242" s="238"/>
      <c r="AS242" s="238"/>
      <c r="AT242" s="238"/>
      <c r="AU242" s="238"/>
      <c r="AV242" s="238"/>
      <c r="AW242" s="238"/>
      <c r="AX242" s="238"/>
      <c r="AY242" s="238"/>
      <c r="AZ242" s="238"/>
      <c r="BA242" s="238"/>
      <c r="BB242" s="238"/>
      <c r="BC242" s="238"/>
      <c r="BD242" s="238"/>
      <c r="BE242" s="238"/>
      <c r="BF242" s="238"/>
    </row>
    <row r="243" spans="2:58" hidden="1">
      <c r="B243" s="226"/>
      <c r="AB243" s="238"/>
      <c r="AC243" s="238"/>
      <c r="AD243" s="238"/>
      <c r="AE243" s="238"/>
      <c r="AF243" s="238"/>
      <c r="AG243" s="238"/>
      <c r="AH243" s="238"/>
      <c r="AI243" s="238"/>
      <c r="AJ243" s="238"/>
      <c r="AK243" s="238"/>
      <c r="AL243" s="238"/>
      <c r="AM243" s="238"/>
      <c r="AN243" s="238"/>
      <c r="AO243" s="238"/>
      <c r="AP243" s="238"/>
      <c r="AQ243" s="238"/>
      <c r="AR243" s="238"/>
      <c r="AS243" s="238"/>
      <c r="AT243" s="238"/>
      <c r="AU243" s="238"/>
      <c r="AV243" s="238"/>
      <c r="AW243" s="238"/>
      <c r="AX243" s="238"/>
      <c r="AY243" s="238"/>
      <c r="AZ243" s="238"/>
      <c r="BA243" s="238"/>
      <c r="BB243" s="238"/>
      <c r="BC243" s="238"/>
      <c r="BD243" s="238"/>
      <c r="BE243" s="238"/>
      <c r="BF243" s="238"/>
    </row>
    <row r="244" spans="2:58" hidden="1">
      <c r="B244" s="226"/>
      <c r="AB244" s="238"/>
      <c r="AC244" s="238"/>
      <c r="AD244" s="238"/>
      <c r="AE244" s="238"/>
      <c r="AF244" s="238"/>
      <c r="AG244" s="238"/>
      <c r="AH244" s="238"/>
      <c r="AI244" s="238"/>
      <c r="AJ244" s="238"/>
      <c r="AK244" s="238"/>
      <c r="AL244" s="238"/>
      <c r="AM244" s="238"/>
      <c r="AN244" s="238"/>
      <c r="AO244" s="238"/>
      <c r="AP244" s="238"/>
      <c r="AQ244" s="238"/>
      <c r="AR244" s="238"/>
      <c r="AS244" s="238"/>
      <c r="AT244" s="238"/>
      <c r="AU244" s="238"/>
      <c r="AV244" s="238"/>
      <c r="AW244" s="238"/>
      <c r="AX244" s="238"/>
      <c r="AY244" s="238"/>
      <c r="AZ244" s="238"/>
      <c r="BA244" s="238"/>
      <c r="BB244" s="238"/>
      <c r="BC244" s="238"/>
      <c r="BD244" s="238"/>
      <c r="BE244" s="238"/>
      <c r="BF244" s="238"/>
    </row>
    <row r="245" spans="2:58" hidden="1">
      <c r="B245" s="226"/>
      <c r="AB245" s="238"/>
      <c r="AC245" s="238"/>
      <c r="AD245" s="238"/>
      <c r="AE245" s="238"/>
      <c r="AF245" s="238"/>
      <c r="AG245" s="238"/>
      <c r="AH245" s="238"/>
      <c r="AI245" s="238"/>
      <c r="AJ245" s="238"/>
      <c r="AK245" s="238"/>
      <c r="AL245" s="238"/>
      <c r="AM245" s="238"/>
      <c r="AN245" s="238"/>
      <c r="AO245" s="238"/>
      <c r="AP245" s="238"/>
      <c r="AQ245" s="238"/>
      <c r="AR245" s="238"/>
      <c r="AS245" s="238"/>
      <c r="AT245" s="238"/>
      <c r="AU245" s="238"/>
      <c r="AV245" s="238"/>
      <c r="AW245" s="238"/>
      <c r="AX245" s="238"/>
      <c r="AY245" s="238"/>
      <c r="AZ245" s="238"/>
      <c r="BA245" s="238"/>
      <c r="BB245" s="238"/>
      <c r="BC245" s="238"/>
      <c r="BD245" s="238"/>
      <c r="BE245" s="238"/>
      <c r="BF245" s="238"/>
    </row>
    <row r="246" spans="2:58" hidden="1">
      <c r="B246" s="226"/>
      <c r="AB246" s="238"/>
      <c r="AC246" s="238"/>
      <c r="AD246" s="238"/>
      <c r="AE246" s="238"/>
      <c r="AF246" s="238"/>
      <c r="AG246" s="238"/>
      <c r="AH246" s="238"/>
      <c r="AI246" s="238"/>
      <c r="AJ246" s="238"/>
      <c r="AK246" s="238"/>
      <c r="AL246" s="238"/>
      <c r="AM246" s="238"/>
      <c r="AN246" s="238"/>
      <c r="AO246" s="238"/>
      <c r="AP246" s="238"/>
      <c r="AQ246" s="238"/>
      <c r="AR246" s="238"/>
      <c r="AS246" s="238"/>
      <c r="AT246" s="238"/>
      <c r="AU246" s="238"/>
      <c r="AV246" s="238"/>
      <c r="AW246" s="238"/>
      <c r="AX246" s="238"/>
      <c r="AY246" s="238"/>
      <c r="AZ246" s="238"/>
      <c r="BA246" s="238"/>
      <c r="BB246" s="238"/>
      <c r="BC246" s="238"/>
      <c r="BD246" s="238"/>
      <c r="BE246" s="238"/>
      <c r="BF246" s="238"/>
    </row>
    <row r="247" spans="2:58" hidden="1">
      <c r="B247" s="226"/>
      <c r="AB247" s="238"/>
      <c r="AC247" s="238"/>
      <c r="AD247" s="238"/>
      <c r="AE247" s="238"/>
      <c r="AF247" s="238"/>
      <c r="AG247" s="238"/>
      <c r="AH247" s="238"/>
      <c r="AI247" s="238"/>
      <c r="AJ247" s="238"/>
      <c r="AK247" s="238"/>
      <c r="AL247" s="238"/>
      <c r="AM247" s="238"/>
      <c r="AN247" s="238"/>
      <c r="AO247" s="238"/>
      <c r="AP247" s="238"/>
      <c r="AQ247" s="238"/>
      <c r="AR247" s="238"/>
      <c r="AS247" s="238"/>
      <c r="AT247" s="238"/>
      <c r="AU247" s="238"/>
      <c r="AV247" s="238"/>
      <c r="AW247" s="238"/>
      <c r="AX247" s="238"/>
      <c r="AY247" s="238"/>
      <c r="AZ247" s="238"/>
      <c r="BA247" s="238"/>
      <c r="BB247" s="238"/>
      <c r="BC247" s="238"/>
      <c r="BD247" s="238"/>
      <c r="BE247" s="238"/>
      <c r="BF247" s="238"/>
    </row>
    <row r="248" spans="2:58" hidden="1">
      <c r="B248" s="226"/>
      <c r="AB248" s="238"/>
      <c r="AC248" s="238"/>
      <c r="AD248" s="238"/>
      <c r="AE248" s="238"/>
      <c r="AF248" s="238"/>
      <c r="AG248" s="238"/>
      <c r="AH248" s="238"/>
      <c r="AI248" s="238"/>
      <c r="AJ248" s="238"/>
      <c r="AK248" s="238"/>
      <c r="AL248" s="238"/>
      <c r="AM248" s="238"/>
      <c r="AN248" s="238"/>
      <c r="AO248" s="238"/>
      <c r="AP248" s="238"/>
      <c r="AQ248" s="238"/>
      <c r="AR248" s="238"/>
      <c r="AS248" s="238"/>
      <c r="AT248" s="238"/>
      <c r="AU248" s="238"/>
      <c r="AV248" s="238"/>
      <c r="AW248" s="238"/>
      <c r="AX248" s="238"/>
      <c r="AY248" s="238"/>
      <c r="AZ248" s="238"/>
      <c r="BA248" s="238"/>
      <c r="BB248" s="238"/>
      <c r="BC248" s="238"/>
      <c r="BD248" s="238"/>
      <c r="BE248" s="238"/>
      <c r="BF248" s="238"/>
    </row>
    <row r="249" spans="2:58" hidden="1">
      <c r="B249" s="226"/>
      <c r="AB249" s="238"/>
      <c r="AC249" s="238"/>
      <c r="AD249" s="238"/>
      <c r="AE249" s="238"/>
      <c r="AF249" s="238"/>
      <c r="AG249" s="238"/>
      <c r="AH249" s="238"/>
      <c r="AI249" s="238"/>
      <c r="AJ249" s="238"/>
      <c r="AK249" s="238"/>
      <c r="AL249" s="238"/>
      <c r="AM249" s="238"/>
      <c r="AN249" s="238"/>
      <c r="AO249" s="238"/>
      <c r="AP249" s="238"/>
      <c r="AQ249" s="238"/>
      <c r="AR249" s="238"/>
      <c r="AS249" s="238"/>
      <c r="AT249" s="238"/>
      <c r="AU249" s="238"/>
      <c r="AV249" s="238"/>
      <c r="AW249" s="238"/>
      <c r="AX249" s="238"/>
      <c r="AY249" s="238"/>
      <c r="AZ249" s="238"/>
      <c r="BA249" s="238"/>
      <c r="BB249" s="238"/>
      <c r="BC249" s="238"/>
      <c r="BD249" s="238"/>
      <c r="BE249" s="238"/>
      <c r="BF249" s="238"/>
    </row>
    <row r="250" spans="2:58" hidden="1">
      <c r="B250" s="226"/>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row>
    <row r="251" spans="2:58" hidden="1">
      <c r="B251" s="226"/>
      <c r="AB251" s="238"/>
      <c r="AC251" s="238"/>
      <c r="AD251" s="238"/>
      <c r="AE251" s="238"/>
      <c r="AF251" s="238"/>
      <c r="AG251" s="238"/>
      <c r="AH251" s="238"/>
      <c r="AI251" s="238"/>
      <c r="AJ251" s="238"/>
      <c r="AK251" s="238"/>
      <c r="AL251" s="238"/>
      <c r="AM251" s="238"/>
      <c r="AN251" s="238"/>
      <c r="AO251" s="238"/>
      <c r="AP251" s="238"/>
      <c r="AQ251" s="238"/>
      <c r="AR251" s="238"/>
      <c r="AS251" s="238"/>
      <c r="AT251" s="238"/>
      <c r="AU251" s="238"/>
      <c r="AV251" s="238"/>
      <c r="AW251" s="238"/>
      <c r="AX251" s="238"/>
      <c r="AY251" s="238"/>
      <c r="AZ251" s="238"/>
      <c r="BA251" s="238"/>
      <c r="BB251" s="238"/>
      <c r="BC251" s="238"/>
      <c r="BD251" s="238"/>
      <c r="BE251" s="238"/>
      <c r="BF251" s="238"/>
    </row>
    <row r="252" spans="2:58" hidden="1">
      <c r="B252" s="226"/>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c r="AZ252" s="238"/>
      <c r="BA252" s="238"/>
      <c r="BB252" s="238"/>
      <c r="BC252" s="238"/>
      <c r="BD252" s="238"/>
      <c r="BE252" s="238"/>
      <c r="BF252" s="238"/>
    </row>
    <row r="253" spans="2:58" hidden="1">
      <c r="B253" s="226"/>
      <c r="AB253" s="238"/>
      <c r="AC253" s="238"/>
      <c r="AD253" s="238"/>
      <c r="AE253" s="238"/>
      <c r="AF253" s="238"/>
      <c r="AG253" s="238"/>
      <c r="AH253" s="238"/>
      <c r="AI253" s="238"/>
      <c r="AJ253" s="238"/>
      <c r="AK253" s="238"/>
      <c r="AL253" s="238"/>
      <c r="AM253" s="238"/>
      <c r="AN253" s="238"/>
      <c r="AO253" s="238"/>
      <c r="AP253" s="238"/>
      <c r="AQ253" s="238"/>
      <c r="AR253" s="238"/>
      <c r="AS253" s="238"/>
      <c r="AT253" s="238"/>
      <c r="AU253" s="238"/>
      <c r="AV253" s="238"/>
      <c r="AW253" s="238"/>
      <c r="AX253" s="238"/>
      <c r="AY253" s="238"/>
      <c r="AZ253" s="238"/>
      <c r="BA253" s="238"/>
      <c r="BB253" s="238"/>
      <c r="BC253" s="238"/>
      <c r="BD253" s="238"/>
      <c r="BE253" s="238"/>
      <c r="BF253" s="238"/>
    </row>
    <row r="254" spans="2:58" hidden="1">
      <c r="B254" s="226"/>
      <c r="AB254" s="238"/>
      <c r="AC254" s="238"/>
      <c r="AD254" s="238"/>
      <c r="AE254" s="238"/>
      <c r="AF254" s="238"/>
      <c r="AG254" s="238"/>
      <c r="AH254" s="238"/>
      <c r="AI254" s="238"/>
      <c r="AJ254" s="238"/>
      <c r="AK254" s="238"/>
      <c r="AL254" s="238"/>
      <c r="AM254" s="238"/>
      <c r="AN254" s="238"/>
      <c r="AO254" s="238"/>
      <c r="AP254" s="238"/>
      <c r="AQ254" s="238"/>
      <c r="AR254" s="238"/>
      <c r="AS254" s="238"/>
      <c r="AT254" s="238"/>
      <c r="AU254" s="238"/>
      <c r="AV254" s="238"/>
      <c r="AW254" s="238"/>
      <c r="AX254" s="238"/>
      <c r="AY254" s="238"/>
      <c r="AZ254" s="238"/>
      <c r="BA254" s="238"/>
      <c r="BB254" s="238"/>
      <c r="BC254" s="238"/>
      <c r="BD254" s="238"/>
      <c r="BE254" s="238"/>
      <c r="BF254" s="238"/>
    </row>
    <row r="255" spans="2:58" hidden="1">
      <c r="B255" s="226"/>
      <c r="AB255" s="238"/>
      <c r="AC255" s="238"/>
      <c r="AD255" s="238"/>
      <c r="AE255" s="238"/>
      <c r="AF255" s="238"/>
      <c r="AG255" s="238"/>
      <c r="AH255" s="238"/>
      <c r="AI255" s="238"/>
      <c r="AJ255" s="238"/>
      <c r="AK255" s="238"/>
      <c r="AL255" s="238"/>
      <c r="AM255" s="238"/>
      <c r="AN255" s="238"/>
      <c r="AO255" s="238"/>
      <c r="AP255" s="238"/>
      <c r="AQ255" s="238"/>
      <c r="AR255" s="238"/>
      <c r="AS255" s="238"/>
      <c r="AT255" s="238"/>
      <c r="AU255" s="238"/>
      <c r="AV255" s="238"/>
      <c r="AW255" s="238"/>
      <c r="AX255" s="238"/>
      <c r="AY255" s="238"/>
      <c r="AZ255" s="238"/>
      <c r="BA255" s="238"/>
      <c r="BB255" s="238"/>
      <c r="BC255" s="238"/>
      <c r="BD255" s="238"/>
      <c r="BE255" s="238"/>
      <c r="BF255" s="238"/>
    </row>
    <row r="256" spans="2:58" hidden="1">
      <c r="B256" s="226"/>
      <c r="AB256" s="238"/>
      <c r="AC256" s="238"/>
      <c r="AD256" s="238"/>
      <c r="AE256" s="238"/>
      <c r="AF256" s="238"/>
      <c r="AG256" s="238"/>
      <c r="AH256" s="238"/>
      <c r="AI256" s="238"/>
      <c r="AJ256" s="238"/>
      <c r="AK256" s="238"/>
      <c r="AL256" s="238"/>
      <c r="AM256" s="238"/>
      <c r="AN256" s="238"/>
      <c r="AO256" s="238"/>
      <c r="AP256" s="238"/>
      <c r="AQ256" s="238"/>
      <c r="AR256" s="238"/>
      <c r="AS256" s="238"/>
      <c r="AT256" s="238"/>
      <c r="AU256" s="238"/>
      <c r="AV256" s="238"/>
      <c r="AW256" s="238"/>
      <c r="AX256" s="238"/>
      <c r="AY256" s="238"/>
      <c r="AZ256" s="238"/>
      <c r="BA256" s="238"/>
      <c r="BB256" s="238"/>
      <c r="BC256" s="238"/>
      <c r="BD256" s="238"/>
      <c r="BE256" s="238"/>
      <c r="BF256" s="238"/>
    </row>
    <row r="257" spans="2:58" hidden="1">
      <c r="B257" s="226"/>
      <c r="AB257" s="238"/>
      <c r="AC257" s="238"/>
      <c r="AD257" s="238"/>
      <c r="AE257" s="238"/>
      <c r="AF257" s="238"/>
      <c r="AG257" s="238"/>
      <c r="AH257" s="238"/>
      <c r="AI257" s="238"/>
      <c r="AJ257" s="238"/>
      <c r="AK257" s="238"/>
      <c r="AL257" s="238"/>
      <c r="AM257" s="238"/>
      <c r="AN257" s="238"/>
      <c r="AO257" s="238"/>
      <c r="AP257" s="238"/>
      <c r="AQ257" s="238"/>
      <c r="AR257" s="238"/>
      <c r="AS257" s="238"/>
      <c r="AT257" s="238"/>
      <c r="AU257" s="238"/>
      <c r="AV257" s="238"/>
      <c r="AW257" s="238"/>
      <c r="AX257" s="238"/>
      <c r="AY257" s="238"/>
      <c r="AZ257" s="238"/>
      <c r="BA257" s="238"/>
      <c r="BB257" s="238"/>
      <c r="BC257" s="238"/>
      <c r="BD257" s="238"/>
      <c r="BE257" s="238"/>
      <c r="BF257" s="238"/>
    </row>
    <row r="258" spans="2:58" hidden="1">
      <c r="B258" s="226"/>
      <c r="AB258" s="238"/>
      <c r="AC258" s="238"/>
      <c r="AD258" s="238"/>
      <c r="AE258" s="238"/>
      <c r="AF258" s="238"/>
      <c r="AG258" s="238"/>
      <c r="AH258" s="238"/>
      <c r="AI258" s="238"/>
      <c r="AJ258" s="238"/>
      <c r="AK258" s="238"/>
      <c r="AL258" s="238"/>
      <c r="AM258" s="238"/>
      <c r="AN258" s="238"/>
      <c r="AO258" s="238"/>
      <c r="AP258" s="238"/>
      <c r="AQ258" s="238"/>
      <c r="AR258" s="238"/>
      <c r="AS258" s="238"/>
      <c r="AT258" s="238"/>
      <c r="AU258" s="238"/>
      <c r="AV258" s="238"/>
      <c r="AW258" s="238"/>
      <c r="AX258" s="238"/>
      <c r="AY258" s="238"/>
      <c r="AZ258" s="238"/>
      <c r="BA258" s="238"/>
      <c r="BB258" s="238"/>
      <c r="BC258" s="238"/>
      <c r="BD258" s="238"/>
      <c r="BE258" s="238"/>
      <c r="BF258" s="238"/>
    </row>
    <row r="259" spans="2:58" hidden="1">
      <c r="B259" s="226"/>
      <c r="AB259" s="238"/>
      <c r="AC259" s="238"/>
      <c r="AD259" s="238"/>
      <c r="AE259" s="238"/>
      <c r="AF259" s="238"/>
      <c r="AG259" s="238"/>
      <c r="AH259" s="238"/>
      <c r="AI259" s="238"/>
      <c r="AJ259" s="238"/>
      <c r="AK259" s="238"/>
      <c r="AL259" s="238"/>
      <c r="AM259" s="238"/>
      <c r="AN259" s="238"/>
      <c r="AO259" s="238"/>
      <c r="AP259" s="238"/>
      <c r="AQ259" s="238"/>
      <c r="AR259" s="238"/>
      <c r="AS259" s="238"/>
      <c r="AT259" s="238"/>
      <c r="AU259" s="238"/>
      <c r="AV259" s="238"/>
      <c r="AW259" s="238"/>
      <c r="AX259" s="238"/>
      <c r="AY259" s="238"/>
      <c r="AZ259" s="238"/>
      <c r="BA259" s="238"/>
      <c r="BB259" s="238"/>
      <c r="BC259" s="238"/>
      <c r="BD259" s="238"/>
      <c r="BE259" s="238"/>
      <c r="BF259" s="238"/>
    </row>
    <row r="260" spans="2:58" hidden="1">
      <c r="B260" s="226"/>
      <c r="AB260" s="238"/>
      <c r="AC260" s="238"/>
      <c r="AD260" s="238"/>
      <c r="AE260" s="238"/>
      <c r="AF260" s="238"/>
      <c r="AG260" s="238"/>
      <c r="AH260" s="238"/>
      <c r="AI260" s="238"/>
      <c r="AJ260" s="238"/>
      <c r="AK260" s="238"/>
      <c r="AL260" s="238"/>
      <c r="AM260" s="238"/>
      <c r="AN260" s="238"/>
      <c r="AO260" s="238"/>
      <c r="AP260" s="238"/>
      <c r="AQ260" s="238"/>
      <c r="AR260" s="238"/>
      <c r="AS260" s="238"/>
      <c r="AT260" s="238"/>
      <c r="AU260" s="238"/>
      <c r="AV260" s="238"/>
      <c r="AW260" s="238"/>
      <c r="AX260" s="238"/>
      <c r="AY260" s="238"/>
      <c r="AZ260" s="238"/>
      <c r="BA260" s="238"/>
      <c r="BB260" s="238"/>
      <c r="BC260" s="238"/>
      <c r="BD260" s="238"/>
      <c r="BE260" s="238"/>
      <c r="BF260" s="238"/>
    </row>
    <row r="261" spans="2:58" hidden="1">
      <c r="B261" s="226"/>
      <c r="AB261" s="238"/>
      <c r="AC261" s="238"/>
      <c r="AD261" s="238"/>
      <c r="AE261" s="238"/>
      <c r="AF261" s="238"/>
      <c r="AG261" s="238"/>
      <c r="AH261" s="238"/>
      <c r="AI261" s="238"/>
      <c r="AJ261" s="238"/>
      <c r="AK261" s="238"/>
      <c r="AL261" s="238"/>
      <c r="AM261" s="238"/>
      <c r="AN261" s="238"/>
      <c r="AO261" s="238"/>
      <c r="AP261" s="238"/>
      <c r="AQ261" s="238"/>
      <c r="AR261" s="238"/>
      <c r="AS261" s="238"/>
      <c r="AT261" s="238"/>
      <c r="AU261" s="238"/>
      <c r="AV261" s="238"/>
      <c r="AW261" s="238"/>
      <c r="AX261" s="238"/>
      <c r="AY261" s="238"/>
      <c r="AZ261" s="238"/>
      <c r="BA261" s="238"/>
      <c r="BB261" s="238"/>
      <c r="BC261" s="238"/>
      <c r="BD261" s="238"/>
      <c r="BE261" s="238"/>
      <c r="BF261" s="238"/>
    </row>
    <row r="262" spans="2:58" hidden="1">
      <c r="B262" s="226"/>
      <c r="AB262" s="238"/>
      <c r="AC262" s="238"/>
      <c r="AD262" s="238"/>
      <c r="AE262" s="238"/>
      <c r="AF262" s="238"/>
      <c r="AG262" s="238"/>
      <c r="AH262" s="238"/>
      <c r="AI262" s="238"/>
      <c r="AJ262" s="238"/>
      <c r="AK262" s="238"/>
      <c r="AL262" s="238"/>
      <c r="AM262" s="238"/>
      <c r="AN262" s="238"/>
      <c r="AO262" s="238"/>
      <c r="AP262" s="238"/>
      <c r="AQ262" s="238"/>
      <c r="AR262" s="238"/>
      <c r="AS262" s="238"/>
      <c r="AT262" s="238"/>
      <c r="AU262" s="238"/>
      <c r="AV262" s="238"/>
      <c r="AW262" s="238"/>
      <c r="AX262" s="238"/>
      <c r="AY262" s="238"/>
      <c r="AZ262" s="238"/>
      <c r="BA262" s="238"/>
      <c r="BB262" s="238"/>
      <c r="BC262" s="238"/>
      <c r="BD262" s="238"/>
      <c r="BE262" s="238"/>
      <c r="BF262" s="238"/>
    </row>
    <row r="263" spans="2:58" hidden="1">
      <c r="B263" s="226"/>
      <c r="AB263" s="238"/>
      <c r="AC263" s="238"/>
      <c r="AD263" s="238"/>
      <c r="AE263" s="238"/>
      <c r="AF263" s="238"/>
      <c r="AG263" s="238"/>
      <c r="AH263" s="238"/>
      <c r="AI263" s="238"/>
      <c r="AJ263" s="238"/>
      <c r="AK263" s="238"/>
      <c r="AL263" s="238"/>
      <c r="AM263" s="238"/>
      <c r="AN263" s="238"/>
      <c r="AO263" s="238"/>
      <c r="AP263" s="238"/>
      <c r="AQ263" s="238"/>
      <c r="AR263" s="238"/>
      <c r="AS263" s="238"/>
      <c r="AT263" s="238"/>
      <c r="AU263" s="238"/>
      <c r="AV263" s="238"/>
      <c r="AW263" s="238"/>
      <c r="AX263" s="238"/>
      <c r="AY263" s="238"/>
      <c r="AZ263" s="238"/>
      <c r="BA263" s="238"/>
      <c r="BB263" s="238"/>
      <c r="BC263" s="238"/>
      <c r="BD263" s="238"/>
      <c r="BE263" s="238"/>
      <c r="BF263" s="238"/>
    </row>
    <row r="264" spans="2:58" hidden="1">
      <c r="B264" s="226"/>
      <c r="AB264" s="238"/>
      <c r="AC264" s="238"/>
      <c r="AD264" s="238"/>
      <c r="AE264" s="238"/>
      <c r="AF264" s="238"/>
      <c r="AG264" s="238"/>
      <c r="AH264" s="238"/>
      <c r="AI264" s="238"/>
      <c r="AJ264" s="238"/>
      <c r="AK264" s="238"/>
      <c r="AL264" s="238"/>
      <c r="AM264" s="238"/>
      <c r="AN264" s="238"/>
      <c r="AO264" s="238"/>
      <c r="AP264" s="238"/>
      <c r="AQ264" s="238"/>
      <c r="AR264" s="238"/>
      <c r="AS264" s="238"/>
      <c r="AT264" s="238"/>
      <c r="AU264" s="238"/>
      <c r="AV264" s="238"/>
      <c r="AW264" s="238"/>
      <c r="AX264" s="238"/>
      <c r="AY264" s="238"/>
      <c r="AZ264" s="238"/>
      <c r="BA264" s="238"/>
      <c r="BB264" s="238"/>
      <c r="BC264" s="238"/>
      <c r="BD264" s="238"/>
      <c r="BE264" s="238"/>
      <c r="BF264" s="238"/>
    </row>
    <row r="265" spans="2:58" hidden="1">
      <c r="B265" s="226"/>
      <c r="AB265" s="238"/>
      <c r="AC265" s="238"/>
      <c r="AD265" s="238"/>
      <c r="AE265" s="238"/>
      <c r="AF265" s="238"/>
      <c r="AG265" s="238"/>
      <c r="AH265" s="238"/>
      <c r="AI265" s="238"/>
      <c r="AJ265" s="238"/>
      <c r="AK265" s="238"/>
      <c r="AL265" s="238"/>
      <c r="AM265" s="238"/>
      <c r="AN265" s="238"/>
      <c r="AO265" s="238"/>
      <c r="AP265" s="238"/>
      <c r="AQ265" s="238"/>
      <c r="AR265" s="238"/>
      <c r="AS265" s="238"/>
      <c r="AT265" s="238"/>
      <c r="AU265" s="238"/>
      <c r="AV265" s="238"/>
      <c r="AW265" s="238"/>
      <c r="AX265" s="238"/>
      <c r="AY265" s="238"/>
      <c r="AZ265" s="238"/>
      <c r="BA265" s="238"/>
      <c r="BB265" s="238"/>
      <c r="BC265" s="238"/>
      <c r="BD265" s="238"/>
      <c r="BE265" s="238"/>
      <c r="BF265" s="238"/>
    </row>
    <row r="266" spans="2:58" hidden="1">
      <c r="B266" s="226"/>
      <c r="AB266" s="238"/>
      <c r="AC266" s="238"/>
      <c r="AD266" s="238"/>
      <c r="AE266" s="238"/>
      <c r="AF266" s="238"/>
      <c r="AG266" s="238"/>
      <c r="AH266" s="238"/>
      <c r="AI266" s="238"/>
      <c r="AJ266" s="238"/>
      <c r="AK266" s="238"/>
      <c r="AL266" s="238"/>
      <c r="AM266" s="238"/>
      <c r="AN266" s="238"/>
      <c r="AO266" s="238"/>
      <c r="AP266" s="238"/>
      <c r="AQ266" s="238"/>
      <c r="AR266" s="238"/>
      <c r="AS266" s="238"/>
      <c r="AT266" s="238"/>
      <c r="AU266" s="238"/>
      <c r="AV266" s="238"/>
      <c r="AW266" s="238"/>
      <c r="AX266" s="238"/>
      <c r="AY266" s="238"/>
      <c r="AZ266" s="238"/>
      <c r="BA266" s="238"/>
      <c r="BB266" s="238"/>
      <c r="BC266" s="238"/>
      <c r="BD266" s="238"/>
      <c r="BE266" s="238"/>
      <c r="BF266" s="238"/>
    </row>
    <row r="267" spans="2:58" hidden="1">
      <c r="B267" s="226"/>
      <c r="AB267" s="238"/>
      <c r="AC267" s="238"/>
      <c r="AD267" s="238"/>
      <c r="AE267" s="238"/>
      <c r="AF267" s="238"/>
      <c r="AG267" s="238"/>
      <c r="AH267" s="238"/>
      <c r="AI267" s="238"/>
      <c r="AJ267" s="238"/>
      <c r="AK267" s="238"/>
      <c r="AL267" s="238"/>
      <c r="AM267" s="238"/>
      <c r="AN267" s="238"/>
      <c r="AO267" s="238"/>
      <c r="AP267" s="238"/>
      <c r="AQ267" s="238"/>
      <c r="AR267" s="238"/>
      <c r="AS267" s="238"/>
      <c r="AT267" s="238"/>
      <c r="AU267" s="238"/>
      <c r="AV267" s="238"/>
      <c r="AW267" s="238"/>
      <c r="AX267" s="238"/>
      <c r="AY267" s="238"/>
      <c r="AZ267" s="238"/>
      <c r="BA267" s="238"/>
      <c r="BB267" s="238"/>
      <c r="BC267" s="238"/>
      <c r="BD267" s="238"/>
      <c r="BE267" s="238"/>
      <c r="BF267" s="238"/>
    </row>
    <row r="268" spans="2:58" hidden="1">
      <c r="B268" s="226"/>
      <c r="AB268" s="238"/>
      <c r="AC268" s="238"/>
      <c r="AD268" s="238"/>
      <c r="AE268" s="238"/>
      <c r="AF268" s="238"/>
      <c r="AG268" s="238"/>
      <c r="AH268" s="238"/>
      <c r="AI268" s="238"/>
      <c r="AJ268" s="238"/>
      <c r="AK268" s="238"/>
      <c r="AL268" s="238"/>
      <c r="AM268" s="238"/>
      <c r="AN268" s="238"/>
      <c r="AO268" s="238"/>
      <c r="AP268" s="238"/>
      <c r="AQ268" s="238"/>
      <c r="AR268" s="238"/>
      <c r="AS268" s="238"/>
      <c r="AT268" s="238"/>
      <c r="AU268" s="238"/>
      <c r="AV268" s="238"/>
      <c r="AW268" s="238"/>
      <c r="AX268" s="238"/>
      <c r="AY268" s="238"/>
      <c r="AZ268" s="238"/>
      <c r="BA268" s="238"/>
      <c r="BB268" s="238"/>
      <c r="BC268" s="238"/>
      <c r="BD268" s="238"/>
      <c r="BE268" s="238"/>
      <c r="BF268" s="238"/>
    </row>
    <row r="269" spans="2:58" hidden="1">
      <c r="B269" s="226"/>
      <c r="AB269" s="238"/>
      <c r="AC269" s="238"/>
      <c r="AD269" s="238"/>
      <c r="AE269" s="238"/>
      <c r="AF269" s="238"/>
      <c r="AG269" s="238"/>
      <c r="AH269" s="238"/>
      <c r="AI269" s="238"/>
      <c r="AJ269" s="238"/>
      <c r="AK269" s="238"/>
      <c r="AL269" s="238"/>
      <c r="AM269" s="238"/>
      <c r="AN269" s="238"/>
      <c r="AO269" s="238"/>
      <c r="AP269" s="238"/>
      <c r="AQ269" s="238"/>
      <c r="AR269" s="238"/>
      <c r="AS269" s="238"/>
      <c r="AT269" s="238"/>
      <c r="AU269" s="238"/>
      <c r="AV269" s="238"/>
      <c r="AW269" s="238"/>
      <c r="AX269" s="238"/>
      <c r="AY269" s="238"/>
      <c r="AZ269" s="238"/>
      <c r="BA269" s="238"/>
      <c r="BB269" s="238"/>
      <c r="BC269" s="238"/>
      <c r="BD269" s="238"/>
      <c r="BE269" s="238"/>
      <c r="BF269" s="238"/>
    </row>
    <row r="270" spans="2:58" hidden="1">
      <c r="B270" s="226"/>
      <c r="AB270" s="238"/>
      <c r="AC270" s="238"/>
      <c r="AD270" s="238"/>
      <c r="AE270" s="238"/>
      <c r="AF270" s="238"/>
      <c r="AG270" s="238"/>
      <c r="AH270" s="238"/>
      <c r="AI270" s="238"/>
      <c r="AJ270" s="238"/>
      <c r="AK270" s="238"/>
      <c r="AL270" s="238"/>
      <c r="AM270" s="238"/>
      <c r="AN270" s="238"/>
      <c r="AO270" s="238"/>
      <c r="AP270" s="238"/>
      <c r="AQ270" s="238"/>
      <c r="AR270" s="238"/>
      <c r="AS270" s="238"/>
      <c r="AT270" s="238"/>
      <c r="AU270" s="238"/>
      <c r="AV270" s="238"/>
      <c r="AW270" s="238"/>
      <c r="AX270" s="238"/>
      <c r="AY270" s="238"/>
      <c r="AZ270" s="238"/>
      <c r="BA270" s="238"/>
      <c r="BB270" s="238"/>
      <c r="BC270" s="238"/>
      <c r="BD270" s="238"/>
      <c r="BE270" s="238"/>
      <c r="BF270" s="238"/>
    </row>
    <row r="271" spans="2:58" hidden="1">
      <c r="B271" s="226"/>
      <c r="AB271" s="238"/>
      <c r="AC271" s="238"/>
      <c r="AD271" s="238"/>
      <c r="AE271" s="238"/>
      <c r="AF271" s="238"/>
      <c r="AG271" s="238"/>
      <c r="AH271" s="238"/>
      <c r="AI271" s="238"/>
      <c r="AJ271" s="238"/>
      <c r="AK271" s="238"/>
      <c r="AL271" s="238"/>
      <c r="AM271" s="238"/>
      <c r="AN271" s="238"/>
      <c r="AO271" s="238"/>
      <c r="AP271" s="238"/>
      <c r="AQ271" s="238"/>
      <c r="AR271" s="238"/>
      <c r="AS271" s="238"/>
      <c r="AT271" s="238"/>
      <c r="AU271" s="238"/>
      <c r="AV271" s="238"/>
      <c r="AW271" s="238"/>
      <c r="AX271" s="238"/>
      <c r="AY271" s="238"/>
      <c r="AZ271" s="238"/>
      <c r="BA271" s="238"/>
      <c r="BB271" s="238"/>
      <c r="BC271" s="238"/>
      <c r="BD271" s="238"/>
      <c r="BE271" s="238"/>
      <c r="BF271" s="238"/>
    </row>
    <row r="272" spans="2:58" hidden="1">
      <c r="B272" s="226"/>
      <c r="AB272" s="238"/>
      <c r="AC272" s="238"/>
      <c r="AD272" s="238"/>
      <c r="AE272" s="238"/>
      <c r="AF272" s="238"/>
      <c r="AG272" s="238"/>
      <c r="AH272" s="238"/>
      <c r="AI272" s="238"/>
      <c r="AJ272" s="238"/>
      <c r="AK272" s="238"/>
      <c r="AL272" s="238"/>
      <c r="AM272" s="238"/>
      <c r="AN272" s="238"/>
      <c r="AO272" s="238"/>
      <c r="AP272" s="238"/>
      <c r="AQ272" s="238"/>
      <c r="AR272" s="238"/>
      <c r="AS272" s="238"/>
      <c r="AT272" s="238"/>
      <c r="AU272" s="238"/>
      <c r="AV272" s="238"/>
      <c r="AW272" s="238"/>
      <c r="AX272" s="238"/>
      <c r="AY272" s="238"/>
      <c r="AZ272" s="238"/>
      <c r="BA272" s="238"/>
      <c r="BB272" s="238"/>
      <c r="BC272" s="238"/>
      <c r="BD272" s="238"/>
      <c r="BE272" s="238"/>
      <c r="BF272" s="238"/>
    </row>
    <row r="273" spans="2:58" hidden="1">
      <c r="B273" s="226"/>
      <c r="AB273" s="238"/>
      <c r="AC273" s="238"/>
      <c r="AD273" s="238"/>
      <c r="AE273" s="238"/>
      <c r="AF273" s="238"/>
      <c r="AG273" s="238"/>
      <c r="AH273" s="238"/>
      <c r="AI273" s="238"/>
      <c r="AJ273" s="238"/>
      <c r="AK273" s="238"/>
      <c r="AL273" s="238"/>
      <c r="AM273" s="238"/>
      <c r="AN273" s="238"/>
      <c r="AO273" s="238"/>
      <c r="AP273" s="238"/>
      <c r="AQ273" s="238"/>
      <c r="AR273" s="238"/>
      <c r="AS273" s="238"/>
      <c r="AT273" s="238"/>
      <c r="AU273" s="238"/>
      <c r="AV273" s="238"/>
      <c r="AW273" s="238"/>
      <c r="AX273" s="238"/>
      <c r="AY273" s="238"/>
      <c r="AZ273" s="238"/>
      <c r="BA273" s="238"/>
      <c r="BB273" s="238"/>
      <c r="BC273" s="238"/>
      <c r="BD273" s="238"/>
      <c r="BE273" s="238"/>
      <c r="BF273" s="238"/>
    </row>
    <row r="274" spans="2:58" hidden="1">
      <c r="B274" s="226"/>
      <c r="AB274" s="238"/>
      <c r="AC274" s="238"/>
      <c r="AD274" s="238"/>
      <c r="AE274" s="238"/>
      <c r="AF274" s="238"/>
      <c r="AG274" s="238"/>
      <c r="AH274" s="238"/>
      <c r="AI274" s="238"/>
      <c r="AJ274" s="238"/>
      <c r="AK274" s="238"/>
      <c r="AL274" s="238"/>
      <c r="AM274" s="238"/>
      <c r="AN274" s="238"/>
      <c r="AO274" s="238"/>
      <c r="AP274" s="238"/>
      <c r="AQ274" s="238"/>
      <c r="AR274" s="238"/>
      <c r="AS274" s="238"/>
      <c r="AT274" s="238"/>
      <c r="AU274" s="238"/>
      <c r="AV274" s="238"/>
      <c r="AW274" s="238"/>
      <c r="AX274" s="238"/>
      <c r="AY274" s="238"/>
      <c r="AZ274" s="238"/>
      <c r="BA274" s="238"/>
      <c r="BB274" s="238"/>
      <c r="BC274" s="238"/>
      <c r="BD274" s="238"/>
      <c r="BE274" s="238"/>
      <c r="BF274" s="238"/>
    </row>
    <row r="275" spans="2:58" hidden="1">
      <c r="B275" s="226"/>
      <c r="AB275" s="238"/>
      <c r="AC275" s="238"/>
      <c r="AD275" s="238"/>
      <c r="AE275" s="238"/>
      <c r="AF275" s="238"/>
      <c r="AG275" s="238"/>
      <c r="AH275" s="238"/>
      <c r="AI275" s="238"/>
      <c r="AJ275" s="238"/>
      <c r="AK275" s="238"/>
      <c r="AL275" s="238"/>
      <c r="AM275" s="238"/>
      <c r="AN275" s="238"/>
      <c r="AO275" s="238"/>
      <c r="AP275" s="238"/>
      <c r="AQ275" s="238"/>
      <c r="AR275" s="238"/>
      <c r="AS275" s="238"/>
      <c r="AT275" s="238"/>
      <c r="AU275" s="238"/>
      <c r="AV275" s="238"/>
      <c r="AW275" s="238"/>
      <c r="AX275" s="238"/>
      <c r="AY275" s="238"/>
      <c r="AZ275" s="238"/>
      <c r="BA275" s="238"/>
      <c r="BB275" s="238"/>
      <c r="BC275" s="238"/>
      <c r="BD275" s="238"/>
      <c r="BE275" s="238"/>
      <c r="BF275" s="238"/>
    </row>
    <row r="276" spans="2:58" hidden="1">
      <c r="B276" s="226"/>
      <c r="AB276" s="238"/>
      <c r="AC276" s="238"/>
      <c r="AD276" s="238"/>
      <c r="AE276" s="238"/>
      <c r="AF276" s="238"/>
      <c r="AG276" s="238"/>
      <c r="AH276" s="238"/>
      <c r="AI276" s="238"/>
      <c r="AJ276" s="238"/>
      <c r="AK276" s="238"/>
      <c r="AL276" s="238"/>
      <c r="AM276" s="238"/>
      <c r="AN276" s="238"/>
      <c r="AO276" s="238"/>
      <c r="AP276" s="238"/>
      <c r="AQ276" s="238"/>
      <c r="AR276" s="238"/>
      <c r="AS276" s="238"/>
      <c r="AT276" s="238"/>
      <c r="AU276" s="238"/>
      <c r="AV276" s="238"/>
      <c r="AW276" s="238"/>
      <c r="AX276" s="238"/>
      <c r="AY276" s="238"/>
      <c r="AZ276" s="238"/>
      <c r="BA276" s="238"/>
      <c r="BB276" s="238"/>
      <c r="BC276" s="238"/>
      <c r="BD276" s="238"/>
      <c r="BE276" s="238"/>
      <c r="BF276" s="238"/>
    </row>
    <row r="277" spans="2:58" hidden="1">
      <c r="B277" s="226"/>
      <c r="AB277" s="238"/>
      <c r="AC277" s="238"/>
      <c r="AD277" s="238"/>
      <c r="AE277" s="238"/>
      <c r="AF277" s="238"/>
      <c r="AG277" s="238"/>
      <c r="AH277" s="238"/>
      <c r="AI277" s="238"/>
      <c r="AJ277" s="238"/>
      <c r="AK277" s="238"/>
      <c r="AL277" s="238"/>
      <c r="AM277" s="238"/>
      <c r="AN277" s="238"/>
      <c r="AO277" s="238"/>
      <c r="AP277" s="238"/>
      <c r="AQ277" s="238"/>
      <c r="AR277" s="238"/>
      <c r="AS277" s="238"/>
      <c r="AT277" s="238"/>
      <c r="AU277" s="238"/>
      <c r="AV277" s="238"/>
      <c r="AW277" s="238"/>
      <c r="AX277" s="238"/>
      <c r="AY277" s="238"/>
      <c r="AZ277" s="238"/>
      <c r="BA277" s="238"/>
      <c r="BB277" s="238"/>
      <c r="BC277" s="238"/>
      <c r="BD277" s="238"/>
      <c r="BE277" s="238"/>
      <c r="BF277" s="238"/>
    </row>
    <row r="278" spans="2:58" hidden="1">
      <c r="B278" s="226"/>
      <c r="AB278" s="238"/>
      <c r="AC278" s="238"/>
      <c r="AD278" s="238"/>
      <c r="AE278" s="238"/>
      <c r="AF278" s="238"/>
      <c r="AG278" s="238"/>
      <c r="AH278" s="238"/>
      <c r="AI278" s="238"/>
      <c r="AJ278" s="238"/>
      <c r="AK278" s="238"/>
      <c r="AL278" s="238"/>
      <c r="AM278" s="238"/>
      <c r="AN278" s="238"/>
      <c r="AO278" s="238"/>
      <c r="AP278" s="238"/>
      <c r="AQ278" s="238"/>
      <c r="AR278" s="238"/>
      <c r="AS278" s="238"/>
      <c r="AT278" s="238"/>
      <c r="AU278" s="238"/>
      <c r="AV278" s="238"/>
      <c r="AW278" s="238"/>
      <c r="AX278" s="238"/>
      <c r="AY278" s="238"/>
      <c r="AZ278" s="238"/>
      <c r="BA278" s="238"/>
      <c r="BB278" s="238"/>
      <c r="BC278" s="238"/>
      <c r="BD278" s="238"/>
      <c r="BE278" s="238"/>
      <c r="BF278" s="238"/>
    </row>
    <row r="279" spans="2:58" hidden="1">
      <c r="B279" s="226"/>
      <c r="AB279" s="238"/>
      <c r="AC279" s="238"/>
      <c r="AD279" s="238"/>
      <c r="AE279" s="238"/>
      <c r="AF279" s="238"/>
      <c r="AG279" s="238"/>
      <c r="AH279" s="238"/>
      <c r="AI279" s="238"/>
      <c r="AJ279" s="238"/>
      <c r="AK279" s="238"/>
      <c r="AL279" s="238"/>
      <c r="AM279" s="238"/>
      <c r="AN279" s="238"/>
      <c r="AO279" s="238"/>
      <c r="AP279" s="238"/>
      <c r="AQ279" s="238"/>
      <c r="AR279" s="238"/>
      <c r="AS279" s="238"/>
      <c r="AT279" s="238"/>
      <c r="AU279" s="238"/>
      <c r="AV279" s="238"/>
      <c r="AW279" s="238"/>
      <c r="AX279" s="238"/>
      <c r="AY279" s="238"/>
      <c r="AZ279" s="238"/>
      <c r="BA279" s="238"/>
      <c r="BB279" s="238"/>
      <c r="BC279" s="238"/>
      <c r="BD279" s="238"/>
      <c r="BE279" s="238"/>
      <c r="BF279" s="238"/>
    </row>
    <row r="280" spans="2:58" hidden="1">
      <c r="B280" s="226"/>
      <c r="AB280" s="238"/>
      <c r="AC280" s="238"/>
      <c r="AD280" s="238"/>
      <c r="AE280" s="238"/>
      <c r="AF280" s="238"/>
      <c r="AG280" s="238"/>
      <c r="AH280" s="238"/>
      <c r="AI280" s="238"/>
      <c r="AJ280" s="238"/>
      <c r="AK280" s="238"/>
      <c r="AL280" s="238"/>
      <c r="AM280" s="238"/>
      <c r="AN280" s="238"/>
      <c r="AO280" s="238"/>
      <c r="AP280" s="238"/>
      <c r="AQ280" s="238"/>
      <c r="AR280" s="238"/>
      <c r="AS280" s="238"/>
      <c r="AT280" s="238"/>
      <c r="AU280" s="238"/>
      <c r="AV280" s="238"/>
      <c r="AW280" s="238"/>
      <c r="AX280" s="238"/>
      <c r="AY280" s="238"/>
      <c r="AZ280" s="238"/>
      <c r="BA280" s="238"/>
      <c r="BB280" s="238"/>
      <c r="BC280" s="238"/>
      <c r="BD280" s="238"/>
      <c r="BE280" s="238"/>
      <c r="BF280" s="238"/>
    </row>
    <row r="281" spans="2:58" hidden="1">
      <c r="B281" s="226"/>
      <c r="AB281" s="238"/>
      <c r="AC281" s="238"/>
      <c r="AD281" s="238"/>
      <c r="AE281" s="238"/>
      <c r="AF281" s="238"/>
      <c r="AG281" s="238"/>
      <c r="AH281" s="238"/>
      <c r="AI281" s="238"/>
      <c r="AJ281" s="238"/>
      <c r="AK281" s="238"/>
      <c r="AL281" s="238"/>
      <c r="AM281" s="238"/>
      <c r="AN281" s="238"/>
      <c r="AO281" s="238"/>
      <c r="AP281" s="238"/>
      <c r="AQ281" s="238"/>
      <c r="AR281" s="238"/>
      <c r="AS281" s="238"/>
      <c r="AT281" s="238"/>
      <c r="AU281" s="238"/>
      <c r="AV281" s="238"/>
      <c r="AW281" s="238"/>
      <c r="AX281" s="238"/>
      <c r="AY281" s="238"/>
      <c r="AZ281" s="238"/>
      <c r="BA281" s="238"/>
      <c r="BB281" s="238"/>
      <c r="BC281" s="238"/>
      <c r="BD281" s="238"/>
      <c r="BE281" s="238"/>
      <c r="BF281" s="238"/>
    </row>
    <row r="282" spans="2:58" hidden="1">
      <c r="B282" s="226"/>
      <c r="AB282" s="238"/>
      <c r="AC282" s="238"/>
      <c r="AD282" s="238"/>
      <c r="AE282" s="238"/>
      <c r="AF282" s="238"/>
      <c r="AG282" s="238"/>
      <c r="AH282" s="238"/>
      <c r="AI282" s="238"/>
      <c r="AJ282" s="238"/>
      <c r="AK282" s="238"/>
      <c r="AL282" s="238"/>
      <c r="AM282" s="238"/>
      <c r="AN282" s="238"/>
      <c r="AO282" s="238"/>
      <c r="AP282" s="238"/>
      <c r="AQ282" s="238"/>
      <c r="AR282" s="238"/>
      <c r="AS282" s="238"/>
      <c r="AT282" s="238"/>
      <c r="AU282" s="238"/>
      <c r="AV282" s="238"/>
      <c r="AW282" s="238"/>
      <c r="AX282" s="238"/>
      <c r="AY282" s="238"/>
      <c r="AZ282" s="238"/>
      <c r="BA282" s="238"/>
      <c r="BB282" s="238"/>
      <c r="BC282" s="238"/>
      <c r="BD282" s="238"/>
      <c r="BE282" s="238"/>
      <c r="BF282" s="238"/>
    </row>
    <row r="283" spans="2:58" hidden="1">
      <c r="B283" s="226"/>
      <c r="AB283" s="238"/>
      <c r="AC283" s="238"/>
      <c r="AD283" s="238"/>
      <c r="AE283" s="238"/>
      <c r="AF283" s="238"/>
      <c r="AG283" s="238"/>
      <c r="AH283" s="238"/>
      <c r="AI283" s="238"/>
      <c r="AJ283" s="238"/>
      <c r="AK283" s="238"/>
      <c r="AL283" s="238"/>
      <c r="AM283" s="238"/>
      <c r="AN283" s="238"/>
      <c r="AO283" s="238"/>
      <c r="AP283" s="238"/>
      <c r="AQ283" s="238"/>
      <c r="AR283" s="238"/>
      <c r="AS283" s="238"/>
      <c r="AT283" s="238"/>
      <c r="AU283" s="238"/>
      <c r="AV283" s="238"/>
      <c r="AW283" s="238"/>
      <c r="AX283" s="238"/>
      <c r="AY283" s="238"/>
      <c r="AZ283" s="238"/>
      <c r="BA283" s="238"/>
      <c r="BB283" s="238"/>
      <c r="BC283" s="238"/>
      <c r="BD283" s="238"/>
      <c r="BE283" s="238"/>
      <c r="BF283" s="238"/>
    </row>
    <row r="284" spans="2:58" hidden="1">
      <c r="B284" s="226"/>
      <c r="AB284" s="238"/>
      <c r="AC284" s="238"/>
      <c r="AD284" s="238"/>
      <c r="AE284" s="238"/>
      <c r="AF284" s="238"/>
      <c r="AG284" s="238"/>
      <c r="AH284" s="238"/>
      <c r="AI284" s="238"/>
      <c r="AJ284" s="238"/>
      <c r="AK284" s="238"/>
      <c r="AL284" s="238"/>
      <c r="AM284" s="238"/>
      <c r="AN284" s="238"/>
      <c r="AO284" s="238"/>
      <c r="AP284" s="238"/>
      <c r="AQ284" s="238"/>
      <c r="AR284" s="238"/>
      <c r="AS284" s="238"/>
      <c r="AT284" s="238"/>
      <c r="AU284" s="238"/>
      <c r="AV284" s="238"/>
      <c r="AW284" s="238"/>
      <c r="AX284" s="238"/>
      <c r="AY284" s="238"/>
      <c r="AZ284" s="238"/>
      <c r="BA284" s="238"/>
      <c r="BB284" s="238"/>
      <c r="BC284" s="238"/>
      <c r="BD284" s="238"/>
      <c r="BE284" s="238"/>
      <c r="BF284" s="238"/>
    </row>
    <row r="285" spans="2:58" hidden="1">
      <c r="B285" s="226"/>
      <c r="AB285" s="238"/>
      <c r="AC285" s="238"/>
      <c r="AD285" s="238"/>
      <c r="AE285" s="238"/>
      <c r="AF285" s="238"/>
      <c r="AG285" s="238"/>
      <c r="AH285" s="238"/>
      <c r="AI285" s="238"/>
      <c r="AJ285" s="238"/>
      <c r="AK285" s="238"/>
      <c r="AL285" s="238"/>
      <c r="AM285" s="238"/>
      <c r="AN285" s="238"/>
      <c r="AO285" s="238"/>
      <c r="AP285" s="238"/>
      <c r="AQ285" s="238"/>
      <c r="AR285" s="238"/>
      <c r="AS285" s="238"/>
      <c r="AT285" s="238"/>
      <c r="AU285" s="238"/>
      <c r="AV285" s="238"/>
      <c r="AW285" s="238"/>
      <c r="AX285" s="238"/>
      <c r="AY285" s="238"/>
      <c r="AZ285" s="238"/>
      <c r="BA285" s="238"/>
      <c r="BB285" s="238"/>
      <c r="BC285" s="238"/>
      <c r="BD285" s="238"/>
      <c r="BE285" s="238"/>
      <c r="BF285" s="238"/>
    </row>
    <row r="286" spans="2:58" hidden="1">
      <c r="B286" s="226"/>
      <c r="AB286" s="238"/>
      <c r="AC286" s="238"/>
      <c r="AD286" s="238"/>
      <c r="AE286" s="238"/>
      <c r="AF286" s="238"/>
      <c r="AG286" s="238"/>
      <c r="AH286" s="238"/>
      <c r="AI286" s="238"/>
      <c r="AJ286" s="238"/>
      <c r="AK286" s="238"/>
      <c r="AL286" s="238"/>
      <c r="AM286" s="238"/>
      <c r="AN286" s="238"/>
      <c r="AO286" s="238"/>
      <c r="AP286" s="238"/>
      <c r="AQ286" s="238"/>
      <c r="AR286" s="238"/>
      <c r="AS286" s="238"/>
      <c r="AT286" s="238"/>
      <c r="AU286" s="238"/>
      <c r="AV286" s="238"/>
      <c r="AW286" s="238"/>
      <c r="AX286" s="238"/>
      <c r="AY286" s="238"/>
      <c r="AZ286" s="238"/>
      <c r="BA286" s="238"/>
      <c r="BB286" s="238"/>
      <c r="BC286" s="238"/>
      <c r="BD286" s="238"/>
      <c r="BE286" s="238"/>
      <c r="BF286" s="238"/>
    </row>
    <row r="287" spans="2:58" hidden="1">
      <c r="B287" s="226"/>
      <c r="AB287" s="238"/>
      <c r="AC287" s="238"/>
      <c r="AD287" s="238"/>
      <c r="AE287" s="238"/>
      <c r="AF287" s="238"/>
      <c r="AG287" s="238"/>
      <c r="AH287" s="238"/>
      <c r="AI287" s="238"/>
      <c r="AJ287" s="238"/>
      <c r="AK287" s="238"/>
      <c r="AL287" s="238"/>
      <c r="AM287" s="238"/>
      <c r="AN287" s="238"/>
      <c r="AO287" s="238"/>
      <c r="AP287" s="238"/>
      <c r="AQ287" s="238"/>
      <c r="AR287" s="238"/>
      <c r="AS287" s="238"/>
      <c r="AT287" s="238"/>
      <c r="AU287" s="238"/>
      <c r="AV287" s="238"/>
      <c r="AW287" s="238"/>
      <c r="AX287" s="238"/>
      <c r="AY287" s="238"/>
      <c r="AZ287" s="238"/>
      <c r="BA287" s="238"/>
      <c r="BB287" s="238"/>
      <c r="BC287" s="238"/>
      <c r="BD287" s="238"/>
      <c r="BE287" s="238"/>
      <c r="BF287" s="238"/>
    </row>
    <row r="288" spans="2:58" hidden="1">
      <c r="B288" s="226"/>
      <c r="AB288" s="238"/>
      <c r="AC288" s="238"/>
      <c r="AD288" s="238"/>
      <c r="AE288" s="238"/>
      <c r="AF288" s="238"/>
      <c r="AG288" s="238"/>
      <c r="AH288" s="238"/>
      <c r="AI288" s="238"/>
      <c r="AJ288" s="238"/>
      <c r="AK288" s="238"/>
      <c r="AL288" s="238"/>
      <c r="AM288" s="238"/>
      <c r="AN288" s="238"/>
      <c r="AO288" s="238"/>
      <c r="AP288" s="238"/>
      <c r="AQ288" s="238"/>
      <c r="AR288" s="238"/>
      <c r="AS288" s="238"/>
      <c r="AT288" s="238"/>
      <c r="AU288" s="238"/>
      <c r="AV288" s="238"/>
      <c r="AW288" s="238"/>
      <c r="AX288" s="238"/>
      <c r="AY288" s="238"/>
      <c r="AZ288" s="238"/>
      <c r="BA288" s="238"/>
      <c r="BB288" s="238"/>
      <c r="BC288" s="238"/>
      <c r="BD288" s="238"/>
      <c r="BE288" s="238"/>
      <c r="BF288" s="238"/>
    </row>
    <row r="289" spans="2:58" hidden="1">
      <c r="B289" s="226"/>
      <c r="AB289" s="238"/>
      <c r="AC289" s="238"/>
      <c r="AD289" s="238"/>
      <c r="AE289" s="238"/>
      <c r="AF289" s="238"/>
      <c r="AG289" s="238"/>
      <c r="AH289" s="238"/>
      <c r="AI289" s="238"/>
      <c r="AJ289" s="238"/>
      <c r="AK289" s="238"/>
      <c r="AL289" s="238"/>
      <c r="AM289" s="238"/>
      <c r="AN289" s="238"/>
      <c r="AO289" s="238"/>
      <c r="AP289" s="238"/>
      <c r="AQ289" s="238"/>
      <c r="AR289" s="238"/>
      <c r="AS289" s="238"/>
      <c r="AT289" s="238"/>
      <c r="AU289" s="238"/>
      <c r="AV289" s="238"/>
      <c r="AW289" s="238"/>
      <c r="AX289" s="238"/>
      <c r="AY289" s="238"/>
      <c r="AZ289" s="238"/>
      <c r="BA289" s="238"/>
      <c r="BB289" s="238"/>
      <c r="BC289" s="238"/>
      <c r="BD289" s="238"/>
      <c r="BE289" s="238"/>
      <c r="BF289" s="238"/>
    </row>
    <row r="290" spans="2:58" hidden="1">
      <c r="B290" s="226"/>
      <c r="AB290" s="238"/>
      <c r="AC290" s="238"/>
      <c r="AD290" s="238"/>
      <c r="AE290" s="238"/>
      <c r="AF290" s="238"/>
      <c r="AG290" s="238"/>
      <c r="AH290" s="238"/>
      <c r="AI290" s="238"/>
      <c r="AJ290" s="238"/>
      <c r="AK290" s="238"/>
      <c r="AL290" s="238"/>
      <c r="AM290" s="238"/>
      <c r="AN290" s="238"/>
      <c r="AO290" s="238"/>
      <c r="AP290" s="238"/>
      <c r="AQ290" s="238"/>
      <c r="AR290" s="238"/>
      <c r="AS290" s="238"/>
      <c r="AT290" s="238"/>
      <c r="AU290" s="238"/>
      <c r="AV290" s="238"/>
      <c r="AW290" s="238"/>
      <c r="AX290" s="238"/>
      <c r="AY290" s="238"/>
      <c r="AZ290" s="238"/>
      <c r="BA290" s="238"/>
      <c r="BB290" s="238"/>
      <c r="BC290" s="238"/>
      <c r="BD290" s="238"/>
      <c r="BE290" s="238"/>
      <c r="BF290" s="238"/>
    </row>
    <row r="291" spans="2:58" hidden="1">
      <c r="B291" s="226"/>
      <c r="AB291" s="238"/>
      <c r="AC291" s="238"/>
      <c r="AD291" s="238"/>
      <c r="AE291" s="238"/>
      <c r="AF291" s="238"/>
      <c r="AG291" s="238"/>
      <c r="AH291" s="238"/>
      <c r="AI291" s="238"/>
      <c r="AJ291" s="238"/>
      <c r="AK291" s="238"/>
      <c r="AL291" s="238"/>
      <c r="AM291" s="238"/>
      <c r="AN291" s="238"/>
      <c r="AO291" s="238"/>
      <c r="AP291" s="238"/>
      <c r="AQ291" s="238"/>
      <c r="AR291" s="238"/>
      <c r="AS291" s="238"/>
      <c r="AT291" s="238"/>
      <c r="AU291" s="238"/>
      <c r="AV291" s="238"/>
      <c r="AW291" s="238"/>
      <c r="AX291" s="238"/>
      <c r="AY291" s="238"/>
      <c r="AZ291" s="238"/>
      <c r="BA291" s="238"/>
      <c r="BB291" s="238"/>
      <c r="BC291" s="238"/>
      <c r="BD291" s="238"/>
      <c r="BE291" s="238"/>
      <c r="BF291" s="238"/>
    </row>
    <row r="292" spans="2:58" hidden="1">
      <c r="B292" s="226"/>
      <c r="AB292" s="238"/>
      <c r="AC292" s="238"/>
      <c r="AD292" s="238"/>
      <c r="AE292" s="238"/>
      <c r="AF292" s="238"/>
      <c r="AG292" s="238"/>
      <c r="AH292" s="238"/>
      <c r="AI292" s="238"/>
      <c r="AJ292" s="238"/>
      <c r="AK292" s="238"/>
      <c r="AL292" s="238"/>
      <c r="AM292" s="238"/>
      <c r="AN292" s="238"/>
      <c r="AO292" s="238"/>
      <c r="AP292" s="238"/>
      <c r="AQ292" s="238"/>
      <c r="AR292" s="238"/>
      <c r="AS292" s="238"/>
      <c r="AT292" s="238"/>
      <c r="AU292" s="238"/>
      <c r="AV292" s="238"/>
      <c r="AW292" s="238"/>
      <c r="AX292" s="238"/>
      <c r="AY292" s="238"/>
      <c r="AZ292" s="238"/>
      <c r="BA292" s="238"/>
      <c r="BB292" s="238"/>
      <c r="BC292" s="238"/>
      <c r="BD292" s="238"/>
      <c r="BE292" s="238"/>
      <c r="BF292" s="238"/>
    </row>
    <row r="293" spans="2:58" hidden="1">
      <c r="B293" s="226"/>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row>
    <row r="294" spans="2:58" hidden="1">
      <c r="B294" s="226"/>
      <c r="AB294" s="238"/>
      <c r="AC294" s="238"/>
      <c r="AD294" s="238"/>
      <c r="AE294" s="238"/>
      <c r="AF294" s="238"/>
      <c r="AG294" s="238"/>
      <c r="AH294" s="238"/>
      <c r="AI294" s="238"/>
      <c r="AJ294" s="238"/>
      <c r="AK294" s="238"/>
      <c r="AL294" s="238"/>
      <c r="AM294" s="238"/>
      <c r="AN294" s="238"/>
      <c r="AO294" s="238"/>
      <c r="AP294" s="238"/>
      <c r="AQ294" s="238"/>
      <c r="AR294" s="238"/>
      <c r="AS294" s="238"/>
      <c r="AT294" s="238"/>
      <c r="AU294" s="238"/>
      <c r="AV294" s="238"/>
      <c r="AW294" s="238"/>
      <c r="AX294" s="238"/>
      <c r="AY294" s="238"/>
      <c r="AZ294" s="238"/>
      <c r="BA294" s="238"/>
      <c r="BB294" s="238"/>
      <c r="BC294" s="238"/>
      <c r="BD294" s="238"/>
      <c r="BE294" s="238"/>
      <c r="BF294" s="238"/>
    </row>
    <row r="295" spans="2:58" hidden="1">
      <c r="B295" s="226"/>
      <c r="AB295" s="238"/>
      <c r="AC295" s="238"/>
      <c r="AD295" s="238"/>
      <c r="AE295" s="238"/>
      <c r="AF295" s="238"/>
      <c r="AG295" s="238"/>
      <c r="AH295" s="238"/>
      <c r="AI295" s="238"/>
      <c r="AJ295" s="238"/>
      <c r="AK295" s="238"/>
      <c r="AL295" s="238"/>
      <c r="AM295" s="238"/>
      <c r="AN295" s="238"/>
      <c r="AO295" s="238"/>
      <c r="AP295" s="238"/>
      <c r="AQ295" s="238"/>
      <c r="AR295" s="238"/>
      <c r="AS295" s="238"/>
      <c r="AT295" s="238"/>
      <c r="AU295" s="238"/>
      <c r="AV295" s="238"/>
      <c r="AW295" s="238"/>
      <c r="AX295" s="238"/>
      <c r="AY295" s="238"/>
      <c r="AZ295" s="238"/>
      <c r="BA295" s="238"/>
      <c r="BB295" s="238"/>
      <c r="BC295" s="238"/>
      <c r="BD295" s="238"/>
      <c r="BE295" s="238"/>
      <c r="BF295" s="238"/>
    </row>
    <row r="296" spans="2:58" hidden="1">
      <c r="B296" s="226"/>
      <c r="AB296" s="238"/>
      <c r="AC296" s="238"/>
      <c r="AD296" s="238"/>
      <c r="AE296" s="238"/>
      <c r="AF296" s="238"/>
      <c r="AG296" s="238"/>
      <c r="AH296" s="238"/>
      <c r="AI296" s="238"/>
      <c r="AJ296" s="238"/>
      <c r="AK296" s="238"/>
      <c r="AL296" s="238"/>
      <c r="AM296" s="238"/>
      <c r="AN296" s="238"/>
      <c r="AO296" s="238"/>
      <c r="AP296" s="238"/>
      <c r="AQ296" s="238"/>
      <c r="AR296" s="238"/>
      <c r="AS296" s="238"/>
      <c r="AT296" s="238"/>
      <c r="AU296" s="238"/>
      <c r="AV296" s="238"/>
      <c r="AW296" s="238"/>
      <c r="AX296" s="238"/>
      <c r="AY296" s="238"/>
      <c r="AZ296" s="238"/>
      <c r="BA296" s="238"/>
      <c r="BB296" s="238"/>
      <c r="BC296" s="238"/>
      <c r="BD296" s="238"/>
      <c r="BE296" s="238"/>
      <c r="BF296" s="238"/>
    </row>
    <row r="297" spans="2:58" hidden="1">
      <c r="B297" s="226"/>
      <c r="AB297" s="238"/>
      <c r="AC297" s="238"/>
      <c r="AD297" s="238"/>
      <c r="AE297" s="238"/>
      <c r="AF297" s="238"/>
      <c r="AG297" s="238"/>
      <c r="AH297" s="238"/>
      <c r="AI297" s="238"/>
      <c r="AJ297" s="238"/>
      <c r="AK297" s="238"/>
      <c r="AL297" s="238"/>
      <c r="AM297" s="238"/>
      <c r="AN297" s="238"/>
      <c r="AO297" s="238"/>
      <c r="AP297" s="238"/>
      <c r="AQ297" s="238"/>
      <c r="AR297" s="238"/>
      <c r="AS297" s="238"/>
      <c r="AT297" s="238"/>
      <c r="AU297" s="238"/>
      <c r="AV297" s="238"/>
      <c r="AW297" s="238"/>
      <c r="AX297" s="238"/>
      <c r="AY297" s="238"/>
      <c r="AZ297" s="238"/>
      <c r="BA297" s="238"/>
      <c r="BB297" s="238"/>
      <c r="BC297" s="238"/>
      <c r="BD297" s="238"/>
      <c r="BE297" s="238"/>
      <c r="BF297" s="238"/>
    </row>
    <row r="298" spans="2:58" hidden="1">
      <c r="B298" s="226"/>
      <c r="AB298" s="238"/>
      <c r="AC298" s="238"/>
      <c r="AD298" s="238"/>
      <c r="AE298" s="238"/>
      <c r="AF298" s="238"/>
      <c r="AG298" s="238"/>
      <c r="AH298" s="238"/>
      <c r="AI298" s="238"/>
      <c r="AJ298" s="238"/>
      <c r="AK298" s="238"/>
      <c r="AL298" s="238"/>
      <c r="AM298" s="238"/>
      <c r="AN298" s="238"/>
      <c r="AO298" s="238"/>
      <c r="AP298" s="238"/>
      <c r="AQ298" s="238"/>
      <c r="AR298" s="238"/>
      <c r="AS298" s="238"/>
      <c r="AT298" s="238"/>
      <c r="AU298" s="238"/>
      <c r="AV298" s="238"/>
      <c r="AW298" s="238"/>
      <c r="AX298" s="238"/>
      <c r="AY298" s="238"/>
      <c r="AZ298" s="238"/>
      <c r="BA298" s="238"/>
      <c r="BB298" s="238"/>
      <c r="BC298" s="238"/>
      <c r="BD298" s="238"/>
      <c r="BE298" s="238"/>
      <c r="BF298" s="238"/>
    </row>
    <row r="299" spans="2:58" hidden="1">
      <c r="B299" s="226"/>
      <c r="AB299" s="238"/>
      <c r="AC299" s="238"/>
      <c r="AD299" s="238"/>
      <c r="AE299" s="238"/>
      <c r="AF299" s="238"/>
      <c r="AG299" s="238"/>
      <c r="AH299" s="238"/>
      <c r="AI299" s="238"/>
      <c r="AJ299" s="238"/>
      <c r="AK299" s="238"/>
      <c r="AL299" s="238"/>
      <c r="AM299" s="238"/>
      <c r="AN299" s="238"/>
      <c r="AO299" s="238"/>
      <c r="AP299" s="238"/>
      <c r="AQ299" s="238"/>
      <c r="AR299" s="238"/>
      <c r="AS299" s="238"/>
      <c r="AT299" s="238"/>
      <c r="AU299" s="238"/>
      <c r="AV299" s="238"/>
      <c r="AW299" s="238"/>
      <c r="AX299" s="238"/>
      <c r="AY299" s="238"/>
      <c r="AZ299" s="238"/>
      <c r="BA299" s="238"/>
      <c r="BB299" s="238"/>
      <c r="BC299" s="238"/>
      <c r="BD299" s="238"/>
      <c r="BE299" s="238"/>
      <c r="BF299" s="238"/>
    </row>
    <row r="300" spans="2:58" hidden="1">
      <c r="B300" s="226"/>
      <c r="AB300" s="238"/>
      <c r="AC300" s="238"/>
      <c r="AD300" s="238"/>
      <c r="AE300" s="238"/>
      <c r="AF300" s="238"/>
      <c r="AG300" s="238"/>
      <c r="AH300" s="238"/>
      <c r="AI300" s="238"/>
      <c r="AJ300" s="238"/>
      <c r="AK300" s="238"/>
      <c r="AL300" s="238"/>
      <c r="AM300" s="238"/>
      <c r="AN300" s="238"/>
      <c r="AO300" s="238"/>
      <c r="AP300" s="238"/>
      <c r="AQ300" s="238"/>
      <c r="AR300" s="238"/>
      <c r="AS300" s="238"/>
      <c r="AT300" s="238"/>
      <c r="AU300" s="238"/>
      <c r="AV300" s="238"/>
      <c r="AW300" s="238"/>
      <c r="AX300" s="238"/>
      <c r="AY300" s="238"/>
      <c r="AZ300" s="238"/>
      <c r="BA300" s="238"/>
      <c r="BB300" s="238"/>
      <c r="BC300" s="238"/>
      <c r="BD300" s="238"/>
      <c r="BE300" s="238"/>
      <c r="BF300" s="238"/>
    </row>
    <row r="301" spans="2:58" hidden="1">
      <c r="B301" s="226"/>
      <c r="AB301" s="238"/>
      <c r="AC301" s="238"/>
      <c r="AD301" s="238"/>
      <c r="AE301" s="238"/>
      <c r="AF301" s="238"/>
      <c r="AG301" s="238"/>
      <c r="AH301" s="238"/>
      <c r="AI301" s="238"/>
      <c r="AJ301" s="238"/>
      <c r="AK301" s="238"/>
      <c r="AL301" s="238"/>
      <c r="AM301" s="238"/>
      <c r="AN301" s="238"/>
      <c r="AO301" s="238"/>
      <c r="AP301" s="238"/>
      <c r="AQ301" s="238"/>
      <c r="AR301" s="238"/>
      <c r="AS301" s="238"/>
      <c r="AT301" s="238"/>
      <c r="AU301" s="238"/>
      <c r="AV301" s="238"/>
      <c r="AW301" s="238"/>
      <c r="AX301" s="238"/>
      <c r="AY301" s="238"/>
      <c r="AZ301" s="238"/>
      <c r="BA301" s="238"/>
      <c r="BB301" s="238"/>
      <c r="BC301" s="238"/>
      <c r="BD301" s="238"/>
      <c r="BE301" s="238"/>
      <c r="BF301" s="238"/>
    </row>
    <row r="302" spans="2:58" hidden="1">
      <c r="B302" s="226"/>
      <c r="AB302" s="238"/>
      <c r="AC302" s="238"/>
      <c r="AD302" s="238"/>
      <c r="AE302" s="238"/>
      <c r="AF302" s="238"/>
      <c r="AG302" s="238"/>
      <c r="AH302" s="238"/>
      <c r="AI302" s="238"/>
      <c r="AJ302" s="238"/>
      <c r="AK302" s="238"/>
      <c r="AL302" s="238"/>
      <c r="AM302" s="238"/>
      <c r="AN302" s="238"/>
      <c r="AO302" s="238"/>
      <c r="AP302" s="238"/>
      <c r="AQ302" s="238"/>
      <c r="AR302" s="238"/>
      <c r="AS302" s="238"/>
      <c r="AT302" s="238"/>
      <c r="AU302" s="238"/>
      <c r="AV302" s="238"/>
      <c r="AW302" s="238"/>
      <c r="AX302" s="238"/>
      <c r="AY302" s="238"/>
      <c r="AZ302" s="238"/>
      <c r="BA302" s="238"/>
      <c r="BB302" s="238"/>
      <c r="BC302" s="238"/>
      <c r="BD302" s="238"/>
      <c r="BE302" s="238"/>
      <c r="BF302" s="238"/>
    </row>
    <row r="303" spans="2:58" hidden="1">
      <c r="B303" s="226"/>
      <c r="AB303" s="238"/>
      <c r="AC303" s="238"/>
      <c r="AD303" s="238"/>
      <c r="AE303" s="238"/>
      <c r="AF303" s="238"/>
      <c r="AG303" s="238"/>
      <c r="AH303" s="238"/>
      <c r="AI303" s="238"/>
      <c r="AJ303" s="238"/>
      <c r="AK303" s="238"/>
      <c r="AL303" s="238"/>
      <c r="AM303" s="238"/>
      <c r="AN303" s="238"/>
      <c r="AO303" s="238"/>
      <c r="AP303" s="238"/>
      <c r="AQ303" s="238"/>
      <c r="AR303" s="238"/>
      <c r="AS303" s="238"/>
      <c r="AT303" s="238"/>
      <c r="AU303" s="238"/>
      <c r="AV303" s="238"/>
      <c r="AW303" s="238"/>
      <c r="AX303" s="238"/>
      <c r="AY303" s="238"/>
      <c r="AZ303" s="238"/>
      <c r="BA303" s="238"/>
      <c r="BB303" s="238"/>
      <c r="BC303" s="238"/>
      <c r="BD303" s="238"/>
      <c r="BE303" s="238"/>
      <c r="BF303" s="238"/>
    </row>
    <row r="304" spans="2:58" hidden="1">
      <c r="B304" s="226"/>
      <c r="AB304" s="238"/>
      <c r="AC304" s="238"/>
      <c r="AD304" s="238"/>
      <c r="AE304" s="238"/>
      <c r="AF304" s="238"/>
      <c r="AG304" s="238"/>
      <c r="AH304" s="238"/>
      <c r="AI304" s="238"/>
      <c r="AJ304" s="238"/>
      <c r="AK304" s="238"/>
      <c r="AL304" s="238"/>
      <c r="AM304" s="238"/>
      <c r="AN304" s="238"/>
      <c r="AO304" s="238"/>
      <c r="AP304" s="238"/>
      <c r="AQ304" s="238"/>
      <c r="AR304" s="238"/>
      <c r="AS304" s="238"/>
      <c r="AT304" s="238"/>
      <c r="AU304" s="238"/>
      <c r="AV304" s="238"/>
      <c r="AW304" s="238"/>
      <c r="AX304" s="238"/>
      <c r="AY304" s="238"/>
      <c r="AZ304" s="238"/>
      <c r="BA304" s="238"/>
      <c r="BB304" s="238"/>
      <c r="BC304" s="238"/>
      <c r="BD304" s="238"/>
      <c r="BE304" s="238"/>
      <c r="BF304" s="238"/>
    </row>
    <row r="305" spans="2:58" hidden="1">
      <c r="B305" s="226"/>
      <c r="AB305" s="238"/>
      <c r="AC305" s="238"/>
      <c r="AD305" s="238"/>
      <c r="AE305" s="238"/>
      <c r="AF305" s="238"/>
      <c r="AG305" s="238"/>
      <c r="AH305" s="238"/>
      <c r="AI305" s="238"/>
      <c r="AJ305" s="238"/>
      <c r="AK305" s="238"/>
      <c r="AL305" s="238"/>
      <c r="AM305" s="238"/>
      <c r="AN305" s="238"/>
      <c r="AO305" s="238"/>
      <c r="AP305" s="238"/>
      <c r="AQ305" s="238"/>
      <c r="AR305" s="238"/>
      <c r="AS305" s="238"/>
      <c r="AT305" s="238"/>
      <c r="AU305" s="238"/>
      <c r="AV305" s="238"/>
      <c r="AW305" s="238"/>
      <c r="AX305" s="238"/>
      <c r="AY305" s="238"/>
      <c r="AZ305" s="238"/>
      <c r="BA305" s="238"/>
      <c r="BB305" s="238"/>
      <c r="BC305" s="238"/>
      <c r="BD305" s="238"/>
      <c r="BE305" s="238"/>
      <c r="BF305" s="238"/>
    </row>
    <row r="306" spans="2:58" hidden="1">
      <c r="B306" s="226"/>
      <c r="AB306" s="238"/>
      <c r="AC306" s="238"/>
      <c r="AD306" s="238"/>
      <c r="AE306" s="238"/>
      <c r="AF306" s="238"/>
      <c r="AG306" s="238"/>
      <c r="AH306" s="238"/>
      <c r="AI306" s="238"/>
      <c r="AJ306" s="238"/>
      <c r="AK306" s="238"/>
      <c r="AL306" s="238"/>
      <c r="AM306" s="238"/>
      <c r="AN306" s="238"/>
      <c r="AO306" s="238"/>
      <c r="AP306" s="238"/>
      <c r="AQ306" s="238"/>
      <c r="AR306" s="238"/>
      <c r="AS306" s="238"/>
      <c r="AT306" s="238"/>
      <c r="AU306" s="238"/>
      <c r="AV306" s="238"/>
      <c r="AW306" s="238"/>
      <c r="AX306" s="238"/>
      <c r="AY306" s="238"/>
      <c r="AZ306" s="238"/>
      <c r="BA306" s="238"/>
      <c r="BB306" s="238"/>
      <c r="BC306" s="238"/>
      <c r="BD306" s="238"/>
      <c r="BE306" s="238"/>
      <c r="BF306" s="238"/>
    </row>
    <row r="307" spans="2:58" hidden="1">
      <c r="B307" s="226"/>
      <c r="AB307" s="238"/>
      <c r="AC307" s="238"/>
      <c r="AD307" s="238"/>
      <c r="AE307" s="238"/>
      <c r="AF307" s="238"/>
      <c r="AG307" s="238"/>
      <c r="AH307" s="238"/>
      <c r="AI307" s="238"/>
      <c r="AJ307" s="238"/>
      <c r="AK307" s="238"/>
      <c r="AL307" s="238"/>
      <c r="AM307" s="238"/>
      <c r="AN307" s="238"/>
      <c r="AO307" s="238"/>
      <c r="AP307" s="238"/>
      <c r="AQ307" s="238"/>
      <c r="AR307" s="238"/>
      <c r="AS307" s="238"/>
      <c r="AT307" s="238"/>
      <c r="AU307" s="238"/>
      <c r="AV307" s="238"/>
      <c r="AW307" s="238"/>
      <c r="AX307" s="238"/>
      <c r="AY307" s="238"/>
      <c r="AZ307" s="238"/>
      <c r="BA307" s="238"/>
      <c r="BB307" s="238"/>
      <c r="BC307" s="238"/>
      <c r="BD307" s="238"/>
      <c r="BE307" s="238"/>
      <c r="BF307" s="238"/>
    </row>
    <row r="308" spans="2:58" hidden="1">
      <c r="B308" s="226"/>
      <c r="AB308" s="238"/>
      <c r="AC308" s="238"/>
      <c r="AD308" s="238"/>
      <c r="AE308" s="238"/>
      <c r="AF308" s="238"/>
      <c r="AG308" s="238"/>
      <c r="AH308" s="238"/>
      <c r="AI308" s="238"/>
      <c r="AJ308" s="238"/>
      <c r="AK308" s="238"/>
      <c r="AL308" s="238"/>
      <c r="AM308" s="238"/>
      <c r="AN308" s="238"/>
      <c r="AO308" s="238"/>
      <c r="AP308" s="238"/>
      <c r="AQ308" s="238"/>
      <c r="AR308" s="238"/>
      <c r="AS308" s="238"/>
      <c r="AT308" s="238"/>
      <c r="AU308" s="238"/>
      <c r="AV308" s="238"/>
      <c r="AW308" s="238"/>
      <c r="AX308" s="238"/>
      <c r="AY308" s="238"/>
      <c r="AZ308" s="238"/>
      <c r="BA308" s="238"/>
      <c r="BB308" s="238"/>
      <c r="BC308" s="238"/>
      <c r="BD308" s="238"/>
      <c r="BE308" s="238"/>
      <c r="BF308" s="238"/>
    </row>
    <row r="309" spans="2:58" hidden="1">
      <c r="B309" s="226"/>
      <c r="AB309" s="238"/>
      <c r="AC309" s="238"/>
      <c r="AD309" s="238"/>
      <c r="AE309" s="238"/>
      <c r="AF309" s="238"/>
      <c r="AG309" s="238"/>
      <c r="AH309" s="238"/>
      <c r="AI309" s="238"/>
      <c r="AJ309" s="238"/>
      <c r="AK309" s="238"/>
      <c r="AL309" s="238"/>
      <c r="AM309" s="238"/>
      <c r="AN309" s="238"/>
      <c r="AO309" s="238"/>
      <c r="AP309" s="238"/>
      <c r="AQ309" s="238"/>
      <c r="AR309" s="238"/>
      <c r="AS309" s="238"/>
      <c r="AT309" s="238"/>
      <c r="AU309" s="238"/>
      <c r="AV309" s="238"/>
      <c r="AW309" s="238"/>
      <c r="AX309" s="238"/>
      <c r="AY309" s="238"/>
      <c r="AZ309" s="238"/>
      <c r="BA309" s="238"/>
      <c r="BB309" s="238"/>
      <c r="BC309" s="238"/>
      <c r="BD309" s="238"/>
      <c r="BE309" s="238"/>
      <c r="BF309" s="238"/>
    </row>
    <row r="310" spans="2:58" hidden="1">
      <c r="B310" s="226"/>
      <c r="AB310" s="238"/>
      <c r="AC310" s="238"/>
      <c r="AD310" s="238"/>
      <c r="AE310" s="238"/>
      <c r="AF310" s="238"/>
      <c r="AG310" s="238"/>
      <c r="AH310" s="238"/>
      <c r="AI310" s="238"/>
      <c r="AJ310" s="238"/>
      <c r="AK310" s="238"/>
      <c r="AL310" s="238"/>
      <c r="AM310" s="238"/>
      <c r="AN310" s="238"/>
      <c r="AO310" s="238"/>
      <c r="AP310" s="238"/>
      <c r="AQ310" s="238"/>
      <c r="AR310" s="238"/>
      <c r="AS310" s="238"/>
      <c r="AT310" s="238"/>
      <c r="AU310" s="238"/>
      <c r="AV310" s="238"/>
      <c r="AW310" s="238"/>
      <c r="AX310" s="238"/>
      <c r="AY310" s="238"/>
      <c r="AZ310" s="238"/>
      <c r="BA310" s="238"/>
      <c r="BB310" s="238"/>
      <c r="BC310" s="238"/>
      <c r="BD310" s="238"/>
      <c r="BE310" s="238"/>
      <c r="BF310" s="238"/>
    </row>
    <row r="311" spans="2:58" hidden="1">
      <c r="B311" s="226"/>
      <c r="AB311" s="238"/>
      <c r="AC311" s="238"/>
      <c r="AD311" s="238"/>
      <c r="AE311" s="238"/>
      <c r="AF311" s="238"/>
      <c r="AG311" s="238"/>
      <c r="AH311" s="238"/>
      <c r="AI311" s="238"/>
      <c r="AJ311" s="238"/>
      <c r="AK311" s="238"/>
      <c r="AL311" s="238"/>
      <c r="AM311" s="238"/>
      <c r="AN311" s="238"/>
      <c r="AO311" s="238"/>
      <c r="AP311" s="238"/>
      <c r="AQ311" s="238"/>
      <c r="AR311" s="238"/>
      <c r="AS311" s="238"/>
      <c r="AT311" s="238"/>
      <c r="AU311" s="238"/>
      <c r="AV311" s="238"/>
      <c r="AW311" s="238"/>
      <c r="AX311" s="238"/>
      <c r="AY311" s="238"/>
      <c r="AZ311" s="238"/>
      <c r="BA311" s="238"/>
      <c r="BB311" s="238"/>
      <c r="BC311" s="238"/>
      <c r="BD311" s="238"/>
      <c r="BE311" s="238"/>
      <c r="BF311" s="238"/>
    </row>
    <row r="312" spans="2:58" hidden="1">
      <c r="B312" s="226"/>
      <c r="AB312" s="238"/>
      <c r="AC312" s="238"/>
      <c r="AD312" s="238"/>
      <c r="AE312" s="238"/>
      <c r="AF312" s="238"/>
      <c r="AG312" s="238"/>
      <c r="AH312" s="238"/>
      <c r="AI312" s="238"/>
      <c r="AJ312" s="238"/>
      <c r="AK312" s="238"/>
      <c r="AL312" s="238"/>
      <c r="AM312" s="238"/>
      <c r="AN312" s="238"/>
      <c r="AO312" s="238"/>
      <c r="AP312" s="238"/>
      <c r="AQ312" s="238"/>
      <c r="AR312" s="238"/>
      <c r="AS312" s="238"/>
      <c r="AT312" s="238"/>
      <c r="AU312" s="238"/>
      <c r="AV312" s="238"/>
      <c r="AW312" s="238"/>
      <c r="AX312" s="238"/>
      <c r="AY312" s="238"/>
      <c r="AZ312" s="238"/>
      <c r="BA312" s="238"/>
      <c r="BB312" s="238"/>
      <c r="BC312" s="238"/>
      <c r="BD312" s="238"/>
      <c r="BE312" s="238"/>
      <c r="BF312" s="238"/>
    </row>
    <row r="313" spans="2:58" hidden="1">
      <c r="B313" s="226"/>
      <c r="AB313" s="238"/>
      <c r="AC313" s="238"/>
      <c r="AD313" s="238"/>
      <c r="AE313" s="238"/>
      <c r="AF313" s="238"/>
      <c r="AG313" s="238"/>
      <c r="AH313" s="238"/>
      <c r="AI313" s="238"/>
      <c r="AJ313" s="238"/>
      <c r="AK313" s="238"/>
      <c r="AL313" s="238"/>
      <c r="AM313" s="238"/>
      <c r="AN313" s="238"/>
      <c r="AO313" s="238"/>
      <c r="AP313" s="238"/>
      <c r="AQ313" s="238"/>
      <c r="AR313" s="238"/>
      <c r="AS313" s="238"/>
      <c r="AT313" s="238"/>
      <c r="AU313" s="238"/>
      <c r="AV313" s="238"/>
      <c r="AW313" s="238"/>
      <c r="AX313" s="238"/>
      <c r="AY313" s="238"/>
      <c r="AZ313" s="238"/>
      <c r="BA313" s="238"/>
      <c r="BB313" s="238"/>
      <c r="BC313" s="238"/>
      <c r="BD313" s="238"/>
      <c r="BE313" s="238"/>
      <c r="BF313" s="238"/>
    </row>
    <row r="314" spans="2:58" hidden="1">
      <c r="B314" s="226"/>
      <c r="AB314" s="238"/>
      <c r="AC314" s="238"/>
      <c r="AD314" s="238"/>
      <c r="AE314" s="238"/>
      <c r="AF314" s="238"/>
      <c r="AG314" s="238"/>
      <c r="AH314" s="238"/>
      <c r="AI314" s="238"/>
      <c r="AJ314" s="238"/>
      <c r="AK314" s="238"/>
      <c r="AL314" s="238"/>
      <c r="AM314" s="238"/>
      <c r="AN314" s="238"/>
      <c r="AO314" s="238"/>
      <c r="AP314" s="238"/>
      <c r="AQ314" s="238"/>
      <c r="AR314" s="238"/>
      <c r="AS314" s="238"/>
      <c r="AT314" s="238"/>
      <c r="AU314" s="238"/>
      <c r="AV314" s="238"/>
      <c r="AW314" s="238"/>
      <c r="AX314" s="238"/>
      <c r="AY314" s="238"/>
      <c r="AZ314" s="238"/>
      <c r="BA314" s="238"/>
      <c r="BB314" s="238"/>
      <c r="BC314" s="238"/>
      <c r="BD314" s="238"/>
      <c r="BE314" s="238"/>
      <c r="BF314" s="238"/>
    </row>
    <row r="315" spans="2:58" hidden="1">
      <c r="B315" s="226"/>
      <c r="AB315" s="238"/>
      <c r="AC315" s="238"/>
      <c r="AD315" s="238"/>
      <c r="AE315" s="238"/>
      <c r="AF315" s="238"/>
      <c r="AG315" s="238"/>
      <c r="AH315" s="238"/>
      <c r="AI315" s="238"/>
      <c r="AJ315" s="238"/>
      <c r="AK315" s="238"/>
      <c r="AL315" s="238"/>
      <c r="AM315" s="238"/>
      <c r="AN315" s="238"/>
      <c r="AO315" s="238"/>
      <c r="AP315" s="238"/>
      <c r="AQ315" s="238"/>
      <c r="AR315" s="238"/>
      <c r="AS315" s="238"/>
      <c r="AT315" s="238"/>
      <c r="AU315" s="238"/>
      <c r="AV315" s="238"/>
      <c r="AW315" s="238"/>
      <c r="AX315" s="238"/>
      <c r="AY315" s="238"/>
      <c r="AZ315" s="238"/>
      <c r="BA315" s="238"/>
      <c r="BB315" s="238"/>
      <c r="BC315" s="238"/>
      <c r="BD315" s="238"/>
      <c r="BE315" s="238"/>
      <c r="BF315" s="238"/>
    </row>
    <row r="316" spans="2:58" hidden="1">
      <c r="B316" s="226"/>
      <c r="AB316" s="238"/>
      <c r="AC316" s="238"/>
      <c r="AD316" s="238"/>
      <c r="AE316" s="238"/>
      <c r="AF316" s="238"/>
      <c r="AG316" s="238"/>
      <c r="AH316" s="238"/>
      <c r="AI316" s="238"/>
      <c r="AJ316" s="238"/>
      <c r="AK316" s="238"/>
      <c r="AL316" s="238"/>
      <c r="AM316" s="238"/>
      <c r="AN316" s="238"/>
      <c r="AO316" s="238"/>
      <c r="AP316" s="238"/>
      <c r="AQ316" s="238"/>
      <c r="AR316" s="238"/>
      <c r="AS316" s="238"/>
      <c r="AT316" s="238"/>
      <c r="AU316" s="238"/>
      <c r="AV316" s="238"/>
      <c r="AW316" s="238"/>
      <c r="AX316" s="238"/>
      <c r="AY316" s="238"/>
      <c r="AZ316" s="238"/>
      <c r="BA316" s="238"/>
      <c r="BB316" s="238"/>
      <c r="BC316" s="238"/>
      <c r="BD316" s="238"/>
      <c r="BE316" s="238"/>
      <c r="BF316" s="238"/>
    </row>
    <row r="317" spans="2:58" hidden="1">
      <c r="B317" s="226"/>
      <c r="AB317" s="238"/>
      <c r="AC317" s="238"/>
      <c r="AD317" s="238"/>
      <c r="AE317" s="238"/>
      <c r="AF317" s="238"/>
      <c r="AG317" s="238"/>
      <c r="AH317" s="238"/>
      <c r="AI317" s="238"/>
      <c r="AJ317" s="238"/>
      <c r="AK317" s="238"/>
      <c r="AL317" s="238"/>
      <c r="AM317" s="238"/>
      <c r="AN317" s="238"/>
      <c r="AO317" s="238"/>
      <c r="AP317" s="238"/>
      <c r="AQ317" s="238"/>
      <c r="AR317" s="238"/>
      <c r="AS317" s="238"/>
      <c r="AT317" s="238"/>
      <c r="AU317" s="238"/>
      <c r="AV317" s="238"/>
      <c r="AW317" s="238"/>
      <c r="AX317" s="238"/>
      <c r="AY317" s="238"/>
      <c r="AZ317" s="238"/>
      <c r="BA317" s="238"/>
      <c r="BB317" s="238"/>
      <c r="BC317" s="238"/>
      <c r="BD317" s="238"/>
      <c r="BE317" s="238"/>
      <c r="BF317" s="238"/>
    </row>
    <row r="318" spans="2:58" hidden="1">
      <c r="B318" s="226"/>
      <c r="AB318" s="238"/>
      <c r="AC318" s="238"/>
      <c r="AD318" s="238"/>
      <c r="AE318" s="238"/>
      <c r="AF318" s="238"/>
      <c r="AG318" s="238"/>
      <c r="AH318" s="238"/>
      <c r="AI318" s="238"/>
      <c r="AJ318" s="238"/>
      <c r="AK318" s="238"/>
      <c r="AL318" s="238"/>
      <c r="AM318" s="238"/>
      <c r="AN318" s="238"/>
      <c r="AO318" s="238"/>
      <c r="AP318" s="238"/>
      <c r="AQ318" s="238"/>
      <c r="AR318" s="238"/>
      <c r="AS318" s="238"/>
      <c r="AT318" s="238"/>
      <c r="AU318" s="238"/>
      <c r="AV318" s="238"/>
      <c r="AW318" s="238"/>
      <c r="AX318" s="238"/>
      <c r="AY318" s="238"/>
      <c r="AZ318" s="238"/>
      <c r="BA318" s="238"/>
      <c r="BB318" s="238"/>
      <c r="BC318" s="238"/>
      <c r="BD318" s="238"/>
      <c r="BE318" s="238"/>
      <c r="BF318" s="238"/>
    </row>
    <row r="319" spans="2:58" hidden="1">
      <c r="B319" s="226"/>
      <c r="AB319" s="238"/>
      <c r="AC319" s="238"/>
      <c r="AD319" s="238"/>
      <c r="AE319" s="238"/>
      <c r="AF319" s="238"/>
      <c r="AG319" s="238"/>
      <c r="AH319" s="238"/>
      <c r="AI319" s="238"/>
      <c r="AJ319" s="238"/>
      <c r="AK319" s="238"/>
      <c r="AL319" s="238"/>
      <c r="AM319" s="238"/>
      <c r="AN319" s="238"/>
      <c r="AO319" s="238"/>
      <c r="AP319" s="238"/>
      <c r="AQ319" s="238"/>
      <c r="AR319" s="238"/>
      <c r="AS319" s="238"/>
      <c r="AT319" s="238"/>
      <c r="AU319" s="238"/>
      <c r="AV319" s="238"/>
      <c r="AW319" s="238"/>
      <c r="AX319" s="238"/>
      <c r="AY319" s="238"/>
      <c r="AZ319" s="238"/>
      <c r="BA319" s="238"/>
      <c r="BB319" s="238"/>
      <c r="BC319" s="238"/>
      <c r="BD319" s="238"/>
      <c r="BE319" s="238"/>
      <c r="BF319" s="238"/>
    </row>
    <row r="320" spans="2:58" hidden="1">
      <c r="B320" s="226"/>
      <c r="AB320" s="238"/>
      <c r="AC320" s="238"/>
      <c r="AD320" s="238"/>
      <c r="AE320" s="238"/>
      <c r="AF320" s="238"/>
      <c r="AG320" s="238"/>
      <c r="AH320" s="238"/>
      <c r="AI320" s="238"/>
      <c r="AJ320" s="238"/>
      <c r="AK320" s="238"/>
      <c r="AL320" s="238"/>
      <c r="AM320" s="238"/>
      <c r="AN320" s="238"/>
      <c r="AO320" s="238"/>
      <c r="AP320" s="238"/>
      <c r="AQ320" s="238"/>
      <c r="AR320" s="238"/>
      <c r="AS320" s="238"/>
      <c r="AT320" s="238"/>
      <c r="AU320" s="238"/>
      <c r="AV320" s="238"/>
      <c r="AW320" s="238"/>
      <c r="AX320" s="238"/>
      <c r="AY320" s="238"/>
      <c r="AZ320" s="238"/>
      <c r="BA320" s="238"/>
      <c r="BB320" s="238"/>
      <c r="BC320" s="238"/>
      <c r="BD320" s="238"/>
      <c r="BE320" s="238"/>
      <c r="BF320" s="238"/>
    </row>
    <row r="321" spans="2:58" hidden="1">
      <c r="B321" s="226"/>
      <c r="AB321" s="238"/>
      <c r="AC321" s="238"/>
      <c r="AD321" s="238"/>
      <c r="AE321" s="238"/>
      <c r="AF321" s="238"/>
      <c r="AG321" s="238"/>
      <c r="AH321" s="238"/>
      <c r="AI321" s="238"/>
      <c r="AJ321" s="238"/>
      <c r="AK321" s="238"/>
      <c r="AL321" s="238"/>
      <c r="AM321" s="238"/>
      <c r="AN321" s="238"/>
      <c r="AO321" s="238"/>
      <c r="AP321" s="238"/>
      <c r="AQ321" s="238"/>
      <c r="AR321" s="238"/>
      <c r="AS321" s="238"/>
      <c r="AT321" s="238"/>
      <c r="AU321" s="238"/>
      <c r="AV321" s="238"/>
      <c r="AW321" s="238"/>
      <c r="AX321" s="238"/>
      <c r="AY321" s="238"/>
      <c r="AZ321" s="238"/>
      <c r="BA321" s="238"/>
      <c r="BB321" s="238"/>
      <c r="BC321" s="238"/>
      <c r="BD321" s="238"/>
      <c r="BE321" s="238"/>
      <c r="BF321" s="238"/>
    </row>
    <row r="322" spans="2:58" hidden="1">
      <c r="B322" s="226"/>
      <c r="AB322" s="238"/>
      <c r="AC322" s="238"/>
      <c r="AD322" s="238"/>
      <c r="AE322" s="238"/>
      <c r="AF322" s="238"/>
      <c r="AG322" s="238"/>
      <c r="AH322" s="238"/>
      <c r="AI322" s="238"/>
      <c r="AJ322" s="238"/>
      <c r="AK322" s="238"/>
      <c r="AL322" s="238"/>
      <c r="AM322" s="238"/>
      <c r="AN322" s="238"/>
      <c r="AO322" s="238"/>
      <c r="AP322" s="238"/>
      <c r="AQ322" s="238"/>
      <c r="AR322" s="238"/>
      <c r="AS322" s="238"/>
      <c r="AT322" s="238"/>
      <c r="AU322" s="238"/>
      <c r="AV322" s="238"/>
      <c r="AW322" s="238"/>
      <c r="AX322" s="238"/>
      <c r="AY322" s="238"/>
      <c r="AZ322" s="238"/>
      <c r="BA322" s="238"/>
      <c r="BB322" s="238"/>
      <c r="BC322" s="238"/>
      <c r="BD322" s="238"/>
      <c r="BE322" s="238"/>
      <c r="BF322" s="238"/>
    </row>
    <row r="323" spans="2:58" hidden="1">
      <c r="B323" s="226"/>
      <c r="AB323" s="238"/>
      <c r="AC323" s="238"/>
      <c r="AD323" s="238"/>
      <c r="AE323" s="238"/>
      <c r="AF323" s="238"/>
      <c r="AG323" s="238"/>
      <c r="AH323" s="238"/>
      <c r="AI323" s="238"/>
      <c r="AJ323" s="238"/>
      <c r="AK323" s="238"/>
      <c r="AL323" s="238"/>
      <c r="AM323" s="238"/>
      <c r="AN323" s="238"/>
      <c r="AO323" s="238"/>
      <c r="AP323" s="238"/>
      <c r="AQ323" s="238"/>
      <c r="AR323" s="238"/>
      <c r="AS323" s="238"/>
      <c r="AT323" s="238"/>
      <c r="AU323" s="238"/>
      <c r="AV323" s="238"/>
      <c r="AW323" s="238"/>
      <c r="AX323" s="238"/>
      <c r="AY323" s="238"/>
      <c r="AZ323" s="238"/>
      <c r="BA323" s="238"/>
      <c r="BB323" s="238"/>
      <c r="BC323" s="238"/>
      <c r="BD323" s="238"/>
      <c r="BE323" s="238"/>
      <c r="BF323" s="238"/>
    </row>
    <row r="324" spans="2:58" hidden="1">
      <c r="B324" s="226"/>
      <c r="AB324" s="238"/>
      <c r="AC324" s="238"/>
      <c r="AD324" s="238"/>
      <c r="AE324" s="238"/>
      <c r="AF324" s="238"/>
      <c r="AG324" s="238"/>
      <c r="AH324" s="238"/>
      <c r="AI324" s="238"/>
      <c r="AJ324" s="238"/>
      <c r="AK324" s="238"/>
      <c r="AL324" s="238"/>
      <c r="AM324" s="238"/>
      <c r="AN324" s="238"/>
      <c r="AO324" s="238"/>
      <c r="AP324" s="238"/>
      <c r="AQ324" s="238"/>
      <c r="AR324" s="238"/>
      <c r="AS324" s="238"/>
      <c r="AT324" s="238"/>
      <c r="AU324" s="238"/>
      <c r="AV324" s="238"/>
      <c r="AW324" s="238"/>
      <c r="AX324" s="238"/>
      <c r="AY324" s="238"/>
      <c r="AZ324" s="238"/>
      <c r="BA324" s="238"/>
      <c r="BB324" s="238"/>
      <c r="BC324" s="238"/>
      <c r="BD324" s="238"/>
      <c r="BE324" s="238"/>
      <c r="BF324" s="238"/>
    </row>
    <row r="325" spans="2:58" hidden="1">
      <c r="B325" s="226"/>
      <c r="AB325" s="238"/>
      <c r="AC325" s="238"/>
      <c r="AD325" s="238"/>
      <c r="AE325" s="238"/>
      <c r="AF325" s="238"/>
      <c r="AG325" s="238"/>
      <c r="AH325" s="238"/>
      <c r="AI325" s="238"/>
      <c r="AJ325" s="238"/>
      <c r="AK325" s="238"/>
      <c r="AL325" s="238"/>
      <c r="AM325" s="238"/>
      <c r="AN325" s="238"/>
      <c r="AO325" s="238"/>
      <c r="AP325" s="238"/>
      <c r="AQ325" s="238"/>
      <c r="AR325" s="238"/>
      <c r="AS325" s="238"/>
      <c r="AT325" s="238"/>
      <c r="AU325" s="238"/>
      <c r="AV325" s="238"/>
      <c r="AW325" s="238"/>
      <c r="AX325" s="238"/>
      <c r="AY325" s="238"/>
      <c r="AZ325" s="238"/>
      <c r="BA325" s="238"/>
      <c r="BB325" s="238"/>
      <c r="BC325" s="238"/>
      <c r="BD325" s="238"/>
      <c r="BE325" s="238"/>
      <c r="BF325" s="238"/>
    </row>
    <row r="326" spans="2:58" hidden="1">
      <c r="B326" s="226"/>
      <c r="AB326" s="238"/>
      <c r="AC326" s="238"/>
      <c r="AD326" s="238"/>
      <c r="AE326" s="238"/>
      <c r="AF326" s="238"/>
      <c r="AG326" s="238"/>
      <c r="AH326" s="238"/>
      <c r="AI326" s="238"/>
      <c r="AJ326" s="238"/>
      <c r="AK326" s="238"/>
      <c r="AL326" s="238"/>
      <c r="AM326" s="238"/>
      <c r="AN326" s="238"/>
      <c r="AO326" s="238"/>
      <c r="AP326" s="238"/>
      <c r="AQ326" s="238"/>
      <c r="AR326" s="238"/>
      <c r="AS326" s="238"/>
      <c r="AT326" s="238"/>
      <c r="AU326" s="238"/>
      <c r="AV326" s="238"/>
      <c r="AW326" s="238"/>
      <c r="AX326" s="238"/>
      <c r="AY326" s="238"/>
      <c r="AZ326" s="238"/>
      <c r="BA326" s="238"/>
      <c r="BB326" s="238"/>
      <c r="BC326" s="238"/>
      <c r="BD326" s="238"/>
      <c r="BE326" s="238"/>
      <c r="BF326" s="238"/>
    </row>
    <row r="327" spans="2:58" hidden="1">
      <c r="B327" s="226"/>
      <c r="AB327" s="238"/>
      <c r="AC327" s="238"/>
      <c r="AD327" s="238"/>
      <c r="AE327" s="238"/>
      <c r="AF327" s="238"/>
      <c r="AG327" s="238"/>
      <c r="AH327" s="238"/>
      <c r="AI327" s="238"/>
      <c r="AJ327" s="238"/>
      <c r="AK327" s="238"/>
      <c r="AL327" s="238"/>
      <c r="AM327" s="238"/>
      <c r="AN327" s="238"/>
      <c r="AO327" s="238"/>
      <c r="AP327" s="238"/>
      <c r="AQ327" s="238"/>
      <c r="AR327" s="238"/>
      <c r="AS327" s="238"/>
      <c r="AT327" s="238"/>
      <c r="AU327" s="238"/>
      <c r="AV327" s="238"/>
      <c r="AW327" s="238"/>
      <c r="AX327" s="238"/>
      <c r="AY327" s="238"/>
      <c r="AZ327" s="238"/>
      <c r="BA327" s="238"/>
      <c r="BB327" s="238"/>
      <c r="BC327" s="238"/>
      <c r="BD327" s="238"/>
      <c r="BE327" s="238"/>
      <c r="BF327" s="238"/>
    </row>
    <row r="328" spans="2:58" hidden="1">
      <c r="B328" s="226"/>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row>
    <row r="329" spans="2:58" hidden="1">
      <c r="B329" s="226"/>
      <c r="AB329" s="238"/>
      <c r="AC329" s="238"/>
      <c r="AD329" s="238"/>
      <c r="AE329" s="238"/>
      <c r="AF329" s="238"/>
      <c r="AG329" s="238"/>
      <c r="AH329" s="238"/>
      <c r="AI329" s="238"/>
      <c r="AJ329" s="238"/>
      <c r="AK329" s="238"/>
      <c r="AL329" s="238"/>
      <c r="AM329" s="238"/>
      <c r="AN329" s="238"/>
      <c r="AO329" s="238"/>
      <c r="AP329" s="238"/>
      <c r="AQ329" s="238"/>
      <c r="AR329" s="238"/>
      <c r="AS329" s="238"/>
      <c r="AT329" s="238"/>
      <c r="AU329" s="238"/>
      <c r="AV329" s="238"/>
      <c r="AW329" s="238"/>
      <c r="AX329" s="238"/>
      <c r="AY329" s="238"/>
      <c r="AZ329" s="238"/>
      <c r="BA329" s="238"/>
      <c r="BB329" s="238"/>
      <c r="BC329" s="238"/>
      <c r="BD329" s="238"/>
      <c r="BE329" s="238"/>
      <c r="BF329" s="238"/>
    </row>
    <row r="330" spans="2:58" hidden="1">
      <c r="B330" s="226"/>
      <c r="AB330" s="238"/>
      <c r="AC330" s="238"/>
      <c r="AD330" s="238"/>
      <c r="AE330" s="238"/>
      <c r="AF330" s="238"/>
      <c r="AG330" s="238"/>
      <c r="AH330" s="238"/>
      <c r="AI330" s="238"/>
      <c r="AJ330" s="238"/>
      <c r="AK330" s="238"/>
      <c r="AL330" s="238"/>
      <c r="AM330" s="238"/>
      <c r="AN330" s="238"/>
      <c r="AO330" s="238"/>
      <c r="AP330" s="238"/>
      <c r="AQ330" s="238"/>
      <c r="AR330" s="238"/>
      <c r="AS330" s="238"/>
      <c r="AT330" s="238"/>
      <c r="AU330" s="238"/>
      <c r="AV330" s="238"/>
      <c r="AW330" s="238"/>
      <c r="AX330" s="238"/>
      <c r="AY330" s="238"/>
      <c r="AZ330" s="238"/>
      <c r="BA330" s="238"/>
      <c r="BB330" s="238"/>
      <c r="BC330" s="238"/>
      <c r="BD330" s="238"/>
      <c r="BE330" s="238"/>
      <c r="BF330" s="238"/>
    </row>
    <row r="331" spans="2:58" hidden="1">
      <c r="B331" s="226"/>
      <c r="AB331" s="238"/>
      <c r="AC331" s="238"/>
      <c r="AD331" s="238"/>
      <c r="AE331" s="238"/>
      <c r="AF331" s="238"/>
      <c r="AG331" s="238"/>
      <c r="AH331" s="238"/>
      <c r="AI331" s="238"/>
      <c r="AJ331" s="238"/>
      <c r="AK331" s="238"/>
      <c r="AL331" s="238"/>
      <c r="AM331" s="238"/>
      <c r="AN331" s="238"/>
      <c r="AO331" s="238"/>
      <c r="AP331" s="238"/>
      <c r="AQ331" s="238"/>
      <c r="AR331" s="238"/>
      <c r="AS331" s="238"/>
      <c r="AT331" s="238"/>
      <c r="AU331" s="238"/>
      <c r="AV331" s="238"/>
      <c r="AW331" s="238"/>
      <c r="AX331" s="238"/>
      <c r="AY331" s="238"/>
      <c r="AZ331" s="238"/>
      <c r="BA331" s="238"/>
      <c r="BB331" s="238"/>
      <c r="BC331" s="238"/>
      <c r="BD331" s="238"/>
      <c r="BE331" s="238"/>
      <c r="BF331" s="238"/>
    </row>
    <row r="332" spans="2:58" hidden="1">
      <c r="B332" s="226"/>
      <c r="AB332" s="238"/>
      <c r="AC332" s="238"/>
      <c r="AD332" s="238"/>
      <c r="AE332" s="238"/>
      <c r="AF332" s="238"/>
      <c r="AG332" s="238"/>
      <c r="AH332" s="238"/>
      <c r="AI332" s="238"/>
      <c r="AJ332" s="238"/>
      <c r="AK332" s="238"/>
      <c r="AL332" s="238"/>
      <c r="AM332" s="238"/>
      <c r="AN332" s="238"/>
      <c r="AO332" s="238"/>
      <c r="AP332" s="238"/>
      <c r="AQ332" s="238"/>
      <c r="AR332" s="238"/>
      <c r="AS332" s="238"/>
      <c r="AT332" s="238"/>
      <c r="AU332" s="238"/>
      <c r="AV332" s="238"/>
      <c r="AW332" s="238"/>
      <c r="AX332" s="238"/>
      <c r="AY332" s="238"/>
      <c r="AZ332" s="238"/>
      <c r="BA332" s="238"/>
      <c r="BB332" s="238"/>
      <c r="BC332" s="238"/>
      <c r="BD332" s="238"/>
      <c r="BE332" s="238"/>
      <c r="BF332" s="238"/>
    </row>
    <row r="333" spans="2:58" hidden="1">
      <c r="B333" s="226"/>
      <c r="AB333" s="238"/>
      <c r="AC333" s="238"/>
      <c r="AD333" s="238"/>
      <c r="AE333" s="238"/>
      <c r="AF333" s="238"/>
      <c r="AG333" s="238"/>
      <c r="AH333" s="238"/>
      <c r="AI333" s="238"/>
      <c r="AJ333" s="238"/>
      <c r="AK333" s="238"/>
      <c r="AL333" s="238"/>
      <c r="AM333" s="238"/>
      <c r="AN333" s="238"/>
      <c r="AO333" s="238"/>
      <c r="AP333" s="238"/>
      <c r="AQ333" s="238"/>
      <c r="AR333" s="238"/>
      <c r="AS333" s="238"/>
      <c r="AT333" s="238"/>
      <c r="AU333" s="238"/>
      <c r="AV333" s="238"/>
      <c r="AW333" s="238"/>
      <c r="AX333" s="238"/>
      <c r="AY333" s="238"/>
      <c r="AZ333" s="238"/>
      <c r="BA333" s="238"/>
      <c r="BB333" s="238"/>
      <c r="BC333" s="238"/>
      <c r="BD333" s="238"/>
      <c r="BE333" s="238"/>
      <c r="BF333" s="238"/>
    </row>
    <row r="334" spans="2:58" hidden="1">
      <c r="B334" s="226"/>
      <c r="AB334" s="238"/>
      <c r="AC334" s="238"/>
      <c r="AD334" s="238"/>
      <c r="AE334" s="238"/>
      <c r="AF334" s="238"/>
      <c r="AG334" s="238"/>
      <c r="AH334" s="238"/>
      <c r="AI334" s="238"/>
      <c r="AJ334" s="238"/>
      <c r="AK334" s="238"/>
      <c r="AL334" s="238"/>
      <c r="AM334" s="238"/>
      <c r="AN334" s="238"/>
      <c r="AO334" s="238"/>
      <c r="AP334" s="238"/>
      <c r="AQ334" s="238"/>
      <c r="AR334" s="238"/>
      <c r="AS334" s="238"/>
      <c r="AT334" s="238"/>
      <c r="AU334" s="238"/>
      <c r="AV334" s="238"/>
      <c r="AW334" s="238"/>
      <c r="AX334" s="238"/>
      <c r="AY334" s="238"/>
      <c r="AZ334" s="238"/>
      <c r="BA334" s="238"/>
      <c r="BB334" s="238"/>
      <c r="BC334" s="238"/>
      <c r="BD334" s="238"/>
      <c r="BE334" s="238"/>
      <c r="BF334" s="238"/>
    </row>
    <row r="335" spans="2:58" hidden="1">
      <c r="B335" s="226"/>
      <c r="AB335" s="238"/>
      <c r="AC335" s="238"/>
      <c r="AD335" s="238"/>
      <c r="AE335" s="238"/>
      <c r="AF335" s="238"/>
      <c r="AG335" s="238"/>
      <c r="AH335" s="238"/>
      <c r="AI335" s="238"/>
      <c r="AJ335" s="238"/>
      <c r="AK335" s="238"/>
      <c r="AL335" s="238"/>
      <c r="AM335" s="238"/>
      <c r="AN335" s="238"/>
      <c r="AO335" s="238"/>
      <c r="AP335" s="238"/>
      <c r="AQ335" s="238"/>
      <c r="AR335" s="238"/>
      <c r="AS335" s="238"/>
      <c r="AT335" s="238"/>
      <c r="AU335" s="238"/>
      <c r="AV335" s="238"/>
      <c r="AW335" s="238"/>
      <c r="AX335" s="238"/>
      <c r="AY335" s="238"/>
      <c r="AZ335" s="238"/>
      <c r="BA335" s="238"/>
      <c r="BB335" s="238"/>
      <c r="BC335" s="238"/>
      <c r="BD335" s="238"/>
      <c r="BE335" s="238"/>
      <c r="BF335" s="238"/>
    </row>
    <row r="336" spans="2:58" hidden="1">
      <c r="B336" s="226"/>
      <c r="AB336" s="238"/>
      <c r="AC336" s="238"/>
      <c r="AD336" s="238"/>
      <c r="AE336" s="238"/>
      <c r="AF336" s="238"/>
      <c r="AG336" s="238"/>
      <c r="AH336" s="238"/>
      <c r="AI336" s="238"/>
      <c r="AJ336" s="238"/>
      <c r="AK336" s="238"/>
      <c r="AL336" s="238"/>
      <c r="AM336" s="238"/>
      <c r="AN336" s="238"/>
      <c r="AO336" s="238"/>
      <c r="AP336" s="238"/>
      <c r="AQ336" s="238"/>
      <c r="AR336" s="238"/>
      <c r="AS336" s="238"/>
      <c r="AT336" s="238"/>
      <c r="AU336" s="238"/>
      <c r="AV336" s="238"/>
      <c r="AW336" s="238"/>
      <c r="AX336" s="238"/>
      <c r="AY336" s="238"/>
      <c r="AZ336" s="238"/>
      <c r="BA336" s="238"/>
      <c r="BB336" s="238"/>
      <c r="BC336" s="238"/>
      <c r="BD336" s="238"/>
      <c r="BE336" s="238"/>
      <c r="BF336" s="238"/>
    </row>
    <row r="337" spans="2:58" hidden="1">
      <c r="B337" s="226"/>
      <c r="AB337" s="238"/>
      <c r="AC337" s="238"/>
      <c r="AD337" s="238"/>
      <c r="AE337" s="238"/>
      <c r="AF337" s="238"/>
      <c r="AG337" s="238"/>
      <c r="AH337" s="238"/>
      <c r="AI337" s="238"/>
      <c r="AJ337" s="238"/>
      <c r="AK337" s="238"/>
      <c r="AL337" s="238"/>
      <c r="AM337" s="238"/>
      <c r="AN337" s="238"/>
      <c r="AO337" s="238"/>
      <c r="AP337" s="238"/>
      <c r="AQ337" s="238"/>
      <c r="AR337" s="238"/>
      <c r="AS337" s="238"/>
      <c r="AT337" s="238"/>
      <c r="AU337" s="238"/>
      <c r="AV337" s="238"/>
      <c r="AW337" s="238"/>
      <c r="AX337" s="238"/>
      <c r="AY337" s="238"/>
      <c r="AZ337" s="238"/>
      <c r="BA337" s="238"/>
      <c r="BB337" s="238"/>
      <c r="BC337" s="238"/>
      <c r="BD337" s="238"/>
      <c r="BE337" s="238"/>
      <c r="BF337" s="238"/>
    </row>
    <row r="338" spans="2:58" hidden="1">
      <c r="B338" s="226"/>
      <c r="AB338" s="238"/>
      <c r="AC338" s="238"/>
      <c r="AD338" s="238"/>
      <c r="AE338" s="238"/>
      <c r="AF338" s="238"/>
      <c r="AG338" s="238"/>
      <c r="AH338" s="238"/>
      <c r="AI338" s="238"/>
      <c r="AJ338" s="238"/>
      <c r="AK338" s="238"/>
      <c r="AL338" s="238"/>
      <c r="AM338" s="238"/>
      <c r="AN338" s="238"/>
      <c r="AO338" s="238"/>
      <c r="AP338" s="238"/>
      <c r="AQ338" s="238"/>
      <c r="AR338" s="238"/>
      <c r="AS338" s="238"/>
      <c r="AT338" s="238"/>
      <c r="AU338" s="238"/>
      <c r="AV338" s="238"/>
      <c r="AW338" s="238"/>
      <c r="AX338" s="238"/>
      <c r="AY338" s="238"/>
      <c r="AZ338" s="238"/>
      <c r="BA338" s="238"/>
      <c r="BB338" s="238"/>
      <c r="BC338" s="238"/>
      <c r="BD338" s="238"/>
      <c r="BE338" s="238"/>
      <c r="BF338" s="238"/>
    </row>
    <row r="339" spans="2:58" hidden="1">
      <c r="B339" s="226"/>
      <c r="AB339" s="238"/>
      <c r="AC339" s="238"/>
      <c r="AD339" s="238"/>
      <c r="AE339" s="238"/>
      <c r="AF339" s="238"/>
      <c r="AG339" s="238"/>
      <c r="AH339" s="238"/>
      <c r="AI339" s="238"/>
      <c r="AJ339" s="238"/>
      <c r="AK339" s="238"/>
      <c r="AL339" s="238"/>
      <c r="AM339" s="238"/>
      <c r="AN339" s="238"/>
      <c r="AO339" s="238"/>
      <c r="AP339" s="238"/>
      <c r="AQ339" s="238"/>
      <c r="AR339" s="238"/>
      <c r="AS339" s="238"/>
      <c r="AT339" s="238"/>
      <c r="AU339" s="238"/>
      <c r="AV339" s="238"/>
      <c r="AW339" s="238"/>
      <c r="AX339" s="238"/>
      <c r="AY339" s="238"/>
      <c r="AZ339" s="238"/>
      <c r="BA339" s="238"/>
      <c r="BB339" s="238"/>
      <c r="BC339" s="238"/>
      <c r="BD339" s="238"/>
      <c r="BE339" s="238"/>
      <c r="BF339" s="238"/>
    </row>
    <row r="340" spans="2:58" hidden="1">
      <c r="B340" s="226"/>
      <c r="AB340" s="238"/>
      <c r="AC340" s="238"/>
      <c r="AD340" s="238"/>
      <c r="AE340" s="238"/>
      <c r="AF340" s="238"/>
      <c r="AG340" s="238"/>
      <c r="AH340" s="238"/>
      <c r="AI340" s="238"/>
      <c r="AJ340" s="238"/>
      <c r="AK340" s="238"/>
      <c r="AL340" s="238"/>
      <c r="AM340" s="238"/>
      <c r="AN340" s="238"/>
      <c r="AO340" s="238"/>
      <c r="AP340" s="238"/>
      <c r="AQ340" s="238"/>
      <c r="AR340" s="238"/>
      <c r="AS340" s="238"/>
      <c r="AT340" s="238"/>
      <c r="AU340" s="238"/>
      <c r="AV340" s="238"/>
      <c r="AW340" s="238"/>
      <c r="AX340" s="238"/>
      <c r="AY340" s="238"/>
      <c r="AZ340" s="238"/>
      <c r="BA340" s="238"/>
      <c r="BB340" s="238"/>
      <c r="BC340" s="238"/>
      <c r="BD340" s="238"/>
      <c r="BE340" s="238"/>
      <c r="BF340" s="238"/>
    </row>
    <row r="341" spans="2:58" hidden="1">
      <c r="B341" s="226"/>
      <c r="AB341" s="238"/>
      <c r="AC341" s="238"/>
      <c r="AD341" s="238"/>
      <c r="AE341" s="238"/>
      <c r="AF341" s="238"/>
      <c r="AG341" s="238"/>
      <c r="AH341" s="238"/>
      <c r="AI341" s="238"/>
      <c r="AJ341" s="238"/>
      <c r="AK341" s="238"/>
      <c r="AL341" s="238"/>
      <c r="AM341" s="238"/>
      <c r="AN341" s="238"/>
      <c r="AO341" s="238"/>
      <c r="AP341" s="238"/>
      <c r="AQ341" s="238"/>
      <c r="AR341" s="238"/>
      <c r="AS341" s="238"/>
      <c r="AT341" s="238"/>
      <c r="AU341" s="238"/>
      <c r="AV341" s="238"/>
      <c r="AW341" s="238"/>
      <c r="AX341" s="238"/>
      <c r="AY341" s="238"/>
      <c r="AZ341" s="238"/>
      <c r="BA341" s="238"/>
      <c r="BB341" s="238"/>
      <c r="BC341" s="238"/>
      <c r="BD341" s="238"/>
      <c r="BE341" s="238"/>
      <c r="BF341" s="238"/>
    </row>
    <row r="342" spans="2:58" hidden="1">
      <c r="B342" s="226"/>
      <c r="AB342" s="238"/>
      <c r="AC342" s="238"/>
      <c r="AD342" s="238"/>
      <c r="AE342" s="238"/>
      <c r="AF342" s="238"/>
      <c r="AG342" s="238"/>
      <c r="AH342" s="238"/>
      <c r="AI342" s="238"/>
      <c r="AJ342" s="238"/>
      <c r="AK342" s="238"/>
      <c r="AL342" s="238"/>
      <c r="AM342" s="238"/>
      <c r="AN342" s="238"/>
      <c r="AO342" s="238"/>
      <c r="AP342" s="238"/>
      <c r="AQ342" s="238"/>
      <c r="AR342" s="238"/>
      <c r="AS342" s="238"/>
      <c r="AT342" s="238"/>
      <c r="AU342" s="238"/>
      <c r="AV342" s="238"/>
      <c r="AW342" s="238"/>
      <c r="AX342" s="238"/>
      <c r="AY342" s="238"/>
      <c r="AZ342" s="238"/>
      <c r="BA342" s="238"/>
      <c r="BB342" s="238"/>
      <c r="BC342" s="238"/>
      <c r="BD342" s="238"/>
      <c r="BE342" s="238"/>
      <c r="BF342" s="238"/>
    </row>
    <row r="343" spans="2:58" hidden="1">
      <c r="B343" s="226"/>
      <c r="AB343" s="238"/>
      <c r="AC343" s="238"/>
      <c r="AD343" s="238"/>
      <c r="AE343" s="238"/>
      <c r="AF343" s="238"/>
      <c r="AG343" s="238"/>
      <c r="AH343" s="238"/>
      <c r="AI343" s="238"/>
      <c r="AJ343" s="238"/>
      <c r="AK343" s="238"/>
      <c r="AL343" s="238"/>
      <c r="AM343" s="238"/>
      <c r="AN343" s="238"/>
      <c r="AO343" s="238"/>
      <c r="AP343" s="238"/>
      <c r="AQ343" s="238"/>
      <c r="AR343" s="238"/>
      <c r="AS343" s="238"/>
      <c r="AT343" s="238"/>
      <c r="AU343" s="238"/>
      <c r="AV343" s="238"/>
      <c r="AW343" s="238"/>
      <c r="AX343" s="238"/>
      <c r="AY343" s="238"/>
      <c r="AZ343" s="238"/>
      <c r="BA343" s="238"/>
      <c r="BB343" s="238"/>
      <c r="BC343" s="238"/>
      <c r="BD343" s="238"/>
      <c r="BE343" s="238"/>
      <c r="BF343" s="238"/>
    </row>
    <row r="344" spans="2:58" hidden="1">
      <c r="B344" s="226"/>
      <c r="AB344" s="238"/>
      <c r="AC344" s="238"/>
      <c r="AD344" s="238"/>
      <c r="AE344" s="238"/>
      <c r="AF344" s="238"/>
      <c r="AG344" s="238"/>
      <c r="AH344" s="238"/>
      <c r="AI344" s="238"/>
      <c r="AJ344" s="238"/>
      <c r="AK344" s="238"/>
      <c r="AL344" s="238"/>
      <c r="AM344" s="238"/>
      <c r="AN344" s="238"/>
      <c r="AO344" s="238"/>
      <c r="AP344" s="238"/>
      <c r="AQ344" s="238"/>
      <c r="AR344" s="238"/>
      <c r="AS344" s="238"/>
      <c r="AT344" s="238"/>
      <c r="AU344" s="238"/>
      <c r="AV344" s="238"/>
      <c r="AW344" s="238"/>
      <c r="AX344" s="238"/>
      <c r="AY344" s="238"/>
      <c r="AZ344" s="238"/>
      <c r="BA344" s="238"/>
      <c r="BB344" s="238"/>
      <c r="BC344" s="238"/>
      <c r="BD344" s="238"/>
      <c r="BE344" s="238"/>
      <c r="BF344" s="238"/>
    </row>
    <row r="345" spans="2:58" hidden="1">
      <c r="B345" s="226"/>
      <c r="AB345" s="238"/>
      <c r="AC345" s="238"/>
      <c r="AD345" s="238"/>
      <c r="AE345" s="238"/>
      <c r="AF345" s="238"/>
      <c r="AG345" s="238"/>
      <c r="AH345" s="238"/>
      <c r="AI345" s="238"/>
      <c r="AJ345" s="238"/>
      <c r="AK345" s="238"/>
      <c r="AL345" s="238"/>
      <c r="AM345" s="238"/>
      <c r="AN345" s="238"/>
      <c r="AO345" s="238"/>
      <c r="AP345" s="238"/>
      <c r="AQ345" s="238"/>
      <c r="AR345" s="238"/>
      <c r="AS345" s="238"/>
      <c r="AT345" s="238"/>
      <c r="AU345" s="238"/>
      <c r="AV345" s="238"/>
      <c r="AW345" s="238"/>
      <c r="AX345" s="238"/>
      <c r="AY345" s="238"/>
      <c r="AZ345" s="238"/>
      <c r="BA345" s="238"/>
      <c r="BB345" s="238"/>
      <c r="BC345" s="238"/>
      <c r="BD345" s="238"/>
      <c r="BE345" s="238"/>
      <c r="BF345" s="238"/>
    </row>
    <row r="346" spans="2:58" hidden="1">
      <c r="B346" s="226"/>
      <c r="AB346" s="238"/>
      <c r="AC346" s="238"/>
      <c r="AD346" s="238"/>
      <c r="AE346" s="238"/>
      <c r="AF346" s="238"/>
      <c r="AG346" s="238"/>
      <c r="AH346" s="238"/>
      <c r="AI346" s="238"/>
      <c r="AJ346" s="238"/>
      <c r="AK346" s="238"/>
      <c r="AL346" s="238"/>
      <c r="AM346" s="238"/>
      <c r="AN346" s="238"/>
      <c r="AO346" s="238"/>
      <c r="AP346" s="238"/>
      <c r="AQ346" s="238"/>
      <c r="AR346" s="238"/>
      <c r="AS346" s="238"/>
      <c r="AT346" s="238"/>
      <c r="AU346" s="238"/>
      <c r="AV346" s="238"/>
      <c r="AW346" s="238"/>
      <c r="AX346" s="238"/>
      <c r="AY346" s="238"/>
      <c r="AZ346" s="238"/>
      <c r="BA346" s="238"/>
      <c r="BB346" s="238"/>
      <c r="BC346" s="238"/>
      <c r="BD346" s="238"/>
      <c r="BE346" s="238"/>
      <c r="BF346" s="238"/>
    </row>
    <row r="347" spans="2:58" hidden="1">
      <c r="B347" s="226"/>
      <c r="AB347" s="238"/>
      <c r="AC347" s="238"/>
      <c r="AD347" s="238"/>
      <c r="AE347" s="238"/>
      <c r="AF347" s="238"/>
      <c r="AG347" s="238"/>
      <c r="AH347" s="238"/>
      <c r="AI347" s="238"/>
      <c r="AJ347" s="238"/>
      <c r="AK347" s="238"/>
      <c r="AL347" s="238"/>
      <c r="AM347" s="238"/>
      <c r="AN347" s="238"/>
      <c r="AO347" s="238"/>
      <c r="AP347" s="238"/>
      <c r="AQ347" s="238"/>
      <c r="AR347" s="238"/>
      <c r="AS347" s="238"/>
      <c r="AT347" s="238"/>
      <c r="AU347" s="238"/>
      <c r="AV347" s="238"/>
      <c r="AW347" s="238"/>
      <c r="AX347" s="238"/>
      <c r="AY347" s="238"/>
      <c r="AZ347" s="238"/>
      <c r="BA347" s="238"/>
      <c r="BB347" s="238"/>
      <c r="BC347" s="238"/>
      <c r="BD347" s="238"/>
      <c r="BE347" s="238"/>
      <c r="BF347" s="238"/>
    </row>
    <row r="348" spans="2:58" hidden="1">
      <c r="B348" s="226"/>
      <c r="AB348" s="238"/>
      <c r="AC348" s="238"/>
      <c r="AD348" s="238"/>
      <c r="AE348" s="238"/>
      <c r="AF348" s="238"/>
      <c r="AG348" s="238"/>
      <c r="AH348" s="238"/>
      <c r="AI348" s="238"/>
      <c r="AJ348" s="238"/>
      <c r="AK348" s="238"/>
      <c r="AL348" s="238"/>
      <c r="AM348" s="238"/>
      <c r="AN348" s="238"/>
      <c r="AO348" s="238"/>
      <c r="AP348" s="238"/>
      <c r="AQ348" s="238"/>
      <c r="AR348" s="238"/>
      <c r="AS348" s="238"/>
      <c r="AT348" s="238"/>
      <c r="AU348" s="238"/>
      <c r="AV348" s="238"/>
      <c r="AW348" s="238"/>
      <c r="AX348" s="238"/>
      <c r="AY348" s="238"/>
      <c r="AZ348" s="238"/>
      <c r="BA348" s="238"/>
      <c r="BB348" s="238"/>
      <c r="BC348" s="238"/>
      <c r="BD348" s="238"/>
      <c r="BE348" s="238"/>
      <c r="BF348" s="238"/>
    </row>
    <row r="349" spans="2:58" hidden="1">
      <c r="B349" s="226"/>
      <c r="AB349" s="238"/>
      <c r="AC349" s="238"/>
      <c r="AD349" s="238"/>
      <c r="AE349" s="238"/>
      <c r="AF349" s="238"/>
      <c r="AG349" s="238"/>
      <c r="AH349" s="238"/>
      <c r="AI349" s="238"/>
      <c r="AJ349" s="238"/>
      <c r="AK349" s="238"/>
      <c r="AL349" s="238"/>
      <c r="AM349" s="238"/>
      <c r="AN349" s="238"/>
      <c r="AO349" s="238"/>
      <c r="AP349" s="238"/>
      <c r="AQ349" s="238"/>
      <c r="AR349" s="238"/>
      <c r="AS349" s="238"/>
      <c r="AT349" s="238"/>
      <c r="AU349" s="238"/>
      <c r="AV349" s="238"/>
      <c r="AW349" s="238"/>
      <c r="AX349" s="238"/>
      <c r="AY349" s="238"/>
      <c r="AZ349" s="238"/>
      <c r="BA349" s="238"/>
      <c r="BB349" s="238"/>
      <c r="BC349" s="238"/>
      <c r="BD349" s="238"/>
      <c r="BE349" s="238"/>
      <c r="BF349" s="238"/>
    </row>
    <row r="350" spans="2:58" hidden="1">
      <c r="B350" s="226"/>
      <c r="AB350" s="238"/>
      <c r="AC350" s="238"/>
      <c r="AD350" s="238"/>
      <c r="AE350" s="238"/>
      <c r="AF350" s="238"/>
      <c r="AG350" s="238"/>
      <c r="AH350" s="238"/>
      <c r="AI350" s="238"/>
      <c r="AJ350" s="238"/>
      <c r="AK350" s="238"/>
      <c r="AL350" s="238"/>
      <c r="AM350" s="238"/>
      <c r="AN350" s="238"/>
      <c r="AO350" s="238"/>
      <c r="AP350" s="238"/>
      <c r="AQ350" s="238"/>
      <c r="AR350" s="238"/>
      <c r="AS350" s="238"/>
      <c r="AT350" s="238"/>
      <c r="AU350" s="238"/>
      <c r="AV350" s="238"/>
      <c r="AW350" s="238"/>
      <c r="AX350" s="238"/>
      <c r="AY350" s="238"/>
      <c r="AZ350" s="238"/>
      <c r="BA350" s="238"/>
      <c r="BB350" s="238"/>
      <c r="BC350" s="238"/>
      <c r="BD350" s="238"/>
      <c r="BE350" s="238"/>
      <c r="BF350" s="238"/>
    </row>
    <row r="351" spans="2:58" hidden="1">
      <c r="B351" s="226"/>
      <c r="AB351" s="238"/>
      <c r="AC351" s="238"/>
      <c r="AD351" s="238"/>
      <c r="AE351" s="238"/>
      <c r="AF351" s="238"/>
      <c r="AG351" s="238"/>
      <c r="AH351" s="238"/>
      <c r="AI351" s="238"/>
      <c r="AJ351" s="238"/>
      <c r="AK351" s="238"/>
      <c r="AL351" s="238"/>
      <c r="AM351" s="238"/>
      <c r="AN351" s="238"/>
      <c r="AO351" s="238"/>
      <c r="AP351" s="238"/>
      <c r="AQ351" s="238"/>
      <c r="AR351" s="238"/>
      <c r="AS351" s="238"/>
      <c r="AT351" s="238"/>
      <c r="AU351" s="238"/>
      <c r="AV351" s="238"/>
      <c r="AW351" s="238"/>
      <c r="AX351" s="238"/>
      <c r="AY351" s="238"/>
      <c r="AZ351" s="238"/>
      <c r="BA351" s="238"/>
      <c r="BB351" s="238"/>
      <c r="BC351" s="238"/>
      <c r="BD351" s="238"/>
      <c r="BE351" s="238"/>
      <c r="BF351" s="238"/>
    </row>
    <row r="352" spans="2:58" hidden="1">
      <c r="B352" s="226"/>
      <c r="AB352" s="238"/>
      <c r="AC352" s="238"/>
      <c r="AD352" s="238"/>
      <c r="AE352" s="238"/>
      <c r="AF352" s="238"/>
      <c r="AG352" s="238"/>
      <c r="AH352" s="238"/>
      <c r="AI352" s="238"/>
      <c r="AJ352" s="238"/>
      <c r="AK352" s="238"/>
      <c r="AL352" s="238"/>
      <c r="AM352" s="238"/>
      <c r="AN352" s="238"/>
      <c r="AO352" s="238"/>
      <c r="AP352" s="238"/>
      <c r="AQ352" s="238"/>
      <c r="AR352" s="238"/>
      <c r="AS352" s="238"/>
      <c r="AT352" s="238"/>
      <c r="AU352" s="238"/>
      <c r="AV352" s="238"/>
      <c r="AW352" s="238"/>
      <c r="AX352" s="238"/>
      <c r="AY352" s="238"/>
      <c r="AZ352" s="238"/>
      <c r="BA352" s="238"/>
      <c r="BB352" s="238"/>
      <c r="BC352" s="238"/>
      <c r="BD352" s="238"/>
      <c r="BE352" s="238"/>
      <c r="BF352" s="238"/>
    </row>
    <row r="353" spans="2:58" hidden="1">
      <c r="B353" s="226"/>
      <c r="AB353" s="238"/>
      <c r="AC353" s="238"/>
      <c r="AD353" s="238"/>
      <c r="AE353" s="238"/>
      <c r="AF353" s="238"/>
      <c r="AG353" s="238"/>
      <c r="AH353" s="238"/>
      <c r="AI353" s="238"/>
      <c r="AJ353" s="238"/>
      <c r="AK353" s="238"/>
      <c r="AL353" s="238"/>
      <c r="AM353" s="238"/>
      <c r="AN353" s="238"/>
      <c r="AO353" s="238"/>
      <c r="AP353" s="238"/>
      <c r="AQ353" s="238"/>
      <c r="AR353" s="238"/>
      <c r="AS353" s="238"/>
      <c r="AT353" s="238"/>
      <c r="AU353" s="238"/>
      <c r="AV353" s="238"/>
      <c r="AW353" s="238"/>
      <c r="AX353" s="238"/>
      <c r="AY353" s="238"/>
      <c r="AZ353" s="238"/>
      <c r="BA353" s="238"/>
      <c r="BB353" s="238"/>
      <c r="BC353" s="238"/>
      <c r="BD353" s="238"/>
      <c r="BE353" s="238"/>
      <c r="BF353" s="238"/>
    </row>
    <row r="354" spans="2:58" hidden="1">
      <c r="B354" s="226"/>
      <c r="AB354" s="238"/>
      <c r="AC354" s="238"/>
      <c r="AD354" s="238"/>
      <c r="AE354" s="238"/>
      <c r="AF354" s="238"/>
      <c r="AG354" s="238"/>
      <c r="AH354" s="238"/>
      <c r="AI354" s="238"/>
      <c r="AJ354" s="238"/>
      <c r="AK354" s="238"/>
      <c r="AL354" s="238"/>
      <c r="AM354" s="238"/>
      <c r="AN354" s="238"/>
      <c r="AO354" s="238"/>
      <c r="AP354" s="238"/>
      <c r="AQ354" s="238"/>
      <c r="AR354" s="238"/>
      <c r="AS354" s="238"/>
      <c r="AT354" s="238"/>
      <c r="AU354" s="238"/>
      <c r="AV354" s="238"/>
      <c r="AW354" s="238"/>
      <c r="AX354" s="238"/>
      <c r="AY354" s="238"/>
      <c r="AZ354" s="238"/>
      <c r="BA354" s="238"/>
      <c r="BB354" s="238"/>
      <c r="BC354" s="238"/>
      <c r="BD354" s="238"/>
      <c r="BE354" s="238"/>
      <c r="BF354" s="238"/>
    </row>
    <row r="355" spans="2:58" hidden="1">
      <c r="B355" s="226"/>
      <c r="AB355" s="238"/>
      <c r="AC355" s="238"/>
      <c r="AD355" s="238"/>
      <c r="AE355" s="238"/>
      <c r="AF355" s="238"/>
      <c r="AG355" s="238"/>
      <c r="AH355" s="238"/>
      <c r="AI355" s="238"/>
      <c r="AJ355" s="238"/>
      <c r="AK355" s="238"/>
      <c r="AL355" s="238"/>
      <c r="AM355" s="238"/>
      <c r="AN355" s="238"/>
      <c r="AO355" s="238"/>
      <c r="AP355" s="238"/>
      <c r="AQ355" s="238"/>
      <c r="AR355" s="238"/>
      <c r="AS355" s="238"/>
      <c r="AT355" s="238"/>
      <c r="AU355" s="238"/>
      <c r="AV355" s="238"/>
      <c r="AW355" s="238"/>
      <c r="AX355" s="238"/>
      <c r="AY355" s="238"/>
      <c r="AZ355" s="238"/>
      <c r="BA355" s="238"/>
      <c r="BB355" s="238"/>
      <c r="BC355" s="238"/>
      <c r="BD355" s="238"/>
      <c r="BE355" s="238"/>
      <c r="BF355" s="238"/>
    </row>
    <row r="356" spans="2:58" hidden="1">
      <c r="B356" s="226"/>
      <c r="AB356" s="238"/>
      <c r="AC356" s="238"/>
      <c r="AD356" s="238"/>
      <c r="AE356" s="238"/>
      <c r="AF356" s="238"/>
      <c r="AG356" s="238"/>
      <c r="AH356" s="238"/>
      <c r="AI356" s="238"/>
      <c r="AJ356" s="238"/>
      <c r="AK356" s="238"/>
      <c r="AL356" s="238"/>
      <c r="AM356" s="238"/>
      <c r="AN356" s="238"/>
      <c r="AO356" s="238"/>
      <c r="AP356" s="238"/>
      <c r="AQ356" s="238"/>
      <c r="AR356" s="238"/>
      <c r="AS356" s="238"/>
      <c r="AT356" s="238"/>
      <c r="AU356" s="238"/>
      <c r="AV356" s="238"/>
      <c r="AW356" s="238"/>
      <c r="AX356" s="238"/>
      <c r="AY356" s="238"/>
      <c r="AZ356" s="238"/>
      <c r="BA356" s="238"/>
      <c r="BB356" s="238"/>
      <c r="BC356" s="238"/>
      <c r="BD356" s="238"/>
      <c r="BE356" s="238"/>
      <c r="BF356" s="238"/>
    </row>
    <row r="357" spans="2:58" hidden="1">
      <c r="B357" s="226"/>
      <c r="AB357" s="238"/>
      <c r="AC357" s="238"/>
      <c r="AD357" s="238"/>
      <c r="AE357" s="238"/>
      <c r="AF357" s="238"/>
      <c r="AG357" s="238"/>
      <c r="AH357" s="238"/>
      <c r="AI357" s="238"/>
      <c r="AJ357" s="238"/>
      <c r="AK357" s="238"/>
      <c r="AL357" s="238"/>
      <c r="AM357" s="238"/>
      <c r="AN357" s="238"/>
      <c r="AO357" s="238"/>
      <c r="AP357" s="238"/>
      <c r="AQ357" s="238"/>
      <c r="AR357" s="238"/>
      <c r="AS357" s="238"/>
      <c r="AT357" s="238"/>
      <c r="AU357" s="238"/>
      <c r="AV357" s="238"/>
      <c r="AW357" s="238"/>
      <c r="AX357" s="238"/>
      <c r="AY357" s="238"/>
      <c r="AZ357" s="238"/>
      <c r="BA357" s="238"/>
      <c r="BB357" s="238"/>
      <c r="BC357" s="238"/>
      <c r="BD357" s="238"/>
      <c r="BE357" s="238"/>
      <c r="BF357" s="238"/>
    </row>
    <row r="358" spans="2:58" hidden="1">
      <c r="B358" s="226"/>
      <c r="AB358" s="238"/>
      <c r="AC358" s="238"/>
      <c r="AD358" s="238"/>
      <c r="AE358" s="238"/>
      <c r="AF358" s="238"/>
      <c r="AG358" s="238"/>
      <c r="AH358" s="238"/>
      <c r="AI358" s="238"/>
      <c r="AJ358" s="238"/>
      <c r="AK358" s="238"/>
      <c r="AL358" s="238"/>
      <c r="AM358" s="238"/>
      <c r="AN358" s="238"/>
      <c r="AO358" s="238"/>
      <c r="AP358" s="238"/>
      <c r="AQ358" s="238"/>
      <c r="AR358" s="238"/>
      <c r="AS358" s="238"/>
      <c r="AT358" s="238"/>
      <c r="AU358" s="238"/>
      <c r="AV358" s="238"/>
      <c r="AW358" s="238"/>
      <c r="AX358" s="238"/>
      <c r="AY358" s="238"/>
      <c r="AZ358" s="238"/>
      <c r="BA358" s="238"/>
      <c r="BB358" s="238"/>
      <c r="BC358" s="238"/>
      <c r="BD358" s="238"/>
      <c r="BE358" s="238"/>
      <c r="BF358" s="238"/>
    </row>
    <row r="359" spans="2:58" hidden="1">
      <c r="B359" s="226"/>
      <c r="AB359" s="238"/>
      <c r="AC359" s="238"/>
      <c r="AD359" s="238"/>
      <c r="AE359" s="238"/>
      <c r="AF359" s="238"/>
      <c r="AG359" s="238"/>
      <c r="AH359" s="238"/>
      <c r="AI359" s="238"/>
      <c r="AJ359" s="238"/>
      <c r="AK359" s="238"/>
      <c r="AL359" s="238"/>
      <c r="AM359" s="238"/>
      <c r="AN359" s="238"/>
      <c r="AO359" s="238"/>
      <c r="AP359" s="238"/>
      <c r="AQ359" s="238"/>
      <c r="AR359" s="238"/>
      <c r="AS359" s="238"/>
      <c r="AT359" s="238"/>
      <c r="AU359" s="238"/>
      <c r="AV359" s="238"/>
      <c r="AW359" s="238"/>
      <c r="AX359" s="238"/>
      <c r="AY359" s="238"/>
      <c r="AZ359" s="238"/>
      <c r="BA359" s="238"/>
      <c r="BB359" s="238"/>
      <c r="BC359" s="238"/>
      <c r="BD359" s="238"/>
      <c r="BE359" s="238"/>
      <c r="BF359" s="238"/>
    </row>
    <row r="360" spans="2:58" hidden="1">
      <c r="B360" s="226"/>
      <c r="AB360" s="238"/>
      <c r="AC360" s="238"/>
      <c r="AD360" s="238"/>
      <c r="AE360" s="238"/>
      <c r="AF360" s="238"/>
      <c r="AG360" s="238"/>
      <c r="AH360" s="238"/>
      <c r="AI360" s="238"/>
      <c r="AJ360" s="238"/>
      <c r="AK360" s="238"/>
      <c r="AL360" s="238"/>
      <c r="AM360" s="238"/>
      <c r="AN360" s="238"/>
      <c r="AO360" s="238"/>
      <c r="AP360" s="238"/>
      <c r="AQ360" s="238"/>
      <c r="AR360" s="238"/>
      <c r="AS360" s="238"/>
      <c r="AT360" s="238"/>
      <c r="AU360" s="238"/>
      <c r="AV360" s="238"/>
      <c r="AW360" s="238"/>
      <c r="AX360" s="238"/>
      <c r="AY360" s="238"/>
      <c r="AZ360" s="238"/>
      <c r="BA360" s="238"/>
      <c r="BB360" s="238"/>
      <c r="BC360" s="238"/>
      <c r="BD360" s="238"/>
      <c r="BE360" s="238"/>
      <c r="BF360" s="238"/>
    </row>
    <row r="361" spans="2:58" hidden="1">
      <c r="B361" s="226"/>
      <c r="AB361" s="238"/>
      <c r="AC361" s="238"/>
      <c r="AD361" s="238"/>
      <c r="AE361" s="238"/>
      <c r="AF361" s="238"/>
      <c r="AG361" s="238"/>
      <c r="AH361" s="238"/>
      <c r="AI361" s="238"/>
      <c r="AJ361" s="238"/>
      <c r="AK361" s="238"/>
      <c r="AL361" s="238"/>
      <c r="AM361" s="238"/>
      <c r="AN361" s="238"/>
      <c r="AO361" s="238"/>
      <c r="AP361" s="238"/>
      <c r="AQ361" s="238"/>
      <c r="AR361" s="238"/>
      <c r="AS361" s="238"/>
      <c r="AT361" s="238"/>
      <c r="AU361" s="238"/>
      <c r="AV361" s="238"/>
      <c r="AW361" s="238"/>
      <c r="AX361" s="238"/>
      <c r="AY361" s="238"/>
      <c r="AZ361" s="238"/>
      <c r="BA361" s="238"/>
      <c r="BB361" s="238"/>
      <c r="BC361" s="238"/>
      <c r="BD361" s="238"/>
      <c r="BE361" s="238"/>
      <c r="BF361" s="238"/>
    </row>
    <row r="362" spans="2:58" hidden="1">
      <c r="B362" s="226"/>
      <c r="AB362" s="238"/>
      <c r="AC362" s="238"/>
      <c r="AD362" s="238"/>
      <c r="AE362" s="238"/>
      <c r="AF362" s="238"/>
      <c r="AG362" s="238"/>
      <c r="AH362" s="238"/>
      <c r="AI362" s="238"/>
      <c r="AJ362" s="238"/>
      <c r="AK362" s="238"/>
      <c r="AL362" s="238"/>
      <c r="AM362" s="238"/>
      <c r="AN362" s="238"/>
      <c r="AO362" s="238"/>
      <c r="AP362" s="238"/>
      <c r="AQ362" s="238"/>
      <c r="AR362" s="238"/>
      <c r="AS362" s="238"/>
      <c r="AT362" s="238"/>
      <c r="AU362" s="238"/>
      <c r="AV362" s="238"/>
      <c r="AW362" s="238"/>
      <c r="AX362" s="238"/>
      <c r="AY362" s="238"/>
      <c r="AZ362" s="238"/>
      <c r="BA362" s="238"/>
      <c r="BB362" s="238"/>
      <c r="BC362" s="238"/>
      <c r="BD362" s="238"/>
      <c r="BE362" s="238"/>
      <c r="BF362" s="238"/>
    </row>
    <row r="363" spans="2:58" hidden="1">
      <c r="B363" s="226"/>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row>
    <row r="364" spans="2:58" hidden="1">
      <c r="B364" s="226"/>
      <c r="AB364" s="238"/>
      <c r="AC364" s="238"/>
      <c r="AD364" s="238"/>
      <c r="AE364" s="238"/>
      <c r="AF364" s="238"/>
      <c r="AG364" s="238"/>
      <c r="AH364" s="238"/>
      <c r="AI364" s="238"/>
      <c r="AJ364" s="238"/>
      <c r="AK364" s="238"/>
      <c r="AL364" s="238"/>
      <c r="AM364" s="238"/>
      <c r="AN364" s="238"/>
      <c r="AO364" s="238"/>
      <c r="AP364" s="238"/>
      <c r="AQ364" s="238"/>
      <c r="AR364" s="238"/>
      <c r="AS364" s="238"/>
      <c r="AT364" s="238"/>
      <c r="AU364" s="238"/>
      <c r="AV364" s="238"/>
      <c r="AW364" s="238"/>
      <c r="AX364" s="238"/>
      <c r="AY364" s="238"/>
      <c r="AZ364" s="238"/>
      <c r="BA364" s="238"/>
      <c r="BB364" s="238"/>
      <c r="BC364" s="238"/>
      <c r="BD364" s="238"/>
      <c r="BE364" s="238"/>
      <c r="BF364" s="238"/>
    </row>
    <row r="365" spans="2:58" hidden="1">
      <c r="B365" s="226"/>
      <c r="AB365" s="238"/>
      <c r="AC365" s="238"/>
      <c r="AD365" s="238"/>
      <c r="AE365" s="238"/>
      <c r="AF365" s="238"/>
      <c r="AG365" s="238"/>
      <c r="AH365" s="238"/>
      <c r="AI365" s="238"/>
      <c r="AJ365" s="238"/>
      <c r="AK365" s="238"/>
      <c r="AL365" s="238"/>
      <c r="AM365" s="238"/>
      <c r="AN365" s="238"/>
      <c r="AO365" s="238"/>
      <c r="AP365" s="238"/>
      <c r="AQ365" s="238"/>
      <c r="AR365" s="238"/>
      <c r="AS365" s="238"/>
      <c r="AT365" s="238"/>
      <c r="AU365" s="238"/>
      <c r="AV365" s="238"/>
      <c r="AW365" s="238"/>
      <c r="AX365" s="238"/>
      <c r="AY365" s="238"/>
      <c r="AZ365" s="238"/>
      <c r="BA365" s="238"/>
      <c r="BB365" s="238"/>
      <c r="BC365" s="238"/>
      <c r="BD365" s="238"/>
      <c r="BE365" s="238"/>
      <c r="BF365" s="238"/>
    </row>
    <row r="366" spans="2:58" hidden="1">
      <c r="B366" s="226"/>
      <c r="AB366" s="238"/>
      <c r="AC366" s="238"/>
      <c r="AD366" s="238"/>
      <c r="AE366" s="238"/>
      <c r="AF366" s="238"/>
      <c r="AG366" s="238"/>
      <c r="AH366" s="238"/>
      <c r="AI366" s="238"/>
      <c r="AJ366" s="238"/>
      <c r="AK366" s="238"/>
      <c r="AL366" s="238"/>
      <c r="AM366" s="238"/>
      <c r="AN366" s="238"/>
      <c r="AO366" s="238"/>
      <c r="AP366" s="238"/>
      <c r="AQ366" s="238"/>
      <c r="AR366" s="238"/>
      <c r="AS366" s="238"/>
      <c r="AT366" s="238"/>
      <c r="AU366" s="238"/>
      <c r="AV366" s="238"/>
      <c r="AW366" s="238"/>
      <c r="AX366" s="238"/>
      <c r="AY366" s="238"/>
      <c r="AZ366" s="238"/>
      <c r="BA366" s="238"/>
      <c r="BB366" s="238"/>
      <c r="BC366" s="238"/>
      <c r="BD366" s="238"/>
      <c r="BE366" s="238"/>
      <c r="BF366" s="238"/>
    </row>
    <row r="367" spans="2:58" hidden="1">
      <c r="B367" s="226"/>
      <c r="AB367" s="238"/>
      <c r="AC367" s="238"/>
      <c r="AD367" s="238"/>
      <c r="AE367" s="238"/>
      <c r="AF367" s="238"/>
      <c r="AG367" s="238"/>
      <c r="AH367" s="238"/>
      <c r="AI367" s="238"/>
      <c r="AJ367" s="238"/>
      <c r="AK367" s="238"/>
      <c r="AL367" s="238"/>
      <c r="AM367" s="238"/>
      <c r="AN367" s="238"/>
      <c r="AO367" s="238"/>
      <c r="AP367" s="238"/>
      <c r="AQ367" s="238"/>
      <c r="AR367" s="238"/>
      <c r="AS367" s="238"/>
      <c r="AT367" s="238"/>
      <c r="AU367" s="238"/>
      <c r="AV367" s="238"/>
      <c r="AW367" s="238"/>
      <c r="AX367" s="238"/>
      <c r="AY367" s="238"/>
      <c r="AZ367" s="238"/>
      <c r="BA367" s="238"/>
      <c r="BB367" s="238"/>
      <c r="BC367" s="238"/>
      <c r="BD367" s="238"/>
      <c r="BE367" s="238"/>
      <c r="BF367" s="238"/>
    </row>
    <row r="368" spans="2:58" hidden="1">
      <c r="B368" s="226"/>
      <c r="AB368" s="238"/>
      <c r="AC368" s="238"/>
      <c r="AD368" s="238"/>
      <c r="AE368" s="238"/>
      <c r="AF368" s="238"/>
      <c r="AG368" s="238"/>
      <c r="AH368" s="238"/>
      <c r="AI368" s="238"/>
      <c r="AJ368" s="238"/>
      <c r="AK368" s="238"/>
      <c r="AL368" s="238"/>
      <c r="AM368" s="238"/>
      <c r="AN368" s="238"/>
      <c r="AO368" s="238"/>
      <c r="AP368" s="238"/>
      <c r="AQ368" s="238"/>
      <c r="AR368" s="238"/>
      <c r="AS368" s="238"/>
      <c r="AT368" s="238"/>
      <c r="AU368" s="238"/>
      <c r="AV368" s="238"/>
      <c r="AW368" s="238"/>
      <c r="AX368" s="238"/>
      <c r="AY368" s="238"/>
      <c r="AZ368" s="238"/>
      <c r="BA368" s="238"/>
      <c r="BB368" s="238"/>
      <c r="BC368" s="238"/>
      <c r="BD368" s="238"/>
      <c r="BE368" s="238"/>
      <c r="BF368" s="238"/>
    </row>
    <row r="369" spans="2:58" hidden="1">
      <c r="B369" s="226"/>
      <c r="AB369" s="238"/>
      <c r="AC369" s="238"/>
      <c r="AD369" s="238"/>
      <c r="AE369" s="238"/>
      <c r="AF369" s="238"/>
      <c r="AG369" s="238"/>
      <c r="AH369" s="238"/>
      <c r="AI369" s="238"/>
      <c r="AJ369" s="238"/>
      <c r="AK369" s="238"/>
      <c r="AL369" s="238"/>
      <c r="AM369" s="238"/>
      <c r="AN369" s="238"/>
      <c r="AO369" s="238"/>
      <c r="AP369" s="238"/>
      <c r="AQ369" s="238"/>
      <c r="AR369" s="238"/>
      <c r="AS369" s="238"/>
      <c r="AT369" s="238"/>
      <c r="AU369" s="238"/>
      <c r="AV369" s="238"/>
      <c r="AW369" s="238"/>
      <c r="AX369" s="238"/>
      <c r="AY369" s="238"/>
      <c r="AZ369" s="238"/>
      <c r="BA369" s="238"/>
      <c r="BB369" s="238"/>
      <c r="BC369" s="238"/>
      <c r="BD369" s="238"/>
      <c r="BE369" s="238"/>
      <c r="BF369" s="238"/>
    </row>
    <row r="370" spans="2:58" hidden="1">
      <c r="B370" s="226"/>
      <c r="AB370" s="238"/>
      <c r="AC370" s="238"/>
      <c r="AD370" s="238"/>
      <c r="AE370" s="238"/>
      <c r="AF370" s="238"/>
      <c r="AG370" s="238"/>
      <c r="AH370" s="238"/>
      <c r="AI370" s="238"/>
      <c r="AJ370" s="238"/>
      <c r="AK370" s="238"/>
      <c r="AL370" s="238"/>
      <c r="AM370" s="238"/>
      <c r="AN370" s="238"/>
      <c r="AO370" s="238"/>
      <c r="AP370" s="238"/>
      <c r="AQ370" s="238"/>
      <c r="AR370" s="238"/>
      <c r="AS370" s="238"/>
      <c r="AT370" s="238"/>
      <c r="AU370" s="238"/>
      <c r="AV370" s="238"/>
      <c r="AW370" s="238"/>
      <c r="AX370" s="238"/>
      <c r="AY370" s="238"/>
      <c r="AZ370" s="238"/>
      <c r="BA370" s="238"/>
      <c r="BB370" s="238"/>
      <c r="BC370" s="238"/>
      <c r="BD370" s="238"/>
      <c r="BE370" s="238"/>
      <c r="BF370" s="238"/>
    </row>
    <row r="371" spans="2:58" hidden="1">
      <c r="B371" s="226"/>
      <c r="AB371" s="238"/>
      <c r="AC371" s="238"/>
      <c r="AD371" s="238"/>
      <c r="AE371" s="238"/>
      <c r="AF371" s="238"/>
      <c r="AG371" s="238"/>
      <c r="AH371" s="238"/>
      <c r="AI371" s="238"/>
      <c r="AJ371" s="238"/>
      <c r="AK371" s="238"/>
      <c r="AL371" s="238"/>
      <c r="AM371" s="238"/>
      <c r="AN371" s="238"/>
      <c r="AO371" s="238"/>
      <c r="AP371" s="238"/>
      <c r="AQ371" s="238"/>
      <c r="AR371" s="238"/>
      <c r="AS371" s="238"/>
      <c r="AT371" s="238"/>
      <c r="AU371" s="238"/>
      <c r="AV371" s="238"/>
      <c r="AW371" s="238"/>
      <c r="AX371" s="238"/>
      <c r="AY371" s="238"/>
      <c r="AZ371" s="238"/>
      <c r="BA371" s="238"/>
      <c r="BB371" s="238"/>
      <c r="BC371" s="238"/>
      <c r="BD371" s="238"/>
      <c r="BE371" s="238"/>
      <c r="BF371" s="238"/>
    </row>
    <row r="372" spans="2:58" hidden="1">
      <c r="B372" s="226"/>
      <c r="AB372" s="238"/>
      <c r="AC372" s="238"/>
      <c r="AD372" s="238"/>
      <c r="AE372" s="238"/>
      <c r="AF372" s="238"/>
      <c r="AG372" s="238"/>
      <c r="AH372" s="238"/>
      <c r="AI372" s="238"/>
      <c r="AJ372" s="238"/>
      <c r="AK372" s="238"/>
      <c r="AL372" s="238"/>
      <c r="AM372" s="238"/>
      <c r="AN372" s="238"/>
      <c r="AO372" s="238"/>
      <c r="AP372" s="238"/>
      <c r="AQ372" s="238"/>
      <c r="AR372" s="238"/>
      <c r="AS372" s="238"/>
      <c r="AT372" s="238"/>
      <c r="AU372" s="238"/>
      <c r="AV372" s="238"/>
      <c r="AW372" s="238"/>
      <c r="AX372" s="238"/>
      <c r="AY372" s="238"/>
      <c r="AZ372" s="238"/>
      <c r="BA372" s="238"/>
      <c r="BB372" s="238"/>
      <c r="BC372" s="238"/>
      <c r="BD372" s="238"/>
      <c r="BE372" s="238"/>
      <c r="BF372" s="238"/>
    </row>
    <row r="373" spans="2:58" hidden="1">
      <c r="B373" s="226"/>
      <c r="AB373" s="238"/>
      <c r="AC373" s="238"/>
      <c r="AD373" s="238"/>
      <c r="AE373" s="238"/>
      <c r="AF373" s="238"/>
      <c r="AG373" s="238"/>
      <c r="AH373" s="238"/>
      <c r="AI373" s="238"/>
      <c r="AJ373" s="238"/>
      <c r="AK373" s="238"/>
      <c r="AL373" s="238"/>
      <c r="AM373" s="238"/>
      <c r="AN373" s="238"/>
      <c r="AO373" s="238"/>
      <c r="AP373" s="238"/>
      <c r="AQ373" s="238"/>
      <c r="AR373" s="238"/>
      <c r="AS373" s="238"/>
      <c r="AT373" s="238"/>
      <c r="AU373" s="238"/>
      <c r="AV373" s="238"/>
      <c r="AW373" s="238"/>
      <c r="AX373" s="238"/>
      <c r="AY373" s="238"/>
      <c r="AZ373" s="238"/>
      <c r="BA373" s="238"/>
      <c r="BB373" s="238"/>
      <c r="BC373" s="238"/>
      <c r="BD373" s="238"/>
      <c r="BE373" s="238"/>
      <c r="BF373" s="238"/>
    </row>
    <row r="374" spans="2:58" hidden="1">
      <c r="B374" s="226"/>
      <c r="AB374" s="238"/>
      <c r="AC374" s="238"/>
      <c r="AD374" s="238"/>
      <c r="AE374" s="238"/>
      <c r="AF374" s="238"/>
      <c r="AG374" s="238"/>
      <c r="AH374" s="238"/>
      <c r="AI374" s="238"/>
      <c r="AJ374" s="238"/>
      <c r="AK374" s="238"/>
      <c r="AL374" s="238"/>
      <c r="AM374" s="238"/>
      <c r="AN374" s="238"/>
      <c r="AO374" s="238"/>
      <c r="AP374" s="238"/>
      <c r="AQ374" s="238"/>
      <c r="AR374" s="238"/>
      <c r="AS374" s="238"/>
      <c r="AT374" s="238"/>
      <c r="AU374" s="238"/>
      <c r="AV374" s="238"/>
      <c r="AW374" s="238"/>
      <c r="AX374" s="238"/>
      <c r="AY374" s="238"/>
      <c r="AZ374" s="238"/>
      <c r="BA374" s="238"/>
      <c r="BB374" s="238"/>
      <c r="BC374" s="238"/>
      <c r="BD374" s="238"/>
      <c r="BE374" s="238"/>
      <c r="BF374" s="238"/>
    </row>
    <row r="375" spans="2:58" hidden="1">
      <c r="B375" s="226"/>
      <c r="AB375" s="238"/>
      <c r="AC375" s="238"/>
      <c r="AD375" s="238"/>
      <c r="AE375" s="238"/>
      <c r="AF375" s="238"/>
      <c r="AG375" s="238"/>
      <c r="AH375" s="238"/>
      <c r="AI375" s="238"/>
      <c r="AJ375" s="238"/>
      <c r="AK375" s="238"/>
      <c r="AL375" s="238"/>
      <c r="AM375" s="238"/>
      <c r="AN375" s="238"/>
      <c r="AO375" s="238"/>
      <c r="AP375" s="238"/>
      <c r="AQ375" s="238"/>
      <c r="AR375" s="238"/>
      <c r="AS375" s="238"/>
      <c r="AT375" s="238"/>
      <c r="AU375" s="238"/>
      <c r="AV375" s="238"/>
      <c r="AW375" s="238"/>
      <c r="AX375" s="238"/>
      <c r="AY375" s="238"/>
      <c r="AZ375" s="238"/>
      <c r="BA375" s="238"/>
      <c r="BB375" s="238"/>
      <c r="BC375" s="238"/>
      <c r="BD375" s="238"/>
      <c r="BE375" s="238"/>
      <c r="BF375" s="238"/>
    </row>
    <row r="376" spans="2:58" hidden="1">
      <c r="B376" s="226"/>
      <c r="AB376" s="238"/>
      <c r="AC376" s="238"/>
      <c r="AD376" s="238"/>
      <c r="AE376" s="238"/>
      <c r="AF376" s="238"/>
      <c r="AG376" s="238"/>
      <c r="AH376" s="238"/>
      <c r="AI376" s="238"/>
      <c r="AJ376" s="238"/>
      <c r="AK376" s="238"/>
      <c r="AL376" s="238"/>
      <c r="AM376" s="238"/>
      <c r="AN376" s="238"/>
      <c r="AO376" s="238"/>
      <c r="AP376" s="238"/>
      <c r="AQ376" s="238"/>
      <c r="AR376" s="238"/>
      <c r="AS376" s="238"/>
      <c r="AT376" s="238"/>
      <c r="AU376" s="238"/>
      <c r="AV376" s="238"/>
      <c r="AW376" s="238"/>
      <c r="AX376" s="238"/>
      <c r="AY376" s="238"/>
      <c r="AZ376" s="238"/>
      <c r="BA376" s="238"/>
      <c r="BB376" s="238"/>
      <c r="BC376" s="238"/>
      <c r="BD376" s="238"/>
      <c r="BE376" s="238"/>
      <c r="BF376" s="238"/>
    </row>
    <row r="377" spans="2:58" hidden="1">
      <c r="B377" s="226"/>
      <c r="AB377" s="238"/>
      <c r="AC377" s="238"/>
      <c r="AD377" s="238"/>
      <c r="AE377" s="238"/>
      <c r="AF377" s="238"/>
      <c r="AG377" s="238"/>
      <c r="AH377" s="238"/>
      <c r="AI377" s="238"/>
      <c r="AJ377" s="238"/>
      <c r="AK377" s="238"/>
      <c r="AL377" s="238"/>
      <c r="AM377" s="238"/>
      <c r="AN377" s="238"/>
      <c r="AO377" s="238"/>
      <c r="AP377" s="238"/>
      <c r="AQ377" s="238"/>
      <c r="AR377" s="238"/>
      <c r="AS377" s="238"/>
      <c r="AT377" s="238"/>
      <c r="AU377" s="238"/>
      <c r="AV377" s="238"/>
      <c r="AW377" s="238"/>
      <c r="AX377" s="238"/>
      <c r="AY377" s="238"/>
      <c r="AZ377" s="238"/>
      <c r="BA377" s="238"/>
      <c r="BB377" s="238"/>
      <c r="BC377" s="238"/>
      <c r="BD377" s="238"/>
      <c r="BE377" s="238"/>
      <c r="BF377" s="238"/>
    </row>
    <row r="378" spans="2:58" hidden="1">
      <c r="B378" s="226"/>
      <c r="AB378" s="238"/>
      <c r="AC378" s="238"/>
      <c r="AD378" s="238"/>
      <c r="AE378" s="238"/>
      <c r="AF378" s="238"/>
      <c r="AG378" s="238"/>
      <c r="AH378" s="238"/>
      <c r="AI378" s="238"/>
      <c r="AJ378" s="238"/>
      <c r="AK378" s="238"/>
      <c r="AL378" s="238"/>
      <c r="AM378" s="238"/>
      <c r="AN378" s="238"/>
      <c r="AO378" s="238"/>
      <c r="AP378" s="238"/>
      <c r="AQ378" s="238"/>
      <c r="AR378" s="238"/>
      <c r="AS378" s="238"/>
      <c r="AT378" s="238"/>
      <c r="AU378" s="238"/>
      <c r="AV378" s="238"/>
      <c r="AW378" s="238"/>
      <c r="AX378" s="238"/>
      <c r="AY378" s="238"/>
      <c r="AZ378" s="238"/>
      <c r="BA378" s="238"/>
      <c r="BB378" s="238"/>
      <c r="BC378" s="238"/>
      <c r="BD378" s="238"/>
      <c r="BE378" s="238"/>
      <c r="BF378" s="238"/>
    </row>
    <row r="379" spans="2:58" hidden="1">
      <c r="B379" s="226"/>
      <c r="AB379" s="238"/>
      <c r="AC379" s="238"/>
      <c r="AD379" s="238"/>
      <c r="AE379" s="238"/>
      <c r="AF379" s="238"/>
      <c r="AG379" s="238"/>
      <c r="AH379" s="238"/>
      <c r="AI379" s="238"/>
      <c r="AJ379" s="238"/>
      <c r="AK379" s="238"/>
      <c r="AL379" s="238"/>
      <c r="AM379" s="238"/>
      <c r="AN379" s="238"/>
      <c r="AO379" s="238"/>
      <c r="AP379" s="238"/>
      <c r="AQ379" s="238"/>
      <c r="AR379" s="238"/>
      <c r="AS379" s="238"/>
      <c r="AT379" s="238"/>
      <c r="AU379" s="238"/>
      <c r="AV379" s="238"/>
      <c r="AW379" s="238"/>
      <c r="AX379" s="238"/>
      <c r="AY379" s="238"/>
      <c r="AZ379" s="238"/>
      <c r="BA379" s="238"/>
      <c r="BB379" s="238"/>
      <c r="BC379" s="238"/>
      <c r="BD379" s="238"/>
      <c r="BE379" s="238"/>
      <c r="BF379" s="238"/>
    </row>
    <row r="380" spans="2:58" hidden="1">
      <c r="B380" s="226"/>
      <c r="AB380" s="238"/>
      <c r="AC380" s="238"/>
      <c r="AD380" s="238"/>
      <c r="AE380" s="238"/>
      <c r="AF380" s="238"/>
      <c r="AG380" s="238"/>
      <c r="AH380" s="238"/>
      <c r="AI380" s="238"/>
      <c r="AJ380" s="238"/>
      <c r="AK380" s="238"/>
      <c r="AL380" s="238"/>
      <c r="AM380" s="238"/>
      <c r="AN380" s="238"/>
      <c r="AO380" s="238"/>
      <c r="AP380" s="238"/>
      <c r="AQ380" s="238"/>
      <c r="AR380" s="238"/>
      <c r="AS380" s="238"/>
      <c r="AT380" s="238"/>
      <c r="AU380" s="238"/>
      <c r="AV380" s="238"/>
      <c r="AW380" s="238"/>
      <c r="AX380" s="238"/>
      <c r="AY380" s="238"/>
      <c r="AZ380" s="238"/>
      <c r="BA380" s="238"/>
      <c r="BB380" s="238"/>
      <c r="BC380" s="238"/>
      <c r="BD380" s="238"/>
      <c r="BE380" s="238"/>
      <c r="BF380" s="238"/>
    </row>
    <row r="381" spans="2:58" hidden="1">
      <c r="B381" s="226"/>
      <c r="AB381" s="238"/>
      <c r="AC381" s="238"/>
      <c r="AD381" s="238"/>
      <c r="AE381" s="238"/>
      <c r="AF381" s="238"/>
      <c r="AG381" s="238"/>
      <c r="AH381" s="238"/>
      <c r="AI381" s="238"/>
      <c r="AJ381" s="238"/>
      <c r="AK381" s="238"/>
      <c r="AL381" s="238"/>
      <c r="AM381" s="238"/>
      <c r="AN381" s="238"/>
      <c r="AO381" s="238"/>
      <c r="AP381" s="238"/>
      <c r="AQ381" s="238"/>
      <c r="AR381" s="238"/>
      <c r="AS381" s="238"/>
      <c r="AT381" s="238"/>
      <c r="AU381" s="238"/>
      <c r="AV381" s="238"/>
      <c r="AW381" s="238"/>
      <c r="AX381" s="238"/>
      <c r="AY381" s="238"/>
      <c r="AZ381" s="238"/>
      <c r="BA381" s="238"/>
      <c r="BB381" s="238"/>
      <c r="BC381" s="238"/>
      <c r="BD381" s="238"/>
      <c r="BE381" s="238"/>
      <c r="BF381" s="238"/>
    </row>
    <row r="382" spans="2:58" hidden="1">
      <c r="B382" s="226"/>
      <c r="AB382" s="238"/>
      <c r="AC382" s="238"/>
      <c r="AD382" s="238"/>
      <c r="AE382" s="238"/>
      <c r="AF382" s="238"/>
      <c r="AG382" s="238"/>
      <c r="AH382" s="238"/>
      <c r="AI382" s="238"/>
      <c r="AJ382" s="238"/>
      <c r="AK382" s="238"/>
      <c r="AL382" s="238"/>
      <c r="AM382" s="238"/>
      <c r="AN382" s="238"/>
      <c r="AO382" s="238"/>
      <c r="AP382" s="238"/>
      <c r="AQ382" s="238"/>
      <c r="AR382" s="238"/>
      <c r="AS382" s="238"/>
      <c r="AT382" s="238"/>
      <c r="AU382" s="238"/>
      <c r="AV382" s="238"/>
      <c r="AW382" s="238"/>
      <c r="AX382" s="238"/>
      <c r="AY382" s="238"/>
      <c r="AZ382" s="238"/>
      <c r="BA382" s="238"/>
      <c r="BB382" s="238"/>
      <c r="BC382" s="238"/>
      <c r="BD382" s="238"/>
      <c r="BE382" s="238"/>
      <c r="BF382" s="238"/>
    </row>
    <row r="383" spans="2:58" hidden="1">
      <c r="B383" s="226"/>
      <c r="AB383" s="238"/>
      <c r="AC383" s="238"/>
      <c r="AD383" s="238"/>
      <c r="AE383" s="238"/>
      <c r="AF383" s="238"/>
      <c r="AG383" s="238"/>
      <c r="AH383" s="238"/>
      <c r="AI383" s="238"/>
      <c r="AJ383" s="238"/>
      <c r="AK383" s="238"/>
      <c r="AL383" s="238"/>
      <c r="AM383" s="238"/>
      <c r="AN383" s="238"/>
      <c r="AO383" s="238"/>
      <c r="AP383" s="238"/>
      <c r="AQ383" s="238"/>
      <c r="AR383" s="238"/>
      <c r="AS383" s="238"/>
      <c r="AT383" s="238"/>
      <c r="AU383" s="238"/>
      <c r="AV383" s="238"/>
      <c r="AW383" s="238"/>
      <c r="AX383" s="238"/>
      <c r="AY383" s="238"/>
      <c r="AZ383" s="238"/>
      <c r="BA383" s="238"/>
      <c r="BB383" s="238"/>
      <c r="BC383" s="238"/>
      <c r="BD383" s="238"/>
      <c r="BE383" s="238"/>
      <c r="BF383" s="238"/>
    </row>
    <row r="384" spans="2:58" hidden="1">
      <c r="B384" s="226"/>
      <c r="AB384" s="238"/>
      <c r="AC384" s="238"/>
      <c r="AD384" s="238"/>
      <c r="AE384" s="238"/>
      <c r="AF384" s="238"/>
      <c r="AG384" s="238"/>
      <c r="AH384" s="238"/>
      <c r="AI384" s="238"/>
      <c r="AJ384" s="238"/>
      <c r="AK384" s="238"/>
      <c r="AL384" s="238"/>
      <c r="AM384" s="238"/>
      <c r="AN384" s="238"/>
      <c r="AO384" s="238"/>
      <c r="AP384" s="238"/>
      <c r="AQ384" s="238"/>
      <c r="AR384" s="238"/>
      <c r="AS384" s="238"/>
      <c r="AT384" s="238"/>
      <c r="AU384" s="238"/>
      <c r="AV384" s="238"/>
      <c r="AW384" s="238"/>
      <c r="AX384" s="238"/>
      <c r="AY384" s="238"/>
      <c r="AZ384" s="238"/>
      <c r="BA384" s="238"/>
      <c r="BB384" s="238"/>
      <c r="BC384" s="238"/>
      <c r="BD384" s="238"/>
      <c r="BE384" s="238"/>
      <c r="BF384" s="238"/>
    </row>
    <row r="385" spans="2:58" hidden="1">
      <c r="B385" s="226"/>
      <c r="AB385" s="238"/>
      <c r="AC385" s="238"/>
      <c r="AD385" s="238"/>
      <c r="AE385" s="238"/>
      <c r="AF385" s="238"/>
      <c r="AG385" s="238"/>
      <c r="AH385" s="238"/>
      <c r="AI385" s="238"/>
      <c r="AJ385" s="238"/>
      <c r="AK385" s="238"/>
      <c r="AL385" s="238"/>
      <c r="AM385" s="238"/>
      <c r="AN385" s="238"/>
      <c r="AO385" s="238"/>
      <c r="AP385" s="238"/>
      <c r="AQ385" s="238"/>
      <c r="AR385" s="238"/>
      <c r="AS385" s="238"/>
      <c r="AT385" s="238"/>
      <c r="AU385" s="238"/>
      <c r="AV385" s="238"/>
      <c r="AW385" s="238"/>
      <c r="AX385" s="238"/>
      <c r="AY385" s="238"/>
      <c r="AZ385" s="238"/>
      <c r="BA385" s="238"/>
      <c r="BB385" s="238"/>
      <c r="BC385" s="238"/>
      <c r="BD385" s="238"/>
      <c r="BE385" s="238"/>
      <c r="BF385" s="238"/>
    </row>
    <row r="386" spans="2:58" hidden="1">
      <c r="B386" s="226"/>
      <c r="AB386" s="238"/>
      <c r="AC386" s="238"/>
      <c r="AD386" s="238"/>
      <c r="AE386" s="238"/>
      <c r="AF386" s="238"/>
      <c r="AG386" s="238"/>
      <c r="AH386" s="238"/>
      <c r="AI386" s="238"/>
      <c r="AJ386" s="238"/>
      <c r="AK386" s="238"/>
      <c r="AL386" s="238"/>
      <c r="AM386" s="238"/>
      <c r="AN386" s="238"/>
      <c r="AO386" s="238"/>
      <c r="AP386" s="238"/>
      <c r="AQ386" s="238"/>
      <c r="AR386" s="238"/>
      <c r="AS386" s="238"/>
      <c r="AT386" s="238"/>
      <c r="AU386" s="238"/>
      <c r="AV386" s="238"/>
      <c r="AW386" s="238"/>
      <c r="AX386" s="238"/>
      <c r="AY386" s="238"/>
      <c r="AZ386" s="238"/>
      <c r="BA386" s="238"/>
      <c r="BB386" s="238"/>
      <c r="BC386" s="238"/>
      <c r="BD386" s="238"/>
      <c r="BE386" s="238"/>
      <c r="BF386" s="238"/>
    </row>
    <row r="387" spans="2:58" hidden="1">
      <c r="B387" s="226"/>
      <c r="AB387" s="238"/>
      <c r="AC387" s="238"/>
      <c r="AD387" s="238"/>
      <c r="AE387" s="238"/>
      <c r="AF387" s="238"/>
      <c r="AG387" s="238"/>
      <c r="AH387" s="238"/>
      <c r="AI387" s="238"/>
      <c r="AJ387" s="238"/>
      <c r="AK387" s="238"/>
      <c r="AL387" s="238"/>
      <c r="AM387" s="238"/>
      <c r="AN387" s="238"/>
      <c r="AO387" s="238"/>
      <c r="AP387" s="238"/>
      <c r="AQ387" s="238"/>
      <c r="AR387" s="238"/>
      <c r="AS387" s="238"/>
      <c r="AT387" s="238"/>
      <c r="AU387" s="238"/>
      <c r="AV387" s="238"/>
      <c r="AW387" s="238"/>
      <c r="AX387" s="238"/>
      <c r="AY387" s="238"/>
      <c r="AZ387" s="238"/>
      <c r="BA387" s="238"/>
      <c r="BB387" s="238"/>
      <c r="BC387" s="238"/>
      <c r="BD387" s="238"/>
      <c r="BE387" s="238"/>
      <c r="BF387" s="238"/>
    </row>
    <row r="388" spans="2:58" hidden="1">
      <c r="B388" s="226"/>
      <c r="AB388" s="238"/>
      <c r="AC388" s="238"/>
      <c r="AD388" s="238"/>
      <c r="AE388" s="238"/>
      <c r="AF388" s="238"/>
      <c r="AG388" s="238"/>
      <c r="AH388" s="238"/>
      <c r="AI388" s="238"/>
      <c r="AJ388" s="238"/>
      <c r="AK388" s="238"/>
      <c r="AL388" s="238"/>
      <c r="AM388" s="238"/>
      <c r="AN388" s="238"/>
      <c r="AO388" s="238"/>
      <c r="AP388" s="238"/>
      <c r="AQ388" s="238"/>
      <c r="AR388" s="238"/>
      <c r="AS388" s="238"/>
      <c r="AT388" s="238"/>
      <c r="AU388" s="238"/>
      <c r="AV388" s="238"/>
      <c r="AW388" s="238"/>
      <c r="AX388" s="238"/>
      <c r="AY388" s="238"/>
      <c r="AZ388" s="238"/>
      <c r="BA388" s="238"/>
      <c r="BB388" s="238"/>
      <c r="BC388" s="238"/>
      <c r="BD388" s="238"/>
      <c r="BE388" s="238"/>
      <c r="BF388" s="238"/>
    </row>
    <row r="389" spans="2:58" hidden="1">
      <c r="B389" s="226"/>
      <c r="AB389" s="238"/>
      <c r="AC389" s="238"/>
      <c r="AD389" s="238"/>
      <c r="AE389" s="238"/>
      <c r="AF389" s="238"/>
      <c r="AG389" s="238"/>
      <c r="AH389" s="238"/>
      <c r="AI389" s="238"/>
      <c r="AJ389" s="238"/>
      <c r="AK389" s="238"/>
      <c r="AL389" s="238"/>
      <c r="AM389" s="238"/>
      <c r="AN389" s="238"/>
      <c r="AO389" s="238"/>
      <c r="AP389" s="238"/>
      <c r="AQ389" s="238"/>
      <c r="AR389" s="238"/>
      <c r="AS389" s="238"/>
      <c r="AT389" s="238"/>
      <c r="AU389" s="238"/>
      <c r="AV389" s="238"/>
      <c r="AW389" s="238"/>
      <c r="AX389" s="238"/>
      <c r="AY389" s="238"/>
      <c r="AZ389" s="238"/>
      <c r="BA389" s="238"/>
      <c r="BB389" s="238"/>
      <c r="BC389" s="238"/>
      <c r="BD389" s="238"/>
      <c r="BE389" s="238"/>
      <c r="BF389" s="238"/>
    </row>
    <row r="390" spans="2:58" hidden="1">
      <c r="B390" s="226"/>
      <c r="AB390" s="238"/>
      <c r="AC390" s="238"/>
      <c r="AD390" s="238"/>
      <c r="AE390" s="238"/>
      <c r="AF390" s="238"/>
      <c r="AG390" s="238"/>
      <c r="AH390" s="238"/>
      <c r="AI390" s="238"/>
      <c r="AJ390" s="238"/>
      <c r="AK390" s="238"/>
      <c r="AL390" s="238"/>
      <c r="AM390" s="238"/>
      <c r="AN390" s="238"/>
      <c r="AO390" s="238"/>
      <c r="AP390" s="238"/>
      <c r="AQ390" s="238"/>
      <c r="AR390" s="238"/>
      <c r="AS390" s="238"/>
      <c r="AT390" s="238"/>
      <c r="AU390" s="238"/>
      <c r="AV390" s="238"/>
      <c r="AW390" s="238"/>
      <c r="AX390" s="238"/>
      <c r="AY390" s="238"/>
      <c r="AZ390" s="238"/>
      <c r="BA390" s="238"/>
      <c r="BB390" s="238"/>
      <c r="BC390" s="238"/>
      <c r="BD390" s="238"/>
      <c r="BE390" s="238"/>
      <c r="BF390" s="238"/>
    </row>
    <row r="391" spans="2:58" hidden="1">
      <c r="B391" s="226"/>
      <c r="AB391" s="238"/>
      <c r="AC391" s="238"/>
      <c r="AD391" s="238"/>
      <c r="AE391" s="238"/>
      <c r="AF391" s="238"/>
      <c r="AG391" s="238"/>
      <c r="AH391" s="238"/>
      <c r="AI391" s="238"/>
      <c r="AJ391" s="238"/>
      <c r="AK391" s="238"/>
      <c r="AL391" s="238"/>
      <c r="AM391" s="238"/>
      <c r="AN391" s="238"/>
      <c r="AO391" s="238"/>
      <c r="AP391" s="238"/>
      <c r="AQ391" s="238"/>
      <c r="AR391" s="238"/>
      <c r="AS391" s="238"/>
      <c r="AT391" s="238"/>
      <c r="AU391" s="238"/>
      <c r="AV391" s="238"/>
      <c r="AW391" s="238"/>
      <c r="AX391" s="238"/>
      <c r="AY391" s="238"/>
      <c r="AZ391" s="238"/>
      <c r="BA391" s="238"/>
      <c r="BB391" s="238"/>
      <c r="BC391" s="238"/>
      <c r="BD391" s="238"/>
      <c r="BE391" s="238"/>
      <c r="BF391" s="238"/>
    </row>
    <row r="392" spans="2:58" hidden="1">
      <c r="B392" s="226"/>
      <c r="AB392" s="238"/>
      <c r="AC392" s="238"/>
      <c r="AD392" s="238"/>
      <c r="AE392" s="238"/>
      <c r="AF392" s="238"/>
      <c r="AG392" s="238"/>
      <c r="AH392" s="238"/>
      <c r="AI392" s="238"/>
      <c r="AJ392" s="238"/>
      <c r="AK392" s="238"/>
      <c r="AL392" s="238"/>
      <c r="AM392" s="238"/>
      <c r="AN392" s="238"/>
      <c r="AO392" s="238"/>
      <c r="AP392" s="238"/>
      <c r="AQ392" s="238"/>
      <c r="AR392" s="238"/>
      <c r="AS392" s="238"/>
      <c r="AT392" s="238"/>
      <c r="AU392" s="238"/>
      <c r="AV392" s="238"/>
      <c r="AW392" s="238"/>
      <c r="AX392" s="238"/>
      <c r="AY392" s="238"/>
      <c r="AZ392" s="238"/>
      <c r="BA392" s="238"/>
      <c r="BB392" s="238"/>
      <c r="BC392" s="238"/>
      <c r="BD392" s="238"/>
      <c r="BE392" s="238"/>
      <c r="BF392" s="238"/>
    </row>
    <row r="393" spans="2:58" hidden="1">
      <c r="B393" s="226"/>
      <c r="AB393" s="238"/>
      <c r="AC393" s="238"/>
      <c r="AD393" s="238"/>
      <c r="AE393" s="238"/>
      <c r="AF393" s="238"/>
      <c r="AG393" s="238"/>
      <c r="AH393" s="238"/>
      <c r="AI393" s="238"/>
      <c r="AJ393" s="238"/>
      <c r="AK393" s="238"/>
      <c r="AL393" s="238"/>
      <c r="AM393" s="238"/>
      <c r="AN393" s="238"/>
      <c r="AO393" s="238"/>
      <c r="AP393" s="238"/>
      <c r="AQ393" s="238"/>
      <c r="AR393" s="238"/>
      <c r="AS393" s="238"/>
      <c r="AT393" s="238"/>
      <c r="AU393" s="238"/>
      <c r="AV393" s="238"/>
      <c r="AW393" s="238"/>
      <c r="AX393" s="238"/>
      <c r="AY393" s="238"/>
      <c r="AZ393" s="238"/>
      <c r="BA393" s="238"/>
      <c r="BB393" s="238"/>
      <c r="BC393" s="238"/>
      <c r="BD393" s="238"/>
      <c r="BE393" s="238"/>
      <c r="BF393" s="238"/>
    </row>
    <row r="394" spans="2:58" hidden="1">
      <c r="B394" s="226"/>
      <c r="AB394" s="238"/>
      <c r="AC394" s="238"/>
      <c r="AD394" s="238"/>
      <c r="AE394" s="238"/>
      <c r="AF394" s="238"/>
      <c r="AG394" s="238"/>
      <c r="AH394" s="238"/>
      <c r="AI394" s="238"/>
      <c r="AJ394" s="238"/>
      <c r="AK394" s="238"/>
      <c r="AL394" s="238"/>
      <c r="AM394" s="238"/>
      <c r="AN394" s="238"/>
      <c r="AO394" s="238"/>
      <c r="AP394" s="238"/>
      <c r="AQ394" s="238"/>
      <c r="AR394" s="238"/>
      <c r="AS394" s="238"/>
      <c r="AT394" s="238"/>
      <c r="AU394" s="238"/>
      <c r="AV394" s="238"/>
      <c r="AW394" s="238"/>
      <c r="AX394" s="238"/>
      <c r="AY394" s="238"/>
      <c r="AZ394" s="238"/>
      <c r="BA394" s="238"/>
      <c r="BB394" s="238"/>
      <c r="BC394" s="238"/>
      <c r="BD394" s="238"/>
      <c r="BE394" s="238"/>
      <c r="BF394" s="238"/>
    </row>
    <row r="395" spans="2:58" hidden="1">
      <c r="B395" s="226"/>
      <c r="AB395" s="238"/>
      <c r="AC395" s="238"/>
      <c r="AD395" s="238"/>
      <c r="AE395" s="238"/>
      <c r="AF395" s="238"/>
      <c r="AG395" s="238"/>
      <c r="AH395" s="238"/>
      <c r="AI395" s="238"/>
      <c r="AJ395" s="238"/>
      <c r="AK395" s="238"/>
      <c r="AL395" s="238"/>
      <c r="AM395" s="238"/>
      <c r="AN395" s="238"/>
      <c r="AO395" s="238"/>
      <c r="AP395" s="238"/>
      <c r="AQ395" s="238"/>
      <c r="AR395" s="238"/>
      <c r="AS395" s="238"/>
      <c r="AT395" s="238"/>
      <c r="AU395" s="238"/>
      <c r="AV395" s="238"/>
      <c r="AW395" s="238"/>
      <c r="AX395" s="238"/>
      <c r="AY395" s="238"/>
      <c r="AZ395" s="238"/>
      <c r="BA395" s="238"/>
      <c r="BB395" s="238"/>
      <c r="BC395" s="238"/>
      <c r="BD395" s="238"/>
      <c r="BE395" s="238"/>
      <c r="BF395" s="238"/>
    </row>
    <row r="396" spans="2:58" hidden="1">
      <c r="B396" s="226"/>
      <c r="AB396" s="238"/>
      <c r="AC396" s="238"/>
      <c r="AD396" s="238"/>
      <c r="AE396" s="238"/>
      <c r="AF396" s="238"/>
      <c r="AG396" s="238"/>
      <c r="AH396" s="238"/>
      <c r="AI396" s="238"/>
      <c r="AJ396" s="238"/>
      <c r="AK396" s="238"/>
      <c r="AL396" s="238"/>
      <c r="AM396" s="238"/>
      <c r="AN396" s="238"/>
      <c r="AO396" s="238"/>
      <c r="AP396" s="238"/>
      <c r="AQ396" s="238"/>
      <c r="AR396" s="238"/>
      <c r="AS396" s="238"/>
      <c r="AT396" s="238"/>
      <c r="AU396" s="238"/>
      <c r="AV396" s="238"/>
      <c r="AW396" s="238"/>
      <c r="AX396" s="238"/>
      <c r="AY396" s="238"/>
      <c r="AZ396" s="238"/>
      <c r="BA396" s="238"/>
      <c r="BB396" s="238"/>
      <c r="BC396" s="238"/>
      <c r="BD396" s="238"/>
      <c r="BE396" s="238"/>
      <c r="BF396" s="238"/>
    </row>
    <row r="397" spans="2:58" hidden="1">
      <c r="B397" s="226"/>
      <c r="AB397" s="238"/>
      <c r="AC397" s="238"/>
      <c r="AD397" s="238"/>
      <c r="AE397" s="238"/>
      <c r="AF397" s="238"/>
      <c r="AG397" s="238"/>
      <c r="AH397" s="238"/>
      <c r="AI397" s="238"/>
      <c r="AJ397" s="238"/>
      <c r="AK397" s="238"/>
      <c r="AL397" s="238"/>
      <c r="AM397" s="238"/>
      <c r="AN397" s="238"/>
      <c r="AO397" s="238"/>
      <c r="AP397" s="238"/>
      <c r="AQ397" s="238"/>
      <c r="AR397" s="238"/>
      <c r="AS397" s="238"/>
      <c r="AT397" s="238"/>
      <c r="AU397" s="238"/>
      <c r="AV397" s="238"/>
      <c r="AW397" s="238"/>
      <c r="AX397" s="238"/>
      <c r="AY397" s="238"/>
      <c r="AZ397" s="238"/>
      <c r="BA397" s="238"/>
      <c r="BB397" s="238"/>
      <c r="BC397" s="238"/>
      <c r="BD397" s="238"/>
      <c r="BE397" s="238"/>
      <c r="BF397" s="238"/>
    </row>
    <row r="398" spans="2:58" hidden="1">
      <c r="B398" s="226"/>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row>
    <row r="399" spans="2:58" hidden="1">
      <c r="B399" s="226"/>
      <c r="AB399" s="238"/>
      <c r="AC399" s="238"/>
      <c r="AD399" s="238"/>
      <c r="AE399" s="238"/>
      <c r="AF399" s="238"/>
      <c r="AG399" s="238"/>
      <c r="AH399" s="238"/>
      <c r="AI399" s="238"/>
      <c r="AJ399" s="238"/>
      <c r="AK399" s="238"/>
      <c r="AL399" s="238"/>
      <c r="AM399" s="238"/>
      <c r="AN399" s="238"/>
      <c r="AO399" s="238"/>
      <c r="AP399" s="238"/>
      <c r="AQ399" s="238"/>
      <c r="AR399" s="238"/>
      <c r="AS399" s="238"/>
      <c r="AT399" s="238"/>
      <c r="AU399" s="238"/>
      <c r="AV399" s="238"/>
      <c r="AW399" s="238"/>
      <c r="AX399" s="238"/>
      <c r="AY399" s="238"/>
      <c r="AZ399" s="238"/>
      <c r="BA399" s="238"/>
      <c r="BB399" s="238"/>
      <c r="BC399" s="238"/>
      <c r="BD399" s="238"/>
      <c r="BE399" s="238"/>
      <c r="BF399" s="238"/>
    </row>
    <row r="400" spans="2:58" hidden="1">
      <c r="B400" s="226"/>
      <c r="AB400" s="238"/>
      <c r="AC400" s="238"/>
      <c r="AD400" s="238"/>
      <c r="AE400" s="238"/>
      <c r="AF400" s="238"/>
      <c r="AG400" s="238"/>
      <c r="AH400" s="238"/>
      <c r="AI400" s="238"/>
      <c r="AJ400" s="238"/>
      <c r="AK400" s="238"/>
      <c r="AL400" s="238"/>
      <c r="AM400" s="238"/>
      <c r="AN400" s="238"/>
      <c r="AO400" s="238"/>
      <c r="AP400" s="238"/>
      <c r="AQ400" s="238"/>
      <c r="AR400" s="238"/>
      <c r="AS400" s="238"/>
      <c r="AT400" s="238"/>
      <c r="AU400" s="238"/>
      <c r="AV400" s="238"/>
      <c r="AW400" s="238"/>
      <c r="AX400" s="238"/>
      <c r="AY400" s="238"/>
      <c r="AZ400" s="238"/>
      <c r="BA400" s="238"/>
      <c r="BB400" s="238"/>
      <c r="BC400" s="238"/>
      <c r="BD400" s="238"/>
      <c r="BE400" s="238"/>
      <c r="BF400" s="238"/>
    </row>
    <row r="401" spans="2:58" hidden="1">
      <c r="B401" s="226"/>
      <c r="AB401" s="238"/>
      <c r="AC401" s="238"/>
      <c r="AD401" s="238"/>
      <c r="AE401" s="238"/>
      <c r="AF401" s="238"/>
      <c r="AG401" s="238"/>
      <c r="AH401" s="238"/>
      <c r="AI401" s="238"/>
      <c r="AJ401" s="238"/>
      <c r="AK401" s="238"/>
      <c r="AL401" s="238"/>
      <c r="AM401" s="238"/>
      <c r="AN401" s="238"/>
      <c r="AO401" s="238"/>
      <c r="AP401" s="238"/>
      <c r="AQ401" s="238"/>
      <c r="AR401" s="238"/>
      <c r="AS401" s="238"/>
      <c r="AT401" s="238"/>
      <c r="AU401" s="238"/>
      <c r="AV401" s="238"/>
      <c r="AW401" s="238"/>
      <c r="AX401" s="238"/>
      <c r="AY401" s="238"/>
      <c r="AZ401" s="238"/>
      <c r="BA401" s="238"/>
      <c r="BB401" s="238"/>
      <c r="BC401" s="238"/>
      <c r="BD401" s="238"/>
      <c r="BE401" s="238"/>
      <c r="BF401" s="238"/>
    </row>
    <row r="402" spans="2:58" hidden="1">
      <c r="B402" s="226"/>
      <c r="AB402" s="238"/>
      <c r="AC402" s="238"/>
      <c r="AD402" s="238"/>
      <c r="AE402" s="238"/>
      <c r="AF402" s="238"/>
      <c r="AG402" s="238"/>
      <c r="AH402" s="238"/>
      <c r="AI402" s="238"/>
      <c r="AJ402" s="238"/>
      <c r="AK402" s="238"/>
      <c r="AL402" s="238"/>
      <c r="AM402" s="238"/>
      <c r="AN402" s="238"/>
      <c r="AO402" s="238"/>
      <c r="AP402" s="238"/>
      <c r="AQ402" s="238"/>
      <c r="AR402" s="238"/>
      <c r="AS402" s="238"/>
      <c r="AT402" s="238"/>
      <c r="AU402" s="238"/>
      <c r="AV402" s="238"/>
      <c r="AW402" s="238"/>
      <c r="AX402" s="238"/>
      <c r="AY402" s="238"/>
      <c r="AZ402" s="238"/>
      <c r="BA402" s="238"/>
      <c r="BB402" s="238"/>
      <c r="BC402" s="238"/>
      <c r="BD402" s="238"/>
      <c r="BE402" s="238"/>
      <c r="BF402" s="238"/>
    </row>
    <row r="403" spans="2:58" hidden="1">
      <c r="B403" s="226"/>
      <c r="AB403" s="238"/>
      <c r="AC403" s="238"/>
      <c r="AD403" s="238"/>
      <c r="AE403" s="238"/>
      <c r="AF403" s="238"/>
      <c r="AG403" s="238"/>
      <c r="AH403" s="238"/>
      <c r="AI403" s="238"/>
      <c r="AJ403" s="238"/>
      <c r="AK403" s="238"/>
      <c r="AL403" s="238"/>
      <c r="AM403" s="238"/>
      <c r="AN403" s="238"/>
      <c r="AO403" s="238"/>
      <c r="AP403" s="238"/>
      <c r="AQ403" s="238"/>
      <c r="AR403" s="238"/>
      <c r="AS403" s="238"/>
      <c r="AT403" s="238"/>
      <c r="AU403" s="238"/>
      <c r="AV403" s="238"/>
      <c r="AW403" s="238"/>
      <c r="AX403" s="238"/>
      <c r="AY403" s="238"/>
      <c r="AZ403" s="238"/>
      <c r="BA403" s="238"/>
      <c r="BB403" s="238"/>
      <c r="BC403" s="238"/>
      <c r="BD403" s="238"/>
      <c r="BE403" s="238"/>
      <c r="BF403" s="238"/>
    </row>
    <row r="404" spans="2:58" hidden="1">
      <c r="B404" s="226"/>
      <c r="AB404" s="238"/>
      <c r="AC404" s="238"/>
      <c r="AD404" s="238"/>
      <c r="AE404" s="238"/>
      <c r="AF404" s="238"/>
      <c r="AG404" s="238"/>
      <c r="AH404" s="238"/>
      <c r="AI404" s="238"/>
      <c r="AJ404" s="238"/>
      <c r="AK404" s="238"/>
      <c r="AL404" s="238"/>
      <c r="AM404" s="238"/>
      <c r="AN404" s="238"/>
      <c r="AO404" s="238"/>
      <c r="AP404" s="238"/>
      <c r="AQ404" s="238"/>
      <c r="AR404" s="238"/>
      <c r="AS404" s="238"/>
      <c r="AT404" s="238"/>
      <c r="AU404" s="238"/>
      <c r="AV404" s="238"/>
      <c r="AW404" s="238"/>
      <c r="AX404" s="238"/>
      <c r="AY404" s="238"/>
      <c r="AZ404" s="238"/>
      <c r="BA404" s="238"/>
      <c r="BB404" s="238"/>
      <c r="BC404" s="238"/>
      <c r="BD404" s="238"/>
      <c r="BE404" s="238"/>
      <c r="BF404" s="238"/>
    </row>
    <row r="405" spans="2:58" hidden="1">
      <c r="B405" s="226"/>
      <c r="AB405" s="238"/>
      <c r="AC405" s="238"/>
      <c r="AD405" s="238"/>
      <c r="AE405" s="238"/>
      <c r="AF405" s="238"/>
      <c r="AG405" s="238"/>
      <c r="AH405" s="238"/>
      <c r="AI405" s="238"/>
      <c r="AJ405" s="238"/>
      <c r="AK405" s="238"/>
      <c r="AL405" s="238"/>
      <c r="AM405" s="238"/>
      <c r="AN405" s="238"/>
      <c r="AO405" s="238"/>
      <c r="AP405" s="238"/>
      <c r="AQ405" s="238"/>
      <c r="AR405" s="238"/>
      <c r="AS405" s="238"/>
      <c r="AT405" s="238"/>
      <c r="AU405" s="238"/>
      <c r="AV405" s="238"/>
      <c r="AW405" s="238"/>
      <c r="AX405" s="238"/>
      <c r="AY405" s="238"/>
      <c r="AZ405" s="238"/>
      <c r="BA405" s="238"/>
      <c r="BB405" s="238"/>
      <c r="BC405" s="238"/>
      <c r="BD405" s="238"/>
      <c r="BE405" s="238"/>
      <c r="BF405" s="238"/>
    </row>
    <row r="406" spans="2:58" hidden="1">
      <c r="B406" s="226"/>
      <c r="AB406" s="238"/>
      <c r="AC406" s="238"/>
      <c r="AD406" s="238"/>
      <c r="AE406" s="238"/>
      <c r="AF406" s="238"/>
      <c r="AG406" s="238"/>
      <c r="AH406" s="238"/>
      <c r="AI406" s="238"/>
      <c r="AJ406" s="238"/>
      <c r="AK406" s="238"/>
      <c r="AL406" s="238"/>
      <c r="AM406" s="238"/>
      <c r="AN406" s="238"/>
      <c r="AO406" s="238"/>
      <c r="AP406" s="238"/>
      <c r="AQ406" s="238"/>
      <c r="AR406" s="238"/>
      <c r="AS406" s="238"/>
      <c r="AT406" s="238"/>
      <c r="AU406" s="238"/>
      <c r="AV406" s="238"/>
      <c r="AW406" s="238"/>
      <c r="AX406" s="238"/>
      <c r="AY406" s="238"/>
      <c r="AZ406" s="238"/>
      <c r="BA406" s="238"/>
      <c r="BB406" s="238"/>
      <c r="BC406" s="238"/>
      <c r="BD406" s="238"/>
      <c r="BE406" s="238"/>
      <c r="BF406" s="238"/>
    </row>
    <row r="407" spans="2:58" hidden="1">
      <c r="B407" s="226"/>
      <c r="AB407" s="238"/>
      <c r="AC407" s="238"/>
      <c r="AD407" s="238"/>
      <c r="AE407" s="238"/>
      <c r="AF407" s="238"/>
      <c r="AG407" s="238"/>
      <c r="AH407" s="238"/>
      <c r="AI407" s="238"/>
      <c r="AJ407" s="238"/>
      <c r="AK407" s="238"/>
      <c r="AL407" s="238"/>
      <c r="AM407" s="238"/>
      <c r="AN407" s="238"/>
      <c r="AO407" s="238"/>
      <c r="AP407" s="238"/>
      <c r="AQ407" s="238"/>
      <c r="AR407" s="238"/>
      <c r="AS407" s="238"/>
      <c r="AT407" s="238"/>
      <c r="AU407" s="238"/>
      <c r="AV407" s="238"/>
      <c r="AW407" s="238"/>
      <c r="AX407" s="238"/>
      <c r="AY407" s="238"/>
      <c r="AZ407" s="238"/>
      <c r="BA407" s="238"/>
      <c r="BB407" s="238"/>
      <c r="BC407" s="238"/>
      <c r="BD407" s="238"/>
      <c r="BE407" s="238"/>
      <c r="BF407" s="238"/>
    </row>
    <row r="408" spans="2:58" hidden="1">
      <c r="B408" s="226"/>
      <c r="AB408" s="238"/>
      <c r="AC408" s="238"/>
      <c r="AD408" s="238"/>
      <c r="AE408" s="238"/>
      <c r="AF408" s="238"/>
      <c r="AG408" s="238"/>
      <c r="AH408" s="238"/>
      <c r="AI408" s="238"/>
      <c r="AJ408" s="238"/>
      <c r="AK408" s="238"/>
      <c r="AL408" s="238"/>
      <c r="AM408" s="238"/>
      <c r="AN408" s="238"/>
      <c r="AO408" s="238"/>
      <c r="AP408" s="238"/>
      <c r="AQ408" s="238"/>
      <c r="AR408" s="238"/>
      <c r="AS408" s="238"/>
      <c r="AT408" s="238"/>
      <c r="AU408" s="238"/>
      <c r="AV408" s="238"/>
      <c r="AW408" s="238"/>
      <c r="AX408" s="238"/>
      <c r="AY408" s="238"/>
      <c r="AZ408" s="238"/>
      <c r="BA408" s="238"/>
      <c r="BB408" s="238"/>
      <c r="BC408" s="238"/>
      <c r="BD408" s="238"/>
      <c r="BE408" s="238"/>
      <c r="BF408" s="238"/>
    </row>
    <row r="409" spans="2:58" hidden="1">
      <c r="B409" s="226"/>
      <c r="AB409" s="238"/>
      <c r="AC409" s="238"/>
      <c r="AD409" s="238"/>
      <c r="AE409" s="238"/>
      <c r="AF409" s="238"/>
      <c r="AG409" s="238"/>
      <c r="AH409" s="238"/>
      <c r="AI409" s="238"/>
      <c r="AJ409" s="238"/>
      <c r="AK409" s="238"/>
      <c r="AL409" s="238"/>
      <c r="AM409" s="238"/>
      <c r="AN409" s="238"/>
      <c r="AO409" s="238"/>
      <c r="AP409" s="238"/>
      <c r="AQ409" s="238"/>
      <c r="AR409" s="238"/>
      <c r="AS409" s="238"/>
      <c r="AT409" s="238"/>
      <c r="AU409" s="238"/>
      <c r="AV409" s="238"/>
      <c r="AW409" s="238"/>
      <c r="AX409" s="238"/>
      <c r="AY409" s="238"/>
      <c r="AZ409" s="238"/>
      <c r="BA409" s="238"/>
      <c r="BB409" s="238"/>
      <c r="BC409" s="238"/>
      <c r="BD409" s="238"/>
      <c r="BE409" s="238"/>
      <c r="BF409" s="238"/>
    </row>
    <row r="410" spans="2:58" hidden="1">
      <c r="B410" s="226"/>
      <c r="AB410" s="238"/>
      <c r="AC410" s="238"/>
      <c r="AD410" s="238"/>
      <c r="AE410" s="238"/>
      <c r="AF410" s="238"/>
      <c r="AG410" s="238"/>
      <c r="AH410" s="238"/>
      <c r="AI410" s="238"/>
      <c r="AJ410" s="238"/>
      <c r="AK410" s="238"/>
      <c r="AL410" s="238"/>
      <c r="AM410" s="238"/>
      <c r="AN410" s="238"/>
      <c r="AO410" s="238"/>
      <c r="AP410" s="238"/>
      <c r="AQ410" s="238"/>
      <c r="AR410" s="238"/>
      <c r="AS410" s="238"/>
      <c r="AT410" s="238"/>
      <c r="AU410" s="238"/>
      <c r="AV410" s="238"/>
      <c r="AW410" s="238"/>
      <c r="AX410" s="238"/>
      <c r="AY410" s="238"/>
      <c r="AZ410" s="238"/>
      <c r="BA410" s="238"/>
      <c r="BB410" s="238"/>
      <c r="BC410" s="238"/>
      <c r="BD410" s="238"/>
      <c r="BE410" s="238"/>
      <c r="BF410" s="238"/>
    </row>
    <row r="411" spans="2:58" hidden="1">
      <c r="B411" s="226"/>
      <c r="AB411" s="238"/>
      <c r="AC411" s="238"/>
      <c r="AD411" s="238"/>
      <c r="AE411" s="238"/>
      <c r="AF411" s="238"/>
      <c r="AG411" s="238"/>
      <c r="AH411" s="238"/>
      <c r="AI411" s="238"/>
      <c r="AJ411" s="238"/>
      <c r="AK411" s="238"/>
      <c r="AL411" s="238"/>
      <c r="AM411" s="238"/>
      <c r="AN411" s="238"/>
      <c r="AO411" s="238"/>
      <c r="AP411" s="238"/>
      <c r="AQ411" s="238"/>
      <c r="AR411" s="238"/>
      <c r="AS411" s="238"/>
      <c r="AT411" s="238"/>
      <c r="AU411" s="238"/>
      <c r="AV411" s="238"/>
      <c r="AW411" s="238"/>
      <c r="AX411" s="238"/>
      <c r="AY411" s="238"/>
      <c r="AZ411" s="238"/>
      <c r="BA411" s="238"/>
      <c r="BB411" s="238"/>
      <c r="BC411" s="238"/>
      <c r="BD411" s="238"/>
      <c r="BE411" s="238"/>
      <c r="BF411" s="238"/>
    </row>
    <row r="412" spans="2:58" hidden="1">
      <c r="B412" s="226"/>
      <c r="AB412" s="238"/>
      <c r="AC412" s="238"/>
      <c r="AD412" s="238"/>
      <c r="AE412" s="238"/>
      <c r="AF412" s="238"/>
      <c r="AG412" s="238"/>
      <c r="AH412" s="238"/>
      <c r="AI412" s="238"/>
      <c r="AJ412" s="238"/>
      <c r="AK412" s="238"/>
      <c r="AL412" s="238"/>
      <c r="AM412" s="238"/>
      <c r="AN412" s="238"/>
      <c r="AO412" s="238"/>
      <c r="AP412" s="238"/>
      <c r="AQ412" s="238"/>
      <c r="AR412" s="238"/>
      <c r="AS412" s="238"/>
      <c r="AT412" s="238"/>
      <c r="AU412" s="238"/>
      <c r="AV412" s="238"/>
      <c r="AW412" s="238"/>
      <c r="AX412" s="238"/>
      <c r="AY412" s="238"/>
      <c r="AZ412" s="238"/>
      <c r="BA412" s="238"/>
      <c r="BB412" s="238"/>
      <c r="BC412" s="238"/>
      <c r="BD412" s="238"/>
      <c r="BE412" s="238"/>
      <c r="BF412" s="238"/>
    </row>
    <row r="413" spans="2:58" hidden="1">
      <c r="B413" s="226"/>
      <c r="AB413" s="238"/>
      <c r="AC413" s="238"/>
      <c r="AD413" s="238"/>
      <c r="AE413" s="238"/>
      <c r="AF413" s="238"/>
      <c r="AG413" s="238"/>
      <c r="AH413" s="238"/>
      <c r="AI413" s="238"/>
      <c r="AJ413" s="238"/>
      <c r="AK413" s="238"/>
      <c r="AL413" s="238"/>
      <c r="AM413" s="238"/>
      <c r="AN413" s="238"/>
      <c r="AO413" s="238"/>
      <c r="AP413" s="238"/>
      <c r="AQ413" s="238"/>
      <c r="AR413" s="238"/>
      <c r="AS413" s="238"/>
      <c r="AT413" s="238"/>
      <c r="AU413" s="238"/>
      <c r="AV413" s="238"/>
      <c r="AW413" s="238"/>
      <c r="AX413" s="238"/>
      <c r="AY413" s="238"/>
      <c r="AZ413" s="238"/>
      <c r="BA413" s="238"/>
      <c r="BB413" s="238"/>
      <c r="BC413" s="238"/>
      <c r="BD413" s="238"/>
      <c r="BE413" s="238"/>
      <c r="BF413" s="238"/>
    </row>
    <row r="414" spans="2:58" hidden="1">
      <c r="B414" s="226"/>
      <c r="AB414" s="238"/>
      <c r="AC414" s="238"/>
      <c r="AD414" s="238"/>
      <c r="AE414" s="238"/>
      <c r="AF414" s="238"/>
      <c r="AG414" s="238"/>
      <c r="AH414" s="238"/>
      <c r="AI414" s="238"/>
      <c r="AJ414" s="238"/>
      <c r="AK414" s="238"/>
      <c r="AL414" s="238"/>
      <c r="AM414" s="238"/>
      <c r="AN414" s="238"/>
      <c r="AO414" s="238"/>
      <c r="AP414" s="238"/>
      <c r="AQ414" s="238"/>
      <c r="AR414" s="238"/>
      <c r="AS414" s="238"/>
      <c r="AT414" s="238"/>
      <c r="AU414" s="238"/>
      <c r="AV414" s="238"/>
      <c r="AW414" s="238"/>
      <c r="AX414" s="238"/>
      <c r="AY414" s="238"/>
      <c r="AZ414" s="238"/>
      <c r="BA414" s="238"/>
      <c r="BB414" s="238"/>
      <c r="BC414" s="238"/>
      <c r="BD414" s="238"/>
      <c r="BE414" s="238"/>
      <c r="BF414" s="238"/>
    </row>
    <row r="415" spans="2:58" hidden="1">
      <c r="B415" s="226"/>
      <c r="AB415" s="238"/>
      <c r="AC415" s="238"/>
      <c r="AD415" s="238"/>
      <c r="AE415" s="238"/>
      <c r="AF415" s="238"/>
      <c r="AG415" s="238"/>
      <c r="AH415" s="238"/>
      <c r="AI415" s="238"/>
      <c r="AJ415" s="238"/>
      <c r="AK415" s="238"/>
      <c r="AL415" s="238"/>
      <c r="AM415" s="238"/>
      <c r="AN415" s="238"/>
      <c r="AO415" s="238"/>
      <c r="AP415" s="238"/>
      <c r="AQ415" s="238"/>
      <c r="AR415" s="238"/>
      <c r="AS415" s="238"/>
      <c r="AT415" s="238"/>
      <c r="AU415" s="238"/>
      <c r="AV415" s="238"/>
      <c r="AW415" s="238"/>
      <c r="AX415" s="238"/>
      <c r="AY415" s="238"/>
      <c r="AZ415" s="238"/>
      <c r="BA415" s="238"/>
      <c r="BB415" s="238"/>
      <c r="BC415" s="238"/>
      <c r="BD415" s="238"/>
      <c r="BE415" s="238"/>
      <c r="BF415" s="238"/>
    </row>
    <row r="416" spans="2:58" hidden="1">
      <c r="B416" s="226"/>
      <c r="AB416" s="238"/>
      <c r="AC416" s="238"/>
      <c r="AD416" s="238"/>
      <c r="AE416" s="238"/>
      <c r="AF416" s="238"/>
      <c r="AG416" s="238"/>
      <c r="AH416" s="238"/>
      <c r="AI416" s="238"/>
      <c r="AJ416" s="238"/>
      <c r="AK416" s="238"/>
      <c r="AL416" s="238"/>
      <c r="AM416" s="238"/>
      <c r="AN416" s="238"/>
      <c r="AO416" s="238"/>
      <c r="AP416" s="238"/>
      <c r="AQ416" s="238"/>
      <c r="AR416" s="238"/>
      <c r="AS416" s="238"/>
      <c r="AT416" s="238"/>
      <c r="AU416" s="238"/>
      <c r="AV416" s="238"/>
      <c r="AW416" s="238"/>
      <c r="AX416" s="238"/>
      <c r="AY416" s="238"/>
      <c r="AZ416" s="238"/>
      <c r="BA416" s="238"/>
      <c r="BB416" s="238"/>
      <c r="BC416" s="238"/>
      <c r="BD416" s="238"/>
      <c r="BE416" s="238"/>
      <c r="BF416" s="238"/>
    </row>
    <row r="417" spans="2:58" hidden="1">
      <c r="B417" s="226"/>
      <c r="AB417" s="238"/>
      <c r="AC417" s="238"/>
      <c r="AD417" s="238"/>
      <c r="AE417" s="238"/>
      <c r="AF417" s="238"/>
      <c r="AG417" s="238"/>
      <c r="AH417" s="238"/>
      <c r="AI417" s="238"/>
      <c r="AJ417" s="238"/>
      <c r="AK417" s="238"/>
      <c r="AL417" s="238"/>
      <c r="AM417" s="238"/>
      <c r="AN417" s="238"/>
      <c r="AO417" s="238"/>
      <c r="AP417" s="238"/>
      <c r="AQ417" s="238"/>
      <c r="AR417" s="238"/>
      <c r="AS417" s="238"/>
      <c r="AT417" s="238"/>
      <c r="AU417" s="238"/>
      <c r="AV417" s="238"/>
      <c r="AW417" s="238"/>
      <c r="AX417" s="238"/>
      <c r="AY417" s="238"/>
      <c r="AZ417" s="238"/>
      <c r="BA417" s="238"/>
      <c r="BB417" s="238"/>
      <c r="BC417" s="238"/>
      <c r="BD417" s="238"/>
      <c r="BE417" s="238"/>
      <c r="BF417" s="238"/>
    </row>
    <row r="418" spans="2:58" hidden="1">
      <c r="B418" s="226"/>
      <c r="AB418" s="238"/>
      <c r="AC418" s="238"/>
      <c r="AD418" s="238"/>
      <c r="AE418" s="238"/>
      <c r="AF418" s="238"/>
      <c r="AG418" s="238"/>
      <c r="AH418" s="238"/>
      <c r="AI418" s="238"/>
      <c r="AJ418" s="238"/>
      <c r="AK418" s="238"/>
      <c r="AL418" s="238"/>
      <c r="AM418" s="238"/>
      <c r="AN418" s="238"/>
      <c r="AO418" s="238"/>
      <c r="AP418" s="238"/>
      <c r="AQ418" s="238"/>
      <c r="AR418" s="238"/>
      <c r="AS418" s="238"/>
      <c r="AT418" s="238"/>
      <c r="AU418" s="238"/>
      <c r="AV418" s="238"/>
      <c r="AW418" s="238"/>
      <c r="AX418" s="238"/>
      <c r="AY418" s="238"/>
      <c r="AZ418" s="238"/>
      <c r="BA418" s="238"/>
      <c r="BB418" s="238"/>
      <c r="BC418" s="238"/>
      <c r="BD418" s="238"/>
      <c r="BE418" s="238"/>
      <c r="BF418" s="238"/>
    </row>
    <row r="419" spans="2:58" hidden="1">
      <c r="B419" s="226"/>
      <c r="AB419" s="238"/>
      <c r="AC419" s="238"/>
      <c r="AD419" s="238"/>
      <c r="AE419" s="238"/>
      <c r="AF419" s="238"/>
      <c r="AG419" s="238"/>
      <c r="AH419" s="238"/>
      <c r="AI419" s="238"/>
      <c r="AJ419" s="238"/>
      <c r="AK419" s="238"/>
      <c r="AL419" s="238"/>
      <c r="AM419" s="238"/>
      <c r="AN419" s="238"/>
      <c r="AO419" s="238"/>
      <c r="AP419" s="238"/>
      <c r="AQ419" s="238"/>
      <c r="AR419" s="238"/>
      <c r="AS419" s="238"/>
      <c r="AT419" s="238"/>
      <c r="AU419" s="238"/>
      <c r="AV419" s="238"/>
      <c r="AW419" s="238"/>
      <c r="AX419" s="238"/>
      <c r="AY419" s="238"/>
      <c r="AZ419" s="238"/>
      <c r="BA419" s="238"/>
      <c r="BB419" s="238"/>
      <c r="BC419" s="238"/>
      <c r="BD419" s="238"/>
      <c r="BE419" s="238"/>
      <c r="BF419" s="238"/>
    </row>
    <row r="420" spans="2:58" hidden="1">
      <c r="B420" s="226"/>
      <c r="AB420" s="238"/>
      <c r="AC420" s="238"/>
      <c r="AD420" s="238"/>
      <c r="AE420" s="238"/>
      <c r="AF420" s="238"/>
      <c r="AG420" s="238"/>
      <c r="AH420" s="238"/>
      <c r="AI420" s="238"/>
      <c r="AJ420" s="238"/>
      <c r="AK420" s="238"/>
      <c r="AL420" s="238"/>
      <c r="AM420" s="238"/>
      <c r="AN420" s="238"/>
      <c r="AO420" s="238"/>
      <c r="AP420" s="238"/>
      <c r="AQ420" s="238"/>
      <c r="AR420" s="238"/>
      <c r="AS420" s="238"/>
      <c r="AT420" s="238"/>
      <c r="AU420" s="238"/>
      <c r="AV420" s="238"/>
      <c r="AW420" s="238"/>
      <c r="AX420" s="238"/>
      <c r="AY420" s="238"/>
      <c r="AZ420" s="238"/>
      <c r="BA420" s="238"/>
      <c r="BB420" s="238"/>
      <c r="BC420" s="238"/>
      <c r="BD420" s="238"/>
      <c r="BE420" s="238"/>
      <c r="BF420" s="238"/>
    </row>
    <row r="421" spans="2:58" hidden="1">
      <c r="B421" s="226"/>
      <c r="AB421" s="238"/>
      <c r="AC421" s="238"/>
      <c r="AD421" s="238"/>
      <c r="AE421" s="238"/>
      <c r="AF421" s="238"/>
      <c r="AG421" s="238"/>
      <c r="AH421" s="238"/>
      <c r="AI421" s="238"/>
      <c r="AJ421" s="238"/>
      <c r="AK421" s="238"/>
      <c r="AL421" s="238"/>
      <c r="AM421" s="238"/>
      <c r="AN421" s="238"/>
      <c r="AO421" s="238"/>
      <c r="AP421" s="238"/>
      <c r="AQ421" s="238"/>
      <c r="AR421" s="238"/>
      <c r="AS421" s="238"/>
      <c r="AT421" s="238"/>
      <c r="AU421" s="238"/>
      <c r="AV421" s="238"/>
      <c r="AW421" s="238"/>
      <c r="AX421" s="238"/>
      <c r="AY421" s="238"/>
      <c r="AZ421" s="238"/>
      <c r="BA421" s="238"/>
      <c r="BB421" s="238"/>
      <c r="BC421" s="238"/>
      <c r="BD421" s="238"/>
      <c r="BE421" s="238"/>
      <c r="BF421" s="238"/>
    </row>
    <row r="422" spans="2:58" hidden="1">
      <c r="B422" s="226"/>
      <c r="AB422" s="238"/>
      <c r="AC422" s="238"/>
      <c r="AD422" s="238"/>
      <c r="AE422" s="238"/>
      <c r="AF422" s="238"/>
      <c r="AG422" s="238"/>
      <c r="AH422" s="238"/>
      <c r="AI422" s="238"/>
      <c r="AJ422" s="238"/>
      <c r="AK422" s="238"/>
      <c r="AL422" s="238"/>
      <c r="AM422" s="238"/>
      <c r="AN422" s="238"/>
      <c r="AO422" s="238"/>
      <c r="AP422" s="238"/>
      <c r="AQ422" s="238"/>
      <c r="AR422" s="238"/>
      <c r="AS422" s="238"/>
      <c r="AT422" s="238"/>
      <c r="AU422" s="238"/>
      <c r="AV422" s="238"/>
      <c r="AW422" s="238"/>
      <c r="AX422" s="238"/>
      <c r="AY422" s="238"/>
      <c r="AZ422" s="238"/>
      <c r="BA422" s="238"/>
      <c r="BB422" s="238"/>
      <c r="BC422" s="238"/>
      <c r="BD422" s="238"/>
      <c r="BE422" s="238"/>
      <c r="BF422" s="238"/>
    </row>
    <row r="423" spans="2:58" hidden="1">
      <c r="B423" s="226"/>
      <c r="AB423" s="238"/>
      <c r="AC423" s="238"/>
      <c r="AD423" s="238"/>
      <c r="AE423" s="238"/>
      <c r="AF423" s="238"/>
      <c r="AG423" s="238"/>
      <c r="AH423" s="238"/>
      <c r="AI423" s="238"/>
      <c r="AJ423" s="238"/>
      <c r="AK423" s="238"/>
      <c r="AL423" s="238"/>
      <c r="AM423" s="238"/>
      <c r="AN423" s="238"/>
      <c r="AO423" s="238"/>
      <c r="AP423" s="238"/>
      <c r="AQ423" s="238"/>
      <c r="AR423" s="238"/>
      <c r="AS423" s="238"/>
      <c r="AT423" s="238"/>
      <c r="AU423" s="238"/>
      <c r="AV423" s="238"/>
      <c r="AW423" s="238"/>
      <c r="AX423" s="238"/>
      <c r="AY423" s="238"/>
      <c r="AZ423" s="238"/>
      <c r="BA423" s="238"/>
      <c r="BB423" s="238"/>
      <c r="BC423" s="238"/>
      <c r="BD423" s="238"/>
      <c r="BE423" s="238"/>
      <c r="BF423" s="238"/>
    </row>
    <row r="424" spans="2:58" hidden="1">
      <c r="B424" s="226"/>
      <c r="AB424" s="238"/>
      <c r="AC424" s="238"/>
      <c r="AD424" s="238"/>
      <c r="AE424" s="238"/>
      <c r="AF424" s="238"/>
      <c r="AG424" s="238"/>
      <c r="AH424" s="238"/>
      <c r="AI424" s="238"/>
      <c r="AJ424" s="238"/>
      <c r="AK424" s="238"/>
      <c r="AL424" s="238"/>
      <c r="AM424" s="238"/>
      <c r="AN424" s="238"/>
      <c r="AO424" s="238"/>
      <c r="AP424" s="238"/>
      <c r="AQ424" s="238"/>
      <c r="AR424" s="238"/>
      <c r="AS424" s="238"/>
      <c r="AT424" s="238"/>
      <c r="AU424" s="238"/>
      <c r="AV424" s="238"/>
      <c r="AW424" s="238"/>
      <c r="AX424" s="238"/>
      <c r="AY424" s="238"/>
      <c r="AZ424" s="238"/>
      <c r="BA424" s="238"/>
      <c r="BB424" s="238"/>
      <c r="BC424" s="238"/>
      <c r="BD424" s="238"/>
      <c r="BE424" s="238"/>
      <c r="BF424" s="238"/>
    </row>
    <row r="425" spans="2:58" hidden="1">
      <c r="B425" s="226"/>
      <c r="AB425" s="238"/>
      <c r="AC425" s="238"/>
      <c r="AD425" s="238"/>
      <c r="AE425" s="238"/>
      <c r="AF425" s="238"/>
      <c r="AG425" s="238"/>
      <c r="AH425" s="238"/>
      <c r="AI425" s="238"/>
      <c r="AJ425" s="238"/>
      <c r="AK425" s="238"/>
      <c r="AL425" s="238"/>
      <c r="AM425" s="238"/>
      <c r="AN425" s="238"/>
      <c r="AO425" s="238"/>
      <c r="AP425" s="238"/>
      <c r="AQ425" s="238"/>
      <c r="AR425" s="238"/>
      <c r="AS425" s="238"/>
      <c r="AT425" s="238"/>
      <c r="AU425" s="238"/>
      <c r="AV425" s="238"/>
      <c r="AW425" s="238"/>
      <c r="AX425" s="238"/>
      <c r="AY425" s="238"/>
      <c r="AZ425" s="238"/>
      <c r="BA425" s="238"/>
      <c r="BB425" s="238"/>
      <c r="BC425" s="238"/>
      <c r="BD425" s="238"/>
      <c r="BE425" s="238"/>
      <c r="BF425" s="238"/>
    </row>
    <row r="426" spans="2:58" hidden="1">
      <c r="B426" s="226"/>
      <c r="AB426" s="238"/>
      <c r="AC426" s="238"/>
      <c r="AD426" s="238"/>
      <c r="AE426" s="238"/>
      <c r="AF426" s="238"/>
      <c r="AG426" s="238"/>
      <c r="AH426" s="238"/>
      <c r="AI426" s="238"/>
      <c r="AJ426" s="238"/>
      <c r="AK426" s="238"/>
      <c r="AL426" s="238"/>
      <c r="AM426" s="238"/>
      <c r="AN426" s="238"/>
      <c r="AO426" s="238"/>
      <c r="AP426" s="238"/>
      <c r="AQ426" s="238"/>
      <c r="AR426" s="238"/>
      <c r="AS426" s="238"/>
      <c r="AT426" s="238"/>
      <c r="AU426" s="238"/>
      <c r="AV426" s="238"/>
      <c r="AW426" s="238"/>
      <c r="AX426" s="238"/>
      <c r="AY426" s="238"/>
      <c r="AZ426" s="238"/>
      <c r="BA426" s="238"/>
      <c r="BB426" s="238"/>
      <c r="BC426" s="238"/>
      <c r="BD426" s="238"/>
      <c r="BE426" s="238"/>
      <c r="BF426" s="238"/>
    </row>
    <row r="427" spans="2:58" hidden="1">
      <c r="B427" s="226"/>
      <c r="AB427" s="238"/>
      <c r="AC427" s="238"/>
      <c r="AD427" s="238"/>
      <c r="AE427" s="238"/>
      <c r="AF427" s="238"/>
      <c r="AG427" s="238"/>
      <c r="AH427" s="238"/>
      <c r="AI427" s="238"/>
      <c r="AJ427" s="238"/>
      <c r="AK427" s="238"/>
      <c r="AL427" s="238"/>
      <c r="AM427" s="238"/>
      <c r="AN427" s="238"/>
      <c r="AO427" s="238"/>
      <c r="AP427" s="238"/>
      <c r="AQ427" s="238"/>
      <c r="AR427" s="238"/>
      <c r="AS427" s="238"/>
      <c r="AT427" s="238"/>
      <c r="AU427" s="238"/>
      <c r="AV427" s="238"/>
      <c r="AW427" s="238"/>
      <c r="AX427" s="238"/>
      <c r="AY427" s="238"/>
      <c r="AZ427" s="238"/>
      <c r="BA427" s="238"/>
      <c r="BB427" s="238"/>
      <c r="BC427" s="238"/>
      <c r="BD427" s="238"/>
      <c r="BE427" s="238"/>
      <c r="BF427" s="238"/>
    </row>
    <row r="428" spans="2:58" hidden="1">
      <c r="B428" s="226"/>
      <c r="AB428" s="238"/>
      <c r="AC428" s="238"/>
      <c r="AD428" s="238"/>
      <c r="AE428" s="238"/>
      <c r="AF428" s="238"/>
      <c r="AG428" s="238"/>
      <c r="AH428" s="238"/>
      <c r="AI428" s="238"/>
      <c r="AJ428" s="238"/>
      <c r="AK428" s="238"/>
      <c r="AL428" s="238"/>
      <c r="AM428" s="238"/>
      <c r="AN428" s="238"/>
      <c r="AO428" s="238"/>
      <c r="AP428" s="238"/>
      <c r="AQ428" s="238"/>
      <c r="AR428" s="238"/>
      <c r="AS428" s="238"/>
      <c r="AT428" s="238"/>
      <c r="AU428" s="238"/>
      <c r="AV428" s="238"/>
      <c r="AW428" s="238"/>
      <c r="AX428" s="238"/>
      <c r="AY428" s="238"/>
      <c r="AZ428" s="238"/>
      <c r="BA428" s="238"/>
      <c r="BB428" s="238"/>
      <c r="BC428" s="238"/>
      <c r="BD428" s="238"/>
      <c r="BE428" s="238"/>
      <c r="BF428" s="238"/>
    </row>
    <row r="429" spans="2:58" hidden="1">
      <c r="B429" s="226"/>
      <c r="AB429" s="238"/>
      <c r="AC429" s="238"/>
      <c r="AD429" s="238"/>
      <c r="AE429" s="238"/>
      <c r="AF429" s="238"/>
      <c r="AG429" s="238"/>
      <c r="AH429" s="238"/>
      <c r="AI429" s="238"/>
      <c r="AJ429" s="238"/>
      <c r="AK429" s="238"/>
      <c r="AL429" s="238"/>
      <c r="AM429" s="238"/>
      <c r="AN429" s="238"/>
      <c r="AO429" s="238"/>
      <c r="AP429" s="238"/>
      <c r="AQ429" s="238"/>
      <c r="AR429" s="238"/>
      <c r="AS429" s="238"/>
      <c r="AT429" s="238"/>
      <c r="AU429" s="238"/>
      <c r="AV429" s="238"/>
      <c r="AW429" s="238"/>
      <c r="AX429" s="238"/>
      <c r="AY429" s="238"/>
      <c r="AZ429" s="238"/>
      <c r="BA429" s="238"/>
      <c r="BB429" s="238"/>
      <c r="BC429" s="238"/>
      <c r="BD429" s="238"/>
      <c r="BE429" s="238"/>
      <c r="BF429" s="238"/>
    </row>
    <row r="430" spans="2:58" hidden="1">
      <c r="B430" s="226"/>
      <c r="AB430" s="238"/>
      <c r="AC430" s="238"/>
      <c r="AD430" s="238"/>
      <c r="AE430" s="238"/>
      <c r="AF430" s="238"/>
      <c r="AG430" s="238"/>
      <c r="AH430" s="238"/>
      <c r="AI430" s="238"/>
      <c r="AJ430" s="238"/>
      <c r="AK430" s="238"/>
      <c r="AL430" s="238"/>
      <c r="AM430" s="238"/>
      <c r="AN430" s="238"/>
      <c r="AO430" s="238"/>
      <c r="AP430" s="238"/>
      <c r="AQ430" s="238"/>
      <c r="AR430" s="238"/>
      <c r="AS430" s="238"/>
      <c r="AT430" s="238"/>
      <c r="AU430" s="238"/>
      <c r="AV430" s="238"/>
      <c r="AW430" s="238"/>
      <c r="AX430" s="238"/>
      <c r="AY430" s="238"/>
      <c r="AZ430" s="238"/>
      <c r="BA430" s="238"/>
      <c r="BB430" s="238"/>
      <c r="BC430" s="238"/>
      <c r="BD430" s="238"/>
      <c r="BE430" s="238"/>
      <c r="BF430" s="238"/>
    </row>
    <row r="431" spans="2:58" hidden="1">
      <c r="B431" s="226"/>
      <c r="AB431" s="238"/>
      <c r="AC431" s="238"/>
      <c r="AD431" s="238"/>
      <c r="AE431" s="238"/>
      <c r="AF431" s="238"/>
      <c r="AG431" s="238"/>
      <c r="AH431" s="238"/>
      <c r="AI431" s="238"/>
      <c r="AJ431" s="238"/>
      <c r="AK431" s="238"/>
      <c r="AL431" s="238"/>
      <c r="AM431" s="238"/>
      <c r="AN431" s="238"/>
      <c r="AO431" s="238"/>
      <c r="AP431" s="238"/>
      <c r="AQ431" s="238"/>
      <c r="AR431" s="238"/>
      <c r="AS431" s="238"/>
      <c r="AT431" s="238"/>
      <c r="AU431" s="238"/>
      <c r="AV431" s="238"/>
      <c r="AW431" s="238"/>
      <c r="AX431" s="238"/>
      <c r="AY431" s="238"/>
      <c r="AZ431" s="238"/>
      <c r="BA431" s="238"/>
      <c r="BB431" s="238"/>
      <c r="BC431" s="238"/>
      <c r="BD431" s="238"/>
      <c r="BE431" s="238"/>
      <c r="BF431" s="238"/>
    </row>
    <row r="432" spans="2:58" hidden="1">
      <c r="B432" s="226"/>
      <c r="AB432" s="238"/>
      <c r="AC432" s="238"/>
      <c r="AD432" s="238"/>
      <c r="AE432" s="238"/>
      <c r="AF432" s="238"/>
      <c r="AG432" s="238"/>
      <c r="AH432" s="238"/>
      <c r="AI432" s="238"/>
      <c r="AJ432" s="238"/>
      <c r="AK432" s="238"/>
      <c r="AL432" s="238"/>
      <c r="AM432" s="238"/>
      <c r="AN432" s="238"/>
      <c r="AO432" s="238"/>
      <c r="AP432" s="238"/>
      <c r="AQ432" s="238"/>
      <c r="AR432" s="238"/>
      <c r="AS432" s="238"/>
      <c r="AT432" s="238"/>
      <c r="AU432" s="238"/>
      <c r="AV432" s="238"/>
      <c r="AW432" s="238"/>
      <c r="AX432" s="238"/>
      <c r="AY432" s="238"/>
      <c r="AZ432" s="238"/>
      <c r="BA432" s="238"/>
      <c r="BB432" s="238"/>
      <c r="BC432" s="238"/>
      <c r="BD432" s="238"/>
      <c r="BE432" s="238"/>
      <c r="BF432" s="238"/>
    </row>
    <row r="433" spans="2:58" hidden="1">
      <c r="B433" s="226"/>
      <c r="AB433" s="238"/>
      <c r="AC433" s="238"/>
      <c r="AD433" s="238"/>
      <c r="AE433" s="238"/>
      <c r="AF433" s="238"/>
      <c r="AG433" s="238"/>
      <c r="AH433" s="238"/>
      <c r="AI433" s="238"/>
      <c r="AJ433" s="238"/>
      <c r="AK433" s="238"/>
      <c r="AL433" s="238"/>
      <c r="AM433" s="238"/>
      <c r="AN433" s="238"/>
      <c r="AO433" s="238"/>
      <c r="AP433" s="238"/>
      <c r="AQ433" s="238"/>
      <c r="AR433" s="238"/>
      <c r="AS433" s="238"/>
      <c r="AT433" s="238"/>
      <c r="AU433" s="238"/>
      <c r="AV433" s="238"/>
      <c r="AW433" s="238"/>
      <c r="AX433" s="238"/>
      <c r="AY433" s="238"/>
      <c r="AZ433" s="238"/>
      <c r="BA433" s="238"/>
      <c r="BB433" s="238"/>
      <c r="BC433" s="238"/>
      <c r="BD433" s="238"/>
      <c r="BE433" s="238"/>
      <c r="BF433" s="238"/>
    </row>
    <row r="434" spans="2:58" hidden="1">
      <c r="B434" s="226"/>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row>
    <row r="435" spans="2:58" hidden="1">
      <c r="B435" s="226"/>
      <c r="AB435" s="238"/>
      <c r="AC435" s="238"/>
      <c r="AD435" s="238"/>
      <c r="AE435" s="238"/>
      <c r="AF435" s="238"/>
      <c r="AG435" s="238"/>
      <c r="AH435" s="238"/>
      <c r="AI435" s="238"/>
      <c r="AJ435" s="238"/>
      <c r="AK435" s="238"/>
      <c r="AL435" s="238"/>
      <c r="AM435" s="238"/>
      <c r="AN435" s="238"/>
      <c r="AO435" s="238"/>
      <c r="AP435" s="238"/>
      <c r="AQ435" s="238"/>
      <c r="AR435" s="238"/>
      <c r="AS435" s="238"/>
      <c r="AT435" s="238"/>
      <c r="AU435" s="238"/>
      <c r="AV435" s="238"/>
      <c r="AW435" s="238"/>
      <c r="AX435" s="238"/>
      <c r="AY435" s="238"/>
      <c r="AZ435" s="238"/>
      <c r="BA435" s="238"/>
      <c r="BB435" s="238"/>
      <c r="BC435" s="238"/>
      <c r="BD435" s="238"/>
      <c r="BE435" s="238"/>
      <c r="BF435" s="238"/>
    </row>
    <row r="436" spans="2:58" hidden="1">
      <c r="B436" s="226"/>
      <c r="AB436" s="238"/>
      <c r="AC436" s="238"/>
      <c r="AD436" s="238"/>
      <c r="AE436" s="238"/>
      <c r="AF436" s="238"/>
      <c r="AG436" s="238"/>
      <c r="AH436" s="238"/>
      <c r="AI436" s="238"/>
      <c r="AJ436" s="238"/>
      <c r="AK436" s="238"/>
      <c r="AL436" s="238"/>
      <c r="AM436" s="238"/>
      <c r="AN436" s="238"/>
      <c r="AO436" s="238"/>
      <c r="AP436" s="238"/>
      <c r="AQ436" s="238"/>
      <c r="AR436" s="238"/>
      <c r="AS436" s="238"/>
      <c r="AT436" s="238"/>
      <c r="AU436" s="238"/>
      <c r="AV436" s="238"/>
      <c r="AW436" s="238"/>
      <c r="AX436" s="238"/>
      <c r="AY436" s="238"/>
      <c r="AZ436" s="238"/>
      <c r="BA436" s="238"/>
      <c r="BB436" s="238"/>
      <c r="BC436" s="238"/>
      <c r="BD436" s="238"/>
      <c r="BE436" s="238"/>
      <c r="BF436" s="238"/>
    </row>
    <row r="437" spans="2:58" hidden="1">
      <c r="B437" s="226"/>
      <c r="AB437" s="238"/>
      <c r="AC437" s="238"/>
      <c r="AD437" s="238"/>
      <c r="AE437" s="238"/>
      <c r="AF437" s="238"/>
      <c r="AG437" s="238"/>
      <c r="AH437" s="238"/>
      <c r="AI437" s="238"/>
      <c r="AJ437" s="238"/>
      <c r="AK437" s="238"/>
      <c r="AL437" s="238"/>
      <c r="AM437" s="238"/>
      <c r="AN437" s="238"/>
      <c r="AO437" s="238"/>
      <c r="AP437" s="238"/>
      <c r="AQ437" s="238"/>
      <c r="AR437" s="238"/>
      <c r="AS437" s="238"/>
      <c r="AT437" s="238"/>
      <c r="AU437" s="238"/>
      <c r="AV437" s="238"/>
      <c r="AW437" s="238"/>
      <c r="AX437" s="238"/>
      <c r="AY437" s="238"/>
      <c r="AZ437" s="238"/>
      <c r="BA437" s="238"/>
      <c r="BB437" s="238"/>
      <c r="BC437" s="238"/>
      <c r="BD437" s="238"/>
      <c r="BE437" s="238"/>
      <c r="BF437" s="238"/>
    </row>
    <row r="438" spans="2:58" hidden="1">
      <c r="B438" s="226"/>
      <c r="AB438" s="238"/>
      <c r="AC438" s="238"/>
      <c r="AD438" s="238"/>
      <c r="AE438" s="238"/>
      <c r="AF438" s="238"/>
      <c r="AG438" s="238"/>
      <c r="AH438" s="238"/>
      <c r="AI438" s="238"/>
      <c r="AJ438" s="238"/>
      <c r="AK438" s="238"/>
      <c r="AL438" s="238"/>
      <c r="AM438" s="238"/>
      <c r="AN438" s="238"/>
      <c r="AO438" s="238"/>
      <c r="AP438" s="238"/>
      <c r="AQ438" s="238"/>
      <c r="AR438" s="238"/>
      <c r="AS438" s="238"/>
      <c r="AT438" s="238"/>
      <c r="AU438" s="238"/>
      <c r="AV438" s="238"/>
      <c r="AW438" s="238"/>
      <c r="AX438" s="238"/>
      <c r="AY438" s="238"/>
      <c r="AZ438" s="238"/>
      <c r="BA438" s="238"/>
      <c r="BB438" s="238"/>
      <c r="BC438" s="238"/>
      <c r="BD438" s="238"/>
      <c r="BE438" s="238"/>
      <c r="BF438" s="238"/>
    </row>
    <row r="439" spans="2:58" hidden="1">
      <c r="B439" s="226"/>
      <c r="AB439" s="238"/>
      <c r="AC439" s="238"/>
      <c r="AD439" s="238"/>
      <c r="AE439" s="238"/>
      <c r="AF439" s="238"/>
      <c r="AG439" s="238"/>
      <c r="AH439" s="238"/>
      <c r="AI439" s="238"/>
      <c r="AJ439" s="238"/>
      <c r="AK439" s="238"/>
      <c r="AL439" s="238"/>
      <c r="AM439" s="238"/>
      <c r="AN439" s="238"/>
      <c r="AO439" s="238"/>
      <c r="AP439" s="238"/>
      <c r="AQ439" s="238"/>
      <c r="AR439" s="238"/>
      <c r="AS439" s="238"/>
      <c r="AT439" s="238"/>
      <c r="AU439" s="238"/>
      <c r="AV439" s="238"/>
      <c r="AW439" s="238"/>
      <c r="AX439" s="238"/>
      <c r="AY439" s="238"/>
      <c r="AZ439" s="238"/>
      <c r="BA439" s="238"/>
      <c r="BB439" s="238"/>
      <c r="BC439" s="238"/>
      <c r="BD439" s="238"/>
      <c r="BE439" s="238"/>
      <c r="BF439" s="238"/>
    </row>
    <row r="440" spans="2:58" hidden="1">
      <c r="B440" s="226"/>
      <c r="AB440" s="238"/>
      <c r="AC440" s="238"/>
      <c r="AD440" s="238"/>
      <c r="AE440" s="238"/>
      <c r="AF440" s="238"/>
      <c r="AG440" s="238"/>
      <c r="AH440" s="238"/>
      <c r="AI440" s="238"/>
      <c r="AJ440" s="238"/>
      <c r="AK440" s="238"/>
      <c r="AL440" s="238"/>
      <c r="AM440" s="238"/>
      <c r="AN440" s="238"/>
      <c r="AO440" s="238"/>
      <c r="AP440" s="238"/>
      <c r="AQ440" s="238"/>
      <c r="AR440" s="238"/>
      <c r="AS440" s="238"/>
      <c r="AT440" s="238"/>
      <c r="AU440" s="238"/>
      <c r="AV440" s="238"/>
      <c r="AW440" s="238"/>
      <c r="AX440" s="238"/>
      <c r="AY440" s="238"/>
      <c r="AZ440" s="238"/>
      <c r="BA440" s="238"/>
      <c r="BB440" s="238"/>
      <c r="BC440" s="238"/>
      <c r="BD440" s="238"/>
      <c r="BE440" s="238"/>
      <c r="BF440" s="238"/>
    </row>
    <row r="441" spans="2:58" hidden="1">
      <c r="B441" s="226"/>
      <c r="AB441" s="238"/>
      <c r="AC441" s="238"/>
      <c r="AD441" s="238"/>
      <c r="AE441" s="238"/>
      <c r="AF441" s="238"/>
      <c r="AG441" s="238"/>
      <c r="AH441" s="238"/>
      <c r="AI441" s="238"/>
      <c r="AJ441" s="238"/>
      <c r="AK441" s="238"/>
      <c r="AL441" s="238"/>
      <c r="AM441" s="238"/>
      <c r="AN441" s="238"/>
      <c r="AO441" s="238"/>
      <c r="AP441" s="238"/>
      <c r="AQ441" s="238"/>
      <c r="AR441" s="238"/>
      <c r="AS441" s="238"/>
      <c r="AT441" s="238"/>
      <c r="AU441" s="238"/>
      <c r="AV441" s="238"/>
      <c r="AW441" s="238"/>
      <c r="AX441" s="238"/>
      <c r="AY441" s="238"/>
      <c r="AZ441" s="238"/>
      <c r="BA441" s="238"/>
      <c r="BB441" s="238"/>
      <c r="BC441" s="238"/>
      <c r="BD441" s="238"/>
      <c r="BE441" s="238"/>
      <c r="BF441" s="238"/>
    </row>
    <row r="442" spans="2:58" hidden="1">
      <c r="B442" s="226"/>
      <c r="AB442" s="238"/>
      <c r="AC442" s="238"/>
      <c r="AD442" s="238"/>
      <c r="AE442" s="238"/>
      <c r="AF442" s="238"/>
      <c r="AG442" s="238"/>
      <c r="AH442" s="238"/>
      <c r="AI442" s="238"/>
      <c r="AJ442" s="238"/>
      <c r="AK442" s="238"/>
      <c r="AL442" s="238"/>
      <c r="AM442" s="238"/>
      <c r="AN442" s="238"/>
      <c r="AO442" s="238"/>
      <c r="AP442" s="238"/>
      <c r="AQ442" s="238"/>
      <c r="AR442" s="238"/>
      <c r="AS442" s="238"/>
      <c r="AT442" s="238"/>
      <c r="AU442" s="238"/>
      <c r="AV442" s="238"/>
      <c r="AW442" s="238"/>
      <c r="AX442" s="238"/>
      <c r="AY442" s="238"/>
      <c r="AZ442" s="238"/>
      <c r="BA442" s="238"/>
      <c r="BB442" s="238"/>
      <c r="BC442" s="238"/>
      <c r="BD442" s="238"/>
      <c r="BE442" s="238"/>
      <c r="BF442" s="238"/>
    </row>
    <row r="443" spans="2:58" hidden="1">
      <c r="B443" s="226"/>
      <c r="AB443" s="238"/>
      <c r="AC443" s="238"/>
      <c r="AD443" s="238"/>
      <c r="AE443" s="238"/>
      <c r="AF443" s="238"/>
      <c r="AG443" s="238"/>
      <c r="AH443" s="238"/>
      <c r="AI443" s="238"/>
      <c r="AJ443" s="238"/>
      <c r="AK443" s="238"/>
      <c r="AL443" s="238"/>
      <c r="AM443" s="238"/>
      <c r="AN443" s="238"/>
      <c r="AO443" s="238"/>
      <c r="AP443" s="238"/>
      <c r="AQ443" s="238"/>
      <c r="AR443" s="238"/>
      <c r="AS443" s="238"/>
      <c r="AT443" s="238"/>
      <c r="AU443" s="238"/>
      <c r="AV443" s="238"/>
      <c r="AW443" s="238"/>
      <c r="AX443" s="238"/>
      <c r="AY443" s="238"/>
      <c r="AZ443" s="238"/>
      <c r="BA443" s="238"/>
      <c r="BB443" s="238"/>
      <c r="BC443" s="238"/>
      <c r="BD443" s="238"/>
      <c r="BE443" s="238"/>
      <c r="BF443" s="238"/>
    </row>
    <row r="444" spans="2:58" hidden="1">
      <c r="B444" s="226"/>
      <c r="AB444" s="238"/>
      <c r="AC444" s="238"/>
      <c r="AD444" s="238"/>
      <c r="AE444" s="238"/>
      <c r="AF444" s="238"/>
      <c r="AG444" s="238"/>
      <c r="AH444" s="238"/>
      <c r="AI444" s="238"/>
      <c r="AJ444" s="238"/>
      <c r="AK444" s="238"/>
      <c r="AL444" s="238"/>
      <c r="AM444" s="238"/>
      <c r="AN444" s="238"/>
      <c r="AO444" s="238"/>
      <c r="AP444" s="238"/>
      <c r="AQ444" s="238"/>
      <c r="AR444" s="238"/>
      <c r="AS444" s="238"/>
      <c r="AT444" s="238"/>
      <c r="AU444" s="238"/>
      <c r="AV444" s="238"/>
      <c r="AW444" s="238"/>
      <c r="AX444" s="238"/>
      <c r="AY444" s="238"/>
      <c r="AZ444" s="238"/>
      <c r="BA444" s="238"/>
      <c r="BB444" s="238"/>
      <c r="BC444" s="238"/>
      <c r="BD444" s="238"/>
      <c r="BE444" s="238"/>
      <c r="BF444" s="238"/>
    </row>
    <row r="445" spans="2:58" hidden="1">
      <c r="B445" s="226"/>
      <c r="AB445" s="238"/>
      <c r="AC445" s="238"/>
      <c r="AD445" s="238"/>
      <c r="AE445" s="238"/>
      <c r="AF445" s="238"/>
      <c r="AG445" s="238"/>
      <c r="AH445" s="238"/>
      <c r="AI445" s="238"/>
      <c r="AJ445" s="238"/>
      <c r="AK445" s="238"/>
      <c r="AL445" s="238"/>
      <c r="AM445" s="238"/>
      <c r="AN445" s="238"/>
      <c r="AO445" s="238"/>
      <c r="AP445" s="238"/>
      <c r="AQ445" s="238"/>
      <c r="AR445" s="238"/>
      <c r="AS445" s="238"/>
      <c r="AT445" s="238"/>
      <c r="AU445" s="238"/>
      <c r="AV445" s="238"/>
      <c r="AW445" s="238"/>
      <c r="AX445" s="238"/>
      <c r="AY445" s="238"/>
      <c r="AZ445" s="238"/>
      <c r="BA445" s="238"/>
      <c r="BB445" s="238"/>
      <c r="BC445" s="238"/>
      <c r="BD445" s="238"/>
      <c r="BE445" s="238"/>
      <c r="BF445" s="238"/>
    </row>
    <row r="446" spans="2:58" hidden="1">
      <c r="B446" s="226"/>
      <c r="AB446" s="238"/>
      <c r="AC446" s="238"/>
      <c r="AD446" s="238"/>
      <c r="AE446" s="238"/>
      <c r="AF446" s="238"/>
      <c r="AG446" s="238"/>
      <c r="AH446" s="238"/>
      <c r="AI446" s="238"/>
      <c r="AJ446" s="238"/>
      <c r="AK446" s="238"/>
      <c r="AL446" s="238"/>
      <c r="AM446" s="238"/>
      <c r="AN446" s="238"/>
      <c r="AO446" s="238"/>
      <c r="AP446" s="238"/>
      <c r="AQ446" s="238"/>
      <c r="AR446" s="238"/>
      <c r="AS446" s="238"/>
      <c r="AT446" s="238"/>
      <c r="AU446" s="238"/>
      <c r="AV446" s="238"/>
      <c r="AW446" s="238"/>
      <c r="AX446" s="238"/>
      <c r="AY446" s="238"/>
      <c r="AZ446" s="238"/>
      <c r="BA446" s="238"/>
      <c r="BB446" s="238"/>
      <c r="BC446" s="238"/>
      <c r="BD446" s="238"/>
      <c r="BE446" s="238"/>
      <c r="BF446" s="238"/>
    </row>
    <row r="447" spans="2:58" hidden="1">
      <c r="B447" s="226"/>
      <c r="AB447" s="238"/>
      <c r="AC447" s="238"/>
      <c r="AD447" s="238"/>
      <c r="AE447" s="238"/>
      <c r="AF447" s="238"/>
      <c r="AG447" s="238"/>
      <c r="AH447" s="238"/>
      <c r="AI447" s="238"/>
      <c r="AJ447" s="238"/>
      <c r="AK447" s="238"/>
      <c r="AL447" s="238"/>
      <c r="AM447" s="238"/>
      <c r="AN447" s="238"/>
      <c r="AO447" s="238"/>
      <c r="AP447" s="238"/>
      <c r="AQ447" s="238"/>
      <c r="AR447" s="238"/>
      <c r="AS447" s="238"/>
      <c r="AT447" s="238"/>
      <c r="AU447" s="238"/>
      <c r="AV447" s="238"/>
      <c r="AW447" s="238"/>
      <c r="AX447" s="238"/>
      <c r="AY447" s="238"/>
      <c r="AZ447" s="238"/>
      <c r="BA447" s="238"/>
      <c r="BB447" s="238"/>
      <c r="BC447" s="238"/>
      <c r="BD447" s="238"/>
      <c r="BE447" s="238"/>
      <c r="BF447" s="238"/>
    </row>
    <row r="448" spans="2:58" hidden="1">
      <c r="B448" s="226"/>
      <c r="AB448" s="238"/>
      <c r="AC448" s="238"/>
      <c r="AD448" s="238"/>
      <c r="AE448" s="238"/>
      <c r="AF448" s="238"/>
      <c r="AG448" s="238"/>
      <c r="AH448" s="238"/>
      <c r="AI448" s="238"/>
      <c r="AJ448" s="238"/>
      <c r="AK448" s="238"/>
      <c r="AL448" s="238"/>
      <c r="AM448" s="238"/>
      <c r="AN448" s="238"/>
      <c r="AO448" s="238"/>
      <c r="AP448" s="238"/>
      <c r="AQ448" s="238"/>
      <c r="AR448" s="238"/>
      <c r="AS448" s="238"/>
      <c r="AT448" s="238"/>
      <c r="AU448" s="238"/>
      <c r="AV448" s="238"/>
      <c r="AW448" s="238"/>
      <c r="AX448" s="238"/>
      <c r="AY448" s="238"/>
      <c r="AZ448" s="238"/>
      <c r="BA448" s="238"/>
      <c r="BB448" s="238"/>
      <c r="BC448" s="238"/>
      <c r="BD448" s="238"/>
      <c r="BE448" s="238"/>
      <c r="BF448" s="238"/>
    </row>
    <row r="449" spans="2:58" hidden="1">
      <c r="B449" s="226"/>
      <c r="AB449" s="238"/>
      <c r="AC449" s="238"/>
      <c r="AD449" s="238"/>
      <c r="AE449" s="238"/>
      <c r="AF449" s="238"/>
      <c r="AG449" s="238"/>
      <c r="AH449" s="238"/>
      <c r="AI449" s="238"/>
      <c r="AJ449" s="238"/>
      <c r="AK449" s="238"/>
      <c r="AL449" s="238"/>
      <c r="AM449" s="238"/>
      <c r="AN449" s="238"/>
      <c r="AO449" s="238"/>
      <c r="AP449" s="238"/>
      <c r="AQ449" s="238"/>
      <c r="AR449" s="238"/>
      <c r="AS449" s="238"/>
      <c r="AT449" s="238"/>
      <c r="AU449" s="238"/>
      <c r="AV449" s="238"/>
      <c r="AW449" s="238"/>
      <c r="AX449" s="238"/>
      <c r="AY449" s="238"/>
      <c r="AZ449" s="238"/>
      <c r="BA449" s="238"/>
      <c r="BB449" s="238"/>
      <c r="BC449" s="238"/>
      <c r="BD449" s="238"/>
      <c r="BE449" s="238"/>
      <c r="BF449" s="238"/>
    </row>
    <row r="450" spans="2:58" hidden="1">
      <c r="B450" s="226"/>
      <c r="AB450" s="238"/>
      <c r="AC450" s="238"/>
      <c r="AD450" s="238"/>
      <c r="AE450" s="238"/>
      <c r="AF450" s="238"/>
      <c r="AG450" s="238"/>
      <c r="AH450" s="238"/>
      <c r="AI450" s="238"/>
      <c r="AJ450" s="238"/>
      <c r="AK450" s="238"/>
      <c r="AL450" s="238"/>
      <c r="AM450" s="238"/>
      <c r="AN450" s="238"/>
      <c r="AO450" s="238"/>
      <c r="AP450" s="238"/>
      <c r="AQ450" s="238"/>
      <c r="AR450" s="238"/>
      <c r="AS450" s="238"/>
      <c r="AT450" s="238"/>
      <c r="AU450" s="238"/>
      <c r="AV450" s="238"/>
      <c r="AW450" s="238"/>
      <c r="AX450" s="238"/>
      <c r="AY450" s="238"/>
      <c r="AZ450" s="238"/>
      <c r="BA450" s="238"/>
      <c r="BB450" s="238"/>
      <c r="BC450" s="238"/>
      <c r="BD450" s="238"/>
      <c r="BE450" s="238"/>
      <c r="BF450" s="238"/>
    </row>
    <row r="451" spans="2:58" hidden="1">
      <c r="B451" s="226"/>
      <c r="AB451" s="238"/>
      <c r="AC451" s="238"/>
      <c r="AD451" s="238"/>
      <c r="AE451" s="238"/>
      <c r="AF451" s="238"/>
      <c r="AG451" s="238"/>
      <c r="AH451" s="238"/>
      <c r="AI451" s="238"/>
      <c r="AJ451" s="238"/>
      <c r="AK451" s="238"/>
      <c r="AL451" s="238"/>
      <c r="AM451" s="238"/>
      <c r="AN451" s="238"/>
      <c r="AO451" s="238"/>
      <c r="AP451" s="238"/>
      <c r="AQ451" s="238"/>
      <c r="AR451" s="238"/>
      <c r="AS451" s="238"/>
      <c r="AT451" s="238"/>
      <c r="AU451" s="238"/>
      <c r="AV451" s="238"/>
      <c r="AW451" s="238"/>
      <c r="AX451" s="238"/>
      <c r="AY451" s="238"/>
      <c r="AZ451" s="238"/>
      <c r="BA451" s="238"/>
      <c r="BB451" s="238"/>
      <c r="BC451" s="238"/>
      <c r="BD451" s="238"/>
      <c r="BE451" s="238"/>
      <c r="BF451" s="238"/>
    </row>
    <row r="452" spans="2:58" hidden="1">
      <c r="B452" s="226"/>
      <c r="AB452" s="238"/>
      <c r="AC452" s="238"/>
      <c r="AD452" s="238"/>
      <c r="AE452" s="238"/>
      <c r="AF452" s="238"/>
      <c r="AG452" s="238"/>
      <c r="AH452" s="238"/>
      <c r="AI452" s="238"/>
      <c r="AJ452" s="238"/>
      <c r="AK452" s="238"/>
      <c r="AL452" s="238"/>
      <c r="AM452" s="238"/>
      <c r="AN452" s="238"/>
      <c r="AO452" s="238"/>
      <c r="AP452" s="238"/>
      <c r="AQ452" s="238"/>
      <c r="AR452" s="238"/>
      <c r="AS452" s="238"/>
      <c r="AT452" s="238"/>
      <c r="AU452" s="238"/>
      <c r="AV452" s="238"/>
      <c r="AW452" s="238"/>
      <c r="AX452" s="238"/>
      <c r="AY452" s="238"/>
      <c r="AZ452" s="238"/>
      <c r="BA452" s="238"/>
      <c r="BB452" s="238"/>
      <c r="BC452" s="238"/>
      <c r="BD452" s="238"/>
      <c r="BE452" s="238"/>
      <c r="BF452" s="238"/>
    </row>
    <row r="453" spans="2:58" hidden="1">
      <c r="B453" s="226"/>
      <c r="AB453" s="238"/>
      <c r="AC453" s="238"/>
      <c r="AD453" s="238"/>
      <c r="AE453" s="238"/>
      <c r="AF453" s="238"/>
      <c r="AG453" s="238"/>
      <c r="AH453" s="238"/>
      <c r="AI453" s="238"/>
      <c r="AJ453" s="238"/>
      <c r="AK453" s="238"/>
      <c r="AL453" s="238"/>
      <c r="AM453" s="238"/>
      <c r="AN453" s="238"/>
      <c r="AO453" s="238"/>
      <c r="AP453" s="238"/>
      <c r="AQ453" s="238"/>
      <c r="AR453" s="238"/>
      <c r="AS453" s="238"/>
      <c r="AT453" s="238"/>
      <c r="AU453" s="238"/>
      <c r="AV453" s="238"/>
      <c r="AW453" s="238"/>
      <c r="AX453" s="238"/>
      <c r="AY453" s="238"/>
      <c r="AZ453" s="238"/>
      <c r="BA453" s="238"/>
      <c r="BB453" s="238"/>
      <c r="BC453" s="238"/>
      <c r="BD453" s="238"/>
      <c r="BE453" s="238"/>
      <c r="BF453" s="238"/>
    </row>
    <row r="454" spans="2:58" hidden="1">
      <c r="B454" s="226"/>
      <c r="AB454" s="238"/>
      <c r="AC454" s="238"/>
      <c r="AD454" s="238"/>
      <c r="AE454" s="238"/>
      <c r="AF454" s="238"/>
      <c r="AG454" s="238"/>
      <c r="AH454" s="238"/>
      <c r="AI454" s="238"/>
      <c r="AJ454" s="238"/>
      <c r="AK454" s="238"/>
      <c r="AL454" s="238"/>
      <c r="AM454" s="238"/>
      <c r="AN454" s="238"/>
      <c r="AO454" s="238"/>
      <c r="AP454" s="238"/>
      <c r="AQ454" s="238"/>
      <c r="AR454" s="238"/>
      <c r="AS454" s="238"/>
      <c r="AT454" s="238"/>
      <c r="AU454" s="238"/>
      <c r="AV454" s="238"/>
      <c r="AW454" s="238"/>
      <c r="AX454" s="238"/>
      <c r="AY454" s="238"/>
      <c r="AZ454" s="238"/>
      <c r="BA454" s="238"/>
      <c r="BB454" s="238"/>
      <c r="BC454" s="238"/>
      <c r="BD454" s="238"/>
      <c r="BE454" s="238"/>
      <c r="BF454" s="238"/>
    </row>
    <row r="455" spans="2:58" hidden="1">
      <c r="B455" s="226"/>
      <c r="AB455" s="238"/>
      <c r="AC455" s="238"/>
      <c r="AD455" s="238"/>
      <c r="AE455" s="238"/>
      <c r="AF455" s="238"/>
      <c r="AG455" s="238"/>
      <c r="AH455" s="238"/>
      <c r="AI455" s="238"/>
      <c r="AJ455" s="238"/>
      <c r="AK455" s="238"/>
      <c r="AL455" s="238"/>
      <c r="AM455" s="238"/>
      <c r="AN455" s="238"/>
      <c r="AO455" s="238"/>
      <c r="AP455" s="238"/>
      <c r="AQ455" s="238"/>
      <c r="AR455" s="238"/>
      <c r="AS455" s="238"/>
      <c r="AT455" s="238"/>
      <c r="AU455" s="238"/>
      <c r="AV455" s="238"/>
      <c r="AW455" s="238"/>
      <c r="AX455" s="238"/>
      <c r="AY455" s="238"/>
      <c r="AZ455" s="238"/>
      <c r="BA455" s="238"/>
      <c r="BB455" s="238"/>
      <c r="BC455" s="238"/>
      <c r="BD455" s="238"/>
      <c r="BE455" s="238"/>
      <c r="BF455" s="238"/>
    </row>
    <row r="456" spans="2:58" hidden="1">
      <c r="B456" s="226"/>
      <c r="AB456" s="238"/>
      <c r="AC456" s="238"/>
      <c r="AD456" s="238"/>
      <c r="AE456" s="238"/>
      <c r="AF456" s="238"/>
      <c r="AG456" s="238"/>
      <c r="AH456" s="238"/>
      <c r="AI456" s="238"/>
      <c r="AJ456" s="238"/>
      <c r="AK456" s="238"/>
      <c r="AL456" s="238"/>
      <c r="AM456" s="238"/>
      <c r="AN456" s="238"/>
      <c r="AO456" s="238"/>
      <c r="AP456" s="238"/>
      <c r="AQ456" s="238"/>
      <c r="AR456" s="238"/>
      <c r="AS456" s="238"/>
      <c r="AT456" s="238"/>
      <c r="AU456" s="238"/>
      <c r="AV456" s="238"/>
      <c r="AW456" s="238"/>
      <c r="AX456" s="238"/>
      <c r="AY456" s="238"/>
      <c r="AZ456" s="238"/>
      <c r="BA456" s="238"/>
      <c r="BB456" s="238"/>
      <c r="BC456" s="238"/>
      <c r="BD456" s="238"/>
      <c r="BE456" s="238"/>
      <c r="BF456" s="238"/>
    </row>
    <row r="457" spans="2:58" hidden="1">
      <c r="B457" s="226"/>
      <c r="AB457" s="238"/>
      <c r="AC457" s="238"/>
      <c r="AD457" s="238"/>
      <c r="AE457" s="238"/>
      <c r="AF457" s="238"/>
      <c r="AG457" s="238"/>
      <c r="AH457" s="238"/>
      <c r="AI457" s="238"/>
      <c r="AJ457" s="238"/>
      <c r="AK457" s="238"/>
      <c r="AL457" s="238"/>
      <c r="AM457" s="238"/>
      <c r="AN457" s="238"/>
      <c r="AO457" s="238"/>
      <c r="AP457" s="238"/>
      <c r="AQ457" s="238"/>
      <c r="AR457" s="238"/>
      <c r="AS457" s="238"/>
      <c r="AT457" s="238"/>
      <c r="AU457" s="238"/>
      <c r="AV457" s="238"/>
      <c r="AW457" s="238"/>
      <c r="AX457" s="238"/>
      <c r="AY457" s="238"/>
      <c r="AZ457" s="238"/>
      <c r="BA457" s="238"/>
      <c r="BB457" s="238"/>
      <c r="BC457" s="238"/>
      <c r="BD457" s="238"/>
      <c r="BE457" s="238"/>
      <c r="BF457" s="238"/>
    </row>
    <row r="458" spans="2:58" hidden="1">
      <c r="B458" s="226"/>
      <c r="AB458" s="238"/>
      <c r="AC458" s="238"/>
      <c r="AD458" s="238"/>
      <c r="AE458" s="238"/>
      <c r="AF458" s="238"/>
      <c r="AG458" s="238"/>
      <c r="AH458" s="238"/>
      <c r="AI458" s="238"/>
      <c r="AJ458" s="238"/>
      <c r="AK458" s="238"/>
      <c r="AL458" s="238"/>
      <c r="AM458" s="238"/>
      <c r="AN458" s="238"/>
      <c r="AO458" s="238"/>
      <c r="AP458" s="238"/>
      <c r="AQ458" s="238"/>
      <c r="AR458" s="238"/>
      <c r="AS458" s="238"/>
      <c r="AT458" s="238"/>
      <c r="AU458" s="238"/>
      <c r="AV458" s="238"/>
      <c r="AW458" s="238"/>
      <c r="AX458" s="238"/>
      <c r="AY458" s="238"/>
      <c r="AZ458" s="238"/>
      <c r="BA458" s="238"/>
      <c r="BB458" s="238"/>
      <c r="BC458" s="238"/>
      <c r="BD458" s="238"/>
      <c r="BE458" s="238"/>
      <c r="BF458" s="238"/>
    </row>
    <row r="459" spans="2:58" hidden="1">
      <c r="B459" s="226"/>
      <c r="AB459" s="238"/>
      <c r="AC459" s="238"/>
      <c r="AD459" s="238"/>
      <c r="AE459" s="238"/>
      <c r="AF459" s="238"/>
      <c r="AG459" s="238"/>
      <c r="AH459" s="238"/>
      <c r="AI459" s="238"/>
      <c r="AJ459" s="238"/>
      <c r="AK459" s="238"/>
      <c r="AL459" s="238"/>
      <c r="AM459" s="238"/>
      <c r="AN459" s="238"/>
      <c r="AO459" s="238"/>
      <c r="AP459" s="238"/>
      <c r="AQ459" s="238"/>
      <c r="AR459" s="238"/>
      <c r="AS459" s="238"/>
      <c r="AT459" s="238"/>
      <c r="AU459" s="238"/>
      <c r="AV459" s="238"/>
      <c r="AW459" s="238"/>
      <c r="AX459" s="238"/>
      <c r="AY459" s="238"/>
      <c r="AZ459" s="238"/>
      <c r="BA459" s="238"/>
      <c r="BB459" s="238"/>
      <c r="BC459" s="238"/>
      <c r="BD459" s="238"/>
      <c r="BE459" s="238"/>
      <c r="BF459" s="238"/>
    </row>
    <row r="460" spans="2:58" hidden="1">
      <c r="B460" s="226"/>
      <c r="AB460" s="238"/>
      <c r="AC460" s="238"/>
      <c r="AD460" s="238"/>
      <c r="AE460" s="238"/>
      <c r="AF460" s="238"/>
      <c r="AG460" s="238"/>
      <c r="AH460" s="238"/>
      <c r="AI460" s="238"/>
      <c r="AJ460" s="238"/>
      <c r="AK460" s="238"/>
      <c r="AL460" s="238"/>
      <c r="AM460" s="238"/>
      <c r="AN460" s="238"/>
      <c r="AO460" s="238"/>
      <c r="AP460" s="238"/>
      <c r="AQ460" s="238"/>
      <c r="AR460" s="238"/>
      <c r="AS460" s="238"/>
      <c r="AT460" s="238"/>
      <c r="AU460" s="238"/>
      <c r="AV460" s="238"/>
      <c r="AW460" s="238"/>
      <c r="AX460" s="238"/>
      <c r="AY460" s="238"/>
      <c r="AZ460" s="238"/>
      <c r="BA460" s="238"/>
      <c r="BB460" s="238"/>
      <c r="BC460" s="238"/>
      <c r="BD460" s="238"/>
      <c r="BE460" s="238"/>
      <c r="BF460" s="238"/>
    </row>
    <row r="461" spans="2:58" hidden="1">
      <c r="B461" s="226"/>
      <c r="AB461" s="238"/>
      <c r="AC461" s="238"/>
      <c r="AD461" s="238"/>
      <c r="AE461" s="238"/>
      <c r="AF461" s="238"/>
      <c r="AG461" s="238"/>
      <c r="AH461" s="238"/>
      <c r="AI461" s="238"/>
      <c r="AJ461" s="238"/>
      <c r="AK461" s="238"/>
      <c r="AL461" s="238"/>
      <c r="AM461" s="238"/>
      <c r="AN461" s="238"/>
      <c r="AO461" s="238"/>
      <c r="AP461" s="238"/>
      <c r="AQ461" s="238"/>
      <c r="AR461" s="238"/>
      <c r="AS461" s="238"/>
      <c r="AT461" s="238"/>
      <c r="AU461" s="238"/>
      <c r="AV461" s="238"/>
      <c r="AW461" s="238"/>
      <c r="AX461" s="238"/>
      <c r="AY461" s="238"/>
      <c r="AZ461" s="238"/>
      <c r="BA461" s="238"/>
      <c r="BB461" s="238"/>
      <c r="BC461" s="238"/>
      <c r="BD461" s="238"/>
      <c r="BE461" s="238"/>
      <c r="BF461" s="238"/>
    </row>
    <row r="462" spans="2:58" hidden="1">
      <c r="B462" s="226"/>
      <c r="AB462" s="238"/>
      <c r="AC462" s="238"/>
      <c r="AD462" s="238"/>
      <c r="AE462" s="238"/>
      <c r="AF462" s="238"/>
      <c r="AG462" s="238"/>
      <c r="AH462" s="238"/>
      <c r="AI462" s="238"/>
      <c r="AJ462" s="238"/>
      <c r="AK462" s="238"/>
      <c r="AL462" s="238"/>
      <c r="AM462" s="238"/>
      <c r="AN462" s="238"/>
      <c r="AO462" s="238"/>
      <c r="AP462" s="238"/>
      <c r="AQ462" s="238"/>
      <c r="AR462" s="238"/>
      <c r="AS462" s="238"/>
      <c r="AT462" s="238"/>
      <c r="AU462" s="238"/>
      <c r="AV462" s="238"/>
      <c r="AW462" s="238"/>
      <c r="AX462" s="238"/>
      <c r="AY462" s="238"/>
      <c r="AZ462" s="238"/>
      <c r="BA462" s="238"/>
      <c r="BB462" s="238"/>
      <c r="BC462" s="238"/>
      <c r="BD462" s="238"/>
      <c r="BE462" s="238"/>
      <c r="BF462" s="238"/>
    </row>
    <row r="463" spans="2:58" hidden="1">
      <c r="B463" s="226"/>
      <c r="AB463" s="238"/>
      <c r="AC463" s="238"/>
      <c r="AD463" s="238"/>
      <c r="AE463" s="238"/>
      <c r="AF463" s="238"/>
      <c r="AG463" s="238"/>
      <c r="AH463" s="238"/>
      <c r="AI463" s="238"/>
      <c r="AJ463" s="238"/>
      <c r="AK463" s="238"/>
      <c r="AL463" s="238"/>
      <c r="AM463" s="238"/>
      <c r="AN463" s="238"/>
      <c r="AO463" s="238"/>
      <c r="AP463" s="238"/>
      <c r="AQ463" s="238"/>
      <c r="AR463" s="238"/>
      <c r="AS463" s="238"/>
      <c r="AT463" s="238"/>
      <c r="AU463" s="238"/>
      <c r="AV463" s="238"/>
      <c r="AW463" s="238"/>
      <c r="AX463" s="238"/>
      <c r="AY463" s="238"/>
      <c r="AZ463" s="238"/>
      <c r="BA463" s="238"/>
      <c r="BB463" s="238"/>
      <c r="BC463" s="238"/>
      <c r="BD463" s="238"/>
      <c r="BE463" s="238"/>
      <c r="BF463" s="238"/>
    </row>
    <row r="464" spans="2:58" hidden="1">
      <c r="B464" s="226"/>
      <c r="AB464" s="238"/>
      <c r="AC464" s="238"/>
      <c r="AD464" s="238"/>
      <c r="AE464" s="238"/>
      <c r="AF464" s="238"/>
      <c r="AG464" s="238"/>
      <c r="AH464" s="238"/>
      <c r="AI464" s="238"/>
      <c r="AJ464" s="238"/>
      <c r="AK464" s="238"/>
      <c r="AL464" s="238"/>
      <c r="AM464" s="238"/>
      <c r="AN464" s="238"/>
      <c r="AO464" s="238"/>
      <c r="AP464" s="238"/>
      <c r="AQ464" s="238"/>
      <c r="AR464" s="238"/>
      <c r="AS464" s="238"/>
      <c r="AT464" s="238"/>
      <c r="AU464" s="238"/>
      <c r="AV464" s="238"/>
      <c r="AW464" s="238"/>
      <c r="AX464" s="238"/>
      <c r="AY464" s="238"/>
      <c r="AZ464" s="238"/>
      <c r="BA464" s="238"/>
      <c r="BB464" s="238"/>
      <c r="BC464" s="238"/>
      <c r="BD464" s="238"/>
      <c r="BE464" s="238"/>
      <c r="BF464" s="238"/>
    </row>
    <row r="465" spans="2:58" hidden="1">
      <c r="B465" s="226"/>
      <c r="AB465" s="238"/>
      <c r="AC465" s="238"/>
      <c r="AD465" s="238"/>
      <c r="AE465" s="238"/>
      <c r="AF465" s="238"/>
      <c r="AG465" s="238"/>
      <c r="AH465" s="238"/>
      <c r="AI465" s="238"/>
      <c r="AJ465" s="238"/>
      <c r="AK465" s="238"/>
      <c r="AL465" s="238"/>
      <c r="AM465" s="238"/>
      <c r="AN465" s="238"/>
      <c r="AO465" s="238"/>
      <c r="AP465" s="238"/>
      <c r="AQ465" s="238"/>
      <c r="AR465" s="238"/>
      <c r="AS465" s="238"/>
      <c r="AT465" s="238"/>
      <c r="AU465" s="238"/>
      <c r="AV465" s="238"/>
      <c r="AW465" s="238"/>
      <c r="AX465" s="238"/>
      <c r="AY465" s="238"/>
      <c r="AZ465" s="238"/>
      <c r="BA465" s="238"/>
      <c r="BB465" s="238"/>
      <c r="BC465" s="238"/>
      <c r="BD465" s="238"/>
      <c r="BE465" s="238"/>
      <c r="BF465" s="238"/>
    </row>
    <row r="466" spans="2:58" hidden="1">
      <c r="B466" s="226"/>
      <c r="AB466" s="238"/>
      <c r="AC466" s="238"/>
      <c r="AD466" s="238"/>
      <c r="AE466" s="238"/>
      <c r="AF466" s="238"/>
      <c r="AG466" s="238"/>
      <c r="AH466" s="238"/>
      <c r="AI466" s="238"/>
      <c r="AJ466" s="238"/>
      <c r="AK466" s="238"/>
      <c r="AL466" s="238"/>
      <c r="AM466" s="238"/>
      <c r="AN466" s="238"/>
      <c r="AO466" s="238"/>
      <c r="AP466" s="238"/>
      <c r="AQ466" s="238"/>
      <c r="AR466" s="238"/>
      <c r="AS466" s="238"/>
      <c r="AT466" s="238"/>
      <c r="AU466" s="238"/>
      <c r="AV466" s="238"/>
      <c r="AW466" s="238"/>
      <c r="AX466" s="238"/>
      <c r="AY466" s="238"/>
      <c r="AZ466" s="238"/>
      <c r="BA466" s="238"/>
      <c r="BB466" s="238"/>
      <c r="BC466" s="238"/>
      <c r="BD466" s="238"/>
      <c r="BE466" s="238"/>
      <c r="BF466" s="238"/>
    </row>
    <row r="467" spans="2:58" hidden="1">
      <c r="B467" s="226"/>
      <c r="AB467" s="238"/>
      <c r="AC467" s="238"/>
      <c r="AD467" s="238"/>
      <c r="AE467" s="238"/>
      <c r="AF467" s="238"/>
      <c r="AG467" s="238"/>
      <c r="AH467" s="238"/>
      <c r="AI467" s="238"/>
      <c r="AJ467" s="238"/>
      <c r="AK467" s="238"/>
      <c r="AL467" s="238"/>
      <c r="AM467" s="238"/>
      <c r="AN467" s="238"/>
      <c r="AO467" s="238"/>
      <c r="AP467" s="238"/>
      <c r="AQ467" s="238"/>
      <c r="AR467" s="238"/>
      <c r="AS467" s="238"/>
      <c r="AT467" s="238"/>
      <c r="AU467" s="238"/>
      <c r="AV467" s="238"/>
      <c r="AW467" s="238"/>
      <c r="AX467" s="238"/>
      <c r="AY467" s="238"/>
      <c r="AZ467" s="238"/>
      <c r="BA467" s="238"/>
      <c r="BB467" s="238"/>
      <c r="BC467" s="238"/>
      <c r="BD467" s="238"/>
      <c r="BE467" s="238"/>
      <c r="BF467" s="238"/>
    </row>
    <row r="468" spans="2:58" hidden="1">
      <c r="B468" s="226"/>
      <c r="AB468" s="238"/>
      <c r="AC468" s="238"/>
      <c r="AD468" s="238"/>
      <c r="AE468" s="238"/>
      <c r="AF468" s="238"/>
      <c r="AG468" s="238"/>
      <c r="AH468" s="238"/>
      <c r="AI468" s="238"/>
      <c r="AJ468" s="238"/>
      <c r="AK468" s="238"/>
      <c r="AL468" s="238"/>
      <c r="AM468" s="238"/>
      <c r="AN468" s="238"/>
      <c r="AO468" s="238"/>
      <c r="AP468" s="238"/>
      <c r="AQ468" s="238"/>
      <c r="AR468" s="238"/>
      <c r="AS468" s="238"/>
      <c r="AT468" s="238"/>
      <c r="AU468" s="238"/>
      <c r="AV468" s="238"/>
      <c r="AW468" s="238"/>
      <c r="AX468" s="238"/>
      <c r="AY468" s="238"/>
      <c r="AZ468" s="238"/>
      <c r="BA468" s="238"/>
      <c r="BB468" s="238"/>
      <c r="BC468" s="238"/>
      <c r="BD468" s="238"/>
      <c r="BE468" s="238"/>
      <c r="BF468" s="238"/>
    </row>
    <row r="469" spans="2:58" hidden="1">
      <c r="B469" s="226"/>
      <c r="AB469" s="238"/>
      <c r="AC469" s="238"/>
      <c r="AD469" s="238"/>
      <c r="AE469" s="238"/>
      <c r="AF469" s="238"/>
      <c r="AG469" s="238"/>
      <c r="AH469" s="238"/>
      <c r="AI469" s="238"/>
      <c r="AJ469" s="238"/>
      <c r="AK469" s="238"/>
      <c r="AL469" s="238"/>
      <c r="AM469" s="238"/>
      <c r="AN469" s="238"/>
      <c r="AO469" s="238"/>
      <c r="AP469" s="238"/>
      <c r="AQ469" s="238"/>
      <c r="AR469" s="238"/>
      <c r="AS469" s="238"/>
      <c r="AT469" s="238"/>
      <c r="AU469" s="238"/>
      <c r="AV469" s="238"/>
      <c r="AW469" s="238"/>
      <c r="AX469" s="238"/>
      <c r="AY469" s="238"/>
      <c r="AZ469" s="238"/>
      <c r="BA469" s="238"/>
      <c r="BB469" s="238"/>
      <c r="BC469" s="238"/>
      <c r="BD469" s="238"/>
      <c r="BE469" s="238"/>
      <c r="BF469" s="238"/>
    </row>
    <row r="470" spans="2:58" hidden="1">
      <c r="B470" s="226"/>
      <c r="AB470" s="238"/>
      <c r="AC470" s="238"/>
      <c r="AD470" s="238"/>
      <c r="AE470" s="238"/>
      <c r="AF470" s="238"/>
      <c r="AG470" s="238"/>
      <c r="AH470" s="238"/>
      <c r="AI470" s="238"/>
      <c r="AJ470" s="238"/>
      <c r="AK470" s="238"/>
      <c r="AL470" s="238"/>
      <c r="AM470" s="238"/>
      <c r="AN470" s="238"/>
      <c r="AO470" s="238"/>
      <c r="AP470" s="238"/>
      <c r="AQ470" s="238"/>
      <c r="AR470" s="238"/>
      <c r="AS470" s="238"/>
      <c r="AT470" s="238"/>
      <c r="AU470" s="238"/>
      <c r="AV470" s="238"/>
      <c r="AW470" s="238"/>
      <c r="AX470" s="238"/>
      <c r="AY470" s="238"/>
      <c r="AZ470" s="238"/>
      <c r="BA470" s="238"/>
      <c r="BB470" s="238"/>
      <c r="BC470" s="238"/>
      <c r="BD470" s="238"/>
      <c r="BE470" s="238"/>
      <c r="BF470" s="238"/>
    </row>
    <row r="471" spans="2:58" hidden="1">
      <c r="B471" s="226"/>
      <c r="AB471" s="238"/>
      <c r="AC471" s="238"/>
      <c r="AD471" s="238"/>
      <c r="AE471" s="238"/>
      <c r="AF471" s="238"/>
      <c r="AG471" s="238"/>
      <c r="AH471" s="238"/>
      <c r="AI471" s="238"/>
      <c r="AJ471" s="238"/>
      <c r="AK471" s="238"/>
      <c r="AL471" s="238"/>
      <c r="AM471" s="238"/>
      <c r="AN471" s="238"/>
      <c r="AO471" s="238"/>
      <c r="AP471" s="238"/>
      <c r="AQ471" s="238"/>
      <c r="AR471" s="238"/>
      <c r="AS471" s="238"/>
      <c r="AT471" s="238"/>
      <c r="AU471" s="238"/>
      <c r="AV471" s="238"/>
      <c r="AW471" s="238"/>
      <c r="AX471" s="238"/>
      <c r="AY471" s="238"/>
      <c r="AZ471" s="238"/>
      <c r="BA471" s="238"/>
      <c r="BB471" s="238"/>
      <c r="BC471" s="238"/>
      <c r="BD471" s="238"/>
      <c r="BE471" s="238"/>
      <c r="BF471" s="238"/>
    </row>
    <row r="472" spans="2:58" hidden="1">
      <c r="B472" s="226"/>
      <c r="AB472" s="238"/>
      <c r="AC472" s="238"/>
      <c r="AD472" s="238"/>
      <c r="AE472" s="238"/>
      <c r="AF472" s="238"/>
      <c r="AG472" s="238"/>
      <c r="AH472" s="238"/>
      <c r="AI472" s="238"/>
      <c r="AJ472" s="238"/>
      <c r="AK472" s="238"/>
      <c r="AL472" s="238"/>
      <c r="AM472" s="238"/>
      <c r="AN472" s="238"/>
      <c r="AO472" s="238"/>
      <c r="AP472" s="238"/>
      <c r="AQ472" s="238"/>
      <c r="AR472" s="238"/>
      <c r="AS472" s="238"/>
      <c r="AT472" s="238"/>
      <c r="AU472" s="238"/>
      <c r="AV472" s="238"/>
      <c r="AW472" s="238"/>
      <c r="AX472" s="238"/>
      <c r="AY472" s="238"/>
      <c r="AZ472" s="238"/>
      <c r="BA472" s="238"/>
      <c r="BB472" s="238"/>
      <c r="BC472" s="238"/>
      <c r="BD472" s="238"/>
      <c r="BE472" s="238"/>
      <c r="BF472" s="238"/>
    </row>
    <row r="473" spans="2:58" hidden="1">
      <c r="B473" s="226"/>
      <c r="AB473" s="238"/>
      <c r="AC473" s="238"/>
      <c r="AD473" s="238"/>
      <c r="AE473" s="238"/>
      <c r="AF473" s="238"/>
      <c r="AG473" s="238"/>
      <c r="AH473" s="238"/>
      <c r="AI473" s="238"/>
      <c r="AJ473" s="238"/>
      <c r="AK473" s="238"/>
      <c r="AL473" s="238"/>
      <c r="AM473" s="238"/>
      <c r="AN473" s="238"/>
      <c r="AO473" s="238"/>
      <c r="AP473" s="238"/>
      <c r="AQ473" s="238"/>
      <c r="AR473" s="238"/>
      <c r="AS473" s="238"/>
      <c r="AT473" s="238"/>
      <c r="AU473" s="238"/>
      <c r="AV473" s="238"/>
      <c r="AW473" s="238"/>
      <c r="AX473" s="238"/>
      <c r="AY473" s="238"/>
      <c r="AZ473" s="238"/>
      <c r="BA473" s="238"/>
      <c r="BB473" s="238"/>
      <c r="BC473" s="238"/>
      <c r="BD473" s="238"/>
      <c r="BE473" s="238"/>
      <c r="BF473" s="238"/>
    </row>
    <row r="474" spans="2:58" hidden="1">
      <c r="B474" s="226"/>
      <c r="AB474" s="238"/>
      <c r="AC474" s="238"/>
      <c r="AD474" s="238"/>
      <c r="AE474" s="238"/>
      <c r="AF474" s="238"/>
      <c r="AG474" s="238"/>
      <c r="AH474" s="238"/>
      <c r="AI474" s="238"/>
      <c r="AJ474" s="238"/>
      <c r="AK474" s="238"/>
      <c r="AL474" s="238"/>
      <c r="AM474" s="238"/>
      <c r="AN474" s="238"/>
      <c r="AO474" s="238"/>
      <c r="AP474" s="238"/>
      <c r="AQ474" s="238"/>
      <c r="AR474" s="238"/>
      <c r="AS474" s="238"/>
      <c r="AT474" s="238"/>
      <c r="AU474" s="238"/>
      <c r="AV474" s="238"/>
      <c r="AW474" s="238"/>
      <c r="AX474" s="238"/>
      <c r="AY474" s="238"/>
      <c r="AZ474" s="238"/>
      <c r="BA474" s="238"/>
      <c r="BB474" s="238"/>
      <c r="BC474" s="238"/>
      <c r="BD474" s="238"/>
      <c r="BE474" s="238"/>
      <c r="BF474" s="238"/>
    </row>
    <row r="475" spans="2:58" hidden="1">
      <c r="B475" s="226"/>
      <c r="AB475" s="238"/>
      <c r="AC475" s="238"/>
      <c r="AD475" s="238"/>
      <c r="AE475" s="238"/>
      <c r="AF475" s="238"/>
      <c r="AG475" s="238"/>
      <c r="AH475" s="238"/>
      <c r="AI475" s="238"/>
      <c r="AJ475" s="238"/>
      <c r="AK475" s="238"/>
      <c r="AL475" s="238"/>
      <c r="AM475" s="238"/>
      <c r="AN475" s="238"/>
      <c r="AO475" s="238"/>
      <c r="AP475" s="238"/>
      <c r="AQ475" s="238"/>
      <c r="AR475" s="238"/>
      <c r="AS475" s="238"/>
      <c r="AT475" s="238"/>
      <c r="AU475" s="238"/>
      <c r="AV475" s="238"/>
      <c r="AW475" s="238"/>
      <c r="AX475" s="238"/>
      <c r="AY475" s="238"/>
      <c r="AZ475" s="238"/>
      <c r="BA475" s="238"/>
      <c r="BB475" s="238"/>
      <c r="BC475" s="238"/>
      <c r="BD475" s="238"/>
      <c r="BE475" s="238"/>
      <c r="BF475" s="238"/>
    </row>
    <row r="476" spans="2:58" hidden="1">
      <c r="B476" s="226"/>
      <c r="AB476" s="238"/>
      <c r="AC476" s="238"/>
      <c r="AD476" s="238"/>
      <c r="AE476" s="238"/>
      <c r="AF476" s="238"/>
      <c r="AG476" s="238"/>
      <c r="AH476" s="238"/>
      <c r="AI476" s="238"/>
      <c r="AJ476" s="238"/>
      <c r="AK476" s="238"/>
      <c r="AL476" s="238"/>
      <c r="AM476" s="238"/>
      <c r="AN476" s="238"/>
      <c r="AO476" s="238"/>
      <c r="AP476" s="238"/>
      <c r="AQ476" s="238"/>
      <c r="AR476" s="238"/>
      <c r="AS476" s="238"/>
      <c r="AT476" s="238"/>
      <c r="AU476" s="238"/>
      <c r="AV476" s="238"/>
      <c r="AW476" s="238"/>
      <c r="AX476" s="238"/>
      <c r="AY476" s="238"/>
      <c r="AZ476" s="238"/>
      <c r="BA476" s="238"/>
      <c r="BB476" s="238"/>
      <c r="BC476" s="238"/>
      <c r="BD476" s="238"/>
      <c r="BE476" s="238"/>
      <c r="BF476" s="238"/>
    </row>
    <row r="477" spans="2:58" hidden="1">
      <c r="B477" s="226"/>
      <c r="AB477" s="238"/>
      <c r="AC477" s="238"/>
      <c r="AD477" s="238"/>
      <c r="AE477" s="238"/>
      <c r="AF477" s="238"/>
      <c r="AG477" s="238"/>
      <c r="AH477" s="238"/>
      <c r="AI477" s="238"/>
      <c r="AJ477" s="238"/>
      <c r="AK477" s="238"/>
      <c r="AL477" s="238"/>
      <c r="AM477" s="238"/>
      <c r="AN477" s="238"/>
      <c r="AO477" s="238"/>
      <c r="AP477" s="238"/>
      <c r="AQ477" s="238"/>
      <c r="AR477" s="238"/>
      <c r="AS477" s="238"/>
      <c r="AT477" s="238"/>
      <c r="AU477" s="238"/>
      <c r="AV477" s="238"/>
      <c r="AW477" s="238"/>
      <c r="AX477" s="238"/>
      <c r="AY477" s="238"/>
      <c r="AZ477" s="238"/>
      <c r="BA477" s="238"/>
      <c r="BB477" s="238"/>
      <c r="BC477" s="238"/>
      <c r="BD477" s="238"/>
      <c r="BE477" s="238"/>
      <c r="BF477" s="238"/>
    </row>
    <row r="478" spans="2:58" hidden="1">
      <c r="B478" s="226"/>
      <c r="AB478" s="238"/>
      <c r="AC478" s="238"/>
      <c r="AD478" s="238"/>
      <c r="AE478" s="238"/>
      <c r="AF478" s="238"/>
      <c r="AG478" s="238"/>
      <c r="AH478" s="238"/>
      <c r="AI478" s="238"/>
      <c r="AJ478" s="238"/>
      <c r="AK478" s="238"/>
      <c r="AL478" s="238"/>
      <c r="AM478" s="238"/>
      <c r="AN478" s="238"/>
      <c r="AO478" s="238"/>
      <c r="AP478" s="238"/>
      <c r="AQ478" s="238"/>
      <c r="AR478" s="238"/>
      <c r="AS478" s="238"/>
      <c r="AT478" s="238"/>
      <c r="AU478" s="238"/>
      <c r="AV478" s="238"/>
      <c r="AW478" s="238"/>
      <c r="AX478" s="238"/>
      <c r="AY478" s="238"/>
      <c r="AZ478" s="238"/>
      <c r="BA478" s="238"/>
      <c r="BB478" s="238"/>
      <c r="BC478" s="238"/>
      <c r="BD478" s="238"/>
      <c r="BE478" s="238"/>
      <c r="BF478" s="238"/>
    </row>
    <row r="479" spans="2:58" hidden="1">
      <c r="B479" s="226"/>
      <c r="AB479" s="238"/>
      <c r="AC479" s="238"/>
      <c r="AD479" s="238"/>
      <c r="AE479" s="238"/>
      <c r="AF479" s="238"/>
      <c r="AG479" s="238"/>
      <c r="AH479" s="238"/>
      <c r="AI479" s="238"/>
      <c r="AJ479" s="238"/>
      <c r="AK479" s="238"/>
      <c r="AL479" s="238"/>
      <c r="AM479" s="238"/>
      <c r="AN479" s="238"/>
      <c r="AO479" s="238"/>
      <c r="AP479" s="238"/>
      <c r="AQ479" s="238"/>
      <c r="AR479" s="238"/>
      <c r="AS479" s="238"/>
      <c r="AT479" s="238"/>
      <c r="AU479" s="238"/>
      <c r="AV479" s="238"/>
      <c r="AW479" s="238"/>
      <c r="AX479" s="238"/>
      <c r="AY479" s="238"/>
      <c r="AZ479" s="238"/>
      <c r="BA479" s="238"/>
      <c r="BB479" s="238"/>
      <c r="BC479" s="238"/>
      <c r="BD479" s="238"/>
      <c r="BE479" s="238"/>
      <c r="BF479" s="238"/>
    </row>
    <row r="480" spans="2:58" hidden="1">
      <c r="B480" s="226"/>
      <c r="AB480" s="238"/>
      <c r="AC480" s="238"/>
      <c r="AD480" s="238"/>
      <c r="AE480" s="238"/>
      <c r="AF480" s="238"/>
      <c r="AG480" s="238"/>
      <c r="AH480" s="238"/>
      <c r="AI480" s="238"/>
      <c r="AJ480" s="238"/>
      <c r="AK480" s="238"/>
      <c r="AL480" s="238"/>
      <c r="AM480" s="238"/>
      <c r="AN480" s="238"/>
      <c r="AO480" s="238"/>
      <c r="AP480" s="238"/>
      <c r="AQ480" s="238"/>
      <c r="AR480" s="238"/>
      <c r="AS480" s="238"/>
      <c r="AT480" s="238"/>
      <c r="AU480" s="238"/>
      <c r="AV480" s="238"/>
      <c r="AW480" s="238"/>
      <c r="AX480" s="238"/>
      <c r="AY480" s="238"/>
      <c r="AZ480" s="238"/>
      <c r="BA480" s="238"/>
      <c r="BB480" s="238"/>
      <c r="BC480" s="238"/>
      <c r="BD480" s="238"/>
      <c r="BE480" s="238"/>
      <c r="BF480" s="238"/>
    </row>
    <row r="481" spans="2:58" hidden="1">
      <c r="B481" s="226"/>
      <c r="AB481" s="238"/>
      <c r="AC481" s="238"/>
      <c r="AD481" s="238"/>
      <c r="AE481" s="238"/>
      <c r="AF481" s="238"/>
      <c r="AG481" s="238"/>
      <c r="AH481" s="238"/>
      <c r="AI481" s="238"/>
      <c r="AJ481" s="238"/>
      <c r="AK481" s="238"/>
      <c r="AL481" s="238"/>
      <c r="AM481" s="238"/>
      <c r="AN481" s="238"/>
      <c r="AO481" s="238"/>
      <c r="AP481" s="238"/>
      <c r="AQ481" s="238"/>
      <c r="AR481" s="238"/>
      <c r="AS481" s="238"/>
      <c r="AT481" s="238"/>
      <c r="AU481" s="238"/>
      <c r="AV481" s="238"/>
      <c r="AW481" s="238"/>
      <c r="AX481" s="238"/>
      <c r="AY481" s="238"/>
      <c r="AZ481" s="238"/>
      <c r="BA481" s="238"/>
      <c r="BB481" s="238"/>
      <c r="BC481" s="238"/>
      <c r="BD481" s="238"/>
      <c r="BE481" s="238"/>
      <c r="BF481" s="238"/>
    </row>
    <row r="482" spans="2:58" hidden="1">
      <c r="B482" s="226"/>
      <c r="AB482" s="238"/>
      <c r="AC482" s="238"/>
      <c r="AD482" s="238"/>
      <c r="AE482" s="238"/>
      <c r="AF482" s="238"/>
      <c r="AG482" s="238"/>
      <c r="AH482" s="238"/>
      <c r="AI482" s="238"/>
      <c r="AJ482" s="238"/>
      <c r="AK482" s="238"/>
      <c r="AL482" s="238"/>
      <c r="AM482" s="238"/>
      <c r="AN482" s="238"/>
      <c r="AO482" s="238"/>
      <c r="AP482" s="238"/>
      <c r="AQ482" s="238"/>
      <c r="AR482" s="238"/>
      <c r="AS482" s="238"/>
      <c r="AT482" s="238"/>
      <c r="AU482" s="238"/>
      <c r="AV482" s="238"/>
      <c r="AW482" s="238"/>
      <c r="AX482" s="238"/>
      <c r="AY482" s="238"/>
      <c r="AZ482" s="238"/>
      <c r="BA482" s="238"/>
      <c r="BB482" s="238"/>
      <c r="BC482" s="238"/>
      <c r="BD482" s="238"/>
      <c r="BE482" s="238"/>
      <c r="BF482" s="238"/>
    </row>
    <row r="483" spans="2:58" hidden="1">
      <c r="B483" s="226"/>
      <c r="AB483" s="238"/>
      <c r="AC483" s="238"/>
      <c r="AD483" s="238"/>
      <c r="AE483" s="238"/>
      <c r="AF483" s="238"/>
      <c r="AG483" s="238"/>
      <c r="AH483" s="238"/>
      <c r="AI483" s="238"/>
      <c r="AJ483" s="238"/>
      <c r="AK483" s="238"/>
      <c r="AL483" s="238"/>
      <c r="AM483" s="238"/>
      <c r="AN483" s="238"/>
      <c r="AO483" s="238"/>
      <c r="AP483" s="238"/>
      <c r="AQ483" s="238"/>
      <c r="AR483" s="238"/>
      <c r="AS483" s="238"/>
      <c r="AT483" s="238"/>
      <c r="AU483" s="238"/>
      <c r="AV483" s="238"/>
      <c r="AW483" s="238"/>
      <c r="AX483" s="238"/>
      <c r="AY483" s="238"/>
      <c r="AZ483" s="238"/>
      <c r="BA483" s="238"/>
      <c r="BB483" s="238"/>
      <c r="BC483" s="238"/>
      <c r="BD483" s="238"/>
      <c r="BE483" s="238"/>
      <c r="BF483" s="238"/>
    </row>
    <row r="484" spans="2:58" hidden="1">
      <c r="B484" s="226"/>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row>
    <row r="485" spans="2:58" hidden="1">
      <c r="B485" s="226"/>
      <c r="AB485" s="238"/>
      <c r="AC485" s="238"/>
      <c r="AD485" s="238"/>
      <c r="AE485" s="238"/>
      <c r="AF485" s="238"/>
      <c r="AG485" s="238"/>
      <c r="AH485" s="238"/>
      <c r="AI485" s="238"/>
      <c r="AJ485" s="238"/>
      <c r="AK485" s="238"/>
      <c r="AL485" s="238"/>
      <c r="AM485" s="238"/>
      <c r="AN485" s="238"/>
      <c r="AO485" s="238"/>
      <c r="AP485" s="238"/>
      <c r="AQ485" s="238"/>
      <c r="AR485" s="238"/>
      <c r="AS485" s="238"/>
      <c r="AT485" s="238"/>
      <c r="AU485" s="238"/>
      <c r="AV485" s="238"/>
      <c r="AW485" s="238"/>
      <c r="AX485" s="238"/>
      <c r="AY485" s="238"/>
      <c r="AZ485" s="238"/>
      <c r="BA485" s="238"/>
      <c r="BB485" s="238"/>
      <c r="BC485" s="238"/>
      <c r="BD485" s="238"/>
      <c r="BE485" s="238"/>
      <c r="BF485" s="238"/>
    </row>
    <row r="486" spans="2:58" hidden="1">
      <c r="B486" s="226"/>
      <c r="AB486" s="238"/>
      <c r="AC486" s="238"/>
      <c r="AD486" s="238"/>
      <c r="AE486" s="238"/>
      <c r="AF486" s="238"/>
      <c r="AG486" s="238"/>
      <c r="AH486" s="238"/>
      <c r="AI486" s="238"/>
      <c r="AJ486" s="238"/>
      <c r="AK486" s="238"/>
      <c r="AL486" s="238"/>
      <c r="AM486" s="238"/>
      <c r="AN486" s="238"/>
      <c r="AO486" s="238"/>
      <c r="AP486" s="238"/>
      <c r="AQ486" s="238"/>
      <c r="AR486" s="238"/>
      <c r="AS486" s="238"/>
      <c r="AT486" s="238"/>
      <c r="AU486" s="238"/>
      <c r="AV486" s="238"/>
      <c r="AW486" s="238"/>
      <c r="AX486" s="238"/>
      <c r="AY486" s="238"/>
      <c r="AZ486" s="238"/>
      <c r="BA486" s="238"/>
      <c r="BB486" s="238"/>
      <c r="BC486" s="238"/>
      <c r="BD486" s="238"/>
      <c r="BE486" s="238"/>
      <c r="BF486" s="238"/>
    </row>
    <row r="487" spans="2:58" hidden="1">
      <c r="B487" s="226"/>
      <c r="AB487" s="238"/>
      <c r="AC487" s="238"/>
      <c r="AD487" s="238"/>
      <c r="AE487" s="238"/>
      <c r="AF487" s="238"/>
      <c r="AG487" s="238"/>
      <c r="AH487" s="238"/>
      <c r="AI487" s="238"/>
      <c r="AJ487" s="238"/>
      <c r="AK487" s="238"/>
      <c r="AL487" s="238"/>
      <c r="AM487" s="238"/>
      <c r="AN487" s="238"/>
      <c r="AO487" s="238"/>
      <c r="AP487" s="238"/>
      <c r="AQ487" s="238"/>
      <c r="AR487" s="238"/>
      <c r="AS487" s="238"/>
      <c r="AT487" s="238"/>
      <c r="AU487" s="238"/>
      <c r="AV487" s="238"/>
      <c r="AW487" s="238"/>
      <c r="AX487" s="238"/>
      <c r="AY487" s="238"/>
      <c r="AZ487" s="238"/>
      <c r="BA487" s="238"/>
      <c r="BB487" s="238"/>
      <c r="BC487" s="238"/>
      <c r="BD487" s="238"/>
      <c r="BE487" s="238"/>
      <c r="BF487" s="238"/>
    </row>
    <row r="488" spans="2:58" hidden="1">
      <c r="B488" s="226"/>
      <c r="AB488" s="238"/>
      <c r="AC488" s="238"/>
      <c r="AD488" s="238"/>
      <c r="AE488" s="238"/>
      <c r="AF488" s="238"/>
      <c r="AG488" s="238"/>
      <c r="AH488" s="238"/>
      <c r="AI488" s="238"/>
      <c r="AJ488" s="238"/>
      <c r="AK488" s="238"/>
      <c r="AL488" s="238"/>
      <c r="AM488" s="238"/>
      <c r="AN488" s="238"/>
      <c r="AO488" s="238"/>
      <c r="AP488" s="238"/>
      <c r="AQ488" s="238"/>
      <c r="AR488" s="238"/>
      <c r="AS488" s="238"/>
      <c r="AT488" s="238"/>
      <c r="AU488" s="238"/>
      <c r="AV488" s="238"/>
      <c r="AW488" s="238"/>
      <c r="AX488" s="238"/>
      <c r="AY488" s="238"/>
      <c r="AZ488" s="238"/>
      <c r="BA488" s="238"/>
      <c r="BB488" s="238"/>
      <c r="BC488" s="238"/>
      <c r="BD488" s="238"/>
      <c r="BE488" s="238"/>
      <c r="BF488" s="238"/>
    </row>
    <row r="489" spans="2:58" hidden="1">
      <c r="B489" s="226"/>
      <c r="AB489" s="238"/>
      <c r="AC489" s="238"/>
      <c r="AD489" s="238"/>
      <c r="AE489" s="238"/>
      <c r="AF489" s="238"/>
      <c r="AG489" s="238"/>
      <c r="AH489" s="238"/>
      <c r="AI489" s="238"/>
      <c r="AJ489" s="238"/>
      <c r="AK489" s="238"/>
      <c r="AL489" s="238"/>
      <c r="AM489" s="238"/>
      <c r="AN489" s="238"/>
      <c r="AO489" s="238"/>
      <c r="AP489" s="238"/>
      <c r="AQ489" s="238"/>
      <c r="AR489" s="238"/>
      <c r="AS489" s="238"/>
      <c r="AT489" s="238"/>
      <c r="AU489" s="238"/>
      <c r="AV489" s="238"/>
      <c r="AW489" s="238"/>
      <c r="AX489" s="238"/>
      <c r="AY489" s="238"/>
      <c r="AZ489" s="238"/>
      <c r="BA489" s="238"/>
      <c r="BB489" s="238"/>
      <c r="BC489" s="238"/>
      <c r="BD489" s="238"/>
      <c r="BE489" s="238"/>
      <c r="BF489" s="238"/>
    </row>
    <row r="490" spans="2:58" hidden="1">
      <c r="B490" s="226"/>
      <c r="AB490" s="238"/>
      <c r="AC490" s="238"/>
      <c r="AD490" s="238"/>
      <c r="AE490" s="238"/>
      <c r="AF490" s="238"/>
      <c r="AG490" s="238"/>
      <c r="AH490" s="238"/>
      <c r="AI490" s="238"/>
      <c r="AJ490" s="238"/>
      <c r="AK490" s="238"/>
      <c r="AL490" s="238"/>
      <c r="AM490" s="238"/>
      <c r="AN490" s="238"/>
      <c r="AO490" s="238"/>
      <c r="AP490" s="238"/>
      <c r="AQ490" s="238"/>
      <c r="AR490" s="238"/>
      <c r="AS490" s="238"/>
      <c r="AT490" s="238"/>
      <c r="AU490" s="238"/>
      <c r="AV490" s="238"/>
      <c r="AW490" s="238"/>
      <c r="AX490" s="238"/>
      <c r="AY490" s="238"/>
      <c r="AZ490" s="238"/>
      <c r="BA490" s="238"/>
      <c r="BB490" s="238"/>
      <c r="BC490" s="238"/>
      <c r="BD490" s="238"/>
      <c r="BE490" s="238"/>
      <c r="BF490" s="238"/>
    </row>
    <row r="491" spans="2:58" hidden="1">
      <c r="B491" s="226"/>
      <c r="AB491" s="238"/>
      <c r="AC491" s="238"/>
      <c r="AD491" s="238"/>
      <c r="AE491" s="238"/>
      <c r="AF491" s="238"/>
      <c r="AG491" s="238"/>
      <c r="AH491" s="238"/>
      <c r="AI491" s="238"/>
      <c r="AJ491" s="238"/>
      <c r="AK491" s="238"/>
      <c r="AL491" s="238"/>
      <c r="AM491" s="238"/>
      <c r="AN491" s="238"/>
      <c r="AO491" s="238"/>
      <c r="AP491" s="238"/>
      <c r="AQ491" s="238"/>
      <c r="AR491" s="238"/>
      <c r="AS491" s="238"/>
      <c r="AT491" s="238"/>
      <c r="AU491" s="238"/>
      <c r="AV491" s="238"/>
      <c r="AW491" s="238"/>
      <c r="AX491" s="238"/>
      <c r="AY491" s="238"/>
      <c r="AZ491" s="238"/>
      <c r="BA491" s="238"/>
      <c r="BB491" s="238"/>
      <c r="BC491" s="238"/>
      <c r="BD491" s="238"/>
      <c r="BE491" s="238"/>
      <c r="BF491" s="238"/>
    </row>
    <row r="492" spans="2:58" hidden="1">
      <c r="B492" s="226"/>
      <c r="AB492" s="238"/>
      <c r="AC492" s="238"/>
      <c r="AD492" s="238"/>
      <c r="AE492" s="238"/>
      <c r="AF492" s="238"/>
      <c r="AG492" s="238"/>
      <c r="AH492" s="238"/>
      <c r="AI492" s="238"/>
      <c r="AJ492" s="238"/>
      <c r="AK492" s="238"/>
      <c r="AL492" s="238"/>
      <c r="AM492" s="238"/>
      <c r="AN492" s="238"/>
      <c r="AO492" s="238"/>
      <c r="AP492" s="238"/>
      <c r="AQ492" s="238"/>
      <c r="AR492" s="238"/>
      <c r="AS492" s="238"/>
      <c r="AT492" s="238"/>
      <c r="AU492" s="238"/>
      <c r="AV492" s="238"/>
      <c r="AW492" s="238"/>
      <c r="AX492" s="238"/>
      <c r="AY492" s="238"/>
      <c r="AZ492" s="238"/>
      <c r="BA492" s="238"/>
      <c r="BB492" s="238"/>
      <c r="BC492" s="238"/>
      <c r="BD492" s="238"/>
      <c r="BE492" s="238"/>
      <c r="BF492" s="238"/>
    </row>
    <row r="493" spans="2:58" hidden="1">
      <c r="B493" s="226"/>
      <c r="AB493" s="238"/>
      <c r="AC493" s="238"/>
      <c r="AD493" s="238"/>
      <c r="AE493" s="238"/>
      <c r="AF493" s="238"/>
      <c r="AG493" s="238"/>
      <c r="AH493" s="238"/>
      <c r="AI493" s="238"/>
      <c r="AJ493" s="238"/>
      <c r="AK493" s="238"/>
      <c r="AL493" s="238"/>
      <c r="AM493" s="238"/>
      <c r="AN493" s="238"/>
      <c r="AO493" s="238"/>
      <c r="AP493" s="238"/>
      <c r="AQ493" s="238"/>
      <c r="AR493" s="238"/>
      <c r="AS493" s="238"/>
      <c r="AT493" s="238"/>
      <c r="AU493" s="238"/>
      <c r="AV493" s="238"/>
      <c r="AW493" s="238"/>
      <c r="AX493" s="238"/>
      <c r="AY493" s="238"/>
      <c r="AZ493" s="238"/>
      <c r="BA493" s="238"/>
      <c r="BB493" s="238"/>
      <c r="BC493" s="238"/>
      <c r="BD493" s="238"/>
      <c r="BE493" s="238"/>
      <c r="BF493" s="238"/>
    </row>
    <row r="494" spans="2:58" hidden="1">
      <c r="B494" s="226"/>
      <c r="AB494" s="238"/>
      <c r="AC494" s="238"/>
      <c r="AD494" s="238"/>
      <c r="AE494" s="238"/>
      <c r="AF494" s="238"/>
      <c r="AG494" s="238"/>
      <c r="AH494" s="238"/>
      <c r="AI494" s="238"/>
      <c r="AJ494" s="238"/>
      <c r="AK494" s="238"/>
      <c r="AL494" s="238"/>
      <c r="AM494" s="238"/>
      <c r="AN494" s="238"/>
      <c r="AO494" s="238"/>
      <c r="AP494" s="238"/>
      <c r="AQ494" s="238"/>
      <c r="AR494" s="238"/>
      <c r="AS494" s="238"/>
      <c r="AT494" s="238"/>
      <c r="AU494" s="238"/>
      <c r="AV494" s="238"/>
      <c r="AW494" s="238"/>
      <c r="AX494" s="238"/>
      <c r="AY494" s="238"/>
      <c r="AZ494" s="238"/>
      <c r="BA494" s="238"/>
      <c r="BB494" s="238"/>
      <c r="BC494" s="238"/>
      <c r="BD494" s="238"/>
      <c r="BE494" s="238"/>
      <c r="BF494" s="238"/>
    </row>
    <row r="495" spans="2:58" hidden="1">
      <c r="B495" s="226"/>
      <c r="AB495" s="238"/>
      <c r="AC495" s="238"/>
      <c r="AD495" s="238"/>
      <c r="AE495" s="238"/>
      <c r="AF495" s="238"/>
      <c r="AG495" s="238"/>
      <c r="AH495" s="238"/>
      <c r="AI495" s="238"/>
      <c r="AJ495" s="238"/>
      <c r="AK495" s="238"/>
      <c r="AL495" s="238"/>
      <c r="AM495" s="238"/>
      <c r="AN495" s="238"/>
      <c r="AO495" s="238"/>
      <c r="AP495" s="238"/>
      <c r="AQ495" s="238"/>
      <c r="AR495" s="238"/>
      <c r="AS495" s="238"/>
      <c r="AT495" s="238"/>
      <c r="AU495" s="238"/>
      <c r="AV495" s="238"/>
      <c r="AW495" s="238"/>
      <c r="AX495" s="238"/>
      <c r="AY495" s="238"/>
      <c r="AZ495" s="238"/>
      <c r="BA495" s="238"/>
      <c r="BB495" s="238"/>
      <c r="BC495" s="238"/>
      <c r="BD495" s="238"/>
      <c r="BE495" s="238"/>
      <c r="BF495" s="238"/>
    </row>
    <row r="496" spans="2:58" hidden="1">
      <c r="B496" s="226"/>
      <c r="AB496" s="238"/>
      <c r="AC496" s="238"/>
      <c r="AD496" s="238"/>
      <c r="AE496" s="238"/>
      <c r="AF496" s="238"/>
      <c r="AG496" s="238"/>
      <c r="AH496" s="238"/>
      <c r="AI496" s="238"/>
      <c r="AJ496" s="238"/>
      <c r="AK496" s="238"/>
      <c r="AL496" s="238"/>
      <c r="AM496" s="238"/>
      <c r="AN496" s="238"/>
      <c r="AO496" s="238"/>
      <c r="AP496" s="238"/>
      <c r="AQ496" s="238"/>
      <c r="AR496" s="238"/>
      <c r="AS496" s="238"/>
      <c r="AT496" s="238"/>
      <c r="AU496" s="238"/>
      <c r="AV496" s="238"/>
      <c r="AW496" s="238"/>
      <c r="AX496" s="238"/>
      <c r="AY496" s="238"/>
      <c r="AZ496" s="238"/>
      <c r="BA496" s="238"/>
      <c r="BB496" s="238"/>
      <c r="BC496" s="238"/>
      <c r="BD496" s="238"/>
      <c r="BE496" s="238"/>
      <c r="BF496" s="238"/>
    </row>
    <row r="497" spans="2:58" hidden="1">
      <c r="B497" s="226"/>
      <c r="AB497" s="238"/>
      <c r="AC497" s="238"/>
      <c r="AD497" s="238"/>
      <c r="AE497" s="238"/>
      <c r="AF497" s="238"/>
      <c r="AG497" s="238"/>
      <c r="AH497" s="238"/>
      <c r="AI497" s="238"/>
      <c r="AJ497" s="238"/>
      <c r="AK497" s="238"/>
      <c r="AL497" s="238"/>
      <c r="AM497" s="238"/>
      <c r="AN497" s="238"/>
      <c r="AO497" s="238"/>
      <c r="AP497" s="238"/>
      <c r="AQ497" s="238"/>
      <c r="AR497" s="238"/>
      <c r="AS497" s="238"/>
      <c r="AT497" s="238"/>
      <c r="AU497" s="238"/>
      <c r="AV497" s="238"/>
      <c r="AW497" s="238"/>
      <c r="AX497" s="238"/>
      <c r="AY497" s="238"/>
      <c r="AZ497" s="238"/>
      <c r="BA497" s="238"/>
      <c r="BB497" s="238"/>
      <c r="BC497" s="238"/>
      <c r="BD497" s="238"/>
      <c r="BE497" s="238"/>
      <c r="BF497" s="238"/>
    </row>
    <row r="498" spans="2:58" hidden="1">
      <c r="B498" s="226"/>
      <c r="AB498" s="238"/>
      <c r="AC498" s="238"/>
      <c r="AD498" s="238"/>
      <c r="AE498" s="238"/>
      <c r="AF498" s="238"/>
      <c r="AG498" s="238"/>
      <c r="AH498" s="238"/>
      <c r="AI498" s="238"/>
      <c r="AJ498" s="238"/>
      <c r="AK498" s="238"/>
      <c r="AL498" s="238"/>
      <c r="AM498" s="238"/>
      <c r="AN498" s="238"/>
      <c r="AO498" s="238"/>
      <c r="AP498" s="238"/>
      <c r="AQ498" s="238"/>
      <c r="AR498" s="238"/>
      <c r="AS498" s="238"/>
      <c r="AT498" s="238"/>
      <c r="AU498" s="238"/>
      <c r="AV498" s="238"/>
      <c r="AW498" s="238"/>
      <c r="AX498" s="238"/>
      <c r="AY498" s="238"/>
      <c r="AZ498" s="238"/>
      <c r="BA498" s="238"/>
      <c r="BB498" s="238"/>
      <c r="BC498" s="238"/>
      <c r="BD498" s="238"/>
      <c r="BE498" s="238"/>
      <c r="BF498" s="238"/>
    </row>
    <row r="499" spans="2:58" hidden="1">
      <c r="B499" s="226"/>
      <c r="AB499" s="238"/>
      <c r="AC499" s="238"/>
      <c r="AD499" s="238"/>
      <c r="AE499" s="238"/>
      <c r="AF499" s="238"/>
      <c r="AG499" s="238"/>
      <c r="AH499" s="238"/>
      <c r="AI499" s="238"/>
      <c r="AJ499" s="238"/>
      <c r="AK499" s="238"/>
      <c r="AL499" s="238"/>
      <c r="AM499" s="238"/>
      <c r="AN499" s="238"/>
      <c r="AO499" s="238"/>
      <c r="AP499" s="238"/>
      <c r="AQ499" s="238"/>
      <c r="AR499" s="238"/>
      <c r="AS499" s="238"/>
      <c r="AT499" s="238"/>
      <c r="AU499" s="238"/>
      <c r="AV499" s="238"/>
      <c r="AW499" s="238"/>
      <c r="AX499" s="238"/>
      <c r="AY499" s="238"/>
      <c r="AZ499" s="238"/>
      <c r="BA499" s="238"/>
      <c r="BB499" s="238"/>
      <c r="BC499" s="238"/>
      <c r="BD499" s="238"/>
      <c r="BE499" s="238"/>
      <c r="BF499" s="238"/>
    </row>
    <row r="500" spans="2:58" hidden="1">
      <c r="B500" s="226"/>
      <c r="AB500" s="238"/>
      <c r="AC500" s="238"/>
      <c r="AD500" s="238"/>
      <c r="AE500" s="238"/>
      <c r="AF500" s="238"/>
      <c r="AG500" s="238"/>
      <c r="AH500" s="238"/>
      <c r="AI500" s="238"/>
      <c r="AJ500" s="238"/>
      <c r="AK500" s="238"/>
      <c r="AL500" s="238"/>
      <c r="AM500" s="238"/>
      <c r="AN500" s="238"/>
      <c r="AO500" s="238"/>
      <c r="AP500" s="238"/>
      <c r="AQ500" s="238"/>
      <c r="AR500" s="238"/>
      <c r="AS500" s="238"/>
      <c r="AT500" s="238"/>
      <c r="AU500" s="238"/>
      <c r="AV500" s="238"/>
      <c r="AW500" s="238"/>
      <c r="AX500" s="238"/>
      <c r="AY500" s="238"/>
      <c r="AZ500" s="238"/>
      <c r="BA500" s="238"/>
      <c r="BB500" s="238"/>
      <c r="BC500" s="238"/>
      <c r="BD500" s="238"/>
      <c r="BE500" s="238"/>
      <c r="BF500" s="238"/>
    </row>
    <row r="501" spans="2:58" hidden="1">
      <c r="B501" s="226"/>
      <c r="AB501" s="238"/>
      <c r="AC501" s="238"/>
      <c r="AD501" s="238"/>
      <c r="AE501" s="238"/>
      <c r="AF501" s="238"/>
      <c r="AG501" s="238"/>
      <c r="AH501" s="238"/>
      <c r="AI501" s="238"/>
      <c r="AJ501" s="238"/>
      <c r="AK501" s="238"/>
      <c r="AL501" s="238"/>
      <c r="AM501" s="238"/>
      <c r="AN501" s="238"/>
      <c r="AO501" s="238"/>
      <c r="AP501" s="238"/>
      <c r="AQ501" s="238"/>
      <c r="AR501" s="238"/>
      <c r="AS501" s="238"/>
      <c r="AT501" s="238"/>
      <c r="AU501" s="238"/>
      <c r="AV501" s="238"/>
      <c r="AW501" s="238"/>
      <c r="AX501" s="238"/>
      <c r="AY501" s="238"/>
      <c r="AZ501" s="238"/>
      <c r="BA501" s="238"/>
      <c r="BB501" s="238"/>
      <c r="BC501" s="238"/>
      <c r="BD501" s="238"/>
      <c r="BE501" s="238"/>
      <c r="BF501" s="238"/>
    </row>
    <row r="502" spans="2:58" hidden="1">
      <c r="B502" s="226"/>
      <c r="AB502" s="238"/>
      <c r="AC502" s="238"/>
      <c r="AD502" s="238"/>
      <c r="AE502" s="238"/>
      <c r="AF502" s="238"/>
      <c r="AG502" s="238"/>
      <c r="AH502" s="238"/>
      <c r="AI502" s="238"/>
      <c r="AJ502" s="238"/>
      <c r="AK502" s="238"/>
      <c r="AL502" s="238"/>
      <c r="AM502" s="238"/>
      <c r="AN502" s="238"/>
      <c r="AO502" s="238"/>
      <c r="AP502" s="238"/>
      <c r="AQ502" s="238"/>
      <c r="AR502" s="238"/>
      <c r="AS502" s="238"/>
      <c r="AT502" s="238"/>
      <c r="AU502" s="238"/>
      <c r="AV502" s="238"/>
      <c r="AW502" s="238"/>
      <c r="AX502" s="238"/>
      <c r="AY502" s="238"/>
      <c r="AZ502" s="238"/>
      <c r="BA502" s="238"/>
      <c r="BB502" s="238"/>
      <c r="BC502" s="238"/>
      <c r="BD502" s="238"/>
      <c r="BE502" s="238"/>
      <c r="BF502" s="238"/>
    </row>
    <row r="503" spans="2:58" hidden="1">
      <c r="B503" s="226"/>
      <c r="AB503" s="238"/>
      <c r="AC503" s="238"/>
      <c r="AD503" s="238"/>
      <c r="AE503" s="238"/>
      <c r="AF503" s="238"/>
      <c r="AG503" s="238"/>
      <c r="AH503" s="238"/>
      <c r="AI503" s="238"/>
      <c r="AJ503" s="238"/>
      <c r="AK503" s="238"/>
      <c r="AL503" s="238"/>
      <c r="AM503" s="238"/>
      <c r="AN503" s="238"/>
      <c r="AO503" s="238"/>
      <c r="AP503" s="238"/>
      <c r="AQ503" s="238"/>
      <c r="AR503" s="238"/>
      <c r="AS503" s="238"/>
      <c r="AT503" s="238"/>
      <c r="AU503" s="238"/>
      <c r="AV503" s="238"/>
      <c r="AW503" s="238"/>
      <c r="AX503" s="238"/>
      <c r="AY503" s="238"/>
      <c r="AZ503" s="238"/>
      <c r="BA503" s="238"/>
      <c r="BB503" s="238"/>
      <c r="BC503" s="238"/>
      <c r="BD503" s="238"/>
      <c r="BE503" s="238"/>
      <c r="BF503" s="238"/>
    </row>
    <row r="504" spans="2:58" hidden="1">
      <c r="B504" s="226"/>
      <c r="AB504" s="238"/>
      <c r="AC504" s="238"/>
      <c r="AD504" s="238"/>
      <c r="AE504" s="238"/>
      <c r="AF504" s="238"/>
      <c r="AG504" s="238"/>
      <c r="AH504" s="238"/>
      <c r="AI504" s="238"/>
      <c r="AJ504" s="238"/>
      <c r="AK504" s="238"/>
      <c r="AL504" s="238"/>
      <c r="AM504" s="238"/>
      <c r="AN504" s="238"/>
      <c r="AO504" s="238"/>
      <c r="AP504" s="238"/>
      <c r="AQ504" s="238"/>
      <c r="AR504" s="238"/>
      <c r="AS504" s="238"/>
      <c r="AT504" s="238"/>
      <c r="AU504" s="238"/>
      <c r="AV504" s="238"/>
      <c r="AW504" s="238"/>
      <c r="AX504" s="238"/>
      <c r="AY504" s="238"/>
      <c r="AZ504" s="238"/>
      <c r="BA504" s="238"/>
      <c r="BB504" s="238"/>
      <c r="BC504" s="238"/>
      <c r="BD504" s="238"/>
      <c r="BE504" s="238"/>
      <c r="BF504" s="238"/>
    </row>
    <row r="505" spans="2:58" hidden="1">
      <c r="B505" s="226"/>
      <c r="AB505" s="238"/>
      <c r="AC505" s="238"/>
      <c r="AD505" s="238"/>
      <c r="AE505" s="238"/>
      <c r="AF505" s="238"/>
      <c r="AG505" s="238"/>
      <c r="AH505" s="238"/>
      <c r="AI505" s="238"/>
      <c r="AJ505" s="238"/>
      <c r="AK505" s="238"/>
      <c r="AL505" s="238"/>
      <c r="AM505" s="238"/>
      <c r="AN505" s="238"/>
      <c r="AO505" s="238"/>
      <c r="AP505" s="238"/>
      <c r="AQ505" s="238"/>
      <c r="AR505" s="238"/>
      <c r="AS505" s="238"/>
      <c r="AT505" s="238"/>
      <c r="AU505" s="238"/>
      <c r="AV505" s="238"/>
      <c r="AW505" s="238"/>
      <c r="AX505" s="238"/>
      <c r="AY505" s="238"/>
      <c r="AZ505" s="238"/>
      <c r="BA505" s="238"/>
      <c r="BB505" s="238"/>
      <c r="BC505" s="238"/>
      <c r="BD505" s="238"/>
      <c r="BE505" s="238"/>
      <c r="BF505" s="238"/>
    </row>
    <row r="506" spans="2:58" hidden="1">
      <c r="B506" s="226"/>
      <c r="AB506" s="238"/>
      <c r="AC506" s="238"/>
      <c r="AD506" s="238"/>
      <c r="AE506" s="238"/>
      <c r="AF506" s="238"/>
      <c r="AG506" s="238"/>
      <c r="AH506" s="238"/>
      <c r="AI506" s="238"/>
      <c r="AJ506" s="238"/>
      <c r="AK506" s="238"/>
      <c r="AL506" s="238"/>
      <c r="AM506" s="238"/>
      <c r="AN506" s="238"/>
      <c r="AO506" s="238"/>
      <c r="AP506" s="238"/>
      <c r="AQ506" s="238"/>
      <c r="AR506" s="238"/>
      <c r="AS506" s="238"/>
      <c r="AT506" s="238"/>
      <c r="AU506" s="238"/>
      <c r="AV506" s="238"/>
      <c r="AW506" s="238"/>
      <c r="AX506" s="238"/>
      <c r="AY506" s="238"/>
      <c r="AZ506" s="238"/>
      <c r="BA506" s="238"/>
      <c r="BB506" s="238"/>
      <c r="BC506" s="238"/>
      <c r="BD506" s="238"/>
      <c r="BE506" s="238"/>
      <c r="BF506" s="238"/>
    </row>
    <row r="507" spans="2:58" hidden="1">
      <c r="B507" s="226"/>
      <c r="AB507" s="238"/>
      <c r="AC507" s="238"/>
      <c r="AD507" s="238"/>
      <c r="AE507" s="238"/>
      <c r="AF507" s="238"/>
      <c r="AG507" s="238"/>
      <c r="AH507" s="238"/>
      <c r="AI507" s="238"/>
      <c r="AJ507" s="238"/>
      <c r="AK507" s="238"/>
      <c r="AL507" s="238"/>
      <c r="AM507" s="238"/>
      <c r="AN507" s="238"/>
      <c r="AO507" s="238"/>
      <c r="AP507" s="238"/>
      <c r="AQ507" s="238"/>
      <c r="AR507" s="238"/>
      <c r="AS507" s="238"/>
      <c r="AT507" s="238"/>
      <c r="AU507" s="238"/>
      <c r="AV507" s="238"/>
      <c r="AW507" s="238"/>
      <c r="AX507" s="238"/>
      <c r="AY507" s="238"/>
      <c r="AZ507" s="238"/>
      <c r="BA507" s="238"/>
      <c r="BB507" s="238"/>
      <c r="BC507" s="238"/>
      <c r="BD507" s="238"/>
      <c r="BE507" s="238"/>
      <c r="BF507" s="238"/>
    </row>
    <row r="508" spans="2:58" hidden="1">
      <c r="B508" s="226"/>
      <c r="AB508" s="238"/>
      <c r="AC508" s="238"/>
      <c r="AD508" s="238"/>
      <c r="AE508" s="238"/>
      <c r="AF508" s="238"/>
      <c r="AG508" s="238"/>
      <c r="AH508" s="238"/>
      <c r="AI508" s="238"/>
      <c r="AJ508" s="238"/>
      <c r="AK508" s="238"/>
      <c r="AL508" s="238"/>
      <c r="AM508" s="238"/>
      <c r="AN508" s="238"/>
      <c r="AO508" s="238"/>
      <c r="AP508" s="238"/>
      <c r="AQ508" s="238"/>
      <c r="AR508" s="238"/>
      <c r="AS508" s="238"/>
      <c r="AT508" s="238"/>
      <c r="AU508" s="238"/>
      <c r="AV508" s="238"/>
      <c r="AW508" s="238"/>
      <c r="AX508" s="238"/>
      <c r="AY508" s="238"/>
      <c r="AZ508" s="238"/>
      <c r="BA508" s="238"/>
      <c r="BB508" s="238"/>
      <c r="BC508" s="238"/>
      <c r="BD508" s="238"/>
      <c r="BE508" s="238"/>
      <c r="BF508" s="238"/>
    </row>
    <row r="509" spans="2:58" hidden="1">
      <c r="B509" s="226"/>
      <c r="AB509" s="238"/>
      <c r="AC509" s="238"/>
      <c r="AD509" s="238"/>
      <c r="AE509" s="238"/>
      <c r="AF509" s="238"/>
      <c r="AG509" s="238"/>
      <c r="AH509" s="238"/>
      <c r="AI509" s="238"/>
      <c r="AJ509" s="238"/>
      <c r="AK509" s="238"/>
      <c r="AL509" s="238"/>
      <c r="AM509" s="238"/>
      <c r="AN509" s="238"/>
      <c r="AO509" s="238"/>
      <c r="AP509" s="238"/>
      <c r="AQ509" s="238"/>
      <c r="AR509" s="238"/>
      <c r="AS509" s="238"/>
      <c r="AT509" s="238"/>
      <c r="AU509" s="238"/>
      <c r="AV509" s="238"/>
      <c r="AW509" s="238"/>
      <c r="AX509" s="238"/>
      <c r="AY509" s="238"/>
      <c r="AZ509" s="238"/>
      <c r="BA509" s="238"/>
      <c r="BB509" s="238"/>
      <c r="BC509" s="238"/>
      <c r="BD509" s="238"/>
      <c r="BE509" s="238"/>
      <c r="BF509" s="238"/>
    </row>
    <row r="510" spans="2:58" hidden="1">
      <c r="B510" s="226"/>
      <c r="AB510" s="238"/>
      <c r="AC510" s="238"/>
      <c r="AD510" s="238"/>
      <c r="AE510" s="238"/>
      <c r="AF510" s="238"/>
      <c r="AG510" s="238"/>
      <c r="AH510" s="238"/>
      <c r="AI510" s="238"/>
      <c r="AJ510" s="238"/>
      <c r="AK510" s="238"/>
      <c r="AL510" s="238"/>
      <c r="AM510" s="238"/>
      <c r="AN510" s="238"/>
      <c r="AO510" s="238"/>
      <c r="AP510" s="238"/>
      <c r="AQ510" s="238"/>
      <c r="AR510" s="238"/>
      <c r="AS510" s="238"/>
      <c r="AT510" s="238"/>
      <c r="AU510" s="238"/>
      <c r="AV510" s="238"/>
      <c r="AW510" s="238"/>
      <c r="AX510" s="238"/>
      <c r="AY510" s="238"/>
      <c r="AZ510" s="238"/>
      <c r="BA510" s="238"/>
      <c r="BB510" s="238"/>
      <c r="BC510" s="238"/>
      <c r="BD510" s="238"/>
      <c r="BE510" s="238"/>
      <c r="BF510" s="238"/>
    </row>
    <row r="511" spans="2:58" hidden="1">
      <c r="B511" s="226"/>
      <c r="AB511" s="238"/>
      <c r="AC511" s="238"/>
      <c r="AD511" s="238"/>
      <c r="AE511" s="238"/>
      <c r="AF511" s="238"/>
      <c r="AG511" s="238"/>
      <c r="AH511" s="238"/>
      <c r="AI511" s="238"/>
      <c r="AJ511" s="238"/>
      <c r="AK511" s="238"/>
      <c r="AL511" s="238"/>
      <c r="AM511" s="238"/>
      <c r="AN511" s="238"/>
      <c r="AO511" s="238"/>
      <c r="AP511" s="238"/>
      <c r="AQ511" s="238"/>
      <c r="AR511" s="238"/>
      <c r="AS511" s="238"/>
      <c r="AT511" s="238"/>
      <c r="AU511" s="238"/>
      <c r="AV511" s="238"/>
      <c r="AW511" s="238"/>
      <c r="AX511" s="238"/>
      <c r="AY511" s="238"/>
      <c r="AZ511" s="238"/>
      <c r="BA511" s="238"/>
      <c r="BB511" s="238"/>
      <c r="BC511" s="238"/>
      <c r="BD511" s="238"/>
      <c r="BE511" s="238"/>
      <c r="BF511" s="238"/>
    </row>
    <row r="512" spans="2:58" hidden="1">
      <c r="B512" s="226"/>
      <c r="AB512" s="238"/>
      <c r="AC512" s="238"/>
      <c r="AD512" s="238"/>
      <c r="AE512" s="238"/>
      <c r="AF512" s="238"/>
      <c r="AG512" s="238"/>
      <c r="AH512" s="238"/>
      <c r="AI512" s="238"/>
      <c r="AJ512" s="238"/>
      <c r="AK512" s="238"/>
      <c r="AL512" s="238"/>
      <c r="AM512" s="238"/>
      <c r="AN512" s="238"/>
      <c r="AO512" s="238"/>
      <c r="AP512" s="238"/>
      <c r="AQ512" s="238"/>
      <c r="AR512" s="238"/>
      <c r="AS512" s="238"/>
      <c r="AT512" s="238"/>
      <c r="AU512" s="238"/>
      <c r="AV512" s="238"/>
      <c r="AW512" s="238"/>
      <c r="AX512" s="238"/>
      <c r="AY512" s="238"/>
      <c r="AZ512" s="238"/>
      <c r="BA512" s="238"/>
      <c r="BB512" s="238"/>
      <c r="BC512" s="238"/>
      <c r="BD512" s="238"/>
      <c r="BE512" s="238"/>
      <c r="BF512" s="238"/>
    </row>
    <row r="513" spans="2:58" hidden="1">
      <c r="B513" s="226"/>
      <c r="AB513" s="238"/>
      <c r="AC513" s="238"/>
      <c r="AD513" s="238"/>
      <c r="AE513" s="238"/>
      <c r="AF513" s="238"/>
      <c r="AG513" s="238"/>
      <c r="AH513" s="238"/>
      <c r="AI513" s="238"/>
      <c r="AJ513" s="238"/>
      <c r="AK513" s="238"/>
      <c r="AL513" s="238"/>
      <c r="AM513" s="238"/>
      <c r="AN513" s="238"/>
      <c r="AO513" s="238"/>
      <c r="AP513" s="238"/>
      <c r="AQ513" s="238"/>
      <c r="AR513" s="238"/>
      <c r="AS513" s="238"/>
      <c r="AT513" s="238"/>
      <c r="AU513" s="238"/>
      <c r="AV513" s="238"/>
      <c r="AW513" s="238"/>
      <c r="AX513" s="238"/>
      <c r="AY513" s="238"/>
      <c r="AZ513" s="238"/>
      <c r="BA513" s="238"/>
      <c r="BB513" s="238"/>
      <c r="BC513" s="238"/>
      <c r="BD513" s="238"/>
      <c r="BE513" s="238"/>
      <c r="BF513" s="238"/>
    </row>
    <row r="514" spans="2:58" hidden="1">
      <c r="B514" s="226"/>
      <c r="AB514" s="238"/>
      <c r="AC514" s="238"/>
      <c r="AD514" s="238"/>
      <c r="AE514" s="238"/>
      <c r="AF514" s="238"/>
      <c r="AG514" s="238"/>
      <c r="AH514" s="238"/>
      <c r="AI514" s="238"/>
      <c r="AJ514" s="238"/>
      <c r="AK514" s="238"/>
      <c r="AL514" s="238"/>
      <c r="AM514" s="238"/>
      <c r="AN514" s="238"/>
      <c r="AO514" s="238"/>
      <c r="AP514" s="238"/>
      <c r="AQ514" s="238"/>
      <c r="AR514" s="238"/>
      <c r="AS514" s="238"/>
      <c r="AT514" s="238"/>
      <c r="AU514" s="238"/>
      <c r="AV514" s="238"/>
      <c r="AW514" s="238"/>
      <c r="AX514" s="238"/>
      <c r="AY514" s="238"/>
      <c r="AZ514" s="238"/>
      <c r="BA514" s="238"/>
      <c r="BB514" s="238"/>
      <c r="BC514" s="238"/>
      <c r="BD514" s="238"/>
      <c r="BE514" s="238"/>
      <c r="BF514" s="238"/>
    </row>
    <row r="515" spans="2:58" hidden="1">
      <c r="B515" s="226"/>
      <c r="AB515" s="238"/>
      <c r="AC515" s="238"/>
      <c r="AD515" s="238"/>
      <c r="AE515" s="238"/>
      <c r="AF515" s="238"/>
      <c r="AG515" s="238"/>
      <c r="AH515" s="238"/>
      <c r="AI515" s="238"/>
      <c r="AJ515" s="238"/>
      <c r="AK515" s="238"/>
      <c r="AL515" s="238"/>
      <c r="AM515" s="238"/>
      <c r="AN515" s="238"/>
      <c r="AO515" s="238"/>
      <c r="AP515" s="238"/>
      <c r="AQ515" s="238"/>
      <c r="AR515" s="238"/>
      <c r="AS515" s="238"/>
      <c r="AT515" s="238"/>
      <c r="AU515" s="238"/>
      <c r="AV515" s="238"/>
      <c r="AW515" s="238"/>
      <c r="AX515" s="238"/>
      <c r="AY515" s="238"/>
      <c r="AZ515" s="238"/>
      <c r="BA515" s="238"/>
      <c r="BB515" s="238"/>
      <c r="BC515" s="238"/>
      <c r="BD515" s="238"/>
      <c r="BE515" s="238"/>
      <c r="BF515" s="238"/>
    </row>
    <row r="516" spans="2:58" hidden="1">
      <c r="B516" s="226"/>
      <c r="AB516" s="238"/>
      <c r="AC516" s="238"/>
      <c r="AD516" s="238"/>
      <c r="AE516" s="238"/>
      <c r="AF516" s="238"/>
      <c r="AG516" s="238"/>
      <c r="AH516" s="238"/>
      <c r="AI516" s="238"/>
      <c r="AJ516" s="238"/>
      <c r="AK516" s="238"/>
      <c r="AL516" s="238"/>
      <c r="AM516" s="238"/>
      <c r="AN516" s="238"/>
      <c r="AO516" s="238"/>
      <c r="AP516" s="238"/>
      <c r="AQ516" s="238"/>
      <c r="AR516" s="238"/>
      <c r="AS516" s="238"/>
      <c r="AT516" s="238"/>
      <c r="AU516" s="238"/>
      <c r="AV516" s="238"/>
      <c r="AW516" s="238"/>
      <c r="AX516" s="238"/>
      <c r="AY516" s="238"/>
      <c r="AZ516" s="238"/>
      <c r="BA516" s="238"/>
      <c r="BB516" s="238"/>
      <c r="BC516" s="238"/>
      <c r="BD516" s="238"/>
      <c r="BE516" s="238"/>
      <c r="BF516" s="238"/>
    </row>
    <row r="517" spans="2:58" hidden="1">
      <c r="B517" s="226"/>
      <c r="AB517" s="238"/>
      <c r="AC517" s="238"/>
      <c r="AD517" s="238"/>
      <c r="AE517" s="238"/>
      <c r="AF517" s="238"/>
      <c r="AG517" s="238"/>
      <c r="AH517" s="238"/>
      <c r="AI517" s="238"/>
      <c r="AJ517" s="238"/>
      <c r="AK517" s="238"/>
      <c r="AL517" s="238"/>
      <c r="AM517" s="238"/>
      <c r="AN517" s="238"/>
      <c r="AO517" s="238"/>
      <c r="AP517" s="238"/>
      <c r="AQ517" s="238"/>
      <c r="AR517" s="238"/>
      <c r="AS517" s="238"/>
      <c r="AT517" s="238"/>
      <c r="AU517" s="238"/>
      <c r="AV517" s="238"/>
      <c r="AW517" s="238"/>
      <c r="AX517" s="238"/>
      <c r="AY517" s="238"/>
      <c r="AZ517" s="238"/>
      <c r="BA517" s="238"/>
      <c r="BB517" s="238"/>
      <c r="BC517" s="238"/>
      <c r="BD517" s="238"/>
      <c r="BE517" s="238"/>
      <c r="BF517" s="238"/>
    </row>
    <row r="518" spans="2:58" hidden="1">
      <c r="B518" s="226"/>
      <c r="AB518" s="238"/>
      <c r="AC518" s="238"/>
      <c r="AD518" s="238"/>
      <c r="AE518" s="238"/>
      <c r="AF518" s="238"/>
      <c r="AG518" s="238"/>
      <c r="AH518" s="238"/>
      <c r="AI518" s="238"/>
      <c r="AJ518" s="238"/>
      <c r="AK518" s="238"/>
      <c r="AL518" s="238"/>
      <c r="AM518" s="238"/>
      <c r="AN518" s="238"/>
      <c r="AO518" s="238"/>
      <c r="AP518" s="238"/>
      <c r="AQ518" s="238"/>
      <c r="AR518" s="238"/>
      <c r="AS518" s="238"/>
      <c r="AT518" s="238"/>
      <c r="AU518" s="238"/>
      <c r="AV518" s="238"/>
      <c r="AW518" s="238"/>
      <c r="AX518" s="238"/>
      <c r="AY518" s="238"/>
      <c r="AZ518" s="238"/>
      <c r="BA518" s="238"/>
      <c r="BB518" s="238"/>
      <c r="BC518" s="238"/>
      <c r="BD518" s="238"/>
      <c r="BE518" s="238"/>
      <c r="BF518" s="238"/>
    </row>
    <row r="519" spans="2:58" hidden="1">
      <c r="B519" s="226"/>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row>
    <row r="520" spans="2:58" hidden="1">
      <c r="B520" s="226"/>
      <c r="AB520" s="238"/>
      <c r="AC520" s="238"/>
      <c r="AD520" s="238"/>
      <c r="AE520" s="238"/>
      <c r="AF520" s="238"/>
      <c r="AG520" s="238"/>
      <c r="AH520" s="238"/>
      <c r="AI520" s="238"/>
      <c r="AJ520" s="238"/>
      <c r="AK520" s="238"/>
      <c r="AL520" s="238"/>
      <c r="AM520" s="238"/>
      <c r="AN520" s="238"/>
      <c r="AO520" s="238"/>
      <c r="AP520" s="238"/>
      <c r="AQ520" s="238"/>
      <c r="AR520" s="238"/>
      <c r="AS520" s="238"/>
      <c r="AT520" s="238"/>
      <c r="AU520" s="238"/>
      <c r="AV520" s="238"/>
      <c r="AW520" s="238"/>
      <c r="AX520" s="238"/>
      <c r="AY520" s="238"/>
      <c r="AZ520" s="238"/>
      <c r="BA520" s="238"/>
      <c r="BB520" s="238"/>
      <c r="BC520" s="238"/>
      <c r="BD520" s="238"/>
      <c r="BE520" s="238"/>
      <c r="BF520" s="238"/>
    </row>
    <row r="521" spans="2:58" hidden="1">
      <c r="B521" s="226"/>
      <c r="AB521" s="238"/>
      <c r="AC521" s="238"/>
      <c r="AD521" s="238"/>
      <c r="AE521" s="238"/>
      <c r="AF521" s="238"/>
      <c r="AG521" s="238"/>
      <c r="AH521" s="238"/>
      <c r="AI521" s="238"/>
      <c r="AJ521" s="238"/>
      <c r="AK521" s="238"/>
      <c r="AL521" s="238"/>
      <c r="AM521" s="238"/>
      <c r="AN521" s="238"/>
      <c r="AO521" s="238"/>
      <c r="AP521" s="238"/>
      <c r="AQ521" s="238"/>
      <c r="AR521" s="238"/>
      <c r="AS521" s="238"/>
      <c r="AT521" s="238"/>
      <c r="AU521" s="238"/>
      <c r="AV521" s="238"/>
      <c r="AW521" s="238"/>
      <c r="AX521" s="238"/>
      <c r="AY521" s="238"/>
      <c r="AZ521" s="238"/>
      <c r="BA521" s="238"/>
      <c r="BB521" s="238"/>
      <c r="BC521" s="238"/>
      <c r="BD521" s="238"/>
      <c r="BE521" s="238"/>
      <c r="BF521" s="238"/>
    </row>
    <row r="522" spans="2:58" hidden="1">
      <c r="B522" s="226"/>
      <c r="AB522" s="238"/>
      <c r="AC522" s="238"/>
      <c r="AD522" s="238"/>
      <c r="AE522" s="238"/>
      <c r="AF522" s="238"/>
      <c r="AG522" s="238"/>
      <c r="AH522" s="238"/>
      <c r="AI522" s="238"/>
      <c r="AJ522" s="238"/>
      <c r="AK522" s="238"/>
      <c r="AL522" s="238"/>
      <c r="AM522" s="238"/>
      <c r="AN522" s="238"/>
      <c r="AO522" s="238"/>
      <c r="AP522" s="238"/>
      <c r="AQ522" s="238"/>
      <c r="AR522" s="238"/>
      <c r="AS522" s="238"/>
      <c r="AT522" s="238"/>
      <c r="AU522" s="238"/>
      <c r="AV522" s="238"/>
      <c r="AW522" s="238"/>
      <c r="AX522" s="238"/>
      <c r="AY522" s="238"/>
      <c r="AZ522" s="238"/>
      <c r="BA522" s="238"/>
      <c r="BB522" s="238"/>
      <c r="BC522" s="238"/>
      <c r="BD522" s="238"/>
      <c r="BE522" s="238"/>
      <c r="BF522" s="238"/>
    </row>
    <row r="523" spans="2:58" hidden="1">
      <c r="B523" s="226"/>
      <c r="AB523" s="238"/>
      <c r="AC523" s="238"/>
      <c r="AD523" s="238"/>
      <c r="AE523" s="238"/>
      <c r="AF523" s="238"/>
      <c r="AG523" s="238"/>
      <c r="AH523" s="238"/>
      <c r="AI523" s="238"/>
      <c r="AJ523" s="238"/>
      <c r="AK523" s="238"/>
      <c r="AL523" s="238"/>
      <c r="AM523" s="238"/>
      <c r="AN523" s="238"/>
      <c r="AO523" s="238"/>
      <c r="AP523" s="238"/>
      <c r="AQ523" s="238"/>
      <c r="AR523" s="238"/>
      <c r="AS523" s="238"/>
      <c r="AT523" s="238"/>
      <c r="AU523" s="238"/>
      <c r="AV523" s="238"/>
      <c r="AW523" s="238"/>
      <c r="AX523" s="238"/>
      <c r="AY523" s="238"/>
      <c r="AZ523" s="238"/>
      <c r="BA523" s="238"/>
      <c r="BB523" s="238"/>
      <c r="BC523" s="238"/>
      <c r="BD523" s="238"/>
      <c r="BE523" s="238"/>
      <c r="BF523" s="238"/>
    </row>
    <row r="524" spans="2:58" hidden="1">
      <c r="B524" s="226"/>
      <c r="AB524" s="238"/>
      <c r="AC524" s="238"/>
      <c r="AD524" s="238"/>
      <c r="AE524" s="238"/>
      <c r="AF524" s="238"/>
      <c r="AG524" s="238"/>
      <c r="AH524" s="238"/>
      <c r="AI524" s="238"/>
      <c r="AJ524" s="238"/>
      <c r="AK524" s="238"/>
      <c r="AL524" s="238"/>
      <c r="AM524" s="238"/>
      <c r="AN524" s="238"/>
      <c r="AO524" s="238"/>
      <c r="AP524" s="238"/>
      <c r="AQ524" s="238"/>
      <c r="AR524" s="238"/>
      <c r="AS524" s="238"/>
      <c r="AT524" s="238"/>
      <c r="AU524" s="238"/>
      <c r="AV524" s="238"/>
      <c r="AW524" s="238"/>
      <c r="AX524" s="238"/>
      <c r="AY524" s="238"/>
      <c r="AZ524" s="238"/>
      <c r="BA524" s="238"/>
      <c r="BB524" s="238"/>
      <c r="BC524" s="238"/>
      <c r="BD524" s="238"/>
      <c r="BE524" s="238"/>
      <c r="BF524" s="238"/>
    </row>
    <row r="525" spans="2:58" hidden="1">
      <c r="B525" s="226"/>
      <c r="AB525" s="238"/>
      <c r="AC525" s="238"/>
      <c r="AD525" s="238"/>
      <c r="AE525" s="238"/>
      <c r="AF525" s="238"/>
      <c r="AG525" s="238"/>
      <c r="AH525" s="238"/>
      <c r="AI525" s="238"/>
      <c r="AJ525" s="238"/>
      <c r="AK525" s="238"/>
      <c r="AL525" s="238"/>
      <c r="AM525" s="238"/>
      <c r="AN525" s="238"/>
      <c r="AO525" s="238"/>
      <c r="AP525" s="238"/>
      <c r="AQ525" s="238"/>
      <c r="AR525" s="238"/>
      <c r="AS525" s="238"/>
      <c r="AT525" s="238"/>
      <c r="AU525" s="238"/>
      <c r="AV525" s="238"/>
      <c r="AW525" s="238"/>
      <c r="AX525" s="238"/>
      <c r="AY525" s="238"/>
      <c r="AZ525" s="238"/>
      <c r="BA525" s="238"/>
      <c r="BB525" s="238"/>
      <c r="BC525" s="238"/>
      <c r="BD525" s="238"/>
      <c r="BE525" s="238"/>
      <c r="BF525" s="238"/>
    </row>
    <row r="526" spans="2:58" hidden="1">
      <c r="B526" s="226"/>
      <c r="AB526" s="238"/>
      <c r="AC526" s="238"/>
      <c r="AD526" s="238"/>
      <c r="AE526" s="238"/>
      <c r="AF526" s="238"/>
      <c r="AG526" s="238"/>
      <c r="AH526" s="238"/>
      <c r="AI526" s="238"/>
      <c r="AJ526" s="238"/>
      <c r="AK526" s="238"/>
      <c r="AL526" s="238"/>
      <c r="AM526" s="238"/>
      <c r="AN526" s="238"/>
      <c r="AO526" s="238"/>
      <c r="AP526" s="238"/>
      <c r="AQ526" s="238"/>
      <c r="AR526" s="238"/>
      <c r="AS526" s="238"/>
      <c r="AT526" s="238"/>
      <c r="AU526" s="238"/>
      <c r="AV526" s="238"/>
      <c r="AW526" s="238"/>
      <c r="AX526" s="238"/>
      <c r="AY526" s="238"/>
      <c r="AZ526" s="238"/>
      <c r="BA526" s="238"/>
      <c r="BB526" s="238"/>
      <c r="BC526" s="238"/>
      <c r="BD526" s="238"/>
      <c r="BE526" s="238"/>
      <c r="BF526" s="238"/>
    </row>
    <row r="527" spans="2:58" hidden="1">
      <c r="B527" s="226"/>
      <c r="AB527" s="238"/>
      <c r="AC527" s="238"/>
      <c r="AD527" s="238"/>
      <c r="AE527" s="238"/>
      <c r="AF527" s="238"/>
      <c r="AG527" s="238"/>
      <c r="AH527" s="238"/>
      <c r="AI527" s="238"/>
      <c r="AJ527" s="238"/>
      <c r="AK527" s="238"/>
      <c r="AL527" s="238"/>
      <c r="AM527" s="238"/>
      <c r="AN527" s="238"/>
      <c r="AO527" s="238"/>
      <c r="AP527" s="238"/>
      <c r="AQ527" s="238"/>
      <c r="AR527" s="238"/>
      <c r="AS527" s="238"/>
      <c r="AT527" s="238"/>
      <c r="AU527" s="238"/>
      <c r="AV527" s="238"/>
      <c r="AW527" s="238"/>
      <c r="AX527" s="238"/>
      <c r="AY527" s="238"/>
      <c r="AZ527" s="238"/>
      <c r="BA527" s="238"/>
      <c r="BB527" s="238"/>
      <c r="BC527" s="238"/>
      <c r="BD527" s="238"/>
      <c r="BE527" s="238"/>
      <c r="BF527" s="238"/>
    </row>
    <row r="528" spans="2:58" hidden="1">
      <c r="B528" s="226"/>
      <c r="AB528" s="238"/>
      <c r="AC528" s="238"/>
      <c r="AD528" s="238"/>
      <c r="AE528" s="238"/>
      <c r="AF528" s="238"/>
      <c r="AG528" s="238"/>
      <c r="AH528" s="238"/>
      <c r="AI528" s="238"/>
      <c r="AJ528" s="238"/>
      <c r="AK528" s="238"/>
      <c r="AL528" s="238"/>
      <c r="AM528" s="238"/>
      <c r="AN528" s="238"/>
      <c r="AO528" s="238"/>
      <c r="AP528" s="238"/>
      <c r="AQ528" s="238"/>
      <c r="AR528" s="238"/>
      <c r="AS528" s="238"/>
      <c r="AT528" s="238"/>
      <c r="AU528" s="238"/>
      <c r="AV528" s="238"/>
      <c r="AW528" s="238"/>
      <c r="AX528" s="238"/>
      <c r="AY528" s="238"/>
      <c r="AZ528" s="238"/>
      <c r="BA528" s="238"/>
      <c r="BB528" s="238"/>
      <c r="BC528" s="238"/>
      <c r="BD528" s="238"/>
      <c r="BE528" s="238"/>
      <c r="BF528" s="238"/>
    </row>
    <row r="529" spans="2:58" hidden="1">
      <c r="B529" s="226"/>
      <c r="AB529" s="238"/>
      <c r="AC529" s="238"/>
      <c r="AD529" s="238"/>
      <c r="AE529" s="238"/>
      <c r="AF529" s="238"/>
      <c r="AG529" s="238"/>
      <c r="AH529" s="238"/>
      <c r="AI529" s="238"/>
      <c r="AJ529" s="238"/>
      <c r="AK529" s="238"/>
      <c r="AL529" s="238"/>
      <c r="AM529" s="238"/>
      <c r="AN529" s="238"/>
      <c r="AO529" s="238"/>
      <c r="AP529" s="238"/>
      <c r="AQ529" s="238"/>
      <c r="AR529" s="238"/>
      <c r="AS529" s="238"/>
      <c r="AT529" s="238"/>
      <c r="AU529" s="238"/>
      <c r="AV529" s="238"/>
      <c r="AW529" s="238"/>
      <c r="AX529" s="238"/>
      <c r="AY529" s="238"/>
      <c r="AZ529" s="238"/>
      <c r="BA529" s="238"/>
      <c r="BB529" s="238"/>
      <c r="BC529" s="238"/>
      <c r="BD529" s="238"/>
      <c r="BE529" s="238"/>
      <c r="BF529" s="238"/>
    </row>
    <row r="530" spans="2:58" hidden="1">
      <c r="B530" s="226"/>
      <c r="AB530" s="238"/>
      <c r="AC530" s="238"/>
      <c r="AD530" s="238"/>
      <c r="AE530" s="238"/>
      <c r="AF530" s="238"/>
      <c r="AG530" s="238"/>
      <c r="AH530" s="238"/>
      <c r="AI530" s="238"/>
      <c r="AJ530" s="238"/>
      <c r="AK530" s="238"/>
      <c r="AL530" s="238"/>
      <c r="AM530" s="238"/>
      <c r="AN530" s="238"/>
      <c r="AO530" s="238"/>
      <c r="AP530" s="238"/>
      <c r="AQ530" s="238"/>
      <c r="AR530" s="238"/>
      <c r="AS530" s="238"/>
      <c r="AT530" s="238"/>
      <c r="AU530" s="238"/>
      <c r="AV530" s="238"/>
      <c r="AW530" s="238"/>
      <c r="AX530" s="238"/>
      <c r="AY530" s="238"/>
      <c r="AZ530" s="238"/>
      <c r="BA530" s="238"/>
      <c r="BB530" s="238"/>
      <c r="BC530" s="238"/>
      <c r="BD530" s="238"/>
      <c r="BE530" s="238"/>
      <c r="BF530" s="238"/>
    </row>
    <row r="531" spans="2:58" hidden="1">
      <c r="B531" s="226"/>
      <c r="AB531" s="238"/>
      <c r="AC531" s="238"/>
      <c r="AD531" s="238"/>
      <c r="AE531" s="238"/>
      <c r="AF531" s="238"/>
      <c r="AG531" s="238"/>
      <c r="AH531" s="238"/>
      <c r="AI531" s="238"/>
      <c r="AJ531" s="238"/>
      <c r="AK531" s="238"/>
      <c r="AL531" s="238"/>
      <c r="AM531" s="238"/>
      <c r="AN531" s="238"/>
      <c r="AO531" s="238"/>
      <c r="AP531" s="238"/>
      <c r="AQ531" s="238"/>
      <c r="AR531" s="238"/>
      <c r="AS531" s="238"/>
      <c r="AT531" s="238"/>
      <c r="AU531" s="238"/>
      <c r="AV531" s="238"/>
      <c r="AW531" s="238"/>
      <c r="AX531" s="238"/>
      <c r="AY531" s="238"/>
      <c r="AZ531" s="238"/>
      <c r="BA531" s="238"/>
      <c r="BB531" s="238"/>
      <c r="BC531" s="238"/>
      <c r="BD531" s="238"/>
      <c r="BE531" s="238"/>
      <c r="BF531" s="238"/>
    </row>
    <row r="532" spans="2:58" hidden="1">
      <c r="B532" s="226"/>
      <c r="AB532" s="238"/>
      <c r="AC532" s="238"/>
      <c r="AD532" s="238"/>
      <c r="AE532" s="238"/>
      <c r="AF532" s="238"/>
      <c r="AG532" s="238"/>
      <c r="AH532" s="238"/>
      <c r="AI532" s="238"/>
      <c r="AJ532" s="238"/>
      <c r="AK532" s="238"/>
      <c r="AL532" s="238"/>
      <c r="AM532" s="238"/>
      <c r="AN532" s="238"/>
      <c r="AO532" s="238"/>
      <c r="AP532" s="238"/>
      <c r="AQ532" s="238"/>
      <c r="AR532" s="238"/>
      <c r="AS532" s="238"/>
      <c r="AT532" s="238"/>
      <c r="AU532" s="238"/>
      <c r="AV532" s="238"/>
      <c r="AW532" s="238"/>
      <c r="AX532" s="238"/>
      <c r="AY532" s="238"/>
      <c r="AZ532" s="238"/>
      <c r="BA532" s="238"/>
      <c r="BB532" s="238"/>
      <c r="BC532" s="238"/>
      <c r="BD532" s="238"/>
      <c r="BE532" s="238"/>
      <c r="BF532" s="238"/>
    </row>
    <row r="533" spans="2:58" hidden="1">
      <c r="B533" s="226"/>
      <c r="AB533" s="238"/>
      <c r="AC533" s="238"/>
      <c r="AD533" s="238"/>
      <c r="AE533" s="238"/>
      <c r="AF533" s="238"/>
      <c r="AG533" s="238"/>
      <c r="AH533" s="238"/>
      <c r="AI533" s="238"/>
      <c r="AJ533" s="238"/>
      <c r="AK533" s="238"/>
      <c r="AL533" s="238"/>
      <c r="AM533" s="238"/>
      <c r="AN533" s="238"/>
      <c r="AO533" s="238"/>
      <c r="AP533" s="238"/>
      <c r="AQ533" s="238"/>
      <c r="AR533" s="238"/>
      <c r="AS533" s="238"/>
      <c r="AT533" s="238"/>
      <c r="AU533" s="238"/>
      <c r="AV533" s="238"/>
      <c r="AW533" s="238"/>
      <c r="AX533" s="238"/>
      <c r="AY533" s="238"/>
      <c r="AZ533" s="238"/>
      <c r="BA533" s="238"/>
      <c r="BB533" s="238"/>
      <c r="BC533" s="238"/>
      <c r="BD533" s="238"/>
      <c r="BE533" s="238"/>
      <c r="BF533" s="238"/>
    </row>
    <row r="534" spans="2:58" hidden="1">
      <c r="B534" s="226"/>
      <c r="AB534" s="238"/>
      <c r="AC534" s="238"/>
      <c r="AD534" s="238"/>
      <c r="AE534" s="238"/>
      <c r="AF534" s="238"/>
      <c r="AG534" s="238"/>
      <c r="AH534" s="238"/>
      <c r="AI534" s="238"/>
      <c r="AJ534" s="238"/>
      <c r="AK534" s="238"/>
      <c r="AL534" s="238"/>
      <c r="AM534" s="238"/>
      <c r="AN534" s="238"/>
      <c r="AO534" s="238"/>
      <c r="AP534" s="238"/>
      <c r="AQ534" s="238"/>
      <c r="AR534" s="238"/>
      <c r="AS534" s="238"/>
      <c r="AT534" s="238"/>
      <c r="AU534" s="238"/>
      <c r="AV534" s="238"/>
      <c r="AW534" s="238"/>
      <c r="AX534" s="238"/>
      <c r="AY534" s="238"/>
      <c r="AZ534" s="238"/>
      <c r="BA534" s="238"/>
      <c r="BB534" s="238"/>
      <c r="BC534" s="238"/>
      <c r="BD534" s="238"/>
      <c r="BE534" s="238"/>
      <c r="BF534" s="238"/>
    </row>
    <row r="535" spans="2:58" hidden="1">
      <c r="B535" s="226"/>
      <c r="AB535" s="238"/>
      <c r="AC535" s="238"/>
      <c r="AD535" s="238"/>
      <c r="AE535" s="238"/>
      <c r="AF535" s="238"/>
      <c r="AG535" s="238"/>
      <c r="AH535" s="238"/>
      <c r="AI535" s="238"/>
      <c r="AJ535" s="238"/>
      <c r="AK535" s="238"/>
      <c r="AL535" s="238"/>
      <c r="AM535" s="238"/>
      <c r="AN535" s="238"/>
      <c r="AO535" s="238"/>
      <c r="AP535" s="238"/>
      <c r="AQ535" s="238"/>
      <c r="AR535" s="238"/>
      <c r="AS535" s="238"/>
      <c r="AT535" s="238"/>
      <c r="AU535" s="238"/>
      <c r="AV535" s="238"/>
      <c r="AW535" s="238"/>
      <c r="AX535" s="238"/>
      <c r="AY535" s="238"/>
      <c r="AZ535" s="238"/>
      <c r="BA535" s="238"/>
      <c r="BB535" s="238"/>
      <c r="BC535" s="238"/>
      <c r="BD535" s="238"/>
      <c r="BE535" s="238"/>
      <c r="BF535" s="238"/>
    </row>
    <row r="536" spans="2:58" hidden="1">
      <c r="B536" s="226"/>
      <c r="AB536" s="238"/>
      <c r="AC536" s="238"/>
      <c r="AD536" s="238"/>
      <c r="AE536" s="238"/>
      <c r="AF536" s="238"/>
      <c r="AG536" s="238"/>
      <c r="AH536" s="238"/>
      <c r="AI536" s="238"/>
      <c r="AJ536" s="238"/>
      <c r="AK536" s="238"/>
      <c r="AL536" s="238"/>
      <c r="AM536" s="238"/>
      <c r="AN536" s="238"/>
      <c r="AO536" s="238"/>
      <c r="AP536" s="238"/>
      <c r="AQ536" s="238"/>
      <c r="AR536" s="238"/>
      <c r="AS536" s="238"/>
      <c r="AT536" s="238"/>
      <c r="AU536" s="238"/>
      <c r="AV536" s="238"/>
      <c r="AW536" s="238"/>
      <c r="AX536" s="238"/>
      <c r="AY536" s="238"/>
      <c r="AZ536" s="238"/>
      <c r="BA536" s="238"/>
      <c r="BB536" s="238"/>
      <c r="BC536" s="238"/>
      <c r="BD536" s="238"/>
      <c r="BE536" s="238"/>
      <c r="BF536" s="238"/>
    </row>
    <row r="537" spans="2:58" hidden="1">
      <c r="B537" s="226"/>
      <c r="AB537" s="238"/>
      <c r="AC537" s="238"/>
      <c r="AD537" s="238"/>
      <c r="AE537" s="238"/>
      <c r="AF537" s="238"/>
      <c r="AG537" s="238"/>
      <c r="AH537" s="238"/>
      <c r="AI537" s="238"/>
      <c r="AJ537" s="238"/>
      <c r="AK537" s="238"/>
      <c r="AL537" s="238"/>
      <c r="AM537" s="238"/>
      <c r="AN537" s="238"/>
      <c r="AO537" s="238"/>
      <c r="AP537" s="238"/>
      <c r="AQ537" s="238"/>
      <c r="AR537" s="238"/>
      <c r="AS537" s="238"/>
      <c r="AT537" s="238"/>
      <c r="AU537" s="238"/>
      <c r="AV537" s="238"/>
      <c r="AW537" s="238"/>
      <c r="AX537" s="238"/>
      <c r="AY537" s="238"/>
      <c r="AZ537" s="238"/>
      <c r="BA537" s="238"/>
      <c r="BB537" s="238"/>
      <c r="BC537" s="238"/>
      <c r="BD537" s="238"/>
      <c r="BE537" s="238"/>
      <c r="BF537" s="238"/>
    </row>
    <row r="538" spans="2:58" hidden="1">
      <c r="B538" s="226"/>
      <c r="AB538" s="238"/>
      <c r="AC538" s="238"/>
      <c r="AD538" s="238"/>
      <c r="AE538" s="238"/>
      <c r="AF538" s="238"/>
      <c r="AG538" s="238"/>
      <c r="AH538" s="238"/>
      <c r="AI538" s="238"/>
      <c r="AJ538" s="238"/>
      <c r="AK538" s="238"/>
      <c r="AL538" s="238"/>
      <c r="AM538" s="238"/>
      <c r="AN538" s="238"/>
      <c r="AO538" s="238"/>
      <c r="AP538" s="238"/>
      <c r="AQ538" s="238"/>
      <c r="AR538" s="238"/>
      <c r="AS538" s="238"/>
      <c r="AT538" s="238"/>
      <c r="AU538" s="238"/>
      <c r="AV538" s="238"/>
      <c r="AW538" s="238"/>
      <c r="AX538" s="238"/>
      <c r="AY538" s="238"/>
      <c r="AZ538" s="238"/>
      <c r="BA538" s="238"/>
      <c r="BB538" s="238"/>
      <c r="BC538" s="238"/>
      <c r="BD538" s="238"/>
      <c r="BE538" s="238"/>
      <c r="BF538" s="238"/>
    </row>
    <row r="539" spans="2:58" hidden="1">
      <c r="B539" s="226"/>
      <c r="AB539" s="238"/>
      <c r="AC539" s="238"/>
      <c r="AD539" s="238"/>
      <c r="AE539" s="238"/>
      <c r="AF539" s="238"/>
      <c r="AG539" s="238"/>
      <c r="AH539" s="238"/>
      <c r="AI539" s="238"/>
      <c r="AJ539" s="238"/>
      <c r="AK539" s="238"/>
      <c r="AL539" s="238"/>
      <c r="AM539" s="238"/>
      <c r="AN539" s="238"/>
      <c r="AO539" s="238"/>
      <c r="AP539" s="238"/>
      <c r="AQ539" s="238"/>
      <c r="AR539" s="238"/>
      <c r="AS539" s="238"/>
      <c r="AT539" s="238"/>
      <c r="AU539" s="238"/>
      <c r="AV539" s="238"/>
      <c r="AW539" s="238"/>
      <c r="AX539" s="238"/>
      <c r="AY539" s="238"/>
      <c r="AZ539" s="238"/>
      <c r="BA539" s="238"/>
      <c r="BB539" s="238"/>
      <c r="BC539" s="238"/>
      <c r="BD539" s="238"/>
      <c r="BE539" s="238"/>
      <c r="BF539" s="238"/>
    </row>
    <row r="540" spans="2:58" hidden="1">
      <c r="B540" s="226"/>
      <c r="AB540" s="238"/>
      <c r="AC540" s="238"/>
      <c r="AD540" s="238"/>
      <c r="AE540" s="238"/>
      <c r="AF540" s="238"/>
      <c r="AG540" s="238"/>
      <c r="AH540" s="238"/>
      <c r="AI540" s="238"/>
      <c r="AJ540" s="238"/>
      <c r="AK540" s="238"/>
      <c r="AL540" s="238"/>
      <c r="AM540" s="238"/>
      <c r="AN540" s="238"/>
      <c r="AO540" s="238"/>
      <c r="AP540" s="238"/>
      <c r="AQ540" s="238"/>
      <c r="AR540" s="238"/>
      <c r="AS540" s="238"/>
      <c r="AT540" s="238"/>
      <c r="AU540" s="238"/>
      <c r="AV540" s="238"/>
      <c r="AW540" s="238"/>
      <c r="AX540" s="238"/>
      <c r="AY540" s="238"/>
      <c r="AZ540" s="238"/>
      <c r="BA540" s="238"/>
      <c r="BB540" s="238"/>
      <c r="BC540" s="238"/>
      <c r="BD540" s="238"/>
      <c r="BE540" s="238"/>
      <c r="BF540" s="238"/>
    </row>
    <row r="541" spans="2:58" hidden="1">
      <c r="B541" s="226"/>
      <c r="AB541" s="238"/>
      <c r="AC541" s="238"/>
      <c r="AD541" s="238"/>
      <c r="AE541" s="238"/>
      <c r="AF541" s="238"/>
      <c r="AG541" s="238"/>
      <c r="AH541" s="238"/>
      <c r="AI541" s="238"/>
      <c r="AJ541" s="238"/>
      <c r="AK541" s="238"/>
      <c r="AL541" s="238"/>
      <c r="AM541" s="238"/>
      <c r="AN541" s="238"/>
      <c r="AO541" s="238"/>
      <c r="AP541" s="238"/>
      <c r="AQ541" s="238"/>
      <c r="AR541" s="238"/>
      <c r="AS541" s="238"/>
      <c r="AT541" s="238"/>
      <c r="AU541" s="238"/>
      <c r="AV541" s="238"/>
      <c r="AW541" s="238"/>
      <c r="AX541" s="238"/>
      <c r="AY541" s="238"/>
      <c r="AZ541" s="238"/>
      <c r="BA541" s="238"/>
      <c r="BB541" s="238"/>
      <c r="BC541" s="238"/>
      <c r="BD541" s="238"/>
      <c r="BE541" s="238"/>
      <c r="BF541" s="238"/>
    </row>
    <row r="542" spans="2:58" hidden="1">
      <c r="B542" s="226"/>
      <c r="AB542" s="238"/>
      <c r="AC542" s="238"/>
      <c r="AD542" s="238"/>
      <c r="AE542" s="238"/>
      <c r="AF542" s="238"/>
      <c r="AG542" s="238"/>
      <c r="AH542" s="238"/>
      <c r="AI542" s="238"/>
      <c r="AJ542" s="238"/>
      <c r="AK542" s="238"/>
      <c r="AL542" s="238"/>
      <c r="AM542" s="238"/>
      <c r="AN542" s="238"/>
      <c r="AO542" s="238"/>
      <c r="AP542" s="238"/>
      <c r="AQ542" s="238"/>
      <c r="AR542" s="238"/>
      <c r="AS542" s="238"/>
      <c r="AT542" s="238"/>
      <c r="AU542" s="238"/>
      <c r="AV542" s="238"/>
      <c r="AW542" s="238"/>
      <c r="AX542" s="238"/>
      <c r="AY542" s="238"/>
      <c r="AZ542" s="238"/>
      <c r="BA542" s="238"/>
      <c r="BB542" s="238"/>
      <c r="BC542" s="238"/>
      <c r="BD542" s="238"/>
      <c r="BE542" s="238"/>
      <c r="BF542" s="238"/>
    </row>
    <row r="543" spans="2:58" hidden="1">
      <c r="B543" s="226"/>
      <c r="AB543" s="238"/>
      <c r="AC543" s="238"/>
      <c r="AD543" s="238"/>
      <c r="AE543" s="238"/>
      <c r="AF543" s="238"/>
      <c r="AG543" s="238"/>
      <c r="AH543" s="238"/>
      <c r="AI543" s="238"/>
      <c r="AJ543" s="238"/>
      <c r="AK543" s="238"/>
      <c r="AL543" s="238"/>
      <c r="AM543" s="238"/>
      <c r="AN543" s="238"/>
      <c r="AO543" s="238"/>
      <c r="AP543" s="238"/>
      <c r="AQ543" s="238"/>
      <c r="AR543" s="238"/>
      <c r="AS543" s="238"/>
      <c r="AT543" s="238"/>
      <c r="AU543" s="238"/>
      <c r="AV543" s="238"/>
      <c r="AW543" s="238"/>
      <c r="AX543" s="238"/>
      <c r="AY543" s="238"/>
      <c r="AZ543" s="238"/>
      <c r="BA543" s="238"/>
      <c r="BB543" s="238"/>
      <c r="BC543" s="238"/>
      <c r="BD543" s="238"/>
      <c r="BE543" s="238"/>
      <c r="BF543" s="238"/>
    </row>
    <row r="544" spans="2:58" hidden="1">
      <c r="B544" s="226"/>
      <c r="AB544" s="238"/>
      <c r="AC544" s="238"/>
      <c r="AD544" s="238"/>
      <c r="AE544" s="238"/>
      <c r="AF544" s="238"/>
      <c r="AG544" s="238"/>
      <c r="AH544" s="238"/>
      <c r="AI544" s="238"/>
      <c r="AJ544" s="238"/>
      <c r="AK544" s="238"/>
      <c r="AL544" s="238"/>
      <c r="AM544" s="238"/>
      <c r="AN544" s="238"/>
      <c r="AO544" s="238"/>
      <c r="AP544" s="238"/>
      <c r="AQ544" s="238"/>
      <c r="AR544" s="238"/>
      <c r="AS544" s="238"/>
      <c r="AT544" s="238"/>
      <c r="AU544" s="238"/>
      <c r="AV544" s="238"/>
      <c r="AW544" s="238"/>
      <c r="AX544" s="238"/>
      <c r="AY544" s="238"/>
      <c r="AZ544" s="238"/>
      <c r="BA544" s="238"/>
      <c r="BB544" s="238"/>
      <c r="BC544" s="238"/>
      <c r="BD544" s="238"/>
      <c r="BE544" s="238"/>
      <c r="BF544" s="238"/>
    </row>
    <row r="545" spans="2:58" hidden="1">
      <c r="B545" s="226"/>
      <c r="AB545" s="238"/>
      <c r="AC545" s="238"/>
      <c r="AD545" s="238"/>
      <c r="AE545" s="238"/>
      <c r="AF545" s="238"/>
      <c r="AG545" s="238"/>
      <c r="AH545" s="238"/>
      <c r="AI545" s="238"/>
      <c r="AJ545" s="238"/>
      <c r="AK545" s="238"/>
      <c r="AL545" s="238"/>
      <c r="AM545" s="238"/>
      <c r="AN545" s="238"/>
      <c r="AO545" s="238"/>
      <c r="AP545" s="238"/>
      <c r="AQ545" s="238"/>
      <c r="AR545" s="238"/>
      <c r="AS545" s="238"/>
      <c r="AT545" s="238"/>
      <c r="AU545" s="238"/>
      <c r="AV545" s="238"/>
      <c r="AW545" s="238"/>
      <c r="AX545" s="238"/>
      <c r="AY545" s="238"/>
      <c r="AZ545" s="238"/>
      <c r="BA545" s="238"/>
      <c r="BB545" s="238"/>
      <c r="BC545" s="238"/>
      <c r="BD545" s="238"/>
      <c r="BE545" s="238"/>
      <c r="BF545" s="238"/>
    </row>
    <row r="546" spans="2:58" hidden="1">
      <c r="B546" s="226"/>
      <c r="AB546" s="238"/>
      <c r="AC546" s="238"/>
      <c r="AD546" s="238"/>
      <c r="AE546" s="238"/>
      <c r="AF546" s="238"/>
      <c r="AG546" s="238"/>
      <c r="AH546" s="238"/>
      <c r="AI546" s="238"/>
      <c r="AJ546" s="238"/>
      <c r="AK546" s="238"/>
      <c r="AL546" s="238"/>
      <c r="AM546" s="238"/>
      <c r="AN546" s="238"/>
      <c r="AO546" s="238"/>
      <c r="AP546" s="238"/>
      <c r="AQ546" s="238"/>
      <c r="AR546" s="238"/>
      <c r="AS546" s="238"/>
      <c r="AT546" s="238"/>
      <c r="AU546" s="238"/>
      <c r="AV546" s="238"/>
      <c r="AW546" s="238"/>
      <c r="AX546" s="238"/>
      <c r="AY546" s="238"/>
      <c r="AZ546" s="238"/>
      <c r="BA546" s="238"/>
      <c r="BB546" s="238"/>
      <c r="BC546" s="238"/>
      <c r="BD546" s="238"/>
      <c r="BE546" s="238"/>
      <c r="BF546" s="238"/>
    </row>
    <row r="547" spans="2:58" hidden="1">
      <c r="B547" s="226"/>
      <c r="AB547" s="238"/>
      <c r="AC547" s="238"/>
      <c r="AD547" s="238"/>
      <c r="AE547" s="238"/>
      <c r="AF547" s="238"/>
      <c r="AG547" s="238"/>
      <c r="AH547" s="238"/>
      <c r="AI547" s="238"/>
      <c r="AJ547" s="238"/>
      <c r="AK547" s="238"/>
      <c r="AL547" s="238"/>
      <c r="AM547" s="238"/>
      <c r="AN547" s="238"/>
      <c r="AO547" s="238"/>
      <c r="AP547" s="238"/>
      <c r="AQ547" s="238"/>
      <c r="AR547" s="238"/>
      <c r="AS547" s="238"/>
      <c r="AT547" s="238"/>
      <c r="AU547" s="238"/>
      <c r="AV547" s="238"/>
      <c r="AW547" s="238"/>
      <c r="AX547" s="238"/>
      <c r="AY547" s="238"/>
      <c r="AZ547" s="238"/>
      <c r="BA547" s="238"/>
      <c r="BB547" s="238"/>
      <c r="BC547" s="238"/>
      <c r="BD547" s="238"/>
      <c r="BE547" s="238"/>
      <c r="BF547" s="238"/>
    </row>
    <row r="548" spans="2:58" hidden="1">
      <c r="B548" s="226"/>
      <c r="AB548" s="238"/>
      <c r="AC548" s="238"/>
      <c r="AD548" s="238"/>
      <c r="AE548" s="238"/>
      <c r="AF548" s="238"/>
      <c r="AG548" s="238"/>
      <c r="AH548" s="238"/>
      <c r="AI548" s="238"/>
      <c r="AJ548" s="238"/>
      <c r="AK548" s="238"/>
      <c r="AL548" s="238"/>
      <c r="AM548" s="238"/>
      <c r="AN548" s="238"/>
      <c r="AO548" s="238"/>
      <c r="AP548" s="238"/>
      <c r="AQ548" s="238"/>
      <c r="AR548" s="238"/>
      <c r="AS548" s="238"/>
      <c r="AT548" s="238"/>
      <c r="AU548" s="238"/>
      <c r="AV548" s="238"/>
      <c r="AW548" s="238"/>
      <c r="AX548" s="238"/>
      <c r="AY548" s="238"/>
      <c r="AZ548" s="238"/>
      <c r="BA548" s="238"/>
      <c r="BB548" s="238"/>
      <c r="BC548" s="238"/>
      <c r="BD548" s="238"/>
      <c r="BE548" s="238"/>
      <c r="BF548" s="238"/>
    </row>
    <row r="549" spans="2:58" hidden="1">
      <c r="B549" s="226"/>
      <c r="AB549" s="238"/>
      <c r="AC549" s="238"/>
      <c r="AD549" s="238"/>
      <c r="AE549" s="238"/>
      <c r="AF549" s="238"/>
      <c r="AG549" s="238"/>
      <c r="AH549" s="238"/>
      <c r="AI549" s="238"/>
      <c r="AJ549" s="238"/>
      <c r="AK549" s="238"/>
      <c r="AL549" s="238"/>
      <c r="AM549" s="238"/>
      <c r="AN549" s="238"/>
      <c r="AO549" s="238"/>
      <c r="AP549" s="238"/>
      <c r="AQ549" s="238"/>
      <c r="AR549" s="238"/>
      <c r="AS549" s="238"/>
      <c r="AT549" s="238"/>
      <c r="AU549" s="238"/>
      <c r="AV549" s="238"/>
      <c r="AW549" s="238"/>
      <c r="AX549" s="238"/>
      <c r="AY549" s="238"/>
      <c r="AZ549" s="238"/>
      <c r="BA549" s="238"/>
      <c r="BB549" s="238"/>
      <c r="BC549" s="238"/>
      <c r="BD549" s="238"/>
      <c r="BE549" s="238"/>
      <c r="BF549" s="238"/>
    </row>
    <row r="550" spans="2:58" hidden="1">
      <c r="B550" s="226"/>
      <c r="AB550" s="238"/>
      <c r="AC550" s="238"/>
      <c r="AD550" s="238"/>
      <c r="AE550" s="238"/>
      <c r="AF550" s="238"/>
      <c r="AG550" s="238"/>
      <c r="AH550" s="238"/>
      <c r="AI550" s="238"/>
      <c r="AJ550" s="238"/>
      <c r="AK550" s="238"/>
      <c r="AL550" s="238"/>
      <c r="AM550" s="238"/>
      <c r="AN550" s="238"/>
      <c r="AO550" s="238"/>
      <c r="AP550" s="238"/>
      <c r="AQ550" s="238"/>
      <c r="AR550" s="238"/>
      <c r="AS550" s="238"/>
      <c r="AT550" s="238"/>
      <c r="AU550" s="238"/>
      <c r="AV550" s="238"/>
      <c r="AW550" s="238"/>
      <c r="AX550" s="238"/>
      <c r="AY550" s="238"/>
      <c r="AZ550" s="238"/>
      <c r="BA550" s="238"/>
      <c r="BB550" s="238"/>
      <c r="BC550" s="238"/>
      <c r="BD550" s="238"/>
      <c r="BE550" s="238"/>
      <c r="BF550" s="238"/>
    </row>
    <row r="551" spans="2:58" hidden="1">
      <c r="B551" s="226"/>
      <c r="AB551" s="238"/>
      <c r="AC551" s="238"/>
      <c r="AD551" s="238"/>
      <c r="AE551" s="238"/>
      <c r="AF551" s="238"/>
      <c r="AG551" s="238"/>
      <c r="AH551" s="238"/>
      <c r="AI551" s="238"/>
      <c r="AJ551" s="238"/>
      <c r="AK551" s="238"/>
      <c r="AL551" s="238"/>
      <c r="AM551" s="238"/>
      <c r="AN551" s="238"/>
      <c r="AO551" s="238"/>
      <c r="AP551" s="238"/>
      <c r="AQ551" s="238"/>
      <c r="AR551" s="238"/>
      <c r="AS551" s="238"/>
      <c r="AT551" s="238"/>
      <c r="AU551" s="238"/>
      <c r="AV551" s="238"/>
      <c r="AW551" s="238"/>
      <c r="AX551" s="238"/>
      <c r="AY551" s="238"/>
      <c r="AZ551" s="238"/>
      <c r="BA551" s="238"/>
      <c r="BB551" s="238"/>
      <c r="BC551" s="238"/>
      <c r="BD551" s="238"/>
      <c r="BE551" s="238"/>
      <c r="BF551" s="238"/>
    </row>
    <row r="552" spans="2:58" hidden="1">
      <c r="B552" s="226"/>
      <c r="AB552" s="238"/>
      <c r="AC552" s="238"/>
      <c r="AD552" s="238"/>
      <c r="AE552" s="238"/>
      <c r="AF552" s="238"/>
      <c r="AG552" s="238"/>
      <c r="AH552" s="238"/>
      <c r="AI552" s="238"/>
      <c r="AJ552" s="238"/>
      <c r="AK552" s="238"/>
      <c r="AL552" s="238"/>
      <c r="AM552" s="238"/>
      <c r="AN552" s="238"/>
      <c r="AO552" s="238"/>
      <c r="AP552" s="238"/>
      <c r="AQ552" s="238"/>
      <c r="AR552" s="238"/>
      <c r="AS552" s="238"/>
      <c r="AT552" s="238"/>
      <c r="AU552" s="238"/>
      <c r="AV552" s="238"/>
      <c r="AW552" s="238"/>
      <c r="AX552" s="238"/>
      <c r="AY552" s="238"/>
      <c r="AZ552" s="238"/>
      <c r="BA552" s="238"/>
      <c r="BB552" s="238"/>
      <c r="BC552" s="238"/>
      <c r="BD552" s="238"/>
      <c r="BE552" s="238"/>
      <c r="BF552" s="238"/>
    </row>
    <row r="553" spans="2:58" hidden="1">
      <c r="B553" s="226"/>
      <c r="AB553" s="238"/>
      <c r="AC553" s="238"/>
      <c r="AD553" s="238"/>
      <c r="AE553" s="238"/>
      <c r="AF553" s="238"/>
      <c r="AG553" s="238"/>
      <c r="AH553" s="238"/>
      <c r="AI553" s="238"/>
      <c r="AJ553" s="238"/>
      <c r="AK553" s="238"/>
      <c r="AL553" s="238"/>
      <c r="AM553" s="238"/>
      <c r="AN553" s="238"/>
      <c r="AO553" s="238"/>
      <c r="AP553" s="238"/>
      <c r="AQ553" s="238"/>
      <c r="AR553" s="238"/>
      <c r="AS553" s="238"/>
      <c r="AT553" s="238"/>
      <c r="AU553" s="238"/>
      <c r="AV553" s="238"/>
      <c r="AW553" s="238"/>
      <c r="AX553" s="238"/>
      <c r="AY553" s="238"/>
      <c r="AZ553" s="238"/>
      <c r="BA553" s="238"/>
      <c r="BB553" s="238"/>
      <c r="BC553" s="238"/>
      <c r="BD553" s="238"/>
      <c r="BE553" s="238"/>
      <c r="BF553" s="238"/>
    </row>
    <row r="554" spans="2:58" hidden="1">
      <c r="B554" s="226"/>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row>
    <row r="555" spans="2:58" hidden="1">
      <c r="B555" s="226"/>
      <c r="AB555" s="238"/>
      <c r="AC555" s="238"/>
      <c r="AD555" s="238"/>
      <c r="AE555" s="238"/>
      <c r="AF555" s="238"/>
      <c r="AG555" s="238"/>
      <c r="AH555" s="238"/>
      <c r="AI555" s="238"/>
      <c r="AJ555" s="238"/>
      <c r="AK555" s="238"/>
      <c r="AL555" s="238"/>
      <c r="AM555" s="238"/>
      <c r="AN555" s="238"/>
      <c r="AO555" s="238"/>
      <c r="AP555" s="238"/>
      <c r="AQ555" s="238"/>
      <c r="AR555" s="238"/>
      <c r="AS555" s="238"/>
      <c r="AT555" s="238"/>
      <c r="AU555" s="238"/>
      <c r="AV555" s="238"/>
      <c r="AW555" s="238"/>
      <c r="AX555" s="238"/>
      <c r="AY555" s="238"/>
      <c r="AZ555" s="238"/>
      <c r="BA555" s="238"/>
      <c r="BB555" s="238"/>
      <c r="BC555" s="238"/>
      <c r="BD555" s="238"/>
      <c r="BE555" s="238"/>
      <c r="BF555" s="238"/>
    </row>
    <row r="556" spans="2:58" hidden="1">
      <c r="B556" s="226"/>
      <c r="AB556" s="238"/>
      <c r="AC556" s="238"/>
      <c r="AD556" s="238"/>
      <c r="AE556" s="238"/>
      <c r="AF556" s="238"/>
      <c r="AG556" s="238"/>
      <c r="AH556" s="238"/>
      <c r="AI556" s="238"/>
      <c r="AJ556" s="238"/>
      <c r="AK556" s="238"/>
      <c r="AL556" s="238"/>
      <c r="AM556" s="238"/>
      <c r="AN556" s="238"/>
      <c r="AO556" s="238"/>
      <c r="AP556" s="238"/>
      <c r="AQ556" s="238"/>
      <c r="AR556" s="238"/>
      <c r="AS556" s="238"/>
      <c r="AT556" s="238"/>
      <c r="AU556" s="238"/>
      <c r="AV556" s="238"/>
      <c r="AW556" s="238"/>
      <c r="AX556" s="238"/>
      <c r="AY556" s="238"/>
      <c r="AZ556" s="238"/>
      <c r="BA556" s="238"/>
      <c r="BB556" s="238"/>
      <c r="BC556" s="238"/>
      <c r="BD556" s="238"/>
      <c r="BE556" s="238"/>
      <c r="BF556" s="238"/>
    </row>
    <row r="557" spans="2:58" hidden="1">
      <c r="B557" s="226"/>
      <c r="AB557" s="238"/>
      <c r="AC557" s="238"/>
      <c r="AD557" s="238"/>
      <c r="AE557" s="238"/>
      <c r="AF557" s="238"/>
      <c r="AG557" s="238"/>
      <c r="AH557" s="238"/>
      <c r="AI557" s="238"/>
      <c r="AJ557" s="238"/>
      <c r="AK557" s="238"/>
      <c r="AL557" s="238"/>
      <c r="AM557" s="238"/>
      <c r="AN557" s="238"/>
      <c r="AO557" s="238"/>
      <c r="AP557" s="238"/>
      <c r="AQ557" s="238"/>
      <c r="AR557" s="238"/>
      <c r="AS557" s="238"/>
      <c r="AT557" s="238"/>
      <c r="AU557" s="238"/>
      <c r="AV557" s="238"/>
      <c r="AW557" s="238"/>
      <c r="AX557" s="238"/>
      <c r="AY557" s="238"/>
      <c r="AZ557" s="238"/>
      <c r="BA557" s="238"/>
      <c r="BB557" s="238"/>
      <c r="BC557" s="238"/>
      <c r="BD557" s="238"/>
      <c r="BE557" s="238"/>
      <c r="BF557" s="238"/>
    </row>
    <row r="558" spans="2:58" hidden="1">
      <c r="B558" s="226"/>
      <c r="AB558" s="238"/>
      <c r="AC558" s="238"/>
      <c r="AD558" s="238"/>
      <c r="AE558" s="238"/>
      <c r="AF558" s="238"/>
      <c r="AG558" s="238"/>
      <c r="AH558" s="238"/>
      <c r="AI558" s="238"/>
      <c r="AJ558" s="238"/>
      <c r="AK558" s="238"/>
      <c r="AL558" s="238"/>
      <c r="AM558" s="238"/>
      <c r="AN558" s="238"/>
      <c r="AO558" s="238"/>
      <c r="AP558" s="238"/>
      <c r="AQ558" s="238"/>
      <c r="AR558" s="238"/>
      <c r="AS558" s="238"/>
      <c r="AT558" s="238"/>
      <c r="AU558" s="238"/>
      <c r="AV558" s="238"/>
      <c r="AW558" s="238"/>
      <c r="AX558" s="238"/>
      <c r="AY558" s="238"/>
      <c r="AZ558" s="238"/>
      <c r="BA558" s="238"/>
      <c r="BB558" s="238"/>
      <c r="BC558" s="238"/>
      <c r="BD558" s="238"/>
      <c r="BE558" s="238"/>
      <c r="BF558" s="238"/>
    </row>
    <row r="559" spans="2:58" hidden="1">
      <c r="AB559" s="238"/>
      <c r="AC559" s="238"/>
      <c r="AD559" s="238"/>
      <c r="AE559" s="238"/>
      <c r="AF559" s="238"/>
      <c r="AG559" s="238"/>
      <c r="AH559" s="238"/>
      <c r="AI559" s="238"/>
      <c r="AJ559" s="238"/>
      <c r="AK559" s="238"/>
      <c r="AL559" s="238"/>
      <c r="AM559" s="238"/>
      <c r="AN559" s="238"/>
      <c r="AO559" s="238"/>
      <c r="AP559" s="238"/>
      <c r="AQ559" s="238"/>
      <c r="AR559" s="238"/>
      <c r="AS559" s="238"/>
      <c r="AT559" s="238"/>
      <c r="AU559" s="238"/>
      <c r="AV559" s="238"/>
      <c r="AW559" s="238"/>
      <c r="AX559" s="238"/>
      <c r="AY559" s="238"/>
      <c r="AZ559" s="238"/>
      <c r="BA559" s="238"/>
      <c r="BB559" s="238"/>
      <c r="BC559" s="238"/>
      <c r="BD559" s="238"/>
      <c r="BE559" s="238"/>
      <c r="BF559" s="238"/>
    </row>
    <row r="560" spans="2:58" hidden="1">
      <c r="AB560" s="238"/>
      <c r="AC560" s="238"/>
      <c r="AD560" s="238"/>
      <c r="AE560" s="238"/>
      <c r="AF560" s="238"/>
      <c r="AG560" s="238"/>
      <c r="AH560" s="238"/>
      <c r="AI560" s="238"/>
      <c r="AJ560" s="238"/>
      <c r="AK560" s="238"/>
      <c r="AL560" s="238"/>
      <c r="AM560" s="238"/>
      <c r="AN560" s="238"/>
      <c r="AO560" s="238"/>
      <c r="AP560" s="238"/>
      <c r="AQ560" s="238"/>
      <c r="AR560" s="238"/>
      <c r="AS560" s="238"/>
      <c r="AT560" s="238"/>
      <c r="AU560" s="238"/>
      <c r="AV560" s="238"/>
      <c r="AW560" s="238"/>
      <c r="AX560" s="238"/>
      <c r="AY560" s="238"/>
      <c r="AZ560" s="238"/>
      <c r="BA560" s="238"/>
      <c r="BB560" s="238"/>
      <c r="BC560" s="238"/>
      <c r="BD560" s="238"/>
      <c r="BE560" s="238"/>
      <c r="BF560" s="238"/>
    </row>
  </sheetData>
  <sheetProtection formatCells="0" formatColumns="0" formatRows="0" insertHyperlinks="0" sort="0" autoFilter="0" pivotTables="0"/>
  <mergeCells count="72">
    <mergeCell ref="AB10:AB11"/>
    <mergeCell ref="R8:V8"/>
    <mergeCell ref="W8:AA8"/>
    <mergeCell ref="C53:F53"/>
    <mergeCell ref="H53:K53"/>
    <mergeCell ref="C9:D11"/>
    <mergeCell ref="E9:F11"/>
    <mergeCell ref="H9:I11"/>
    <mergeCell ref="J9:K11"/>
    <mergeCell ref="C8:G8"/>
    <mergeCell ref="H8:L8"/>
    <mergeCell ref="M9:N11"/>
    <mergeCell ref="O9:P11"/>
    <mergeCell ref="M8:Q8"/>
    <mergeCell ref="R53:U53"/>
    <mergeCell ref="W53:Z53"/>
    <mergeCell ref="R9:S11"/>
    <mergeCell ref="T9:U11"/>
    <mergeCell ref="W9:X11"/>
    <mergeCell ref="Y9:Z11"/>
    <mergeCell ref="C54:E54"/>
    <mergeCell ref="H54:J54"/>
    <mergeCell ref="M54:O54"/>
    <mergeCell ref="R54:T54"/>
    <mergeCell ref="W54:Y54"/>
    <mergeCell ref="M53:P53"/>
    <mergeCell ref="A17:B17"/>
    <mergeCell ref="A18:B18"/>
    <mergeCell ref="A19:B19"/>
    <mergeCell ref="A20:B20"/>
    <mergeCell ref="A21:B21"/>
    <mergeCell ref="A8:B12"/>
    <mergeCell ref="A13:B13"/>
    <mergeCell ref="A14:B14"/>
    <mergeCell ref="A15:B15"/>
    <mergeCell ref="A16:B16"/>
    <mergeCell ref="A27:B27"/>
    <mergeCell ref="A28:B28"/>
    <mergeCell ref="A29:B29"/>
    <mergeCell ref="A30:B30"/>
    <mergeCell ref="A31:B31"/>
    <mergeCell ref="A22:B22"/>
    <mergeCell ref="A23:B23"/>
    <mergeCell ref="A24:B24"/>
    <mergeCell ref="A25:B25"/>
    <mergeCell ref="A26:B26"/>
    <mergeCell ref="A37:B37"/>
    <mergeCell ref="A38:B38"/>
    <mergeCell ref="A39:B39"/>
    <mergeCell ref="A40:B40"/>
    <mergeCell ref="A41:B41"/>
    <mergeCell ref="A32:B32"/>
    <mergeCell ref="A33:B33"/>
    <mergeCell ref="A34:B34"/>
    <mergeCell ref="A35:B35"/>
    <mergeCell ref="A36:B36"/>
    <mergeCell ref="A47:B47"/>
    <mergeCell ref="A48:B48"/>
    <mergeCell ref="A49:B49"/>
    <mergeCell ref="A50:B50"/>
    <mergeCell ref="A51:B51"/>
    <mergeCell ref="A42:B42"/>
    <mergeCell ref="A43:B43"/>
    <mergeCell ref="A44:B44"/>
    <mergeCell ref="A45:B45"/>
    <mergeCell ref="A46:B46"/>
    <mergeCell ref="A54:B54"/>
    <mergeCell ref="A55:B55"/>
    <mergeCell ref="A56:B56"/>
    <mergeCell ref="A57:B57"/>
    <mergeCell ref="A52:B52"/>
    <mergeCell ref="A53:B53"/>
  </mergeCells>
  <conditionalFormatting sqref="C13:C52 H13:H52 M13:M52 R13:R52 W13:W52">
    <cfRule type="expression" dxfId="311" priority="16">
      <formula>AND(C13&gt;0,C13&lt;C$73)</formula>
    </cfRule>
  </conditionalFormatting>
  <conditionalFormatting sqref="C13:E52 H13:J52 M13:O52 R13:T52 W13:Y52">
    <cfRule type="expression" dxfId="310" priority="13">
      <formula>$A13=""</formula>
    </cfRule>
    <cfRule type="containsBlanks" dxfId="309" priority="15">
      <formula>LEN(TRIM(C13))=0</formula>
    </cfRule>
  </conditionalFormatting>
  <conditionalFormatting sqref="G10">
    <cfRule type="cellIs" dxfId="308" priority="3" operator="notEqual">
      <formula>"12 Months"</formula>
    </cfRule>
  </conditionalFormatting>
  <conditionalFormatting sqref="G55 L55 Q55 V55 AA55">
    <cfRule type="containsBlanks" dxfId="307" priority="1">
      <formula>LEN(TRIM(G55))=0</formula>
    </cfRule>
  </conditionalFormatting>
  <conditionalFormatting sqref="L10">
    <cfRule type="cellIs" dxfId="306" priority="2" operator="notEqual">
      <formula>"""12 Months"""</formula>
    </cfRule>
  </conditionalFormatting>
  <dataValidations count="2">
    <dataValidation type="decimal" allowBlank="1" showInputMessage="1" showErrorMessage="1" error="Cannot exceed 100%" sqref="Y13:Y52 E13:E52 O13:O52 J13:J52" xr:uid="{B913B179-1D52-45B2-AD66-DD1019C6B4DB}">
      <formula1>0</formula1>
      <formula2>1</formula2>
    </dataValidation>
    <dataValidation type="decimal" allowBlank="1" showInputMessage="1" showErrorMessage="1" error="Enter a % between 0 and 100" sqref="G55 L55" xr:uid="{96AF863C-BC3A-4383-9C1D-294021137409}">
      <formula1>0</formula1>
      <formula2>1</formula2>
    </dataValidation>
  </dataValidations>
  <printOptions headings="1"/>
  <pageMargins left="0.25" right="0.25" top="0.75" bottom="0.75" header="0.3" footer="0.3"/>
  <pageSetup scale="40" fitToWidth="0" orientation="landscape" r:id="rId1"/>
  <headerFooter alignWithMargins="0">
    <oddFooter>&amp;CPage &amp;P of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C66"/>
    <pageSetUpPr fitToPage="1"/>
  </sheetPr>
  <dimension ref="A1:L118"/>
  <sheetViews>
    <sheetView showGridLines="0" showZeros="0" topLeftCell="A40" zoomScaleNormal="100" workbookViewId="0">
      <selection activeCell="C19" sqref="C19"/>
    </sheetView>
  </sheetViews>
  <sheetFormatPr defaultColWidth="0" defaultRowHeight="12.5" zeroHeight="1"/>
  <cols>
    <col min="1" max="1" width="19.453125" customWidth="1"/>
    <col min="2" max="2" width="42.453125" customWidth="1"/>
    <col min="3" max="3" width="14.7265625" style="290" customWidth="1"/>
    <col min="4" max="4" width="15.81640625" style="290" hidden="1" customWidth="1"/>
    <col min="5" max="7" width="14.7265625" style="290" hidden="1" customWidth="1"/>
    <col min="8" max="8" width="13.453125" customWidth="1"/>
    <col min="9" max="9" width="10.453125" customWidth="1"/>
    <col min="10" max="10" width="13.26953125" hidden="1" customWidth="1"/>
    <col min="11" max="11" width="2.26953125" hidden="1" customWidth="1"/>
    <col min="12" max="12" width="10.26953125" hidden="1" customWidth="1"/>
    <col min="13" max="16384" width="9.81640625" hidden="1"/>
  </cols>
  <sheetData>
    <row r="1" spans="1:11" ht="15.5">
      <c r="A1" s="78" t="str">
        <f>'Summary - Start Up'!A1</f>
        <v>DEPARTMENT OF HOMELESSNESS AND SUPPORTIVE HOUSING</v>
      </c>
      <c r="B1" s="78"/>
      <c r="C1" s="71"/>
      <c r="D1"/>
      <c r="E1"/>
      <c r="F1"/>
      <c r="G1"/>
    </row>
    <row r="2" spans="1:11" ht="15.5">
      <c r="A2" s="78" t="s">
        <v>292</v>
      </c>
      <c r="B2" s="78"/>
      <c r="C2" s="71"/>
      <c r="D2"/>
      <c r="E2"/>
      <c r="F2"/>
      <c r="G2"/>
    </row>
    <row r="3" spans="1:11" ht="15" customHeight="1">
      <c r="A3" s="83" t="s">
        <v>211</v>
      </c>
      <c r="B3" s="822" t="str">
        <f>IF('Summary - Start Up'!B3&lt;&gt;"",'Summary - Start Up'!B3,"")</f>
        <v/>
      </c>
      <c r="C3" s="71"/>
      <c r="D3" s="75"/>
      <c r="E3" s="75"/>
      <c r="F3" s="75"/>
      <c r="G3" s="75"/>
    </row>
    <row r="4" spans="1:11" ht="15" customHeight="1">
      <c r="A4" s="84" t="str">
        <f>'Summary - Start Up'!A6</f>
        <v>Proposer Name</v>
      </c>
      <c r="B4" s="823" t="str">
        <f>IF('Summary - Start Up'!B6&lt;&gt;"",'Summary - Start Up'!B6,"")</f>
        <v/>
      </c>
      <c r="C4" s="71"/>
      <c r="D4" s="72"/>
      <c r="E4" s="72"/>
      <c r="F4" s="72"/>
      <c r="G4" s="72"/>
    </row>
    <row r="5" spans="1:11" ht="15" customHeight="1">
      <c r="A5" s="84" t="str">
        <f>'Summary - Start Up'!A7</f>
        <v>Program</v>
      </c>
      <c r="B5" s="84" t="str">
        <f>IF('Summary - Start Up'!B7&lt;&gt;"",'Summary - Start Up'!B7,"")</f>
        <v>RFQ #144 TAY Site at 42 Otis</v>
      </c>
      <c r="C5" s="71"/>
      <c r="D5" s="72"/>
      <c r="E5" s="72"/>
      <c r="F5" s="72"/>
      <c r="G5" s="72"/>
    </row>
    <row r="6" spans="1:11" ht="31">
      <c r="A6" s="84" t="s">
        <v>272</v>
      </c>
      <c r="B6" s="997" t="str">
        <f>IF('Summary - Start Up'!B8&lt;&gt;"",'Summary - Start Up'!B8,"")</f>
        <v>Start Up - Master Lease and Property Management Services</v>
      </c>
      <c r="C6" s="769"/>
      <c r="D6" s="770"/>
      <c r="E6" s="770"/>
      <c r="F6" s="770"/>
      <c r="G6" s="770"/>
    </row>
    <row r="7" spans="1:11">
      <c r="A7" s="53"/>
      <c r="B7" s="53"/>
      <c r="C7" s="53"/>
      <c r="D7" s="53"/>
      <c r="E7" s="53"/>
      <c r="F7" s="53"/>
      <c r="G7" s="53"/>
      <c r="H7" s="53"/>
      <c r="I7" s="53"/>
      <c r="J7" s="53"/>
      <c r="K7" s="53"/>
    </row>
    <row r="8" spans="1:11" ht="24.75" customHeight="1">
      <c r="C8" s="710" t="str">
        <f>'Summary - Start Up'!E11</f>
        <v>Year 1</v>
      </c>
      <c r="D8" s="720" t="str">
        <f>'Summary - Start Up'!F11</f>
        <v>Year 2</v>
      </c>
      <c r="E8" s="410" t="str">
        <f>'Summary - Start Up'!G11</f>
        <v>Year 3</v>
      </c>
      <c r="F8" s="837" t="str">
        <f>'Summary - Start Up'!H11</f>
        <v>Year 4</v>
      </c>
      <c r="G8" s="838" t="str">
        <f>'Summary - Start Up'!I11</f>
        <v>Year 5</v>
      </c>
      <c r="H8" s="958" t="s">
        <v>249</v>
      </c>
    </row>
    <row r="9" spans="1:11" s="21" customFormat="1" ht="27" customHeight="1">
      <c r="C9" s="833" t="str">
        <f>'Summary - Start Up'!E12</f>
        <v>10/1/2024 - 12/31/2024</v>
      </c>
      <c r="D9" s="831" t="str">
        <f>'Summary - Start Up'!F12</f>
        <v>7/1/2025 - 7/31/2024</v>
      </c>
      <c r="E9" s="832" t="str">
        <f>'Summary - Start Up'!G12</f>
        <v>7/1/2026 - 6/30/2027</v>
      </c>
      <c r="F9" s="661" t="str">
        <f>'Summary - Start Up'!H12</f>
        <v>7/1/2027 - 6/30/2028</v>
      </c>
      <c r="G9" s="627" t="str">
        <f>'Summary - Start Up'!I12</f>
        <v>7/1/2028 - 6/30/2029</v>
      </c>
      <c r="H9" s="959" t="str">
        <f>'Summary - Start Up'!J12</f>
        <v>10/1/2024 - 12/31/2024</v>
      </c>
    </row>
    <row r="10" spans="1:11" s="501" customFormat="1" ht="19.5" customHeight="1">
      <c r="C10" s="712" t="str">
        <f>'Summary - Start Up'!E14</f>
        <v>3 Months</v>
      </c>
      <c r="D10" s="721" t="str">
        <f>'Summary - Start Up'!F14</f>
        <v>11 Month</v>
      </c>
      <c r="E10" s="717" t="str">
        <f>'Summary - Start Up'!G14</f>
        <v>12 Months</v>
      </c>
      <c r="F10" s="661" t="str">
        <f>'Summary - Start Up'!H14</f>
        <v>12 Months</v>
      </c>
      <c r="G10" s="627" t="str">
        <f>'Summary - Start Up'!I14</f>
        <v>12 Months</v>
      </c>
      <c r="H10" s="960"/>
    </row>
    <row r="11" spans="1:11" s="501" customFormat="1" ht="19.5" hidden="1" customHeight="1">
      <c r="C11" s="798" t="s">
        <v>248</v>
      </c>
      <c r="D11" s="351" t="s">
        <v>248</v>
      </c>
      <c r="E11" s="718" t="s">
        <v>248</v>
      </c>
      <c r="F11" s="661" t="s">
        <v>248</v>
      </c>
      <c r="G11" s="627" t="s">
        <v>248</v>
      </c>
      <c r="H11" s="961"/>
    </row>
    <row r="12" spans="1:11" s="501" customFormat="1" ht="30.75" customHeight="1">
      <c r="A12" s="1259" t="s">
        <v>293</v>
      </c>
      <c r="B12" s="1260"/>
      <c r="C12" s="834" t="s">
        <v>294</v>
      </c>
      <c r="D12" s="834" t="s">
        <v>294</v>
      </c>
      <c r="E12" s="835" t="s">
        <v>294</v>
      </c>
      <c r="F12" s="835" t="s">
        <v>294</v>
      </c>
      <c r="G12" s="834" t="s">
        <v>294</v>
      </c>
      <c r="H12" s="962" t="s">
        <v>294</v>
      </c>
    </row>
    <row r="13" spans="1:11" s="290" customFormat="1" ht="17.25" customHeight="1">
      <c r="A13" s="1255" t="s">
        <v>295</v>
      </c>
      <c r="B13" s="1256"/>
      <c r="C13" s="973"/>
      <c r="D13" s="973"/>
      <c r="E13" s="974"/>
      <c r="F13" s="974"/>
      <c r="G13" s="974"/>
      <c r="H13" s="829">
        <f>SUM(C13,D13)</f>
        <v>0</v>
      </c>
    </row>
    <row r="14" spans="1:11" s="290" customFormat="1" ht="17.25" customHeight="1">
      <c r="A14" s="1255" t="s">
        <v>296</v>
      </c>
      <c r="B14" s="1256"/>
      <c r="C14" s="973"/>
      <c r="D14" s="973"/>
      <c r="E14" s="974"/>
      <c r="F14" s="974"/>
      <c r="G14" s="974"/>
      <c r="H14" s="829">
        <f t="shared" ref="H14:H53" si="0">SUM(C14,D14)</f>
        <v>0</v>
      </c>
    </row>
    <row r="15" spans="1:11" s="290" customFormat="1" ht="17.25" customHeight="1">
      <c r="A15" s="1255" t="s">
        <v>297</v>
      </c>
      <c r="B15" s="1256"/>
      <c r="C15" s="973"/>
      <c r="D15" s="973"/>
      <c r="E15" s="974"/>
      <c r="F15" s="974"/>
      <c r="G15" s="974"/>
      <c r="H15" s="829">
        <f t="shared" si="0"/>
        <v>0</v>
      </c>
    </row>
    <row r="16" spans="1:11" s="290" customFormat="1" ht="17.25" customHeight="1">
      <c r="A16" s="1255" t="s">
        <v>298</v>
      </c>
      <c r="B16" s="1256"/>
      <c r="C16" s="973"/>
      <c r="D16" s="973"/>
      <c r="E16" s="974"/>
      <c r="F16" s="974"/>
      <c r="G16" s="974"/>
      <c r="H16" s="829">
        <f t="shared" si="0"/>
        <v>0</v>
      </c>
    </row>
    <row r="17" spans="1:11" s="290" customFormat="1" ht="17.25" customHeight="1">
      <c r="A17" s="1255" t="s">
        <v>299</v>
      </c>
      <c r="B17" s="1256"/>
      <c r="C17" s="973"/>
      <c r="D17" s="973"/>
      <c r="E17" s="974"/>
      <c r="F17" s="974"/>
      <c r="G17" s="974"/>
      <c r="H17" s="829">
        <f t="shared" si="0"/>
        <v>0</v>
      </c>
    </row>
    <row r="18" spans="1:11" s="290" customFormat="1" ht="17.25" customHeight="1">
      <c r="A18" s="1255" t="s">
        <v>300</v>
      </c>
      <c r="B18" s="1256"/>
      <c r="C18" s="973"/>
      <c r="D18" s="973"/>
      <c r="E18" s="974"/>
      <c r="F18" s="974"/>
      <c r="G18" s="974"/>
      <c r="H18" s="829">
        <f t="shared" si="0"/>
        <v>0</v>
      </c>
      <c r="I18"/>
      <c r="J18"/>
      <c r="K18" s="13"/>
    </row>
    <row r="19" spans="1:11" s="290" customFormat="1" ht="17.25" customHeight="1">
      <c r="A19" s="1255" t="s">
        <v>301</v>
      </c>
      <c r="B19" s="1256"/>
      <c r="C19" s="973"/>
      <c r="D19" s="973"/>
      <c r="E19" s="974"/>
      <c r="F19" s="974"/>
      <c r="G19" s="974"/>
      <c r="H19" s="829">
        <f t="shared" si="0"/>
        <v>0</v>
      </c>
      <c r="I19"/>
      <c r="J19"/>
      <c r="K19"/>
    </row>
    <row r="20" spans="1:11" s="290" customFormat="1" ht="17.25" customHeight="1">
      <c r="A20" s="1255" t="s">
        <v>302</v>
      </c>
      <c r="B20" s="1256"/>
      <c r="C20" s="973"/>
      <c r="D20" s="973"/>
      <c r="E20" s="974"/>
      <c r="F20" s="974"/>
      <c r="G20" s="974"/>
      <c r="H20" s="829">
        <f t="shared" si="0"/>
        <v>0</v>
      </c>
      <c r="I20"/>
      <c r="J20"/>
      <c r="K20"/>
    </row>
    <row r="21" spans="1:11" s="290" customFormat="1" ht="17.25" customHeight="1">
      <c r="A21" s="1255" t="s">
        <v>303</v>
      </c>
      <c r="B21" s="1256"/>
      <c r="C21" s="973"/>
      <c r="D21" s="973"/>
      <c r="E21" s="974"/>
      <c r="F21" s="974"/>
      <c r="G21" s="974"/>
      <c r="H21" s="829">
        <f t="shared" si="0"/>
        <v>0</v>
      </c>
    </row>
    <row r="22" spans="1:11" s="290" customFormat="1" ht="17.25" customHeight="1">
      <c r="A22" s="1261"/>
      <c r="B22" s="1262"/>
      <c r="C22" s="714"/>
      <c r="D22" s="714"/>
      <c r="E22" s="704"/>
      <c r="F22" s="704"/>
      <c r="G22" s="704"/>
      <c r="H22" s="829">
        <f t="shared" si="0"/>
        <v>0</v>
      </c>
      <c r="I22"/>
      <c r="J22"/>
      <c r="K22"/>
    </row>
    <row r="23" spans="1:11" s="290" customFormat="1" ht="17.25" customHeight="1">
      <c r="A23" s="1261"/>
      <c r="B23" s="1262"/>
      <c r="C23" s="714"/>
      <c r="D23" s="714"/>
      <c r="E23" s="704"/>
      <c r="F23" s="704"/>
      <c r="G23" s="704"/>
      <c r="H23" s="829">
        <f t="shared" si="0"/>
        <v>0</v>
      </c>
      <c r="I23"/>
      <c r="J23"/>
      <c r="K23"/>
    </row>
    <row r="24" spans="1:11" s="290" customFormat="1" ht="17.25" customHeight="1">
      <c r="A24" s="1261"/>
      <c r="B24" s="1262"/>
      <c r="C24" s="714"/>
      <c r="D24" s="714"/>
      <c r="E24" s="704"/>
      <c r="F24" s="704"/>
      <c r="G24" s="704"/>
      <c r="H24" s="829">
        <f t="shared" si="0"/>
        <v>0</v>
      </c>
      <c r="I24"/>
      <c r="J24"/>
      <c r="K24"/>
    </row>
    <row r="25" spans="1:11" s="290" customFormat="1" ht="17.25" customHeight="1">
      <c r="A25" s="1261"/>
      <c r="B25" s="1262"/>
      <c r="C25" s="714"/>
      <c r="D25" s="714"/>
      <c r="E25" s="704"/>
      <c r="F25" s="704"/>
      <c r="G25" s="704"/>
      <c r="H25" s="829">
        <f t="shared" si="0"/>
        <v>0</v>
      </c>
    </row>
    <row r="26" spans="1:11" s="290" customFormat="1" ht="17.25" customHeight="1">
      <c r="A26" s="1261"/>
      <c r="B26" s="1262"/>
      <c r="C26" s="714"/>
      <c r="D26" s="714"/>
      <c r="E26" s="704"/>
      <c r="F26" s="704"/>
      <c r="G26" s="704"/>
      <c r="H26" s="829">
        <f t="shared" si="0"/>
        <v>0</v>
      </c>
      <c r="I26"/>
      <c r="J26"/>
      <c r="K26"/>
    </row>
    <row r="27" spans="1:11" s="290" customFormat="1" ht="17.25" customHeight="1">
      <c r="A27" s="1261"/>
      <c r="B27" s="1262"/>
      <c r="C27" s="714"/>
      <c r="D27" s="714"/>
      <c r="E27" s="704"/>
      <c r="F27" s="704"/>
      <c r="G27" s="704"/>
      <c r="H27" s="829">
        <f t="shared" si="0"/>
        <v>0</v>
      </c>
      <c r="I27"/>
      <c r="J27"/>
      <c r="K27"/>
    </row>
    <row r="28" spans="1:11" s="290" customFormat="1" ht="17.25" customHeight="1">
      <c r="A28" s="1261"/>
      <c r="B28" s="1262"/>
      <c r="C28" s="714"/>
      <c r="D28" s="714"/>
      <c r="E28" s="704"/>
      <c r="F28" s="704"/>
      <c r="G28" s="704"/>
      <c r="H28" s="829">
        <f t="shared" si="0"/>
        <v>0</v>
      </c>
      <c r="I28"/>
      <c r="J28"/>
      <c r="K28"/>
    </row>
    <row r="29" spans="1:11" s="290" customFormat="1" ht="17.25" customHeight="1">
      <c r="A29" s="1261"/>
      <c r="B29" s="1262"/>
      <c r="C29" s="714"/>
      <c r="D29" s="714"/>
      <c r="E29" s="704"/>
      <c r="F29" s="704"/>
      <c r="G29" s="704"/>
      <c r="H29" s="829">
        <f t="shared" si="0"/>
        <v>0</v>
      </c>
      <c r="I29"/>
      <c r="J29"/>
      <c r="K29"/>
    </row>
    <row r="30" spans="1:11" s="290" customFormat="1" ht="17.25" customHeight="1">
      <c r="A30" s="1261"/>
      <c r="B30" s="1262"/>
      <c r="C30" s="714"/>
      <c r="D30" s="714"/>
      <c r="E30" s="704"/>
      <c r="F30" s="704"/>
      <c r="G30" s="704"/>
      <c r="H30" s="829">
        <f t="shared" si="0"/>
        <v>0</v>
      </c>
      <c r="I30"/>
      <c r="J30"/>
      <c r="K30"/>
    </row>
    <row r="31" spans="1:11" s="290" customFormat="1" ht="17.25" customHeight="1">
      <c r="A31" s="1261"/>
      <c r="B31" s="1262"/>
      <c r="C31" s="714"/>
      <c r="D31" s="714"/>
      <c r="E31" s="704"/>
      <c r="F31" s="704"/>
      <c r="G31" s="704"/>
      <c r="H31" s="829">
        <f t="shared" si="0"/>
        <v>0</v>
      </c>
    </row>
    <row r="32" spans="1:11" s="290" customFormat="1" ht="17.25" customHeight="1">
      <c r="A32" s="1261"/>
      <c r="B32" s="1262"/>
      <c r="C32" s="714"/>
      <c r="D32" s="714"/>
      <c r="E32" s="704"/>
      <c r="F32" s="704"/>
      <c r="G32" s="704"/>
      <c r="H32" s="829">
        <f t="shared" si="0"/>
        <v>0</v>
      </c>
    </row>
    <row r="33" spans="1:11" s="290" customFormat="1" ht="17.25" customHeight="1">
      <c r="A33" s="1261"/>
      <c r="B33" s="1262"/>
      <c r="C33" s="714"/>
      <c r="D33" s="714"/>
      <c r="E33" s="704"/>
      <c r="F33" s="704"/>
      <c r="G33" s="704"/>
      <c r="H33" s="829">
        <f t="shared" si="0"/>
        <v>0</v>
      </c>
      <c r="I33"/>
      <c r="J33"/>
      <c r="K33"/>
    </row>
    <row r="34" spans="1:11" s="290" customFormat="1" ht="17.25" customHeight="1">
      <c r="A34" s="1261"/>
      <c r="B34" s="1262"/>
      <c r="C34" s="714"/>
      <c r="D34" s="714"/>
      <c r="E34" s="704"/>
      <c r="F34" s="704"/>
      <c r="G34" s="704"/>
      <c r="H34" s="829">
        <f t="shared" si="0"/>
        <v>0</v>
      </c>
      <c r="I34"/>
      <c r="J34"/>
      <c r="K34"/>
    </row>
    <row r="35" spans="1:11" s="290" customFormat="1" ht="17.25" customHeight="1">
      <c r="A35" s="1261"/>
      <c r="B35" s="1262"/>
      <c r="C35" s="714"/>
      <c r="D35" s="714"/>
      <c r="E35" s="704"/>
      <c r="F35" s="704"/>
      <c r="G35" s="704"/>
      <c r="H35" s="829">
        <f t="shared" si="0"/>
        <v>0</v>
      </c>
      <c r="I35"/>
      <c r="J35"/>
      <c r="K35"/>
    </row>
    <row r="36" spans="1:11" s="290" customFormat="1" ht="17.25" customHeight="1">
      <c r="A36" s="1261"/>
      <c r="B36" s="1262"/>
      <c r="C36" s="714"/>
      <c r="D36" s="714"/>
      <c r="E36" s="704"/>
      <c r="F36" s="704"/>
      <c r="G36" s="704"/>
      <c r="H36" s="829">
        <f t="shared" si="0"/>
        <v>0</v>
      </c>
      <c r="I36"/>
      <c r="J36"/>
      <c r="K36"/>
    </row>
    <row r="37" spans="1:11" s="290" customFormat="1" ht="17.25" customHeight="1">
      <c r="A37" s="1261"/>
      <c r="B37" s="1262"/>
      <c r="C37" s="714"/>
      <c r="D37" s="714"/>
      <c r="E37" s="704"/>
      <c r="F37" s="704"/>
      <c r="G37" s="704"/>
      <c r="H37" s="829">
        <f t="shared" si="0"/>
        <v>0</v>
      </c>
      <c r="I37"/>
      <c r="J37"/>
      <c r="K37"/>
    </row>
    <row r="38" spans="1:11" s="290" customFormat="1" ht="17.25" customHeight="1">
      <c r="A38" s="1261"/>
      <c r="B38" s="1262"/>
      <c r="C38" s="714"/>
      <c r="D38" s="714"/>
      <c r="E38" s="704"/>
      <c r="F38" s="704"/>
      <c r="G38" s="704"/>
      <c r="H38" s="829">
        <f t="shared" si="0"/>
        <v>0</v>
      </c>
      <c r="I38"/>
      <c r="J38"/>
      <c r="K38"/>
    </row>
    <row r="39" spans="1:11" s="290" customFormat="1" ht="17.25" customHeight="1">
      <c r="A39" s="1261"/>
      <c r="B39" s="1262"/>
      <c r="C39" s="714"/>
      <c r="D39" s="714"/>
      <c r="E39" s="704"/>
      <c r="F39" s="704"/>
      <c r="G39" s="704"/>
      <c r="H39" s="829">
        <f t="shared" si="0"/>
        <v>0</v>
      </c>
      <c r="I39"/>
      <c r="J39"/>
      <c r="K39"/>
    </row>
    <row r="40" spans="1:11" s="290" customFormat="1" ht="17.25" customHeight="1">
      <c r="A40" s="1261"/>
      <c r="B40" s="1262"/>
      <c r="C40" s="714"/>
      <c r="D40" s="714"/>
      <c r="E40" s="704"/>
      <c r="F40" s="704"/>
      <c r="G40" s="704"/>
      <c r="H40" s="829">
        <f t="shared" si="0"/>
        <v>0</v>
      </c>
      <c r="I40"/>
      <c r="J40"/>
      <c r="K40"/>
    </row>
    <row r="41" spans="1:11" s="290" customFormat="1" ht="17.25" customHeight="1">
      <c r="A41" s="1261"/>
      <c r="B41" s="1262"/>
      <c r="C41" s="714"/>
      <c r="D41" s="714"/>
      <c r="E41" s="704"/>
      <c r="F41" s="704"/>
      <c r="G41" s="704"/>
      <c r="H41" s="829">
        <f t="shared" si="0"/>
        <v>0</v>
      </c>
      <c r="I41"/>
      <c r="J41"/>
      <c r="K41"/>
    </row>
    <row r="42" spans="1:11" s="290" customFormat="1" ht="17.25" customHeight="1">
      <c r="A42" s="1261"/>
      <c r="B42" s="1262"/>
      <c r="C42" s="714"/>
      <c r="D42" s="714"/>
      <c r="E42" s="704"/>
      <c r="F42" s="704"/>
      <c r="G42" s="704"/>
      <c r="H42" s="829">
        <f t="shared" si="0"/>
        <v>0</v>
      </c>
      <c r="I42"/>
      <c r="J42"/>
      <c r="K42"/>
    </row>
    <row r="43" spans="1:11" s="290" customFormat="1" ht="17.25" customHeight="1">
      <c r="A43" s="1261"/>
      <c r="B43" s="1262"/>
      <c r="C43" s="714"/>
      <c r="D43" s="714"/>
      <c r="E43" s="704"/>
      <c r="F43" s="704"/>
      <c r="G43" s="704"/>
      <c r="H43" s="829">
        <f t="shared" si="0"/>
        <v>0</v>
      </c>
      <c r="I43"/>
      <c r="J43"/>
      <c r="K43"/>
    </row>
    <row r="44" spans="1:11" s="290" customFormat="1" ht="17.25" customHeight="1">
      <c r="A44" s="1261"/>
      <c r="B44" s="1262"/>
      <c r="C44" s="714"/>
      <c r="D44" s="714"/>
      <c r="E44" s="704"/>
      <c r="F44" s="704"/>
      <c r="G44" s="704"/>
      <c r="H44" s="829">
        <f t="shared" si="0"/>
        <v>0</v>
      </c>
      <c r="I44"/>
      <c r="J44"/>
      <c r="K44"/>
    </row>
    <row r="45" spans="1:11" s="290" customFormat="1" ht="17.25" customHeight="1">
      <c r="A45" s="1261"/>
      <c r="B45" s="1262"/>
      <c r="C45" s="714"/>
      <c r="D45" s="714"/>
      <c r="E45" s="704"/>
      <c r="F45" s="704"/>
      <c r="G45" s="704"/>
      <c r="H45" s="829">
        <f t="shared" si="0"/>
        <v>0</v>
      </c>
      <c r="I45"/>
      <c r="J45"/>
      <c r="K45"/>
    </row>
    <row r="46" spans="1:11" s="290" customFormat="1" ht="17.25" customHeight="1">
      <c r="A46" s="1261"/>
      <c r="B46" s="1262"/>
      <c r="C46" s="714"/>
      <c r="D46" s="714"/>
      <c r="E46" s="704"/>
      <c r="F46" s="704"/>
      <c r="G46" s="704"/>
      <c r="H46" s="829">
        <f t="shared" si="0"/>
        <v>0</v>
      </c>
      <c r="I46"/>
      <c r="J46"/>
      <c r="K46"/>
    </row>
    <row r="47" spans="1:11" s="290" customFormat="1" ht="17.25" customHeight="1">
      <c r="A47" s="1261"/>
      <c r="B47" s="1262"/>
      <c r="C47" s="714"/>
      <c r="D47" s="714"/>
      <c r="E47" s="704"/>
      <c r="F47" s="704"/>
      <c r="G47" s="704"/>
      <c r="H47" s="829">
        <f t="shared" si="0"/>
        <v>0</v>
      </c>
      <c r="I47"/>
      <c r="J47"/>
      <c r="K47"/>
    </row>
    <row r="48" spans="1:11" s="290" customFormat="1" ht="17.25" customHeight="1">
      <c r="A48" s="1261"/>
      <c r="B48" s="1262"/>
      <c r="C48" s="714"/>
      <c r="D48" s="714"/>
      <c r="E48" s="704"/>
      <c r="F48" s="704"/>
      <c r="G48" s="704"/>
      <c r="H48" s="829">
        <f t="shared" si="0"/>
        <v>0</v>
      </c>
      <c r="I48"/>
      <c r="J48"/>
      <c r="K48"/>
    </row>
    <row r="49" spans="1:11" s="290" customFormat="1" ht="17.25" customHeight="1">
      <c r="A49" s="1261"/>
      <c r="B49" s="1262"/>
      <c r="C49" s="714"/>
      <c r="D49" s="714"/>
      <c r="E49" s="704"/>
      <c r="F49" s="704"/>
      <c r="G49" s="704"/>
      <c r="H49" s="829">
        <f t="shared" si="0"/>
        <v>0</v>
      </c>
      <c r="I49"/>
      <c r="J49"/>
      <c r="K49"/>
    </row>
    <row r="50" spans="1:11" s="290" customFormat="1" ht="17.25" customHeight="1">
      <c r="A50" s="1261"/>
      <c r="B50" s="1262"/>
      <c r="C50" s="714"/>
      <c r="D50" s="714"/>
      <c r="E50" s="704"/>
      <c r="F50" s="704"/>
      <c r="G50" s="704"/>
      <c r="H50" s="829">
        <f t="shared" si="0"/>
        <v>0</v>
      </c>
      <c r="I50"/>
      <c r="J50"/>
      <c r="K50"/>
    </row>
    <row r="51" spans="1:11" s="290" customFormat="1" ht="17.25" customHeight="1">
      <c r="A51" s="1261"/>
      <c r="B51" s="1262"/>
      <c r="C51" s="714"/>
      <c r="D51" s="714"/>
      <c r="E51" s="704"/>
      <c r="F51" s="704"/>
      <c r="G51" s="704"/>
      <c r="H51" s="829">
        <f t="shared" si="0"/>
        <v>0</v>
      </c>
      <c r="I51"/>
      <c r="J51"/>
      <c r="K51"/>
    </row>
    <row r="52" spans="1:11" s="290" customFormat="1" ht="17.25" customHeight="1">
      <c r="A52" s="1261"/>
      <c r="B52" s="1262"/>
      <c r="C52" s="714"/>
      <c r="D52" s="714"/>
      <c r="E52" s="704"/>
      <c r="F52" s="704"/>
      <c r="G52" s="704"/>
      <c r="H52" s="829">
        <f t="shared" si="0"/>
        <v>0</v>
      </c>
      <c r="I52"/>
      <c r="J52"/>
      <c r="K52"/>
    </row>
    <row r="53" spans="1:11" s="290" customFormat="1" ht="17.25" customHeight="1">
      <c r="A53" s="1267"/>
      <c r="B53" s="1268"/>
      <c r="C53" s="732"/>
      <c r="D53" s="732"/>
      <c r="E53" s="731"/>
      <c r="F53" s="731"/>
      <c r="G53" s="731"/>
      <c r="H53" s="829">
        <f t="shared" si="0"/>
        <v>0</v>
      </c>
    </row>
    <row r="54" spans="1:11" s="290" customFormat="1" ht="17.25" customHeight="1">
      <c r="A54" s="1272" t="s">
        <v>304</v>
      </c>
      <c r="B54" s="1359"/>
      <c r="C54" s="841"/>
      <c r="D54" s="841"/>
      <c r="E54" s="841"/>
      <c r="F54" s="841"/>
      <c r="G54" s="841"/>
      <c r="H54" s="842"/>
    </row>
    <row r="55" spans="1:11" s="290" customFormat="1" ht="17.25" customHeight="1">
      <c r="A55" s="1363"/>
      <c r="B55" s="1364"/>
      <c r="C55" s="735"/>
      <c r="D55" s="735"/>
      <c r="E55" s="725"/>
      <c r="F55" s="725"/>
      <c r="G55" s="735"/>
      <c r="H55" s="733">
        <f>SUM(C55,D55)</f>
        <v>0</v>
      </c>
      <c r="I55"/>
      <c r="J55"/>
      <c r="K55"/>
    </row>
    <row r="56" spans="1:11" s="290" customFormat="1" ht="17.25" customHeight="1">
      <c r="A56" s="1261"/>
      <c r="B56" s="1262"/>
      <c r="C56" s="714"/>
      <c r="D56" s="714"/>
      <c r="E56" s="704"/>
      <c r="F56" s="704"/>
      <c r="G56" s="714"/>
      <c r="H56" s="733">
        <f t="shared" ref="H56:H64" si="1">SUM(C56,D56)</f>
        <v>0</v>
      </c>
      <c r="I56"/>
      <c r="J56"/>
      <c r="K56"/>
    </row>
    <row r="57" spans="1:11" s="290" customFormat="1" ht="17.25" customHeight="1">
      <c r="A57" s="1261"/>
      <c r="B57" s="1262"/>
      <c r="C57" s="714"/>
      <c r="D57" s="714"/>
      <c r="E57" s="704"/>
      <c r="F57" s="704"/>
      <c r="G57" s="714"/>
      <c r="H57" s="733">
        <f t="shared" si="1"/>
        <v>0</v>
      </c>
      <c r="I57"/>
      <c r="J57"/>
      <c r="K57"/>
    </row>
    <row r="58" spans="1:11" s="290" customFormat="1" ht="17.25" customHeight="1">
      <c r="A58" s="1261"/>
      <c r="B58" s="1262"/>
      <c r="C58" s="714"/>
      <c r="D58" s="714"/>
      <c r="E58" s="704"/>
      <c r="F58" s="704"/>
      <c r="G58" s="714"/>
      <c r="H58" s="733">
        <f t="shared" si="1"/>
        <v>0</v>
      </c>
      <c r="I58"/>
      <c r="J58"/>
      <c r="K58"/>
    </row>
    <row r="59" spans="1:11" s="290" customFormat="1" ht="17.25" customHeight="1">
      <c r="A59" s="1261"/>
      <c r="B59" s="1262"/>
      <c r="C59" s="714"/>
      <c r="D59" s="714"/>
      <c r="E59" s="704"/>
      <c r="F59" s="704"/>
      <c r="G59" s="714"/>
      <c r="H59" s="733">
        <f t="shared" si="1"/>
        <v>0</v>
      </c>
      <c r="I59"/>
      <c r="J59"/>
      <c r="K59"/>
    </row>
    <row r="60" spans="1:11" s="290" customFormat="1" ht="17.25" customHeight="1">
      <c r="A60" s="1261"/>
      <c r="B60" s="1262"/>
      <c r="C60" s="714"/>
      <c r="D60" s="714"/>
      <c r="E60" s="704"/>
      <c r="F60" s="704"/>
      <c r="G60" s="714"/>
      <c r="H60" s="733">
        <f t="shared" si="1"/>
        <v>0</v>
      </c>
      <c r="I60"/>
      <c r="J60"/>
      <c r="K60"/>
    </row>
    <row r="61" spans="1:11" s="290" customFormat="1" ht="17.25" customHeight="1">
      <c r="A61" s="1261"/>
      <c r="B61" s="1262"/>
      <c r="C61" s="714"/>
      <c r="D61" s="714"/>
      <c r="E61" s="704"/>
      <c r="F61" s="704"/>
      <c r="G61" s="714"/>
      <c r="H61" s="733">
        <f t="shared" si="1"/>
        <v>0</v>
      </c>
    </row>
    <row r="62" spans="1:11" s="290" customFormat="1" ht="17.25" customHeight="1">
      <c r="A62" s="1261"/>
      <c r="B62" s="1262"/>
      <c r="C62" s="714"/>
      <c r="D62" s="714"/>
      <c r="E62" s="704"/>
      <c r="F62" s="704"/>
      <c r="G62" s="714"/>
      <c r="H62" s="733">
        <f t="shared" si="1"/>
        <v>0</v>
      </c>
    </row>
    <row r="63" spans="1:11" s="290" customFormat="1" ht="17.25" customHeight="1">
      <c r="A63" s="1261"/>
      <c r="B63" s="1262"/>
      <c r="C63" s="714"/>
      <c r="D63" s="714"/>
      <c r="E63" s="704"/>
      <c r="F63" s="704"/>
      <c r="G63" s="714"/>
      <c r="H63" s="733">
        <f t="shared" si="1"/>
        <v>0</v>
      </c>
    </row>
    <row r="64" spans="1:11" s="290" customFormat="1" ht="17.25" customHeight="1">
      <c r="A64" s="1360"/>
      <c r="B64" s="1360"/>
      <c r="C64" s="714"/>
      <c r="D64" s="714"/>
      <c r="E64" s="704"/>
      <c r="F64" s="704"/>
      <c r="G64" s="704"/>
      <c r="H64" s="733">
        <f t="shared" si="1"/>
        <v>0</v>
      </c>
    </row>
    <row r="65" spans="1:10" s="290" customFormat="1" ht="15" customHeight="1">
      <c r="A65" s="1361"/>
      <c r="B65" s="1362"/>
      <c r="C65" s="706"/>
      <c r="D65" s="715"/>
      <c r="E65" s="715"/>
      <c r="F65" s="715"/>
      <c r="G65" s="715"/>
      <c r="H65" s="839"/>
    </row>
    <row r="66" spans="1:10" ht="17.25" customHeight="1">
      <c r="A66" s="1357" t="s">
        <v>305</v>
      </c>
      <c r="B66" s="1358"/>
      <c r="C66" s="724">
        <f>ROUND(SUM(C13:C64),0)</f>
        <v>0</v>
      </c>
      <c r="D66" s="724">
        <f t="shared" ref="D66:G66" si="2">ROUND(SUM(D13:D64),0)</f>
        <v>0</v>
      </c>
      <c r="E66" s="724">
        <f t="shared" si="2"/>
        <v>0</v>
      </c>
      <c r="F66" s="724">
        <f t="shared" si="2"/>
        <v>0</v>
      </c>
      <c r="G66" s="724">
        <f t="shared" si="2"/>
        <v>0</v>
      </c>
      <c r="H66" s="724">
        <f>ROUND(SUM(H13:H64),0)</f>
        <v>0</v>
      </c>
    </row>
    <row r="67" spans="1:10" ht="17.25" customHeight="1">
      <c r="A67" s="843"/>
      <c r="B67" s="844"/>
      <c r="C67" s="886"/>
      <c r="D67" s="886"/>
      <c r="E67" s="886"/>
      <c r="F67" s="886"/>
      <c r="G67" s="886"/>
      <c r="H67" s="887"/>
    </row>
    <row r="68" spans="1:10" s="290" customFormat="1" ht="17.25" customHeight="1">
      <c r="A68" s="1356" t="s">
        <v>306</v>
      </c>
      <c r="B68" s="1263"/>
      <c r="C68" s="730"/>
      <c r="D68" s="730"/>
      <c r="E68" s="730"/>
      <c r="F68" s="730"/>
      <c r="G68" s="730"/>
      <c r="H68" s="888"/>
    </row>
    <row r="69" spans="1:10" s="927" customFormat="1" ht="17.25" customHeight="1">
      <c r="A69" s="1355"/>
      <c r="B69" s="1355"/>
      <c r="C69" s="714"/>
      <c r="D69" s="714"/>
      <c r="E69" s="925"/>
      <c r="F69" s="925"/>
      <c r="G69" s="925"/>
      <c r="H69" s="926">
        <f>SUM(C69,D69)</f>
        <v>0</v>
      </c>
    </row>
    <row r="70" spans="1:10" s="927" customFormat="1" ht="17.25" customHeight="1">
      <c r="A70" s="1261"/>
      <c r="B70" s="1262"/>
      <c r="C70" s="714"/>
      <c r="D70" s="714"/>
      <c r="E70" s="928"/>
      <c r="F70" s="928"/>
      <c r="G70" s="928"/>
      <c r="H70" s="926">
        <f t="shared" ref="H70:H78" si="3">SUM(C70,D70)</f>
        <v>0</v>
      </c>
      <c r="J70" s="929"/>
    </row>
    <row r="71" spans="1:10" s="927" customFormat="1" ht="17.25" customHeight="1">
      <c r="A71" s="1261"/>
      <c r="B71" s="1262"/>
      <c r="C71" s="714"/>
      <c r="D71" s="714"/>
      <c r="E71" s="928"/>
      <c r="F71" s="928"/>
      <c r="G71" s="928"/>
      <c r="H71" s="926">
        <f t="shared" si="3"/>
        <v>0</v>
      </c>
      <c r="J71" s="929"/>
    </row>
    <row r="72" spans="1:10" s="927" customFormat="1" ht="17.25" customHeight="1">
      <c r="A72" s="1261"/>
      <c r="B72" s="1262"/>
      <c r="C72" s="714"/>
      <c r="D72" s="714"/>
      <c r="E72" s="928"/>
      <c r="F72" s="928"/>
      <c r="G72" s="928"/>
      <c r="H72" s="926">
        <f t="shared" si="3"/>
        <v>0</v>
      </c>
      <c r="J72" s="929"/>
    </row>
    <row r="73" spans="1:10" s="927" customFormat="1" ht="17.25" customHeight="1">
      <c r="A73" s="1261"/>
      <c r="B73" s="1262"/>
      <c r="C73" s="714"/>
      <c r="D73" s="714"/>
      <c r="E73" s="928"/>
      <c r="F73" s="928"/>
      <c r="G73" s="928"/>
      <c r="H73" s="926">
        <f t="shared" si="3"/>
        <v>0</v>
      </c>
      <c r="J73" s="929"/>
    </row>
    <row r="74" spans="1:10" s="927" customFormat="1" ht="17.25" customHeight="1">
      <c r="A74" s="1261"/>
      <c r="B74" s="1262"/>
      <c r="C74" s="714"/>
      <c r="D74" s="714"/>
      <c r="E74" s="928"/>
      <c r="F74" s="928"/>
      <c r="G74" s="928"/>
      <c r="H74" s="926">
        <f t="shared" si="3"/>
        <v>0</v>
      </c>
      <c r="J74" s="929"/>
    </row>
    <row r="75" spans="1:10" s="927" customFormat="1" ht="17.25" customHeight="1">
      <c r="A75" s="1261"/>
      <c r="B75" s="1262"/>
      <c r="C75" s="714"/>
      <c r="D75" s="714"/>
      <c r="E75" s="928"/>
      <c r="F75" s="928"/>
      <c r="G75" s="928"/>
      <c r="H75" s="926">
        <f t="shared" si="3"/>
        <v>0</v>
      </c>
      <c r="J75" s="929"/>
    </row>
    <row r="76" spans="1:10" s="927" customFormat="1" ht="17.25" customHeight="1">
      <c r="A76" s="1261"/>
      <c r="B76" s="1262"/>
      <c r="C76" s="714"/>
      <c r="D76" s="714"/>
      <c r="E76" s="928"/>
      <c r="F76" s="928"/>
      <c r="G76" s="928"/>
      <c r="H76" s="926">
        <f t="shared" si="3"/>
        <v>0</v>
      </c>
      <c r="J76" s="929"/>
    </row>
    <row r="77" spans="1:10" s="927" customFormat="1" ht="17.25" customHeight="1">
      <c r="A77" s="1261"/>
      <c r="B77" s="1262"/>
      <c r="C77" s="714"/>
      <c r="D77" s="714"/>
      <c r="E77" s="928"/>
      <c r="F77" s="928"/>
      <c r="G77" s="928"/>
      <c r="H77" s="926">
        <f t="shared" si="3"/>
        <v>0</v>
      </c>
      <c r="J77" s="929"/>
    </row>
    <row r="78" spans="1:10" s="290" customFormat="1" ht="17.25" customHeight="1">
      <c r="A78" s="1261"/>
      <c r="B78" s="1262"/>
      <c r="C78" s="714"/>
      <c r="D78" s="714"/>
      <c r="E78" s="704"/>
      <c r="F78" s="704"/>
      <c r="G78" s="704"/>
      <c r="H78" s="926">
        <f t="shared" si="3"/>
        <v>0</v>
      </c>
      <c r="J78" s="884"/>
    </row>
    <row r="79" spans="1:10" s="290" customFormat="1" ht="17.25" customHeight="1">
      <c r="A79" s="1370" t="s">
        <v>389</v>
      </c>
      <c r="B79" s="1371"/>
      <c r="C79" s="840"/>
      <c r="D79" s="841"/>
      <c r="E79" s="841"/>
      <c r="F79" s="841"/>
      <c r="G79" s="841"/>
      <c r="H79" s="842"/>
    </row>
    <row r="80" spans="1:10" s="290" customFormat="1" ht="17.25" customHeight="1">
      <c r="A80" s="1261"/>
      <c r="B80" s="1262"/>
      <c r="C80" s="714"/>
      <c r="D80" s="714"/>
      <c r="E80" s="704"/>
      <c r="F80" s="704"/>
      <c r="G80" s="704"/>
      <c r="H80" s="829">
        <f>SUM(C80,D80)</f>
        <v>0</v>
      </c>
      <c r="J80" s="884"/>
    </row>
    <row r="81" spans="1:11" s="290" customFormat="1" ht="17.25" customHeight="1">
      <c r="A81" s="1261"/>
      <c r="B81" s="1262"/>
      <c r="C81" s="714"/>
      <c r="D81" s="714"/>
      <c r="E81" s="704"/>
      <c r="F81" s="704"/>
      <c r="G81" s="704"/>
      <c r="H81" s="829">
        <f t="shared" ref="H81:H89" si="4">SUM(C81,D81)</f>
        <v>0</v>
      </c>
      <c r="J81" s="884"/>
    </row>
    <row r="82" spans="1:11" s="290" customFormat="1" ht="17.25" customHeight="1">
      <c r="A82" s="1261"/>
      <c r="B82" s="1262"/>
      <c r="C82" s="714"/>
      <c r="D82" s="714"/>
      <c r="E82" s="704"/>
      <c r="F82" s="704"/>
      <c r="G82" s="704"/>
      <c r="H82" s="829">
        <f t="shared" si="4"/>
        <v>0</v>
      </c>
      <c r="J82" s="884"/>
    </row>
    <row r="83" spans="1:11" s="290" customFormat="1" ht="17.25" customHeight="1">
      <c r="A83" s="1261"/>
      <c r="B83" s="1262"/>
      <c r="C83" s="714"/>
      <c r="D83" s="714"/>
      <c r="E83" s="704"/>
      <c r="F83" s="704"/>
      <c r="G83" s="704"/>
      <c r="H83" s="829">
        <f t="shared" si="4"/>
        <v>0</v>
      </c>
      <c r="J83" s="884"/>
    </row>
    <row r="84" spans="1:11" s="290" customFormat="1" ht="17.25" customHeight="1">
      <c r="A84" s="1261"/>
      <c r="B84" s="1262"/>
      <c r="C84" s="714"/>
      <c r="D84" s="714"/>
      <c r="E84" s="704"/>
      <c r="F84" s="704"/>
      <c r="G84" s="704"/>
      <c r="H84" s="829">
        <f t="shared" si="4"/>
        <v>0</v>
      </c>
      <c r="J84" s="884"/>
    </row>
    <row r="85" spans="1:11" s="290" customFormat="1" ht="17.25" customHeight="1">
      <c r="A85" s="1261"/>
      <c r="B85" s="1262"/>
      <c r="C85" s="714"/>
      <c r="D85" s="714"/>
      <c r="E85" s="704"/>
      <c r="F85" s="704"/>
      <c r="G85" s="704"/>
      <c r="H85" s="829">
        <f t="shared" si="4"/>
        <v>0</v>
      </c>
      <c r="J85" s="884"/>
      <c r="K85" s="293"/>
    </row>
    <row r="86" spans="1:11" s="290" customFormat="1" ht="17.25" customHeight="1">
      <c r="A86" s="1261"/>
      <c r="B86" s="1368"/>
      <c r="C86" s="714"/>
      <c r="D86" s="714"/>
      <c r="E86" s="704"/>
      <c r="F86" s="704"/>
      <c r="G86" s="704"/>
      <c r="H86" s="829">
        <f t="shared" si="4"/>
        <v>0</v>
      </c>
    </row>
    <row r="87" spans="1:11" s="290" customFormat="1" ht="17.25" customHeight="1">
      <c r="A87" s="1261"/>
      <c r="B87" s="1262"/>
      <c r="C87" s="714"/>
      <c r="D87" s="714"/>
      <c r="E87" s="704"/>
      <c r="F87" s="704"/>
      <c r="G87" s="704"/>
      <c r="H87" s="829">
        <f t="shared" si="4"/>
        <v>0</v>
      </c>
    </row>
    <row r="88" spans="1:11" s="290" customFormat="1" ht="17.25" customHeight="1">
      <c r="A88" s="1261"/>
      <c r="B88" s="1262"/>
      <c r="C88" s="714"/>
      <c r="D88" s="714"/>
      <c r="E88" s="303"/>
      <c r="F88" s="303"/>
      <c r="G88" s="489"/>
      <c r="H88" s="829">
        <f t="shared" si="4"/>
        <v>0</v>
      </c>
    </row>
    <row r="89" spans="1:11" s="290" customFormat="1" ht="17.25" customHeight="1">
      <c r="A89" s="1267" t="s">
        <v>308</v>
      </c>
      <c r="B89" s="1268"/>
      <c r="C89" s="724">
        <f>IF(C80&lt;25000,C80*C118,25000*C118)+IF(C81&lt;25000,C81*C118,25000*C118)+IF(C82&lt;25000,C82*C118,25000*C118)+IF(C83&lt;25000,C83*C118,25000*C118)+IF(C84&lt;25000,C84*C118,25000*C118)+IF(C85&lt;25000,C85*C118,25000*C118)+IF(C86&lt;25000,C86*C118,25000*C118)+IF(C87&lt;25000,C87*C118,25000*C118)+IF(C88&lt;25000,C88*C118,25000*C118)</f>
        <v>0</v>
      </c>
      <c r="D89" s="724">
        <f>IF(D80&lt;25000,D80*D118,25000*D118)+IF(D81&lt;25000,D81*D118,25000*D118)+IF(D82&lt;25000,D82*D118,25000*D118)+IF(D83&lt;25000,D83*D118,25000*D118)+IF(D84&lt;25000,D84*D118,25000*D118)+IF(D85&lt;25000,D85*D118,25000*D118)+IF(D86&lt;25000,D86*D118,25000*D118)+IF(D87&lt;25000,D87*D118,25000*D118)+IF(D88&lt;25000,D88*D118,25000*D118)</f>
        <v>0</v>
      </c>
      <c r="E89" s="724">
        <f>IF(E80&lt;25000,E80*E118,25000*E118)+IF(E81&lt;25000,E81*E118,25000*E118)+IF(E82&lt;25000,E82*E118,25000*E118)+IF(E83&lt;25000,E83*E118,25000*E118)+IF(E84&lt;25000,E84*E118,25000*E118)+IF(E85&lt;25000,E85*E118,25000*E118)+IF(E86&lt;25000,E86*E118,25000*E118)+IF(E87&lt;25000,E87*E118,25000*E118)+IF(E88&lt;25000,E88*E118,25000*E118)</f>
        <v>0</v>
      </c>
      <c r="F89" s="724">
        <f>IF(F80&lt;25000,F80*F118,25000*F118)+IF(F81&lt;25000,F81*F118,25000*F118)+IF(F82&lt;25000,F82*F118,25000*F118)+IF(F83&lt;25000,F83*F118,25000*F118)+IF(F84&lt;25000,F84*F118,25000*F118)+IF(F85&lt;25000,F85*F118,25000*F118)+IF(F86&lt;25000,F86*F118,25000*F118)+IF(F87&lt;25000,F87*F118,25000*F118)+IF(F88&lt;25000,F88*F118,25000*F118)</f>
        <v>0</v>
      </c>
      <c r="G89" s="724">
        <f>IF(G80&lt;25000,G80*G118,25000*G118)+IF(G81&lt;25000,G81*G118,25000*G118)+IF(G82&lt;25000,G82*G118,25000*G118)+IF(G83&lt;25000,G83*G118,25000*G118)+IF(G84&lt;25000,G84*G118,25000*G118)+IF(G85&lt;25000,G85*G118,25000*G118)+IF(G86&lt;25000,G86*G118,25000*G118)+IF(G87&lt;25000,G87*G118,25000*G118)+IF(G88&lt;25000,G88*G118,25000*G118)</f>
        <v>0</v>
      </c>
      <c r="H89" s="829">
        <f t="shared" si="4"/>
        <v>0</v>
      </c>
    </row>
    <row r="90" spans="1:11" s="290" customFormat="1" ht="16.5" customHeight="1">
      <c r="A90" s="1366"/>
      <c r="B90" s="1367"/>
      <c r="C90" s="715"/>
      <c r="D90" s="715"/>
      <c r="E90" s="715"/>
      <c r="F90" s="715"/>
      <c r="G90" s="715"/>
      <c r="H90" s="839"/>
    </row>
    <row r="91" spans="1:11" ht="20.149999999999999" customHeight="1">
      <c r="A91" s="893" t="s">
        <v>309</v>
      </c>
      <c r="B91" s="52"/>
      <c r="C91" s="849">
        <f>ROUND(SUM(C69:C89),0)</f>
        <v>0</v>
      </c>
      <c r="D91" s="849">
        <f t="shared" ref="D91:H91" si="5">ROUND(SUM(D69:D89),0)</f>
        <v>0</v>
      </c>
      <c r="E91" s="849">
        <f t="shared" si="5"/>
        <v>0</v>
      </c>
      <c r="F91" s="849">
        <f t="shared" si="5"/>
        <v>0</v>
      </c>
      <c r="G91" s="849">
        <f t="shared" si="5"/>
        <v>0</v>
      </c>
      <c r="H91" s="849">
        <f t="shared" si="5"/>
        <v>0</v>
      </c>
    </row>
    <row r="92" spans="1:11" ht="20.149999999999999" customHeight="1">
      <c r="A92" s="850"/>
      <c r="B92" s="851"/>
      <c r="C92" s="851"/>
      <c r="D92" s="728"/>
      <c r="E92" s="728"/>
      <c r="F92" s="728"/>
      <c r="G92" s="728"/>
      <c r="H92" s="729"/>
    </row>
    <row r="93" spans="1:11" s="290" customFormat="1" ht="20.149999999999999" customHeight="1">
      <c r="A93" s="1356" t="s">
        <v>310</v>
      </c>
      <c r="B93" s="1263"/>
      <c r="C93" s="738"/>
      <c r="D93" s="730"/>
      <c r="E93" s="730"/>
      <c r="F93" s="730"/>
      <c r="G93" s="730"/>
      <c r="H93" s="709"/>
      <c r="I93"/>
      <c r="J93"/>
      <c r="K93"/>
    </row>
    <row r="94" spans="1:11" s="290" customFormat="1" ht="17.25" customHeight="1">
      <c r="A94" s="1270"/>
      <c r="B94" s="1369"/>
      <c r="C94" s="714"/>
      <c r="D94" s="714"/>
      <c r="E94" s="725"/>
      <c r="F94" s="725"/>
      <c r="G94" s="725"/>
      <c r="H94" s="733">
        <f>SUM(C94,D94)</f>
        <v>0</v>
      </c>
      <c r="I94"/>
      <c r="J94"/>
      <c r="K94"/>
    </row>
    <row r="95" spans="1:11" s="290" customFormat="1" ht="17.25" customHeight="1">
      <c r="A95" s="1261"/>
      <c r="B95" s="1262"/>
      <c r="C95" s="714"/>
      <c r="D95" s="714"/>
      <c r="E95" s="704"/>
      <c r="F95" s="704"/>
      <c r="G95" s="704"/>
      <c r="H95" s="733">
        <f t="shared" ref="H95:H100" si="6">SUM(C95,D95)</f>
        <v>0</v>
      </c>
      <c r="I95"/>
      <c r="J95" s="885"/>
      <c r="K95"/>
    </row>
    <row r="96" spans="1:11" s="290" customFormat="1" ht="17.25" customHeight="1">
      <c r="A96" s="1261"/>
      <c r="B96" s="1262"/>
      <c r="C96" s="714"/>
      <c r="D96" s="714"/>
      <c r="E96" s="704"/>
      <c r="F96" s="704"/>
      <c r="G96" s="704"/>
      <c r="H96" s="733">
        <f t="shared" si="6"/>
        <v>0</v>
      </c>
      <c r="J96" s="884"/>
    </row>
    <row r="97" spans="1:11" s="290" customFormat="1" ht="17.25" customHeight="1">
      <c r="A97" s="1261"/>
      <c r="B97" s="1262"/>
      <c r="C97" s="714"/>
      <c r="D97" s="714"/>
      <c r="E97" s="704"/>
      <c r="F97" s="704"/>
      <c r="G97" s="704"/>
      <c r="H97" s="733">
        <f t="shared" si="6"/>
        <v>0</v>
      </c>
      <c r="I97"/>
      <c r="J97" s="885"/>
      <c r="K97" s="13"/>
    </row>
    <row r="98" spans="1:11" s="290" customFormat="1" ht="17.25" customHeight="1">
      <c r="A98" s="1261"/>
      <c r="B98" s="1262"/>
      <c r="C98" s="714"/>
      <c r="D98" s="714"/>
      <c r="E98" s="704"/>
      <c r="F98" s="704"/>
      <c r="G98" s="704"/>
      <c r="H98" s="733">
        <f t="shared" si="6"/>
        <v>0</v>
      </c>
      <c r="I98"/>
      <c r="J98"/>
      <c r="K98"/>
    </row>
    <row r="99" spans="1:11" s="290" customFormat="1" ht="17.25" customHeight="1">
      <c r="A99" s="1261"/>
      <c r="B99" s="1262"/>
      <c r="C99" s="714"/>
      <c r="D99" s="714"/>
      <c r="E99" s="704"/>
      <c r="F99" s="704"/>
      <c r="G99" s="704"/>
      <c r="H99" s="733">
        <f t="shared" si="6"/>
        <v>0</v>
      </c>
    </row>
    <row r="100" spans="1:11" s="290" customFormat="1" ht="17.25" customHeight="1">
      <c r="A100" s="1267"/>
      <c r="B100" s="1268"/>
      <c r="C100" s="714"/>
      <c r="D100" s="714"/>
      <c r="E100" s="731"/>
      <c r="F100" s="731"/>
      <c r="G100" s="731"/>
      <c r="H100" s="733">
        <f t="shared" si="6"/>
        <v>0</v>
      </c>
    </row>
    <row r="101" spans="1:11" s="290" customFormat="1" ht="17.25" customHeight="1">
      <c r="A101" s="1261"/>
      <c r="B101" s="1262"/>
      <c r="C101" s="715"/>
      <c r="D101" s="715"/>
      <c r="E101" s="715"/>
      <c r="F101" s="715"/>
      <c r="G101" s="715"/>
      <c r="H101" s="839"/>
    </row>
    <row r="102" spans="1:11" s="290" customFormat="1" ht="15" customHeight="1">
      <c r="A102" s="1365" t="s">
        <v>311</v>
      </c>
      <c r="B102" s="1365"/>
      <c r="C102" s="303">
        <f>ROUND(SUM(C94:C100),0)</f>
        <v>0</v>
      </c>
      <c r="D102" s="303">
        <f t="shared" ref="D102:G102" si="7">ROUND(SUM(D94:D100),0)</f>
        <v>0</v>
      </c>
      <c r="E102" s="303">
        <f t="shared" si="7"/>
        <v>0</v>
      </c>
      <c r="F102" s="303">
        <f t="shared" si="7"/>
        <v>0</v>
      </c>
      <c r="G102" s="303">
        <f t="shared" si="7"/>
        <v>0</v>
      </c>
      <c r="H102" s="829">
        <f>SUM(C102,D102)</f>
        <v>0</v>
      </c>
    </row>
    <row r="103" spans="1:11">
      <c r="A103" s="290"/>
      <c r="B103" s="927"/>
      <c r="H103" s="290"/>
    </row>
    <row r="104" spans="1:11">
      <c r="A104" s="290"/>
      <c r="B104" s="290"/>
      <c r="H104" s="290"/>
    </row>
    <row r="105" spans="1:11">
      <c r="A105" s="290"/>
      <c r="B105" s="290"/>
      <c r="H105" s="290"/>
    </row>
    <row r="106" spans="1:11">
      <c r="A106" s="290"/>
      <c r="B106" s="290"/>
      <c r="H106" s="290"/>
    </row>
    <row r="107" spans="1:11">
      <c r="A107" s="290"/>
      <c r="B107" s="290"/>
      <c r="H107" s="290"/>
    </row>
    <row r="108" spans="1:11" hidden="1">
      <c r="A108" s="290"/>
      <c r="B108" s="290"/>
      <c r="H108" s="290"/>
    </row>
    <row r="109" spans="1:11" hidden="1">
      <c r="A109" s="290"/>
      <c r="B109" s="290"/>
      <c r="H109" s="290"/>
    </row>
    <row r="110" spans="1:11" hidden="1">
      <c r="A110" s="290"/>
      <c r="B110" s="290"/>
      <c r="H110" s="290"/>
    </row>
    <row r="111" spans="1:11" hidden="1">
      <c r="A111" s="290"/>
      <c r="B111" s="290"/>
      <c r="H111" s="290"/>
    </row>
    <row r="112" spans="1:11" hidden="1">
      <c r="A112" s="290"/>
      <c r="B112" s="290"/>
      <c r="C112" s="293"/>
      <c r="H112" s="290"/>
    </row>
    <row r="113" spans="1:9" hidden="1">
      <c r="A113" s="290"/>
      <c r="B113" s="290"/>
      <c r="H113" s="290"/>
      <c r="I113" s="290"/>
    </row>
    <row r="114" spans="1:9" s="216" customFormat="1" ht="15.5" hidden="1">
      <c r="A114" s="364" t="s">
        <v>222</v>
      </c>
      <c r="B114" s="364"/>
      <c r="C114" s="882">
        <f>'Summary - Start Up'!E79</f>
        <v>1</v>
      </c>
      <c r="D114" s="882">
        <f>'Summary - Start Up'!F79</f>
        <v>2</v>
      </c>
      <c r="E114" s="882">
        <f>'Summary - Start Up'!G79</f>
        <v>3</v>
      </c>
      <c r="F114" s="882">
        <f>'Summary - Start Up'!H79</f>
        <v>4</v>
      </c>
      <c r="G114" s="882">
        <f>'Summary - Start Up'!I79</f>
        <v>5</v>
      </c>
      <c r="H114" s="882">
        <f>'Summary - Start Up'!J79</f>
        <v>5</v>
      </c>
    </row>
    <row r="115" spans="1:9" s="358" customFormat="1" ht="15.5" hidden="1">
      <c r="A115" s="365" t="s">
        <v>223</v>
      </c>
      <c r="B115" s="365"/>
      <c r="C115" s="446">
        <f>'Summary - Start Up'!E80</f>
        <v>45566</v>
      </c>
      <c r="D115" s="446">
        <f>'Summary - Start Up'!F80</f>
        <v>45839</v>
      </c>
      <c r="E115" s="446">
        <f>'Summary - Start Up'!G80</f>
        <v>46204</v>
      </c>
      <c r="F115" s="446">
        <f>'Summary - Start Up'!H80</f>
        <v>46569</v>
      </c>
      <c r="G115" s="446">
        <f>'Summary - Start Up'!I80</f>
        <v>46935</v>
      </c>
      <c r="H115" s="449">
        <f>'Summary - Start Up'!J80</f>
        <v>45566</v>
      </c>
    </row>
    <row r="116" spans="1:9" s="358" customFormat="1" ht="15.5" hidden="1">
      <c r="A116" s="365" t="s">
        <v>224</v>
      </c>
      <c r="B116" s="365"/>
      <c r="C116" s="446">
        <f>'Summary - Start Up'!E81</f>
        <v>45657</v>
      </c>
      <c r="D116" s="446">
        <f>'Summary - Start Up'!F81</f>
        <v>45504</v>
      </c>
      <c r="E116" s="446">
        <f>'Summary - Start Up'!G81</f>
        <v>46568</v>
      </c>
      <c r="F116" s="446">
        <f>'Summary - Start Up'!H81</f>
        <v>46934</v>
      </c>
      <c r="G116" s="446">
        <f>'Summary - Start Up'!I81</f>
        <v>47299</v>
      </c>
      <c r="H116" s="449">
        <f>'Summary - Start Up'!J81</f>
        <v>45657</v>
      </c>
    </row>
    <row r="117" spans="1:9" s="216" customFormat="1" ht="15.5" hidden="1">
      <c r="A117" s="364" t="s">
        <v>211</v>
      </c>
      <c r="B117" s="364"/>
      <c r="C117" s="447" t="str">
        <f>'Summary - Start Up'!E82</f>
        <v/>
      </c>
      <c r="D117" s="447" t="str">
        <f>'Summary - Start Up'!F82</f>
        <v/>
      </c>
      <c r="E117" s="447" t="str">
        <f>'Summary - Start Up'!G82</f>
        <v/>
      </c>
      <c r="F117" s="447" t="str">
        <f>'Summary - Start Up'!H82</f>
        <v/>
      </c>
      <c r="G117" s="447" t="str">
        <f>'Summary - Start Up'!I82</f>
        <v/>
      </c>
      <c r="H117" s="449" t="str">
        <f>'Summary - Start Up'!J82</f>
        <v/>
      </c>
    </row>
    <row r="118" spans="1:9" s="290" customFormat="1" hidden="1">
      <c r="A118" s="400" t="s">
        <v>313</v>
      </c>
      <c r="B118" s="400"/>
      <c r="C118" s="883">
        <f>'Summary - Start Up'!E19</f>
        <v>0</v>
      </c>
      <c r="D118" s="883">
        <f>'Summary - Start Up'!F19</f>
        <v>0</v>
      </c>
      <c r="E118" s="883">
        <f>'Summary - Start Up'!G19</f>
        <v>0</v>
      </c>
      <c r="F118" s="883">
        <f>'Summary - Start Up'!H19</f>
        <v>0</v>
      </c>
      <c r="G118" s="883">
        <f>'Summary - Start Up'!I19</f>
        <v>0</v>
      </c>
      <c r="H118" s="399"/>
    </row>
  </sheetData>
  <sheetProtection formatCells="0" formatColumns="0" formatRows="0" insertHyperlinks="0" sort="0" autoFilter="0" pivotTables="0"/>
  <mergeCells count="88">
    <mergeCell ref="A94:B94"/>
    <mergeCell ref="A93:B93"/>
    <mergeCell ref="A12:B12"/>
    <mergeCell ref="A75:B75"/>
    <mergeCell ref="A76:B76"/>
    <mergeCell ref="A77:B77"/>
    <mergeCell ref="A78:B78"/>
    <mergeCell ref="A79:B79"/>
    <mergeCell ref="A70:B70"/>
    <mergeCell ref="A71:B71"/>
    <mergeCell ref="A72:B72"/>
    <mergeCell ref="A73:B73"/>
    <mergeCell ref="A74:B74"/>
    <mergeCell ref="A80:B80"/>
    <mergeCell ref="A81:B81"/>
    <mergeCell ref="A82:B82"/>
    <mergeCell ref="A83:B83"/>
    <mergeCell ref="A84:B84"/>
    <mergeCell ref="A100:B100"/>
    <mergeCell ref="A101:B101"/>
    <mergeCell ref="A102:B102"/>
    <mergeCell ref="A90:B90"/>
    <mergeCell ref="A95:B95"/>
    <mergeCell ref="A96:B96"/>
    <mergeCell ref="A97:B97"/>
    <mergeCell ref="A98:B98"/>
    <mergeCell ref="A99:B99"/>
    <mergeCell ref="A85:B85"/>
    <mergeCell ref="A86:B86"/>
    <mergeCell ref="A87:B87"/>
    <mergeCell ref="A88:B88"/>
    <mergeCell ref="A89:B89"/>
    <mergeCell ref="A69:B69"/>
    <mergeCell ref="A68:B68"/>
    <mergeCell ref="A66:B66"/>
    <mergeCell ref="A52:B52"/>
    <mergeCell ref="A53:B53"/>
    <mergeCell ref="A54:B54"/>
    <mergeCell ref="A56:B56"/>
    <mergeCell ref="A57:B57"/>
    <mergeCell ref="A62:B62"/>
    <mergeCell ref="A63:B63"/>
    <mergeCell ref="A64:B64"/>
    <mergeCell ref="A65:B65"/>
    <mergeCell ref="A55:B55"/>
    <mergeCell ref="A58:B58"/>
    <mergeCell ref="A59:B59"/>
    <mergeCell ref="A60:B60"/>
    <mergeCell ref="A38:B38"/>
    <mergeCell ref="A39:B39"/>
    <mergeCell ref="A40:B40"/>
    <mergeCell ref="A41:B41"/>
    <mergeCell ref="A61:B61"/>
    <mergeCell ref="A42:B42"/>
    <mergeCell ref="A43:B43"/>
    <mergeCell ref="A44:B44"/>
    <mergeCell ref="A45:B45"/>
    <mergeCell ref="A46:B46"/>
    <mergeCell ref="A47:B47"/>
    <mergeCell ref="A48:B48"/>
    <mergeCell ref="A49:B49"/>
    <mergeCell ref="A50:B50"/>
    <mergeCell ref="A51:B51"/>
    <mergeCell ref="A33:B33"/>
    <mergeCell ref="A34:B34"/>
    <mergeCell ref="A35:B35"/>
    <mergeCell ref="A36:B36"/>
    <mergeCell ref="A37:B37"/>
    <mergeCell ref="A28:B28"/>
    <mergeCell ref="A29:B29"/>
    <mergeCell ref="A30:B30"/>
    <mergeCell ref="A31:B31"/>
    <mergeCell ref="A32:B32"/>
    <mergeCell ref="A23:B23"/>
    <mergeCell ref="A24:B24"/>
    <mergeCell ref="A25:B25"/>
    <mergeCell ref="A26:B26"/>
    <mergeCell ref="A27:B27"/>
    <mergeCell ref="A18:B18"/>
    <mergeCell ref="A19:B19"/>
    <mergeCell ref="A20:B20"/>
    <mergeCell ref="A21:B21"/>
    <mergeCell ref="A22:B22"/>
    <mergeCell ref="A13:B13"/>
    <mergeCell ref="A14:B14"/>
    <mergeCell ref="A15:B15"/>
    <mergeCell ref="A16:B16"/>
    <mergeCell ref="A17:B17"/>
  </mergeCells>
  <conditionalFormatting sqref="C11">
    <cfRule type="cellIs" dxfId="305" priority="14" operator="notEqual">
      <formula>"12 Months"</formula>
    </cfRule>
  </conditionalFormatting>
  <conditionalFormatting sqref="C55:D64">
    <cfRule type="containsBlanks" dxfId="304" priority="8">
      <formula>LEN(TRIM(C55))=0</formula>
    </cfRule>
  </conditionalFormatting>
  <conditionalFormatting sqref="C12:G53">
    <cfRule type="containsBlanks" dxfId="303" priority="10">
      <formula>LEN(TRIM(C12))=0</formula>
    </cfRule>
  </conditionalFormatting>
  <conditionalFormatting sqref="C12:G91">
    <cfRule type="expression" dxfId="302" priority="3">
      <formula>$A12=""</formula>
    </cfRule>
  </conditionalFormatting>
  <conditionalFormatting sqref="C69:G78">
    <cfRule type="containsBlanks" dxfId="301" priority="6">
      <formula>LEN(TRIM(C69))=0</formula>
    </cfRule>
  </conditionalFormatting>
  <conditionalFormatting sqref="C80:G88">
    <cfRule type="containsBlanks" dxfId="300" priority="4">
      <formula>LEN(TRIM(C80))=0</formula>
    </cfRule>
  </conditionalFormatting>
  <conditionalFormatting sqref="C94:G100">
    <cfRule type="containsBlanks" dxfId="299" priority="2">
      <formula>LEN(TRIM(C94))=0</formula>
    </cfRule>
  </conditionalFormatting>
  <conditionalFormatting sqref="C94:G101">
    <cfRule type="expression" dxfId="298" priority="1">
      <formula>$A94=""</formula>
    </cfRule>
  </conditionalFormatting>
  <conditionalFormatting sqref="D11">
    <cfRule type="cellIs" dxfId="297" priority="13" operator="notEqual">
      <formula>"""12 Months"""</formula>
    </cfRule>
  </conditionalFormatting>
  <conditionalFormatting sqref="E55:G63">
    <cfRule type="containsBlanks" dxfId="296" priority="26">
      <formula>LEN(TRIM(E55))=0</formula>
    </cfRule>
  </conditionalFormatting>
  <conditionalFormatting sqref="H66:H67">
    <cfRule type="expression" dxfId="295" priority="22">
      <formula>$A66=""</formula>
    </cfRule>
  </conditionalFormatting>
  <conditionalFormatting sqref="H91">
    <cfRule type="expression" dxfId="294" priority="20">
      <formula>$A91=""</formula>
    </cfRule>
  </conditionalFormatting>
  <dataValidations count="2">
    <dataValidation type="whole" allowBlank="1" showInputMessage="1" showErrorMessage="1" sqref="G56:G65" xr:uid="{DEB80604-BC7A-4BAF-A488-AB59E90E2FF9}">
      <formula1>0</formula1>
      <formula2>25000</formula2>
    </dataValidation>
    <dataValidation type="decimal" allowBlank="1" showInputMessage="1" showErrorMessage="1" error="Enter Numbers ONLY" sqref="C13:G53 C55:D64 C69:D78 C80:D88 C94:D100" xr:uid="{7416E3DA-8E23-453A-A986-67284C0425C7}">
      <formula1>0</formula1>
      <formula2>99999999</formula2>
    </dataValidation>
  </dataValidations>
  <printOptions headings="1"/>
  <pageMargins left="0.25" right="0.25" top="0.75" bottom="0.75" header="0.3" footer="0.3"/>
  <pageSetup fitToHeight="0" orientation="landscape" r:id="rId1"/>
  <headerFooter alignWithMargins="0">
    <oddFooter>&amp;CPage &amp;P of &amp;N</oddFooter>
  </headerFooter>
  <rowBreaks count="3" manualBreakCount="3">
    <brk id="27" max="7" man="1"/>
    <brk id="53" max="7" man="1"/>
    <brk id="78" max="7"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C66"/>
    <pageSetUpPr fitToPage="1"/>
  </sheetPr>
  <dimension ref="A1:FQ205"/>
  <sheetViews>
    <sheetView showZeros="0" zoomScale="115" zoomScaleNormal="115" workbookViewId="0">
      <pane ySplit="3" topLeftCell="A4" activePane="bottomLeft" state="frozen"/>
      <selection activeCell="G16" sqref="G16"/>
      <selection pane="bottomLeft"/>
    </sheetView>
  </sheetViews>
  <sheetFormatPr defaultColWidth="0" defaultRowHeight="12.5" zeroHeight="1"/>
  <cols>
    <col min="1" max="1" width="31.7265625" style="8" customWidth="1"/>
    <col min="2" max="2" width="10.7265625" style="8" customWidth="1"/>
    <col min="3" max="3" width="11.26953125" style="166" customWidth="1"/>
    <col min="4" max="4" width="67.7265625" style="14" customWidth="1"/>
    <col min="5" max="5" width="26.7265625" style="183" customWidth="1"/>
    <col min="6" max="6" width="16" style="566" customWidth="1"/>
    <col min="7" max="7" width="15.26953125" style="566" hidden="1" customWidth="1"/>
    <col min="8" max="8" width="20.54296875" style="8" hidden="1" customWidth="1"/>
    <col min="9" max="9" width="19.7265625" style="8" hidden="1" customWidth="1"/>
    <col min="10" max="173" width="0" style="8" hidden="1" customWidth="1"/>
    <col min="174" max="16384" width="10.81640625" style="8" hidden="1"/>
  </cols>
  <sheetData>
    <row r="1" spans="1:11" s="71" customFormat="1" ht="15.5">
      <c r="A1" s="78" t="str">
        <f>'Summary - Start Up'!A1</f>
        <v>DEPARTMENT OF HOMELESSNESS AND SUPPORTIVE HOUSING</v>
      </c>
      <c r="C1" s="72"/>
      <c r="D1" s="72"/>
      <c r="E1" s="72"/>
      <c r="F1" s="72"/>
      <c r="G1" s="72"/>
      <c r="H1" s="72"/>
      <c r="I1" s="72"/>
      <c r="J1" s="72"/>
      <c r="K1" s="72"/>
    </row>
    <row r="2" spans="1:11" ht="15.5">
      <c r="A2" s="78" t="s">
        <v>314</v>
      </c>
      <c r="B2" s="9"/>
      <c r="C2" s="9"/>
      <c r="H2" s="566"/>
      <c r="I2" s="566"/>
      <c r="J2" s="566"/>
    </row>
    <row r="3" spans="1:11" ht="30.75" customHeight="1" thickBot="1">
      <c r="A3" s="950" t="str">
        <f>'Summary - Start Up'!B8</f>
        <v>Start Up - Master Lease and Property Management Services</v>
      </c>
      <c r="B3" s="951"/>
      <c r="C3" s="951"/>
      <c r="D3" s="894"/>
      <c r="H3" s="566"/>
      <c r="I3" s="566"/>
      <c r="J3" s="566"/>
    </row>
    <row r="4" spans="1:11" s="936" customFormat="1" ht="39.5" thickBot="1">
      <c r="A4" s="931" t="s">
        <v>251</v>
      </c>
      <c r="B4" s="932" t="s">
        <v>283</v>
      </c>
      <c r="C4" s="933" t="s">
        <v>284</v>
      </c>
      <c r="D4" s="932" t="s">
        <v>319</v>
      </c>
      <c r="E4" s="934" t="s">
        <v>320</v>
      </c>
      <c r="F4" s="935"/>
      <c r="G4" s="935"/>
    </row>
    <row r="5" spans="1:11">
      <c r="A5" s="753">
        <f>'Salary Detail - Start Up'!A13</f>
        <v>0</v>
      </c>
      <c r="B5" s="930">
        <f>'Salary Detail - Start Up'!F13+'Salary Detail - Start Up'!K13+'Salary Detail - Start Up'!P13+'Salary Detail - Start Up'!P13+'Salary Detail - Start Up'!U13+'Salary Detail - Start Up'!Z13</f>
        <v>0</v>
      </c>
      <c r="C5" s="180">
        <f>'Salary Detail - Start Up'!AB13</f>
        <v>0</v>
      </c>
      <c r="D5" s="897"/>
      <c r="E5" s="980"/>
      <c r="H5" s="7"/>
      <c r="I5" s="14"/>
    </row>
    <row r="6" spans="1:11">
      <c r="A6" s="753">
        <f>'Salary Detail - Start Up'!A14</f>
        <v>0</v>
      </c>
      <c r="B6" s="930">
        <f>'Salary Detail - Start Up'!F14+'Salary Detail - Start Up'!K14+'Salary Detail - Start Up'!P14+'Salary Detail - Start Up'!P14+'Salary Detail - Start Up'!U14+'Salary Detail - Start Up'!Z14</f>
        <v>0</v>
      </c>
      <c r="C6" s="180">
        <f>'Salary Detail - Start Up'!AB14</f>
        <v>0</v>
      </c>
      <c r="D6" s="897"/>
      <c r="E6" s="980"/>
      <c r="H6" s="194"/>
      <c r="I6" s="14"/>
    </row>
    <row r="7" spans="1:11">
      <c r="A7" s="753">
        <f>'Salary Detail - Start Up'!A15</f>
        <v>0</v>
      </c>
      <c r="B7" s="930">
        <f>'Salary Detail - Start Up'!F15+'Salary Detail - Start Up'!K15+'Salary Detail - Start Up'!P15+'Salary Detail - Start Up'!P15+'Salary Detail - Start Up'!U15+'Salary Detail - Start Up'!Z15</f>
        <v>0</v>
      </c>
      <c r="C7" s="180">
        <f>'Salary Detail - Start Up'!AB15</f>
        <v>0</v>
      </c>
      <c r="D7" s="897"/>
      <c r="E7" s="980"/>
      <c r="H7" s="195"/>
      <c r="I7" s="14"/>
    </row>
    <row r="8" spans="1:11">
      <c r="A8" s="753">
        <f>'Salary Detail - Start Up'!A16</f>
        <v>0</v>
      </c>
      <c r="B8" s="930">
        <f>'Salary Detail - Start Up'!F16+'Salary Detail - Start Up'!K16+'Salary Detail - Start Up'!P16+'Salary Detail - Start Up'!P16+'Salary Detail - Start Up'!U16+'Salary Detail - Start Up'!Z16</f>
        <v>0</v>
      </c>
      <c r="C8" s="180">
        <f>'Salary Detail - Start Up'!AB16</f>
        <v>0</v>
      </c>
      <c r="D8" s="897"/>
      <c r="E8" s="980"/>
      <c r="H8" s="7"/>
      <c r="I8" s="14"/>
    </row>
    <row r="9" spans="1:11">
      <c r="A9" s="753">
        <f>'Salary Detail - Start Up'!A17</f>
        <v>0</v>
      </c>
      <c r="B9" s="930">
        <f>'Salary Detail - Start Up'!F17+'Salary Detail - Start Up'!K17+'Salary Detail - Start Up'!P17+'Salary Detail - Start Up'!P17+'Salary Detail - Start Up'!U17+'Salary Detail - Start Up'!Z17</f>
        <v>0</v>
      </c>
      <c r="C9" s="180">
        <f>'Salary Detail - Start Up'!AB17</f>
        <v>0</v>
      </c>
      <c r="D9" s="897"/>
      <c r="E9" s="980"/>
      <c r="H9" s="7"/>
      <c r="I9" s="14"/>
    </row>
    <row r="10" spans="1:11">
      <c r="A10" s="753">
        <f>'Salary Detail - Start Up'!A18</f>
        <v>0</v>
      </c>
      <c r="B10" s="930">
        <f>'Salary Detail - Start Up'!F18+'Salary Detail - Start Up'!K18+'Salary Detail - Start Up'!P18+'Salary Detail - Start Up'!P18+'Salary Detail - Start Up'!U18+'Salary Detail - Start Up'!Z18</f>
        <v>0</v>
      </c>
      <c r="C10" s="180">
        <f>'Salary Detail - Start Up'!AB18</f>
        <v>0</v>
      </c>
      <c r="D10" s="897"/>
      <c r="E10" s="980"/>
      <c r="H10" s="7"/>
      <c r="I10" s="14"/>
    </row>
    <row r="11" spans="1:11">
      <c r="A11" s="753">
        <f>'Salary Detail - Start Up'!A19</f>
        <v>0</v>
      </c>
      <c r="B11" s="930">
        <f>'Salary Detail - Start Up'!F19+'Salary Detail - Start Up'!K19+'Salary Detail - Start Up'!P19+'Salary Detail - Start Up'!P19+'Salary Detail - Start Up'!U19+'Salary Detail - Start Up'!Z19</f>
        <v>0</v>
      </c>
      <c r="C11" s="180">
        <f>'Salary Detail - Start Up'!AB19</f>
        <v>0</v>
      </c>
      <c r="D11" s="897"/>
      <c r="E11" s="980"/>
      <c r="H11" s="7"/>
      <c r="I11" s="14"/>
    </row>
    <row r="12" spans="1:11">
      <c r="A12" s="753">
        <f>'Salary Detail - Start Up'!A20</f>
        <v>0</v>
      </c>
      <c r="B12" s="930">
        <f>'Salary Detail - Start Up'!F20+'Salary Detail - Start Up'!K20+'Salary Detail - Start Up'!P20+'Salary Detail - Start Up'!P20+'Salary Detail - Start Up'!U20+'Salary Detail - Start Up'!Z20</f>
        <v>0</v>
      </c>
      <c r="C12" s="180">
        <f>'Salary Detail - Start Up'!AB20</f>
        <v>0</v>
      </c>
      <c r="D12" s="897"/>
      <c r="E12" s="980"/>
      <c r="H12" s="7"/>
      <c r="I12" s="14"/>
    </row>
    <row r="13" spans="1:11">
      <c r="A13" s="753">
        <f>'Salary Detail - Start Up'!A21</f>
        <v>0</v>
      </c>
      <c r="B13" s="930">
        <f>'Salary Detail - Start Up'!F21+'Salary Detail - Start Up'!K21+'Salary Detail - Start Up'!P21+'Salary Detail - Start Up'!P21+'Salary Detail - Start Up'!U21+'Salary Detail - Start Up'!Z21</f>
        <v>0</v>
      </c>
      <c r="C13" s="180">
        <f>'Salary Detail - Start Up'!AB21</f>
        <v>0</v>
      </c>
      <c r="D13" s="897"/>
      <c r="E13" s="980"/>
      <c r="H13" s="7"/>
      <c r="I13" s="14"/>
    </row>
    <row r="14" spans="1:11">
      <c r="A14" s="753">
        <f>'Salary Detail - Start Up'!A22</f>
        <v>0</v>
      </c>
      <c r="B14" s="930">
        <f>'Salary Detail - Start Up'!F22+'Salary Detail - Start Up'!K22+'Salary Detail - Start Up'!P22+'Salary Detail - Start Up'!P22+'Salary Detail - Start Up'!U22+'Salary Detail - Start Up'!Z22</f>
        <v>0</v>
      </c>
      <c r="C14" s="180">
        <f>'Salary Detail - Start Up'!AB22</f>
        <v>0</v>
      </c>
      <c r="D14" s="897"/>
      <c r="E14" s="980"/>
      <c r="H14" s="7"/>
      <c r="I14" s="14"/>
    </row>
    <row r="15" spans="1:11">
      <c r="A15" s="753">
        <f>'Salary Detail - Start Up'!A23</f>
        <v>0</v>
      </c>
      <c r="B15" s="930">
        <f>'Salary Detail - Start Up'!F23+'Salary Detail - Start Up'!K23+'Salary Detail - Start Up'!P23+'Salary Detail - Start Up'!P23+'Salary Detail - Start Up'!U23+'Salary Detail - Start Up'!Z23</f>
        <v>0</v>
      </c>
      <c r="C15" s="180">
        <f>'Salary Detail - Start Up'!AB23</f>
        <v>0</v>
      </c>
      <c r="D15" s="897"/>
      <c r="E15" s="980"/>
      <c r="H15" s="7"/>
      <c r="I15" s="14"/>
    </row>
    <row r="16" spans="1:11">
      <c r="A16" s="753">
        <f>'Salary Detail - Start Up'!A24</f>
        <v>0</v>
      </c>
      <c r="B16" s="930">
        <f>'Salary Detail - Start Up'!F24+'Salary Detail - Start Up'!K24+'Salary Detail - Start Up'!P24+'Salary Detail - Start Up'!P24+'Salary Detail - Start Up'!U24+'Salary Detail - Start Up'!Z24</f>
        <v>0</v>
      </c>
      <c r="C16" s="180">
        <f>'Salary Detail - Start Up'!AB24</f>
        <v>0</v>
      </c>
      <c r="D16" s="897"/>
      <c r="E16" s="980"/>
      <c r="H16" s="7"/>
      <c r="I16" s="14"/>
    </row>
    <row r="17" spans="1:9">
      <c r="A17" s="753">
        <f>'Salary Detail - Start Up'!A25</f>
        <v>0</v>
      </c>
      <c r="B17" s="930">
        <f>'Salary Detail - Start Up'!F25+'Salary Detail - Start Up'!K25+'Salary Detail - Start Up'!P25+'Salary Detail - Start Up'!P25+'Salary Detail - Start Up'!U25+'Salary Detail - Start Up'!Z25</f>
        <v>0</v>
      </c>
      <c r="C17" s="180">
        <f>'Salary Detail - Start Up'!AB25</f>
        <v>0</v>
      </c>
      <c r="D17" s="897"/>
      <c r="E17" s="980"/>
      <c r="H17" s="7"/>
      <c r="I17" s="14"/>
    </row>
    <row r="18" spans="1:9">
      <c r="A18" s="753">
        <f>'Salary Detail - Start Up'!A26</f>
        <v>0</v>
      </c>
      <c r="B18" s="930">
        <f>'Salary Detail - Start Up'!F26+'Salary Detail - Start Up'!K26+'Salary Detail - Start Up'!P26+'Salary Detail - Start Up'!P26+'Salary Detail - Start Up'!U26+'Salary Detail - Start Up'!Z26</f>
        <v>0</v>
      </c>
      <c r="C18" s="180">
        <f>'Salary Detail - Start Up'!AB26</f>
        <v>0</v>
      </c>
      <c r="D18" s="897"/>
      <c r="E18" s="980"/>
      <c r="H18" s="7"/>
      <c r="I18" s="14"/>
    </row>
    <row r="19" spans="1:9">
      <c r="A19" s="753">
        <f>'Salary Detail - Start Up'!A27</f>
        <v>0</v>
      </c>
      <c r="B19" s="930">
        <f>'Salary Detail - Start Up'!F27+'Salary Detail - Start Up'!K27+'Salary Detail - Start Up'!P27+'Salary Detail - Start Up'!P27+'Salary Detail - Start Up'!U27+'Salary Detail - Start Up'!Z27</f>
        <v>0</v>
      </c>
      <c r="C19" s="180">
        <f>'Salary Detail - Start Up'!AB27</f>
        <v>0</v>
      </c>
      <c r="D19" s="897"/>
      <c r="E19" s="980"/>
      <c r="H19" s="7"/>
      <c r="I19" s="14"/>
    </row>
    <row r="20" spans="1:9">
      <c r="A20" s="753">
        <f>'Salary Detail - Start Up'!A28</f>
        <v>0</v>
      </c>
      <c r="B20" s="930">
        <f>'Salary Detail - Start Up'!F28+'Salary Detail - Start Up'!K28+'Salary Detail - Start Up'!P28+'Salary Detail - Start Up'!P28+'Salary Detail - Start Up'!U28+'Salary Detail - Start Up'!Z28</f>
        <v>0</v>
      </c>
      <c r="C20" s="180">
        <f>'Salary Detail - Start Up'!AB28</f>
        <v>0</v>
      </c>
      <c r="D20" s="897"/>
      <c r="E20" s="980"/>
      <c r="H20" s="7"/>
      <c r="I20" s="14"/>
    </row>
    <row r="21" spans="1:9">
      <c r="A21" s="753">
        <f>'Salary Detail - Start Up'!A29</f>
        <v>0</v>
      </c>
      <c r="B21" s="930">
        <f>'Salary Detail - Start Up'!F29+'Salary Detail - Start Up'!K29+'Salary Detail - Start Up'!P29+'Salary Detail - Start Up'!P29+'Salary Detail - Start Up'!U29+'Salary Detail - Start Up'!Z29</f>
        <v>0</v>
      </c>
      <c r="C21" s="180">
        <f>'Salary Detail - Start Up'!AB29</f>
        <v>0</v>
      </c>
      <c r="D21" s="897"/>
      <c r="E21" s="980"/>
      <c r="H21" s="7"/>
      <c r="I21" s="14"/>
    </row>
    <row r="22" spans="1:9">
      <c r="A22" s="753">
        <f>'Salary Detail - Start Up'!A30</f>
        <v>0</v>
      </c>
      <c r="B22" s="930">
        <f>'Salary Detail - Start Up'!F30+'Salary Detail - Start Up'!K30+'Salary Detail - Start Up'!P30+'Salary Detail - Start Up'!P30+'Salary Detail - Start Up'!U30+'Salary Detail - Start Up'!Z30</f>
        <v>0</v>
      </c>
      <c r="C22" s="180">
        <f>'Salary Detail - Start Up'!AB30</f>
        <v>0</v>
      </c>
      <c r="D22" s="897"/>
      <c r="E22" s="980"/>
      <c r="H22" s="7"/>
      <c r="I22" s="14"/>
    </row>
    <row r="23" spans="1:9">
      <c r="A23" s="753">
        <f>'Salary Detail - Start Up'!A31</f>
        <v>0</v>
      </c>
      <c r="B23" s="930">
        <f>'Salary Detail - Start Up'!F31+'Salary Detail - Start Up'!K31+'Salary Detail - Start Up'!P31+'Salary Detail - Start Up'!P31+'Salary Detail - Start Up'!U31+'Salary Detail - Start Up'!Z31</f>
        <v>0</v>
      </c>
      <c r="C23" s="180">
        <f>'Salary Detail - Start Up'!AB31</f>
        <v>0</v>
      </c>
      <c r="D23" s="897"/>
      <c r="E23" s="980"/>
      <c r="H23" s="7"/>
      <c r="I23" s="14"/>
    </row>
    <row r="24" spans="1:9">
      <c r="A24" s="753">
        <f>'Salary Detail - Start Up'!A32</f>
        <v>0</v>
      </c>
      <c r="B24" s="930">
        <f>'Salary Detail - Start Up'!F32+'Salary Detail - Start Up'!K32+'Salary Detail - Start Up'!P32+'Salary Detail - Start Up'!P32+'Salary Detail - Start Up'!U32+'Salary Detail - Start Up'!Z32</f>
        <v>0</v>
      </c>
      <c r="C24" s="180">
        <f>'Salary Detail - Start Up'!AB32</f>
        <v>0</v>
      </c>
      <c r="D24" s="897"/>
      <c r="E24" s="980"/>
      <c r="H24" s="7"/>
      <c r="I24" s="14"/>
    </row>
    <row r="25" spans="1:9">
      <c r="A25" s="753">
        <f>'Salary Detail - Start Up'!A33</f>
        <v>0</v>
      </c>
      <c r="B25" s="930">
        <f>'Salary Detail - Start Up'!F33+'Salary Detail - Start Up'!K33+'Salary Detail - Start Up'!P33+'Salary Detail - Start Up'!P33+'Salary Detail - Start Up'!U33+'Salary Detail - Start Up'!Z33</f>
        <v>0</v>
      </c>
      <c r="C25" s="180">
        <f>'Salary Detail - Start Up'!AB33</f>
        <v>0</v>
      </c>
      <c r="D25" s="897"/>
      <c r="E25" s="980"/>
      <c r="H25" s="7"/>
      <c r="I25" s="14"/>
    </row>
    <row r="26" spans="1:9">
      <c r="A26" s="753">
        <f>'Salary Detail - Start Up'!A34</f>
        <v>0</v>
      </c>
      <c r="B26" s="930">
        <f>'Salary Detail - Start Up'!F34+'Salary Detail - Start Up'!K34+'Salary Detail - Start Up'!P34+'Salary Detail - Start Up'!P34+'Salary Detail - Start Up'!U34+'Salary Detail - Start Up'!Z34</f>
        <v>0</v>
      </c>
      <c r="C26" s="180">
        <f>'Salary Detail - Start Up'!AB34</f>
        <v>0</v>
      </c>
      <c r="D26" s="897"/>
      <c r="E26" s="980"/>
      <c r="H26" s="7"/>
      <c r="I26" s="14"/>
    </row>
    <row r="27" spans="1:9">
      <c r="A27" s="753">
        <f>'Salary Detail - Start Up'!A35</f>
        <v>0</v>
      </c>
      <c r="B27" s="930">
        <f>'Salary Detail - Start Up'!F35+'Salary Detail - Start Up'!K35+'Salary Detail - Start Up'!P35+'Salary Detail - Start Up'!P35+'Salary Detail - Start Up'!U35+'Salary Detail - Start Up'!Z35</f>
        <v>0</v>
      </c>
      <c r="C27" s="180">
        <f>'Salary Detail - Start Up'!AB35</f>
        <v>0</v>
      </c>
      <c r="D27" s="897"/>
      <c r="E27" s="980"/>
      <c r="I27" s="14"/>
    </row>
    <row r="28" spans="1:9">
      <c r="A28" s="753">
        <f>'Salary Detail - Start Up'!A36</f>
        <v>0</v>
      </c>
      <c r="B28" s="930">
        <f>'Salary Detail - Start Up'!F36+'Salary Detail - Start Up'!K36+'Salary Detail - Start Up'!P36+'Salary Detail - Start Up'!P36+'Salary Detail - Start Up'!U36+'Salary Detail - Start Up'!Z36</f>
        <v>0</v>
      </c>
      <c r="C28" s="180">
        <f>'Salary Detail - Start Up'!AB36</f>
        <v>0</v>
      </c>
      <c r="D28" s="897"/>
      <c r="E28" s="980"/>
      <c r="H28" s="7"/>
      <c r="I28" s="14"/>
    </row>
    <row r="29" spans="1:9">
      <c r="A29" s="753">
        <f>'Salary Detail - Start Up'!A37</f>
        <v>0</v>
      </c>
      <c r="B29" s="930">
        <f>'Salary Detail - Start Up'!F37+'Salary Detail - Start Up'!K37+'Salary Detail - Start Up'!P37+'Salary Detail - Start Up'!P37+'Salary Detail - Start Up'!U37+'Salary Detail - Start Up'!Z37</f>
        <v>0</v>
      </c>
      <c r="C29" s="180">
        <f>'Salary Detail - Start Up'!AB37</f>
        <v>0</v>
      </c>
      <c r="D29" s="897"/>
      <c r="E29" s="980"/>
      <c r="H29" s="7"/>
      <c r="I29" s="14"/>
    </row>
    <row r="30" spans="1:9">
      <c r="A30" s="753">
        <f>'Salary Detail - Start Up'!A38</f>
        <v>0</v>
      </c>
      <c r="B30" s="930">
        <f>'Salary Detail - Start Up'!F38+'Salary Detail - Start Up'!K38+'Salary Detail - Start Up'!P38+'Salary Detail - Start Up'!P38+'Salary Detail - Start Up'!U38+'Salary Detail - Start Up'!Z38</f>
        <v>0</v>
      </c>
      <c r="C30" s="180">
        <f>'Salary Detail - Start Up'!AB38</f>
        <v>0</v>
      </c>
      <c r="D30" s="897"/>
      <c r="E30" s="980"/>
      <c r="H30" s="7"/>
      <c r="I30" s="14"/>
    </row>
    <row r="31" spans="1:9">
      <c r="A31" s="753">
        <f>'Salary Detail - Start Up'!A39</f>
        <v>0</v>
      </c>
      <c r="B31" s="930">
        <f>'Salary Detail - Start Up'!F39+'Salary Detail - Start Up'!K39+'Salary Detail - Start Up'!P39+'Salary Detail - Start Up'!P39+'Salary Detail - Start Up'!U39+'Salary Detail - Start Up'!Z39</f>
        <v>0</v>
      </c>
      <c r="C31" s="180">
        <f>'Salary Detail - Start Up'!AB39</f>
        <v>0</v>
      </c>
      <c r="D31" s="897"/>
      <c r="E31" s="980"/>
      <c r="H31" s="7"/>
      <c r="I31" s="14"/>
    </row>
    <row r="32" spans="1:9">
      <c r="A32" s="753">
        <f>'Salary Detail - Start Up'!A40</f>
        <v>0</v>
      </c>
      <c r="B32" s="930">
        <f>'Salary Detail - Start Up'!F40+'Salary Detail - Start Up'!K40+'Salary Detail - Start Up'!P40+'Salary Detail - Start Up'!P40+'Salary Detail - Start Up'!U40+'Salary Detail - Start Up'!Z40</f>
        <v>0</v>
      </c>
      <c r="C32" s="180">
        <f>'Salary Detail - Start Up'!AB40</f>
        <v>0</v>
      </c>
      <c r="D32" s="897"/>
      <c r="E32" s="980"/>
      <c r="H32" s="7"/>
      <c r="I32" s="14"/>
    </row>
    <row r="33" spans="1:9">
      <c r="A33" s="753">
        <f>'Salary Detail - Start Up'!A41</f>
        <v>0</v>
      </c>
      <c r="B33" s="930">
        <f>'Salary Detail - Start Up'!F41+'Salary Detail - Start Up'!K41+'Salary Detail - Start Up'!P41+'Salary Detail - Start Up'!P41+'Salary Detail - Start Up'!U41+'Salary Detail - Start Up'!Z41</f>
        <v>0</v>
      </c>
      <c r="C33" s="180">
        <f>'Salary Detail - Start Up'!AB41</f>
        <v>0</v>
      </c>
      <c r="D33" s="897"/>
      <c r="E33" s="980"/>
      <c r="H33" s="7"/>
      <c r="I33" s="14"/>
    </row>
    <row r="34" spans="1:9">
      <c r="A34" s="753">
        <f>'Salary Detail - Start Up'!A42</f>
        <v>0</v>
      </c>
      <c r="B34" s="930">
        <f>'Salary Detail - Start Up'!F42+'Salary Detail - Start Up'!K42+'Salary Detail - Start Up'!P42+'Salary Detail - Start Up'!P42+'Salary Detail - Start Up'!U42+'Salary Detail - Start Up'!Z42</f>
        <v>0</v>
      </c>
      <c r="C34" s="180">
        <f>'Salary Detail - Start Up'!AB42</f>
        <v>0</v>
      </c>
      <c r="D34" s="897"/>
      <c r="E34" s="980"/>
      <c r="H34" s="7"/>
      <c r="I34" s="14"/>
    </row>
    <row r="35" spans="1:9">
      <c r="A35" s="753">
        <f>'Salary Detail - Start Up'!A43</f>
        <v>0</v>
      </c>
      <c r="B35" s="930">
        <f>'Salary Detail - Start Up'!F43+'Salary Detail - Start Up'!K43+'Salary Detail - Start Up'!P43+'Salary Detail - Start Up'!P43+'Salary Detail - Start Up'!U43+'Salary Detail - Start Up'!Z43</f>
        <v>0</v>
      </c>
      <c r="C35" s="180">
        <f>'Salary Detail - Start Up'!AB43</f>
        <v>0</v>
      </c>
      <c r="D35" s="897"/>
      <c r="E35" s="980"/>
      <c r="H35" s="7"/>
      <c r="I35" s="14"/>
    </row>
    <row r="36" spans="1:9">
      <c r="A36" s="753">
        <f>'Salary Detail - Start Up'!A44</f>
        <v>0</v>
      </c>
      <c r="B36" s="930">
        <f>'Salary Detail - Start Up'!F44+'Salary Detail - Start Up'!K44+'Salary Detail - Start Up'!P44+'Salary Detail - Start Up'!P44+'Salary Detail - Start Up'!U44+'Salary Detail - Start Up'!Z44</f>
        <v>0</v>
      </c>
      <c r="C36" s="180">
        <f>'Salary Detail - Start Up'!AB44</f>
        <v>0</v>
      </c>
      <c r="D36" s="897"/>
      <c r="E36" s="980"/>
      <c r="H36" s="7"/>
      <c r="I36" s="14"/>
    </row>
    <row r="37" spans="1:9">
      <c r="A37" s="753">
        <f>'Salary Detail - Start Up'!A45</f>
        <v>0</v>
      </c>
      <c r="B37" s="930">
        <f>'Salary Detail - Start Up'!F45+'Salary Detail - Start Up'!K45+'Salary Detail - Start Up'!P45+'Salary Detail - Start Up'!P45+'Salary Detail - Start Up'!U45+'Salary Detail - Start Up'!Z45</f>
        <v>0</v>
      </c>
      <c r="C37" s="180">
        <f>'Salary Detail - Start Up'!AB45</f>
        <v>0</v>
      </c>
      <c r="D37" s="897"/>
      <c r="E37" s="980"/>
      <c r="H37" s="7"/>
      <c r="I37" s="14"/>
    </row>
    <row r="38" spans="1:9">
      <c r="A38" s="753">
        <f>'Salary Detail - Start Up'!A46</f>
        <v>0</v>
      </c>
      <c r="B38" s="930">
        <f>'Salary Detail - Start Up'!F46+'Salary Detail - Start Up'!K46+'Salary Detail - Start Up'!P46+'Salary Detail - Start Up'!P46+'Salary Detail - Start Up'!U46+'Salary Detail - Start Up'!Z46</f>
        <v>0</v>
      </c>
      <c r="C38" s="180">
        <f>'Salary Detail - Start Up'!AB46</f>
        <v>0</v>
      </c>
      <c r="D38" s="897"/>
      <c r="E38" s="980"/>
      <c r="H38" s="7"/>
      <c r="I38" s="14"/>
    </row>
    <row r="39" spans="1:9">
      <c r="A39" s="753">
        <f>'Salary Detail - Start Up'!A47</f>
        <v>0</v>
      </c>
      <c r="B39" s="930">
        <f>'Salary Detail - Start Up'!F47+'Salary Detail - Start Up'!K47+'Salary Detail - Start Up'!P47+'Salary Detail - Start Up'!P47+'Salary Detail - Start Up'!U47+'Salary Detail - Start Up'!Z47</f>
        <v>0</v>
      </c>
      <c r="C39" s="180">
        <f>'Salary Detail - Start Up'!AB47</f>
        <v>0</v>
      </c>
      <c r="D39" s="897"/>
      <c r="E39" s="980"/>
      <c r="H39" s="7"/>
      <c r="I39" s="14"/>
    </row>
    <row r="40" spans="1:9">
      <c r="A40" s="753">
        <f>'Salary Detail - Start Up'!A48</f>
        <v>0</v>
      </c>
      <c r="B40" s="930">
        <f>'Salary Detail - Start Up'!F48+'Salary Detail - Start Up'!K48+'Salary Detail - Start Up'!P48+'Salary Detail - Start Up'!P48+'Salary Detail - Start Up'!U48+'Salary Detail - Start Up'!Z48</f>
        <v>0</v>
      </c>
      <c r="C40" s="180">
        <f>'Salary Detail - Start Up'!AB48</f>
        <v>0</v>
      </c>
      <c r="D40" s="897"/>
      <c r="E40" s="980"/>
      <c r="H40" s="7"/>
      <c r="I40" s="14"/>
    </row>
    <row r="41" spans="1:9">
      <c r="A41" s="753">
        <f>'Salary Detail - Start Up'!A49</f>
        <v>0</v>
      </c>
      <c r="B41" s="930">
        <f>'Salary Detail - Start Up'!F49+'Salary Detail - Start Up'!K49+'Salary Detail - Start Up'!P49+'Salary Detail - Start Up'!P49+'Salary Detail - Start Up'!U49+'Salary Detail - Start Up'!Z49</f>
        <v>0</v>
      </c>
      <c r="C41" s="180">
        <f>'Salary Detail - Start Up'!AB49</f>
        <v>0</v>
      </c>
      <c r="D41" s="897"/>
      <c r="E41" s="980"/>
    </row>
    <row r="42" spans="1:9">
      <c r="A42" s="753">
        <f>'Salary Detail - Start Up'!A50</f>
        <v>0</v>
      </c>
      <c r="B42" s="930">
        <f>'Salary Detail - Start Up'!F50+'Salary Detail - Start Up'!K50+'Salary Detail - Start Up'!P50+'Salary Detail - Start Up'!P50+'Salary Detail - Start Up'!U50+'Salary Detail - Start Up'!Z50</f>
        <v>0</v>
      </c>
      <c r="C42" s="180">
        <f>'Salary Detail - Start Up'!AB50</f>
        <v>0</v>
      </c>
      <c r="D42" s="897"/>
      <c r="E42" s="980"/>
    </row>
    <row r="43" spans="1:9" ht="15.65" customHeight="1">
      <c r="A43" s="753">
        <f>'Salary Detail - Start Up'!A51</f>
        <v>0</v>
      </c>
      <c r="B43" s="930">
        <f>'Salary Detail - Start Up'!F51+'Salary Detail - Start Up'!K51+'Salary Detail - Start Up'!P51+'Salary Detail - Start Up'!P51+'Salary Detail - Start Up'!U51+'Salary Detail - Start Up'!Z51</f>
        <v>0</v>
      </c>
      <c r="C43" s="180">
        <f>'Salary Detail - Start Up'!AB51</f>
        <v>0</v>
      </c>
      <c r="D43" s="897"/>
      <c r="E43" s="980"/>
      <c r="H43" s="7"/>
      <c r="I43" s="14"/>
    </row>
    <row r="44" spans="1:9" ht="15.65" customHeight="1">
      <c r="A44" s="753">
        <f>'Salary Detail - Start Up'!A52</f>
        <v>0</v>
      </c>
      <c r="B44" s="930">
        <f>'Salary Detail - Start Up'!F52+'Salary Detail - Start Up'!K52+'Salary Detail - Start Up'!P52+'Salary Detail - Start Up'!P52+'Salary Detail - Start Up'!U52+'Salary Detail - Start Up'!Z52</f>
        <v>0</v>
      </c>
      <c r="C44" s="180">
        <f>'Salary Detail - Start Up'!AB52</f>
        <v>0</v>
      </c>
      <c r="D44" s="897"/>
      <c r="E44" s="980"/>
      <c r="H44" s="7"/>
      <c r="I44" s="14"/>
    </row>
    <row r="45" spans="1:9" ht="15.65" customHeight="1">
      <c r="A45" s="756" t="s">
        <v>322</v>
      </c>
      <c r="B45" s="196">
        <f>SUM(B5:B44)</f>
        <v>0</v>
      </c>
      <c r="C45" s="168">
        <f>SUM(C5:C44)</f>
        <v>0</v>
      </c>
      <c r="D45" s="861"/>
      <c r="E45" s="996"/>
      <c r="H45" s="7"/>
      <c r="I45" s="14"/>
    </row>
    <row r="46" spans="1:9" s="593" customFormat="1" ht="24" customHeight="1">
      <c r="A46" s="581" t="s">
        <v>323</v>
      </c>
      <c r="B46" s="857">
        <f>IFERROR(C46/C45,0)</f>
        <v>0</v>
      </c>
      <c r="C46" s="583">
        <f>'Salary Detail - Start Up'!AB56</f>
        <v>0</v>
      </c>
      <c r="D46" s="858" t="s">
        <v>324</v>
      </c>
      <c r="E46" s="609"/>
      <c r="F46" s="589"/>
      <c r="G46" s="590"/>
      <c r="H46" s="591"/>
      <c r="I46" s="592"/>
    </row>
    <row r="47" spans="1:9" s="593" customFormat="1" ht="16.5" customHeight="1" thickBot="1">
      <c r="A47" s="1323" t="s">
        <v>325</v>
      </c>
      <c r="B47" s="1324"/>
      <c r="C47" s="585">
        <f>C45+C46</f>
        <v>0</v>
      </c>
      <c r="D47" s="586"/>
      <c r="E47" s="860"/>
      <c r="F47" s="589"/>
      <c r="G47" s="590"/>
      <c r="H47" s="591"/>
      <c r="I47" s="592"/>
    </row>
    <row r="48" spans="1:9" ht="13" thickBot="1">
      <c r="A48" s="10"/>
      <c r="B48" s="12"/>
      <c r="C48" s="167"/>
      <c r="E48" s="10"/>
      <c r="F48" s="568"/>
      <c r="H48" s="7"/>
      <c r="I48" s="4"/>
    </row>
    <row r="49" spans="1:9" s="4" customFormat="1" ht="39" customHeight="1">
      <c r="A49" s="1325" t="s">
        <v>252</v>
      </c>
      <c r="B49" s="1326"/>
      <c r="C49" s="198" t="s">
        <v>294</v>
      </c>
      <c r="D49" s="197" t="s">
        <v>319</v>
      </c>
      <c r="E49" s="199" t="s">
        <v>320</v>
      </c>
      <c r="F49" s="567"/>
      <c r="G49" s="567"/>
    </row>
    <row r="50" spans="1:9">
      <c r="A50" s="1321" t="str">
        <f>'Operating Detail - Start Up'!A13</f>
        <v>Rental of Property</v>
      </c>
      <c r="B50" s="1322"/>
      <c r="C50" s="217">
        <f>'Operating Detail - Start Up'!H13</f>
        <v>0</v>
      </c>
      <c r="D50" s="897"/>
      <c r="E50" s="980"/>
      <c r="H50" s="11"/>
      <c r="I50" s="4"/>
    </row>
    <row r="51" spans="1:9">
      <c r="A51" s="1321" t="str">
        <f>'Operating Detail - Start Up'!A14</f>
        <v xml:space="preserve">Utilities(Elec, Water, Gas, Phone, Scavenger) </v>
      </c>
      <c r="B51" s="1322"/>
      <c r="C51" s="217">
        <f>'Operating Detail - Start Up'!H14</f>
        <v>0</v>
      </c>
      <c r="D51" s="897"/>
      <c r="E51" s="980"/>
      <c r="H51" s="11"/>
      <c r="I51" s="4"/>
    </row>
    <row r="52" spans="1:9">
      <c r="A52" s="1321" t="str">
        <f>'Operating Detail - Start Up'!A15</f>
        <v>Office Supplies, Postage</v>
      </c>
      <c r="B52" s="1322"/>
      <c r="C52" s="217">
        <f>'Operating Detail - Start Up'!H15</f>
        <v>0</v>
      </c>
      <c r="D52" s="897"/>
      <c r="E52" s="980"/>
      <c r="H52" s="7"/>
      <c r="I52" s="14"/>
    </row>
    <row r="53" spans="1:9">
      <c r="A53" s="1321" t="str">
        <f>'Operating Detail - Start Up'!A16</f>
        <v>Building Maintenance Supplies and Repair</v>
      </c>
      <c r="B53" s="1322"/>
      <c r="C53" s="217">
        <f>'Operating Detail - Start Up'!H16</f>
        <v>0</v>
      </c>
      <c r="D53" s="897"/>
      <c r="E53" s="980"/>
      <c r="H53" s="7"/>
      <c r="I53" s="14"/>
    </row>
    <row r="54" spans="1:9">
      <c r="A54" s="1321" t="str">
        <f>'Operating Detail - Start Up'!A17</f>
        <v>Printing and Reproduction</v>
      </c>
      <c r="B54" s="1322"/>
      <c r="C54" s="217">
        <f>'Operating Detail - Start Up'!H17</f>
        <v>0</v>
      </c>
      <c r="D54" s="897"/>
      <c r="E54" s="980"/>
      <c r="H54" s="11"/>
      <c r="I54" s="14"/>
    </row>
    <row r="55" spans="1:9">
      <c r="A55" s="1321" t="str">
        <f>'Operating Detail - Start Up'!A18</f>
        <v>Insurance</v>
      </c>
      <c r="B55" s="1322"/>
      <c r="C55" s="217">
        <f>'Operating Detail - Start Up'!H18</f>
        <v>0</v>
      </c>
      <c r="D55" s="897"/>
      <c r="E55" s="980"/>
      <c r="H55" s="11"/>
      <c r="I55" s="14"/>
    </row>
    <row r="56" spans="1:9">
      <c r="A56" s="1321" t="str">
        <f>'Operating Detail - Start Up'!A19</f>
        <v>Staff Training</v>
      </c>
      <c r="B56" s="1322"/>
      <c r="C56" s="217">
        <f>'Operating Detail - Start Up'!H19</f>
        <v>0</v>
      </c>
      <c r="D56" s="897"/>
      <c r="E56" s="980"/>
      <c r="H56" s="11"/>
      <c r="I56" s="14"/>
    </row>
    <row r="57" spans="1:9">
      <c r="A57" s="1321" t="str">
        <f>'Operating Detail - Start Up'!A20</f>
        <v>Staff Travel-(Local &amp; Out of Town)</v>
      </c>
      <c r="B57" s="1322"/>
      <c r="C57" s="217">
        <f>'Operating Detail - Start Up'!H20</f>
        <v>0</v>
      </c>
      <c r="D57" s="897"/>
      <c r="E57" s="980"/>
      <c r="H57" s="11"/>
      <c r="I57" s="14"/>
    </row>
    <row r="58" spans="1:9">
      <c r="A58" s="1321" t="str">
        <f>'Operating Detail - Start Up'!A21</f>
        <v>Rental of Equipment</v>
      </c>
      <c r="B58" s="1322"/>
      <c r="C58" s="217">
        <f>'Operating Detail - Start Up'!H21</f>
        <v>0</v>
      </c>
      <c r="D58" s="897"/>
      <c r="E58" s="980"/>
      <c r="H58" s="11"/>
      <c r="I58" s="14"/>
    </row>
    <row r="59" spans="1:9">
      <c r="A59" s="1311">
        <f>'Operating Detail - Start Up'!A22</f>
        <v>0</v>
      </c>
      <c r="B59" s="1312"/>
      <c r="C59" s="217">
        <f>'Operating Detail - Start Up'!H22</f>
        <v>0</v>
      </c>
      <c r="D59" s="897"/>
      <c r="E59" s="980"/>
      <c r="H59" s="11"/>
      <c r="I59" s="14"/>
    </row>
    <row r="60" spans="1:9">
      <c r="A60" s="1311">
        <f>'Operating Detail - Start Up'!A23</f>
        <v>0</v>
      </c>
      <c r="B60" s="1312"/>
      <c r="C60" s="217">
        <f>'Operating Detail - Start Up'!H23</f>
        <v>0</v>
      </c>
      <c r="D60" s="897"/>
      <c r="E60" s="980"/>
      <c r="H60" s="7"/>
      <c r="I60" s="14"/>
    </row>
    <row r="61" spans="1:9">
      <c r="A61" s="1311">
        <f>'Operating Detail - Start Up'!A24</f>
        <v>0</v>
      </c>
      <c r="B61" s="1312"/>
      <c r="C61" s="217">
        <f>'Operating Detail - Start Up'!H24</f>
        <v>0</v>
      </c>
      <c r="D61" s="897"/>
      <c r="E61" s="980"/>
      <c r="H61" s="7"/>
      <c r="I61" s="14"/>
    </row>
    <row r="62" spans="1:9">
      <c r="A62" s="1311">
        <f>'Operating Detail - Start Up'!A25</f>
        <v>0</v>
      </c>
      <c r="B62" s="1312"/>
      <c r="C62" s="217">
        <f>'Operating Detail - Start Up'!H25</f>
        <v>0</v>
      </c>
      <c r="D62" s="897"/>
      <c r="E62" s="980"/>
      <c r="H62" s="7"/>
      <c r="I62" s="14"/>
    </row>
    <row r="63" spans="1:9">
      <c r="A63" s="1311">
        <f>'Operating Detail - Start Up'!A26</f>
        <v>0</v>
      </c>
      <c r="B63" s="1312"/>
      <c r="C63" s="217">
        <f>'Operating Detail - Start Up'!H26</f>
        <v>0</v>
      </c>
      <c r="D63" s="897"/>
      <c r="E63" s="980"/>
      <c r="H63" s="7"/>
      <c r="I63" s="14"/>
    </row>
    <row r="64" spans="1:9">
      <c r="A64" s="1311">
        <f>'Operating Detail - Start Up'!A27</f>
        <v>0</v>
      </c>
      <c r="B64" s="1312"/>
      <c r="C64" s="217">
        <f>'Operating Detail - Start Up'!H27</f>
        <v>0</v>
      </c>
      <c r="D64" s="897"/>
      <c r="E64" s="980"/>
    </row>
    <row r="65" spans="1:9">
      <c r="A65" s="1311">
        <f>'Operating Detail - Start Up'!A28</f>
        <v>0</v>
      </c>
      <c r="B65" s="1312"/>
      <c r="C65" s="217">
        <f>'Operating Detail - Start Up'!H28</f>
        <v>0</v>
      </c>
      <c r="D65" s="897"/>
      <c r="E65" s="980"/>
      <c r="H65" s="7"/>
      <c r="I65" s="14"/>
    </row>
    <row r="66" spans="1:9">
      <c r="A66" s="1311">
        <f>'Operating Detail - Start Up'!A29</f>
        <v>0</v>
      </c>
      <c r="B66" s="1312"/>
      <c r="C66" s="217">
        <f>'Operating Detail - Start Up'!H29</f>
        <v>0</v>
      </c>
      <c r="D66" s="897"/>
      <c r="E66" s="980"/>
      <c r="H66" s="7"/>
      <c r="I66" s="14"/>
    </row>
    <row r="67" spans="1:9">
      <c r="A67" s="1311">
        <f>'Operating Detail - Start Up'!A30</f>
        <v>0</v>
      </c>
      <c r="B67" s="1312"/>
      <c r="C67" s="217">
        <f>'Operating Detail - Start Up'!H30</f>
        <v>0</v>
      </c>
      <c r="D67" s="897"/>
      <c r="E67" s="980"/>
      <c r="H67" s="7"/>
      <c r="I67" s="14"/>
    </row>
    <row r="68" spans="1:9">
      <c r="A68" s="1311">
        <f>'Operating Detail - Start Up'!A31</f>
        <v>0</v>
      </c>
      <c r="B68" s="1312"/>
      <c r="C68" s="217">
        <f>'Operating Detail - Start Up'!H31</f>
        <v>0</v>
      </c>
      <c r="D68" s="897"/>
      <c r="E68" s="980"/>
      <c r="H68" s="7"/>
    </row>
    <row r="69" spans="1:9">
      <c r="A69" s="1311">
        <f>'Operating Detail - Start Up'!A32</f>
        <v>0</v>
      </c>
      <c r="B69" s="1312"/>
      <c r="C69" s="217">
        <f>'Operating Detail - Start Up'!H32</f>
        <v>0</v>
      </c>
      <c r="D69" s="897"/>
      <c r="E69" s="980"/>
      <c r="H69" s="7"/>
      <c r="I69" s="14"/>
    </row>
    <row r="70" spans="1:9">
      <c r="A70" s="1311">
        <f>'Operating Detail - Start Up'!A33</f>
        <v>0</v>
      </c>
      <c r="B70" s="1312"/>
      <c r="C70" s="217">
        <f>'Operating Detail - Start Up'!H33</f>
        <v>0</v>
      </c>
      <c r="D70" s="897"/>
      <c r="E70" s="980"/>
      <c r="H70" s="7"/>
      <c r="I70" s="14"/>
    </row>
    <row r="71" spans="1:9">
      <c r="A71" s="1311">
        <f>'Operating Detail - Start Up'!A34</f>
        <v>0</v>
      </c>
      <c r="B71" s="1312"/>
      <c r="C71" s="217">
        <f>'Operating Detail - Start Up'!H34</f>
        <v>0</v>
      </c>
      <c r="D71" s="897"/>
      <c r="E71" s="980"/>
      <c r="H71" s="7"/>
      <c r="I71" s="14"/>
    </row>
    <row r="72" spans="1:9">
      <c r="A72" s="1311">
        <f>'Operating Detail - Start Up'!A35</f>
        <v>0</v>
      </c>
      <c r="B72" s="1312"/>
      <c r="C72" s="217">
        <f>'Operating Detail - Start Up'!H35</f>
        <v>0</v>
      </c>
      <c r="D72" s="897"/>
      <c r="E72" s="980"/>
    </row>
    <row r="73" spans="1:9">
      <c r="A73" s="1311">
        <f>'Operating Detail - Start Up'!A36</f>
        <v>0</v>
      </c>
      <c r="B73" s="1312"/>
      <c r="C73" s="217">
        <f>'Operating Detail - Start Up'!H36</f>
        <v>0</v>
      </c>
      <c r="D73" s="897"/>
      <c r="E73" s="980"/>
      <c r="H73" s="7"/>
      <c r="I73" s="4"/>
    </row>
    <row r="74" spans="1:9">
      <c r="A74" s="1311">
        <f>'Operating Detail - Start Up'!A37</f>
        <v>0</v>
      </c>
      <c r="B74" s="1312"/>
      <c r="C74" s="217">
        <f>'Operating Detail - Start Up'!H37</f>
        <v>0</v>
      </c>
      <c r="D74" s="897"/>
      <c r="E74" s="980"/>
      <c r="H74" s="7"/>
      <c r="I74" s="4"/>
    </row>
    <row r="75" spans="1:9">
      <c r="A75" s="1311">
        <f>'Operating Detail - Start Up'!A38</f>
        <v>0</v>
      </c>
      <c r="B75" s="1312"/>
      <c r="C75" s="217">
        <f>'Operating Detail - Start Up'!H38</f>
        <v>0</v>
      </c>
      <c r="D75" s="897"/>
      <c r="E75" s="980"/>
      <c r="H75" s="7"/>
      <c r="I75" s="4"/>
    </row>
    <row r="76" spans="1:9">
      <c r="A76" s="1311">
        <f>'Operating Detail - Start Up'!A39</f>
        <v>0</v>
      </c>
      <c r="B76" s="1312"/>
      <c r="C76" s="217">
        <f>'Operating Detail - Start Up'!H39</f>
        <v>0</v>
      </c>
      <c r="D76" s="897"/>
      <c r="E76" s="980"/>
    </row>
    <row r="77" spans="1:9">
      <c r="A77" s="1311">
        <f>'Operating Detail - Start Up'!A40</f>
        <v>0</v>
      </c>
      <c r="B77" s="1312"/>
      <c r="C77" s="217">
        <f>'Operating Detail - Start Up'!H40</f>
        <v>0</v>
      </c>
      <c r="D77" s="897"/>
      <c r="E77" s="980"/>
      <c r="H77" s="7"/>
      <c r="I77" s="14"/>
    </row>
    <row r="78" spans="1:9">
      <c r="A78" s="1311">
        <f>'Operating Detail - Start Up'!A41</f>
        <v>0</v>
      </c>
      <c r="B78" s="1312"/>
      <c r="C78" s="217">
        <f>'Operating Detail - Start Up'!H41</f>
        <v>0</v>
      </c>
      <c r="D78" s="897"/>
      <c r="E78" s="980"/>
      <c r="H78" s="7"/>
      <c r="I78" s="14"/>
    </row>
    <row r="79" spans="1:9">
      <c r="A79" s="1311">
        <f>'Operating Detail - Start Up'!A42</f>
        <v>0</v>
      </c>
      <c r="B79" s="1312"/>
      <c r="C79" s="217">
        <f>'Operating Detail - Start Up'!H42</f>
        <v>0</v>
      </c>
      <c r="D79" s="897"/>
      <c r="E79" s="980"/>
      <c r="H79" s="7"/>
      <c r="I79" s="14"/>
    </row>
    <row r="80" spans="1:9">
      <c r="A80" s="1311">
        <f>'Operating Detail - Start Up'!A43</f>
        <v>0</v>
      </c>
      <c r="B80" s="1312"/>
      <c r="C80" s="217">
        <f>'Operating Detail - Start Up'!H43</f>
        <v>0</v>
      </c>
      <c r="D80" s="897"/>
      <c r="E80" s="980"/>
      <c r="H80" s="7"/>
      <c r="I80" s="14"/>
    </row>
    <row r="81" spans="1:9">
      <c r="A81" s="1311">
        <f>'Operating Detail - Start Up'!A44</f>
        <v>0</v>
      </c>
      <c r="B81" s="1312"/>
      <c r="C81" s="217">
        <f>'Operating Detail - Start Up'!H44</f>
        <v>0</v>
      </c>
      <c r="D81" s="897"/>
      <c r="E81" s="980"/>
      <c r="H81" s="7"/>
      <c r="I81" s="14"/>
    </row>
    <row r="82" spans="1:9">
      <c r="A82" s="1311">
        <f>'Operating Detail - Start Up'!A45</f>
        <v>0</v>
      </c>
      <c r="B82" s="1312"/>
      <c r="C82" s="217">
        <f>'Operating Detail - Start Up'!H45</f>
        <v>0</v>
      </c>
      <c r="D82" s="897"/>
      <c r="E82" s="980"/>
      <c r="H82" s="7"/>
      <c r="I82" s="14"/>
    </row>
    <row r="83" spans="1:9">
      <c r="A83" s="1311">
        <f>'Operating Detail - Start Up'!A46</f>
        <v>0</v>
      </c>
      <c r="B83" s="1312"/>
      <c r="C83" s="217">
        <f>'Operating Detail - Start Up'!H46</f>
        <v>0</v>
      </c>
      <c r="D83" s="897"/>
      <c r="E83" s="980"/>
      <c r="H83" s="7"/>
      <c r="I83" s="14"/>
    </row>
    <row r="84" spans="1:9">
      <c r="A84" s="1311">
        <f>'Operating Detail - Start Up'!A47</f>
        <v>0</v>
      </c>
      <c r="B84" s="1312"/>
      <c r="C84" s="217">
        <f>'Operating Detail - Start Up'!H47</f>
        <v>0</v>
      </c>
      <c r="D84" s="897"/>
      <c r="E84" s="980"/>
      <c r="H84" s="7"/>
      <c r="I84" s="14"/>
    </row>
    <row r="85" spans="1:9">
      <c r="A85" s="1311">
        <f>'Operating Detail - Start Up'!A48</f>
        <v>0</v>
      </c>
      <c r="B85" s="1312"/>
      <c r="C85" s="217">
        <f>'Operating Detail - Start Up'!H48</f>
        <v>0</v>
      </c>
      <c r="D85" s="897"/>
      <c r="E85" s="980"/>
      <c r="H85" s="7"/>
      <c r="I85" s="14"/>
    </row>
    <row r="86" spans="1:9">
      <c r="A86" s="1311">
        <f>'Operating Detail - Start Up'!A49</f>
        <v>0</v>
      </c>
      <c r="B86" s="1312"/>
      <c r="C86" s="217">
        <f>'Operating Detail - Start Up'!H49</f>
        <v>0</v>
      </c>
      <c r="D86" s="897"/>
      <c r="E86" s="980"/>
      <c r="H86" s="7"/>
      <c r="I86" s="14"/>
    </row>
    <row r="87" spans="1:9">
      <c r="A87" s="1311">
        <f>'Operating Detail - Start Up'!A50</f>
        <v>0</v>
      </c>
      <c r="B87" s="1312"/>
      <c r="C87" s="217">
        <f>'Operating Detail - Start Up'!H50</f>
        <v>0</v>
      </c>
      <c r="D87" s="897"/>
      <c r="E87" s="980"/>
      <c r="H87" s="7"/>
      <c r="I87" s="14"/>
    </row>
    <row r="88" spans="1:9">
      <c r="A88" s="1311">
        <f>'Operating Detail - Start Up'!A51</f>
        <v>0</v>
      </c>
      <c r="B88" s="1312"/>
      <c r="C88" s="217">
        <f>'Operating Detail - Start Up'!H51</f>
        <v>0</v>
      </c>
      <c r="D88" s="897"/>
      <c r="E88" s="980"/>
      <c r="H88" s="7"/>
      <c r="I88" s="14"/>
    </row>
    <row r="89" spans="1:9">
      <c r="A89" s="1311">
        <f>'Operating Detail - Start Up'!A52</f>
        <v>0</v>
      </c>
      <c r="B89" s="1312"/>
      <c r="C89" s="217">
        <f>'Operating Detail - Start Up'!H52</f>
        <v>0</v>
      </c>
      <c r="D89" s="897"/>
      <c r="E89" s="980"/>
      <c r="H89" s="7"/>
      <c r="I89" s="14"/>
    </row>
    <row r="90" spans="1:9">
      <c r="A90" s="1311">
        <f>'Operating Detail - Start Up'!A53</f>
        <v>0</v>
      </c>
      <c r="B90" s="1312"/>
      <c r="C90" s="217">
        <f>'Operating Detail - Start Up'!H53</f>
        <v>0</v>
      </c>
      <c r="D90" s="897"/>
      <c r="E90" s="980"/>
      <c r="H90" s="7"/>
      <c r="I90" s="14"/>
    </row>
    <row r="91" spans="1:9">
      <c r="A91" s="1321" t="str">
        <f>'Operating Detail - Start Up'!A54</f>
        <v>Consultants:</v>
      </c>
      <c r="B91" s="1322"/>
      <c r="C91" s="490"/>
      <c r="D91" s="895"/>
      <c r="E91" s="896"/>
      <c r="H91" s="7"/>
      <c r="I91" s="14"/>
    </row>
    <row r="92" spans="1:9">
      <c r="A92" s="1311">
        <f>'Operating Detail - Start Up'!A55</f>
        <v>0</v>
      </c>
      <c r="B92" s="1312"/>
      <c r="C92" s="217">
        <f>'Operating Detail - Start Up'!H55</f>
        <v>0</v>
      </c>
      <c r="D92" s="897"/>
      <c r="E92" s="980"/>
      <c r="H92" s="7"/>
      <c r="I92" s="14"/>
    </row>
    <row r="93" spans="1:9">
      <c r="A93" s="1311">
        <f>'Operating Detail - Start Up'!A56</f>
        <v>0</v>
      </c>
      <c r="B93" s="1312"/>
      <c r="C93" s="217">
        <f>'Operating Detail - Start Up'!H56</f>
        <v>0</v>
      </c>
      <c r="D93" s="897"/>
      <c r="E93" s="980"/>
      <c r="H93" s="7"/>
      <c r="I93" s="14"/>
    </row>
    <row r="94" spans="1:9">
      <c r="A94" s="1311">
        <f>'Operating Detail - Start Up'!A57</f>
        <v>0</v>
      </c>
      <c r="B94" s="1312"/>
      <c r="C94" s="217">
        <f>'Operating Detail - Start Up'!H57</f>
        <v>0</v>
      </c>
      <c r="D94" s="897"/>
      <c r="E94" s="980"/>
      <c r="H94" s="7"/>
      <c r="I94" s="14"/>
    </row>
    <row r="95" spans="1:9">
      <c r="A95" s="1311">
        <f>'Operating Detail - Start Up'!A58</f>
        <v>0</v>
      </c>
      <c r="B95" s="1312"/>
      <c r="C95" s="217">
        <f>'Operating Detail - Start Up'!H58</f>
        <v>0</v>
      </c>
      <c r="D95" s="897"/>
      <c r="E95" s="980"/>
      <c r="H95" s="7"/>
      <c r="I95" s="14"/>
    </row>
    <row r="96" spans="1:9">
      <c r="A96" s="1311">
        <f>'Operating Detail - Start Up'!A59</f>
        <v>0</v>
      </c>
      <c r="B96" s="1312"/>
      <c r="C96" s="217">
        <f>'Operating Detail - Start Up'!H59</f>
        <v>0</v>
      </c>
      <c r="D96" s="897"/>
      <c r="E96" s="980"/>
      <c r="H96" s="7"/>
      <c r="I96" s="14"/>
    </row>
    <row r="97" spans="1:9">
      <c r="A97" s="1311">
        <f>'Operating Detail - Start Up'!A60</f>
        <v>0</v>
      </c>
      <c r="B97" s="1312"/>
      <c r="C97" s="217">
        <f>'Operating Detail - Start Up'!H60</f>
        <v>0</v>
      </c>
      <c r="D97" s="897"/>
      <c r="E97" s="980"/>
      <c r="H97" s="7"/>
      <c r="I97" s="14"/>
    </row>
    <row r="98" spans="1:9">
      <c r="A98" s="1311">
        <f>'Operating Detail - Start Up'!A61</f>
        <v>0</v>
      </c>
      <c r="B98" s="1312"/>
      <c r="C98" s="217">
        <f>'Operating Detail - Start Up'!H61</f>
        <v>0</v>
      </c>
      <c r="D98" s="897"/>
      <c r="E98" s="980"/>
      <c r="H98" s="7"/>
      <c r="I98" s="14"/>
    </row>
    <row r="99" spans="1:9">
      <c r="A99" s="1311">
        <f>'Operating Detail - Start Up'!A62</f>
        <v>0</v>
      </c>
      <c r="B99" s="1312"/>
      <c r="C99" s="217">
        <f>'Operating Detail - Start Up'!H62</f>
        <v>0</v>
      </c>
      <c r="D99" s="897"/>
      <c r="E99" s="980"/>
      <c r="H99" s="7"/>
      <c r="I99" s="14"/>
    </row>
    <row r="100" spans="1:9">
      <c r="A100" s="1311">
        <f>'Operating Detail - Start Up'!A63</f>
        <v>0</v>
      </c>
      <c r="B100" s="1312"/>
      <c r="C100" s="217">
        <f>'Operating Detail - Start Up'!H63</f>
        <v>0</v>
      </c>
      <c r="D100" s="897"/>
      <c r="E100" s="980"/>
      <c r="H100" s="7"/>
      <c r="I100" s="14"/>
    </row>
    <row r="101" spans="1:9">
      <c r="A101" s="1311">
        <f>'Operating Detail - Start Up'!A64</f>
        <v>0</v>
      </c>
      <c r="B101" s="1312"/>
      <c r="C101" s="217">
        <f>'Operating Detail - Start Up'!H64</f>
        <v>0</v>
      </c>
      <c r="D101" s="897"/>
      <c r="E101" s="980"/>
      <c r="H101" s="7"/>
      <c r="I101" s="14"/>
    </row>
    <row r="102" spans="1:9">
      <c r="A102" s="1311">
        <f>'Operating Detail - Start Up'!A65</f>
        <v>0</v>
      </c>
      <c r="B102" s="1312"/>
      <c r="C102" s="217"/>
      <c r="D102" s="861"/>
      <c r="E102" s="906"/>
      <c r="H102" s="7"/>
      <c r="I102" s="14"/>
    </row>
    <row r="103" spans="1:9">
      <c r="A103" s="1317" t="str">
        <f>'Operating Detail - Start Up'!A66</f>
        <v>TOTAL OPERATING EXPENSES</v>
      </c>
      <c r="B103" s="1318"/>
      <c r="C103" s="579">
        <f>SUM(C50:C102)</f>
        <v>0</v>
      </c>
      <c r="E103" s="204"/>
      <c r="H103" s="7"/>
      <c r="I103" s="14"/>
    </row>
    <row r="104" spans="1:9" s="593" customFormat="1" ht="13.5" thickBot="1">
      <c r="A104" s="594" t="s">
        <v>326</v>
      </c>
      <c r="B104" s="595">
        <f>'Summary - Start Up'!E19</f>
        <v>0</v>
      </c>
      <c r="C104" s="596">
        <f>'Summary - Start Up'!J20</f>
        <v>0</v>
      </c>
      <c r="D104" s="597"/>
      <c r="E104" s="598"/>
      <c r="F104" s="590"/>
      <c r="G104" s="590"/>
      <c r="I104" s="592"/>
    </row>
    <row r="105" spans="1:9">
      <c r="A105" s="3"/>
      <c r="B105" s="6"/>
      <c r="C105" s="167"/>
      <c r="E105" s="3"/>
      <c r="G105" s="569"/>
      <c r="H105" s="5"/>
      <c r="I105" s="4"/>
    </row>
    <row r="106" spans="1:9" ht="13" thickBot="1">
      <c r="A106" s="3"/>
      <c r="B106" s="6"/>
      <c r="C106" s="167"/>
      <c r="E106" s="3"/>
      <c r="G106" s="569"/>
      <c r="H106" s="5"/>
      <c r="I106" s="4"/>
    </row>
    <row r="107" spans="1:9" s="4" customFormat="1" ht="25.5" customHeight="1">
      <c r="A107" s="1315" t="s">
        <v>327</v>
      </c>
      <c r="B107" s="1316"/>
      <c r="C107" s="198" t="s">
        <v>328</v>
      </c>
      <c r="D107" s="197" t="s">
        <v>319</v>
      </c>
      <c r="E107" s="199" t="s">
        <v>320</v>
      </c>
      <c r="F107" s="567"/>
      <c r="G107" s="567"/>
    </row>
    <row r="108" spans="1:9">
      <c r="A108" s="1311">
        <f>'Operating Detail - Start Up'!A69</f>
        <v>0</v>
      </c>
      <c r="B108" s="1312"/>
      <c r="C108" s="217">
        <f>'Operating Detail - Start Up'!H69</f>
        <v>0</v>
      </c>
      <c r="D108" s="897"/>
      <c r="E108" s="980"/>
    </row>
    <row r="109" spans="1:9">
      <c r="A109" s="1311">
        <f>'Operating Detail - Start Up'!A70</f>
        <v>0</v>
      </c>
      <c r="B109" s="1312"/>
      <c r="C109" s="217">
        <f>'Operating Detail - Start Up'!H70</f>
        <v>0</v>
      </c>
      <c r="D109" s="897"/>
      <c r="E109" s="980"/>
    </row>
    <row r="110" spans="1:9">
      <c r="A110" s="1311">
        <f>'Operating Detail - Start Up'!A71</f>
        <v>0</v>
      </c>
      <c r="B110" s="1312"/>
      <c r="C110" s="217">
        <f>'Operating Detail - Start Up'!H71</f>
        <v>0</v>
      </c>
      <c r="D110" s="897"/>
      <c r="E110" s="980"/>
    </row>
    <row r="111" spans="1:9">
      <c r="A111" s="1311">
        <f>'Operating Detail - Start Up'!A72</f>
        <v>0</v>
      </c>
      <c r="B111" s="1312"/>
      <c r="C111" s="217">
        <f>'Operating Detail - Start Up'!H72</f>
        <v>0</v>
      </c>
      <c r="D111" s="897"/>
      <c r="E111" s="980"/>
    </row>
    <row r="112" spans="1:9">
      <c r="A112" s="1311">
        <f>'Operating Detail - Start Up'!A73</f>
        <v>0</v>
      </c>
      <c r="B112" s="1312"/>
      <c r="C112" s="217">
        <f>'Operating Detail - Start Up'!H73</f>
        <v>0</v>
      </c>
      <c r="D112" s="897"/>
      <c r="E112" s="980"/>
    </row>
    <row r="113" spans="1:5">
      <c r="A113" s="1311">
        <f>'Operating Detail - Start Up'!A74</f>
        <v>0</v>
      </c>
      <c r="B113" s="1312"/>
      <c r="C113" s="217">
        <f>'Operating Detail - Start Up'!H74</f>
        <v>0</v>
      </c>
      <c r="D113" s="897"/>
      <c r="E113" s="980"/>
    </row>
    <row r="114" spans="1:5">
      <c r="A114" s="1311">
        <f>'Operating Detail - Start Up'!A75</f>
        <v>0</v>
      </c>
      <c r="B114" s="1312"/>
      <c r="C114" s="217">
        <f>'Operating Detail - Start Up'!H75</f>
        <v>0</v>
      </c>
      <c r="D114" s="897"/>
      <c r="E114" s="980"/>
    </row>
    <row r="115" spans="1:5">
      <c r="A115" s="1311">
        <f>'Operating Detail - Start Up'!A76</f>
        <v>0</v>
      </c>
      <c r="B115" s="1312"/>
      <c r="C115" s="217">
        <f>'Operating Detail - Start Up'!H76</f>
        <v>0</v>
      </c>
      <c r="D115" s="897"/>
      <c r="E115" s="980"/>
    </row>
    <row r="116" spans="1:5">
      <c r="A116" s="1311">
        <f>'Operating Detail - Start Up'!A77</f>
        <v>0</v>
      </c>
      <c r="B116" s="1312"/>
      <c r="C116" s="217">
        <f>'Operating Detail - Start Up'!H77</f>
        <v>0</v>
      </c>
      <c r="D116" s="897"/>
      <c r="E116" s="980"/>
    </row>
    <row r="117" spans="1:5">
      <c r="A117" s="1311">
        <f>'Operating Detail - Start Up'!A78</f>
        <v>0</v>
      </c>
      <c r="B117" s="1312"/>
      <c r="C117" s="217">
        <f>'Operating Detail - Start Up'!H78</f>
        <v>0</v>
      </c>
      <c r="D117" s="897"/>
      <c r="E117" s="980"/>
    </row>
    <row r="118" spans="1:5">
      <c r="A118" s="1319" t="str">
        <f>'Operating Detail - Start Up'!A79</f>
        <v>Subcontractos</v>
      </c>
      <c r="B118" s="1320"/>
      <c r="C118" s="527"/>
      <c r="D118" s="895"/>
      <c r="E118" s="896"/>
    </row>
    <row r="119" spans="1:5">
      <c r="A119" s="1311">
        <f>'Operating Detail - Start Up'!A80</f>
        <v>0</v>
      </c>
      <c r="B119" s="1312"/>
      <c r="C119" s="217">
        <f>'Operating Detail - Start Up'!H80</f>
        <v>0</v>
      </c>
      <c r="D119" s="897"/>
      <c r="E119" s="980"/>
    </row>
    <row r="120" spans="1:5">
      <c r="A120" s="1311">
        <f>'Operating Detail - Start Up'!A81</f>
        <v>0</v>
      </c>
      <c r="B120" s="1312"/>
      <c r="C120" s="217">
        <f>'Operating Detail - Start Up'!H81</f>
        <v>0</v>
      </c>
      <c r="D120" s="897"/>
      <c r="E120" s="980"/>
    </row>
    <row r="121" spans="1:5">
      <c r="A121" s="1311">
        <f>'Operating Detail - Start Up'!A82</f>
        <v>0</v>
      </c>
      <c r="B121" s="1312"/>
      <c r="C121" s="217">
        <f>'Operating Detail - Start Up'!H82</f>
        <v>0</v>
      </c>
      <c r="D121" s="897"/>
      <c r="E121" s="980"/>
    </row>
    <row r="122" spans="1:5">
      <c r="A122" s="1311">
        <f>'Operating Detail - Start Up'!A83</f>
        <v>0</v>
      </c>
      <c r="B122" s="1312"/>
      <c r="C122" s="217">
        <f>'Operating Detail - Start Up'!H83</f>
        <v>0</v>
      </c>
      <c r="D122" s="897"/>
      <c r="E122" s="980"/>
    </row>
    <row r="123" spans="1:5">
      <c r="A123" s="1311">
        <f>'Operating Detail - Start Up'!A84</f>
        <v>0</v>
      </c>
      <c r="B123" s="1312"/>
      <c r="C123" s="217">
        <f>'Operating Detail - Start Up'!H84</f>
        <v>0</v>
      </c>
      <c r="D123" s="897"/>
      <c r="E123" s="980"/>
    </row>
    <row r="124" spans="1:5">
      <c r="A124" s="1311">
        <f>'Operating Detail - Start Up'!A85</f>
        <v>0</v>
      </c>
      <c r="B124" s="1312"/>
      <c r="C124" s="217">
        <f>'Operating Detail - Start Up'!H85</f>
        <v>0</v>
      </c>
      <c r="D124" s="897"/>
      <c r="E124" s="980"/>
    </row>
    <row r="125" spans="1:5">
      <c r="A125" s="1311">
        <f>'Operating Detail - Start Up'!A86</f>
        <v>0</v>
      </c>
      <c r="B125" s="1312"/>
      <c r="C125" s="217">
        <f>'Operating Detail - Start Up'!H86</f>
        <v>0</v>
      </c>
      <c r="D125" s="897"/>
      <c r="E125" s="980"/>
    </row>
    <row r="126" spans="1:5">
      <c r="A126" s="1311">
        <f>'Operating Detail - Start Up'!A87</f>
        <v>0</v>
      </c>
      <c r="B126" s="1312"/>
      <c r="C126" s="217">
        <f>'Operating Detail - Start Up'!H87</f>
        <v>0</v>
      </c>
      <c r="D126" s="897"/>
      <c r="E126" s="980"/>
    </row>
    <row r="127" spans="1:5">
      <c r="A127" s="1311">
        <f>'Operating Detail - Start Up'!A88</f>
        <v>0</v>
      </c>
      <c r="B127" s="1312"/>
      <c r="C127" s="217">
        <f>'Operating Detail - Start Up'!H88</f>
        <v>0</v>
      </c>
      <c r="D127" s="897"/>
      <c r="E127" s="980"/>
    </row>
    <row r="128" spans="1:5">
      <c r="A128" s="1311" t="str">
        <f>'Operating Detail - Start Up'!A89</f>
        <v>Subcontractor indirect (First $25k only)</v>
      </c>
      <c r="B128" s="1312"/>
      <c r="C128" s="217">
        <f>'Operating Detail - Start Up'!H89</f>
        <v>0</v>
      </c>
      <c r="D128" s="897"/>
      <c r="E128" s="980"/>
    </row>
    <row r="129" spans="1:7">
      <c r="A129" s="1311"/>
      <c r="B129" s="1312"/>
      <c r="C129" s="217"/>
      <c r="E129" s="900"/>
    </row>
    <row r="130" spans="1:7" s="593" customFormat="1" ht="13" thickBot="1">
      <c r="A130" s="1313" t="str">
        <f>'Operating Detail - Start Up'!A91</f>
        <v>TOTAL OTHER EXPENSES</v>
      </c>
      <c r="B130" s="1314"/>
      <c r="C130" s="596">
        <f>SUM(C108:C128)</f>
        <v>0</v>
      </c>
      <c r="D130" s="597"/>
      <c r="E130" s="600"/>
      <c r="F130" s="590"/>
      <c r="G130" s="590"/>
    </row>
    <row r="131" spans="1:7">
      <c r="C131" s="217"/>
    </row>
    <row r="132" spans="1:7" ht="13" thickBot="1">
      <c r="C132" s="217"/>
    </row>
    <row r="133" spans="1:7" ht="12.75" customHeight="1">
      <c r="A133" s="1403" t="str">
        <f>'Operating Detail - Start Up'!A93</f>
        <v>CAPITAL EXPENSES</v>
      </c>
      <c r="B133" s="1404"/>
      <c r="C133" s="198" t="s">
        <v>328</v>
      </c>
      <c r="D133" s="197" t="s">
        <v>319</v>
      </c>
      <c r="E133" s="199" t="s">
        <v>320</v>
      </c>
    </row>
    <row r="134" spans="1:7">
      <c r="A134" s="1311">
        <f>'Operating Detail - Start Up'!A94</f>
        <v>0</v>
      </c>
      <c r="B134" s="1312"/>
      <c r="C134" s="217">
        <f>'Operating Detail - Start Up'!H80</f>
        <v>0</v>
      </c>
      <c r="D134" s="897"/>
      <c r="E134" s="980"/>
    </row>
    <row r="135" spans="1:7">
      <c r="A135" s="1311">
        <f>'Operating Detail - Start Up'!A95</f>
        <v>0</v>
      </c>
      <c r="B135" s="1312"/>
      <c r="C135" s="217">
        <f>'Operating Detail - Start Up'!H81</f>
        <v>0</v>
      </c>
      <c r="D135" s="897"/>
      <c r="E135" s="980"/>
    </row>
    <row r="136" spans="1:7">
      <c r="A136" s="1311">
        <f>'Operating Detail - Start Up'!A96</f>
        <v>0</v>
      </c>
      <c r="B136" s="1312"/>
      <c r="C136" s="217">
        <f>'Operating Detail - Start Up'!H82</f>
        <v>0</v>
      </c>
      <c r="D136" s="897"/>
      <c r="E136" s="980"/>
    </row>
    <row r="137" spans="1:7">
      <c r="A137" s="1311">
        <f>'Operating Detail - Start Up'!A97</f>
        <v>0</v>
      </c>
      <c r="B137" s="1312"/>
      <c r="C137" s="217">
        <f>'Operating Detail - Start Up'!H83</f>
        <v>0</v>
      </c>
      <c r="D137" s="897"/>
      <c r="E137" s="980"/>
    </row>
    <row r="138" spans="1:7">
      <c r="A138" s="1311">
        <f>'Operating Detail - Start Up'!A98</f>
        <v>0</v>
      </c>
      <c r="B138" s="1312"/>
      <c r="C138" s="217">
        <f>'Operating Detail - Start Up'!H84</f>
        <v>0</v>
      </c>
      <c r="D138" s="897"/>
      <c r="E138" s="980"/>
    </row>
    <row r="139" spans="1:7">
      <c r="A139" s="1311">
        <f>'Operating Detail - Start Up'!A99</f>
        <v>0</v>
      </c>
      <c r="B139" s="1312"/>
      <c r="C139" s="217">
        <f>'Operating Detail - Start Up'!H85</f>
        <v>0</v>
      </c>
      <c r="D139" s="897"/>
      <c r="E139" s="980"/>
    </row>
    <row r="140" spans="1:7">
      <c r="A140" s="1311">
        <f>'Operating Detail - Start Up'!A100</f>
        <v>0</v>
      </c>
      <c r="B140" s="1312"/>
      <c r="C140" s="217">
        <f>'Operating Detail - Start Up'!H86</f>
        <v>0</v>
      </c>
      <c r="D140" s="897"/>
      <c r="E140" s="980"/>
    </row>
    <row r="141" spans="1:7">
      <c r="A141" s="1311">
        <f>'Operating Detail - Start Up'!A101</f>
        <v>0</v>
      </c>
      <c r="B141" s="1312"/>
      <c r="C141" s="217"/>
      <c r="E141" s="900"/>
    </row>
    <row r="142" spans="1:7" s="593" customFormat="1" ht="13" thickBot="1">
      <c r="A142" s="1401" t="str">
        <f>'Operating Detail - Start Up'!A102</f>
        <v>TOTAL CAPITAL EXPENSES</v>
      </c>
      <c r="B142" s="1402"/>
      <c r="C142" s="596">
        <f>SUM(C134:C140)</f>
        <v>0</v>
      </c>
      <c r="D142" s="597"/>
      <c r="E142" s="600"/>
      <c r="F142" s="590"/>
      <c r="G142" s="590"/>
    </row>
    <row r="143" spans="1:7">
      <c r="A143" s="1312"/>
      <c r="B143" s="1312"/>
      <c r="C143" s="217"/>
    </row>
    <row r="144" spans="1:7" hidden="1">
      <c r="A144" s="1312"/>
      <c r="B144" s="1312"/>
      <c r="C144" s="217"/>
    </row>
    <row r="145" spans="1:5" ht="13" hidden="1">
      <c r="A145" s="1315" t="s">
        <v>329</v>
      </c>
      <c r="B145" s="1316"/>
      <c r="C145" s="198" t="s">
        <v>328</v>
      </c>
      <c r="D145" s="197" t="s">
        <v>319</v>
      </c>
      <c r="E145" s="199" t="s">
        <v>320</v>
      </c>
    </row>
    <row r="146" spans="1:5" hidden="1">
      <c r="A146" s="1311"/>
      <c r="B146" s="1312"/>
      <c r="C146" s="217"/>
      <c r="E146" s="900"/>
    </row>
    <row r="147" spans="1:5" hidden="1">
      <c r="A147" s="1311"/>
      <c r="B147" s="1312"/>
      <c r="C147" s="217"/>
      <c r="E147" s="900"/>
    </row>
    <row r="148" spans="1:5" hidden="1">
      <c r="A148" s="1311"/>
      <c r="B148" s="1312"/>
      <c r="C148" s="217"/>
      <c r="E148" s="900"/>
    </row>
    <row r="149" spans="1:5" hidden="1">
      <c r="A149" s="1311"/>
      <c r="B149" s="1312"/>
      <c r="C149" s="217"/>
      <c r="E149" s="900"/>
    </row>
    <row r="150" spans="1:5" hidden="1">
      <c r="A150" s="1400"/>
      <c r="B150" s="1400"/>
      <c r="C150" s="217"/>
      <c r="E150" s="900"/>
    </row>
    <row r="151" spans="1:5" hidden="1">
      <c r="A151" s="1311"/>
      <c r="B151" s="1312"/>
      <c r="C151" s="217"/>
      <c r="E151" s="900"/>
    </row>
    <row r="152" spans="1:5" hidden="1">
      <c r="A152" s="1311"/>
      <c r="B152" s="1312"/>
      <c r="C152" s="217"/>
      <c r="E152" s="900"/>
    </row>
    <row r="153" spans="1:5" hidden="1">
      <c r="A153" s="1311"/>
      <c r="B153" s="1312"/>
      <c r="C153" s="217"/>
      <c r="E153" s="900"/>
    </row>
    <row r="154" spans="1:5" hidden="1">
      <c r="A154" s="1311"/>
      <c r="B154" s="1312"/>
      <c r="C154" s="217"/>
      <c r="E154" s="900"/>
    </row>
    <row r="155" spans="1:5" hidden="1">
      <c r="A155" s="1311"/>
      <c r="B155" s="1312"/>
      <c r="C155" s="217"/>
      <c r="E155" s="900"/>
    </row>
    <row r="156" spans="1:5" hidden="1">
      <c r="A156" s="1311"/>
      <c r="B156" s="1312"/>
      <c r="C156" s="217"/>
      <c r="E156" s="900"/>
    </row>
    <row r="157" spans="1:5" hidden="1">
      <c r="A157" s="1311"/>
      <c r="B157" s="1312"/>
      <c r="C157" s="217"/>
      <c r="E157" s="900"/>
    </row>
    <row r="158" spans="1:5" hidden="1">
      <c r="A158" s="1311"/>
      <c r="B158" s="1312"/>
      <c r="C158" s="217"/>
      <c r="E158" s="900"/>
    </row>
    <row r="159" spans="1:5" hidden="1">
      <c r="A159" s="1311"/>
      <c r="B159" s="1312"/>
      <c r="C159" s="217"/>
      <c r="E159" s="900"/>
    </row>
    <row r="160" spans="1:5" hidden="1">
      <c r="A160" s="1311"/>
      <c r="B160" s="1312"/>
      <c r="C160" s="217"/>
      <c r="E160" s="900"/>
    </row>
    <row r="161" spans="1:7" hidden="1">
      <c r="A161" s="1311"/>
      <c r="B161" s="1312"/>
      <c r="C161" s="217"/>
      <c r="E161" s="900"/>
    </row>
    <row r="162" spans="1:7" hidden="1">
      <c r="A162" s="1311"/>
      <c r="B162" s="1312"/>
      <c r="C162" s="217"/>
      <c r="E162" s="900"/>
    </row>
    <row r="163" spans="1:7" hidden="1">
      <c r="A163" s="1311"/>
      <c r="B163" s="1312"/>
      <c r="C163" s="217"/>
      <c r="E163" s="900"/>
    </row>
    <row r="164" spans="1:7" hidden="1">
      <c r="A164" s="1311"/>
      <c r="B164" s="1312"/>
      <c r="C164" s="217"/>
      <c r="E164" s="900"/>
    </row>
    <row r="165" spans="1:7" hidden="1">
      <c r="A165" s="1311"/>
      <c r="B165" s="1312"/>
      <c r="C165" s="217"/>
      <c r="E165" s="900"/>
    </row>
    <row r="166" spans="1:7" hidden="1">
      <c r="A166" s="1311"/>
      <c r="B166" s="1312"/>
      <c r="C166" s="217"/>
      <c r="E166" s="900"/>
    </row>
    <row r="167" spans="1:7" hidden="1">
      <c r="A167" s="1311"/>
      <c r="B167" s="1312"/>
      <c r="C167" s="217"/>
      <c r="E167" s="900"/>
    </row>
    <row r="168" spans="1:7" hidden="1">
      <c r="A168" s="1311"/>
      <c r="B168" s="1312"/>
      <c r="C168" s="217"/>
      <c r="E168" s="900"/>
    </row>
    <row r="169" spans="1:7" hidden="1">
      <c r="A169" s="1311"/>
      <c r="B169" s="1312"/>
      <c r="C169" s="217"/>
      <c r="E169" s="900"/>
    </row>
    <row r="170" spans="1:7" hidden="1">
      <c r="A170" s="1311"/>
      <c r="B170" s="1312"/>
      <c r="C170" s="217"/>
      <c r="E170" s="900"/>
    </row>
    <row r="171" spans="1:7" hidden="1">
      <c r="A171" s="1311"/>
      <c r="B171" s="1312"/>
      <c r="C171" s="217"/>
      <c r="E171" s="900"/>
    </row>
    <row r="172" spans="1:7" hidden="1">
      <c r="A172" s="1311"/>
      <c r="B172" s="1312"/>
      <c r="C172" s="217"/>
      <c r="E172" s="900"/>
    </row>
    <row r="173" spans="1:7" hidden="1">
      <c r="A173" s="1311"/>
      <c r="B173" s="1312"/>
      <c r="C173" s="217"/>
      <c r="E173" s="900"/>
    </row>
    <row r="174" spans="1:7" hidden="1">
      <c r="A174" s="1311"/>
      <c r="B174" s="1312"/>
      <c r="C174" s="217"/>
      <c r="E174" s="900"/>
    </row>
    <row r="175" spans="1:7" s="599" customFormat="1" ht="13" hidden="1">
      <c r="A175" s="1395" t="s">
        <v>330</v>
      </c>
      <c r="B175" s="1396"/>
      <c r="C175" s="602">
        <f>SUM(C146:C174)</f>
        <v>0</v>
      </c>
      <c r="D175" s="603"/>
      <c r="E175" s="604"/>
      <c r="F175" s="605"/>
      <c r="G175" s="605"/>
    </row>
    <row r="176" spans="1:7" s="593" customFormat="1" ht="13" hidden="1" thickBot="1">
      <c r="A176" s="1397" t="s">
        <v>331</v>
      </c>
      <c r="B176" s="1398"/>
      <c r="C176" s="606" t="e" cm="1">
        <f t="array" ref="C176">INDEX('Summary - Start Up'!$E23:$F23,0,MATCH(1,('Summary - Start Up'!$E$13:$I$13="New")*('Summary - Start Up'!$E80:$F80='Budget Narrative - Start Up'!$H$3),0))</f>
        <v>#N/A</v>
      </c>
      <c r="D176" s="597"/>
      <c r="E176" s="600"/>
      <c r="F176" s="590"/>
      <c r="G176" s="590"/>
    </row>
    <row r="177" spans="1:8" s="593" customFormat="1" hidden="1">
      <c r="A177" s="1399" t="s">
        <v>332</v>
      </c>
      <c r="B177" s="1399"/>
      <c r="C177" s="607" t="e">
        <f>C176-C175</f>
        <v>#N/A</v>
      </c>
      <c r="D177" s="673"/>
      <c r="E177" s="903"/>
      <c r="F177" s="590"/>
      <c r="G177" s="590"/>
    </row>
    <row r="178" spans="1:8" hidden="1">
      <c r="A178" s="1312"/>
      <c r="B178" s="1312"/>
      <c r="C178" s="217"/>
    </row>
    <row r="179" spans="1:8" ht="14" hidden="1">
      <c r="A179" s="1372" t="s">
        <v>333</v>
      </c>
      <c r="B179" s="1373"/>
      <c r="C179" s="1373"/>
      <c r="D179" s="1373"/>
      <c r="E179" s="1373"/>
      <c r="F179" s="1373"/>
      <c r="G179" s="1373"/>
      <c r="H179" s="1374"/>
    </row>
    <row r="180" spans="1:8" ht="13" hidden="1">
      <c r="A180" s="1375" t="s">
        <v>334</v>
      </c>
      <c r="B180" s="1375"/>
      <c r="C180" s="1375"/>
      <c r="D180" s="315" t="s">
        <v>1</v>
      </c>
      <c r="E180" s="787" t="s">
        <v>335</v>
      </c>
      <c r="F180" s="1376" t="s">
        <v>2</v>
      </c>
      <c r="G180" s="1376"/>
      <c r="H180" s="1376"/>
    </row>
    <row r="181" spans="1:8" ht="96.75" hidden="1" customHeight="1">
      <c r="A181" s="1394" t="s">
        <v>336</v>
      </c>
      <c r="B181" s="1394"/>
      <c r="C181" s="1394"/>
      <c r="D181" s="316" t="s">
        <v>337</v>
      </c>
      <c r="E181" s="904"/>
      <c r="F181" s="1377" t="s">
        <v>338</v>
      </c>
      <c r="G181" s="1378"/>
      <c r="H181" s="1379"/>
    </row>
    <row r="182" spans="1:8" hidden="1">
      <c r="A182" s="1394"/>
      <c r="B182" s="1394"/>
      <c r="C182" s="1394"/>
      <c r="D182" s="316" t="s">
        <v>339</v>
      </c>
      <c r="E182" s="751" t="s">
        <v>358</v>
      </c>
      <c r="F182" s="1380"/>
      <c r="G182" s="1381"/>
      <c r="H182" s="1382"/>
    </row>
    <row r="183" spans="1:8" hidden="1">
      <c r="A183" s="1394"/>
      <c r="B183" s="1394"/>
      <c r="C183" s="1394"/>
      <c r="D183" s="316" t="s">
        <v>340</v>
      </c>
      <c r="E183" s="751" t="s">
        <v>359</v>
      </c>
      <c r="F183" s="1380"/>
      <c r="G183" s="1381"/>
      <c r="H183" s="1382"/>
    </row>
    <row r="184" spans="1:8" ht="25" hidden="1">
      <c r="A184" s="1394"/>
      <c r="B184" s="1394"/>
      <c r="C184" s="1394"/>
      <c r="D184" s="316" t="s">
        <v>341</v>
      </c>
      <c r="E184" s="751" t="s">
        <v>360</v>
      </c>
      <c r="F184" s="1380"/>
      <c r="G184" s="1381"/>
      <c r="H184" s="1382"/>
    </row>
    <row r="185" spans="1:8" ht="25" hidden="1">
      <c r="A185" s="1394"/>
      <c r="B185" s="1394"/>
      <c r="C185" s="1394"/>
      <c r="D185" s="316" t="s">
        <v>342</v>
      </c>
      <c r="E185" s="751" t="s">
        <v>361</v>
      </c>
      <c r="F185" s="1380"/>
      <c r="G185" s="1381"/>
      <c r="H185" s="1382"/>
    </row>
    <row r="186" spans="1:8" ht="25" hidden="1">
      <c r="A186" s="1394"/>
      <c r="B186" s="1394"/>
      <c r="C186" s="1394"/>
      <c r="D186" s="316" t="s">
        <v>343</v>
      </c>
      <c r="E186" s="751" t="s">
        <v>361</v>
      </c>
      <c r="F186" s="1380"/>
      <c r="G186" s="1381"/>
      <c r="H186" s="1382"/>
    </row>
    <row r="187" spans="1:8" hidden="1">
      <c r="A187" s="1394"/>
      <c r="B187" s="1394"/>
      <c r="C187" s="1394"/>
      <c r="D187" s="316" t="s">
        <v>344</v>
      </c>
      <c r="E187" s="751" t="s">
        <v>362</v>
      </c>
      <c r="F187" s="1380"/>
      <c r="G187" s="1381"/>
      <c r="H187" s="1382"/>
    </row>
    <row r="188" spans="1:8" hidden="1">
      <c r="A188" s="1394"/>
      <c r="B188" s="1394"/>
      <c r="C188" s="1394"/>
      <c r="D188" s="316" t="s">
        <v>345</v>
      </c>
      <c r="E188" s="751" t="s">
        <v>363</v>
      </c>
      <c r="F188" s="1380"/>
      <c r="G188" s="1381"/>
      <c r="H188" s="1382"/>
    </row>
    <row r="189" spans="1:8" ht="37.5" hidden="1">
      <c r="A189" s="1394"/>
      <c r="B189" s="1394"/>
      <c r="C189" s="1394"/>
      <c r="D189" s="316" t="s">
        <v>346</v>
      </c>
      <c r="E189" s="751" t="s">
        <v>364</v>
      </c>
      <c r="F189" s="1383"/>
      <c r="G189" s="1384"/>
      <c r="H189" s="1385"/>
    </row>
    <row r="190" spans="1:8" hidden="1">
      <c r="A190" s="1394"/>
      <c r="B190" s="1394"/>
      <c r="C190" s="1394"/>
      <c r="D190" s="317"/>
      <c r="E190" s="905"/>
      <c r="F190" s="1391"/>
      <c r="G190" s="1392"/>
      <c r="H190" s="1393"/>
    </row>
    <row r="191" spans="1:8" ht="15.5" hidden="1">
      <c r="A191" s="1394"/>
      <c r="B191" s="1394"/>
      <c r="C191" s="1394"/>
      <c r="D191" s="316" t="s">
        <v>347</v>
      </c>
      <c r="E191" s="751" t="s">
        <v>365</v>
      </c>
      <c r="F191" s="1387"/>
      <c r="G191" s="1387"/>
      <c r="H191" s="1387"/>
    </row>
    <row r="192" spans="1:8" ht="25" hidden="1">
      <c r="A192" s="1394"/>
      <c r="B192" s="1394"/>
      <c r="C192" s="1394"/>
      <c r="D192" s="316" t="s">
        <v>348</v>
      </c>
      <c r="E192" s="751" t="s">
        <v>366</v>
      </c>
      <c r="F192" s="1387"/>
      <c r="G192" s="1387"/>
      <c r="H192" s="1387"/>
    </row>
    <row r="193" spans="1:8" ht="28" hidden="1">
      <c r="A193" s="1394"/>
      <c r="B193" s="1394"/>
      <c r="C193" s="1394"/>
      <c r="D193" s="316" t="s">
        <v>349</v>
      </c>
      <c r="E193" s="751" t="s">
        <v>367</v>
      </c>
      <c r="F193" s="1387"/>
      <c r="G193" s="1387"/>
      <c r="H193" s="1387"/>
    </row>
    <row r="194" spans="1:8" ht="25" hidden="1">
      <c r="A194" s="1394" t="s">
        <v>350</v>
      </c>
      <c r="B194" s="1394"/>
      <c r="C194" s="1394"/>
      <c r="D194" s="751" t="s">
        <v>351</v>
      </c>
      <c r="E194" s="751" t="s">
        <v>368</v>
      </c>
      <c r="F194" s="1387"/>
      <c r="G194" s="1387"/>
      <c r="H194" s="1387"/>
    </row>
    <row r="195" spans="1:8" ht="15.5" hidden="1">
      <c r="A195" s="1386" t="s">
        <v>352</v>
      </c>
      <c r="B195" s="1386"/>
      <c r="C195" s="1386"/>
      <c r="D195" s="751" t="s">
        <v>353</v>
      </c>
      <c r="E195" s="751"/>
      <c r="F195" s="1387"/>
      <c r="G195" s="1387"/>
      <c r="H195" s="1387"/>
    </row>
    <row r="196" spans="1:8" hidden="1">
      <c r="A196" s="1388" t="s">
        <v>354</v>
      </c>
      <c r="B196" s="1388"/>
      <c r="C196" s="1388"/>
      <c r="D196" s="1388"/>
      <c r="E196" s="1388"/>
      <c r="F196" s="1388"/>
      <c r="G196" s="1388"/>
      <c r="H196" s="1388"/>
    </row>
    <row r="197" spans="1:8" ht="13" hidden="1">
      <c r="A197" s="1389" t="s">
        <v>355</v>
      </c>
      <c r="B197" s="1390"/>
      <c r="C197" s="1390"/>
      <c r="D197" s="1390"/>
      <c r="E197" s="1390"/>
      <c r="F197" s="1390"/>
      <c r="G197" s="1390"/>
      <c r="H197" s="1390"/>
    </row>
    <row r="198" spans="1:8" hidden="1">
      <c r="A198" s="752">
        <f>'Operating Detail - Start Up'!A153</f>
        <v>0</v>
      </c>
      <c r="B198" s="752"/>
      <c r="C198" s="217"/>
    </row>
    <row r="199" spans="1:8" hidden="1">
      <c r="A199" s="752">
        <f>'Operating Detail - Start Up'!A154</f>
        <v>0</v>
      </c>
      <c r="B199" s="752"/>
      <c r="C199" s="217"/>
    </row>
    <row r="200" spans="1:8" hidden="1">
      <c r="C200" s="217"/>
    </row>
    <row r="201" spans="1:8" hidden="1">
      <c r="C201" s="217"/>
    </row>
    <row r="202" spans="1:8" hidden="1">
      <c r="C202" s="217"/>
    </row>
    <row r="203" spans="1:8" hidden="1">
      <c r="C203" s="217"/>
    </row>
    <row r="204" spans="1:8" hidden="1">
      <c r="C204" s="217"/>
    </row>
    <row r="205" spans="1:8" hidden="1">
      <c r="C205" s="217"/>
    </row>
  </sheetData>
  <mergeCells count="141">
    <mergeCell ref="A47:B47"/>
    <mergeCell ref="A65:B65"/>
    <mergeCell ref="A66:B66"/>
    <mergeCell ref="A67:B67"/>
    <mergeCell ref="A68:B68"/>
    <mergeCell ref="A69:B69"/>
    <mergeCell ref="A70:B70"/>
    <mergeCell ref="A59:B59"/>
    <mergeCell ref="A60:B60"/>
    <mergeCell ref="A61:B61"/>
    <mergeCell ref="A62:B62"/>
    <mergeCell ref="A63:B63"/>
    <mergeCell ref="A64:B64"/>
    <mergeCell ref="A53:B53"/>
    <mergeCell ref="A54:B54"/>
    <mergeCell ref="A55:B55"/>
    <mergeCell ref="A56:B56"/>
    <mergeCell ref="A57:B57"/>
    <mergeCell ref="A58:B58"/>
    <mergeCell ref="A49:B49"/>
    <mergeCell ref="A50:B50"/>
    <mergeCell ref="A51:B51"/>
    <mergeCell ref="A52:B52"/>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7:B107"/>
    <mergeCell ref="A95:B95"/>
    <mergeCell ref="A96:B96"/>
    <mergeCell ref="A97:B97"/>
    <mergeCell ref="A98:B98"/>
    <mergeCell ref="A99:B99"/>
    <mergeCell ref="A100:B100"/>
    <mergeCell ref="A114:B114"/>
    <mergeCell ref="A126:B126"/>
    <mergeCell ref="A127:B127"/>
    <mergeCell ref="A128:B128"/>
    <mergeCell ref="A108:B108"/>
    <mergeCell ref="A109:B109"/>
    <mergeCell ref="A110:B110"/>
    <mergeCell ref="A111:B111"/>
    <mergeCell ref="A112:B112"/>
    <mergeCell ref="A113:B113"/>
    <mergeCell ref="A120:B120"/>
    <mergeCell ref="A121:B121"/>
    <mergeCell ref="A122:B122"/>
    <mergeCell ref="A123:B123"/>
    <mergeCell ref="A124:B124"/>
    <mergeCell ref="A125:B125"/>
    <mergeCell ref="A115:B115"/>
    <mergeCell ref="A116:B116"/>
    <mergeCell ref="A117:B117"/>
    <mergeCell ref="A118:B118"/>
    <mergeCell ref="A119:B119"/>
    <mergeCell ref="A136:B136"/>
    <mergeCell ref="A137:B137"/>
    <mergeCell ref="A138:B138"/>
    <mergeCell ref="A139:B139"/>
    <mergeCell ref="A140:B140"/>
    <mergeCell ref="A142:B142"/>
    <mergeCell ref="A129:B129"/>
    <mergeCell ref="A130:B130"/>
    <mergeCell ref="A133:B133"/>
    <mergeCell ref="A134:B134"/>
    <mergeCell ref="A135:B135"/>
    <mergeCell ref="A141:B141"/>
    <mergeCell ref="A148:B148"/>
    <mergeCell ref="A149:B149"/>
    <mergeCell ref="A151:B151"/>
    <mergeCell ref="A152:B152"/>
    <mergeCell ref="A153:B153"/>
    <mergeCell ref="A143:B143"/>
    <mergeCell ref="A144:B144"/>
    <mergeCell ref="A145:B145"/>
    <mergeCell ref="A146:B146"/>
    <mergeCell ref="A147:B147"/>
    <mergeCell ref="A150:B150"/>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78:B178"/>
    <mergeCell ref="A179:H179"/>
    <mergeCell ref="A180:C180"/>
    <mergeCell ref="F180:H180"/>
    <mergeCell ref="F181:H189"/>
    <mergeCell ref="A195:C195"/>
    <mergeCell ref="F195:H195"/>
    <mergeCell ref="A196:H196"/>
    <mergeCell ref="A197:H197"/>
    <mergeCell ref="F190:H190"/>
    <mergeCell ref="F191:H191"/>
    <mergeCell ref="F192:H192"/>
    <mergeCell ref="F193:H193"/>
    <mergeCell ref="A181:C193"/>
    <mergeCell ref="A194:C194"/>
    <mergeCell ref="F194:H194"/>
  </mergeCells>
  <conditionalFormatting sqref="B5:E44">
    <cfRule type="expression" dxfId="293" priority="13">
      <formula>$C5=0</formula>
    </cfRule>
  </conditionalFormatting>
  <conditionalFormatting sqref="C47">
    <cfRule type="expression" dxfId="292" priority="1">
      <formula>$A47=0</formula>
    </cfRule>
  </conditionalFormatting>
  <conditionalFormatting sqref="C103">
    <cfRule type="expression" dxfId="291" priority="39">
      <formula>$A103=0</formula>
    </cfRule>
  </conditionalFormatting>
  <conditionalFormatting sqref="C130">
    <cfRule type="expression" dxfId="290" priority="38">
      <formula>$A130=0</formula>
    </cfRule>
  </conditionalFormatting>
  <conditionalFormatting sqref="C142">
    <cfRule type="expression" dxfId="289" priority="478">
      <formula>#REF!=0</formula>
    </cfRule>
  </conditionalFormatting>
  <conditionalFormatting sqref="C176">
    <cfRule type="expression" dxfId="288" priority="34">
      <formula>$C176=0</formula>
    </cfRule>
  </conditionalFormatting>
  <conditionalFormatting sqref="C177">
    <cfRule type="cellIs" dxfId="287" priority="33" operator="notBetween">
      <formula>-2</formula>
      <formula>2</formula>
    </cfRule>
  </conditionalFormatting>
  <conditionalFormatting sqref="C50:E90">
    <cfRule type="expression" dxfId="286" priority="11">
      <formula>$C50=0</formula>
    </cfRule>
  </conditionalFormatting>
  <conditionalFormatting sqref="C92:E102">
    <cfRule type="expression" dxfId="285" priority="9">
      <formula>$C92=0</formula>
    </cfRule>
  </conditionalFormatting>
  <conditionalFormatting sqref="C108:E117">
    <cfRule type="expression" dxfId="284" priority="7">
      <formula>$C108=0</formula>
    </cfRule>
  </conditionalFormatting>
  <conditionalFormatting sqref="C119:E128">
    <cfRule type="expression" dxfId="283" priority="5">
      <formula>$C119=0</formula>
    </cfRule>
  </conditionalFormatting>
  <conditionalFormatting sqref="C134:E141">
    <cfRule type="expression" dxfId="282" priority="3">
      <formula>$C134=0</formula>
    </cfRule>
  </conditionalFormatting>
  <conditionalFormatting sqref="C146:E174">
    <cfRule type="expression" dxfId="281" priority="35">
      <formula>$C146=0</formula>
    </cfRule>
  </conditionalFormatting>
  <conditionalFormatting sqref="D5:E44">
    <cfRule type="containsBlanks" dxfId="280" priority="12">
      <formula>LEN(TRIM(D5))=0</formula>
    </cfRule>
  </conditionalFormatting>
  <conditionalFormatting sqref="D50:E90">
    <cfRule type="containsBlanks" dxfId="279" priority="10">
      <formula>LEN(TRIM(D50))=0</formula>
    </cfRule>
  </conditionalFormatting>
  <conditionalFormatting sqref="D92:E101">
    <cfRule type="containsBlanks" dxfId="278" priority="8">
      <formula>LEN(TRIM(D92))=0</formula>
    </cfRule>
  </conditionalFormatting>
  <conditionalFormatting sqref="D102:E102">
    <cfRule type="containsBlanks" dxfId="277" priority="19">
      <formula>LEN(TRIM(D102))=0</formula>
    </cfRule>
  </conditionalFormatting>
  <conditionalFormatting sqref="D108:E117">
    <cfRule type="containsBlanks" dxfId="276" priority="6">
      <formula>LEN(TRIM(D108))=0</formula>
    </cfRule>
  </conditionalFormatting>
  <conditionalFormatting sqref="D119:E128">
    <cfRule type="containsBlanks" dxfId="275" priority="4">
      <formula>LEN(TRIM(D119))=0</formula>
    </cfRule>
  </conditionalFormatting>
  <conditionalFormatting sqref="D134:E140">
    <cfRule type="containsBlanks" dxfId="274" priority="2">
      <formula>LEN(TRIM(D134))=0</formula>
    </cfRule>
  </conditionalFormatting>
  <conditionalFormatting sqref="D141:E141">
    <cfRule type="containsBlanks" dxfId="273" priority="42">
      <formula>LEN(TRIM(D141))=0</formula>
    </cfRule>
  </conditionalFormatting>
  <conditionalFormatting sqref="D146:E174">
    <cfRule type="containsBlanks" dxfId="272" priority="36">
      <formula>LEN(TRIM(D146))=0</formula>
    </cfRule>
  </conditionalFormatting>
  <hyperlinks>
    <hyperlink ref="A197" r:id="rId1" xr:uid="{00000000-0004-0000-0A00-000000000000}"/>
  </hyperlinks>
  <printOptions headings="1"/>
  <pageMargins left="0.25" right="0.25" top="0.75" bottom="0.75" header="0.3" footer="0.3"/>
  <pageSetup scale="90" fitToHeight="0" orientation="landscape" r:id="rId2"/>
  <headerFooter alignWithMargins="0">
    <oddFooter>&amp;CPage &amp;P of &amp;N</oddFooter>
  </headerFooter>
  <rowBreaks count="4" manualBreakCount="4">
    <brk id="47" max="4" man="1"/>
    <brk id="48" max="4" man="1"/>
    <brk id="104" max="4" man="1"/>
    <brk id="106" max="4"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L84"/>
  <sheetViews>
    <sheetView showGridLines="0" topLeftCell="A8" zoomScaleNormal="100" workbookViewId="0">
      <pane xSplit="4" topLeftCell="E1" activePane="topRight" state="frozen"/>
      <selection activeCell="N12" sqref="N12"/>
      <selection pane="topRight" activeCell="N12" sqref="N12"/>
    </sheetView>
  </sheetViews>
  <sheetFormatPr defaultColWidth="11.453125" defaultRowHeight="15.5"/>
  <cols>
    <col min="1" max="1" width="24.81640625" style="56" customWidth="1"/>
    <col min="2" max="2" width="15.453125" style="56" customWidth="1"/>
    <col min="3" max="3" width="14.26953125" style="56" customWidth="1"/>
    <col min="4" max="4" width="11" style="56" customWidth="1"/>
    <col min="5" max="10" width="16.54296875" style="56" customWidth="1"/>
    <col min="11" max="11" width="14.26953125" style="56" customWidth="1"/>
    <col min="12" max="12" width="14" style="56" bestFit="1" customWidth="1"/>
    <col min="13" max="14" width="21.1796875" style="56" customWidth="1"/>
    <col min="15" max="15" width="14" style="56" bestFit="1" customWidth="1"/>
    <col min="16" max="16384" width="11.453125" style="56"/>
  </cols>
  <sheetData>
    <row r="1" spans="1:11" ht="15" customHeight="1">
      <c r="A1" s="55" t="s">
        <v>209</v>
      </c>
      <c r="B1" s="55"/>
      <c r="C1" s="55"/>
      <c r="D1" s="55"/>
    </row>
    <row r="2" spans="1:11" ht="15" customHeight="1">
      <c r="A2" s="55" t="s">
        <v>210</v>
      </c>
      <c r="B2" s="55"/>
      <c r="C2" s="55"/>
      <c r="D2" s="55"/>
    </row>
    <row r="3" spans="1:11">
      <c r="A3" s="57" t="s">
        <v>211</v>
      </c>
      <c r="B3" s="743">
        <f>'Summary - ML &amp; PM'!$B$3</f>
        <v>0</v>
      </c>
    </row>
    <row r="4" spans="1:11" ht="28.5" customHeight="1">
      <c r="A4" s="176" t="s">
        <v>212</v>
      </c>
      <c r="B4" s="177" t="s">
        <v>213</v>
      </c>
      <c r="C4" s="177" t="s">
        <v>214</v>
      </c>
      <c r="D4" s="177" t="s">
        <v>215</v>
      </c>
    </row>
    <row r="5" spans="1:11">
      <c r="A5" s="58" t="s">
        <v>384</v>
      </c>
      <c r="B5" s="742">
        <f>'Summary - ML &amp; PM'!$B$5</f>
        <v>45566</v>
      </c>
      <c r="C5" s="742">
        <f>'Summary - ML &amp; PM'!$C$5</f>
        <v>47299</v>
      </c>
      <c r="D5" s="739">
        <f>ROUNDUP(YEARFRAC($B$5,C5),0)</f>
        <v>5</v>
      </c>
    </row>
    <row r="6" spans="1:11" ht="15.75" customHeight="1">
      <c r="A6" s="60" t="s">
        <v>375</v>
      </c>
      <c r="B6" s="1141" t="str">
        <f>IF('Summary - ML &amp; PM'!$B$6 &lt;&gt;"",'Summary - ML &amp; PM'!$B$6,"")</f>
        <v/>
      </c>
      <c r="C6" s="1142"/>
      <c r="D6" s="1143"/>
      <c r="E6" s="59"/>
      <c r="F6" s="59"/>
      <c r="G6" s="59"/>
      <c r="H6" s="59"/>
      <c r="I6" s="59"/>
    </row>
    <row r="7" spans="1:11" ht="35.15" customHeight="1">
      <c r="A7" s="60" t="s">
        <v>227</v>
      </c>
      <c r="B7" s="1407"/>
      <c r="C7" s="1408"/>
      <c r="D7" s="1409"/>
      <c r="E7" s="59"/>
      <c r="F7" s="59"/>
      <c r="G7" s="59"/>
      <c r="H7" s="59"/>
      <c r="I7" s="59"/>
    </row>
    <row r="8" spans="1:11">
      <c r="A8" s="60" t="s">
        <v>272</v>
      </c>
      <c r="B8" s="1410"/>
      <c r="C8" s="1411"/>
      <c r="D8" s="1412"/>
      <c r="E8" s="59"/>
      <c r="F8" s="59"/>
      <c r="G8" s="59"/>
      <c r="H8" s="59"/>
      <c r="I8" s="59"/>
    </row>
    <row r="9" spans="1:11">
      <c r="A9" s="57" t="s">
        <v>247</v>
      </c>
      <c r="B9" s="819"/>
      <c r="C9" s="818"/>
      <c r="D9" s="818"/>
    </row>
    <row r="10" spans="1:11" s="512" customFormat="1" ht="18.75" customHeight="1">
      <c r="A10" s="507"/>
      <c r="B10" s="508"/>
      <c r="C10" s="509"/>
      <c r="D10" s="510"/>
      <c r="E10" s="771"/>
      <c r="F10" s="772"/>
      <c r="G10" s="772"/>
      <c r="H10" s="772"/>
      <c r="I10" s="772"/>
      <c r="J10" s="511"/>
    </row>
    <row r="11" spans="1:11" s="88" customFormat="1" ht="18.75" customHeight="1">
      <c r="E11" s="758" t="s">
        <v>230</v>
      </c>
      <c r="F11" s="759" t="s">
        <v>231</v>
      </c>
      <c r="G11" s="760" t="s">
        <v>232</v>
      </c>
      <c r="H11" s="761" t="s">
        <v>233</v>
      </c>
      <c r="I11" s="762" t="s">
        <v>234</v>
      </c>
      <c r="J11" s="827" t="s">
        <v>249</v>
      </c>
    </row>
    <row r="12" spans="1:11" s="93" customFormat="1" ht="38.25" customHeight="1">
      <c r="A12" s="88"/>
      <c r="B12" s="88"/>
      <c r="C12" s="88"/>
      <c r="D12" s="88"/>
      <c r="E12" s="768" t="str">
        <f>CONCATENATE(TEXT(E80,"m/d/yyyy")," - ",TEXT(E81,"m/d/yyyy"))</f>
        <v>10/1/2024 - 6/30/2025</v>
      </c>
      <c r="F12" s="89" t="str">
        <f>CONCATENATE(TEXT(F80,"m/d/yyyy")," - ",TEXT(F81,"m/d/yyyy"))</f>
        <v>7/1/2025 - 6/30/2026</v>
      </c>
      <c r="G12" s="91" t="str">
        <f>CONCATENATE(TEXT(G80,"m/d/yyyy")," - ",TEXT(G81,"m/d/yyyy"))</f>
        <v>7/1/2026 - 6/30/2027</v>
      </c>
      <c r="H12" s="92" t="str">
        <f>CONCATENATE(TEXT(H80,"m/d/yyyy")," - ",TEXT(H81,"m/d/yyyy"))</f>
        <v>7/1/2027 - 6/30/2028</v>
      </c>
      <c r="I12" s="824" t="str">
        <f>CONCATENATE(TEXT(I80,"m/d/yyyy")," - ",TEXT(I81,"m/d/yyyy"))</f>
        <v>7/1/2028 - 6/30/2029</v>
      </c>
      <c r="J12" s="533" t="str">
        <f>CONCATENATE(J83," - ",J84)</f>
        <v>5/1/2024 - 6/30/2028</v>
      </c>
    </row>
    <row r="13" spans="1:11" ht="25.5" customHeight="1">
      <c r="A13" s="94"/>
      <c r="B13" s="94"/>
      <c r="C13" s="94"/>
      <c r="D13" s="94"/>
      <c r="E13" s="686" t="str">
        <f t="shared" ref="E13:I13" si="0">_xlfn.CONCAT(ROUND(YEARFRAC(E80,E81)*12,0)," Months")</f>
        <v>9 Months</v>
      </c>
      <c r="F13" s="351" t="str">
        <f t="shared" si="0"/>
        <v>12 Months</v>
      </c>
      <c r="G13" s="352" t="str">
        <f t="shared" si="0"/>
        <v>12 Months</v>
      </c>
      <c r="H13" s="353" t="str">
        <f t="shared" si="0"/>
        <v>12 Months</v>
      </c>
      <c r="I13" s="825" t="str">
        <f t="shared" si="0"/>
        <v>12 Months</v>
      </c>
      <c r="J13" s="773"/>
    </row>
    <row r="14" spans="1:11">
      <c r="A14" s="1136" t="s">
        <v>250</v>
      </c>
      <c r="B14" s="1136"/>
      <c r="C14" s="1136"/>
      <c r="D14" s="1136"/>
      <c r="E14" s="487"/>
      <c r="F14" s="683"/>
      <c r="G14" s="487"/>
      <c r="H14" s="683"/>
      <c r="I14" s="683"/>
      <c r="J14" s="828"/>
    </row>
    <row r="15" spans="1:11">
      <c r="A15" s="1164" t="s">
        <v>251</v>
      </c>
      <c r="B15" s="1165"/>
      <c r="C15" s="1165"/>
      <c r="D15" s="1165"/>
      <c r="E15" s="229">
        <f>'Salary Detail (3)'!G59</f>
        <v>0</v>
      </c>
      <c r="F15" s="678">
        <f>'Salary Detail (3)'!L59</f>
        <v>0</v>
      </c>
      <c r="G15" s="229">
        <f>'Salary Detail (3)'!Q59</f>
        <v>0</v>
      </c>
      <c r="H15" s="678">
        <f>'Salary Detail (3)'!V59</f>
        <v>0</v>
      </c>
      <c r="I15" s="678">
        <f>'Salary Detail (3)'!AA59</f>
        <v>0</v>
      </c>
      <c r="J15" s="516">
        <f>SUM(E15,F15,G15,H15,I15,)</f>
        <v>0</v>
      </c>
    </row>
    <row r="16" spans="1:11">
      <c r="A16" s="1097" t="s">
        <v>252</v>
      </c>
      <c r="B16" s="1097"/>
      <c r="C16" s="1097"/>
      <c r="D16" s="1097"/>
      <c r="E16" s="687">
        <f>'Operating Detail (3)'!C66</f>
        <v>0</v>
      </c>
      <c r="F16" s="679">
        <f>'Operating Detail (3)'!D66</f>
        <v>0</v>
      </c>
      <c r="G16" s="687">
        <f>'Operating Detail (3)'!E66</f>
        <v>0</v>
      </c>
      <c r="H16" s="679">
        <f>'Operating Detail (3)'!F66</f>
        <v>0</v>
      </c>
      <c r="I16" s="232">
        <f>'Operating Detail (3)'!G66</f>
        <v>0</v>
      </c>
      <c r="J16" s="516">
        <f t="shared" ref="J16:J23" si="1">SUM(E16,F16,G16,H16,I16,)</f>
        <v>0</v>
      </c>
      <c r="K16" s="62"/>
    </row>
    <row r="17" spans="1:11" s="223" customFormat="1">
      <c r="A17" s="1097" t="s">
        <v>253</v>
      </c>
      <c r="B17" s="1097"/>
      <c r="C17" s="1097"/>
      <c r="D17" s="1097"/>
      <c r="E17" s="687">
        <f t="shared" ref="E17:I17" si="2">SUM(E15:E16)</f>
        <v>0</v>
      </c>
      <c r="F17" s="679">
        <f t="shared" si="2"/>
        <v>0</v>
      </c>
      <c r="G17" s="687">
        <f t="shared" si="2"/>
        <v>0</v>
      </c>
      <c r="H17" s="679">
        <f t="shared" si="2"/>
        <v>0</v>
      </c>
      <c r="I17" s="232">
        <f t="shared" si="2"/>
        <v>0</v>
      </c>
      <c r="J17" s="516">
        <f t="shared" si="1"/>
        <v>0</v>
      </c>
    </row>
    <row r="18" spans="1:11">
      <c r="A18" s="1160" t="s">
        <v>254</v>
      </c>
      <c r="B18" s="1160"/>
      <c r="C18" s="1160"/>
      <c r="D18" s="1160"/>
      <c r="E18" s="688"/>
      <c r="F18" s="680"/>
      <c r="G18" s="688"/>
      <c r="H18" s="680"/>
      <c r="I18" s="693"/>
      <c r="J18" s="685"/>
    </row>
    <row r="19" spans="1:11">
      <c r="A19" s="1097" t="s">
        <v>273</v>
      </c>
      <c r="B19" s="1097"/>
      <c r="C19" s="1097"/>
      <c r="D19" s="1097"/>
      <c r="E19" s="689">
        <f>ROUND(E17*E18,0)</f>
        <v>0</v>
      </c>
      <c r="F19" s="681">
        <f>ROUND(F17*F18,0)</f>
        <v>0</v>
      </c>
      <c r="G19" s="689">
        <f>ROUND(G17*G18,0)</f>
        <v>0</v>
      </c>
      <c r="H19" s="681">
        <f>ROUND(H17*H18,0)</f>
        <v>0</v>
      </c>
      <c r="I19" s="231">
        <f>ROUND(I17*I18,0)</f>
        <v>0</v>
      </c>
      <c r="J19" s="684">
        <f t="shared" si="1"/>
        <v>0</v>
      </c>
    </row>
    <row r="20" spans="1:11">
      <c r="A20" s="1097" t="s">
        <v>256</v>
      </c>
      <c r="B20" s="1097"/>
      <c r="C20" s="1097"/>
      <c r="D20" s="1097"/>
      <c r="E20" s="689">
        <f>'Operating Detail (3)'!C91</f>
        <v>0</v>
      </c>
      <c r="F20" s="681">
        <f>'Operating Detail (3)'!D91</f>
        <v>0</v>
      </c>
      <c r="G20" s="689">
        <f>'Operating Detail (3)'!E91</f>
        <v>0</v>
      </c>
      <c r="H20" s="681">
        <f>'Operating Detail (3)'!F91</f>
        <v>0</v>
      </c>
      <c r="I20" s="231">
        <f>'Operating Detail (3)'!G91</f>
        <v>0</v>
      </c>
      <c r="J20" s="684">
        <f t="shared" si="1"/>
        <v>0</v>
      </c>
    </row>
    <row r="21" spans="1:11" s="220" customFormat="1">
      <c r="A21" s="1097" t="s">
        <v>274</v>
      </c>
      <c r="B21" s="1097"/>
      <c r="C21" s="1097"/>
      <c r="D21" s="1097"/>
      <c r="E21" s="689">
        <f>'Operating Detail (3)'!C102</f>
        <v>0</v>
      </c>
      <c r="F21" s="681">
        <f>'Operating Detail (3)'!D102</f>
        <v>0</v>
      </c>
      <c r="G21" s="689">
        <f>'Operating Detail (3)'!E102</f>
        <v>0</v>
      </c>
      <c r="H21" s="681">
        <f>'Operating Detail (3)'!F102</f>
        <v>0</v>
      </c>
      <c r="I21" s="231">
        <f>'Operating Detail (3)'!G102</f>
        <v>0</v>
      </c>
      <c r="J21" s="684">
        <f t="shared" si="1"/>
        <v>0</v>
      </c>
    </row>
    <row r="22" spans="1:11" s="55" customFormat="1" hidden="1">
      <c r="A22" s="1049" t="s">
        <v>275</v>
      </c>
      <c r="B22" s="1049"/>
      <c r="C22" s="1049"/>
      <c r="D22" s="1049"/>
      <c r="E22" s="690"/>
      <c r="F22" s="682"/>
      <c r="G22" s="691"/>
      <c r="H22" s="692"/>
      <c r="I22" s="224"/>
      <c r="J22" s="684">
        <f t="shared" si="1"/>
        <v>0</v>
      </c>
      <c r="K22" s="169"/>
    </row>
    <row r="23" spans="1:11" s="55" customFormat="1">
      <c r="A23" s="1137" t="s">
        <v>259</v>
      </c>
      <c r="B23" s="1137"/>
      <c r="C23" s="1137"/>
      <c r="D23" s="1137"/>
      <c r="E23" s="234">
        <f t="shared" ref="E23:I23" si="3">SUM(E17+E19+E20+E21+E22)</f>
        <v>0</v>
      </c>
      <c r="F23" s="233">
        <f t="shared" si="3"/>
        <v>0</v>
      </c>
      <c r="G23" s="234">
        <f t="shared" si="3"/>
        <v>0</v>
      </c>
      <c r="H23" s="233">
        <f t="shared" si="3"/>
        <v>0</v>
      </c>
      <c r="I23" s="233">
        <f t="shared" si="3"/>
        <v>0</v>
      </c>
      <c r="J23" s="70">
        <f t="shared" si="1"/>
        <v>0</v>
      </c>
      <c r="K23" s="169"/>
    </row>
    <row r="24" spans="1:11" ht="11.25" customHeight="1">
      <c r="A24" s="1138"/>
      <c r="B24" s="1138"/>
      <c r="C24" s="1138"/>
      <c r="D24" s="1138"/>
      <c r="E24" s="487"/>
      <c r="F24" s="487"/>
      <c r="G24" s="487"/>
      <c r="H24" s="487"/>
      <c r="I24" s="487"/>
      <c r="J24" s="683"/>
    </row>
    <row r="25" spans="1:11" s="220" customFormat="1">
      <c r="A25" s="1150" t="s">
        <v>260</v>
      </c>
      <c r="B25" s="1136"/>
      <c r="C25" s="1136"/>
      <c r="D25" s="1136"/>
      <c r="E25" s="338"/>
      <c r="F25" s="338"/>
      <c r="G25" s="338"/>
      <c r="H25" s="338"/>
      <c r="I25" s="338"/>
      <c r="J25" s="61"/>
      <c r="K25" s="222"/>
    </row>
    <row r="26" spans="1:11" s="221" customFormat="1">
      <c r="A26" s="1331" t="str">
        <f>IF('Summary - ML &amp; PM'!A27&lt;&gt;"",'Summary - ML &amp; PM'!A27,"")</f>
        <v>Prop C</v>
      </c>
      <c r="B26" s="1332"/>
      <c r="C26" s="1332"/>
      <c r="D26" s="1332"/>
      <c r="E26" s="697"/>
      <c r="F26" s="697"/>
      <c r="G26" s="697"/>
      <c r="H26" s="697"/>
      <c r="I26" s="697"/>
      <c r="J26" s="684">
        <f t="shared" ref="J26:J45" si="4">SUM(E26,F26,G26,H26,I26,)</f>
        <v>0</v>
      </c>
    </row>
    <row r="27" spans="1:11" s="221" customFormat="1">
      <c r="A27" s="1331" t="str">
        <f>IF('Summary - ML &amp; PM'!A28&lt;&gt;"",'Summary - ML &amp; PM'!A28,"")</f>
        <v>Prop C - One-Time Start-Up</v>
      </c>
      <c r="B27" s="1332"/>
      <c r="C27" s="1332"/>
      <c r="D27" s="1332"/>
      <c r="E27" s="681"/>
      <c r="F27" s="681"/>
      <c r="G27" s="681"/>
      <c r="H27" s="681"/>
      <c r="I27" s="681"/>
      <c r="J27" s="684">
        <f t="shared" si="4"/>
        <v>0</v>
      </c>
    </row>
    <row r="28" spans="1:11" s="221" customFormat="1">
      <c r="A28" s="1331" t="str">
        <f>IF('Summary - ML &amp; PM'!A29&lt;&gt;"",'Summary - ML &amp; PM'!A29,"")</f>
        <v/>
      </c>
      <c r="B28" s="1332"/>
      <c r="C28" s="1332"/>
      <c r="D28" s="1332"/>
      <c r="E28" s="681"/>
      <c r="F28" s="681"/>
      <c r="G28" s="681"/>
      <c r="H28" s="681"/>
      <c r="I28" s="681"/>
      <c r="J28" s="684">
        <f t="shared" si="4"/>
        <v>0</v>
      </c>
    </row>
    <row r="29" spans="1:11" s="221" customFormat="1">
      <c r="A29" s="1331" t="str">
        <f>IF('Summary - ML &amp; PM'!A30&lt;&gt;"",'Summary - ML &amp; PM'!A30,"")</f>
        <v/>
      </c>
      <c r="B29" s="1332"/>
      <c r="C29" s="1332"/>
      <c r="D29" s="1332"/>
      <c r="E29" s="681"/>
      <c r="F29" s="681"/>
      <c r="G29" s="681"/>
      <c r="H29" s="681"/>
      <c r="I29" s="681"/>
      <c r="J29" s="684">
        <f t="shared" si="4"/>
        <v>0</v>
      </c>
    </row>
    <row r="30" spans="1:11" s="221" customFormat="1">
      <c r="A30" s="1331" t="str">
        <f>IF('Summary - ML &amp; PM'!A31&lt;&gt;"",'Summary - ML &amp; PM'!A31,"")</f>
        <v/>
      </c>
      <c r="B30" s="1332"/>
      <c r="C30" s="1332"/>
      <c r="D30" s="1332"/>
      <c r="E30" s="681"/>
      <c r="F30" s="681"/>
      <c r="G30" s="681"/>
      <c r="H30" s="681"/>
      <c r="I30" s="681"/>
      <c r="J30" s="684">
        <f t="shared" si="4"/>
        <v>0</v>
      </c>
    </row>
    <row r="31" spans="1:11" s="221" customFormat="1">
      <c r="A31" s="1331" t="str">
        <f>IF('Summary - ML &amp; PM'!A32&lt;&gt;"",'Summary - ML &amp; PM'!A32,"")</f>
        <v/>
      </c>
      <c r="B31" s="1332"/>
      <c r="C31" s="1332"/>
      <c r="D31" s="1332"/>
      <c r="E31" s="681"/>
      <c r="F31" s="681"/>
      <c r="G31" s="681"/>
      <c r="H31" s="681"/>
      <c r="I31" s="681"/>
      <c r="J31" s="684">
        <f t="shared" si="4"/>
        <v>0</v>
      </c>
    </row>
    <row r="32" spans="1:11" s="221" customFormat="1">
      <c r="A32" s="1331" t="str">
        <f>IF('Summary - ML &amp; PM'!A33&lt;&gt;"",'Summary - ML &amp; PM'!A33,"")</f>
        <v/>
      </c>
      <c r="B32" s="1332"/>
      <c r="C32" s="1332"/>
      <c r="D32" s="1332"/>
      <c r="E32" s="681"/>
      <c r="F32" s="681"/>
      <c r="G32" s="681"/>
      <c r="H32" s="681"/>
      <c r="I32" s="681"/>
      <c r="J32" s="684">
        <f t="shared" si="4"/>
        <v>0</v>
      </c>
    </row>
    <row r="33" spans="1:12" s="221" customFormat="1">
      <c r="A33" s="1331" t="str">
        <f>IF('Summary - ML &amp; PM'!A34&lt;&gt;"",'Summary - ML &amp; PM'!A34,"")</f>
        <v/>
      </c>
      <c r="B33" s="1332"/>
      <c r="C33" s="1332"/>
      <c r="D33" s="1332"/>
      <c r="E33" s="681"/>
      <c r="F33" s="681"/>
      <c r="G33" s="681"/>
      <c r="H33" s="681"/>
      <c r="I33" s="681"/>
      <c r="J33" s="684">
        <f t="shared" si="4"/>
        <v>0</v>
      </c>
    </row>
    <row r="34" spans="1:12" s="221" customFormat="1">
      <c r="A34" s="1331" t="str">
        <f>IF('Summary - ML &amp; PM'!A35&lt;&gt;"",'Summary - ML &amp; PM'!A35,"")</f>
        <v/>
      </c>
      <c r="B34" s="1332"/>
      <c r="C34" s="1332"/>
      <c r="D34" s="1332"/>
      <c r="E34" s="681"/>
      <c r="F34" s="681"/>
      <c r="G34" s="681"/>
      <c r="H34" s="681"/>
      <c r="I34" s="681"/>
      <c r="J34" s="684">
        <f t="shared" si="4"/>
        <v>0</v>
      </c>
    </row>
    <row r="35" spans="1:12" s="221" customFormat="1">
      <c r="A35" s="1331" t="str">
        <f>IF('Summary - ML &amp; PM'!A36&lt;&gt;"",'Summary - ML &amp; PM'!A36,"")</f>
        <v/>
      </c>
      <c r="B35" s="1332"/>
      <c r="C35" s="1332"/>
      <c r="D35" s="1332"/>
      <c r="E35" s="681"/>
      <c r="F35" s="681"/>
      <c r="G35" s="681"/>
      <c r="H35" s="681"/>
      <c r="I35" s="681"/>
      <c r="J35" s="684">
        <f t="shared" si="4"/>
        <v>0</v>
      </c>
    </row>
    <row r="36" spans="1:12" s="221" customFormat="1">
      <c r="A36" s="1331" t="str">
        <f>IF('Summary - ML &amp; PM'!A37&lt;&gt;"",'Summary - ML &amp; PM'!A37,"")</f>
        <v/>
      </c>
      <c r="B36" s="1332"/>
      <c r="C36" s="1332"/>
      <c r="D36" s="1332"/>
      <c r="E36" s="681"/>
      <c r="F36" s="681"/>
      <c r="G36" s="681"/>
      <c r="H36" s="681"/>
      <c r="I36" s="681"/>
      <c r="J36" s="684">
        <f t="shared" si="4"/>
        <v>0</v>
      </c>
    </row>
    <row r="37" spans="1:12" s="221" customFormat="1">
      <c r="A37" s="1331" t="str">
        <f>IF('Summary - ML &amp; PM'!A38&lt;&gt;"",'Summary - ML &amp; PM'!A38,"")</f>
        <v/>
      </c>
      <c r="B37" s="1332"/>
      <c r="C37" s="1332"/>
      <c r="D37" s="1332"/>
      <c r="E37" s="681"/>
      <c r="F37" s="681"/>
      <c r="G37" s="681"/>
      <c r="H37" s="681"/>
      <c r="I37" s="681"/>
      <c r="J37" s="684">
        <f t="shared" si="4"/>
        <v>0</v>
      </c>
    </row>
    <row r="38" spans="1:12" s="220" customFormat="1">
      <c r="A38" s="1331" t="str">
        <f>IF('Summary - ML &amp; PM'!A39&lt;&gt;"",'Summary - ML &amp; PM'!A39,"")</f>
        <v/>
      </c>
      <c r="B38" s="1332"/>
      <c r="C38" s="1332"/>
      <c r="D38" s="1332"/>
      <c r="E38" s="681"/>
      <c r="F38" s="681"/>
      <c r="G38" s="681"/>
      <c r="H38" s="681"/>
      <c r="I38" s="681"/>
      <c r="J38" s="684">
        <f t="shared" si="4"/>
        <v>0</v>
      </c>
    </row>
    <row r="39" spans="1:12" s="220" customFormat="1">
      <c r="A39" s="1331" t="str">
        <f>IF('Summary - ML &amp; PM'!A40&lt;&gt;"",'Summary - ML &amp; PM'!A40,"")</f>
        <v/>
      </c>
      <c r="B39" s="1332"/>
      <c r="C39" s="1332"/>
      <c r="D39" s="1332"/>
      <c r="E39" s="681"/>
      <c r="F39" s="681"/>
      <c r="G39" s="681"/>
      <c r="H39" s="681"/>
      <c r="I39" s="681"/>
      <c r="J39" s="684">
        <f t="shared" si="4"/>
        <v>0</v>
      </c>
    </row>
    <row r="40" spans="1:12" s="220" customFormat="1">
      <c r="A40" s="1331" t="str">
        <f>IF('Summary - ML &amp; PM'!A41&lt;&gt;"",'Summary - ML &amp; PM'!A41,"")</f>
        <v/>
      </c>
      <c r="B40" s="1332"/>
      <c r="C40" s="1332"/>
      <c r="D40" s="1332"/>
      <c r="E40" s="681"/>
      <c r="F40" s="681"/>
      <c r="G40" s="681"/>
      <c r="H40" s="681"/>
      <c r="I40" s="681"/>
      <c r="J40" s="684">
        <f t="shared" si="4"/>
        <v>0</v>
      </c>
    </row>
    <row r="41" spans="1:12" s="220" customFormat="1">
      <c r="A41" s="1331" t="str">
        <f>IF('Summary - ML &amp; PM'!A42&lt;&gt;"",'Summary - ML &amp; PM'!A42,"")</f>
        <v/>
      </c>
      <c r="B41" s="1332"/>
      <c r="C41" s="1332"/>
      <c r="D41" s="1332"/>
      <c r="E41" s="681"/>
      <c r="F41" s="681"/>
      <c r="G41" s="681"/>
      <c r="H41" s="681"/>
      <c r="I41" s="681"/>
      <c r="J41" s="516">
        <f t="shared" si="4"/>
        <v>0</v>
      </c>
    </row>
    <row r="42" spans="1:12" s="220" customFormat="1">
      <c r="A42" s="1331" t="str">
        <f>IF('Summary - ML &amp; PM'!A43&lt;&gt;"",'Summary - ML &amp; PM'!A43,"")</f>
        <v/>
      </c>
      <c r="B42" s="1332"/>
      <c r="C42" s="1332"/>
      <c r="D42" s="1332"/>
      <c r="E42" s="681"/>
      <c r="F42" s="681"/>
      <c r="G42" s="681"/>
      <c r="H42" s="681"/>
      <c r="I42" s="681"/>
      <c r="J42" s="516">
        <f t="shared" si="4"/>
        <v>0</v>
      </c>
    </row>
    <row r="43" spans="1:12" s="220" customFormat="1">
      <c r="A43" s="1331" t="str">
        <f>IF('Summary - ML &amp; PM'!A44&lt;&gt;"",'Summary - ML &amp; PM'!A44,"")</f>
        <v/>
      </c>
      <c r="B43" s="1332"/>
      <c r="C43" s="1332"/>
      <c r="D43" s="1332"/>
      <c r="E43" s="681"/>
      <c r="F43" s="681"/>
      <c r="G43" s="681"/>
      <c r="H43" s="681"/>
      <c r="I43" s="681"/>
      <c r="J43" s="516">
        <f t="shared" si="4"/>
        <v>0</v>
      </c>
    </row>
    <row r="44" spans="1:12" s="220" customFormat="1">
      <c r="A44" s="1331" t="str">
        <f>IF('Summary - ML &amp; PM'!A45&lt;&gt;"",'Summary - ML &amp; PM'!A45,"")</f>
        <v/>
      </c>
      <c r="B44" s="1332"/>
      <c r="C44" s="1332"/>
      <c r="D44" s="1332"/>
      <c r="E44" s="681"/>
      <c r="F44" s="681"/>
      <c r="G44" s="681"/>
      <c r="H44" s="681"/>
      <c r="I44" s="681"/>
      <c r="J44" s="516">
        <f t="shared" si="4"/>
        <v>0</v>
      </c>
    </row>
    <row r="45" spans="1:12" s="55" customFormat="1">
      <c r="A45" s="1137" t="s">
        <v>261</v>
      </c>
      <c r="B45" s="1137"/>
      <c r="C45" s="1137"/>
      <c r="D45" s="1137"/>
      <c r="E45" s="233">
        <f>ROUND(SUM(E26:E44),0)</f>
        <v>0</v>
      </c>
      <c r="F45" s="233">
        <f t="shared" ref="F45:I45" si="5">ROUND(SUM(F26:F44),0)</f>
        <v>0</v>
      </c>
      <c r="G45" s="233">
        <f>ROUND(SUM(G26:G44),0)</f>
        <v>0</v>
      </c>
      <c r="H45" s="233">
        <f t="shared" si="5"/>
        <v>0</v>
      </c>
      <c r="I45" s="233">
        <f t="shared" si="5"/>
        <v>0</v>
      </c>
      <c r="J45" s="700">
        <f t="shared" si="4"/>
        <v>0</v>
      </c>
      <c r="K45" s="170"/>
      <c r="L45" s="170"/>
    </row>
    <row r="46" spans="1:12" ht="9" customHeight="1">
      <c r="A46" s="1138"/>
      <c r="B46" s="1138"/>
      <c r="C46" s="1138"/>
      <c r="D46" s="1138"/>
      <c r="E46" s="488"/>
      <c r="F46" s="488"/>
      <c r="G46" s="488"/>
      <c r="H46" s="488"/>
      <c r="I46" s="488"/>
      <c r="J46" s="701"/>
      <c r="L46" s="235"/>
    </row>
    <row r="47" spans="1:12" s="220" customFormat="1" ht="15.75" customHeight="1">
      <c r="A47" s="1136" t="s">
        <v>388</v>
      </c>
      <c r="B47" s="1136"/>
      <c r="C47" s="1136"/>
      <c r="D47" s="1136"/>
      <c r="E47" s="230"/>
      <c r="F47" s="230"/>
      <c r="G47" s="230"/>
      <c r="H47" s="230"/>
      <c r="I47" s="230"/>
      <c r="J47" s="118"/>
      <c r="L47" s="225"/>
    </row>
    <row r="48" spans="1:12" s="220" customFormat="1">
      <c r="A48" s="1405" t="str">
        <f>IF('Summary - ML &amp; PM'!A49&lt;&gt;"",'Summary - ML &amp; PM'!A49,"")</f>
        <v/>
      </c>
      <c r="B48" s="1406"/>
      <c r="C48" s="1406"/>
      <c r="D48" s="1406"/>
      <c r="E48" s="694"/>
      <c r="F48" s="694"/>
      <c r="G48" s="677"/>
      <c r="H48" s="694"/>
      <c r="I48" s="694"/>
      <c r="J48" s="516">
        <f t="shared" ref="J48:J52" si="6">SUM(E48,F48,G48,H48,I48,)</f>
        <v>0</v>
      </c>
      <c r="L48" s="222"/>
    </row>
    <row r="49" spans="1:12" s="220" customFormat="1">
      <c r="A49" s="1405" t="str">
        <f>IF('Summary - ML &amp; PM'!A50&lt;&gt;"",'Summary - ML &amp; PM'!A50,"")</f>
        <v/>
      </c>
      <c r="B49" s="1406"/>
      <c r="C49" s="1406"/>
      <c r="D49" s="1406"/>
      <c r="E49" s="695"/>
      <c r="F49" s="695"/>
      <c r="G49" s="677"/>
      <c r="H49" s="695"/>
      <c r="I49" s="695"/>
      <c r="J49" s="516">
        <f t="shared" si="6"/>
        <v>0</v>
      </c>
      <c r="L49" s="222"/>
    </row>
    <row r="50" spans="1:12" s="220" customFormat="1">
      <c r="A50" s="1405" t="str">
        <f>IF('Summary - ML &amp; PM'!A51&lt;&gt;"",'Summary - ML &amp; PM'!A51,"")</f>
        <v/>
      </c>
      <c r="B50" s="1406"/>
      <c r="C50" s="1406"/>
      <c r="D50" s="1406"/>
      <c r="E50" s="695"/>
      <c r="F50" s="695"/>
      <c r="G50" s="677"/>
      <c r="H50" s="695"/>
      <c r="I50" s="695"/>
      <c r="J50" s="516">
        <f t="shared" si="6"/>
        <v>0</v>
      </c>
    </row>
    <row r="51" spans="1:12" s="220" customFormat="1">
      <c r="A51" s="1405" t="str">
        <f>IF('Summary - ML &amp; PM'!A52&lt;&gt;"",'Summary - ML &amp; PM'!A52,"")</f>
        <v/>
      </c>
      <c r="B51" s="1406"/>
      <c r="C51" s="1406"/>
      <c r="D51" s="1406"/>
      <c r="E51" s="695"/>
      <c r="F51" s="695"/>
      <c r="G51" s="677"/>
      <c r="H51" s="695"/>
      <c r="I51" s="695"/>
      <c r="J51" s="516">
        <f t="shared" si="6"/>
        <v>0</v>
      </c>
    </row>
    <row r="52" spans="1:12" ht="18" customHeight="1">
      <c r="A52" s="1138" t="s">
        <v>263</v>
      </c>
      <c r="B52" s="1138"/>
      <c r="C52" s="1138"/>
      <c r="D52" s="1138"/>
      <c r="E52" s="696">
        <f t="shared" ref="E52:I52" si="7">ROUND(SUM(E47:E51),0)</f>
        <v>0</v>
      </c>
      <c r="F52" s="696">
        <f t="shared" si="7"/>
        <v>0</v>
      </c>
      <c r="G52" s="502">
        <f t="shared" si="7"/>
        <v>0</v>
      </c>
      <c r="H52" s="696">
        <f t="shared" si="7"/>
        <v>0</v>
      </c>
      <c r="I52" s="696">
        <f t="shared" si="7"/>
        <v>0</v>
      </c>
      <c r="J52" s="698">
        <f t="shared" si="6"/>
        <v>0</v>
      </c>
    </row>
    <row r="53" spans="1:12" ht="18" customHeight="1">
      <c r="A53" s="1138"/>
      <c r="B53" s="1138"/>
      <c r="C53" s="1138"/>
      <c r="D53" s="1138"/>
      <c r="E53" s="754"/>
      <c r="F53" s="754"/>
      <c r="G53" s="754"/>
      <c r="H53" s="754"/>
      <c r="I53" s="754"/>
      <c r="J53" s="699"/>
      <c r="L53" s="235"/>
    </row>
    <row r="54" spans="1:12" s="55" customFormat="1" ht="18" customHeight="1">
      <c r="A54" s="1137" t="s">
        <v>264</v>
      </c>
      <c r="B54" s="1137"/>
      <c r="C54" s="1137"/>
      <c r="D54" s="1137"/>
      <c r="E54" s="228">
        <f t="shared" ref="E54:I54" si="8">E45+E52</f>
        <v>0</v>
      </c>
      <c r="F54" s="228">
        <f t="shared" si="8"/>
        <v>0</v>
      </c>
      <c r="G54" s="319">
        <f t="shared" si="8"/>
        <v>0</v>
      </c>
      <c r="H54" s="228">
        <f t="shared" si="8"/>
        <v>0</v>
      </c>
      <c r="I54" s="228">
        <f t="shared" si="8"/>
        <v>0</v>
      </c>
      <c r="J54" s="171">
        <f t="shared" ref="J54:J55" si="9">SUM(E54,F54,G54,H54,I54,)</f>
        <v>0</v>
      </c>
    </row>
    <row r="55" spans="1:12">
      <c r="A55" s="1097" t="s">
        <v>265</v>
      </c>
      <c r="B55" s="1097"/>
      <c r="C55" s="1097"/>
      <c r="D55" s="1097"/>
      <c r="E55" s="681">
        <f>IF(AND(E54-E23&gt;-2,E54-E23&lt;2),0,E54-E23)</f>
        <v>0</v>
      </c>
      <c r="F55" s="681">
        <f>IF(AND(F54-F23&gt;-2,F54-F23&lt;2),0,F54-F23)</f>
        <v>0</v>
      </c>
      <c r="G55" s="355">
        <f>IF(AND(G54-G23&gt;-2,G54-G23&lt;2),0,G54-G23)</f>
        <v>0</v>
      </c>
      <c r="H55" s="681">
        <f>IF(AND(H54-H23&gt;-2,H54-H23&lt;2),0,H54-H23)</f>
        <v>0</v>
      </c>
      <c r="I55" s="681">
        <f>IF(AND(I54-I23&gt;-2,I54-I23&lt;2),0,I54-I23)</f>
        <v>0</v>
      </c>
      <c r="J55" s="679">
        <f t="shared" si="9"/>
        <v>0</v>
      </c>
      <c r="K55" s="64"/>
      <c r="L55" s="64"/>
    </row>
    <row r="56" spans="1:12" ht="13" customHeight="1">
      <c r="A56" s="65"/>
      <c r="B56" s="65"/>
      <c r="C56" s="65"/>
      <c r="D56" s="65"/>
      <c r="E56" s="65"/>
      <c r="F56" s="339"/>
      <c r="G56" s="339"/>
      <c r="H56" s="339"/>
      <c r="I56" s="339"/>
      <c r="J56" s="339"/>
    </row>
    <row r="57" spans="1:12" ht="20.149999999999999" customHeight="1">
      <c r="A57" s="77"/>
      <c r="B57" s="77"/>
      <c r="C57" s="77"/>
      <c r="D57" s="77"/>
    </row>
    <row r="58" spans="1:12" ht="20.149999999999999" customHeight="1">
      <c r="A58" s="77"/>
      <c r="B58" s="77"/>
      <c r="C58" s="77"/>
      <c r="D58" s="77"/>
    </row>
    <row r="59" spans="1:12">
      <c r="A59" s="674" t="s">
        <v>267</v>
      </c>
      <c r="B59" s="1327" t="str">
        <f>IF('Summary - ML &amp; PM'!B60:D60&lt;&gt;"",'Summary - ML &amp; PM'!B60:D60,"")</f>
        <v/>
      </c>
      <c r="C59" s="1327"/>
      <c r="D59" s="1327"/>
    </row>
    <row r="60" spans="1:12">
      <c r="A60" s="674" t="s">
        <v>268</v>
      </c>
      <c r="B60" s="1327" t="str">
        <f>IF('Summary - ML &amp; PM'!B61:D61&lt;&gt;"",'Summary - ML &amp; PM'!B61:D61,"")</f>
        <v/>
      </c>
      <c r="C60" s="1327"/>
      <c r="D60" s="1327"/>
    </row>
    <row r="61" spans="1:12" ht="17.25" customHeight="1">
      <c r="A61" s="674" t="s">
        <v>269</v>
      </c>
      <c r="B61" s="1327" t="str">
        <f>IF('Summary - ML &amp; PM'!B62:D62&lt;&gt;"",'Summary - ML &amp; PM'!B62:D62,"")</f>
        <v/>
      </c>
      <c r="C61" s="1327"/>
      <c r="D61" s="1327"/>
    </row>
    <row r="62" spans="1:12" ht="17.25" customHeight="1">
      <c r="A62" s="674" t="s">
        <v>270</v>
      </c>
      <c r="B62" s="1327" t="str">
        <f>IF('Summary - ML &amp; PM'!B63:D63&lt;&gt;"",'Summary - ML &amp; PM'!B63:D63,"")</f>
        <v/>
      </c>
      <c r="C62" s="1327"/>
      <c r="D62" s="1327"/>
    </row>
    <row r="63" spans="1:12" ht="15.75" customHeight="1">
      <c r="A63" s="1137"/>
      <c r="B63" s="1137"/>
      <c r="C63" s="1137"/>
      <c r="D63" s="757"/>
    </row>
    <row r="64" spans="1:12">
      <c r="A64" s="1413" t="s">
        <v>271</v>
      </c>
      <c r="B64" s="1414"/>
      <c r="C64" s="1415">
        <v>45000</v>
      </c>
      <c r="D64" s="1416"/>
    </row>
    <row r="79" spans="1:10" s="220" customFormat="1">
      <c r="A79" s="66" t="s">
        <v>222</v>
      </c>
      <c r="B79" s="66"/>
      <c r="C79" s="66"/>
      <c r="D79" s="66"/>
      <c r="E79" s="66">
        <f>'Summary - ML &amp; PM'!E79</f>
        <v>1</v>
      </c>
      <c r="F79" s="66">
        <f>'Summary - ML &amp; PM'!F79</f>
        <v>2</v>
      </c>
      <c r="G79" s="66">
        <f>'Summary - ML &amp; PM'!G79</f>
        <v>3</v>
      </c>
      <c r="H79" s="66">
        <f>'Summary - ML &amp; PM'!H79</f>
        <v>4</v>
      </c>
      <c r="I79" s="66">
        <f>'Summary - ML &amp; PM'!I79</f>
        <v>5</v>
      </c>
      <c r="J79" s="66">
        <f>'Summary - ML &amp; PM'!J79</f>
        <v>5</v>
      </c>
    </row>
    <row r="80" spans="1:10" s="220" customFormat="1">
      <c r="A80" s="227" t="s">
        <v>223</v>
      </c>
      <c r="B80" s="227"/>
      <c r="C80" s="227"/>
      <c r="D80" s="227"/>
      <c r="E80" s="67">
        <f>'Summary - ML &amp; PM'!E80</f>
        <v>45566</v>
      </c>
      <c r="F80" s="67">
        <f>'Summary - ML &amp; PM'!F80</f>
        <v>45839</v>
      </c>
      <c r="G80" s="67">
        <f>'Summary - ML &amp; PM'!G80</f>
        <v>46204</v>
      </c>
      <c r="H80" s="67">
        <f>'Summary - ML &amp; PM'!H80</f>
        <v>46569</v>
      </c>
      <c r="I80" s="67">
        <f>'Summary - ML &amp; PM'!I80</f>
        <v>46935</v>
      </c>
      <c r="J80" s="67">
        <f>'Summary - ML &amp; PM'!J80</f>
        <v>45566</v>
      </c>
    </row>
    <row r="81" spans="1:10" ht="13.5" customHeight="1">
      <c r="A81" s="227" t="s">
        <v>224</v>
      </c>
      <c r="B81" s="227"/>
      <c r="C81" s="227"/>
      <c r="D81" s="227"/>
      <c r="E81" s="67">
        <f>'Summary - ML &amp; PM'!E81</f>
        <v>45838</v>
      </c>
      <c r="F81" s="67">
        <f>'Summary - ML &amp; PM'!F81</f>
        <v>46203</v>
      </c>
      <c r="G81" s="67">
        <f>'Summary - ML &amp; PM'!G81</f>
        <v>46568</v>
      </c>
      <c r="H81" s="67">
        <f>'Summary - ML &amp; PM'!H81</f>
        <v>46934</v>
      </c>
      <c r="I81" s="67">
        <f>'Summary - ML &amp; PM'!I81</f>
        <v>47299</v>
      </c>
      <c r="J81" s="67">
        <f>'Summary - ML &amp; PM'!J81</f>
        <v>47299</v>
      </c>
    </row>
    <row r="82" spans="1:10">
      <c r="A82" s="66" t="s">
        <v>211</v>
      </c>
      <c r="B82" s="66"/>
      <c r="C82" s="66"/>
      <c r="D82" s="66"/>
      <c r="E82" s="67">
        <f>'Summary - ML &amp; PM'!E82</f>
        <v>0</v>
      </c>
      <c r="F82" s="67">
        <f>'Summary - ML &amp; PM'!F82</f>
        <v>0</v>
      </c>
      <c r="G82" s="67">
        <f>'Summary - ML &amp; PM'!G82</f>
        <v>0</v>
      </c>
      <c r="H82" s="67">
        <f>'Summary - ML &amp; PM'!H82</f>
        <v>0</v>
      </c>
      <c r="I82" s="67">
        <f>'Summary - ML &amp; PM'!I82</f>
        <v>0</v>
      </c>
      <c r="J82" s="67">
        <f>'Summary - ML &amp; PM'!J82</f>
        <v>0</v>
      </c>
    </row>
    <row r="83" spans="1:10">
      <c r="A83" s="215"/>
      <c r="J83" s="56" t="str">
        <f>'Summary - ML &amp; PM'!J83</f>
        <v>5/1/2024</v>
      </c>
    </row>
    <row r="84" spans="1:10">
      <c r="J84" s="56" t="str">
        <f>'Summary - ML &amp; PM'!J84</f>
        <v>6/30/2028</v>
      </c>
    </row>
  </sheetData>
  <sheetProtection formatCells="0" formatColumns="0" formatRows="0" insertHyperlinks="0" sort="0" autoFilter="0" pivotTables="0"/>
  <mergeCells count="52">
    <mergeCell ref="B60:D60"/>
    <mergeCell ref="B61:D61"/>
    <mergeCell ref="B62:D62"/>
    <mergeCell ref="A63:C63"/>
    <mergeCell ref="A64:B64"/>
    <mergeCell ref="C64:D64"/>
    <mergeCell ref="B59:D59"/>
    <mergeCell ref="A29:D29"/>
    <mergeCell ref="A31:D31"/>
    <mergeCell ref="A32:D32"/>
    <mergeCell ref="A30:D30"/>
    <mergeCell ref="A34:D34"/>
    <mergeCell ref="A35:D35"/>
    <mergeCell ref="A47:D47"/>
    <mergeCell ref="A50:D50"/>
    <mergeCell ref="A51:D51"/>
    <mergeCell ref="A52:D52"/>
    <mergeCell ref="A33:D33"/>
    <mergeCell ref="A54:D54"/>
    <mergeCell ref="A55:D55"/>
    <mergeCell ref="A27:D27"/>
    <mergeCell ref="A28:D28"/>
    <mergeCell ref="A36:D36"/>
    <mergeCell ref="A37:D37"/>
    <mergeCell ref="B6:D6"/>
    <mergeCell ref="A14:D14"/>
    <mergeCell ref="A15:D15"/>
    <mergeCell ref="A16:D16"/>
    <mergeCell ref="A17:D17"/>
    <mergeCell ref="B7:D7"/>
    <mergeCell ref="B8:D8"/>
    <mergeCell ref="A18:D18"/>
    <mergeCell ref="A19:D19"/>
    <mergeCell ref="A20:D20"/>
    <mergeCell ref="A21:D21"/>
    <mergeCell ref="A22:D22"/>
    <mergeCell ref="A23:D23"/>
    <mergeCell ref="A24:D24"/>
    <mergeCell ref="A25:D25"/>
    <mergeCell ref="A26:D26"/>
    <mergeCell ref="A53:D53"/>
    <mergeCell ref="A48:D48"/>
    <mergeCell ref="A49:D49"/>
    <mergeCell ref="A43:D43"/>
    <mergeCell ref="A44:D44"/>
    <mergeCell ref="A45:D45"/>
    <mergeCell ref="A46:D46"/>
    <mergeCell ref="A38:D38"/>
    <mergeCell ref="A39:D39"/>
    <mergeCell ref="A40:D40"/>
    <mergeCell ref="A41:D41"/>
    <mergeCell ref="A42:D42"/>
  </mergeCells>
  <conditionalFormatting sqref="B3">
    <cfRule type="containsBlanks" dxfId="271" priority="8">
      <formula>LEN(TRIM(B3))=0</formula>
    </cfRule>
  </conditionalFormatting>
  <conditionalFormatting sqref="B7:B8">
    <cfRule type="containsBlanks" dxfId="270" priority="6">
      <formula>LEN(TRIM(B7))=0</formula>
    </cfRule>
  </conditionalFormatting>
  <conditionalFormatting sqref="E11:I55">
    <cfRule type="expression" dxfId="269" priority="10">
      <formula>E$79&gt;$D$5</formula>
    </cfRule>
  </conditionalFormatting>
  <conditionalFormatting sqref="E13:I55">
    <cfRule type="expression" dxfId="268" priority="3">
      <formula>E$82&gt;E$81</formula>
    </cfRule>
  </conditionalFormatting>
  <conditionalFormatting sqref="E18:I18">
    <cfRule type="containsBlanks" dxfId="267" priority="9">
      <formula>LEN(TRIM(E18))=0</formula>
    </cfRule>
  </conditionalFormatting>
  <conditionalFormatting sqref="E22:I22">
    <cfRule type="expression" dxfId="266" priority="4">
      <formula>COUNTIF($A$26:$D$45,"*HUD*")=0</formula>
    </cfRule>
    <cfRule type="containsBlanks" dxfId="265" priority="5">
      <formula>LEN(TRIM(E22))=0</formula>
    </cfRule>
  </conditionalFormatting>
  <conditionalFormatting sqref="E55:J55">
    <cfRule type="cellIs" dxfId="264" priority="7" operator="notBetween">
      <formula>-2</formula>
      <formula>2</formula>
    </cfRule>
  </conditionalFormatting>
  <dataValidations count="1">
    <dataValidation type="date" allowBlank="1" showInputMessage="1" showErrorMessage="1" error="Please insert date in M/D/YY format" sqref="B3" xr:uid="{A4AE411D-3F4B-4F2E-88B4-1BB3BF06FD15}">
      <formula1>1</formula1>
      <formula2>73415</formula2>
    </dataValidation>
  </dataValidations>
  <printOptions headings="1"/>
  <pageMargins left="0.25" right="0.25" top="0.75" bottom="0.75" header="0.3" footer="0.3"/>
  <pageSetup scale="21" fitToHeight="0" orientation="landscape" r:id="rId1"/>
  <headerFooter alignWithMargins="0">
    <oddFooter>&amp;CPage &amp;P of &amp;N</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DH566"/>
  <sheetViews>
    <sheetView showGridLines="0" showZeros="0" zoomScale="85" zoomScaleNormal="85" workbookViewId="0">
      <pane xSplit="1" ySplit="14" topLeftCell="BJ15" activePane="bottomRight" state="frozen"/>
      <selection pane="topRight" activeCell="C9" sqref="C9:I9"/>
      <selection pane="bottomLeft" activeCell="C9" sqref="C9:I9"/>
      <selection pane="bottomRight" activeCell="C9" sqref="C9:I9"/>
    </sheetView>
  </sheetViews>
  <sheetFormatPr defaultColWidth="17.7265625" defaultRowHeight="15.5" outlineLevelCol="1"/>
  <cols>
    <col min="1" max="1" width="17.7265625" style="226" customWidth="1"/>
    <col min="2" max="2" width="44.81640625" style="241" customWidth="1"/>
    <col min="3" max="3" width="14.7265625" style="226" customWidth="1" outlineLevel="1"/>
    <col min="4" max="5" width="11" style="226" customWidth="1" outlineLevel="1"/>
    <col min="6" max="6" width="11" style="226" customWidth="1"/>
    <col min="7" max="7" width="15.7265625" style="226" customWidth="1" outlineLevel="1"/>
    <col min="8" max="8" width="15.7265625" style="240" customWidth="1" outlineLevel="1"/>
    <col min="9" max="9" width="15.7265625" style="226" customWidth="1"/>
    <col min="10" max="10" width="15.7265625" style="226" customWidth="1" outlineLevel="1"/>
    <col min="11" max="12" width="11" style="226" customWidth="1" outlineLevel="1"/>
    <col min="13" max="13" width="11" style="226" customWidth="1"/>
    <col min="14" max="14" width="15.7265625" style="226" customWidth="1" outlineLevel="1"/>
    <col min="15" max="15" width="15.7265625" style="240" customWidth="1" outlineLevel="1"/>
    <col min="16" max="16" width="15.7265625" style="226" customWidth="1"/>
    <col min="17" max="17" width="15.7265625" style="226" customWidth="1" outlineLevel="1"/>
    <col min="18" max="19" width="11" style="226" customWidth="1" outlineLevel="1"/>
    <col min="20" max="20" width="11" style="226" customWidth="1"/>
    <col min="21" max="21" width="15.7265625" style="226" customWidth="1" outlineLevel="1"/>
    <col min="22" max="22" width="15.7265625" style="240" customWidth="1" outlineLevel="1"/>
    <col min="23" max="23" width="15.7265625" style="226" customWidth="1"/>
    <col min="24" max="24" width="15.7265625" style="226" customWidth="1" outlineLevel="1"/>
    <col min="25" max="26" width="11" style="226" customWidth="1" outlineLevel="1"/>
    <col min="27" max="27" width="11" style="226" customWidth="1"/>
    <col min="28" max="28" width="15.7265625" style="226" customWidth="1" outlineLevel="1"/>
    <col min="29" max="29" width="15.7265625" style="240" customWidth="1" outlineLevel="1"/>
    <col min="30" max="30" width="15.7265625" style="226" customWidth="1"/>
    <col min="31" max="31" width="15.7265625" style="226" customWidth="1" outlineLevel="1"/>
    <col min="32" max="33" width="11" style="226" customWidth="1" outlineLevel="1"/>
    <col min="34" max="34" width="11" style="226" customWidth="1"/>
    <col min="35" max="35" width="15.7265625" style="226" customWidth="1" outlineLevel="1"/>
    <col min="36" max="36" width="15.7265625" style="240" customWidth="1" outlineLevel="1"/>
    <col min="37" max="37" width="15.7265625" style="226" customWidth="1"/>
    <col min="38" max="38" width="15.7265625" style="226" customWidth="1" outlineLevel="1"/>
    <col min="39" max="40" width="11" style="226" customWidth="1" outlineLevel="1"/>
    <col min="41" max="41" width="11" style="226" customWidth="1"/>
    <col min="42" max="42" width="15.7265625" style="226" customWidth="1" outlineLevel="1"/>
    <col min="43" max="43" width="15.7265625" style="240" customWidth="1" outlineLevel="1"/>
    <col min="44" max="44" width="15.7265625" style="226" customWidth="1"/>
    <col min="45" max="45" width="15.7265625" style="226" customWidth="1" outlineLevel="1"/>
    <col min="46" max="47" width="11" style="226" customWidth="1" outlineLevel="1"/>
    <col min="48" max="48" width="11" style="226" customWidth="1"/>
    <col min="49" max="49" width="15.7265625" style="226" customWidth="1" outlineLevel="1"/>
    <col min="50" max="50" width="15.7265625" style="240" customWidth="1" outlineLevel="1"/>
    <col min="51" max="51" width="15.7265625" style="226" customWidth="1"/>
    <col min="52" max="52" width="15.7265625" style="226" customWidth="1" outlineLevel="1"/>
    <col min="53" max="54" width="11" style="226" customWidth="1" outlineLevel="1"/>
    <col min="55" max="55" width="11" style="226" customWidth="1"/>
    <col min="56" max="56" width="15.7265625" style="226" customWidth="1" outlineLevel="1"/>
    <col min="57" max="57" width="15.7265625" style="240" customWidth="1" outlineLevel="1"/>
    <col min="58" max="58" width="15.7265625" style="226" customWidth="1"/>
    <col min="59" max="59" width="15.7265625" style="226" customWidth="1" outlineLevel="1"/>
    <col min="60" max="61" width="11" style="226" customWidth="1" outlineLevel="1"/>
    <col min="62" max="62" width="11" style="226" customWidth="1"/>
    <col min="63" max="63" width="15.7265625" style="226" customWidth="1" outlineLevel="1"/>
    <col min="64" max="64" width="15.7265625" style="240" customWidth="1" outlineLevel="1"/>
    <col min="65" max="65" width="15.7265625" style="226" customWidth="1"/>
    <col min="66" max="66" width="15.7265625" style="71" customWidth="1" outlineLevel="1"/>
    <col min="67" max="67" width="12.54296875" style="71" customWidth="1" outlineLevel="1"/>
    <col min="68" max="68" width="9.7265625" style="81" customWidth="1" outlineLevel="1"/>
    <col min="69" max="69" width="10.26953125" style="226" customWidth="1"/>
    <col min="70" max="71" width="17.7265625" style="226" customWidth="1" outlineLevel="1"/>
    <col min="72" max="72" width="17.7265625" style="226" customWidth="1"/>
    <col min="73" max="74" width="17.7265625" style="226" customWidth="1" outlineLevel="1"/>
    <col min="75" max="105" width="17.7265625" style="226" customWidth="1"/>
    <col min="106" max="16384" width="17.7265625" style="226"/>
  </cols>
  <sheetData>
    <row r="1" spans="1:112" s="71" customFormat="1">
      <c r="A1" s="78" t="str">
        <f>'Summary (3)'!A1</f>
        <v>DEPARTMENT OF HOMELESSNESS AND SUPPORTIVE HOUSING</v>
      </c>
      <c r="C1" s="72"/>
      <c r="D1" s="72"/>
      <c r="E1" s="72"/>
      <c r="F1" s="72"/>
      <c r="G1" s="72"/>
      <c r="H1" s="236"/>
      <c r="I1" s="72"/>
      <c r="J1" s="72"/>
      <c r="K1" s="72"/>
      <c r="L1" s="72"/>
      <c r="M1" s="72"/>
      <c r="O1" s="237"/>
      <c r="V1" s="237"/>
      <c r="AC1" s="237"/>
      <c r="AJ1" s="237"/>
      <c r="AQ1" s="237"/>
      <c r="AX1" s="237"/>
      <c r="BE1" s="237"/>
      <c r="BL1" s="237"/>
    </row>
    <row r="2" spans="1:112" s="71" customFormat="1">
      <c r="A2" s="219" t="s">
        <v>276</v>
      </c>
      <c r="B2" s="73"/>
      <c r="C2" s="72"/>
      <c r="D2" s="72"/>
      <c r="E2" s="72"/>
      <c r="F2" s="72"/>
      <c r="G2" s="72"/>
      <c r="H2" s="237"/>
      <c r="I2" s="72"/>
      <c r="J2" s="72"/>
      <c r="K2" s="72"/>
      <c r="L2" s="72"/>
      <c r="M2" s="72"/>
      <c r="O2" s="237"/>
      <c r="V2" s="237"/>
      <c r="AC2" s="237"/>
      <c r="AJ2" s="237"/>
      <c r="AQ2" s="237"/>
      <c r="AX2" s="237"/>
      <c r="BE2" s="237"/>
      <c r="BL2" s="237"/>
      <c r="BN2" s="74"/>
      <c r="BO2" s="74"/>
      <c r="BP2" s="72"/>
    </row>
    <row r="3" spans="1:112" s="71" customFormat="1">
      <c r="A3" s="755" t="s">
        <v>211</v>
      </c>
      <c r="B3" s="467">
        <f>'Summary (3)'!B3</f>
        <v>0</v>
      </c>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4"/>
      <c r="BO3" s="74"/>
      <c r="BP3" s="72"/>
    </row>
    <row r="4" spans="1:112" s="71" customFormat="1">
      <c r="A4" s="218" t="str">
        <f>'Summary (3)'!A7</f>
        <v>Program</v>
      </c>
      <c r="B4" s="468">
        <f>'Summary (3)'!B7</f>
        <v>0</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P4" s="72"/>
    </row>
    <row r="5" spans="1:112" s="71" customFormat="1">
      <c r="A5" s="218" t="str">
        <f>'Summary (3)'!A8</f>
        <v>Budget Name</v>
      </c>
      <c r="B5" s="468">
        <f>'Summary (3)'!B8</f>
        <v>0</v>
      </c>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P5" s="72"/>
    </row>
    <row r="6" spans="1:112" s="71" customFormat="1">
      <c r="A6" s="218" t="str">
        <f>'Summary (3)'!A9</f>
        <v>Funding:</v>
      </c>
      <c r="B6" s="384">
        <f>'Summary (3)'!B9</f>
        <v>0</v>
      </c>
      <c r="BN6" s="1491"/>
      <c r="BO6" s="1491"/>
      <c r="BP6" s="1491"/>
    </row>
    <row r="7" spans="1:112" s="85" customFormat="1">
      <c r="A7" s="218" t="s">
        <v>272</v>
      </c>
      <c r="B7" s="469">
        <f>'Summary (3)'!B12</f>
        <v>0</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71"/>
      <c r="BQ7" s="71"/>
    </row>
    <row r="8" spans="1:112" s="85" customFormat="1">
      <c r="A8" s="572"/>
      <c r="B8" s="572"/>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71"/>
      <c r="BQ8" s="71"/>
    </row>
    <row r="9" spans="1:112" s="85" customFormat="1" ht="16" thickBot="1">
      <c r="A9" s="226"/>
      <c r="B9" s="121"/>
      <c r="C9" s="1492">
        <f>'Summary (3)'!H17</f>
        <v>0</v>
      </c>
      <c r="D9" s="1492"/>
      <c r="E9" s="1492"/>
      <c r="F9" s="1492"/>
      <c r="G9" s="1492"/>
      <c r="H9" s="1492"/>
      <c r="I9" s="1492"/>
      <c r="J9" s="1492">
        <f>'Summary (3)'!K17</f>
        <v>0</v>
      </c>
      <c r="K9" s="1492"/>
      <c r="L9" s="1492"/>
      <c r="M9" s="1492"/>
      <c r="N9" s="1492"/>
      <c r="O9" s="1492"/>
      <c r="P9" s="1492"/>
      <c r="Q9" s="1492">
        <f>'Summary (3)'!N17</f>
        <v>0</v>
      </c>
      <c r="R9" s="1492"/>
      <c r="S9" s="1492"/>
      <c r="T9" s="1492"/>
      <c r="U9" s="1492"/>
      <c r="V9" s="1492"/>
      <c r="W9" s="1492"/>
      <c r="X9" s="1492">
        <f>'Summary (3)'!Q17</f>
        <v>0</v>
      </c>
      <c r="Y9" s="1492"/>
      <c r="Z9" s="1492"/>
      <c r="AA9" s="1492"/>
      <c r="AB9" s="1492"/>
      <c r="AC9" s="1492"/>
      <c r="AD9" s="1492"/>
      <c r="AE9" s="1492">
        <f>'Summary (3)'!T17</f>
        <v>0</v>
      </c>
      <c r="AF9" s="1492"/>
      <c r="AG9" s="1492"/>
      <c r="AH9" s="1492"/>
      <c r="AI9" s="1492"/>
      <c r="AJ9" s="1492"/>
      <c r="AK9" s="1492"/>
      <c r="AL9" s="1492">
        <f>'Summary (3)'!W17</f>
        <v>0</v>
      </c>
      <c r="AM9" s="1492"/>
      <c r="AN9" s="1492"/>
      <c r="AO9" s="1492"/>
      <c r="AP9" s="1492"/>
      <c r="AQ9" s="1492"/>
      <c r="AR9" s="1492"/>
      <c r="AS9" s="1492">
        <f>'Summary (3)'!Z17</f>
        <v>0</v>
      </c>
      <c r="AT9" s="1492"/>
      <c r="AU9" s="1492"/>
      <c r="AV9" s="1492"/>
      <c r="AW9" s="1492"/>
      <c r="AX9" s="1492"/>
      <c r="AY9" s="1492"/>
      <c r="AZ9" s="1492">
        <f>'Summary (3)'!AC17</f>
        <v>0</v>
      </c>
      <c r="BA9" s="1492"/>
      <c r="BB9" s="1492"/>
      <c r="BC9" s="1492"/>
      <c r="BD9" s="1492"/>
      <c r="BE9" s="1492"/>
      <c r="BF9" s="1492"/>
      <c r="BG9" s="1492">
        <f>'Summary (3)'!AF17</f>
        <v>0</v>
      </c>
      <c r="BH9" s="1492"/>
      <c r="BI9" s="1492"/>
      <c r="BJ9" s="1492"/>
      <c r="BK9" s="1492"/>
      <c r="BL9" s="1492"/>
      <c r="BM9" s="1492"/>
      <c r="BN9" s="1492">
        <f>'Summary (3)'!AM17</f>
        <v>0</v>
      </c>
      <c r="BO9" s="1492"/>
      <c r="BP9" s="1492"/>
      <c r="BQ9" s="1492"/>
      <c r="BR9" s="1492"/>
      <c r="BS9" s="1492"/>
      <c r="BT9" s="1492"/>
    </row>
    <row r="10" spans="1:112" ht="18" customHeight="1">
      <c r="A10" s="1425" t="s">
        <v>277</v>
      </c>
      <c r="B10" s="1426"/>
      <c r="C10" s="1221" t="s">
        <v>230</v>
      </c>
      <c r="D10" s="1222"/>
      <c r="E10" s="1222"/>
      <c r="F10" s="1222"/>
      <c r="G10" s="1222"/>
      <c r="H10" s="1222"/>
      <c r="I10" s="1223"/>
      <c r="J10" s="1354" t="s">
        <v>231</v>
      </c>
      <c r="K10" s="1204"/>
      <c r="L10" s="1204"/>
      <c r="M10" s="1204"/>
      <c r="N10" s="1204"/>
      <c r="O10" s="1204"/>
      <c r="P10" s="1205"/>
      <c r="Q10" s="1218" t="s">
        <v>232</v>
      </c>
      <c r="R10" s="1219"/>
      <c r="S10" s="1219"/>
      <c r="T10" s="1219"/>
      <c r="U10" s="1219"/>
      <c r="V10" s="1219"/>
      <c r="W10" s="1220"/>
      <c r="X10" s="1233" t="s">
        <v>233</v>
      </c>
      <c r="Y10" s="1234"/>
      <c r="Z10" s="1234"/>
      <c r="AA10" s="1234"/>
      <c r="AB10" s="1234"/>
      <c r="AC10" s="1234"/>
      <c r="AD10" s="1235"/>
      <c r="AE10" s="1181" t="s">
        <v>234</v>
      </c>
      <c r="AF10" s="1182"/>
      <c r="AG10" s="1182"/>
      <c r="AH10" s="1182"/>
      <c r="AI10" s="1182"/>
      <c r="AJ10" s="1182"/>
      <c r="AK10" s="1490"/>
      <c r="AL10" s="1493" t="s">
        <v>235</v>
      </c>
      <c r="AM10" s="1494"/>
      <c r="AN10" s="1494"/>
      <c r="AO10" s="1494"/>
      <c r="AP10" s="1494"/>
      <c r="AQ10" s="1494"/>
      <c r="AR10" s="1495"/>
      <c r="AS10" s="1496" t="s">
        <v>236</v>
      </c>
      <c r="AT10" s="1497"/>
      <c r="AU10" s="1497"/>
      <c r="AV10" s="1497"/>
      <c r="AW10" s="1497"/>
      <c r="AX10" s="1497"/>
      <c r="AY10" s="1498"/>
      <c r="AZ10" s="1499" t="s">
        <v>237</v>
      </c>
      <c r="BA10" s="1500"/>
      <c r="BB10" s="1500"/>
      <c r="BC10" s="1500"/>
      <c r="BD10" s="1500"/>
      <c r="BE10" s="1500"/>
      <c r="BF10" s="1501"/>
      <c r="BG10" s="1502" t="s">
        <v>238</v>
      </c>
      <c r="BH10" s="1503"/>
      <c r="BI10" s="1503"/>
      <c r="BJ10" s="1503"/>
      <c r="BK10" s="1503"/>
      <c r="BL10" s="1503"/>
      <c r="BM10" s="1504"/>
      <c r="BN10" s="1479" t="s">
        <v>239</v>
      </c>
      <c r="BO10" s="1480"/>
      <c r="BP10" s="1480"/>
      <c r="BQ10" s="1480"/>
      <c r="BR10" s="1480"/>
      <c r="BS10" s="1480"/>
      <c r="BT10" s="1480"/>
      <c r="BU10" s="1476" t="s">
        <v>249</v>
      </c>
      <c r="BV10" s="1477"/>
      <c r="BW10" s="1478"/>
    </row>
    <row r="11" spans="1:112" s="244" customFormat="1" ht="31.5" customHeight="1">
      <c r="A11" s="1427"/>
      <c r="B11" s="1428"/>
      <c r="C11" s="1242" t="s">
        <v>278</v>
      </c>
      <c r="D11" s="1243"/>
      <c r="E11" s="1236" t="s">
        <v>279</v>
      </c>
      <c r="F11" s="1237"/>
      <c r="G11" s="95">
        <f>'Summary (3)'!E19</f>
        <v>0</v>
      </c>
      <c r="H11" s="264">
        <f>'Summary (3)'!F19</f>
        <v>0</v>
      </c>
      <c r="I11" s="122">
        <f>'Summary (3)'!G19</f>
        <v>0</v>
      </c>
      <c r="J11" s="1351" t="s">
        <v>278</v>
      </c>
      <c r="K11" s="1207"/>
      <c r="L11" s="1212" t="s">
        <v>279</v>
      </c>
      <c r="M11" s="1207"/>
      <c r="N11" s="96">
        <f>'Summary (3)'!H19</f>
        <v>0</v>
      </c>
      <c r="O11" s="265">
        <f>'Summary (3)'!I19</f>
        <v>0</v>
      </c>
      <c r="P11" s="129">
        <f>'Summary (3)'!J19</f>
        <v>0</v>
      </c>
      <c r="Q11" s="1224" t="s">
        <v>278</v>
      </c>
      <c r="R11" s="1225"/>
      <c r="S11" s="1230" t="s">
        <v>279</v>
      </c>
      <c r="T11" s="1225"/>
      <c r="U11" s="97">
        <f>'Summary (3)'!K19</f>
        <v>0</v>
      </c>
      <c r="V11" s="266">
        <f>'Summary (3)'!L19</f>
        <v>0</v>
      </c>
      <c r="W11" s="132">
        <f>'Summary (3)'!M19</f>
        <v>0</v>
      </c>
      <c r="X11" s="1215" t="s">
        <v>278</v>
      </c>
      <c r="Y11" s="1198"/>
      <c r="Z11" s="1197" t="s">
        <v>279</v>
      </c>
      <c r="AA11" s="1198"/>
      <c r="AB11" s="98">
        <f>'Summary (3)'!N19</f>
        <v>0</v>
      </c>
      <c r="AC11" s="267">
        <f>'Summary (3)'!O19</f>
        <v>0</v>
      </c>
      <c r="AD11" s="135">
        <f>'Summary (3)'!P19</f>
        <v>0</v>
      </c>
      <c r="AE11" s="1183" t="s">
        <v>278</v>
      </c>
      <c r="AF11" s="1184"/>
      <c r="AG11" s="1189" t="s">
        <v>279</v>
      </c>
      <c r="AH11" s="1184"/>
      <c r="AI11" s="749">
        <f>'Summary (3)'!Q19</f>
        <v>0</v>
      </c>
      <c r="AJ11" s="268">
        <f>'Summary (3)'!R19</f>
        <v>0</v>
      </c>
      <c r="AK11" s="138">
        <f>'Summary (3)'!S19</f>
        <v>0</v>
      </c>
      <c r="AL11" s="1434" t="s">
        <v>278</v>
      </c>
      <c r="AM11" s="1435"/>
      <c r="AN11" s="1449" t="s">
        <v>279</v>
      </c>
      <c r="AO11" s="1435"/>
      <c r="AP11" s="748">
        <f>'Summary (3)'!T19</f>
        <v>0</v>
      </c>
      <c r="AQ11" s="269">
        <f>'Summary (3)'!U19</f>
        <v>0</v>
      </c>
      <c r="AR11" s="141">
        <f>'Summary (3)'!V19</f>
        <v>0</v>
      </c>
      <c r="AS11" s="1452" t="s">
        <v>278</v>
      </c>
      <c r="AT11" s="1453"/>
      <c r="AU11" s="1458" t="s">
        <v>279</v>
      </c>
      <c r="AV11" s="1453"/>
      <c r="AW11" s="750">
        <f>'Summary (3)'!W19</f>
        <v>0</v>
      </c>
      <c r="AX11" s="270">
        <f>'Summary (3)'!X19</f>
        <v>0</v>
      </c>
      <c r="AY11" s="144">
        <f>'Summary (3)'!Y19</f>
        <v>0</v>
      </c>
      <c r="AZ11" s="1461" t="s">
        <v>278</v>
      </c>
      <c r="BA11" s="1462"/>
      <c r="BB11" s="1467" t="s">
        <v>279</v>
      </c>
      <c r="BC11" s="1462"/>
      <c r="BD11" s="744">
        <f>'Summary (3)'!Z19</f>
        <v>0</v>
      </c>
      <c r="BE11" s="271">
        <f>'Summary (3)'!AA19</f>
        <v>0</v>
      </c>
      <c r="BF11" s="147">
        <f>'Summary (3)'!AB19</f>
        <v>0</v>
      </c>
      <c r="BG11" s="1470" t="s">
        <v>278</v>
      </c>
      <c r="BH11" s="1471"/>
      <c r="BI11" s="1481" t="s">
        <v>279</v>
      </c>
      <c r="BJ11" s="1471"/>
      <c r="BK11" s="745">
        <f>'Summary (3)'!AC19</f>
        <v>0</v>
      </c>
      <c r="BL11" s="272">
        <f>'Summary (3)'!AD19</f>
        <v>0</v>
      </c>
      <c r="BM11" s="150">
        <f>'Summary (3)'!AE19</f>
        <v>0</v>
      </c>
      <c r="BN11" s="1440" t="s">
        <v>278</v>
      </c>
      <c r="BO11" s="1441"/>
      <c r="BP11" s="1446" t="s">
        <v>279</v>
      </c>
      <c r="BQ11" s="1441"/>
      <c r="BR11" s="107">
        <f>'Summary (3)'!AF19</f>
        <v>0</v>
      </c>
      <c r="BS11" s="273">
        <f>'Summary (3)'!AG19</f>
        <v>0</v>
      </c>
      <c r="BT11" s="555">
        <f>'Summary (3)'!AH19</f>
        <v>0</v>
      </c>
      <c r="BU11" s="534">
        <f>'Summary (3)'!AI19</f>
        <v>0</v>
      </c>
      <c r="BV11" s="558">
        <f>'Summary (3)'!AJ19</f>
        <v>0</v>
      </c>
      <c r="BW11" s="559">
        <f>'Summary (3)'!AK19</f>
        <v>0</v>
      </c>
    </row>
    <row r="12" spans="1:112" s="244" customFormat="1">
      <c r="A12" s="1427"/>
      <c r="B12" s="1428"/>
      <c r="C12" s="1244"/>
      <c r="D12" s="1245"/>
      <c r="E12" s="1238"/>
      <c r="F12" s="1239"/>
      <c r="G12" s="95">
        <f>'Summary (3)'!E20</f>
        <v>0</v>
      </c>
      <c r="H12" s="264">
        <f>'Summary (3)'!F20</f>
        <v>0</v>
      </c>
      <c r="I12" s="122">
        <f>'Summary (3)'!G20</f>
        <v>0</v>
      </c>
      <c r="J12" s="1352"/>
      <c r="K12" s="1209"/>
      <c r="L12" s="1213"/>
      <c r="M12" s="1209"/>
      <c r="N12" s="96">
        <f>'Summary (3)'!H20</f>
        <v>0</v>
      </c>
      <c r="O12" s="265">
        <f>'Summary (3)'!I20</f>
        <v>0</v>
      </c>
      <c r="P12" s="129">
        <f>'Summary (3)'!J20</f>
        <v>0</v>
      </c>
      <c r="Q12" s="1226"/>
      <c r="R12" s="1227"/>
      <c r="S12" s="1231"/>
      <c r="T12" s="1227"/>
      <c r="U12" s="97">
        <f>'Summary (3)'!K20</f>
        <v>0</v>
      </c>
      <c r="V12" s="266">
        <f>'Summary (3)'!L20</f>
        <v>0</v>
      </c>
      <c r="W12" s="132">
        <f>'Summary (3)'!M20</f>
        <v>0</v>
      </c>
      <c r="X12" s="1216"/>
      <c r="Y12" s="1200"/>
      <c r="Z12" s="1199"/>
      <c r="AA12" s="1200"/>
      <c r="AB12" s="98">
        <f>'Summary (3)'!N20</f>
        <v>0</v>
      </c>
      <c r="AC12" s="267">
        <f>'Summary (3)'!O20</f>
        <v>0</v>
      </c>
      <c r="AD12" s="135">
        <f>'Summary (3)'!P20</f>
        <v>0</v>
      </c>
      <c r="AE12" s="1185"/>
      <c r="AF12" s="1186"/>
      <c r="AG12" s="1190"/>
      <c r="AH12" s="1186"/>
      <c r="AI12" s="749">
        <f>'Summary (3)'!Q20</f>
        <v>0</v>
      </c>
      <c r="AJ12" s="268">
        <f>'Summary (3)'!R20</f>
        <v>0</v>
      </c>
      <c r="AK12" s="138">
        <f>'Summary (3)'!S20</f>
        <v>0</v>
      </c>
      <c r="AL12" s="1436"/>
      <c r="AM12" s="1437"/>
      <c r="AN12" s="1450"/>
      <c r="AO12" s="1437"/>
      <c r="AP12" s="748">
        <f>'Summary (3)'!T20</f>
        <v>0</v>
      </c>
      <c r="AQ12" s="269">
        <f>'Summary (3)'!U20</f>
        <v>0</v>
      </c>
      <c r="AR12" s="141">
        <f>'Summary (3)'!V20</f>
        <v>0</v>
      </c>
      <c r="AS12" s="1454"/>
      <c r="AT12" s="1455"/>
      <c r="AU12" s="1459"/>
      <c r="AV12" s="1455"/>
      <c r="AW12" s="750">
        <f>'Summary (3)'!W20</f>
        <v>0</v>
      </c>
      <c r="AX12" s="270">
        <f>'Summary (3)'!X20</f>
        <v>0</v>
      </c>
      <c r="AY12" s="144">
        <f>'Summary (3)'!Y20</f>
        <v>0</v>
      </c>
      <c r="AZ12" s="1463"/>
      <c r="BA12" s="1464"/>
      <c r="BB12" s="1468"/>
      <c r="BC12" s="1464"/>
      <c r="BD12" s="744">
        <f>'Summary (3)'!Z20</f>
        <v>0</v>
      </c>
      <c r="BE12" s="271">
        <f>'Summary (3)'!AA20</f>
        <v>0</v>
      </c>
      <c r="BF12" s="147">
        <f>'Summary (3)'!AB20</f>
        <v>0</v>
      </c>
      <c r="BG12" s="1472"/>
      <c r="BH12" s="1473"/>
      <c r="BI12" s="1482"/>
      <c r="BJ12" s="1473"/>
      <c r="BK12" s="745">
        <f>'Summary (3)'!AC20</f>
        <v>0</v>
      </c>
      <c r="BL12" s="272">
        <f>'Summary (3)'!AD20</f>
        <v>0</v>
      </c>
      <c r="BM12" s="150">
        <f>'Summary (3)'!AE20</f>
        <v>0</v>
      </c>
      <c r="BN12" s="1442"/>
      <c r="BO12" s="1443"/>
      <c r="BP12" s="1447"/>
      <c r="BQ12" s="1443"/>
      <c r="BR12" s="107">
        <f>'Summary (3)'!AF20</f>
        <v>0</v>
      </c>
      <c r="BS12" s="273">
        <f>'Summary (3)'!AG20</f>
        <v>0</v>
      </c>
      <c r="BT12" s="555">
        <f>'Summary (3)'!AH20</f>
        <v>0</v>
      </c>
      <c r="BU12" s="1484" t="e">
        <f>IF('Summary - ML &amp; PM'!#REF!="New Agreement","","Current")</f>
        <v>#REF!</v>
      </c>
      <c r="BV12" s="1486">
        <f>'Summary (3)'!AJ20</f>
        <v>0</v>
      </c>
      <c r="BW12" s="1488">
        <f>'Summary (6)'!AK20</f>
        <v>0</v>
      </c>
    </row>
    <row r="13" spans="1:112" s="245" customFormat="1" ht="15.75" customHeight="1">
      <c r="A13" s="1427"/>
      <c r="B13" s="1428"/>
      <c r="C13" s="1246"/>
      <c r="D13" s="1247"/>
      <c r="E13" s="1240"/>
      <c r="F13" s="1350"/>
      <c r="G13" s="99" t="e">
        <f>IF('Summary - ML &amp; PM'!#REF!="New Agreement","","Current")</f>
        <v>#REF!</v>
      </c>
      <c r="H13" s="264">
        <f>'Summary (3)'!F21</f>
        <v>0</v>
      </c>
      <c r="I13" s="123">
        <f>'Summary (3)'!G21</f>
        <v>0</v>
      </c>
      <c r="J13" s="1353"/>
      <c r="K13" s="1211"/>
      <c r="L13" s="1214"/>
      <c r="M13" s="1211"/>
      <c r="N13" s="100" t="e">
        <f>IF('Summary - ML &amp; PM'!#REF!="New Agreement","","Current")</f>
        <v>#REF!</v>
      </c>
      <c r="O13" s="265">
        <f>'Summary (3)'!I21</f>
        <v>0</v>
      </c>
      <c r="P13" s="130">
        <f>'Summary (3)'!J21</f>
        <v>0</v>
      </c>
      <c r="Q13" s="1228"/>
      <c r="R13" s="1229"/>
      <c r="S13" s="1232"/>
      <c r="T13" s="1229"/>
      <c r="U13" s="101" t="e">
        <f>IF('Summary - ML &amp; PM'!#REF!="New Agreement","","Current")</f>
        <v>#REF!</v>
      </c>
      <c r="V13" s="266">
        <f>'Summary (3)'!L21</f>
        <v>0</v>
      </c>
      <c r="W13" s="133">
        <f>'Summary (3)'!M21</f>
        <v>0</v>
      </c>
      <c r="X13" s="1217"/>
      <c r="Y13" s="1202"/>
      <c r="Z13" s="1201"/>
      <c r="AA13" s="1202"/>
      <c r="AB13" s="102" t="e">
        <f>IF('Summary - ML &amp; PM'!#REF!="New Agreement","","Current")</f>
        <v>#REF!</v>
      </c>
      <c r="AC13" s="274">
        <f>'Summary (3)'!O21</f>
        <v>0</v>
      </c>
      <c r="AD13" s="136">
        <f>'Summary (3)'!P21</f>
        <v>0</v>
      </c>
      <c r="AE13" s="1187"/>
      <c r="AF13" s="1188"/>
      <c r="AG13" s="1191"/>
      <c r="AH13" s="1188"/>
      <c r="AI13" s="103" t="e">
        <f>IF('Summary - ML &amp; PM'!#REF!="New Agreement","","Current")</f>
        <v>#REF!</v>
      </c>
      <c r="AJ13" s="275">
        <f>'Summary (3)'!R21</f>
        <v>0</v>
      </c>
      <c r="AK13" s="139">
        <f>'Summary (3)'!S21</f>
        <v>0</v>
      </c>
      <c r="AL13" s="1438"/>
      <c r="AM13" s="1439"/>
      <c r="AN13" s="1451"/>
      <c r="AO13" s="1439"/>
      <c r="AP13" s="108" t="e">
        <f>IF('Summary - ML &amp; PM'!#REF!="New Agreement","","Current")</f>
        <v>#REF!</v>
      </c>
      <c r="AQ13" s="276">
        <f>'Summary (3)'!U21</f>
        <v>0</v>
      </c>
      <c r="AR13" s="142">
        <f>'Summary (3)'!V21</f>
        <v>0</v>
      </c>
      <c r="AS13" s="1456"/>
      <c r="AT13" s="1457"/>
      <c r="AU13" s="1460"/>
      <c r="AV13" s="1457"/>
      <c r="AW13" s="109" t="e">
        <f>IF('Summary - ML &amp; PM'!#REF!="New Agreement","","Current")</f>
        <v>#REF!</v>
      </c>
      <c r="AX13" s="277">
        <f>'Summary (3)'!X21</f>
        <v>0</v>
      </c>
      <c r="AY13" s="145">
        <f>'Summary (3)'!Y21</f>
        <v>0</v>
      </c>
      <c r="AZ13" s="1465"/>
      <c r="BA13" s="1466"/>
      <c r="BB13" s="1469"/>
      <c r="BC13" s="1466"/>
      <c r="BD13" s="110" t="e">
        <f>IF('Summary - ML &amp; PM'!#REF!="New Agreement","","Current")</f>
        <v>#REF!</v>
      </c>
      <c r="BE13" s="278">
        <f>'Summary (3)'!AA21</f>
        <v>0</v>
      </c>
      <c r="BF13" s="148">
        <f>'Summary (3)'!AB21</f>
        <v>0</v>
      </c>
      <c r="BG13" s="1474"/>
      <c r="BH13" s="1475"/>
      <c r="BI13" s="1483"/>
      <c r="BJ13" s="1475"/>
      <c r="BK13" s="111" t="e">
        <f>IF('Summary - ML &amp; PM'!#REF!="New Agreement","","Current")</f>
        <v>#REF!</v>
      </c>
      <c r="BL13" s="279">
        <f>'Summary (3)'!AD21</f>
        <v>0</v>
      </c>
      <c r="BM13" s="151">
        <f>'Summary (3)'!AE21</f>
        <v>0</v>
      </c>
      <c r="BN13" s="1444"/>
      <c r="BO13" s="1445"/>
      <c r="BP13" s="1448"/>
      <c r="BQ13" s="1445"/>
      <c r="BR13" s="112" t="e">
        <f>IF('Summary - ML &amp; PM'!#REF!="New Agreement","","Current")</f>
        <v>#REF!</v>
      </c>
      <c r="BS13" s="280">
        <f>'Summary (3)'!AG21</f>
        <v>0</v>
      </c>
      <c r="BT13" s="556">
        <f>'Summary (3)'!AH21</f>
        <v>0</v>
      </c>
      <c r="BU13" s="1485"/>
      <c r="BV13" s="1487"/>
      <c r="BW13" s="1489"/>
    </row>
    <row r="14" spans="1:112" s="245" customFormat="1" ht="62">
      <c r="A14" s="1429"/>
      <c r="B14" s="1430"/>
      <c r="C14" s="124" t="s">
        <v>280</v>
      </c>
      <c r="D14" s="105" t="s">
        <v>281</v>
      </c>
      <c r="E14" s="105" t="s">
        <v>282</v>
      </c>
      <c r="F14" s="105" t="s">
        <v>283</v>
      </c>
      <c r="G14" s="95" t="s">
        <v>284</v>
      </c>
      <c r="H14" s="264" t="s">
        <v>285</v>
      </c>
      <c r="I14" s="122" t="s">
        <v>284</v>
      </c>
      <c r="J14" s="131" t="s">
        <v>280</v>
      </c>
      <c r="K14" s="96" t="s">
        <v>281</v>
      </c>
      <c r="L14" s="96" t="s">
        <v>282</v>
      </c>
      <c r="M14" s="96" t="s">
        <v>283</v>
      </c>
      <c r="N14" s="96" t="str">
        <f>G14</f>
        <v>Budgeted Salary</v>
      </c>
      <c r="O14" s="265" t="str">
        <f>H14</f>
        <v>Change</v>
      </c>
      <c r="P14" s="129" t="str">
        <f>I14</f>
        <v>Budgeted Salary</v>
      </c>
      <c r="Q14" s="134" t="s">
        <v>280</v>
      </c>
      <c r="R14" s="97" t="s">
        <v>281</v>
      </c>
      <c r="S14" s="97" t="s">
        <v>282</v>
      </c>
      <c r="T14" s="97" t="s">
        <v>283</v>
      </c>
      <c r="U14" s="97" t="str">
        <f>N14</f>
        <v>Budgeted Salary</v>
      </c>
      <c r="V14" s="266" t="str">
        <f>O14</f>
        <v>Change</v>
      </c>
      <c r="W14" s="132" t="str">
        <f>P14</f>
        <v>Budgeted Salary</v>
      </c>
      <c r="X14" s="137" t="s">
        <v>280</v>
      </c>
      <c r="Y14" s="106" t="s">
        <v>281</v>
      </c>
      <c r="Z14" s="106" t="s">
        <v>282</v>
      </c>
      <c r="AA14" s="106" t="s">
        <v>283</v>
      </c>
      <c r="AB14" s="102" t="str">
        <f>U14</f>
        <v>Budgeted Salary</v>
      </c>
      <c r="AC14" s="274" t="str">
        <f>V14</f>
        <v>Change</v>
      </c>
      <c r="AD14" s="136" t="str">
        <f>W14</f>
        <v>Budgeted Salary</v>
      </c>
      <c r="AE14" s="140" t="s">
        <v>280</v>
      </c>
      <c r="AF14" s="104" t="s">
        <v>281</v>
      </c>
      <c r="AG14" s="104" t="s">
        <v>282</v>
      </c>
      <c r="AH14" s="104" t="s">
        <v>283</v>
      </c>
      <c r="AI14" s="103" t="str">
        <f>AB14</f>
        <v>Budgeted Salary</v>
      </c>
      <c r="AJ14" s="275" t="str">
        <f>AC14</f>
        <v>Change</v>
      </c>
      <c r="AK14" s="139" t="str">
        <f>AD14</f>
        <v>Budgeted Salary</v>
      </c>
      <c r="AL14" s="143" t="s">
        <v>280</v>
      </c>
      <c r="AM14" s="113" t="s">
        <v>281</v>
      </c>
      <c r="AN14" s="113" t="s">
        <v>282</v>
      </c>
      <c r="AO14" s="113" t="s">
        <v>283</v>
      </c>
      <c r="AP14" s="108" t="str">
        <f>AI14</f>
        <v>Budgeted Salary</v>
      </c>
      <c r="AQ14" s="276" t="str">
        <f>AJ14</f>
        <v>Change</v>
      </c>
      <c r="AR14" s="142" t="str">
        <f>AK14</f>
        <v>Budgeted Salary</v>
      </c>
      <c r="AS14" s="146" t="s">
        <v>280</v>
      </c>
      <c r="AT14" s="114" t="s">
        <v>281</v>
      </c>
      <c r="AU14" s="114" t="s">
        <v>282</v>
      </c>
      <c r="AV14" s="114" t="s">
        <v>283</v>
      </c>
      <c r="AW14" s="109" t="str">
        <f>AP14</f>
        <v>Budgeted Salary</v>
      </c>
      <c r="AX14" s="277" t="str">
        <f>AQ14</f>
        <v>Change</v>
      </c>
      <c r="AY14" s="145" t="str">
        <f>AR14</f>
        <v>Budgeted Salary</v>
      </c>
      <c r="AZ14" s="149" t="s">
        <v>280</v>
      </c>
      <c r="BA14" s="115" t="s">
        <v>281</v>
      </c>
      <c r="BB14" s="115" t="s">
        <v>282</v>
      </c>
      <c r="BC14" s="115" t="s">
        <v>283</v>
      </c>
      <c r="BD14" s="110" t="str">
        <f>AW14</f>
        <v>Budgeted Salary</v>
      </c>
      <c r="BE14" s="278" t="str">
        <f>AX14</f>
        <v>Change</v>
      </c>
      <c r="BF14" s="148" t="str">
        <f>AY14</f>
        <v>Budgeted Salary</v>
      </c>
      <c r="BG14" s="152" t="s">
        <v>280</v>
      </c>
      <c r="BH14" s="116" t="s">
        <v>281</v>
      </c>
      <c r="BI14" s="116" t="s">
        <v>282</v>
      </c>
      <c r="BJ14" s="116" t="s">
        <v>283</v>
      </c>
      <c r="BK14" s="111" t="str">
        <f>BD14</f>
        <v>Budgeted Salary</v>
      </c>
      <c r="BL14" s="279" t="str">
        <f>BE14</f>
        <v>Change</v>
      </c>
      <c r="BM14" s="151" t="str">
        <f>BF14</f>
        <v>Budgeted Salary</v>
      </c>
      <c r="BN14" s="153" t="s">
        <v>280</v>
      </c>
      <c r="BO14" s="117" t="s">
        <v>281</v>
      </c>
      <c r="BP14" s="117" t="s">
        <v>282</v>
      </c>
      <c r="BQ14" s="117" t="s">
        <v>283</v>
      </c>
      <c r="BR14" s="112" t="str">
        <f>BK14</f>
        <v>Budgeted Salary</v>
      </c>
      <c r="BS14" s="280" t="str">
        <f>BL14</f>
        <v>Change</v>
      </c>
      <c r="BT14" s="556" t="str">
        <f>BM14</f>
        <v>Budgeted Salary</v>
      </c>
      <c r="BU14" s="557" t="str">
        <f>U14</f>
        <v>Budgeted Salary</v>
      </c>
      <c r="BV14" s="746" t="str">
        <f>V14</f>
        <v>Change</v>
      </c>
      <c r="BW14" s="560" t="str">
        <f>W14</f>
        <v>Budgeted Salary</v>
      </c>
      <c r="BX14" s="246"/>
      <c r="BY14" s="246"/>
      <c r="BZ14" s="246"/>
      <c r="CA14" s="246"/>
      <c r="CB14" s="246"/>
      <c r="CC14" s="246"/>
      <c r="CD14" s="246"/>
      <c r="CE14" s="246"/>
      <c r="CF14" s="246"/>
      <c r="CG14" s="246"/>
      <c r="CH14" s="246"/>
      <c r="CI14" s="246"/>
      <c r="CJ14" s="246"/>
      <c r="CK14" s="246"/>
      <c r="CL14" s="246"/>
      <c r="CM14" s="246"/>
      <c r="CN14" s="246"/>
      <c r="CO14" s="246"/>
      <c r="CP14" s="246"/>
      <c r="CQ14" s="246"/>
      <c r="CR14" s="246"/>
      <c r="CS14" s="246"/>
      <c r="CT14" s="246"/>
      <c r="CU14" s="246"/>
      <c r="CV14" s="246"/>
      <c r="CW14" s="246"/>
      <c r="CX14" s="246"/>
      <c r="CY14" s="246"/>
      <c r="CZ14" s="246"/>
      <c r="DA14" s="246"/>
      <c r="DB14" s="246"/>
      <c r="DC14" s="246"/>
      <c r="DD14" s="246"/>
      <c r="DE14" s="246"/>
      <c r="DF14" s="246"/>
      <c r="DG14" s="246"/>
      <c r="DH14" s="246"/>
    </row>
    <row r="15" spans="1:112" ht="19.5" customHeight="1">
      <c r="A15" s="1173"/>
      <c r="B15" s="1049"/>
      <c r="C15" s="247"/>
      <c r="D15" s="248"/>
      <c r="E15" s="249"/>
      <c r="F15" s="368">
        <f>E15*D15</f>
        <v>0</v>
      </c>
      <c r="G15" s="250"/>
      <c r="H15" s="369">
        <f>I15-G15</f>
        <v>0</v>
      </c>
      <c r="I15" s="370">
        <f>ROUND(IF(ISBLANK(C15),G15,C15*F15),0)</f>
        <v>0</v>
      </c>
      <c r="J15" s="247"/>
      <c r="K15" s="248"/>
      <c r="L15" s="249"/>
      <c r="M15" s="368">
        <f t="shared" ref="M15:M57" si="0">L15*K15</f>
        <v>0</v>
      </c>
      <c r="N15" s="250"/>
      <c r="O15" s="369">
        <f>P15-N15</f>
        <v>0</v>
      </c>
      <c r="P15" s="370">
        <f t="shared" ref="P15:P57" si="1">ROUND(IF(ISBLANK(J15),N15,J15*M15),0)</f>
        <v>0</v>
      </c>
      <c r="Q15" s="247"/>
      <c r="R15" s="248"/>
      <c r="S15" s="249"/>
      <c r="T15" s="368">
        <f>S15*R15</f>
        <v>0</v>
      </c>
      <c r="U15" s="250"/>
      <c r="V15" s="369">
        <f>W15-U15</f>
        <v>0</v>
      </c>
      <c r="W15" s="370">
        <f t="shared" ref="W15:W57" si="2">ROUND(IF(ISBLANK(Q15),U15,Q15*T15),0)</f>
        <v>0</v>
      </c>
      <c r="X15" s="247"/>
      <c r="Y15" s="248"/>
      <c r="Z15" s="249"/>
      <c r="AA15" s="368">
        <f>Z15*Y15</f>
        <v>0</v>
      </c>
      <c r="AB15" s="250"/>
      <c r="AC15" s="369">
        <f>AD15-AB15</f>
        <v>0</v>
      </c>
      <c r="AD15" s="370">
        <f t="shared" ref="AD15:AD57" si="3">ROUND(IF(ISBLANK(X15),AB15,X15*AA15),0)</f>
        <v>0</v>
      </c>
      <c r="AE15" s="247"/>
      <c r="AF15" s="248"/>
      <c r="AG15" s="249"/>
      <c r="AH15" s="368">
        <f>AG15*AF15</f>
        <v>0</v>
      </c>
      <c r="AI15" s="250"/>
      <c r="AJ15" s="369">
        <f>AK15-AI15</f>
        <v>0</v>
      </c>
      <c r="AK15" s="370">
        <f t="shared" ref="AK15:AK57" si="4">ROUND(IF(ISBLANK(AE15),AI15,AE15*AH15),0)</f>
        <v>0</v>
      </c>
      <c r="AL15" s="247"/>
      <c r="AM15" s="248"/>
      <c r="AN15" s="249"/>
      <c r="AO15" s="368">
        <f>AN15*AM15</f>
        <v>0</v>
      </c>
      <c r="AP15" s="250"/>
      <c r="AQ15" s="369">
        <f>AR15-AP15</f>
        <v>0</v>
      </c>
      <c r="AR15" s="370">
        <f t="shared" ref="AR15:AR57" si="5">ROUND(IF(ISBLANK(AL15),AP15,AL15*AO15),0)</f>
        <v>0</v>
      </c>
      <c r="AS15" s="247"/>
      <c r="AT15" s="248"/>
      <c r="AU15" s="249"/>
      <c r="AV15" s="368">
        <f t="shared" ref="AV15:AV57" si="6">AU15*AT15</f>
        <v>0</v>
      </c>
      <c r="AW15" s="250"/>
      <c r="AX15" s="369">
        <f>AY15-AW15</f>
        <v>0</v>
      </c>
      <c r="AY15" s="370">
        <f t="shared" ref="AY15:AY57" si="7">ROUND(IF(ISBLANK(AS15),AW15,AS15*AV15),0)</f>
        <v>0</v>
      </c>
      <c r="AZ15" s="247"/>
      <c r="BA15" s="248"/>
      <c r="BB15" s="249"/>
      <c r="BC15" s="368">
        <f t="shared" ref="BC15:BC57" si="8">BB15*BA15</f>
        <v>0</v>
      </c>
      <c r="BD15" s="250"/>
      <c r="BE15" s="369">
        <f>BF15-BD15</f>
        <v>0</v>
      </c>
      <c r="BF15" s="370">
        <f t="shared" ref="BF15:BF57" si="9">ROUND(IF(ISBLANK(AZ15),BD15,AZ15*BC15),0)</f>
        <v>0</v>
      </c>
      <c r="BG15" s="247"/>
      <c r="BH15" s="248"/>
      <c r="BI15" s="378"/>
      <c r="BJ15" s="368">
        <f t="shared" ref="BJ15:BJ57" si="10">BI15*BH15</f>
        <v>0</v>
      </c>
      <c r="BK15" s="250"/>
      <c r="BL15" s="369">
        <f>BM15-BK15</f>
        <v>0</v>
      </c>
      <c r="BM15" s="370">
        <f t="shared" ref="BM15:BM57" si="11">ROUND(IF(ISBLANK(BG15),BK15,BG15*BJ15),0)</f>
        <v>0</v>
      </c>
      <c r="BN15" s="247"/>
      <c r="BO15" s="248"/>
      <c r="BP15" s="249"/>
      <c r="BQ15" s="368">
        <f t="shared" ref="BQ15:BQ57" si="12">BP15*BO15</f>
        <v>0</v>
      </c>
      <c r="BR15" s="250"/>
      <c r="BS15" s="369">
        <f>BT15-BR15</f>
        <v>0</v>
      </c>
      <c r="BT15" s="561">
        <f t="shared" ref="BT15:BT57" si="13">ROUND(IF(ISBLANK(BN15),BR15,BN15*BQ15),0)</f>
        <v>0</v>
      </c>
      <c r="BU15" s="382">
        <f t="shared" ref="BU15:BW30" si="14">SUM(G15,N15,U15,AB15,AI15,AP15,AW15,BD15,BK15,BR15)</f>
        <v>0</v>
      </c>
      <c r="BV15" s="371">
        <f t="shared" si="14"/>
        <v>0</v>
      </c>
      <c r="BW15" s="370">
        <f t="shared" si="14"/>
        <v>0</v>
      </c>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row>
    <row r="16" spans="1:112" ht="19.5" customHeight="1">
      <c r="A16" s="1173"/>
      <c r="B16" s="1049"/>
      <c r="C16" s="247"/>
      <c r="D16" s="248"/>
      <c r="E16" s="249"/>
      <c r="F16" s="368">
        <f t="shared" ref="F16:F57" si="15">E16*D16</f>
        <v>0</v>
      </c>
      <c r="G16" s="250"/>
      <c r="H16" s="369">
        <f t="shared" ref="H16:H57" si="16">I16-G16</f>
        <v>0</v>
      </c>
      <c r="I16" s="370">
        <f t="shared" ref="I16:I57" si="17">ROUND(IF(ISBLANK(C16),G16,C16*F16),0)</f>
        <v>0</v>
      </c>
      <c r="J16" s="247"/>
      <c r="K16" s="248"/>
      <c r="L16" s="249"/>
      <c r="M16" s="368">
        <f t="shared" si="0"/>
        <v>0</v>
      </c>
      <c r="N16" s="250"/>
      <c r="O16" s="369">
        <f t="shared" ref="O16:O57" si="18">P16-N16</f>
        <v>0</v>
      </c>
      <c r="P16" s="370">
        <f t="shared" si="1"/>
        <v>0</v>
      </c>
      <c r="Q16" s="247"/>
      <c r="R16" s="248"/>
      <c r="S16" s="249"/>
      <c r="T16" s="368">
        <f t="shared" ref="T16:T57" si="19">S16*R16</f>
        <v>0</v>
      </c>
      <c r="U16" s="250"/>
      <c r="V16" s="369">
        <f t="shared" ref="V16:V57" si="20">W16-U16</f>
        <v>0</v>
      </c>
      <c r="W16" s="370">
        <f t="shared" si="2"/>
        <v>0</v>
      </c>
      <c r="X16" s="247"/>
      <c r="Y16" s="248"/>
      <c r="Z16" s="249"/>
      <c r="AA16" s="368">
        <f t="shared" ref="AA16:AA57" si="21">Z16*Y16</f>
        <v>0</v>
      </c>
      <c r="AB16" s="250"/>
      <c r="AC16" s="369">
        <f t="shared" ref="AC16:AC57" si="22">AD16-AB16</f>
        <v>0</v>
      </c>
      <c r="AD16" s="370">
        <f t="shared" si="3"/>
        <v>0</v>
      </c>
      <c r="AE16" s="247"/>
      <c r="AF16" s="248"/>
      <c r="AG16" s="249"/>
      <c r="AH16" s="368">
        <f t="shared" ref="AH16:AH57" si="23">AG16*AF16</f>
        <v>0</v>
      </c>
      <c r="AI16" s="250"/>
      <c r="AJ16" s="369">
        <f t="shared" ref="AJ16:AJ57" si="24">AK16-AI16</f>
        <v>0</v>
      </c>
      <c r="AK16" s="370">
        <f t="shared" si="4"/>
        <v>0</v>
      </c>
      <c r="AL16" s="247"/>
      <c r="AM16" s="248"/>
      <c r="AN16" s="249"/>
      <c r="AO16" s="368">
        <f t="shared" ref="AO16:AO57" si="25">AN16*AM16</f>
        <v>0</v>
      </c>
      <c r="AP16" s="250"/>
      <c r="AQ16" s="369">
        <f t="shared" ref="AQ16:AQ57" si="26">AR16-AP16</f>
        <v>0</v>
      </c>
      <c r="AR16" s="370">
        <f t="shared" si="5"/>
        <v>0</v>
      </c>
      <c r="AS16" s="247"/>
      <c r="AT16" s="248"/>
      <c r="AU16" s="249"/>
      <c r="AV16" s="368">
        <f t="shared" si="6"/>
        <v>0</v>
      </c>
      <c r="AW16" s="250"/>
      <c r="AX16" s="369">
        <f t="shared" ref="AX16:AX57" si="27">AY16-AW16</f>
        <v>0</v>
      </c>
      <c r="AY16" s="370">
        <f t="shared" si="7"/>
        <v>0</v>
      </c>
      <c r="AZ16" s="247"/>
      <c r="BA16" s="248"/>
      <c r="BB16" s="249"/>
      <c r="BC16" s="368">
        <f t="shared" si="8"/>
        <v>0</v>
      </c>
      <c r="BD16" s="250"/>
      <c r="BE16" s="369">
        <f t="shared" ref="BE16:BE57" si="28">BF16-BD16</f>
        <v>0</v>
      </c>
      <c r="BF16" s="370">
        <f t="shared" si="9"/>
        <v>0</v>
      </c>
      <c r="BG16" s="247"/>
      <c r="BH16" s="248"/>
      <c r="BI16" s="378"/>
      <c r="BJ16" s="368">
        <f t="shared" si="10"/>
        <v>0</v>
      </c>
      <c r="BK16" s="250"/>
      <c r="BL16" s="369">
        <f t="shared" ref="BL16:BL57" si="29">BM16-BK16</f>
        <v>0</v>
      </c>
      <c r="BM16" s="370">
        <f t="shared" si="11"/>
        <v>0</v>
      </c>
      <c r="BN16" s="247"/>
      <c r="BO16" s="248"/>
      <c r="BP16" s="249"/>
      <c r="BQ16" s="368">
        <f t="shared" si="12"/>
        <v>0</v>
      </c>
      <c r="BR16" s="250"/>
      <c r="BS16" s="369">
        <f t="shared" ref="BS16:BS57" si="30">BT16-BR16</f>
        <v>0</v>
      </c>
      <c r="BT16" s="561">
        <f t="shared" si="13"/>
        <v>0</v>
      </c>
      <c r="BU16" s="382">
        <f t="shared" si="14"/>
        <v>0</v>
      </c>
      <c r="BV16" s="371">
        <f t="shared" si="14"/>
        <v>0</v>
      </c>
      <c r="BW16" s="370">
        <f t="shared" si="14"/>
        <v>0</v>
      </c>
      <c r="BX16" s="251"/>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row>
    <row r="17" spans="1:112" ht="20.149999999999999" customHeight="1">
      <c r="A17" s="1173"/>
      <c r="B17" s="1049"/>
      <c r="C17" s="247"/>
      <c r="D17" s="341"/>
      <c r="E17" s="120"/>
      <c r="F17" s="368">
        <f t="shared" si="15"/>
        <v>0</v>
      </c>
      <c r="G17" s="250"/>
      <c r="H17" s="369">
        <f t="shared" si="16"/>
        <v>0</v>
      </c>
      <c r="I17" s="370">
        <f t="shared" si="17"/>
        <v>0</v>
      </c>
      <c r="J17" s="247"/>
      <c r="K17" s="248"/>
      <c r="L17" s="249"/>
      <c r="M17" s="368">
        <f t="shared" si="0"/>
        <v>0</v>
      </c>
      <c r="N17" s="250"/>
      <c r="O17" s="369">
        <f t="shared" si="18"/>
        <v>0</v>
      </c>
      <c r="P17" s="370">
        <f t="shared" si="1"/>
        <v>0</v>
      </c>
      <c r="Q17" s="247"/>
      <c r="R17" s="248"/>
      <c r="S17" s="249"/>
      <c r="T17" s="368">
        <f t="shared" si="19"/>
        <v>0</v>
      </c>
      <c r="U17" s="250"/>
      <c r="V17" s="369">
        <f t="shared" si="20"/>
        <v>0</v>
      </c>
      <c r="W17" s="370">
        <f t="shared" si="2"/>
        <v>0</v>
      </c>
      <c r="X17" s="247"/>
      <c r="Y17" s="248"/>
      <c r="Z17" s="249"/>
      <c r="AA17" s="368">
        <f t="shared" si="21"/>
        <v>0</v>
      </c>
      <c r="AB17" s="250"/>
      <c r="AC17" s="369">
        <f t="shared" si="22"/>
        <v>0</v>
      </c>
      <c r="AD17" s="370">
        <f t="shared" si="3"/>
        <v>0</v>
      </c>
      <c r="AE17" s="247"/>
      <c r="AF17" s="248"/>
      <c r="AG17" s="249"/>
      <c r="AH17" s="368">
        <f t="shared" si="23"/>
        <v>0</v>
      </c>
      <c r="AI17" s="250"/>
      <c r="AJ17" s="369">
        <f t="shared" si="24"/>
        <v>0</v>
      </c>
      <c r="AK17" s="370">
        <f t="shared" si="4"/>
        <v>0</v>
      </c>
      <c r="AL17" s="247"/>
      <c r="AM17" s="248"/>
      <c r="AN17" s="249"/>
      <c r="AO17" s="368">
        <f t="shared" si="25"/>
        <v>0</v>
      </c>
      <c r="AP17" s="250"/>
      <c r="AQ17" s="369">
        <f t="shared" si="26"/>
        <v>0</v>
      </c>
      <c r="AR17" s="370">
        <f t="shared" si="5"/>
        <v>0</v>
      </c>
      <c r="AS17" s="247"/>
      <c r="AT17" s="248"/>
      <c r="AU17" s="249"/>
      <c r="AV17" s="368">
        <f t="shared" si="6"/>
        <v>0</v>
      </c>
      <c r="AW17" s="250"/>
      <c r="AX17" s="369">
        <f t="shared" si="27"/>
        <v>0</v>
      </c>
      <c r="AY17" s="370">
        <f t="shared" si="7"/>
        <v>0</v>
      </c>
      <c r="AZ17" s="247"/>
      <c r="BA17" s="248"/>
      <c r="BB17" s="249"/>
      <c r="BC17" s="368">
        <f t="shared" si="8"/>
        <v>0</v>
      </c>
      <c r="BD17" s="250"/>
      <c r="BE17" s="369">
        <f t="shared" si="28"/>
        <v>0</v>
      </c>
      <c r="BF17" s="370">
        <f t="shared" si="9"/>
        <v>0</v>
      </c>
      <c r="BG17" s="247"/>
      <c r="BH17" s="248"/>
      <c r="BI17" s="378"/>
      <c r="BJ17" s="368">
        <f t="shared" si="10"/>
        <v>0</v>
      </c>
      <c r="BK17" s="250"/>
      <c r="BL17" s="369">
        <f t="shared" si="29"/>
        <v>0</v>
      </c>
      <c r="BM17" s="370">
        <f t="shared" si="11"/>
        <v>0</v>
      </c>
      <c r="BN17" s="247"/>
      <c r="BO17" s="248"/>
      <c r="BP17" s="249"/>
      <c r="BQ17" s="368">
        <f t="shared" si="12"/>
        <v>0</v>
      </c>
      <c r="BR17" s="250"/>
      <c r="BS17" s="369">
        <f t="shared" si="30"/>
        <v>0</v>
      </c>
      <c r="BT17" s="561">
        <f t="shared" si="13"/>
        <v>0</v>
      </c>
      <c r="BU17" s="382">
        <f t="shared" si="14"/>
        <v>0</v>
      </c>
      <c r="BV17" s="371">
        <f t="shared" si="14"/>
        <v>0</v>
      </c>
      <c r="BW17" s="370">
        <f t="shared" si="14"/>
        <v>0</v>
      </c>
      <c r="BX17" s="251"/>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row>
    <row r="18" spans="1:112" ht="20.149999999999999" customHeight="1">
      <c r="A18" s="1173"/>
      <c r="B18" s="1049"/>
      <c r="C18" s="247"/>
      <c r="D18" s="341"/>
      <c r="E18" s="249"/>
      <c r="F18" s="368">
        <f t="shared" si="15"/>
        <v>0</v>
      </c>
      <c r="G18" s="250"/>
      <c r="H18" s="369">
        <f t="shared" si="16"/>
        <v>0</v>
      </c>
      <c r="I18" s="370">
        <f t="shared" si="17"/>
        <v>0</v>
      </c>
      <c r="J18" s="247"/>
      <c r="K18" s="248"/>
      <c r="L18" s="249"/>
      <c r="M18" s="368">
        <f t="shared" si="0"/>
        <v>0</v>
      </c>
      <c r="N18" s="250"/>
      <c r="O18" s="369">
        <f t="shared" si="18"/>
        <v>0</v>
      </c>
      <c r="P18" s="370">
        <f t="shared" si="1"/>
        <v>0</v>
      </c>
      <c r="Q18" s="247"/>
      <c r="R18" s="248"/>
      <c r="S18" s="249"/>
      <c r="T18" s="368">
        <f t="shared" si="19"/>
        <v>0</v>
      </c>
      <c r="U18" s="250"/>
      <c r="V18" s="369">
        <f t="shared" si="20"/>
        <v>0</v>
      </c>
      <c r="W18" s="370">
        <f t="shared" si="2"/>
        <v>0</v>
      </c>
      <c r="X18" s="247"/>
      <c r="Y18" s="248"/>
      <c r="Z18" s="249"/>
      <c r="AA18" s="368">
        <f t="shared" si="21"/>
        <v>0</v>
      </c>
      <c r="AB18" s="250"/>
      <c r="AC18" s="369">
        <f t="shared" si="22"/>
        <v>0</v>
      </c>
      <c r="AD18" s="370">
        <f t="shared" si="3"/>
        <v>0</v>
      </c>
      <c r="AE18" s="247"/>
      <c r="AF18" s="248"/>
      <c r="AG18" s="249"/>
      <c r="AH18" s="368">
        <f t="shared" si="23"/>
        <v>0</v>
      </c>
      <c r="AI18" s="250"/>
      <c r="AJ18" s="369">
        <f t="shared" si="24"/>
        <v>0</v>
      </c>
      <c r="AK18" s="370">
        <f t="shared" si="4"/>
        <v>0</v>
      </c>
      <c r="AL18" s="247"/>
      <c r="AM18" s="248"/>
      <c r="AN18" s="249"/>
      <c r="AO18" s="368">
        <f t="shared" si="25"/>
        <v>0</v>
      </c>
      <c r="AP18" s="250"/>
      <c r="AQ18" s="369">
        <f t="shared" si="26"/>
        <v>0</v>
      </c>
      <c r="AR18" s="370">
        <f t="shared" si="5"/>
        <v>0</v>
      </c>
      <c r="AS18" s="247"/>
      <c r="AT18" s="248"/>
      <c r="AU18" s="249"/>
      <c r="AV18" s="368">
        <f t="shared" si="6"/>
        <v>0</v>
      </c>
      <c r="AW18" s="250"/>
      <c r="AX18" s="369">
        <f t="shared" si="27"/>
        <v>0</v>
      </c>
      <c r="AY18" s="370">
        <f t="shared" si="7"/>
        <v>0</v>
      </c>
      <c r="AZ18" s="247"/>
      <c r="BA18" s="248"/>
      <c r="BB18" s="249"/>
      <c r="BC18" s="368">
        <f t="shared" si="8"/>
        <v>0</v>
      </c>
      <c r="BD18" s="250"/>
      <c r="BE18" s="369">
        <f t="shared" si="28"/>
        <v>0</v>
      </c>
      <c r="BF18" s="370">
        <f t="shared" si="9"/>
        <v>0</v>
      </c>
      <c r="BG18" s="247"/>
      <c r="BH18" s="248"/>
      <c r="BI18" s="378"/>
      <c r="BJ18" s="368">
        <f t="shared" si="10"/>
        <v>0</v>
      </c>
      <c r="BK18" s="250"/>
      <c r="BL18" s="369">
        <f t="shared" si="29"/>
        <v>0</v>
      </c>
      <c r="BM18" s="370">
        <f t="shared" si="11"/>
        <v>0</v>
      </c>
      <c r="BN18" s="247"/>
      <c r="BO18" s="248"/>
      <c r="BP18" s="249"/>
      <c r="BQ18" s="368">
        <f t="shared" si="12"/>
        <v>0</v>
      </c>
      <c r="BR18" s="250"/>
      <c r="BS18" s="369">
        <f t="shared" si="30"/>
        <v>0</v>
      </c>
      <c r="BT18" s="561">
        <f t="shared" si="13"/>
        <v>0</v>
      </c>
      <c r="BU18" s="382">
        <f t="shared" si="14"/>
        <v>0</v>
      </c>
      <c r="BV18" s="371">
        <f t="shared" si="14"/>
        <v>0</v>
      </c>
      <c r="BW18" s="370">
        <f t="shared" si="14"/>
        <v>0</v>
      </c>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row>
    <row r="19" spans="1:112" ht="20.149999999999999" customHeight="1">
      <c r="A19" s="1173"/>
      <c r="B19" s="1049"/>
      <c r="C19" s="247"/>
      <c r="D19" s="341"/>
      <c r="E19" s="249"/>
      <c r="F19" s="368">
        <f t="shared" si="15"/>
        <v>0</v>
      </c>
      <c r="G19" s="342"/>
      <c r="H19" s="369">
        <f t="shared" si="16"/>
        <v>0</v>
      </c>
      <c r="I19" s="370">
        <f t="shared" si="17"/>
        <v>0</v>
      </c>
      <c r="J19" s="125"/>
      <c r="K19" s="248"/>
      <c r="L19" s="249"/>
      <c r="M19" s="368">
        <f t="shared" si="0"/>
        <v>0</v>
      </c>
      <c r="N19" s="250"/>
      <c r="O19" s="369">
        <f t="shared" si="18"/>
        <v>0</v>
      </c>
      <c r="P19" s="370">
        <f t="shared" si="1"/>
        <v>0</v>
      </c>
      <c r="Q19" s="247"/>
      <c r="R19" s="248"/>
      <c r="S19" s="120"/>
      <c r="T19" s="368">
        <f t="shared" si="19"/>
        <v>0</v>
      </c>
      <c r="U19" s="250"/>
      <c r="V19" s="369">
        <f t="shared" si="20"/>
        <v>0</v>
      </c>
      <c r="W19" s="370">
        <f t="shared" si="2"/>
        <v>0</v>
      </c>
      <c r="X19" s="247"/>
      <c r="Y19" s="341"/>
      <c r="Z19" s="249"/>
      <c r="AA19" s="368">
        <f t="shared" si="21"/>
        <v>0</v>
      </c>
      <c r="AB19" s="342"/>
      <c r="AC19" s="369">
        <f t="shared" si="22"/>
        <v>0</v>
      </c>
      <c r="AD19" s="370">
        <f t="shared" si="3"/>
        <v>0</v>
      </c>
      <c r="AE19" s="125"/>
      <c r="AF19" s="248"/>
      <c r="AG19" s="249"/>
      <c r="AH19" s="368">
        <f t="shared" si="23"/>
        <v>0</v>
      </c>
      <c r="AI19" s="250"/>
      <c r="AJ19" s="369">
        <f t="shared" si="24"/>
        <v>0</v>
      </c>
      <c r="AK19" s="370">
        <f t="shared" si="4"/>
        <v>0</v>
      </c>
      <c r="AL19" s="247"/>
      <c r="AM19" s="248"/>
      <c r="AN19" s="249"/>
      <c r="AO19" s="368">
        <f t="shared" si="25"/>
        <v>0</v>
      </c>
      <c r="AP19" s="250"/>
      <c r="AQ19" s="369">
        <f t="shared" si="26"/>
        <v>0</v>
      </c>
      <c r="AR19" s="370">
        <f t="shared" si="5"/>
        <v>0</v>
      </c>
      <c r="AS19" s="247"/>
      <c r="AT19" s="248"/>
      <c r="AU19" s="249"/>
      <c r="AV19" s="368">
        <f t="shared" si="6"/>
        <v>0</v>
      </c>
      <c r="AW19" s="250"/>
      <c r="AX19" s="369">
        <f t="shared" si="27"/>
        <v>0</v>
      </c>
      <c r="AY19" s="370">
        <f t="shared" si="7"/>
        <v>0</v>
      </c>
      <c r="AZ19" s="247"/>
      <c r="BA19" s="248"/>
      <c r="BB19" s="249"/>
      <c r="BC19" s="368">
        <f t="shared" si="8"/>
        <v>0</v>
      </c>
      <c r="BD19" s="250"/>
      <c r="BE19" s="369">
        <f t="shared" si="28"/>
        <v>0</v>
      </c>
      <c r="BF19" s="370">
        <f t="shared" si="9"/>
        <v>0</v>
      </c>
      <c r="BG19" s="247"/>
      <c r="BH19" s="248"/>
      <c r="BI19" s="378"/>
      <c r="BJ19" s="368">
        <f t="shared" si="10"/>
        <v>0</v>
      </c>
      <c r="BK19" s="250"/>
      <c r="BL19" s="369">
        <f t="shared" si="29"/>
        <v>0</v>
      </c>
      <c r="BM19" s="370">
        <f t="shared" si="11"/>
        <v>0</v>
      </c>
      <c r="BN19" s="247"/>
      <c r="BO19" s="248"/>
      <c r="BP19" s="249"/>
      <c r="BQ19" s="368">
        <f t="shared" si="12"/>
        <v>0</v>
      </c>
      <c r="BR19" s="250"/>
      <c r="BS19" s="369">
        <f t="shared" si="30"/>
        <v>0</v>
      </c>
      <c r="BT19" s="561">
        <f t="shared" si="13"/>
        <v>0</v>
      </c>
      <c r="BU19" s="382">
        <f t="shared" si="14"/>
        <v>0</v>
      </c>
      <c r="BV19" s="371">
        <f t="shared" si="14"/>
        <v>0</v>
      </c>
      <c r="BW19" s="370">
        <f t="shared" si="14"/>
        <v>0</v>
      </c>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row>
    <row r="20" spans="1:112" ht="20.149999999999999" customHeight="1">
      <c r="A20" s="1173"/>
      <c r="B20" s="1049"/>
      <c r="C20" s="247"/>
      <c r="D20" s="248"/>
      <c r="E20" s="249"/>
      <c r="F20" s="368">
        <f t="shared" si="15"/>
        <v>0</v>
      </c>
      <c r="G20" s="250"/>
      <c r="H20" s="369">
        <f t="shared" si="16"/>
        <v>0</v>
      </c>
      <c r="I20" s="370">
        <f t="shared" si="17"/>
        <v>0</v>
      </c>
      <c r="J20" s="247"/>
      <c r="K20" s="248"/>
      <c r="L20" s="249"/>
      <c r="M20" s="368">
        <f t="shared" si="0"/>
        <v>0</v>
      </c>
      <c r="N20" s="250"/>
      <c r="O20" s="369">
        <f t="shared" si="18"/>
        <v>0</v>
      </c>
      <c r="P20" s="370">
        <f t="shared" si="1"/>
        <v>0</v>
      </c>
      <c r="Q20" s="247"/>
      <c r="R20" s="248"/>
      <c r="S20" s="249"/>
      <c r="T20" s="368">
        <f t="shared" si="19"/>
        <v>0</v>
      </c>
      <c r="U20" s="250"/>
      <c r="V20" s="369">
        <f t="shared" si="20"/>
        <v>0</v>
      </c>
      <c r="W20" s="370">
        <f t="shared" si="2"/>
        <v>0</v>
      </c>
      <c r="X20" s="247"/>
      <c r="Y20" s="248"/>
      <c r="Z20" s="249"/>
      <c r="AA20" s="368">
        <f t="shared" si="21"/>
        <v>0</v>
      </c>
      <c r="AB20" s="250"/>
      <c r="AC20" s="369">
        <f t="shared" si="22"/>
        <v>0</v>
      </c>
      <c r="AD20" s="370">
        <f t="shared" si="3"/>
        <v>0</v>
      </c>
      <c r="AE20" s="247"/>
      <c r="AF20" s="248"/>
      <c r="AG20" s="249"/>
      <c r="AH20" s="368">
        <f t="shared" si="23"/>
        <v>0</v>
      </c>
      <c r="AI20" s="250"/>
      <c r="AJ20" s="369">
        <f t="shared" si="24"/>
        <v>0</v>
      </c>
      <c r="AK20" s="370">
        <f t="shared" si="4"/>
        <v>0</v>
      </c>
      <c r="AL20" s="247"/>
      <c r="AM20" s="248"/>
      <c r="AN20" s="249"/>
      <c r="AO20" s="368">
        <f t="shared" si="25"/>
        <v>0</v>
      </c>
      <c r="AP20" s="250"/>
      <c r="AQ20" s="369">
        <f t="shared" si="26"/>
        <v>0</v>
      </c>
      <c r="AR20" s="370">
        <f t="shared" si="5"/>
        <v>0</v>
      </c>
      <c r="AS20" s="247"/>
      <c r="AT20" s="248"/>
      <c r="AU20" s="249"/>
      <c r="AV20" s="368">
        <f t="shared" si="6"/>
        <v>0</v>
      </c>
      <c r="AW20" s="250"/>
      <c r="AX20" s="369">
        <f t="shared" si="27"/>
        <v>0</v>
      </c>
      <c r="AY20" s="370">
        <f t="shared" si="7"/>
        <v>0</v>
      </c>
      <c r="AZ20" s="247"/>
      <c r="BA20" s="248"/>
      <c r="BB20" s="249"/>
      <c r="BC20" s="368">
        <f t="shared" si="8"/>
        <v>0</v>
      </c>
      <c r="BD20" s="250"/>
      <c r="BE20" s="369">
        <f t="shared" si="28"/>
        <v>0</v>
      </c>
      <c r="BF20" s="370">
        <f t="shared" si="9"/>
        <v>0</v>
      </c>
      <c r="BG20" s="247"/>
      <c r="BH20" s="248"/>
      <c r="BI20" s="378"/>
      <c r="BJ20" s="368">
        <f t="shared" si="10"/>
        <v>0</v>
      </c>
      <c r="BK20" s="250"/>
      <c r="BL20" s="369">
        <f t="shared" si="29"/>
        <v>0</v>
      </c>
      <c r="BM20" s="370">
        <f t="shared" si="11"/>
        <v>0</v>
      </c>
      <c r="BN20" s="247"/>
      <c r="BO20" s="248"/>
      <c r="BP20" s="249"/>
      <c r="BQ20" s="368">
        <f t="shared" si="12"/>
        <v>0</v>
      </c>
      <c r="BR20" s="250"/>
      <c r="BS20" s="369">
        <f t="shared" si="30"/>
        <v>0</v>
      </c>
      <c r="BT20" s="561">
        <f t="shared" si="13"/>
        <v>0</v>
      </c>
      <c r="BU20" s="382">
        <f t="shared" si="14"/>
        <v>0</v>
      </c>
      <c r="BV20" s="371">
        <f t="shared" si="14"/>
        <v>0</v>
      </c>
      <c r="BW20" s="370">
        <f t="shared" si="14"/>
        <v>0</v>
      </c>
      <c r="BX20" s="252"/>
      <c r="BY20" s="252"/>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row>
    <row r="21" spans="1:112" ht="20.149999999999999" customHeight="1">
      <c r="A21" s="1173"/>
      <c r="B21" s="1049"/>
      <c r="C21" s="247"/>
      <c r="D21" s="248"/>
      <c r="E21" s="249"/>
      <c r="F21" s="368">
        <f t="shared" si="15"/>
        <v>0</v>
      </c>
      <c r="G21" s="342"/>
      <c r="H21" s="369">
        <f t="shared" si="16"/>
        <v>0</v>
      </c>
      <c r="I21" s="370">
        <f t="shared" si="17"/>
        <v>0</v>
      </c>
      <c r="J21" s="125"/>
      <c r="K21" s="341"/>
      <c r="L21" s="120"/>
      <c r="M21" s="368">
        <f t="shared" si="0"/>
        <v>0</v>
      </c>
      <c r="N21" s="342"/>
      <c r="O21" s="369">
        <f t="shared" si="18"/>
        <v>0</v>
      </c>
      <c r="P21" s="370">
        <f t="shared" si="1"/>
        <v>0</v>
      </c>
      <c r="Q21" s="125"/>
      <c r="R21" s="341"/>
      <c r="S21" s="120"/>
      <c r="T21" s="368">
        <f t="shared" si="19"/>
        <v>0</v>
      </c>
      <c r="U21" s="342"/>
      <c r="V21" s="369">
        <f t="shared" si="20"/>
        <v>0</v>
      </c>
      <c r="W21" s="370">
        <f t="shared" si="2"/>
        <v>0</v>
      </c>
      <c r="X21" s="125"/>
      <c r="Y21" s="341"/>
      <c r="Z21" s="120"/>
      <c r="AA21" s="368">
        <f t="shared" si="21"/>
        <v>0</v>
      </c>
      <c r="AB21" s="342"/>
      <c r="AC21" s="369">
        <f t="shared" si="22"/>
        <v>0</v>
      </c>
      <c r="AD21" s="370">
        <f t="shared" si="3"/>
        <v>0</v>
      </c>
      <c r="AE21" s="125"/>
      <c r="AF21" s="341"/>
      <c r="AG21" s="120"/>
      <c r="AH21" s="368">
        <f t="shared" si="23"/>
        <v>0</v>
      </c>
      <c r="AI21" s="342"/>
      <c r="AJ21" s="369">
        <f t="shared" si="24"/>
        <v>0</v>
      </c>
      <c r="AK21" s="370">
        <f t="shared" si="4"/>
        <v>0</v>
      </c>
      <c r="AL21" s="125"/>
      <c r="AM21" s="248"/>
      <c r="AN21" s="249"/>
      <c r="AO21" s="368">
        <f t="shared" si="25"/>
        <v>0</v>
      </c>
      <c r="AP21" s="250"/>
      <c r="AQ21" s="369">
        <f t="shared" si="26"/>
        <v>0</v>
      </c>
      <c r="AR21" s="370">
        <f t="shared" si="5"/>
        <v>0</v>
      </c>
      <c r="AS21" s="247"/>
      <c r="AT21" s="248"/>
      <c r="AU21" s="249"/>
      <c r="AV21" s="368">
        <f t="shared" si="6"/>
        <v>0</v>
      </c>
      <c r="AW21" s="250"/>
      <c r="AX21" s="369">
        <f t="shared" si="27"/>
        <v>0</v>
      </c>
      <c r="AY21" s="370">
        <f t="shared" si="7"/>
        <v>0</v>
      </c>
      <c r="AZ21" s="247"/>
      <c r="BA21" s="248"/>
      <c r="BB21" s="249"/>
      <c r="BC21" s="368">
        <f t="shared" si="8"/>
        <v>0</v>
      </c>
      <c r="BD21" s="250"/>
      <c r="BE21" s="369">
        <f t="shared" si="28"/>
        <v>0</v>
      </c>
      <c r="BF21" s="370">
        <f t="shared" si="9"/>
        <v>0</v>
      </c>
      <c r="BG21" s="247"/>
      <c r="BH21" s="248"/>
      <c r="BI21" s="378"/>
      <c r="BJ21" s="368">
        <f t="shared" si="10"/>
        <v>0</v>
      </c>
      <c r="BK21" s="250"/>
      <c r="BL21" s="369">
        <f t="shared" si="29"/>
        <v>0</v>
      </c>
      <c r="BM21" s="370">
        <f t="shared" si="11"/>
        <v>0</v>
      </c>
      <c r="BN21" s="247"/>
      <c r="BO21" s="248"/>
      <c r="BP21" s="249"/>
      <c r="BQ21" s="368">
        <f t="shared" si="12"/>
        <v>0</v>
      </c>
      <c r="BR21" s="250"/>
      <c r="BS21" s="369">
        <f t="shared" si="30"/>
        <v>0</v>
      </c>
      <c r="BT21" s="561">
        <f t="shared" si="13"/>
        <v>0</v>
      </c>
      <c r="BU21" s="382">
        <f t="shared" si="14"/>
        <v>0</v>
      </c>
      <c r="BV21" s="371">
        <f t="shared" si="14"/>
        <v>0</v>
      </c>
      <c r="BW21" s="370">
        <f t="shared" si="14"/>
        <v>0</v>
      </c>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row>
    <row r="22" spans="1:112" ht="20.149999999999999" customHeight="1">
      <c r="A22" s="1173"/>
      <c r="B22" s="1049"/>
      <c r="C22" s="247"/>
      <c r="D22" s="248"/>
      <c r="E22" s="249"/>
      <c r="F22" s="368">
        <f t="shared" si="15"/>
        <v>0</v>
      </c>
      <c r="G22" s="342"/>
      <c r="H22" s="369">
        <f t="shared" si="16"/>
        <v>0</v>
      </c>
      <c r="I22" s="370">
        <f t="shared" si="17"/>
        <v>0</v>
      </c>
      <c r="J22" s="125"/>
      <c r="K22" s="341"/>
      <c r="L22" s="120"/>
      <c r="M22" s="368">
        <f t="shared" si="0"/>
        <v>0</v>
      </c>
      <c r="N22" s="342"/>
      <c r="O22" s="369">
        <f t="shared" si="18"/>
        <v>0</v>
      </c>
      <c r="P22" s="370">
        <f t="shared" si="1"/>
        <v>0</v>
      </c>
      <c r="Q22" s="125"/>
      <c r="R22" s="341"/>
      <c r="S22" s="120"/>
      <c r="T22" s="368">
        <f t="shared" si="19"/>
        <v>0</v>
      </c>
      <c r="U22" s="342"/>
      <c r="V22" s="369">
        <f t="shared" si="20"/>
        <v>0</v>
      </c>
      <c r="W22" s="370">
        <f t="shared" si="2"/>
        <v>0</v>
      </c>
      <c r="X22" s="125"/>
      <c r="Y22" s="341"/>
      <c r="Z22" s="120"/>
      <c r="AA22" s="368">
        <f t="shared" si="21"/>
        <v>0</v>
      </c>
      <c r="AB22" s="342"/>
      <c r="AC22" s="369">
        <f t="shared" si="22"/>
        <v>0</v>
      </c>
      <c r="AD22" s="370">
        <f t="shared" si="3"/>
        <v>0</v>
      </c>
      <c r="AE22" s="125"/>
      <c r="AF22" s="341"/>
      <c r="AG22" s="120"/>
      <c r="AH22" s="368">
        <f t="shared" si="23"/>
        <v>0</v>
      </c>
      <c r="AI22" s="342"/>
      <c r="AJ22" s="369">
        <f t="shared" si="24"/>
        <v>0</v>
      </c>
      <c r="AK22" s="370">
        <f t="shared" si="4"/>
        <v>0</v>
      </c>
      <c r="AL22" s="125"/>
      <c r="AM22" s="248"/>
      <c r="AN22" s="249"/>
      <c r="AO22" s="368">
        <f t="shared" si="25"/>
        <v>0</v>
      </c>
      <c r="AP22" s="250"/>
      <c r="AQ22" s="369">
        <f t="shared" si="26"/>
        <v>0</v>
      </c>
      <c r="AR22" s="370">
        <f t="shared" si="5"/>
        <v>0</v>
      </c>
      <c r="AS22" s="247"/>
      <c r="AT22" s="248"/>
      <c r="AU22" s="249"/>
      <c r="AV22" s="368">
        <f t="shared" si="6"/>
        <v>0</v>
      </c>
      <c r="AW22" s="250"/>
      <c r="AX22" s="369">
        <f t="shared" si="27"/>
        <v>0</v>
      </c>
      <c r="AY22" s="370">
        <f t="shared" si="7"/>
        <v>0</v>
      </c>
      <c r="AZ22" s="247"/>
      <c r="BA22" s="248"/>
      <c r="BB22" s="249"/>
      <c r="BC22" s="368">
        <f t="shared" si="8"/>
        <v>0</v>
      </c>
      <c r="BD22" s="250"/>
      <c r="BE22" s="369">
        <f t="shared" si="28"/>
        <v>0</v>
      </c>
      <c r="BF22" s="370">
        <f t="shared" si="9"/>
        <v>0</v>
      </c>
      <c r="BG22" s="247"/>
      <c r="BH22" s="248"/>
      <c r="BI22" s="378"/>
      <c r="BJ22" s="368">
        <f t="shared" si="10"/>
        <v>0</v>
      </c>
      <c r="BK22" s="250"/>
      <c r="BL22" s="369">
        <f t="shared" si="29"/>
        <v>0</v>
      </c>
      <c r="BM22" s="370">
        <f t="shared" si="11"/>
        <v>0</v>
      </c>
      <c r="BN22" s="247"/>
      <c r="BO22" s="248"/>
      <c r="BP22" s="249"/>
      <c r="BQ22" s="368">
        <f t="shared" si="12"/>
        <v>0</v>
      </c>
      <c r="BR22" s="250"/>
      <c r="BS22" s="369">
        <f t="shared" si="30"/>
        <v>0</v>
      </c>
      <c r="BT22" s="561">
        <f t="shared" si="13"/>
        <v>0</v>
      </c>
      <c r="BU22" s="382">
        <f t="shared" si="14"/>
        <v>0</v>
      </c>
      <c r="BV22" s="371">
        <f t="shared" si="14"/>
        <v>0</v>
      </c>
      <c r="BW22" s="370">
        <f t="shared" si="14"/>
        <v>0</v>
      </c>
      <c r="BX22" s="251"/>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row>
    <row r="23" spans="1:112" ht="20.149999999999999" customHeight="1">
      <c r="A23" s="1173"/>
      <c r="B23" s="1049"/>
      <c r="C23" s="247"/>
      <c r="D23" s="248"/>
      <c r="E23" s="249"/>
      <c r="F23" s="368">
        <f t="shared" si="15"/>
        <v>0</v>
      </c>
      <c r="G23" s="342"/>
      <c r="H23" s="369">
        <f t="shared" si="16"/>
        <v>0</v>
      </c>
      <c r="I23" s="370">
        <f t="shared" si="17"/>
        <v>0</v>
      </c>
      <c r="J23" s="125"/>
      <c r="K23" s="341"/>
      <c r="L23" s="120"/>
      <c r="M23" s="368">
        <f t="shared" si="0"/>
        <v>0</v>
      </c>
      <c r="N23" s="342"/>
      <c r="O23" s="369">
        <f t="shared" si="18"/>
        <v>0</v>
      </c>
      <c r="P23" s="370">
        <f t="shared" si="1"/>
        <v>0</v>
      </c>
      <c r="Q23" s="125"/>
      <c r="R23" s="341"/>
      <c r="S23" s="120"/>
      <c r="T23" s="368">
        <f t="shared" si="19"/>
        <v>0</v>
      </c>
      <c r="U23" s="342"/>
      <c r="V23" s="369">
        <f t="shared" si="20"/>
        <v>0</v>
      </c>
      <c r="W23" s="370">
        <f t="shared" si="2"/>
        <v>0</v>
      </c>
      <c r="X23" s="125"/>
      <c r="Y23" s="341"/>
      <c r="Z23" s="120"/>
      <c r="AA23" s="368">
        <f t="shared" si="21"/>
        <v>0</v>
      </c>
      <c r="AB23" s="342"/>
      <c r="AC23" s="369">
        <f t="shared" si="22"/>
        <v>0</v>
      </c>
      <c r="AD23" s="370">
        <f t="shared" si="3"/>
        <v>0</v>
      </c>
      <c r="AE23" s="125"/>
      <c r="AF23" s="341"/>
      <c r="AG23" s="120"/>
      <c r="AH23" s="368">
        <f t="shared" si="23"/>
        <v>0</v>
      </c>
      <c r="AI23" s="342"/>
      <c r="AJ23" s="369">
        <f t="shared" si="24"/>
        <v>0</v>
      </c>
      <c r="AK23" s="370">
        <f t="shared" si="4"/>
        <v>0</v>
      </c>
      <c r="AL23" s="125"/>
      <c r="AM23" s="248"/>
      <c r="AN23" s="249"/>
      <c r="AO23" s="368">
        <f t="shared" si="25"/>
        <v>0</v>
      </c>
      <c r="AP23" s="250"/>
      <c r="AQ23" s="369">
        <f t="shared" si="26"/>
        <v>0</v>
      </c>
      <c r="AR23" s="370">
        <f t="shared" si="5"/>
        <v>0</v>
      </c>
      <c r="AS23" s="247"/>
      <c r="AT23" s="248"/>
      <c r="AU23" s="249"/>
      <c r="AV23" s="368">
        <f t="shared" si="6"/>
        <v>0</v>
      </c>
      <c r="AW23" s="250"/>
      <c r="AX23" s="369">
        <f t="shared" si="27"/>
        <v>0</v>
      </c>
      <c r="AY23" s="370">
        <f t="shared" si="7"/>
        <v>0</v>
      </c>
      <c r="AZ23" s="247"/>
      <c r="BA23" s="248"/>
      <c r="BB23" s="249"/>
      <c r="BC23" s="368">
        <f t="shared" si="8"/>
        <v>0</v>
      </c>
      <c r="BD23" s="250"/>
      <c r="BE23" s="369">
        <f t="shared" si="28"/>
        <v>0</v>
      </c>
      <c r="BF23" s="370">
        <f t="shared" si="9"/>
        <v>0</v>
      </c>
      <c r="BG23" s="247"/>
      <c r="BH23" s="248"/>
      <c r="BI23" s="378"/>
      <c r="BJ23" s="368">
        <f t="shared" si="10"/>
        <v>0</v>
      </c>
      <c r="BK23" s="250"/>
      <c r="BL23" s="369">
        <f t="shared" si="29"/>
        <v>0</v>
      </c>
      <c r="BM23" s="370">
        <f t="shared" si="11"/>
        <v>0</v>
      </c>
      <c r="BN23" s="247"/>
      <c r="BO23" s="248"/>
      <c r="BP23" s="249"/>
      <c r="BQ23" s="368">
        <f t="shared" si="12"/>
        <v>0</v>
      </c>
      <c r="BR23" s="250"/>
      <c r="BS23" s="369">
        <f t="shared" si="30"/>
        <v>0</v>
      </c>
      <c r="BT23" s="561">
        <f t="shared" si="13"/>
        <v>0</v>
      </c>
      <c r="BU23" s="382">
        <f t="shared" si="14"/>
        <v>0</v>
      </c>
      <c r="BV23" s="371">
        <f t="shared" si="14"/>
        <v>0</v>
      </c>
      <c r="BW23" s="370">
        <f t="shared" si="14"/>
        <v>0</v>
      </c>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row>
    <row r="24" spans="1:112" ht="20.149999999999999" customHeight="1">
      <c r="A24" s="1173"/>
      <c r="B24" s="1049"/>
      <c r="C24" s="247"/>
      <c r="D24" s="248"/>
      <c r="E24" s="249"/>
      <c r="F24" s="368">
        <f t="shared" si="15"/>
        <v>0</v>
      </c>
      <c r="G24" s="250"/>
      <c r="H24" s="369">
        <f t="shared" si="16"/>
        <v>0</v>
      </c>
      <c r="I24" s="370">
        <f t="shared" si="17"/>
        <v>0</v>
      </c>
      <c r="J24" s="247"/>
      <c r="K24" s="248"/>
      <c r="L24" s="249"/>
      <c r="M24" s="368">
        <f t="shared" si="0"/>
        <v>0</v>
      </c>
      <c r="N24" s="250"/>
      <c r="O24" s="369">
        <f t="shared" si="18"/>
        <v>0</v>
      </c>
      <c r="P24" s="370">
        <f t="shared" si="1"/>
        <v>0</v>
      </c>
      <c r="Q24" s="247"/>
      <c r="R24" s="248"/>
      <c r="S24" s="249"/>
      <c r="T24" s="368">
        <f t="shared" si="19"/>
        <v>0</v>
      </c>
      <c r="U24" s="250"/>
      <c r="V24" s="369">
        <f t="shared" si="20"/>
        <v>0</v>
      </c>
      <c r="W24" s="370">
        <f t="shared" si="2"/>
        <v>0</v>
      </c>
      <c r="X24" s="247"/>
      <c r="Y24" s="248"/>
      <c r="Z24" s="249"/>
      <c r="AA24" s="368">
        <f t="shared" si="21"/>
        <v>0</v>
      </c>
      <c r="AB24" s="250"/>
      <c r="AC24" s="369">
        <f t="shared" si="22"/>
        <v>0</v>
      </c>
      <c r="AD24" s="370">
        <f t="shared" si="3"/>
        <v>0</v>
      </c>
      <c r="AE24" s="247"/>
      <c r="AF24" s="248"/>
      <c r="AG24" s="249"/>
      <c r="AH24" s="368">
        <f t="shared" si="23"/>
        <v>0</v>
      </c>
      <c r="AI24" s="250"/>
      <c r="AJ24" s="369">
        <f t="shared" si="24"/>
        <v>0</v>
      </c>
      <c r="AK24" s="370">
        <f t="shared" si="4"/>
        <v>0</v>
      </c>
      <c r="AL24" s="247"/>
      <c r="AM24" s="248"/>
      <c r="AN24" s="249"/>
      <c r="AO24" s="368">
        <f t="shared" si="25"/>
        <v>0</v>
      </c>
      <c r="AP24" s="250"/>
      <c r="AQ24" s="369">
        <f t="shared" si="26"/>
        <v>0</v>
      </c>
      <c r="AR24" s="370">
        <f t="shared" si="5"/>
        <v>0</v>
      </c>
      <c r="AS24" s="247"/>
      <c r="AT24" s="248"/>
      <c r="AU24" s="249"/>
      <c r="AV24" s="368">
        <f t="shared" si="6"/>
        <v>0</v>
      </c>
      <c r="AW24" s="250"/>
      <c r="AX24" s="369">
        <f t="shared" si="27"/>
        <v>0</v>
      </c>
      <c r="AY24" s="370">
        <f t="shared" si="7"/>
        <v>0</v>
      </c>
      <c r="AZ24" s="247"/>
      <c r="BA24" s="248"/>
      <c r="BB24" s="249"/>
      <c r="BC24" s="368">
        <f t="shared" si="8"/>
        <v>0</v>
      </c>
      <c r="BD24" s="250"/>
      <c r="BE24" s="369">
        <f t="shared" si="28"/>
        <v>0</v>
      </c>
      <c r="BF24" s="370">
        <f t="shared" si="9"/>
        <v>0</v>
      </c>
      <c r="BG24" s="247"/>
      <c r="BH24" s="248"/>
      <c r="BI24" s="378"/>
      <c r="BJ24" s="368">
        <f t="shared" si="10"/>
        <v>0</v>
      </c>
      <c r="BK24" s="250"/>
      <c r="BL24" s="369">
        <f t="shared" si="29"/>
        <v>0</v>
      </c>
      <c r="BM24" s="370">
        <f t="shared" si="11"/>
        <v>0</v>
      </c>
      <c r="BN24" s="247"/>
      <c r="BO24" s="248"/>
      <c r="BP24" s="249"/>
      <c r="BQ24" s="368">
        <f t="shared" si="12"/>
        <v>0</v>
      </c>
      <c r="BR24" s="250"/>
      <c r="BS24" s="369">
        <f t="shared" si="30"/>
        <v>0</v>
      </c>
      <c r="BT24" s="561">
        <f t="shared" si="13"/>
        <v>0</v>
      </c>
      <c r="BU24" s="382">
        <f t="shared" si="14"/>
        <v>0</v>
      </c>
      <c r="BV24" s="371">
        <f t="shared" si="14"/>
        <v>0</v>
      </c>
      <c r="BW24" s="370">
        <f t="shared" si="14"/>
        <v>0</v>
      </c>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row>
    <row r="25" spans="1:112" ht="20.149999999999999" customHeight="1">
      <c r="A25" s="1173"/>
      <c r="B25" s="1049"/>
      <c r="C25" s="247"/>
      <c r="D25" s="248"/>
      <c r="E25" s="249"/>
      <c r="F25" s="368">
        <f t="shared" si="15"/>
        <v>0</v>
      </c>
      <c r="G25" s="342"/>
      <c r="H25" s="369">
        <f t="shared" si="16"/>
        <v>0</v>
      </c>
      <c r="I25" s="370">
        <f t="shared" si="17"/>
        <v>0</v>
      </c>
      <c r="J25" s="125"/>
      <c r="K25" s="341"/>
      <c r="L25" s="120"/>
      <c r="M25" s="368">
        <f t="shared" si="0"/>
        <v>0</v>
      </c>
      <c r="N25" s="342"/>
      <c r="O25" s="369">
        <f t="shared" si="18"/>
        <v>0</v>
      </c>
      <c r="P25" s="370">
        <f t="shared" si="1"/>
        <v>0</v>
      </c>
      <c r="Q25" s="125"/>
      <c r="R25" s="341"/>
      <c r="S25" s="120"/>
      <c r="T25" s="368">
        <f t="shared" si="19"/>
        <v>0</v>
      </c>
      <c r="U25" s="342"/>
      <c r="V25" s="369">
        <f t="shared" si="20"/>
        <v>0</v>
      </c>
      <c r="W25" s="370">
        <f t="shared" si="2"/>
        <v>0</v>
      </c>
      <c r="X25" s="125"/>
      <c r="Y25" s="341"/>
      <c r="Z25" s="120"/>
      <c r="AA25" s="368">
        <f t="shared" si="21"/>
        <v>0</v>
      </c>
      <c r="AB25" s="342"/>
      <c r="AC25" s="369">
        <f t="shared" si="22"/>
        <v>0</v>
      </c>
      <c r="AD25" s="370">
        <f t="shared" si="3"/>
        <v>0</v>
      </c>
      <c r="AE25" s="125"/>
      <c r="AF25" s="341"/>
      <c r="AG25" s="120"/>
      <c r="AH25" s="368">
        <f t="shared" si="23"/>
        <v>0</v>
      </c>
      <c r="AI25" s="342"/>
      <c r="AJ25" s="369">
        <f t="shared" si="24"/>
        <v>0</v>
      </c>
      <c r="AK25" s="370">
        <f t="shared" si="4"/>
        <v>0</v>
      </c>
      <c r="AL25" s="125"/>
      <c r="AM25" s="248"/>
      <c r="AN25" s="249"/>
      <c r="AO25" s="368">
        <f t="shared" si="25"/>
        <v>0</v>
      </c>
      <c r="AP25" s="250"/>
      <c r="AQ25" s="369">
        <f t="shared" si="26"/>
        <v>0</v>
      </c>
      <c r="AR25" s="370">
        <f t="shared" si="5"/>
        <v>0</v>
      </c>
      <c r="AS25" s="247"/>
      <c r="AT25" s="248"/>
      <c r="AU25" s="249"/>
      <c r="AV25" s="368">
        <f t="shared" si="6"/>
        <v>0</v>
      </c>
      <c r="AW25" s="250"/>
      <c r="AX25" s="369">
        <f t="shared" si="27"/>
        <v>0</v>
      </c>
      <c r="AY25" s="370">
        <f t="shared" si="7"/>
        <v>0</v>
      </c>
      <c r="AZ25" s="247"/>
      <c r="BA25" s="248"/>
      <c r="BB25" s="249"/>
      <c r="BC25" s="368">
        <f t="shared" si="8"/>
        <v>0</v>
      </c>
      <c r="BD25" s="250"/>
      <c r="BE25" s="369">
        <f t="shared" si="28"/>
        <v>0</v>
      </c>
      <c r="BF25" s="370">
        <f t="shared" si="9"/>
        <v>0</v>
      </c>
      <c r="BG25" s="247"/>
      <c r="BH25" s="248"/>
      <c r="BI25" s="378"/>
      <c r="BJ25" s="368">
        <f t="shared" si="10"/>
        <v>0</v>
      </c>
      <c r="BK25" s="250"/>
      <c r="BL25" s="369">
        <f t="shared" si="29"/>
        <v>0</v>
      </c>
      <c r="BM25" s="370">
        <f t="shared" si="11"/>
        <v>0</v>
      </c>
      <c r="BN25" s="247"/>
      <c r="BO25" s="248"/>
      <c r="BP25" s="249"/>
      <c r="BQ25" s="368">
        <f t="shared" si="12"/>
        <v>0</v>
      </c>
      <c r="BR25" s="250"/>
      <c r="BS25" s="369">
        <f t="shared" si="30"/>
        <v>0</v>
      </c>
      <c r="BT25" s="561">
        <f t="shared" si="13"/>
        <v>0</v>
      </c>
      <c r="BU25" s="382">
        <f t="shared" si="14"/>
        <v>0</v>
      </c>
      <c r="BV25" s="371">
        <f t="shared" si="14"/>
        <v>0</v>
      </c>
      <c r="BW25" s="370">
        <f t="shared" si="14"/>
        <v>0</v>
      </c>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row>
    <row r="26" spans="1:112" ht="20.149999999999999" customHeight="1">
      <c r="A26" s="1173"/>
      <c r="B26" s="1049"/>
      <c r="C26" s="247"/>
      <c r="D26" s="248"/>
      <c r="E26" s="249"/>
      <c r="F26" s="368">
        <f t="shared" si="15"/>
        <v>0</v>
      </c>
      <c r="G26" s="342"/>
      <c r="H26" s="369">
        <f t="shared" si="16"/>
        <v>0</v>
      </c>
      <c r="I26" s="370">
        <f t="shared" si="17"/>
        <v>0</v>
      </c>
      <c r="J26" s="125"/>
      <c r="K26" s="341"/>
      <c r="L26" s="120"/>
      <c r="M26" s="368">
        <f t="shared" si="0"/>
        <v>0</v>
      </c>
      <c r="N26" s="342"/>
      <c r="O26" s="369">
        <f t="shared" si="18"/>
        <v>0</v>
      </c>
      <c r="P26" s="370">
        <f t="shared" si="1"/>
        <v>0</v>
      </c>
      <c r="Q26" s="125"/>
      <c r="R26" s="341"/>
      <c r="S26" s="120"/>
      <c r="T26" s="368">
        <f t="shared" si="19"/>
        <v>0</v>
      </c>
      <c r="U26" s="342"/>
      <c r="V26" s="369">
        <f t="shared" si="20"/>
        <v>0</v>
      </c>
      <c r="W26" s="370">
        <f t="shared" si="2"/>
        <v>0</v>
      </c>
      <c r="X26" s="125"/>
      <c r="Y26" s="341"/>
      <c r="Z26" s="120"/>
      <c r="AA26" s="368">
        <f t="shared" si="21"/>
        <v>0</v>
      </c>
      <c r="AB26" s="342"/>
      <c r="AC26" s="369">
        <f t="shared" si="22"/>
        <v>0</v>
      </c>
      <c r="AD26" s="370">
        <f t="shared" si="3"/>
        <v>0</v>
      </c>
      <c r="AE26" s="125"/>
      <c r="AF26" s="341"/>
      <c r="AG26" s="120"/>
      <c r="AH26" s="368">
        <f t="shared" si="23"/>
        <v>0</v>
      </c>
      <c r="AI26" s="342"/>
      <c r="AJ26" s="369">
        <f t="shared" si="24"/>
        <v>0</v>
      </c>
      <c r="AK26" s="370">
        <f t="shared" si="4"/>
        <v>0</v>
      </c>
      <c r="AL26" s="125"/>
      <c r="AM26" s="248"/>
      <c r="AN26" s="249"/>
      <c r="AO26" s="368">
        <f t="shared" si="25"/>
        <v>0</v>
      </c>
      <c r="AP26" s="250"/>
      <c r="AQ26" s="369">
        <f t="shared" si="26"/>
        <v>0</v>
      </c>
      <c r="AR26" s="370">
        <f t="shared" si="5"/>
        <v>0</v>
      </c>
      <c r="AS26" s="247"/>
      <c r="AT26" s="248"/>
      <c r="AU26" s="249"/>
      <c r="AV26" s="368">
        <f t="shared" si="6"/>
        <v>0</v>
      </c>
      <c r="AW26" s="250"/>
      <c r="AX26" s="369">
        <f t="shared" si="27"/>
        <v>0</v>
      </c>
      <c r="AY26" s="370">
        <f t="shared" si="7"/>
        <v>0</v>
      </c>
      <c r="AZ26" s="247"/>
      <c r="BA26" s="248"/>
      <c r="BB26" s="249"/>
      <c r="BC26" s="368">
        <f t="shared" si="8"/>
        <v>0</v>
      </c>
      <c r="BD26" s="250"/>
      <c r="BE26" s="369">
        <f t="shared" si="28"/>
        <v>0</v>
      </c>
      <c r="BF26" s="370">
        <f t="shared" si="9"/>
        <v>0</v>
      </c>
      <c r="BG26" s="247"/>
      <c r="BH26" s="248"/>
      <c r="BI26" s="378"/>
      <c r="BJ26" s="368">
        <f t="shared" si="10"/>
        <v>0</v>
      </c>
      <c r="BK26" s="250"/>
      <c r="BL26" s="369">
        <f t="shared" si="29"/>
        <v>0</v>
      </c>
      <c r="BM26" s="370">
        <f t="shared" si="11"/>
        <v>0</v>
      </c>
      <c r="BN26" s="247"/>
      <c r="BO26" s="248"/>
      <c r="BP26" s="249"/>
      <c r="BQ26" s="368">
        <f t="shared" si="12"/>
        <v>0</v>
      </c>
      <c r="BR26" s="250"/>
      <c r="BS26" s="369">
        <f t="shared" si="30"/>
        <v>0</v>
      </c>
      <c r="BT26" s="561">
        <f t="shared" si="13"/>
        <v>0</v>
      </c>
      <c r="BU26" s="382">
        <f t="shared" si="14"/>
        <v>0</v>
      </c>
      <c r="BV26" s="371">
        <f t="shared" si="14"/>
        <v>0</v>
      </c>
      <c r="BW26" s="370">
        <f t="shared" si="14"/>
        <v>0</v>
      </c>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row>
    <row r="27" spans="1:112" ht="20.149999999999999" customHeight="1">
      <c r="A27" s="1173"/>
      <c r="B27" s="1049"/>
      <c r="C27" s="247"/>
      <c r="D27" s="248"/>
      <c r="E27" s="249"/>
      <c r="F27" s="368">
        <f t="shared" si="15"/>
        <v>0</v>
      </c>
      <c r="G27" s="342"/>
      <c r="H27" s="369">
        <f t="shared" si="16"/>
        <v>0</v>
      </c>
      <c r="I27" s="370">
        <f t="shared" si="17"/>
        <v>0</v>
      </c>
      <c r="J27" s="125"/>
      <c r="K27" s="341"/>
      <c r="L27" s="120"/>
      <c r="M27" s="368">
        <f t="shared" si="0"/>
        <v>0</v>
      </c>
      <c r="N27" s="342"/>
      <c r="O27" s="369">
        <f t="shared" si="18"/>
        <v>0</v>
      </c>
      <c r="P27" s="370">
        <f t="shared" si="1"/>
        <v>0</v>
      </c>
      <c r="Q27" s="125"/>
      <c r="R27" s="341"/>
      <c r="S27" s="120"/>
      <c r="T27" s="368">
        <f t="shared" si="19"/>
        <v>0</v>
      </c>
      <c r="U27" s="342"/>
      <c r="V27" s="369">
        <f t="shared" si="20"/>
        <v>0</v>
      </c>
      <c r="W27" s="370">
        <f t="shared" si="2"/>
        <v>0</v>
      </c>
      <c r="X27" s="125"/>
      <c r="Y27" s="341"/>
      <c r="Z27" s="120"/>
      <c r="AA27" s="368">
        <f t="shared" si="21"/>
        <v>0</v>
      </c>
      <c r="AB27" s="342"/>
      <c r="AC27" s="369">
        <f t="shared" si="22"/>
        <v>0</v>
      </c>
      <c r="AD27" s="370">
        <f t="shared" si="3"/>
        <v>0</v>
      </c>
      <c r="AE27" s="125"/>
      <c r="AF27" s="341"/>
      <c r="AG27" s="120"/>
      <c r="AH27" s="368">
        <f t="shared" si="23"/>
        <v>0</v>
      </c>
      <c r="AI27" s="342"/>
      <c r="AJ27" s="369">
        <f t="shared" si="24"/>
        <v>0</v>
      </c>
      <c r="AK27" s="370">
        <f t="shared" si="4"/>
        <v>0</v>
      </c>
      <c r="AL27" s="125"/>
      <c r="AM27" s="248"/>
      <c r="AN27" s="249"/>
      <c r="AO27" s="368">
        <f t="shared" si="25"/>
        <v>0</v>
      </c>
      <c r="AP27" s="250"/>
      <c r="AQ27" s="369">
        <f t="shared" si="26"/>
        <v>0</v>
      </c>
      <c r="AR27" s="370">
        <f t="shared" si="5"/>
        <v>0</v>
      </c>
      <c r="AS27" s="247"/>
      <c r="AT27" s="248"/>
      <c r="AU27" s="249"/>
      <c r="AV27" s="368">
        <f t="shared" si="6"/>
        <v>0</v>
      </c>
      <c r="AW27" s="250"/>
      <c r="AX27" s="369">
        <f t="shared" si="27"/>
        <v>0</v>
      </c>
      <c r="AY27" s="370">
        <f t="shared" si="7"/>
        <v>0</v>
      </c>
      <c r="AZ27" s="247"/>
      <c r="BA27" s="248"/>
      <c r="BB27" s="249"/>
      <c r="BC27" s="368">
        <f t="shared" si="8"/>
        <v>0</v>
      </c>
      <c r="BD27" s="250"/>
      <c r="BE27" s="369">
        <f t="shared" si="28"/>
        <v>0</v>
      </c>
      <c r="BF27" s="370">
        <f t="shared" si="9"/>
        <v>0</v>
      </c>
      <c r="BG27" s="247"/>
      <c r="BH27" s="248"/>
      <c r="BI27" s="378"/>
      <c r="BJ27" s="368">
        <f t="shared" si="10"/>
        <v>0</v>
      </c>
      <c r="BK27" s="250"/>
      <c r="BL27" s="369">
        <f t="shared" si="29"/>
        <v>0</v>
      </c>
      <c r="BM27" s="370">
        <f t="shared" si="11"/>
        <v>0</v>
      </c>
      <c r="BN27" s="247"/>
      <c r="BO27" s="248"/>
      <c r="BP27" s="249"/>
      <c r="BQ27" s="368">
        <f t="shared" si="12"/>
        <v>0</v>
      </c>
      <c r="BR27" s="250"/>
      <c r="BS27" s="369">
        <f t="shared" si="30"/>
        <v>0</v>
      </c>
      <c r="BT27" s="561">
        <f t="shared" si="13"/>
        <v>0</v>
      </c>
      <c r="BU27" s="382">
        <f t="shared" si="14"/>
        <v>0</v>
      </c>
      <c r="BV27" s="371">
        <f t="shared" si="14"/>
        <v>0</v>
      </c>
      <c r="BW27" s="370">
        <f t="shared" si="14"/>
        <v>0</v>
      </c>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row>
    <row r="28" spans="1:112" ht="20.149999999999999" customHeight="1">
      <c r="A28" s="1173"/>
      <c r="B28" s="1049"/>
      <c r="C28" s="247"/>
      <c r="D28" s="248"/>
      <c r="E28" s="249"/>
      <c r="F28" s="368">
        <f t="shared" si="15"/>
        <v>0</v>
      </c>
      <c r="G28" s="250"/>
      <c r="H28" s="369">
        <f t="shared" si="16"/>
        <v>0</v>
      </c>
      <c r="I28" s="370">
        <f t="shared" si="17"/>
        <v>0</v>
      </c>
      <c r="J28" s="247"/>
      <c r="K28" s="248"/>
      <c r="L28" s="249"/>
      <c r="M28" s="368">
        <f t="shared" si="0"/>
        <v>0</v>
      </c>
      <c r="N28" s="250"/>
      <c r="O28" s="369">
        <f t="shared" si="18"/>
        <v>0</v>
      </c>
      <c r="P28" s="370">
        <f t="shared" si="1"/>
        <v>0</v>
      </c>
      <c r="Q28" s="247"/>
      <c r="R28" s="248"/>
      <c r="S28" s="249"/>
      <c r="T28" s="368">
        <f t="shared" si="19"/>
        <v>0</v>
      </c>
      <c r="U28" s="250"/>
      <c r="V28" s="369">
        <f t="shared" si="20"/>
        <v>0</v>
      </c>
      <c r="W28" s="370">
        <f t="shared" si="2"/>
        <v>0</v>
      </c>
      <c r="X28" s="247"/>
      <c r="Y28" s="248"/>
      <c r="Z28" s="249"/>
      <c r="AA28" s="368">
        <f t="shared" si="21"/>
        <v>0</v>
      </c>
      <c r="AB28" s="250"/>
      <c r="AC28" s="369">
        <f t="shared" si="22"/>
        <v>0</v>
      </c>
      <c r="AD28" s="370">
        <f t="shared" si="3"/>
        <v>0</v>
      </c>
      <c r="AE28" s="247"/>
      <c r="AF28" s="248"/>
      <c r="AG28" s="249"/>
      <c r="AH28" s="368">
        <f t="shared" si="23"/>
        <v>0</v>
      </c>
      <c r="AI28" s="250"/>
      <c r="AJ28" s="369">
        <f t="shared" si="24"/>
        <v>0</v>
      </c>
      <c r="AK28" s="370">
        <f t="shared" si="4"/>
        <v>0</v>
      </c>
      <c r="AL28" s="247"/>
      <c r="AM28" s="248"/>
      <c r="AN28" s="249"/>
      <c r="AO28" s="368">
        <f t="shared" si="25"/>
        <v>0</v>
      </c>
      <c r="AP28" s="250"/>
      <c r="AQ28" s="369">
        <f t="shared" si="26"/>
        <v>0</v>
      </c>
      <c r="AR28" s="370">
        <f t="shared" si="5"/>
        <v>0</v>
      </c>
      <c r="AS28" s="247"/>
      <c r="AT28" s="248"/>
      <c r="AU28" s="249"/>
      <c r="AV28" s="368">
        <f t="shared" si="6"/>
        <v>0</v>
      </c>
      <c r="AW28" s="250"/>
      <c r="AX28" s="369">
        <f t="shared" si="27"/>
        <v>0</v>
      </c>
      <c r="AY28" s="370">
        <f t="shared" si="7"/>
        <v>0</v>
      </c>
      <c r="AZ28" s="247"/>
      <c r="BA28" s="248"/>
      <c r="BB28" s="249"/>
      <c r="BC28" s="368">
        <f t="shared" si="8"/>
        <v>0</v>
      </c>
      <c r="BD28" s="250"/>
      <c r="BE28" s="369">
        <f t="shared" si="28"/>
        <v>0</v>
      </c>
      <c r="BF28" s="370">
        <f t="shared" si="9"/>
        <v>0</v>
      </c>
      <c r="BG28" s="247"/>
      <c r="BH28" s="248"/>
      <c r="BI28" s="378"/>
      <c r="BJ28" s="368">
        <f t="shared" si="10"/>
        <v>0</v>
      </c>
      <c r="BK28" s="250"/>
      <c r="BL28" s="369">
        <f t="shared" si="29"/>
        <v>0</v>
      </c>
      <c r="BM28" s="370">
        <f t="shared" si="11"/>
        <v>0</v>
      </c>
      <c r="BN28" s="247"/>
      <c r="BO28" s="248"/>
      <c r="BP28" s="249"/>
      <c r="BQ28" s="368">
        <f t="shared" si="12"/>
        <v>0</v>
      </c>
      <c r="BR28" s="250"/>
      <c r="BS28" s="369">
        <f t="shared" si="30"/>
        <v>0</v>
      </c>
      <c r="BT28" s="561">
        <f t="shared" si="13"/>
        <v>0</v>
      </c>
      <c r="BU28" s="382">
        <f t="shared" si="14"/>
        <v>0</v>
      </c>
      <c r="BV28" s="371">
        <f t="shared" si="14"/>
        <v>0</v>
      </c>
      <c r="BW28" s="370">
        <f t="shared" si="14"/>
        <v>0</v>
      </c>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row>
    <row r="29" spans="1:112" ht="20.149999999999999" customHeight="1">
      <c r="A29" s="1173"/>
      <c r="B29" s="1049"/>
      <c r="C29" s="247"/>
      <c r="D29" s="248"/>
      <c r="E29" s="249"/>
      <c r="F29" s="368">
        <f t="shared" si="15"/>
        <v>0</v>
      </c>
      <c r="G29" s="342"/>
      <c r="H29" s="369">
        <f t="shared" si="16"/>
        <v>0</v>
      </c>
      <c r="I29" s="370">
        <f t="shared" si="17"/>
        <v>0</v>
      </c>
      <c r="J29" s="125"/>
      <c r="K29" s="341"/>
      <c r="L29" s="120"/>
      <c r="M29" s="368">
        <f t="shared" si="0"/>
        <v>0</v>
      </c>
      <c r="N29" s="342"/>
      <c r="O29" s="369">
        <f t="shared" si="18"/>
        <v>0</v>
      </c>
      <c r="P29" s="370">
        <f t="shared" si="1"/>
        <v>0</v>
      </c>
      <c r="Q29" s="125"/>
      <c r="R29" s="341"/>
      <c r="S29" s="120"/>
      <c r="T29" s="368">
        <f t="shared" si="19"/>
        <v>0</v>
      </c>
      <c r="U29" s="342"/>
      <c r="V29" s="369">
        <f t="shared" si="20"/>
        <v>0</v>
      </c>
      <c r="W29" s="370">
        <f t="shared" si="2"/>
        <v>0</v>
      </c>
      <c r="X29" s="125"/>
      <c r="Y29" s="341"/>
      <c r="Z29" s="120"/>
      <c r="AA29" s="368">
        <f t="shared" si="21"/>
        <v>0</v>
      </c>
      <c r="AB29" s="342"/>
      <c r="AC29" s="369">
        <f t="shared" si="22"/>
        <v>0</v>
      </c>
      <c r="AD29" s="370">
        <f t="shared" si="3"/>
        <v>0</v>
      </c>
      <c r="AE29" s="125"/>
      <c r="AF29" s="341"/>
      <c r="AG29" s="120"/>
      <c r="AH29" s="368">
        <f t="shared" si="23"/>
        <v>0</v>
      </c>
      <c r="AI29" s="342"/>
      <c r="AJ29" s="369">
        <f t="shared" si="24"/>
        <v>0</v>
      </c>
      <c r="AK29" s="370">
        <f t="shared" si="4"/>
        <v>0</v>
      </c>
      <c r="AL29" s="125"/>
      <c r="AM29" s="248"/>
      <c r="AN29" s="249"/>
      <c r="AO29" s="368">
        <f t="shared" si="25"/>
        <v>0</v>
      </c>
      <c r="AP29" s="250"/>
      <c r="AQ29" s="369">
        <f t="shared" si="26"/>
        <v>0</v>
      </c>
      <c r="AR29" s="370">
        <f t="shared" si="5"/>
        <v>0</v>
      </c>
      <c r="AS29" s="247"/>
      <c r="AT29" s="248"/>
      <c r="AU29" s="249"/>
      <c r="AV29" s="368">
        <f t="shared" si="6"/>
        <v>0</v>
      </c>
      <c r="AW29" s="250"/>
      <c r="AX29" s="369">
        <f t="shared" si="27"/>
        <v>0</v>
      </c>
      <c r="AY29" s="370">
        <f t="shared" si="7"/>
        <v>0</v>
      </c>
      <c r="AZ29" s="247"/>
      <c r="BA29" s="248"/>
      <c r="BB29" s="249"/>
      <c r="BC29" s="368">
        <f t="shared" si="8"/>
        <v>0</v>
      </c>
      <c r="BD29" s="250"/>
      <c r="BE29" s="369">
        <f t="shared" si="28"/>
        <v>0</v>
      </c>
      <c r="BF29" s="370">
        <f t="shared" si="9"/>
        <v>0</v>
      </c>
      <c r="BG29" s="247"/>
      <c r="BH29" s="248"/>
      <c r="BI29" s="378"/>
      <c r="BJ29" s="368">
        <f t="shared" si="10"/>
        <v>0</v>
      </c>
      <c r="BK29" s="250"/>
      <c r="BL29" s="369">
        <f t="shared" si="29"/>
        <v>0</v>
      </c>
      <c r="BM29" s="370">
        <f t="shared" si="11"/>
        <v>0</v>
      </c>
      <c r="BN29" s="247"/>
      <c r="BO29" s="248"/>
      <c r="BP29" s="249"/>
      <c r="BQ29" s="368">
        <f t="shared" si="12"/>
        <v>0</v>
      </c>
      <c r="BR29" s="250"/>
      <c r="BS29" s="369">
        <f t="shared" si="30"/>
        <v>0</v>
      </c>
      <c r="BT29" s="561">
        <f t="shared" si="13"/>
        <v>0</v>
      </c>
      <c r="BU29" s="382">
        <f t="shared" si="14"/>
        <v>0</v>
      </c>
      <c r="BV29" s="371">
        <f t="shared" si="14"/>
        <v>0</v>
      </c>
      <c r="BW29" s="370">
        <f t="shared" si="14"/>
        <v>0</v>
      </c>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row>
    <row r="30" spans="1:112" ht="20.149999999999999" customHeight="1">
      <c r="A30" s="1173"/>
      <c r="B30" s="1049"/>
      <c r="C30" s="247"/>
      <c r="D30" s="248"/>
      <c r="E30" s="249"/>
      <c r="F30" s="368">
        <f t="shared" si="15"/>
        <v>0</v>
      </c>
      <c r="G30" s="342"/>
      <c r="H30" s="369">
        <f t="shared" si="16"/>
        <v>0</v>
      </c>
      <c r="I30" s="370">
        <f t="shared" si="17"/>
        <v>0</v>
      </c>
      <c r="J30" s="125"/>
      <c r="K30" s="341"/>
      <c r="L30" s="120"/>
      <c r="M30" s="368">
        <f t="shared" si="0"/>
        <v>0</v>
      </c>
      <c r="N30" s="342"/>
      <c r="O30" s="369">
        <f t="shared" si="18"/>
        <v>0</v>
      </c>
      <c r="P30" s="370">
        <f t="shared" si="1"/>
        <v>0</v>
      </c>
      <c r="Q30" s="125"/>
      <c r="R30" s="341"/>
      <c r="S30" s="120"/>
      <c r="T30" s="368">
        <f t="shared" si="19"/>
        <v>0</v>
      </c>
      <c r="U30" s="342"/>
      <c r="V30" s="369">
        <f t="shared" si="20"/>
        <v>0</v>
      </c>
      <c r="W30" s="370">
        <f t="shared" si="2"/>
        <v>0</v>
      </c>
      <c r="X30" s="125"/>
      <c r="Y30" s="341"/>
      <c r="Z30" s="120"/>
      <c r="AA30" s="368">
        <f t="shared" si="21"/>
        <v>0</v>
      </c>
      <c r="AB30" s="342"/>
      <c r="AC30" s="369">
        <f t="shared" si="22"/>
        <v>0</v>
      </c>
      <c r="AD30" s="370">
        <f t="shared" si="3"/>
        <v>0</v>
      </c>
      <c r="AE30" s="125"/>
      <c r="AF30" s="341"/>
      <c r="AG30" s="120"/>
      <c r="AH30" s="368">
        <f t="shared" si="23"/>
        <v>0</v>
      </c>
      <c r="AI30" s="342"/>
      <c r="AJ30" s="369">
        <f t="shared" si="24"/>
        <v>0</v>
      </c>
      <c r="AK30" s="370">
        <f t="shared" si="4"/>
        <v>0</v>
      </c>
      <c r="AL30" s="125"/>
      <c r="AM30" s="248"/>
      <c r="AN30" s="249"/>
      <c r="AO30" s="368">
        <f t="shared" si="25"/>
        <v>0</v>
      </c>
      <c r="AP30" s="250"/>
      <c r="AQ30" s="369">
        <f t="shared" si="26"/>
        <v>0</v>
      </c>
      <c r="AR30" s="370">
        <f t="shared" si="5"/>
        <v>0</v>
      </c>
      <c r="AS30" s="247"/>
      <c r="AT30" s="248"/>
      <c r="AU30" s="249"/>
      <c r="AV30" s="368">
        <f t="shared" si="6"/>
        <v>0</v>
      </c>
      <c r="AW30" s="250"/>
      <c r="AX30" s="369">
        <f t="shared" si="27"/>
        <v>0</v>
      </c>
      <c r="AY30" s="370">
        <f t="shared" si="7"/>
        <v>0</v>
      </c>
      <c r="AZ30" s="247"/>
      <c r="BA30" s="248"/>
      <c r="BB30" s="249"/>
      <c r="BC30" s="368">
        <f t="shared" si="8"/>
        <v>0</v>
      </c>
      <c r="BD30" s="250"/>
      <c r="BE30" s="369">
        <f t="shared" si="28"/>
        <v>0</v>
      </c>
      <c r="BF30" s="370">
        <f t="shared" si="9"/>
        <v>0</v>
      </c>
      <c r="BG30" s="247"/>
      <c r="BH30" s="248"/>
      <c r="BI30" s="378"/>
      <c r="BJ30" s="368">
        <f t="shared" si="10"/>
        <v>0</v>
      </c>
      <c r="BK30" s="250"/>
      <c r="BL30" s="369">
        <f t="shared" si="29"/>
        <v>0</v>
      </c>
      <c r="BM30" s="370">
        <f t="shared" si="11"/>
        <v>0</v>
      </c>
      <c r="BN30" s="247"/>
      <c r="BO30" s="248"/>
      <c r="BP30" s="249"/>
      <c r="BQ30" s="368">
        <f t="shared" si="12"/>
        <v>0</v>
      </c>
      <c r="BR30" s="250"/>
      <c r="BS30" s="369">
        <f t="shared" si="30"/>
        <v>0</v>
      </c>
      <c r="BT30" s="561">
        <f t="shared" si="13"/>
        <v>0</v>
      </c>
      <c r="BU30" s="382">
        <f t="shared" si="14"/>
        <v>0</v>
      </c>
      <c r="BV30" s="371">
        <f t="shared" si="14"/>
        <v>0</v>
      </c>
      <c r="BW30" s="370">
        <f t="shared" si="14"/>
        <v>0</v>
      </c>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c r="CW30" s="238"/>
      <c r="CX30" s="238"/>
      <c r="CY30" s="238"/>
      <c r="CZ30" s="238"/>
      <c r="DA30" s="238"/>
      <c r="DB30" s="238"/>
      <c r="DC30" s="238"/>
      <c r="DD30" s="238"/>
      <c r="DE30" s="238"/>
      <c r="DF30" s="238"/>
      <c r="DG30" s="238"/>
      <c r="DH30" s="238"/>
    </row>
    <row r="31" spans="1:112" ht="20.149999999999999" customHeight="1">
      <c r="A31" s="1173"/>
      <c r="B31" s="1049"/>
      <c r="C31" s="247"/>
      <c r="D31" s="248"/>
      <c r="E31" s="249"/>
      <c r="F31" s="368">
        <f t="shared" si="15"/>
        <v>0</v>
      </c>
      <c r="G31" s="342"/>
      <c r="H31" s="369">
        <f t="shared" si="16"/>
        <v>0</v>
      </c>
      <c r="I31" s="370">
        <f t="shared" si="17"/>
        <v>0</v>
      </c>
      <c r="J31" s="125"/>
      <c r="K31" s="341"/>
      <c r="L31" s="120"/>
      <c r="M31" s="368">
        <f t="shared" si="0"/>
        <v>0</v>
      </c>
      <c r="N31" s="342"/>
      <c r="O31" s="369">
        <f t="shared" si="18"/>
        <v>0</v>
      </c>
      <c r="P31" s="370">
        <f t="shared" si="1"/>
        <v>0</v>
      </c>
      <c r="Q31" s="125"/>
      <c r="R31" s="341"/>
      <c r="S31" s="120"/>
      <c r="T31" s="368">
        <f t="shared" si="19"/>
        <v>0</v>
      </c>
      <c r="U31" s="342"/>
      <c r="V31" s="369">
        <f t="shared" si="20"/>
        <v>0</v>
      </c>
      <c r="W31" s="370">
        <f t="shared" si="2"/>
        <v>0</v>
      </c>
      <c r="X31" s="125"/>
      <c r="Y31" s="341"/>
      <c r="Z31" s="120"/>
      <c r="AA31" s="368">
        <f t="shared" si="21"/>
        <v>0</v>
      </c>
      <c r="AB31" s="342"/>
      <c r="AC31" s="369">
        <f t="shared" si="22"/>
        <v>0</v>
      </c>
      <c r="AD31" s="370">
        <f t="shared" si="3"/>
        <v>0</v>
      </c>
      <c r="AE31" s="125"/>
      <c r="AF31" s="341"/>
      <c r="AG31" s="120"/>
      <c r="AH31" s="368">
        <f t="shared" si="23"/>
        <v>0</v>
      </c>
      <c r="AI31" s="342"/>
      <c r="AJ31" s="369">
        <f t="shared" si="24"/>
        <v>0</v>
      </c>
      <c r="AK31" s="370">
        <f t="shared" si="4"/>
        <v>0</v>
      </c>
      <c r="AL31" s="125"/>
      <c r="AM31" s="248"/>
      <c r="AN31" s="249"/>
      <c r="AO31" s="368">
        <f t="shared" si="25"/>
        <v>0</v>
      </c>
      <c r="AP31" s="250"/>
      <c r="AQ31" s="369">
        <f t="shared" si="26"/>
        <v>0</v>
      </c>
      <c r="AR31" s="370">
        <f t="shared" si="5"/>
        <v>0</v>
      </c>
      <c r="AS31" s="247"/>
      <c r="AT31" s="248"/>
      <c r="AU31" s="249"/>
      <c r="AV31" s="368">
        <f t="shared" si="6"/>
        <v>0</v>
      </c>
      <c r="AW31" s="250"/>
      <c r="AX31" s="369">
        <f t="shared" si="27"/>
        <v>0</v>
      </c>
      <c r="AY31" s="370">
        <f t="shared" si="7"/>
        <v>0</v>
      </c>
      <c r="AZ31" s="247"/>
      <c r="BA31" s="248"/>
      <c r="BB31" s="249"/>
      <c r="BC31" s="368">
        <f t="shared" si="8"/>
        <v>0</v>
      </c>
      <c r="BD31" s="250"/>
      <c r="BE31" s="369">
        <f t="shared" si="28"/>
        <v>0</v>
      </c>
      <c r="BF31" s="370">
        <f t="shared" si="9"/>
        <v>0</v>
      </c>
      <c r="BG31" s="247"/>
      <c r="BH31" s="248"/>
      <c r="BI31" s="378"/>
      <c r="BJ31" s="368">
        <f t="shared" si="10"/>
        <v>0</v>
      </c>
      <c r="BK31" s="250"/>
      <c r="BL31" s="369">
        <f t="shared" si="29"/>
        <v>0</v>
      </c>
      <c r="BM31" s="370">
        <f t="shared" si="11"/>
        <v>0</v>
      </c>
      <c r="BN31" s="247"/>
      <c r="BO31" s="248"/>
      <c r="BP31" s="249"/>
      <c r="BQ31" s="368">
        <f t="shared" si="12"/>
        <v>0</v>
      </c>
      <c r="BR31" s="250"/>
      <c r="BS31" s="369">
        <f t="shared" si="30"/>
        <v>0</v>
      </c>
      <c r="BT31" s="561">
        <f t="shared" si="13"/>
        <v>0</v>
      </c>
      <c r="BU31" s="382">
        <f t="shared" ref="BU31:BW57" si="31">SUM(G31,N31,U31,AB31,AI31,AP31,AW31,BD31,BK31,BR31)</f>
        <v>0</v>
      </c>
      <c r="BV31" s="371">
        <f t="shared" si="31"/>
        <v>0</v>
      </c>
      <c r="BW31" s="370">
        <f t="shared" si="31"/>
        <v>0</v>
      </c>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row>
    <row r="32" spans="1:112" ht="20.149999999999999" customHeight="1">
      <c r="A32" s="1173"/>
      <c r="B32" s="1049"/>
      <c r="C32" s="247"/>
      <c r="D32" s="248"/>
      <c r="E32" s="249"/>
      <c r="F32" s="368">
        <f t="shared" si="15"/>
        <v>0</v>
      </c>
      <c r="G32" s="342"/>
      <c r="H32" s="369">
        <f t="shared" si="16"/>
        <v>0</v>
      </c>
      <c r="I32" s="370">
        <f t="shared" si="17"/>
        <v>0</v>
      </c>
      <c r="J32" s="125"/>
      <c r="K32" s="248"/>
      <c r="L32" s="249"/>
      <c r="M32" s="368">
        <f t="shared" si="0"/>
        <v>0</v>
      </c>
      <c r="N32" s="250"/>
      <c r="O32" s="369">
        <f t="shared" si="18"/>
        <v>0</v>
      </c>
      <c r="P32" s="370">
        <f t="shared" si="1"/>
        <v>0</v>
      </c>
      <c r="Q32" s="247"/>
      <c r="R32" s="248"/>
      <c r="S32" s="120"/>
      <c r="T32" s="368">
        <f t="shared" si="19"/>
        <v>0</v>
      </c>
      <c r="U32" s="250"/>
      <c r="V32" s="369">
        <f t="shared" si="20"/>
        <v>0</v>
      </c>
      <c r="W32" s="370">
        <f t="shared" si="2"/>
        <v>0</v>
      </c>
      <c r="X32" s="247"/>
      <c r="Y32" s="341"/>
      <c r="Z32" s="249"/>
      <c r="AA32" s="368">
        <f t="shared" si="21"/>
        <v>0</v>
      </c>
      <c r="AB32" s="342"/>
      <c r="AC32" s="369">
        <f t="shared" si="22"/>
        <v>0</v>
      </c>
      <c r="AD32" s="370">
        <f t="shared" si="3"/>
        <v>0</v>
      </c>
      <c r="AE32" s="125"/>
      <c r="AF32" s="248"/>
      <c r="AG32" s="249"/>
      <c r="AH32" s="368">
        <f t="shared" si="23"/>
        <v>0</v>
      </c>
      <c r="AI32" s="250"/>
      <c r="AJ32" s="369">
        <f t="shared" si="24"/>
        <v>0</v>
      </c>
      <c r="AK32" s="370">
        <f t="shared" si="4"/>
        <v>0</v>
      </c>
      <c r="AL32" s="125"/>
      <c r="AM32" s="248"/>
      <c r="AN32" s="249"/>
      <c r="AO32" s="368">
        <f t="shared" si="25"/>
        <v>0</v>
      </c>
      <c r="AP32" s="250"/>
      <c r="AQ32" s="369">
        <f t="shared" si="26"/>
        <v>0</v>
      </c>
      <c r="AR32" s="370">
        <f t="shared" si="5"/>
        <v>0</v>
      </c>
      <c r="AS32" s="247"/>
      <c r="AT32" s="248"/>
      <c r="AU32" s="249"/>
      <c r="AV32" s="368">
        <f t="shared" si="6"/>
        <v>0</v>
      </c>
      <c r="AW32" s="250"/>
      <c r="AX32" s="369">
        <f t="shared" si="27"/>
        <v>0</v>
      </c>
      <c r="AY32" s="370">
        <f t="shared" si="7"/>
        <v>0</v>
      </c>
      <c r="AZ32" s="247"/>
      <c r="BA32" s="248"/>
      <c r="BB32" s="249"/>
      <c r="BC32" s="368">
        <f t="shared" si="8"/>
        <v>0</v>
      </c>
      <c r="BD32" s="250"/>
      <c r="BE32" s="369">
        <f t="shared" si="28"/>
        <v>0</v>
      </c>
      <c r="BF32" s="370">
        <f t="shared" si="9"/>
        <v>0</v>
      </c>
      <c r="BG32" s="247"/>
      <c r="BH32" s="248"/>
      <c r="BI32" s="378"/>
      <c r="BJ32" s="368">
        <f t="shared" si="10"/>
        <v>0</v>
      </c>
      <c r="BK32" s="250"/>
      <c r="BL32" s="369">
        <f t="shared" si="29"/>
        <v>0</v>
      </c>
      <c r="BM32" s="370">
        <f t="shared" si="11"/>
        <v>0</v>
      </c>
      <c r="BN32" s="247"/>
      <c r="BO32" s="248"/>
      <c r="BP32" s="249"/>
      <c r="BQ32" s="368">
        <f t="shared" si="12"/>
        <v>0</v>
      </c>
      <c r="BR32" s="250"/>
      <c r="BS32" s="369">
        <f t="shared" si="30"/>
        <v>0</v>
      </c>
      <c r="BT32" s="561">
        <f t="shared" si="13"/>
        <v>0</v>
      </c>
      <c r="BU32" s="382">
        <f t="shared" si="31"/>
        <v>0</v>
      </c>
      <c r="BV32" s="371">
        <f t="shared" si="31"/>
        <v>0</v>
      </c>
      <c r="BW32" s="370">
        <f t="shared" si="31"/>
        <v>0</v>
      </c>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row>
    <row r="33" spans="1:112" ht="20.149999999999999" customHeight="1">
      <c r="A33" s="1173"/>
      <c r="B33" s="1049"/>
      <c r="C33" s="247"/>
      <c r="D33" s="248"/>
      <c r="E33" s="249"/>
      <c r="F33" s="368">
        <f t="shared" si="15"/>
        <v>0</v>
      </c>
      <c r="G33" s="342"/>
      <c r="H33" s="369">
        <f t="shared" si="16"/>
        <v>0</v>
      </c>
      <c r="I33" s="370">
        <f t="shared" si="17"/>
        <v>0</v>
      </c>
      <c r="J33" s="125"/>
      <c r="K33" s="341"/>
      <c r="L33" s="120"/>
      <c r="M33" s="368">
        <f t="shared" si="0"/>
        <v>0</v>
      </c>
      <c r="N33" s="342"/>
      <c r="O33" s="369">
        <f t="shared" si="18"/>
        <v>0</v>
      </c>
      <c r="P33" s="370">
        <f t="shared" si="1"/>
        <v>0</v>
      </c>
      <c r="Q33" s="125"/>
      <c r="R33" s="341"/>
      <c r="S33" s="120"/>
      <c r="T33" s="368">
        <f t="shared" si="19"/>
        <v>0</v>
      </c>
      <c r="U33" s="342"/>
      <c r="V33" s="369">
        <f t="shared" si="20"/>
        <v>0</v>
      </c>
      <c r="W33" s="370">
        <f t="shared" si="2"/>
        <v>0</v>
      </c>
      <c r="X33" s="125"/>
      <c r="Y33" s="341"/>
      <c r="Z33" s="120"/>
      <c r="AA33" s="368">
        <f t="shared" si="21"/>
        <v>0</v>
      </c>
      <c r="AB33" s="342"/>
      <c r="AC33" s="369">
        <f t="shared" si="22"/>
        <v>0</v>
      </c>
      <c r="AD33" s="370">
        <f t="shared" si="3"/>
        <v>0</v>
      </c>
      <c r="AE33" s="125"/>
      <c r="AF33" s="341"/>
      <c r="AG33" s="120"/>
      <c r="AH33" s="368">
        <f t="shared" si="23"/>
        <v>0</v>
      </c>
      <c r="AI33" s="342"/>
      <c r="AJ33" s="369">
        <f t="shared" si="24"/>
        <v>0</v>
      </c>
      <c r="AK33" s="370">
        <f t="shared" si="4"/>
        <v>0</v>
      </c>
      <c r="AL33" s="125"/>
      <c r="AM33" s="248"/>
      <c r="AN33" s="249"/>
      <c r="AO33" s="368">
        <f t="shared" si="25"/>
        <v>0</v>
      </c>
      <c r="AP33" s="250"/>
      <c r="AQ33" s="369">
        <f t="shared" si="26"/>
        <v>0</v>
      </c>
      <c r="AR33" s="370">
        <f t="shared" si="5"/>
        <v>0</v>
      </c>
      <c r="AS33" s="247"/>
      <c r="AT33" s="248"/>
      <c r="AU33" s="249"/>
      <c r="AV33" s="368">
        <f t="shared" si="6"/>
        <v>0</v>
      </c>
      <c r="AW33" s="250"/>
      <c r="AX33" s="369">
        <f t="shared" si="27"/>
        <v>0</v>
      </c>
      <c r="AY33" s="370">
        <f t="shared" si="7"/>
        <v>0</v>
      </c>
      <c r="AZ33" s="247"/>
      <c r="BA33" s="248"/>
      <c r="BB33" s="249"/>
      <c r="BC33" s="368">
        <f t="shared" si="8"/>
        <v>0</v>
      </c>
      <c r="BD33" s="250"/>
      <c r="BE33" s="369">
        <f t="shared" si="28"/>
        <v>0</v>
      </c>
      <c r="BF33" s="370">
        <f t="shared" si="9"/>
        <v>0</v>
      </c>
      <c r="BG33" s="247"/>
      <c r="BH33" s="248"/>
      <c r="BI33" s="378"/>
      <c r="BJ33" s="368">
        <f t="shared" si="10"/>
        <v>0</v>
      </c>
      <c r="BK33" s="250"/>
      <c r="BL33" s="369">
        <f t="shared" si="29"/>
        <v>0</v>
      </c>
      <c r="BM33" s="370">
        <f t="shared" si="11"/>
        <v>0</v>
      </c>
      <c r="BN33" s="247"/>
      <c r="BO33" s="248"/>
      <c r="BP33" s="249"/>
      <c r="BQ33" s="368">
        <f t="shared" si="12"/>
        <v>0</v>
      </c>
      <c r="BR33" s="250"/>
      <c r="BS33" s="369">
        <f t="shared" si="30"/>
        <v>0</v>
      </c>
      <c r="BT33" s="561">
        <f t="shared" si="13"/>
        <v>0</v>
      </c>
      <c r="BU33" s="382">
        <f t="shared" si="31"/>
        <v>0</v>
      </c>
      <c r="BV33" s="371">
        <f t="shared" si="31"/>
        <v>0</v>
      </c>
      <c r="BW33" s="370">
        <f t="shared" si="31"/>
        <v>0</v>
      </c>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row>
    <row r="34" spans="1:112" ht="20.149999999999999" customHeight="1">
      <c r="A34" s="1173"/>
      <c r="B34" s="1049"/>
      <c r="C34" s="247"/>
      <c r="D34" s="248"/>
      <c r="E34" s="249"/>
      <c r="F34" s="368">
        <f t="shared" si="15"/>
        <v>0</v>
      </c>
      <c r="G34" s="250"/>
      <c r="H34" s="369">
        <f t="shared" si="16"/>
        <v>0</v>
      </c>
      <c r="I34" s="370">
        <f t="shared" si="17"/>
        <v>0</v>
      </c>
      <c r="J34" s="247"/>
      <c r="K34" s="248"/>
      <c r="L34" s="249"/>
      <c r="M34" s="368">
        <f t="shared" si="0"/>
        <v>0</v>
      </c>
      <c r="N34" s="250"/>
      <c r="O34" s="369">
        <f t="shared" si="18"/>
        <v>0</v>
      </c>
      <c r="P34" s="370">
        <f t="shared" si="1"/>
        <v>0</v>
      </c>
      <c r="Q34" s="247"/>
      <c r="R34" s="248"/>
      <c r="S34" s="249"/>
      <c r="T34" s="368">
        <f t="shared" si="19"/>
        <v>0</v>
      </c>
      <c r="U34" s="250"/>
      <c r="V34" s="369">
        <f t="shared" si="20"/>
        <v>0</v>
      </c>
      <c r="W34" s="370">
        <f t="shared" si="2"/>
        <v>0</v>
      </c>
      <c r="X34" s="247"/>
      <c r="Y34" s="248"/>
      <c r="Z34" s="249"/>
      <c r="AA34" s="368">
        <f t="shared" si="21"/>
        <v>0</v>
      </c>
      <c r="AB34" s="250"/>
      <c r="AC34" s="369">
        <f t="shared" si="22"/>
        <v>0</v>
      </c>
      <c r="AD34" s="370">
        <f t="shared" si="3"/>
        <v>0</v>
      </c>
      <c r="AE34" s="247"/>
      <c r="AF34" s="248"/>
      <c r="AG34" s="249"/>
      <c r="AH34" s="368">
        <f t="shared" si="23"/>
        <v>0</v>
      </c>
      <c r="AI34" s="250"/>
      <c r="AJ34" s="369">
        <f t="shared" si="24"/>
        <v>0</v>
      </c>
      <c r="AK34" s="370">
        <f t="shared" si="4"/>
        <v>0</v>
      </c>
      <c r="AL34" s="247"/>
      <c r="AM34" s="248"/>
      <c r="AN34" s="249"/>
      <c r="AO34" s="368">
        <f t="shared" si="25"/>
        <v>0</v>
      </c>
      <c r="AP34" s="250"/>
      <c r="AQ34" s="369">
        <f t="shared" si="26"/>
        <v>0</v>
      </c>
      <c r="AR34" s="370">
        <f t="shared" si="5"/>
        <v>0</v>
      </c>
      <c r="AS34" s="247"/>
      <c r="AT34" s="248"/>
      <c r="AU34" s="249"/>
      <c r="AV34" s="368">
        <f t="shared" si="6"/>
        <v>0</v>
      </c>
      <c r="AW34" s="250"/>
      <c r="AX34" s="369">
        <f t="shared" si="27"/>
        <v>0</v>
      </c>
      <c r="AY34" s="370">
        <f t="shared" si="7"/>
        <v>0</v>
      </c>
      <c r="AZ34" s="247"/>
      <c r="BA34" s="248"/>
      <c r="BB34" s="249"/>
      <c r="BC34" s="368">
        <f t="shared" si="8"/>
        <v>0</v>
      </c>
      <c r="BD34" s="250"/>
      <c r="BE34" s="369">
        <f t="shared" si="28"/>
        <v>0</v>
      </c>
      <c r="BF34" s="370">
        <f t="shared" si="9"/>
        <v>0</v>
      </c>
      <c r="BG34" s="247"/>
      <c r="BH34" s="248"/>
      <c r="BI34" s="378"/>
      <c r="BJ34" s="368">
        <f t="shared" si="10"/>
        <v>0</v>
      </c>
      <c r="BK34" s="250"/>
      <c r="BL34" s="369">
        <f t="shared" si="29"/>
        <v>0</v>
      </c>
      <c r="BM34" s="370">
        <f t="shared" si="11"/>
        <v>0</v>
      </c>
      <c r="BN34" s="247"/>
      <c r="BO34" s="248"/>
      <c r="BP34" s="249"/>
      <c r="BQ34" s="368">
        <f t="shared" si="12"/>
        <v>0</v>
      </c>
      <c r="BR34" s="250"/>
      <c r="BS34" s="369">
        <f t="shared" si="30"/>
        <v>0</v>
      </c>
      <c r="BT34" s="561">
        <f t="shared" si="13"/>
        <v>0</v>
      </c>
      <c r="BU34" s="382">
        <f t="shared" si="31"/>
        <v>0</v>
      </c>
      <c r="BV34" s="371">
        <f t="shared" si="31"/>
        <v>0</v>
      </c>
      <c r="BW34" s="370">
        <f t="shared" si="31"/>
        <v>0</v>
      </c>
      <c r="BX34" s="238"/>
      <c r="BY34" s="238"/>
      <c r="BZ34" s="238"/>
      <c r="CA34" s="238"/>
      <c r="CB34" s="238"/>
      <c r="CC34" s="238"/>
      <c r="CD34" s="238"/>
      <c r="CE34" s="238"/>
      <c r="CF34" s="238"/>
      <c r="CG34" s="238"/>
      <c r="CH34" s="238"/>
      <c r="CI34" s="238"/>
      <c r="CJ34" s="238"/>
      <c r="CK34" s="238"/>
      <c r="CL34" s="238"/>
      <c r="CM34" s="238"/>
      <c r="CN34" s="238"/>
      <c r="CO34" s="238"/>
      <c r="CP34" s="238"/>
      <c r="CQ34" s="238"/>
      <c r="CR34" s="238"/>
      <c r="CS34" s="238"/>
      <c r="CT34" s="238"/>
      <c r="CU34" s="238"/>
      <c r="CV34" s="238"/>
      <c r="CW34" s="238"/>
      <c r="CX34" s="238"/>
      <c r="CY34" s="238"/>
      <c r="CZ34" s="238"/>
      <c r="DA34" s="238"/>
      <c r="DB34" s="238"/>
      <c r="DC34" s="238"/>
      <c r="DD34" s="238"/>
      <c r="DE34" s="238"/>
      <c r="DF34" s="238"/>
      <c r="DG34" s="238"/>
      <c r="DH34" s="238"/>
    </row>
    <row r="35" spans="1:112" ht="20.149999999999999" customHeight="1">
      <c r="A35" s="1173"/>
      <c r="B35" s="1049"/>
      <c r="C35" s="247"/>
      <c r="D35" s="248"/>
      <c r="E35" s="249"/>
      <c r="F35" s="368">
        <f t="shared" si="15"/>
        <v>0</v>
      </c>
      <c r="G35" s="250"/>
      <c r="H35" s="369">
        <f t="shared" si="16"/>
        <v>0</v>
      </c>
      <c r="I35" s="370">
        <f t="shared" si="17"/>
        <v>0</v>
      </c>
      <c r="J35" s="247"/>
      <c r="K35" s="248"/>
      <c r="L35" s="249"/>
      <c r="M35" s="368">
        <f t="shared" si="0"/>
        <v>0</v>
      </c>
      <c r="N35" s="250"/>
      <c r="O35" s="369">
        <f t="shared" si="18"/>
        <v>0</v>
      </c>
      <c r="P35" s="370">
        <f t="shared" si="1"/>
        <v>0</v>
      </c>
      <c r="Q35" s="247"/>
      <c r="R35" s="248"/>
      <c r="S35" s="249"/>
      <c r="T35" s="368">
        <f t="shared" si="19"/>
        <v>0</v>
      </c>
      <c r="U35" s="250"/>
      <c r="V35" s="369">
        <f t="shared" si="20"/>
        <v>0</v>
      </c>
      <c r="W35" s="370">
        <f t="shared" si="2"/>
        <v>0</v>
      </c>
      <c r="X35" s="247"/>
      <c r="Y35" s="248"/>
      <c r="Z35" s="249"/>
      <c r="AA35" s="368">
        <f t="shared" si="21"/>
        <v>0</v>
      </c>
      <c r="AB35" s="250"/>
      <c r="AC35" s="369">
        <f t="shared" si="22"/>
        <v>0</v>
      </c>
      <c r="AD35" s="370">
        <f t="shared" si="3"/>
        <v>0</v>
      </c>
      <c r="AE35" s="247"/>
      <c r="AF35" s="248"/>
      <c r="AG35" s="249"/>
      <c r="AH35" s="368">
        <f t="shared" si="23"/>
        <v>0</v>
      </c>
      <c r="AI35" s="250"/>
      <c r="AJ35" s="369">
        <f t="shared" si="24"/>
        <v>0</v>
      </c>
      <c r="AK35" s="370">
        <f t="shared" si="4"/>
        <v>0</v>
      </c>
      <c r="AL35" s="247"/>
      <c r="AM35" s="248"/>
      <c r="AN35" s="249"/>
      <c r="AO35" s="368">
        <f t="shared" si="25"/>
        <v>0</v>
      </c>
      <c r="AP35" s="250"/>
      <c r="AQ35" s="369">
        <f t="shared" si="26"/>
        <v>0</v>
      </c>
      <c r="AR35" s="370">
        <f t="shared" si="5"/>
        <v>0</v>
      </c>
      <c r="AS35" s="247"/>
      <c r="AT35" s="248"/>
      <c r="AU35" s="249"/>
      <c r="AV35" s="368">
        <f t="shared" si="6"/>
        <v>0</v>
      </c>
      <c r="AW35" s="250"/>
      <c r="AX35" s="369">
        <f t="shared" si="27"/>
        <v>0</v>
      </c>
      <c r="AY35" s="370">
        <f t="shared" si="7"/>
        <v>0</v>
      </c>
      <c r="AZ35" s="247"/>
      <c r="BA35" s="248"/>
      <c r="BB35" s="249"/>
      <c r="BC35" s="368">
        <f t="shared" si="8"/>
        <v>0</v>
      </c>
      <c r="BD35" s="250"/>
      <c r="BE35" s="369">
        <f t="shared" si="28"/>
        <v>0</v>
      </c>
      <c r="BF35" s="370">
        <f t="shared" si="9"/>
        <v>0</v>
      </c>
      <c r="BG35" s="247"/>
      <c r="BH35" s="248"/>
      <c r="BI35" s="378"/>
      <c r="BJ35" s="368">
        <f t="shared" si="10"/>
        <v>0</v>
      </c>
      <c r="BK35" s="250"/>
      <c r="BL35" s="369">
        <f t="shared" si="29"/>
        <v>0</v>
      </c>
      <c r="BM35" s="370">
        <f t="shared" si="11"/>
        <v>0</v>
      </c>
      <c r="BN35" s="247"/>
      <c r="BO35" s="248"/>
      <c r="BP35" s="249"/>
      <c r="BQ35" s="368">
        <f t="shared" si="12"/>
        <v>0</v>
      </c>
      <c r="BR35" s="250"/>
      <c r="BS35" s="369">
        <f t="shared" si="30"/>
        <v>0</v>
      </c>
      <c r="BT35" s="561">
        <f t="shared" si="13"/>
        <v>0</v>
      </c>
      <c r="BU35" s="382">
        <f t="shared" si="31"/>
        <v>0</v>
      </c>
      <c r="BV35" s="371">
        <f t="shared" si="31"/>
        <v>0</v>
      </c>
      <c r="BW35" s="370">
        <f t="shared" si="31"/>
        <v>0</v>
      </c>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row>
    <row r="36" spans="1:112" ht="20.149999999999999" customHeight="1">
      <c r="A36" s="1173"/>
      <c r="B36" s="1049"/>
      <c r="C36" s="247"/>
      <c r="D36" s="248"/>
      <c r="E36" s="249"/>
      <c r="F36" s="368">
        <f t="shared" si="15"/>
        <v>0</v>
      </c>
      <c r="G36" s="250"/>
      <c r="H36" s="369">
        <f t="shared" si="16"/>
        <v>0</v>
      </c>
      <c r="I36" s="370">
        <f t="shared" si="17"/>
        <v>0</v>
      </c>
      <c r="J36" s="247"/>
      <c r="K36" s="341"/>
      <c r="L36" s="249"/>
      <c r="M36" s="368">
        <f t="shared" si="0"/>
        <v>0</v>
      </c>
      <c r="N36" s="342"/>
      <c r="O36" s="369">
        <f t="shared" si="18"/>
        <v>0</v>
      </c>
      <c r="P36" s="370">
        <f t="shared" si="1"/>
        <v>0</v>
      </c>
      <c r="Q36" s="125"/>
      <c r="R36" s="248"/>
      <c r="S36" s="249"/>
      <c r="T36" s="368">
        <f t="shared" si="19"/>
        <v>0</v>
      </c>
      <c r="U36" s="250"/>
      <c r="V36" s="369">
        <f t="shared" si="20"/>
        <v>0</v>
      </c>
      <c r="W36" s="370">
        <f t="shared" si="2"/>
        <v>0</v>
      </c>
      <c r="X36" s="247"/>
      <c r="Y36" s="248"/>
      <c r="Z36" s="120"/>
      <c r="AA36" s="368">
        <f t="shared" si="21"/>
        <v>0</v>
      </c>
      <c r="AB36" s="250"/>
      <c r="AC36" s="369">
        <f t="shared" si="22"/>
        <v>0</v>
      </c>
      <c r="AD36" s="370">
        <f t="shared" si="3"/>
        <v>0</v>
      </c>
      <c r="AE36" s="247"/>
      <c r="AF36" s="341"/>
      <c r="AG36" s="249"/>
      <c r="AH36" s="368">
        <f t="shared" si="23"/>
        <v>0</v>
      </c>
      <c r="AI36" s="342"/>
      <c r="AJ36" s="369">
        <f t="shared" si="24"/>
        <v>0</v>
      </c>
      <c r="AK36" s="370">
        <f t="shared" si="4"/>
        <v>0</v>
      </c>
      <c r="AL36" s="125"/>
      <c r="AM36" s="248"/>
      <c r="AN36" s="249"/>
      <c r="AO36" s="368">
        <f t="shared" si="25"/>
        <v>0</v>
      </c>
      <c r="AP36" s="250"/>
      <c r="AQ36" s="369">
        <f t="shared" si="26"/>
        <v>0</v>
      </c>
      <c r="AR36" s="370">
        <f t="shared" si="5"/>
        <v>0</v>
      </c>
      <c r="AS36" s="247"/>
      <c r="AT36" s="248"/>
      <c r="AU36" s="249"/>
      <c r="AV36" s="368">
        <f t="shared" si="6"/>
        <v>0</v>
      </c>
      <c r="AW36" s="250"/>
      <c r="AX36" s="369">
        <f t="shared" si="27"/>
        <v>0</v>
      </c>
      <c r="AY36" s="370">
        <f t="shared" si="7"/>
        <v>0</v>
      </c>
      <c r="AZ36" s="247"/>
      <c r="BA36" s="248"/>
      <c r="BB36" s="249"/>
      <c r="BC36" s="368">
        <f t="shared" si="8"/>
        <v>0</v>
      </c>
      <c r="BD36" s="250"/>
      <c r="BE36" s="369">
        <f t="shared" si="28"/>
        <v>0</v>
      </c>
      <c r="BF36" s="370">
        <f t="shared" si="9"/>
        <v>0</v>
      </c>
      <c r="BG36" s="247"/>
      <c r="BH36" s="248"/>
      <c r="BI36" s="378"/>
      <c r="BJ36" s="368">
        <f t="shared" si="10"/>
        <v>0</v>
      </c>
      <c r="BK36" s="250"/>
      <c r="BL36" s="369">
        <f t="shared" si="29"/>
        <v>0</v>
      </c>
      <c r="BM36" s="370">
        <f t="shared" si="11"/>
        <v>0</v>
      </c>
      <c r="BN36" s="247"/>
      <c r="BO36" s="248"/>
      <c r="BP36" s="249"/>
      <c r="BQ36" s="368">
        <f t="shared" si="12"/>
        <v>0</v>
      </c>
      <c r="BR36" s="250"/>
      <c r="BS36" s="369">
        <f t="shared" si="30"/>
        <v>0</v>
      </c>
      <c r="BT36" s="561">
        <f t="shared" si="13"/>
        <v>0</v>
      </c>
      <c r="BU36" s="382">
        <f t="shared" si="31"/>
        <v>0</v>
      </c>
      <c r="BV36" s="371">
        <f t="shared" si="31"/>
        <v>0</v>
      </c>
      <c r="BW36" s="370">
        <f t="shared" si="31"/>
        <v>0</v>
      </c>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row>
    <row r="37" spans="1:112" ht="20.149999999999999" customHeight="1">
      <c r="A37" s="1173"/>
      <c r="B37" s="1049"/>
      <c r="C37" s="247"/>
      <c r="D37" s="248"/>
      <c r="E37" s="249"/>
      <c r="F37" s="368">
        <f t="shared" si="15"/>
        <v>0</v>
      </c>
      <c r="G37" s="250"/>
      <c r="H37" s="369">
        <f t="shared" si="16"/>
        <v>0</v>
      </c>
      <c r="I37" s="370">
        <f t="shared" si="17"/>
        <v>0</v>
      </c>
      <c r="J37" s="247"/>
      <c r="K37" s="341"/>
      <c r="L37" s="249"/>
      <c r="M37" s="368">
        <f t="shared" si="0"/>
        <v>0</v>
      </c>
      <c r="N37" s="342"/>
      <c r="O37" s="369">
        <f t="shared" si="18"/>
        <v>0</v>
      </c>
      <c r="P37" s="370">
        <f t="shared" si="1"/>
        <v>0</v>
      </c>
      <c r="Q37" s="125"/>
      <c r="R37" s="248"/>
      <c r="S37" s="249"/>
      <c r="T37" s="368">
        <f t="shared" si="19"/>
        <v>0</v>
      </c>
      <c r="U37" s="250"/>
      <c r="V37" s="369">
        <f t="shared" si="20"/>
        <v>0</v>
      </c>
      <c r="W37" s="370">
        <f t="shared" si="2"/>
        <v>0</v>
      </c>
      <c r="X37" s="247"/>
      <c r="Y37" s="248"/>
      <c r="Z37" s="120"/>
      <c r="AA37" s="368">
        <f t="shared" si="21"/>
        <v>0</v>
      </c>
      <c r="AB37" s="250"/>
      <c r="AC37" s="369">
        <f t="shared" si="22"/>
        <v>0</v>
      </c>
      <c r="AD37" s="370">
        <f t="shared" si="3"/>
        <v>0</v>
      </c>
      <c r="AE37" s="247"/>
      <c r="AF37" s="341"/>
      <c r="AG37" s="249"/>
      <c r="AH37" s="368">
        <f t="shared" si="23"/>
        <v>0</v>
      </c>
      <c r="AI37" s="342"/>
      <c r="AJ37" s="369">
        <f t="shared" si="24"/>
        <v>0</v>
      </c>
      <c r="AK37" s="370">
        <f t="shared" si="4"/>
        <v>0</v>
      </c>
      <c r="AL37" s="125"/>
      <c r="AM37" s="248"/>
      <c r="AN37" s="249"/>
      <c r="AO37" s="368">
        <f t="shared" si="25"/>
        <v>0</v>
      </c>
      <c r="AP37" s="250"/>
      <c r="AQ37" s="369">
        <f t="shared" si="26"/>
        <v>0</v>
      </c>
      <c r="AR37" s="370">
        <f t="shared" si="5"/>
        <v>0</v>
      </c>
      <c r="AS37" s="247"/>
      <c r="AT37" s="248"/>
      <c r="AU37" s="249"/>
      <c r="AV37" s="368">
        <f t="shared" si="6"/>
        <v>0</v>
      </c>
      <c r="AW37" s="250"/>
      <c r="AX37" s="369">
        <f t="shared" si="27"/>
        <v>0</v>
      </c>
      <c r="AY37" s="370">
        <f t="shared" si="7"/>
        <v>0</v>
      </c>
      <c r="AZ37" s="247"/>
      <c r="BA37" s="248"/>
      <c r="BB37" s="249"/>
      <c r="BC37" s="368">
        <f t="shared" si="8"/>
        <v>0</v>
      </c>
      <c r="BD37" s="250"/>
      <c r="BE37" s="369">
        <f t="shared" si="28"/>
        <v>0</v>
      </c>
      <c r="BF37" s="370">
        <f t="shared" si="9"/>
        <v>0</v>
      </c>
      <c r="BG37" s="247"/>
      <c r="BH37" s="248"/>
      <c r="BI37" s="378"/>
      <c r="BJ37" s="368">
        <f t="shared" si="10"/>
        <v>0</v>
      </c>
      <c r="BK37" s="250"/>
      <c r="BL37" s="369">
        <f t="shared" si="29"/>
        <v>0</v>
      </c>
      <c r="BM37" s="370">
        <f t="shared" si="11"/>
        <v>0</v>
      </c>
      <c r="BN37" s="247"/>
      <c r="BO37" s="248"/>
      <c r="BP37" s="249"/>
      <c r="BQ37" s="368">
        <f t="shared" si="12"/>
        <v>0</v>
      </c>
      <c r="BR37" s="250"/>
      <c r="BS37" s="369">
        <f t="shared" si="30"/>
        <v>0</v>
      </c>
      <c r="BT37" s="561">
        <f t="shared" si="13"/>
        <v>0</v>
      </c>
      <c r="BU37" s="382">
        <f t="shared" si="31"/>
        <v>0</v>
      </c>
      <c r="BV37" s="371">
        <f t="shared" si="31"/>
        <v>0</v>
      </c>
      <c r="BW37" s="370">
        <f t="shared" si="31"/>
        <v>0</v>
      </c>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row>
    <row r="38" spans="1:112" ht="20.149999999999999" customHeight="1">
      <c r="A38" s="1173"/>
      <c r="B38" s="1049"/>
      <c r="C38" s="247"/>
      <c r="D38" s="248"/>
      <c r="E38" s="249"/>
      <c r="F38" s="368">
        <f t="shared" si="15"/>
        <v>0</v>
      </c>
      <c r="G38" s="250"/>
      <c r="H38" s="369">
        <f t="shared" si="16"/>
        <v>0</v>
      </c>
      <c r="I38" s="370">
        <f t="shared" si="17"/>
        <v>0</v>
      </c>
      <c r="J38" s="247"/>
      <c r="K38" s="341"/>
      <c r="L38" s="249"/>
      <c r="M38" s="368">
        <f t="shared" si="0"/>
        <v>0</v>
      </c>
      <c r="N38" s="342"/>
      <c r="O38" s="369">
        <f t="shared" si="18"/>
        <v>0</v>
      </c>
      <c r="P38" s="370">
        <f t="shared" si="1"/>
        <v>0</v>
      </c>
      <c r="Q38" s="125"/>
      <c r="R38" s="248"/>
      <c r="S38" s="249"/>
      <c r="T38" s="368">
        <f t="shared" si="19"/>
        <v>0</v>
      </c>
      <c r="U38" s="250"/>
      <c r="V38" s="369">
        <f t="shared" si="20"/>
        <v>0</v>
      </c>
      <c r="W38" s="370">
        <f t="shared" si="2"/>
        <v>0</v>
      </c>
      <c r="X38" s="247"/>
      <c r="Y38" s="248"/>
      <c r="Z38" s="120"/>
      <c r="AA38" s="368">
        <f t="shared" si="21"/>
        <v>0</v>
      </c>
      <c r="AB38" s="250"/>
      <c r="AC38" s="369">
        <f t="shared" si="22"/>
        <v>0</v>
      </c>
      <c r="AD38" s="370">
        <f t="shared" si="3"/>
        <v>0</v>
      </c>
      <c r="AE38" s="247"/>
      <c r="AF38" s="341"/>
      <c r="AG38" s="249"/>
      <c r="AH38" s="368">
        <f t="shared" si="23"/>
        <v>0</v>
      </c>
      <c r="AI38" s="342"/>
      <c r="AJ38" s="369">
        <f t="shared" si="24"/>
        <v>0</v>
      </c>
      <c r="AK38" s="370">
        <f t="shared" si="4"/>
        <v>0</v>
      </c>
      <c r="AL38" s="125"/>
      <c r="AM38" s="248"/>
      <c r="AN38" s="249"/>
      <c r="AO38" s="368">
        <f t="shared" si="25"/>
        <v>0</v>
      </c>
      <c r="AP38" s="250"/>
      <c r="AQ38" s="369">
        <f t="shared" si="26"/>
        <v>0</v>
      </c>
      <c r="AR38" s="370">
        <f t="shared" si="5"/>
        <v>0</v>
      </c>
      <c r="AS38" s="247"/>
      <c r="AT38" s="248"/>
      <c r="AU38" s="249"/>
      <c r="AV38" s="368">
        <f t="shared" si="6"/>
        <v>0</v>
      </c>
      <c r="AW38" s="250"/>
      <c r="AX38" s="369">
        <f t="shared" si="27"/>
        <v>0</v>
      </c>
      <c r="AY38" s="370">
        <f t="shared" si="7"/>
        <v>0</v>
      </c>
      <c r="AZ38" s="247"/>
      <c r="BA38" s="248"/>
      <c r="BB38" s="249"/>
      <c r="BC38" s="368">
        <f t="shared" si="8"/>
        <v>0</v>
      </c>
      <c r="BD38" s="250"/>
      <c r="BE38" s="369">
        <f t="shared" si="28"/>
        <v>0</v>
      </c>
      <c r="BF38" s="370">
        <f t="shared" si="9"/>
        <v>0</v>
      </c>
      <c r="BG38" s="247"/>
      <c r="BH38" s="248"/>
      <c r="BI38" s="378"/>
      <c r="BJ38" s="368">
        <f t="shared" si="10"/>
        <v>0</v>
      </c>
      <c r="BK38" s="250"/>
      <c r="BL38" s="369">
        <f t="shared" si="29"/>
        <v>0</v>
      </c>
      <c r="BM38" s="370">
        <f t="shared" si="11"/>
        <v>0</v>
      </c>
      <c r="BN38" s="247"/>
      <c r="BO38" s="248"/>
      <c r="BP38" s="249"/>
      <c r="BQ38" s="368">
        <f t="shared" si="12"/>
        <v>0</v>
      </c>
      <c r="BR38" s="250"/>
      <c r="BS38" s="369">
        <f t="shared" si="30"/>
        <v>0</v>
      </c>
      <c r="BT38" s="561">
        <f t="shared" si="13"/>
        <v>0</v>
      </c>
      <c r="BU38" s="382">
        <f t="shared" si="31"/>
        <v>0</v>
      </c>
      <c r="BV38" s="371">
        <f t="shared" si="31"/>
        <v>0</v>
      </c>
      <c r="BW38" s="370">
        <f t="shared" si="31"/>
        <v>0</v>
      </c>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row>
    <row r="39" spans="1:112" ht="20.149999999999999" customHeight="1">
      <c r="A39" s="1173"/>
      <c r="B39" s="1049"/>
      <c r="C39" s="247"/>
      <c r="D39" s="248"/>
      <c r="E39" s="249"/>
      <c r="F39" s="368">
        <f t="shared" si="15"/>
        <v>0</v>
      </c>
      <c r="G39" s="250"/>
      <c r="H39" s="369">
        <f t="shared" si="16"/>
        <v>0</v>
      </c>
      <c r="I39" s="370">
        <f t="shared" si="17"/>
        <v>0</v>
      </c>
      <c r="J39" s="247"/>
      <c r="K39" s="341"/>
      <c r="L39" s="249"/>
      <c r="M39" s="368">
        <f t="shared" si="0"/>
        <v>0</v>
      </c>
      <c r="N39" s="342"/>
      <c r="O39" s="369">
        <f t="shared" si="18"/>
        <v>0</v>
      </c>
      <c r="P39" s="370">
        <f t="shared" si="1"/>
        <v>0</v>
      </c>
      <c r="Q39" s="125"/>
      <c r="R39" s="248"/>
      <c r="S39" s="249"/>
      <c r="T39" s="368">
        <f t="shared" si="19"/>
        <v>0</v>
      </c>
      <c r="U39" s="250"/>
      <c r="V39" s="369">
        <f t="shared" si="20"/>
        <v>0</v>
      </c>
      <c r="W39" s="370">
        <f t="shared" si="2"/>
        <v>0</v>
      </c>
      <c r="X39" s="247"/>
      <c r="Y39" s="248"/>
      <c r="Z39" s="120"/>
      <c r="AA39" s="368">
        <f t="shared" si="21"/>
        <v>0</v>
      </c>
      <c r="AB39" s="250"/>
      <c r="AC39" s="369">
        <f t="shared" si="22"/>
        <v>0</v>
      </c>
      <c r="AD39" s="370">
        <f t="shared" si="3"/>
        <v>0</v>
      </c>
      <c r="AE39" s="247"/>
      <c r="AF39" s="341"/>
      <c r="AG39" s="249"/>
      <c r="AH39" s="368">
        <f t="shared" si="23"/>
        <v>0</v>
      </c>
      <c r="AI39" s="342"/>
      <c r="AJ39" s="369">
        <f t="shared" si="24"/>
        <v>0</v>
      </c>
      <c r="AK39" s="370">
        <f t="shared" si="4"/>
        <v>0</v>
      </c>
      <c r="AL39" s="125"/>
      <c r="AM39" s="248"/>
      <c r="AN39" s="249"/>
      <c r="AO39" s="368">
        <f t="shared" si="25"/>
        <v>0</v>
      </c>
      <c r="AP39" s="250"/>
      <c r="AQ39" s="369">
        <f t="shared" si="26"/>
        <v>0</v>
      </c>
      <c r="AR39" s="370">
        <f t="shared" si="5"/>
        <v>0</v>
      </c>
      <c r="AS39" s="247"/>
      <c r="AT39" s="248"/>
      <c r="AU39" s="249"/>
      <c r="AV39" s="368">
        <f t="shared" si="6"/>
        <v>0</v>
      </c>
      <c r="AW39" s="250"/>
      <c r="AX39" s="369">
        <f t="shared" si="27"/>
        <v>0</v>
      </c>
      <c r="AY39" s="370">
        <f t="shared" si="7"/>
        <v>0</v>
      </c>
      <c r="AZ39" s="247"/>
      <c r="BA39" s="248"/>
      <c r="BB39" s="249"/>
      <c r="BC39" s="368">
        <f t="shared" si="8"/>
        <v>0</v>
      </c>
      <c r="BD39" s="250"/>
      <c r="BE39" s="369">
        <f t="shared" si="28"/>
        <v>0</v>
      </c>
      <c r="BF39" s="370">
        <f t="shared" si="9"/>
        <v>0</v>
      </c>
      <c r="BG39" s="247"/>
      <c r="BH39" s="248"/>
      <c r="BI39" s="378"/>
      <c r="BJ39" s="368">
        <f t="shared" si="10"/>
        <v>0</v>
      </c>
      <c r="BK39" s="250"/>
      <c r="BL39" s="369">
        <f t="shared" si="29"/>
        <v>0</v>
      </c>
      <c r="BM39" s="370">
        <f t="shared" si="11"/>
        <v>0</v>
      </c>
      <c r="BN39" s="247"/>
      <c r="BO39" s="248"/>
      <c r="BP39" s="249"/>
      <c r="BQ39" s="368">
        <f t="shared" si="12"/>
        <v>0</v>
      </c>
      <c r="BR39" s="250"/>
      <c r="BS39" s="369">
        <f t="shared" si="30"/>
        <v>0</v>
      </c>
      <c r="BT39" s="561">
        <f t="shared" si="13"/>
        <v>0</v>
      </c>
      <c r="BU39" s="382">
        <f t="shared" si="31"/>
        <v>0</v>
      </c>
      <c r="BV39" s="371">
        <f t="shared" si="31"/>
        <v>0</v>
      </c>
      <c r="BW39" s="370">
        <f t="shared" si="31"/>
        <v>0</v>
      </c>
      <c r="BX39" s="238"/>
      <c r="BY39" s="238"/>
      <c r="BZ39" s="238"/>
      <c r="CA39" s="238"/>
      <c r="CB39" s="238"/>
      <c r="CC39" s="238"/>
      <c r="CD39" s="238"/>
      <c r="CE39" s="238"/>
      <c r="CF39" s="238"/>
      <c r="CG39" s="238"/>
      <c r="CH39" s="238"/>
      <c r="CI39" s="238"/>
      <c r="CJ39" s="238"/>
      <c r="CK39" s="238"/>
      <c r="CL39" s="238"/>
      <c r="CM39" s="238"/>
      <c r="CN39" s="238"/>
      <c r="CO39" s="238"/>
      <c r="CP39" s="238"/>
      <c r="CQ39" s="238"/>
      <c r="CR39" s="238"/>
      <c r="CS39" s="238"/>
      <c r="CT39" s="238"/>
      <c r="CU39" s="238"/>
      <c r="CV39" s="238"/>
      <c r="CW39" s="238"/>
      <c r="CX39" s="238"/>
      <c r="CY39" s="238"/>
      <c r="CZ39" s="238"/>
      <c r="DA39" s="238"/>
      <c r="DB39" s="238"/>
      <c r="DC39" s="238"/>
      <c r="DD39" s="238"/>
      <c r="DE39" s="238"/>
      <c r="DF39" s="238"/>
      <c r="DG39" s="238"/>
      <c r="DH39" s="238"/>
    </row>
    <row r="40" spans="1:112" ht="20.149999999999999" customHeight="1">
      <c r="A40" s="1173"/>
      <c r="B40" s="1049"/>
      <c r="C40" s="247"/>
      <c r="D40" s="248"/>
      <c r="E40" s="249"/>
      <c r="F40" s="368">
        <f t="shared" si="15"/>
        <v>0</v>
      </c>
      <c r="G40" s="250"/>
      <c r="H40" s="369">
        <f t="shared" si="16"/>
        <v>0</v>
      </c>
      <c r="I40" s="370">
        <f t="shared" si="17"/>
        <v>0</v>
      </c>
      <c r="J40" s="247"/>
      <c r="K40" s="341"/>
      <c r="L40" s="249"/>
      <c r="M40" s="368">
        <f t="shared" si="0"/>
        <v>0</v>
      </c>
      <c r="N40" s="342"/>
      <c r="O40" s="369">
        <f t="shared" si="18"/>
        <v>0</v>
      </c>
      <c r="P40" s="370">
        <f t="shared" si="1"/>
        <v>0</v>
      </c>
      <c r="Q40" s="125"/>
      <c r="R40" s="248"/>
      <c r="S40" s="249"/>
      <c r="T40" s="368">
        <f t="shared" si="19"/>
        <v>0</v>
      </c>
      <c r="U40" s="250"/>
      <c r="V40" s="369">
        <f t="shared" si="20"/>
        <v>0</v>
      </c>
      <c r="W40" s="370">
        <f t="shared" si="2"/>
        <v>0</v>
      </c>
      <c r="X40" s="247"/>
      <c r="Y40" s="248"/>
      <c r="Z40" s="120"/>
      <c r="AA40" s="368">
        <f t="shared" si="21"/>
        <v>0</v>
      </c>
      <c r="AB40" s="250"/>
      <c r="AC40" s="369">
        <f t="shared" si="22"/>
        <v>0</v>
      </c>
      <c r="AD40" s="370">
        <f t="shared" si="3"/>
        <v>0</v>
      </c>
      <c r="AE40" s="247"/>
      <c r="AF40" s="341"/>
      <c r="AG40" s="249"/>
      <c r="AH40" s="368">
        <f t="shared" si="23"/>
        <v>0</v>
      </c>
      <c r="AI40" s="342"/>
      <c r="AJ40" s="369">
        <f t="shared" si="24"/>
        <v>0</v>
      </c>
      <c r="AK40" s="370">
        <f t="shared" si="4"/>
        <v>0</v>
      </c>
      <c r="AL40" s="125"/>
      <c r="AM40" s="248"/>
      <c r="AN40" s="249"/>
      <c r="AO40" s="368">
        <f t="shared" si="25"/>
        <v>0</v>
      </c>
      <c r="AP40" s="250"/>
      <c r="AQ40" s="369">
        <f t="shared" si="26"/>
        <v>0</v>
      </c>
      <c r="AR40" s="370">
        <f t="shared" si="5"/>
        <v>0</v>
      </c>
      <c r="AS40" s="247"/>
      <c r="AT40" s="248"/>
      <c r="AU40" s="249"/>
      <c r="AV40" s="368">
        <f t="shared" si="6"/>
        <v>0</v>
      </c>
      <c r="AW40" s="250"/>
      <c r="AX40" s="369">
        <f t="shared" si="27"/>
        <v>0</v>
      </c>
      <c r="AY40" s="370">
        <f t="shared" si="7"/>
        <v>0</v>
      </c>
      <c r="AZ40" s="247"/>
      <c r="BA40" s="248"/>
      <c r="BB40" s="249"/>
      <c r="BC40" s="368">
        <f t="shared" si="8"/>
        <v>0</v>
      </c>
      <c r="BD40" s="250"/>
      <c r="BE40" s="369">
        <f t="shared" si="28"/>
        <v>0</v>
      </c>
      <c r="BF40" s="370">
        <f t="shared" si="9"/>
        <v>0</v>
      </c>
      <c r="BG40" s="247"/>
      <c r="BH40" s="248"/>
      <c r="BI40" s="378"/>
      <c r="BJ40" s="368">
        <f t="shared" si="10"/>
        <v>0</v>
      </c>
      <c r="BK40" s="250"/>
      <c r="BL40" s="369">
        <f t="shared" si="29"/>
        <v>0</v>
      </c>
      <c r="BM40" s="370">
        <f t="shared" si="11"/>
        <v>0</v>
      </c>
      <c r="BN40" s="247"/>
      <c r="BO40" s="248"/>
      <c r="BP40" s="249"/>
      <c r="BQ40" s="368">
        <f t="shared" si="12"/>
        <v>0</v>
      </c>
      <c r="BR40" s="250"/>
      <c r="BS40" s="369">
        <f t="shared" si="30"/>
        <v>0</v>
      </c>
      <c r="BT40" s="561">
        <f t="shared" si="13"/>
        <v>0</v>
      </c>
      <c r="BU40" s="382">
        <f t="shared" si="31"/>
        <v>0</v>
      </c>
      <c r="BV40" s="371">
        <f t="shared" si="31"/>
        <v>0</v>
      </c>
      <c r="BW40" s="370">
        <f t="shared" si="31"/>
        <v>0</v>
      </c>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row>
    <row r="41" spans="1:112" ht="20.149999999999999" customHeight="1">
      <c r="A41" s="1173"/>
      <c r="B41" s="1049"/>
      <c r="C41" s="247"/>
      <c r="D41" s="248"/>
      <c r="E41" s="249"/>
      <c r="F41" s="368">
        <f t="shared" si="15"/>
        <v>0</v>
      </c>
      <c r="G41" s="250"/>
      <c r="H41" s="369">
        <f t="shared" si="16"/>
        <v>0</v>
      </c>
      <c r="I41" s="370">
        <f t="shared" si="17"/>
        <v>0</v>
      </c>
      <c r="J41" s="247"/>
      <c r="K41" s="341"/>
      <c r="L41" s="249"/>
      <c r="M41" s="368">
        <f t="shared" si="0"/>
        <v>0</v>
      </c>
      <c r="N41" s="342"/>
      <c r="O41" s="369">
        <f t="shared" si="18"/>
        <v>0</v>
      </c>
      <c r="P41" s="370">
        <f t="shared" si="1"/>
        <v>0</v>
      </c>
      <c r="Q41" s="125"/>
      <c r="R41" s="248"/>
      <c r="S41" s="249"/>
      <c r="T41" s="368">
        <f t="shared" si="19"/>
        <v>0</v>
      </c>
      <c r="U41" s="250"/>
      <c r="V41" s="369">
        <f t="shared" si="20"/>
        <v>0</v>
      </c>
      <c r="W41" s="370">
        <f t="shared" si="2"/>
        <v>0</v>
      </c>
      <c r="X41" s="247"/>
      <c r="Y41" s="248"/>
      <c r="Z41" s="120"/>
      <c r="AA41" s="368">
        <f t="shared" si="21"/>
        <v>0</v>
      </c>
      <c r="AB41" s="250"/>
      <c r="AC41" s="369">
        <f t="shared" si="22"/>
        <v>0</v>
      </c>
      <c r="AD41" s="370">
        <f t="shared" si="3"/>
        <v>0</v>
      </c>
      <c r="AE41" s="247"/>
      <c r="AF41" s="341"/>
      <c r="AG41" s="249"/>
      <c r="AH41" s="368">
        <f t="shared" si="23"/>
        <v>0</v>
      </c>
      <c r="AI41" s="342"/>
      <c r="AJ41" s="369">
        <f t="shared" si="24"/>
        <v>0</v>
      </c>
      <c r="AK41" s="370">
        <f t="shared" si="4"/>
        <v>0</v>
      </c>
      <c r="AL41" s="125"/>
      <c r="AM41" s="248"/>
      <c r="AN41" s="249"/>
      <c r="AO41" s="368">
        <f t="shared" si="25"/>
        <v>0</v>
      </c>
      <c r="AP41" s="250"/>
      <c r="AQ41" s="369">
        <f t="shared" si="26"/>
        <v>0</v>
      </c>
      <c r="AR41" s="370">
        <f t="shared" si="5"/>
        <v>0</v>
      </c>
      <c r="AS41" s="247"/>
      <c r="AT41" s="248"/>
      <c r="AU41" s="249"/>
      <c r="AV41" s="368">
        <f t="shared" si="6"/>
        <v>0</v>
      </c>
      <c r="AW41" s="250"/>
      <c r="AX41" s="369">
        <f t="shared" si="27"/>
        <v>0</v>
      </c>
      <c r="AY41" s="370">
        <f t="shared" si="7"/>
        <v>0</v>
      </c>
      <c r="AZ41" s="247"/>
      <c r="BA41" s="248"/>
      <c r="BB41" s="249"/>
      <c r="BC41" s="368">
        <f t="shared" si="8"/>
        <v>0</v>
      </c>
      <c r="BD41" s="250"/>
      <c r="BE41" s="369">
        <f t="shared" si="28"/>
        <v>0</v>
      </c>
      <c r="BF41" s="370">
        <f t="shared" si="9"/>
        <v>0</v>
      </c>
      <c r="BG41" s="247"/>
      <c r="BH41" s="248"/>
      <c r="BI41" s="378"/>
      <c r="BJ41" s="368">
        <f t="shared" si="10"/>
        <v>0</v>
      </c>
      <c r="BK41" s="250"/>
      <c r="BL41" s="369">
        <f t="shared" si="29"/>
        <v>0</v>
      </c>
      <c r="BM41" s="370">
        <f t="shared" si="11"/>
        <v>0</v>
      </c>
      <c r="BN41" s="247"/>
      <c r="BO41" s="248"/>
      <c r="BP41" s="249"/>
      <c r="BQ41" s="368">
        <f t="shared" si="12"/>
        <v>0</v>
      </c>
      <c r="BR41" s="250"/>
      <c r="BS41" s="369">
        <f t="shared" si="30"/>
        <v>0</v>
      </c>
      <c r="BT41" s="561">
        <f t="shared" si="13"/>
        <v>0</v>
      </c>
      <c r="BU41" s="382">
        <f t="shared" si="31"/>
        <v>0</v>
      </c>
      <c r="BV41" s="371">
        <f t="shared" si="31"/>
        <v>0</v>
      </c>
      <c r="BW41" s="370">
        <f t="shared" si="31"/>
        <v>0</v>
      </c>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row>
    <row r="42" spans="1:112" ht="20.149999999999999" customHeight="1">
      <c r="A42" s="1173"/>
      <c r="B42" s="1049"/>
      <c r="C42" s="247"/>
      <c r="D42" s="248"/>
      <c r="E42" s="249"/>
      <c r="F42" s="368">
        <f t="shared" si="15"/>
        <v>0</v>
      </c>
      <c r="G42" s="250"/>
      <c r="H42" s="369">
        <f t="shared" si="16"/>
        <v>0</v>
      </c>
      <c r="I42" s="370">
        <f t="shared" si="17"/>
        <v>0</v>
      </c>
      <c r="J42" s="247"/>
      <c r="K42" s="341"/>
      <c r="L42" s="249"/>
      <c r="M42" s="368">
        <f t="shared" si="0"/>
        <v>0</v>
      </c>
      <c r="N42" s="342"/>
      <c r="O42" s="369">
        <f t="shared" si="18"/>
        <v>0</v>
      </c>
      <c r="P42" s="370">
        <f t="shared" si="1"/>
        <v>0</v>
      </c>
      <c r="Q42" s="125"/>
      <c r="R42" s="248"/>
      <c r="S42" s="249"/>
      <c r="T42" s="368">
        <f t="shared" si="19"/>
        <v>0</v>
      </c>
      <c r="U42" s="250"/>
      <c r="V42" s="369">
        <f t="shared" si="20"/>
        <v>0</v>
      </c>
      <c r="W42" s="370">
        <f t="shared" si="2"/>
        <v>0</v>
      </c>
      <c r="X42" s="247"/>
      <c r="Y42" s="248"/>
      <c r="Z42" s="120"/>
      <c r="AA42" s="368">
        <f t="shared" si="21"/>
        <v>0</v>
      </c>
      <c r="AB42" s="250"/>
      <c r="AC42" s="369">
        <f t="shared" si="22"/>
        <v>0</v>
      </c>
      <c r="AD42" s="370">
        <f t="shared" si="3"/>
        <v>0</v>
      </c>
      <c r="AE42" s="247"/>
      <c r="AF42" s="341"/>
      <c r="AG42" s="249"/>
      <c r="AH42" s="368">
        <f t="shared" si="23"/>
        <v>0</v>
      </c>
      <c r="AI42" s="342"/>
      <c r="AJ42" s="369">
        <f t="shared" si="24"/>
        <v>0</v>
      </c>
      <c r="AK42" s="370">
        <f t="shared" si="4"/>
        <v>0</v>
      </c>
      <c r="AL42" s="125"/>
      <c r="AM42" s="248"/>
      <c r="AN42" s="249"/>
      <c r="AO42" s="368">
        <f t="shared" si="25"/>
        <v>0</v>
      </c>
      <c r="AP42" s="250"/>
      <c r="AQ42" s="369">
        <f t="shared" si="26"/>
        <v>0</v>
      </c>
      <c r="AR42" s="370">
        <f t="shared" si="5"/>
        <v>0</v>
      </c>
      <c r="AS42" s="247"/>
      <c r="AT42" s="248"/>
      <c r="AU42" s="249"/>
      <c r="AV42" s="368">
        <f t="shared" si="6"/>
        <v>0</v>
      </c>
      <c r="AW42" s="250"/>
      <c r="AX42" s="369">
        <f t="shared" si="27"/>
        <v>0</v>
      </c>
      <c r="AY42" s="370">
        <f t="shared" si="7"/>
        <v>0</v>
      </c>
      <c r="AZ42" s="247"/>
      <c r="BA42" s="248"/>
      <c r="BB42" s="249"/>
      <c r="BC42" s="368">
        <f t="shared" si="8"/>
        <v>0</v>
      </c>
      <c r="BD42" s="250"/>
      <c r="BE42" s="369">
        <f t="shared" si="28"/>
        <v>0</v>
      </c>
      <c r="BF42" s="370">
        <f t="shared" si="9"/>
        <v>0</v>
      </c>
      <c r="BG42" s="247"/>
      <c r="BH42" s="248"/>
      <c r="BI42" s="378"/>
      <c r="BJ42" s="368">
        <f t="shared" si="10"/>
        <v>0</v>
      </c>
      <c r="BK42" s="250"/>
      <c r="BL42" s="369">
        <f t="shared" si="29"/>
        <v>0</v>
      </c>
      <c r="BM42" s="370">
        <f t="shared" si="11"/>
        <v>0</v>
      </c>
      <c r="BN42" s="247"/>
      <c r="BO42" s="248"/>
      <c r="BP42" s="249"/>
      <c r="BQ42" s="368">
        <f t="shared" si="12"/>
        <v>0</v>
      </c>
      <c r="BR42" s="250"/>
      <c r="BS42" s="369">
        <f t="shared" si="30"/>
        <v>0</v>
      </c>
      <c r="BT42" s="561">
        <f t="shared" si="13"/>
        <v>0</v>
      </c>
      <c r="BU42" s="382">
        <f t="shared" si="31"/>
        <v>0</v>
      </c>
      <c r="BV42" s="371">
        <f t="shared" si="31"/>
        <v>0</v>
      </c>
      <c r="BW42" s="370">
        <f t="shared" si="31"/>
        <v>0</v>
      </c>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row>
    <row r="43" spans="1:112" ht="20.149999999999999" customHeight="1">
      <c r="A43" s="1173"/>
      <c r="B43" s="1049"/>
      <c r="C43" s="247"/>
      <c r="D43" s="248"/>
      <c r="E43" s="249"/>
      <c r="F43" s="368">
        <f t="shared" si="15"/>
        <v>0</v>
      </c>
      <c r="G43" s="250"/>
      <c r="H43" s="369">
        <f t="shared" si="16"/>
        <v>0</v>
      </c>
      <c r="I43" s="370">
        <f t="shared" si="17"/>
        <v>0</v>
      </c>
      <c r="J43" s="247"/>
      <c r="K43" s="341"/>
      <c r="L43" s="249"/>
      <c r="M43" s="368">
        <f t="shared" si="0"/>
        <v>0</v>
      </c>
      <c r="N43" s="342"/>
      <c r="O43" s="369">
        <f t="shared" si="18"/>
        <v>0</v>
      </c>
      <c r="P43" s="370">
        <f t="shared" si="1"/>
        <v>0</v>
      </c>
      <c r="Q43" s="125"/>
      <c r="R43" s="248"/>
      <c r="S43" s="249"/>
      <c r="T43" s="368">
        <f t="shared" si="19"/>
        <v>0</v>
      </c>
      <c r="U43" s="250"/>
      <c r="V43" s="369">
        <f t="shared" si="20"/>
        <v>0</v>
      </c>
      <c r="W43" s="370">
        <f t="shared" si="2"/>
        <v>0</v>
      </c>
      <c r="X43" s="247"/>
      <c r="Y43" s="248"/>
      <c r="Z43" s="120"/>
      <c r="AA43" s="368">
        <f t="shared" si="21"/>
        <v>0</v>
      </c>
      <c r="AB43" s="250"/>
      <c r="AC43" s="369">
        <f t="shared" si="22"/>
        <v>0</v>
      </c>
      <c r="AD43" s="370">
        <f t="shared" si="3"/>
        <v>0</v>
      </c>
      <c r="AE43" s="247"/>
      <c r="AF43" s="341"/>
      <c r="AG43" s="249"/>
      <c r="AH43" s="368">
        <f t="shared" si="23"/>
        <v>0</v>
      </c>
      <c r="AI43" s="342"/>
      <c r="AJ43" s="369">
        <f t="shared" si="24"/>
        <v>0</v>
      </c>
      <c r="AK43" s="370">
        <f t="shared" si="4"/>
        <v>0</v>
      </c>
      <c r="AL43" s="125"/>
      <c r="AM43" s="248"/>
      <c r="AN43" s="249"/>
      <c r="AO43" s="368">
        <f t="shared" si="25"/>
        <v>0</v>
      </c>
      <c r="AP43" s="250"/>
      <c r="AQ43" s="369">
        <f t="shared" si="26"/>
        <v>0</v>
      </c>
      <c r="AR43" s="370">
        <f t="shared" si="5"/>
        <v>0</v>
      </c>
      <c r="AS43" s="247"/>
      <c r="AT43" s="248"/>
      <c r="AU43" s="249"/>
      <c r="AV43" s="368">
        <f t="shared" si="6"/>
        <v>0</v>
      </c>
      <c r="AW43" s="250"/>
      <c r="AX43" s="369">
        <f t="shared" si="27"/>
        <v>0</v>
      </c>
      <c r="AY43" s="370">
        <f t="shared" si="7"/>
        <v>0</v>
      </c>
      <c r="AZ43" s="247"/>
      <c r="BA43" s="248"/>
      <c r="BB43" s="249"/>
      <c r="BC43" s="368">
        <f t="shared" si="8"/>
        <v>0</v>
      </c>
      <c r="BD43" s="250"/>
      <c r="BE43" s="369">
        <f t="shared" si="28"/>
        <v>0</v>
      </c>
      <c r="BF43" s="370">
        <f t="shared" si="9"/>
        <v>0</v>
      </c>
      <c r="BG43" s="247"/>
      <c r="BH43" s="248"/>
      <c r="BI43" s="378"/>
      <c r="BJ43" s="368">
        <f t="shared" si="10"/>
        <v>0</v>
      </c>
      <c r="BK43" s="250"/>
      <c r="BL43" s="369">
        <f t="shared" si="29"/>
        <v>0</v>
      </c>
      <c r="BM43" s="370">
        <f t="shared" si="11"/>
        <v>0</v>
      </c>
      <c r="BN43" s="247"/>
      <c r="BO43" s="248"/>
      <c r="BP43" s="249"/>
      <c r="BQ43" s="368">
        <f t="shared" si="12"/>
        <v>0</v>
      </c>
      <c r="BR43" s="250"/>
      <c r="BS43" s="369">
        <f t="shared" si="30"/>
        <v>0</v>
      </c>
      <c r="BT43" s="561">
        <f t="shared" si="13"/>
        <v>0</v>
      </c>
      <c r="BU43" s="382">
        <f t="shared" si="31"/>
        <v>0</v>
      </c>
      <c r="BV43" s="371">
        <f t="shared" si="31"/>
        <v>0</v>
      </c>
      <c r="BW43" s="370">
        <f t="shared" si="31"/>
        <v>0</v>
      </c>
      <c r="BX43" s="238"/>
      <c r="BY43" s="238"/>
      <c r="BZ43" s="238"/>
      <c r="CA43" s="238"/>
      <c r="CB43" s="238"/>
      <c r="CC43" s="238"/>
      <c r="CD43" s="238"/>
      <c r="CE43" s="238"/>
      <c r="CF43" s="238"/>
      <c r="CG43" s="238"/>
      <c r="CH43" s="238"/>
      <c r="CI43" s="238"/>
      <c r="CJ43" s="238"/>
      <c r="CK43" s="238"/>
      <c r="CL43" s="238"/>
      <c r="CM43" s="238"/>
      <c r="CN43" s="238"/>
      <c r="CO43" s="238"/>
      <c r="CP43" s="238"/>
      <c r="CQ43" s="238"/>
      <c r="CR43" s="238"/>
      <c r="CS43" s="238"/>
      <c r="CT43" s="238"/>
      <c r="CU43" s="238"/>
      <c r="CV43" s="238"/>
      <c r="CW43" s="238"/>
      <c r="CX43" s="238"/>
      <c r="CY43" s="238"/>
      <c r="CZ43" s="238"/>
      <c r="DA43" s="238"/>
      <c r="DB43" s="238"/>
      <c r="DC43" s="238"/>
      <c r="DD43" s="238"/>
      <c r="DE43" s="238"/>
      <c r="DF43" s="238"/>
      <c r="DG43" s="238"/>
      <c r="DH43" s="238"/>
    </row>
    <row r="44" spans="1:112" ht="20.149999999999999" customHeight="1">
      <c r="A44" s="1173"/>
      <c r="B44" s="1049"/>
      <c r="C44" s="247"/>
      <c r="D44" s="248"/>
      <c r="E44" s="249"/>
      <c r="F44" s="368">
        <f t="shared" si="15"/>
        <v>0</v>
      </c>
      <c r="G44" s="250"/>
      <c r="H44" s="369">
        <f t="shared" si="16"/>
        <v>0</v>
      </c>
      <c r="I44" s="370">
        <f t="shared" si="17"/>
        <v>0</v>
      </c>
      <c r="J44" s="247"/>
      <c r="K44" s="341"/>
      <c r="L44" s="249"/>
      <c r="M44" s="368">
        <f t="shared" si="0"/>
        <v>0</v>
      </c>
      <c r="N44" s="342"/>
      <c r="O44" s="369">
        <f t="shared" si="18"/>
        <v>0</v>
      </c>
      <c r="P44" s="370">
        <f t="shared" si="1"/>
        <v>0</v>
      </c>
      <c r="Q44" s="125"/>
      <c r="R44" s="248"/>
      <c r="S44" s="249"/>
      <c r="T44" s="368">
        <f t="shared" si="19"/>
        <v>0</v>
      </c>
      <c r="U44" s="250"/>
      <c r="V44" s="369">
        <f t="shared" si="20"/>
        <v>0</v>
      </c>
      <c r="W44" s="370">
        <f t="shared" si="2"/>
        <v>0</v>
      </c>
      <c r="X44" s="247"/>
      <c r="Y44" s="248"/>
      <c r="Z44" s="120"/>
      <c r="AA44" s="368">
        <f t="shared" si="21"/>
        <v>0</v>
      </c>
      <c r="AB44" s="250"/>
      <c r="AC44" s="369">
        <f t="shared" si="22"/>
        <v>0</v>
      </c>
      <c r="AD44" s="370">
        <f t="shared" si="3"/>
        <v>0</v>
      </c>
      <c r="AE44" s="247"/>
      <c r="AF44" s="341"/>
      <c r="AG44" s="249"/>
      <c r="AH44" s="368">
        <f t="shared" si="23"/>
        <v>0</v>
      </c>
      <c r="AI44" s="342"/>
      <c r="AJ44" s="369">
        <f t="shared" si="24"/>
        <v>0</v>
      </c>
      <c r="AK44" s="370">
        <f t="shared" si="4"/>
        <v>0</v>
      </c>
      <c r="AL44" s="125"/>
      <c r="AM44" s="248"/>
      <c r="AN44" s="249"/>
      <c r="AO44" s="368">
        <f t="shared" si="25"/>
        <v>0</v>
      </c>
      <c r="AP44" s="250"/>
      <c r="AQ44" s="369">
        <f t="shared" si="26"/>
        <v>0</v>
      </c>
      <c r="AR44" s="370">
        <f t="shared" si="5"/>
        <v>0</v>
      </c>
      <c r="AS44" s="247"/>
      <c r="AT44" s="248"/>
      <c r="AU44" s="249"/>
      <c r="AV44" s="368">
        <f t="shared" si="6"/>
        <v>0</v>
      </c>
      <c r="AW44" s="250"/>
      <c r="AX44" s="369">
        <f t="shared" si="27"/>
        <v>0</v>
      </c>
      <c r="AY44" s="370">
        <f t="shared" si="7"/>
        <v>0</v>
      </c>
      <c r="AZ44" s="247"/>
      <c r="BA44" s="248"/>
      <c r="BB44" s="249"/>
      <c r="BC44" s="368">
        <f t="shared" si="8"/>
        <v>0</v>
      </c>
      <c r="BD44" s="250"/>
      <c r="BE44" s="369">
        <f t="shared" si="28"/>
        <v>0</v>
      </c>
      <c r="BF44" s="370">
        <f t="shared" si="9"/>
        <v>0</v>
      </c>
      <c r="BG44" s="247"/>
      <c r="BH44" s="248"/>
      <c r="BI44" s="378"/>
      <c r="BJ44" s="368">
        <f t="shared" si="10"/>
        <v>0</v>
      </c>
      <c r="BK44" s="250"/>
      <c r="BL44" s="369">
        <f t="shared" si="29"/>
        <v>0</v>
      </c>
      <c r="BM44" s="370">
        <f t="shared" si="11"/>
        <v>0</v>
      </c>
      <c r="BN44" s="247"/>
      <c r="BO44" s="248"/>
      <c r="BP44" s="249"/>
      <c r="BQ44" s="368">
        <f t="shared" si="12"/>
        <v>0</v>
      </c>
      <c r="BR44" s="250"/>
      <c r="BS44" s="369">
        <f t="shared" si="30"/>
        <v>0</v>
      </c>
      <c r="BT44" s="561">
        <f t="shared" si="13"/>
        <v>0</v>
      </c>
      <c r="BU44" s="382">
        <f t="shared" si="31"/>
        <v>0</v>
      </c>
      <c r="BV44" s="371">
        <f t="shared" si="31"/>
        <v>0</v>
      </c>
      <c r="BW44" s="370">
        <f t="shared" si="31"/>
        <v>0</v>
      </c>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row>
    <row r="45" spans="1:112" ht="20.149999999999999" customHeight="1">
      <c r="A45" s="1173"/>
      <c r="B45" s="1049"/>
      <c r="C45" s="247"/>
      <c r="D45" s="248"/>
      <c r="E45" s="249"/>
      <c r="F45" s="368">
        <f t="shared" si="15"/>
        <v>0</v>
      </c>
      <c r="G45" s="250"/>
      <c r="H45" s="369">
        <f t="shared" si="16"/>
        <v>0</v>
      </c>
      <c r="I45" s="370">
        <f t="shared" si="17"/>
        <v>0</v>
      </c>
      <c r="J45" s="247"/>
      <c r="K45" s="341"/>
      <c r="L45" s="249"/>
      <c r="M45" s="368">
        <f t="shared" si="0"/>
        <v>0</v>
      </c>
      <c r="N45" s="342"/>
      <c r="O45" s="369">
        <f t="shared" si="18"/>
        <v>0</v>
      </c>
      <c r="P45" s="370">
        <f t="shared" si="1"/>
        <v>0</v>
      </c>
      <c r="Q45" s="125"/>
      <c r="R45" s="248"/>
      <c r="S45" s="249"/>
      <c r="T45" s="368">
        <f t="shared" si="19"/>
        <v>0</v>
      </c>
      <c r="U45" s="250"/>
      <c r="V45" s="369">
        <f t="shared" si="20"/>
        <v>0</v>
      </c>
      <c r="W45" s="370">
        <f t="shared" si="2"/>
        <v>0</v>
      </c>
      <c r="X45" s="247"/>
      <c r="Y45" s="248"/>
      <c r="Z45" s="120"/>
      <c r="AA45" s="368">
        <f t="shared" si="21"/>
        <v>0</v>
      </c>
      <c r="AB45" s="250"/>
      <c r="AC45" s="369">
        <f t="shared" si="22"/>
        <v>0</v>
      </c>
      <c r="AD45" s="370">
        <f t="shared" si="3"/>
        <v>0</v>
      </c>
      <c r="AE45" s="247"/>
      <c r="AF45" s="341"/>
      <c r="AG45" s="249"/>
      <c r="AH45" s="368">
        <f t="shared" si="23"/>
        <v>0</v>
      </c>
      <c r="AI45" s="342"/>
      <c r="AJ45" s="369">
        <f t="shared" si="24"/>
        <v>0</v>
      </c>
      <c r="AK45" s="370">
        <f t="shared" si="4"/>
        <v>0</v>
      </c>
      <c r="AL45" s="125"/>
      <c r="AM45" s="248"/>
      <c r="AN45" s="249"/>
      <c r="AO45" s="368">
        <f t="shared" si="25"/>
        <v>0</v>
      </c>
      <c r="AP45" s="250"/>
      <c r="AQ45" s="369">
        <f t="shared" si="26"/>
        <v>0</v>
      </c>
      <c r="AR45" s="370">
        <f t="shared" si="5"/>
        <v>0</v>
      </c>
      <c r="AS45" s="247"/>
      <c r="AT45" s="248"/>
      <c r="AU45" s="249"/>
      <c r="AV45" s="368">
        <f t="shared" si="6"/>
        <v>0</v>
      </c>
      <c r="AW45" s="250"/>
      <c r="AX45" s="369">
        <f t="shared" si="27"/>
        <v>0</v>
      </c>
      <c r="AY45" s="370">
        <f t="shared" si="7"/>
        <v>0</v>
      </c>
      <c r="AZ45" s="247"/>
      <c r="BA45" s="248"/>
      <c r="BB45" s="249"/>
      <c r="BC45" s="368">
        <f t="shared" si="8"/>
        <v>0</v>
      </c>
      <c r="BD45" s="250"/>
      <c r="BE45" s="369">
        <f t="shared" si="28"/>
        <v>0</v>
      </c>
      <c r="BF45" s="370">
        <f t="shared" si="9"/>
        <v>0</v>
      </c>
      <c r="BG45" s="247"/>
      <c r="BH45" s="248"/>
      <c r="BI45" s="378"/>
      <c r="BJ45" s="368">
        <f t="shared" si="10"/>
        <v>0</v>
      </c>
      <c r="BK45" s="250"/>
      <c r="BL45" s="369">
        <f t="shared" si="29"/>
        <v>0</v>
      </c>
      <c r="BM45" s="370">
        <f t="shared" si="11"/>
        <v>0</v>
      </c>
      <c r="BN45" s="247"/>
      <c r="BO45" s="248"/>
      <c r="BP45" s="249"/>
      <c r="BQ45" s="368">
        <f t="shared" si="12"/>
        <v>0</v>
      </c>
      <c r="BR45" s="250"/>
      <c r="BS45" s="369">
        <f t="shared" si="30"/>
        <v>0</v>
      </c>
      <c r="BT45" s="561">
        <f t="shared" si="13"/>
        <v>0</v>
      </c>
      <c r="BU45" s="382">
        <f t="shared" si="31"/>
        <v>0</v>
      </c>
      <c r="BV45" s="371">
        <f t="shared" si="31"/>
        <v>0</v>
      </c>
      <c r="BW45" s="370">
        <f t="shared" si="31"/>
        <v>0</v>
      </c>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row>
    <row r="46" spans="1:112" ht="20.149999999999999" customHeight="1">
      <c r="A46" s="1173"/>
      <c r="B46" s="1049"/>
      <c r="C46" s="247"/>
      <c r="D46" s="248"/>
      <c r="E46" s="249"/>
      <c r="F46" s="368">
        <f t="shared" si="15"/>
        <v>0</v>
      </c>
      <c r="G46" s="250"/>
      <c r="H46" s="369">
        <f t="shared" si="16"/>
        <v>0</v>
      </c>
      <c r="I46" s="370">
        <f t="shared" si="17"/>
        <v>0</v>
      </c>
      <c r="J46" s="247"/>
      <c r="K46" s="341"/>
      <c r="L46" s="249"/>
      <c r="M46" s="368">
        <f t="shared" si="0"/>
        <v>0</v>
      </c>
      <c r="N46" s="342"/>
      <c r="O46" s="369">
        <f t="shared" si="18"/>
        <v>0</v>
      </c>
      <c r="P46" s="370">
        <f t="shared" si="1"/>
        <v>0</v>
      </c>
      <c r="Q46" s="125"/>
      <c r="R46" s="248"/>
      <c r="S46" s="249"/>
      <c r="T46" s="368">
        <f t="shared" si="19"/>
        <v>0</v>
      </c>
      <c r="U46" s="250"/>
      <c r="V46" s="369">
        <f t="shared" si="20"/>
        <v>0</v>
      </c>
      <c r="W46" s="370">
        <f t="shared" si="2"/>
        <v>0</v>
      </c>
      <c r="X46" s="247"/>
      <c r="Y46" s="248"/>
      <c r="Z46" s="120"/>
      <c r="AA46" s="368">
        <f t="shared" si="21"/>
        <v>0</v>
      </c>
      <c r="AB46" s="250"/>
      <c r="AC46" s="369">
        <f t="shared" si="22"/>
        <v>0</v>
      </c>
      <c r="AD46" s="370">
        <f t="shared" si="3"/>
        <v>0</v>
      </c>
      <c r="AE46" s="247"/>
      <c r="AF46" s="341"/>
      <c r="AG46" s="249"/>
      <c r="AH46" s="368">
        <f t="shared" si="23"/>
        <v>0</v>
      </c>
      <c r="AI46" s="342"/>
      <c r="AJ46" s="369">
        <f t="shared" si="24"/>
        <v>0</v>
      </c>
      <c r="AK46" s="370">
        <f t="shared" si="4"/>
        <v>0</v>
      </c>
      <c r="AL46" s="125"/>
      <c r="AM46" s="248"/>
      <c r="AN46" s="249"/>
      <c r="AO46" s="368">
        <f t="shared" si="25"/>
        <v>0</v>
      </c>
      <c r="AP46" s="250"/>
      <c r="AQ46" s="369">
        <f t="shared" si="26"/>
        <v>0</v>
      </c>
      <c r="AR46" s="370">
        <f t="shared" si="5"/>
        <v>0</v>
      </c>
      <c r="AS46" s="247"/>
      <c r="AT46" s="248"/>
      <c r="AU46" s="249"/>
      <c r="AV46" s="368">
        <f t="shared" si="6"/>
        <v>0</v>
      </c>
      <c r="AW46" s="250"/>
      <c r="AX46" s="369">
        <f t="shared" si="27"/>
        <v>0</v>
      </c>
      <c r="AY46" s="370">
        <f t="shared" si="7"/>
        <v>0</v>
      </c>
      <c r="AZ46" s="247"/>
      <c r="BA46" s="248"/>
      <c r="BB46" s="249"/>
      <c r="BC46" s="368">
        <f t="shared" si="8"/>
        <v>0</v>
      </c>
      <c r="BD46" s="250"/>
      <c r="BE46" s="369">
        <f t="shared" si="28"/>
        <v>0</v>
      </c>
      <c r="BF46" s="370">
        <f t="shared" si="9"/>
        <v>0</v>
      </c>
      <c r="BG46" s="247"/>
      <c r="BH46" s="248"/>
      <c r="BI46" s="378"/>
      <c r="BJ46" s="368">
        <f t="shared" si="10"/>
        <v>0</v>
      </c>
      <c r="BK46" s="250"/>
      <c r="BL46" s="369">
        <f t="shared" si="29"/>
        <v>0</v>
      </c>
      <c r="BM46" s="370">
        <f t="shared" si="11"/>
        <v>0</v>
      </c>
      <c r="BN46" s="247"/>
      <c r="BO46" s="248"/>
      <c r="BP46" s="249"/>
      <c r="BQ46" s="368">
        <f t="shared" si="12"/>
        <v>0</v>
      </c>
      <c r="BR46" s="250"/>
      <c r="BS46" s="369">
        <f t="shared" si="30"/>
        <v>0</v>
      </c>
      <c r="BT46" s="561">
        <f t="shared" si="13"/>
        <v>0</v>
      </c>
      <c r="BU46" s="382">
        <f t="shared" si="31"/>
        <v>0</v>
      </c>
      <c r="BV46" s="371">
        <f t="shared" si="31"/>
        <v>0</v>
      </c>
      <c r="BW46" s="370">
        <f t="shared" si="31"/>
        <v>0</v>
      </c>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row>
    <row r="47" spans="1:112" ht="20.149999999999999" customHeight="1">
      <c r="A47" s="1173"/>
      <c r="B47" s="1049"/>
      <c r="C47" s="247"/>
      <c r="D47" s="248"/>
      <c r="E47" s="249"/>
      <c r="F47" s="368">
        <f t="shared" si="15"/>
        <v>0</v>
      </c>
      <c r="G47" s="250"/>
      <c r="H47" s="369">
        <f t="shared" si="16"/>
        <v>0</v>
      </c>
      <c r="I47" s="370">
        <f t="shared" si="17"/>
        <v>0</v>
      </c>
      <c r="J47" s="247"/>
      <c r="K47" s="341"/>
      <c r="L47" s="249"/>
      <c r="M47" s="368">
        <f t="shared" si="0"/>
        <v>0</v>
      </c>
      <c r="N47" s="342"/>
      <c r="O47" s="369">
        <f t="shared" si="18"/>
        <v>0</v>
      </c>
      <c r="P47" s="370">
        <f t="shared" si="1"/>
        <v>0</v>
      </c>
      <c r="Q47" s="125"/>
      <c r="R47" s="248"/>
      <c r="S47" s="249"/>
      <c r="T47" s="368">
        <f t="shared" si="19"/>
        <v>0</v>
      </c>
      <c r="U47" s="250"/>
      <c r="V47" s="369">
        <f t="shared" si="20"/>
        <v>0</v>
      </c>
      <c r="W47" s="370">
        <f t="shared" si="2"/>
        <v>0</v>
      </c>
      <c r="X47" s="247"/>
      <c r="Y47" s="248"/>
      <c r="Z47" s="120"/>
      <c r="AA47" s="368">
        <f t="shared" si="21"/>
        <v>0</v>
      </c>
      <c r="AB47" s="250"/>
      <c r="AC47" s="369">
        <f t="shared" si="22"/>
        <v>0</v>
      </c>
      <c r="AD47" s="370">
        <f t="shared" si="3"/>
        <v>0</v>
      </c>
      <c r="AE47" s="247"/>
      <c r="AF47" s="341"/>
      <c r="AG47" s="249"/>
      <c r="AH47" s="368">
        <f t="shared" si="23"/>
        <v>0</v>
      </c>
      <c r="AI47" s="342"/>
      <c r="AJ47" s="369">
        <f t="shared" si="24"/>
        <v>0</v>
      </c>
      <c r="AK47" s="370">
        <f t="shared" si="4"/>
        <v>0</v>
      </c>
      <c r="AL47" s="125"/>
      <c r="AM47" s="248"/>
      <c r="AN47" s="249"/>
      <c r="AO47" s="368">
        <f t="shared" si="25"/>
        <v>0</v>
      </c>
      <c r="AP47" s="250"/>
      <c r="AQ47" s="369">
        <f t="shared" si="26"/>
        <v>0</v>
      </c>
      <c r="AR47" s="370">
        <f t="shared" si="5"/>
        <v>0</v>
      </c>
      <c r="AS47" s="247"/>
      <c r="AT47" s="248"/>
      <c r="AU47" s="249"/>
      <c r="AV47" s="368">
        <f t="shared" si="6"/>
        <v>0</v>
      </c>
      <c r="AW47" s="250"/>
      <c r="AX47" s="369">
        <f t="shared" si="27"/>
        <v>0</v>
      </c>
      <c r="AY47" s="370">
        <f t="shared" si="7"/>
        <v>0</v>
      </c>
      <c r="AZ47" s="247"/>
      <c r="BA47" s="248"/>
      <c r="BB47" s="249"/>
      <c r="BC47" s="368">
        <f t="shared" si="8"/>
        <v>0</v>
      </c>
      <c r="BD47" s="250"/>
      <c r="BE47" s="369">
        <f t="shared" si="28"/>
        <v>0</v>
      </c>
      <c r="BF47" s="370">
        <f t="shared" si="9"/>
        <v>0</v>
      </c>
      <c r="BG47" s="247"/>
      <c r="BH47" s="248"/>
      <c r="BI47" s="378"/>
      <c r="BJ47" s="368">
        <f t="shared" si="10"/>
        <v>0</v>
      </c>
      <c r="BK47" s="250"/>
      <c r="BL47" s="369">
        <f t="shared" si="29"/>
        <v>0</v>
      </c>
      <c r="BM47" s="370">
        <f t="shared" si="11"/>
        <v>0</v>
      </c>
      <c r="BN47" s="247"/>
      <c r="BO47" s="248"/>
      <c r="BP47" s="249"/>
      <c r="BQ47" s="368">
        <f t="shared" si="12"/>
        <v>0</v>
      </c>
      <c r="BR47" s="250"/>
      <c r="BS47" s="369">
        <f t="shared" si="30"/>
        <v>0</v>
      </c>
      <c r="BT47" s="561">
        <f t="shared" si="13"/>
        <v>0</v>
      </c>
      <c r="BU47" s="382">
        <f t="shared" si="31"/>
        <v>0</v>
      </c>
      <c r="BV47" s="371">
        <f t="shared" si="31"/>
        <v>0</v>
      </c>
      <c r="BW47" s="370">
        <f t="shared" si="31"/>
        <v>0</v>
      </c>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row>
    <row r="48" spans="1:112" ht="20.149999999999999" customHeight="1">
      <c r="A48" s="1173"/>
      <c r="B48" s="1049"/>
      <c r="C48" s="247"/>
      <c r="D48" s="248"/>
      <c r="E48" s="249"/>
      <c r="F48" s="368">
        <f t="shared" si="15"/>
        <v>0</v>
      </c>
      <c r="G48" s="250"/>
      <c r="H48" s="369">
        <f t="shared" si="16"/>
        <v>0</v>
      </c>
      <c r="I48" s="370">
        <f t="shared" si="17"/>
        <v>0</v>
      </c>
      <c r="J48" s="247"/>
      <c r="K48" s="341"/>
      <c r="L48" s="249"/>
      <c r="M48" s="368">
        <f t="shared" si="0"/>
        <v>0</v>
      </c>
      <c r="N48" s="342"/>
      <c r="O48" s="369">
        <f t="shared" si="18"/>
        <v>0</v>
      </c>
      <c r="P48" s="370">
        <f t="shared" si="1"/>
        <v>0</v>
      </c>
      <c r="Q48" s="125"/>
      <c r="R48" s="248"/>
      <c r="S48" s="249"/>
      <c r="T48" s="368">
        <f t="shared" si="19"/>
        <v>0</v>
      </c>
      <c r="U48" s="250"/>
      <c r="V48" s="369">
        <f t="shared" si="20"/>
        <v>0</v>
      </c>
      <c r="W48" s="370">
        <f t="shared" si="2"/>
        <v>0</v>
      </c>
      <c r="X48" s="247"/>
      <c r="Y48" s="248"/>
      <c r="Z48" s="120"/>
      <c r="AA48" s="368">
        <f t="shared" si="21"/>
        <v>0</v>
      </c>
      <c r="AB48" s="250"/>
      <c r="AC48" s="369">
        <f t="shared" si="22"/>
        <v>0</v>
      </c>
      <c r="AD48" s="370">
        <f t="shared" si="3"/>
        <v>0</v>
      </c>
      <c r="AE48" s="247"/>
      <c r="AF48" s="341"/>
      <c r="AG48" s="249"/>
      <c r="AH48" s="368">
        <f t="shared" si="23"/>
        <v>0</v>
      </c>
      <c r="AI48" s="342"/>
      <c r="AJ48" s="369">
        <f t="shared" si="24"/>
        <v>0</v>
      </c>
      <c r="AK48" s="370">
        <f t="shared" si="4"/>
        <v>0</v>
      </c>
      <c r="AL48" s="125"/>
      <c r="AM48" s="248"/>
      <c r="AN48" s="249"/>
      <c r="AO48" s="368">
        <f t="shared" si="25"/>
        <v>0</v>
      </c>
      <c r="AP48" s="250"/>
      <c r="AQ48" s="369">
        <f t="shared" si="26"/>
        <v>0</v>
      </c>
      <c r="AR48" s="370">
        <f t="shared" si="5"/>
        <v>0</v>
      </c>
      <c r="AS48" s="247"/>
      <c r="AT48" s="248"/>
      <c r="AU48" s="249"/>
      <c r="AV48" s="368">
        <f t="shared" si="6"/>
        <v>0</v>
      </c>
      <c r="AW48" s="250"/>
      <c r="AX48" s="369">
        <f t="shared" si="27"/>
        <v>0</v>
      </c>
      <c r="AY48" s="370">
        <f t="shared" si="7"/>
        <v>0</v>
      </c>
      <c r="AZ48" s="247"/>
      <c r="BA48" s="248"/>
      <c r="BB48" s="249"/>
      <c r="BC48" s="368">
        <f t="shared" si="8"/>
        <v>0</v>
      </c>
      <c r="BD48" s="250"/>
      <c r="BE48" s="369">
        <f t="shared" si="28"/>
        <v>0</v>
      </c>
      <c r="BF48" s="370">
        <f t="shared" si="9"/>
        <v>0</v>
      </c>
      <c r="BG48" s="247"/>
      <c r="BH48" s="248"/>
      <c r="BI48" s="378"/>
      <c r="BJ48" s="368">
        <f t="shared" si="10"/>
        <v>0</v>
      </c>
      <c r="BK48" s="250"/>
      <c r="BL48" s="369">
        <f t="shared" si="29"/>
        <v>0</v>
      </c>
      <c r="BM48" s="370">
        <f t="shared" si="11"/>
        <v>0</v>
      </c>
      <c r="BN48" s="247"/>
      <c r="BO48" s="248"/>
      <c r="BP48" s="249"/>
      <c r="BQ48" s="368">
        <f t="shared" si="12"/>
        <v>0</v>
      </c>
      <c r="BR48" s="250"/>
      <c r="BS48" s="369">
        <f t="shared" si="30"/>
        <v>0</v>
      </c>
      <c r="BT48" s="561">
        <f t="shared" si="13"/>
        <v>0</v>
      </c>
      <c r="BU48" s="382">
        <f t="shared" si="31"/>
        <v>0</v>
      </c>
      <c r="BV48" s="371">
        <f t="shared" si="31"/>
        <v>0</v>
      </c>
      <c r="BW48" s="370">
        <f t="shared" si="31"/>
        <v>0</v>
      </c>
      <c r="BX48" s="238"/>
      <c r="BY48" s="238"/>
      <c r="BZ48" s="238"/>
      <c r="CA48" s="238"/>
      <c r="CB48" s="238"/>
      <c r="CC48" s="238"/>
      <c r="CD48" s="238"/>
      <c r="CE48" s="238"/>
      <c r="CF48" s="238"/>
      <c r="CG48" s="238"/>
      <c r="CH48" s="238"/>
      <c r="CI48" s="238"/>
      <c r="CJ48" s="238"/>
      <c r="CK48" s="238"/>
      <c r="CL48" s="238"/>
      <c r="CM48" s="238"/>
      <c r="CN48" s="238"/>
      <c r="CO48" s="238"/>
      <c r="CP48" s="238"/>
      <c r="CQ48" s="238"/>
      <c r="CR48" s="238"/>
      <c r="CS48" s="238"/>
      <c r="CT48" s="238"/>
      <c r="CU48" s="238"/>
      <c r="CV48" s="238"/>
      <c r="CW48" s="238"/>
      <c r="CX48" s="238"/>
      <c r="CY48" s="238"/>
      <c r="CZ48" s="238"/>
      <c r="DA48" s="238"/>
      <c r="DB48" s="238"/>
      <c r="DC48" s="238"/>
      <c r="DD48" s="238"/>
      <c r="DE48" s="238"/>
      <c r="DF48" s="238"/>
      <c r="DG48" s="238"/>
      <c r="DH48" s="238"/>
    </row>
    <row r="49" spans="1:112" ht="20.149999999999999" customHeight="1">
      <c r="A49" s="1173"/>
      <c r="B49" s="1049"/>
      <c r="C49" s="247"/>
      <c r="D49" s="248"/>
      <c r="E49" s="249"/>
      <c r="F49" s="368">
        <f t="shared" si="15"/>
        <v>0</v>
      </c>
      <c r="G49" s="250"/>
      <c r="H49" s="369">
        <f t="shared" si="16"/>
        <v>0</v>
      </c>
      <c r="I49" s="370">
        <f t="shared" si="17"/>
        <v>0</v>
      </c>
      <c r="J49" s="247"/>
      <c r="K49" s="341"/>
      <c r="L49" s="249"/>
      <c r="M49" s="368">
        <f t="shared" si="0"/>
        <v>0</v>
      </c>
      <c r="N49" s="342"/>
      <c r="O49" s="369">
        <f t="shared" si="18"/>
        <v>0</v>
      </c>
      <c r="P49" s="370">
        <f t="shared" si="1"/>
        <v>0</v>
      </c>
      <c r="Q49" s="125"/>
      <c r="R49" s="248"/>
      <c r="S49" s="249"/>
      <c r="T49" s="368">
        <f t="shared" si="19"/>
        <v>0</v>
      </c>
      <c r="U49" s="250"/>
      <c r="V49" s="369">
        <f t="shared" si="20"/>
        <v>0</v>
      </c>
      <c r="W49" s="370">
        <f t="shared" si="2"/>
        <v>0</v>
      </c>
      <c r="X49" s="247"/>
      <c r="Y49" s="248"/>
      <c r="Z49" s="120"/>
      <c r="AA49" s="368">
        <f t="shared" si="21"/>
        <v>0</v>
      </c>
      <c r="AB49" s="250"/>
      <c r="AC49" s="369">
        <f t="shared" si="22"/>
        <v>0</v>
      </c>
      <c r="AD49" s="370">
        <f t="shared" si="3"/>
        <v>0</v>
      </c>
      <c r="AE49" s="247"/>
      <c r="AF49" s="341"/>
      <c r="AG49" s="249"/>
      <c r="AH49" s="368">
        <f t="shared" si="23"/>
        <v>0</v>
      </c>
      <c r="AI49" s="342"/>
      <c r="AJ49" s="369">
        <f t="shared" si="24"/>
        <v>0</v>
      </c>
      <c r="AK49" s="370">
        <f t="shared" si="4"/>
        <v>0</v>
      </c>
      <c r="AL49" s="125"/>
      <c r="AM49" s="248"/>
      <c r="AN49" s="249"/>
      <c r="AO49" s="368">
        <f t="shared" si="25"/>
        <v>0</v>
      </c>
      <c r="AP49" s="250"/>
      <c r="AQ49" s="369">
        <f t="shared" si="26"/>
        <v>0</v>
      </c>
      <c r="AR49" s="370">
        <f t="shared" si="5"/>
        <v>0</v>
      </c>
      <c r="AS49" s="247"/>
      <c r="AT49" s="248"/>
      <c r="AU49" s="249"/>
      <c r="AV49" s="368">
        <f t="shared" si="6"/>
        <v>0</v>
      </c>
      <c r="AW49" s="250"/>
      <c r="AX49" s="369">
        <f t="shared" si="27"/>
        <v>0</v>
      </c>
      <c r="AY49" s="370">
        <f t="shared" si="7"/>
        <v>0</v>
      </c>
      <c r="AZ49" s="247"/>
      <c r="BA49" s="248"/>
      <c r="BB49" s="249"/>
      <c r="BC49" s="368">
        <f t="shared" si="8"/>
        <v>0</v>
      </c>
      <c r="BD49" s="250"/>
      <c r="BE49" s="369">
        <f t="shared" si="28"/>
        <v>0</v>
      </c>
      <c r="BF49" s="370">
        <f t="shared" si="9"/>
        <v>0</v>
      </c>
      <c r="BG49" s="247"/>
      <c r="BH49" s="248"/>
      <c r="BI49" s="378"/>
      <c r="BJ49" s="368">
        <f t="shared" si="10"/>
        <v>0</v>
      </c>
      <c r="BK49" s="250"/>
      <c r="BL49" s="369">
        <f t="shared" si="29"/>
        <v>0</v>
      </c>
      <c r="BM49" s="370">
        <f t="shared" si="11"/>
        <v>0</v>
      </c>
      <c r="BN49" s="247"/>
      <c r="BO49" s="248"/>
      <c r="BP49" s="249"/>
      <c r="BQ49" s="368">
        <f t="shared" si="12"/>
        <v>0</v>
      </c>
      <c r="BR49" s="250"/>
      <c r="BS49" s="369">
        <f t="shared" si="30"/>
        <v>0</v>
      </c>
      <c r="BT49" s="561">
        <f t="shared" si="13"/>
        <v>0</v>
      </c>
      <c r="BU49" s="382">
        <f t="shared" si="31"/>
        <v>0</v>
      </c>
      <c r="BV49" s="371">
        <f t="shared" si="31"/>
        <v>0</v>
      </c>
      <c r="BW49" s="370">
        <f t="shared" si="31"/>
        <v>0</v>
      </c>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row>
    <row r="50" spans="1:112" ht="20.149999999999999" customHeight="1">
      <c r="A50" s="1173"/>
      <c r="B50" s="1049"/>
      <c r="C50" s="247"/>
      <c r="D50" s="248"/>
      <c r="E50" s="249"/>
      <c r="F50" s="368">
        <f t="shared" si="15"/>
        <v>0</v>
      </c>
      <c r="G50" s="250"/>
      <c r="H50" s="369">
        <f t="shared" si="16"/>
        <v>0</v>
      </c>
      <c r="I50" s="370">
        <f t="shared" si="17"/>
        <v>0</v>
      </c>
      <c r="J50" s="247"/>
      <c r="K50" s="341"/>
      <c r="L50" s="249"/>
      <c r="M50" s="368">
        <f t="shared" si="0"/>
        <v>0</v>
      </c>
      <c r="N50" s="342"/>
      <c r="O50" s="369">
        <f t="shared" si="18"/>
        <v>0</v>
      </c>
      <c r="P50" s="370">
        <f t="shared" si="1"/>
        <v>0</v>
      </c>
      <c r="Q50" s="125"/>
      <c r="R50" s="248"/>
      <c r="S50" s="249"/>
      <c r="T50" s="368">
        <f t="shared" si="19"/>
        <v>0</v>
      </c>
      <c r="U50" s="250"/>
      <c r="V50" s="369">
        <f t="shared" si="20"/>
        <v>0</v>
      </c>
      <c r="W50" s="370">
        <f t="shared" si="2"/>
        <v>0</v>
      </c>
      <c r="X50" s="247"/>
      <c r="Y50" s="248"/>
      <c r="Z50" s="120"/>
      <c r="AA50" s="368">
        <f t="shared" si="21"/>
        <v>0</v>
      </c>
      <c r="AB50" s="250"/>
      <c r="AC50" s="369">
        <f t="shared" si="22"/>
        <v>0</v>
      </c>
      <c r="AD50" s="370">
        <f t="shared" si="3"/>
        <v>0</v>
      </c>
      <c r="AE50" s="247"/>
      <c r="AF50" s="341"/>
      <c r="AG50" s="249"/>
      <c r="AH50" s="368">
        <f t="shared" si="23"/>
        <v>0</v>
      </c>
      <c r="AI50" s="342"/>
      <c r="AJ50" s="369">
        <f t="shared" si="24"/>
        <v>0</v>
      </c>
      <c r="AK50" s="370">
        <f t="shared" si="4"/>
        <v>0</v>
      </c>
      <c r="AL50" s="125"/>
      <c r="AM50" s="248"/>
      <c r="AN50" s="249"/>
      <c r="AO50" s="368">
        <f t="shared" si="25"/>
        <v>0</v>
      </c>
      <c r="AP50" s="250"/>
      <c r="AQ50" s="369">
        <f t="shared" si="26"/>
        <v>0</v>
      </c>
      <c r="AR50" s="370">
        <f t="shared" si="5"/>
        <v>0</v>
      </c>
      <c r="AS50" s="247"/>
      <c r="AT50" s="248"/>
      <c r="AU50" s="249"/>
      <c r="AV50" s="368">
        <f t="shared" si="6"/>
        <v>0</v>
      </c>
      <c r="AW50" s="250"/>
      <c r="AX50" s="369">
        <f t="shared" si="27"/>
        <v>0</v>
      </c>
      <c r="AY50" s="370">
        <f t="shared" si="7"/>
        <v>0</v>
      </c>
      <c r="AZ50" s="247"/>
      <c r="BA50" s="248"/>
      <c r="BB50" s="249"/>
      <c r="BC50" s="368">
        <f t="shared" si="8"/>
        <v>0</v>
      </c>
      <c r="BD50" s="250"/>
      <c r="BE50" s="369">
        <f t="shared" si="28"/>
        <v>0</v>
      </c>
      <c r="BF50" s="370">
        <f t="shared" si="9"/>
        <v>0</v>
      </c>
      <c r="BG50" s="247"/>
      <c r="BH50" s="248"/>
      <c r="BI50" s="378"/>
      <c r="BJ50" s="368">
        <f t="shared" si="10"/>
        <v>0</v>
      </c>
      <c r="BK50" s="250"/>
      <c r="BL50" s="369">
        <f t="shared" si="29"/>
        <v>0</v>
      </c>
      <c r="BM50" s="370">
        <f t="shared" si="11"/>
        <v>0</v>
      </c>
      <c r="BN50" s="247"/>
      <c r="BO50" s="248"/>
      <c r="BP50" s="249"/>
      <c r="BQ50" s="368">
        <f t="shared" si="12"/>
        <v>0</v>
      </c>
      <c r="BR50" s="250"/>
      <c r="BS50" s="369">
        <f t="shared" si="30"/>
        <v>0</v>
      </c>
      <c r="BT50" s="561">
        <f t="shared" si="13"/>
        <v>0</v>
      </c>
      <c r="BU50" s="382">
        <f t="shared" si="31"/>
        <v>0</v>
      </c>
      <c r="BV50" s="371">
        <f t="shared" si="31"/>
        <v>0</v>
      </c>
      <c r="BW50" s="370">
        <f t="shared" si="31"/>
        <v>0</v>
      </c>
      <c r="BX50" s="238"/>
      <c r="BY50" s="238"/>
      <c r="BZ50" s="238"/>
      <c r="CA50" s="238"/>
      <c r="CB50" s="238"/>
      <c r="CC50" s="238"/>
      <c r="CD50" s="238"/>
      <c r="CE50" s="238"/>
      <c r="CF50" s="238"/>
      <c r="CG50" s="238"/>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row>
    <row r="51" spans="1:112" ht="20.149999999999999" customHeight="1">
      <c r="A51" s="1173"/>
      <c r="B51" s="1049"/>
      <c r="C51" s="247"/>
      <c r="D51" s="248"/>
      <c r="E51" s="249"/>
      <c r="F51" s="368">
        <f t="shared" si="15"/>
        <v>0</v>
      </c>
      <c r="G51" s="250"/>
      <c r="H51" s="369">
        <f t="shared" si="16"/>
        <v>0</v>
      </c>
      <c r="I51" s="370">
        <f t="shared" si="17"/>
        <v>0</v>
      </c>
      <c r="J51" s="247"/>
      <c r="K51" s="341"/>
      <c r="L51" s="249"/>
      <c r="M51" s="368">
        <f t="shared" si="0"/>
        <v>0</v>
      </c>
      <c r="N51" s="342"/>
      <c r="O51" s="369">
        <f t="shared" si="18"/>
        <v>0</v>
      </c>
      <c r="P51" s="370">
        <f t="shared" si="1"/>
        <v>0</v>
      </c>
      <c r="Q51" s="125"/>
      <c r="R51" s="248"/>
      <c r="S51" s="249"/>
      <c r="T51" s="368">
        <f t="shared" si="19"/>
        <v>0</v>
      </c>
      <c r="U51" s="250"/>
      <c r="V51" s="369">
        <f t="shared" si="20"/>
        <v>0</v>
      </c>
      <c r="W51" s="370">
        <f t="shared" si="2"/>
        <v>0</v>
      </c>
      <c r="X51" s="247"/>
      <c r="Y51" s="248"/>
      <c r="Z51" s="120"/>
      <c r="AA51" s="368">
        <f t="shared" si="21"/>
        <v>0</v>
      </c>
      <c r="AB51" s="250"/>
      <c r="AC51" s="369">
        <f t="shared" si="22"/>
        <v>0</v>
      </c>
      <c r="AD51" s="370">
        <f t="shared" si="3"/>
        <v>0</v>
      </c>
      <c r="AE51" s="247"/>
      <c r="AF51" s="341"/>
      <c r="AG51" s="249"/>
      <c r="AH51" s="368">
        <f t="shared" si="23"/>
        <v>0</v>
      </c>
      <c r="AI51" s="342"/>
      <c r="AJ51" s="369">
        <f t="shared" si="24"/>
        <v>0</v>
      </c>
      <c r="AK51" s="370">
        <f t="shared" si="4"/>
        <v>0</v>
      </c>
      <c r="AL51" s="125"/>
      <c r="AM51" s="248"/>
      <c r="AN51" s="249"/>
      <c r="AO51" s="368">
        <f t="shared" si="25"/>
        <v>0</v>
      </c>
      <c r="AP51" s="250"/>
      <c r="AQ51" s="369">
        <f t="shared" si="26"/>
        <v>0</v>
      </c>
      <c r="AR51" s="370">
        <f t="shared" si="5"/>
        <v>0</v>
      </c>
      <c r="AS51" s="247"/>
      <c r="AT51" s="248"/>
      <c r="AU51" s="249"/>
      <c r="AV51" s="368">
        <f t="shared" si="6"/>
        <v>0</v>
      </c>
      <c r="AW51" s="250"/>
      <c r="AX51" s="369">
        <f t="shared" si="27"/>
        <v>0</v>
      </c>
      <c r="AY51" s="370">
        <f t="shared" si="7"/>
        <v>0</v>
      </c>
      <c r="AZ51" s="247"/>
      <c r="BA51" s="248"/>
      <c r="BB51" s="249"/>
      <c r="BC51" s="368">
        <f t="shared" si="8"/>
        <v>0</v>
      </c>
      <c r="BD51" s="250"/>
      <c r="BE51" s="369">
        <f t="shared" si="28"/>
        <v>0</v>
      </c>
      <c r="BF51" s="370">
        <f t="shared" si="9"/>
        <v>0</v>
      </c>
      <c r="BG51" s="247"/>
      <c r="BH51" s="248"/>
      <c r="BI51" s="378"/>
      <c r="BJ51" s="368">
        <f t="shared" si="10"/>
        <v>0</v>
      </c>
      <c r="BK51" s="250"/>
      <c r="BL51" s="369">
        <f t="shared" si="29"/>
        <v>0</v>
      </c>
      <c r="BM51" s="370">
        <f t="shared" si="11"/>
        <v>0</v>
      </c>
      <c r="BN51" s="247"/>
      <c r="BO51" s="248"/>
      <c r="BP51" s="249"/>
      <c r="BQ51" s="368">
        <f t="shared" si="12"/>
        <v>0</v>
      </c>
      <c r="BR51" s="250"/>
      <c r="BS51" s="369">
        <f t="shared" si="30"/>
        <v>0</v>
      </c>
      <c r="BT51" s="561">
        <f t="shared" si="13"/>
        <v>0</v>
      </c>
      <c r="BU51" s="382">
        <f t="shared" si="31"/>
        <v>0</v>
      </c>
      <c r="BV51" s="371">
        <f t="shared" si="31"/>
        <v>0</v>
      </c>
      <c r="BW51" s="370">
        <f t="shared" si="31"/>
        <v>0</v>
      </c>
      <c r="BX51" s="238"/>
      <c r="BY51" s="238"/>
      <c r="BZ51" s="238"/>
      <c r="CA51" s="238"/>
      <c r="CB51" s="238"/>
      <c r="CC51" s="238"/>
      <c r="CD51" s="238"/>
      <c r="CE51" s="238"/>
      <c r="CF51" s="238"/>
      <c r="CG51" s="238"/>
      <c r="CH51" s="238"/>
      <c r="CI51" s="238"/>
      <c r="CJ51" s="238"/>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row>
    <row r="52" spans="1:112" ht="20.149999999999999" customHeight="1">
      <c r="A52" s="1173"/>
      <c r="B52" s="1049"/>
      <c r="C52" s="247"/>
      <c r="D52" s="248"/>
      <c r="E52" s="249"/>
      <c r="F52" s="368">
        <f t="shared" si="15"/>
        <v>0</v>
      </c>
      <c r="G52" s="250"/>
      <c r="H52" s="369">
        <f t="shared" si="16"/>
        <v>0</v>
      </c>
      <c r="I52" s="370">
        <f t="shared" si="17"/>
        <v>0</v>
      </c>
      <c r="J52" s="247"/>
      <c r="K52" s="341"/>
      <c r="L52" s="249"/>
      <c r="M52" s="368">
        <f t="shared" si="0"/>
        <v>0</v>
      </c>
      <c r="N52" s="342"/>
      <c r="O52" s="369">
        <f t="shared" si="18"/>
        <v>0</v>
      </c>
      <c r="P52" s="370">
        <f t="shared" si="1"/>
        <v>0</v>
      </c>
      <c r="Q52" s="125"/>
      <c r="R52" s="248"/>
      <c r="S52" s="249"/>
      <c r="T52" s="368">
        <f t="shared" si="19"/>
        <v>0</v>
      </c>
      <c r="U52" s="250"/>
      <c r="V52" s="369">
        <f t="shared" si="20"/>
        <v>0</v>
      </c>
      <c r="W52" s="370">
        <f t="shared" si="2"/>
        <v>0</v>
      </c>
      <c r="X52" s="247"/>
      <c r="Y52" s="248"/>
      <c r="Z52" s="120"/>
      <c r="AA52" s="368">
        <f t="shared" si="21"/>
        <v>0</v>
      </c>
      <c r="AB52" s="250"/>
      <c r="AC52" s="369">
        <f t="shared" si="22"/>
        <v>0</v>
      </c>
      <c r="AD52" s="370">
        <f t="shared" si="3"/>
        <v>0</v>
      </c>
      <c r="AE52" s="247"/>
      <c r="AF52" s="341"/>
      <c r="AG52" s="249"/>
      <c r="AH52" s="368">
        <f t="shared" si="23"/>
        <v>0</v>
      </c>
      <c r="AI52" s="342"/>
      <c r="AJ52" s="369">
        <f t="shared" si="24"/>
        <v>0</v>
      </c>
      <c r="AK52" s="370">
        <f t="shared" si="4"/>
        <v>0</v>
      </c>
      <c r="AL52" s="125"/>
      <c r="AM52" s="248"/>
      <c r="AN52" s="249"/>
      <c r="AO52" s="368">
        <f t="shared" si="25"/>
        <v>0</v>
      </c>
      <c r="AP52" s="250"/>
      <c r="AQ52" s="369">
        <f t="shared" si="26"/>
        <v>0</v>
      </c>
      <c r="AR52" s="370">
        <f t="shared" si="5"/>
        <v>0</v>
      </c>
      <c r="AS52" s="247"/>
      <c r="AT52" s="248"/>
      <c r="AU52" s="249"/>
      <c r="AV52" s="368">
        <f t="shared" si="6"/>
        <v>0</v>
      </c>
      <c r="AW52" s="250"/>
      <c r="AX52" s="369">
        <f t="shared" si="27"/>
        <v>0</v>
      </c>
      <c r="AY52" s="370">
        <f t="shared" si="7"/>
        <v>0</v>
      </c>
      <c r="AZ52" s="247"/>
      <c r="BA52" s="248"/>
      <c r="BB52" s="249"/>
      <c r="BC52" s="368">
        <f t="shared" si="8"/>
        <v>0</v>
      </c>
      <c r="BD52" s="250"/>
      <c r="BE52" s="369">
        <f t="shared" si="28"/>
        <v>0</v>
      </c>
      <c r="BF52" s="370">
        <f t="shared" si="9"/>
        <v>0</v>
      </c>
      <c r="BG52" s="247"/>
      <c r="BH52" s="248"/>
      <c r="BI52" s="378"/>
      <c r="BJ52" s="368">
        <f t="shared" si="10"/>
        <v>0</v>
      </c>
      <c r="BK52" s="250"/>
      <c r="BL52" s="369">
        <f t="shared" si="29"/>
        <v>0</v>
      </c>
      <c r="BM52" s="370">
        <f t="shared" si="11"/>
        <v>0</v>
      </c>
      <c r="BN52" s="247"/>
      <c r="BO52" s="248"/>
      <c r="BP52" s="249"/>
      <c r="BQ52" s="368">
        <f t="shared" si="12"/>
        <v>0</v>
      </c>
      <c r="BR52" s="250"/>
      <c r="BS52" s="369">
        <f t="shared" si="30"/>
        <v>0</v>
      </c>
      <c r="BT52" s="561">
        <f t="shared" si="13"/>
        <v>0</v>
      </c>
      <c r="BU52" s="382">
        <f t="shared" si="31"/>
        <v>0</v>
      </c>
      <c r="BV52" s="371">
        <f t="shared" si="31"/>
        <v>0</v>
      </c>
      <c r="BW52" s="370">
        <f t="shared" si="31"/>
        <v>0</v>
      </c>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row>
    <row r="53" spans="1:112" ht="20.149999999999999" customHeight="1">
      <c r="A53" s="1173"/>
      <c r="B53" s="1049"/>
      <c r="C53" s="247"/>
      <c r="D53" s="248"/>
      <c r="E53" s="249"/>
      <c r="F53" s="368">
        <f t="shared" si="15"/>
        <v>0</v>
      </c>
      <c r="G53" s="250"/>
      <c r="H53" s="369">
        <f t="shared" si="16"/>
        <v>0</v>
      </c>
      <c r="I53" s="370">
        <f t="shared" si="17"/>
        <v>0</v>
      </c>
      <c r="J53" s="247"/>
      <c r="K53" s="341"/>
      <c r="L53" s="249"/>
      <c r="M53" s="368">
        <f t="shared" si="0"/>
        <v>0</v>
      </c>
      <c r="N53" s="342"/>
      <c r="O53" s="369">
        <f t="shared" si="18"/>
        <v>0</v>
      </c>
      <c r="P53" s="370">
        <f t="shared" si="1"/>
        <v>0</v>
      </c>
      <c r="Q53" s="125"/>
      <c r="R53" s="248"/>
      <c r="S53" s="249"/>
      <c r="T53" s="368">
        <f t="shared" si="19"/>
        <v>0</v>
      </c>
      <c r="U53" s="250"/>
      <c r="V53" s="369">
        <f t="shared" si="20"/>
        <v>0</v>
      </c>
      <c r="W53" s="370">
        <f t="shared" si="2"/>
        <v>0</v>
      </c>
      <c r="X53" s="247"/>
      <c r="Y53" s="248"/>
      <c r="Z53" s="120"/>
      <c r="AA53" s="368">
        <f t="shared" si="21"/>
        <v>0</v>
      </c>
      <c r="AB53" s="250"/>
      <c r="AC53" s="369">
        <f t="shared" si="22"/>
        <v>0</v>
      </c>
      <c r="AD53" s="370">
        <f t="shared" si="3"/>
        <v>0</v>
      </c>
      <c r="AE53" s="247"/>
      <c r="AF53" s="341"/>
      <c r="AG53" s="249"/>
      <c r="AH53" s="368">
        <f t="shared" si="23"/>
        <v>0</v>
      </c>
      <c r="AI53" s="342"/>
      <c r="AJ53" s="369">
        <f t="shared" si="24"/>
        <v>0</v>
      </c>
      <c r="AK53" s="370">
        <f t="shared" si="4"/>
        <v>0</v>
      </c>
      <c r="AL53" s="125"/>
      <c r="AM53" s="248"/>
      <c r="AN53" s="249"/>
      <c r="AO53" s="368">
        <f t="shared" si="25"/>
        <v>0</v>
      </c>
      <c r="AP53" s="250"/>
      <c r="AQ53" s="369">
        <f t="shared" si="26"/>
        <v>0</v>
      </c>
      <c r="AR53" s="370">
        <f t="shared" si="5"/>
        <v>0</v>
      </c>
      <c r="AS53" s="247"/>
      <c r="AT53" s="248"/>
      <c r="AU53" s="249"/>
      <c r="AV53" s="368">
        <f t="shared" si="6"/>
        <v>0</v>
      </c>
      <c r="AW53" s="250"/>
      <c r="AX53" s="369">
        <f t="shared" si="27"/>
        <v>0</v>
      </c>
      <c r="AY53" s="370">
        <f t="shared" si="7"/>
        <v>0</v>
      </c>
      <c r="AZ53" s="247"/>
      <c r="BA53" s="248"/>
      <c r="BB53" s="249"/>
      <c r="BC53" s="368">
        <f t="shared" si="8"/>
        <v>0</v>
      </c>
      <c r="BD53" s="250"/>
      <c r="BE53" s="369">
        <f t="shared" si="28"/>
        <v>0</v>
      </c>
      <c r="BF53" s="370">
        <f t="shared" si="9"/>
        <v>0</v>
      </c>
      <c r="BG53" s="247"/>
      <c r="BH53" s="248"/>
      <c r="BI53" s="378"/>
      <c r="BJ53" s="368">
        <f t="shared" si="10"/>
        <v>0</v>
      </c>
      <c r="BK53" s="250"/>
      <c r="BL53" s="369">
        <f t="shared" si="29"/>
        <v>0</v>
      </c>
      <c r="BM53" s="370">
        <f t="shared" si="11"/>
        <v>0</v>
      </c>
      <c r="BN53" s="247"/>
      <c r="BO53" s="248"/>
      <c r="BP53" s="249"/>
      <c r="BQ53" s="368">
        <f t="shared" si="12"/>
        <v>0</v>
      </c>
      <c r="BR53" s="250"/>
      <c r="BS53" s="369">
        <f t="shared" si="30"/>
        <v>0</v>
      </c>
      <c r="BT53" s="561">
        <f t="shared" si="13"/>
        <v>0</v>
      </c>
      <c r="BU53" s="382">
        <f t="shared" si="31"/>
        <v>0</v>
      </c>
      <c r="BV53" s="371">
        <f t="shared" si="31"/>
        <v>0</v>
      </c>
      <c r="BW53" s="370">
        <f t="shared" si="31"/>
        <v>0</v>
      </c>
      <c r="BX53" s="238"/>
      <c r="BY53" s="238"/>
      <c r="BZ53" s="238"/>
      <c r="CA53" s="238"/>
      <c r="CB53" s="238"/>
      <c r="CC53" s="238"/>
      <c r="CD53" s="238"/>
      <c r="CE53" s="238"/>
      <c r="CF53" s="238"/>
      <c r="CG53" s="238"/>
      <c r="CH53" s="238"/>
      <c r="CI53" s="238"/>
      <c r="CJ53" s="238"/>
      <c r="CK53" s="238"/>
      <c r="CL53" s="238"/>
      <c r="CM53" s="238"/>
      <c r="CN53" s="238"/>
      <c r="CO53" s="238"/>
      <c r="CP53" s="238"/>
      <c r="CQ53" s="238"/>
      <c r="CR53" s="238"/>
      <c r="CS53" s="238"/>
      <c r="CT53" s="238"/>
      <c r="CU53" s="238"/>
      <c r="CV53" s="238"/>
      <c r="CW53" s="238"/>
      <c r="CX53" s="238"/>
      <c r="CY53" s="238"/>
      <c r="CZ53" s="238"/>
      <c r="DA53" s="238"/>
      <c r="DB53" s="238"/>
      <c r="DC53" s="238"/>
      <c r="DD53" s="238"/>
      <c r="DE53" s="238"/>
      <c r="DF53" s="238"/>
      <c r="DG53" s="238"/>
      <c r="DH53" s="238"/>
    </row>
    <row r="54" spans="1:112" ht="20.149999999999999" customHeight="1">
      <c r="A54" s="1173"/>
      <c r="B54" s="1049"/>
      <c r="C54" s="247"/>
      <c r="D54" s="248"/>
      <c r="E54" s="249"/>
      <c r="F54" s="368">
        <f t="shared" si="15"/>
        <v>0</v>
      </c>
      <c r="G54" s="250"/>
      <c r="H54" s="369">
        <f t="shared" si="16"/>
        <v>0</v>
      </c>
      <c r="I54" s="370">
        <f t="shared" si="17"/>
        <v>0</v>
      </c>
      <c r="J54" s="247"/>
      <c r="K54" s="341"/>
      <c r="L54" s="249"/>
      <c r="M54" s="368">
        <f t="shared" si="0"/>
        <v>0</v>
      </c>
      <c r="N54" s="342"/>
      <c r="O54" s="369">
        <f t="shared" si="18"/>
        <v>0</v>
      </c>
      <c r="P54" s="370">
        <f t="shared" si="1"/>
        <v>0</v>
      </c>
      <c r="Q54" s="125"/>
      <c r="R54" s="248"/>
      <c r="S54" s="249"/>
      <c r="T54" s="368">
        <f t="shared" si="19"/>
        <v>0</v>
      </c>
      <c r="U54" s="250"/>
      <c r="V54" s="369">
        <f t="shared" si="20"/>
        <v>0</v>
      </c>
      <c r="W54" s="370">
        <f t="shared" si="2"/>
        <v>0</v>
      </c>
      <c r="X54" s="247"/>
      <c r="Y54" s="248"/>
      <c r="Z54" s="120"/>
      <c r="AA54" s="368">
        <f t="shared" si="21"/>
        <v>0</v>
      </c>
      <c r="AB54" s="250"/>
      <c r="AC54" s="369">
        <f t="shared" si="22"/>
        <v>0</v>
      </c>
      <c r="AD54" s="370">
        <f t="shared" si="3"/>
        <v>0</v>
      </c>
      <c r="AE54" s="247"/>
      <c r="AF54" s="341"/>
      <c r="AG54" s="249"/>
      <c r="AH54" s="368">
        <f t="shared" si="23"/>
        <v>0</v>
      </c>
      <c r="AI54" s="342"/>
      <c r="AJ54" s="369">
        <f t="shared" si="24"/>
        <v>0</v>
      </c>
      <c r="AK54" s="370">
        <f t="shared" si="4"/>
        <v>0</v>
      </c>
      <c r="AL54" s="125"/>
      <c r="AM54" s="248"/>
      <c r="AN54" s="249"/>
      <c r="AO54" s="368">
        <f t="shared" si="25"/>
        <v>0</v>
      </c>
      <c r="AP54" s="250"/>
      <c r="AQ54" s="369">
        <f t="shared" si="26"/>
        <v>0</v>
      </c>
      <c r="AR54" s="370">
        <f t="shared" si="5"/>
        <v>0</v>
      </c>
      <c r="AS54" s="247"/>
      <c r="AT54" s="248"/>
      <c r="AU54" s="249"/>
      <c r="AV54" s="368">
        <f t="shared" si="6"/>
        <v>0</v>
      </c>
      <c r="AW54" s="250"/>
      <c r="AX54" s="369">
        <f t="shared" si="27"/>
        <v>0</v>
      </c>
      <c r="AY54" s="370">
        <f t="shared" si="7"/>
        <v>0</v>
      </c>
      <c r="AZ54" s="247"/>
      <c r="BA54" s="248"/>
      <c r="BB54" s="249"/>
      <c r="BC54" s="368">
        <f t="shared" si="8"/>
        <v>0</v>
      </c>
      <c r="BD54" s="250"/>
      <c r="BE54" s="369">
        <f t="shared" si="28"/>
        <v>0</v>
      </c>
      <c r="BF54" s="370">
        <f t="shared" si="9"/>
        <v>0</v>
      </c>
      <c r="BG54" s="247"/>
      <c r="BH54" s="248"/>
      <c r="BI54" s="378"/>
      <c r="BJ54" s="368">
        <f t="shared" si="10"/>
        <v>0</v>
      </c>
      <c r="BK54" s="250"/>
      <c r="BL54" s="369">
        <f t="shared" si="29"/>
        <v>0</v>
      </c>
      <c r="BM54" s="370">
        <f t="shared" si="11"/>
        <v>0</v>
      </c>
      <c r="BN54" s="247"/>
      <c r="BO54" s="248"/>
      <c r="BP54" s="249"/>
      <c r="BQ54" s="368">
        <f t="shared" si="12"/>
        <v>0</v>
      </c>
      <c r="BR54" s="250"/>
      <c r="BS54" s="369">
        <f t="shared" si="30"/>
        <v>0</v>
      </c>
      <c r="BT54" s="561">
        <f t="shared" si="13"/>
        <v>0</v>
      </c>
      <c r="BU54" s="382">
        <f t="shared" si="31"/>
        <v>0</v>
      </c>
      <c r="BV54" s="371">
        <f t="shared" si="31"/>
        <v>0</v>
      </c>
      <c r="BW54" s="370">
        <f t="shared" si="31"/>
        <v>0</v>
      </c>
      <c r="BX54" s="238"/>
      <c r="BY54" s="238"/>
      <c r="BZ54" s="238"/>
      <c r="CA54" s="238"/>
      <c r="CB54" s="238"/>
      <c r="CC54" s="238"/>
      <c r="CD54" s="238"/>
      <c r="CE54" s="238"/>
      <c r="CF54" s="238"/>
      <c r="CG54" s="238"/>
      <c r="CH54" s="238"/>
      <c r="CI54" s="238"/>
      <c r="CJ54" s="238"/>
      <c r="CK54" s="238"/>
      <c r="CL54" s="238"/>
      <c r="CM54" s="238"/>
      <c r="CN54" s="238"/>
      <c r="CO54" s="238"/>
      <c r="CP54" s="238"/>
      <c r="CQ54" s="238"/>
      <c r="CR54" s="238"/>
      <c r="CS54" s="238"/>
      <c r="CT54" s="238"/>
      <c r="CU54" s="238"/>
      <c r="CV54" s="238"/>
      <c r="CW54" s="238"/>
      <c r="CX54" s="238"/>
      <c r="CY54" s="238"/>
      <c r="CZ54" s="238"/>
      <c r="DA54" s="238"/>
      <c r="DB54" s="238"/>
      <c r="DC54" s="238"/>
      <c r="DD54" s="238"/>
      <c r="DE54" s="238"/>
      <c r="DF54" s="238"/>
      <c r="DG54" s="238"/>
      <c r="DH54" s="238"/>
    </row>
    <row r="55" spans="1:112" ht="20.149999999999999" customHeight="1">
      <c r="A55" s="1173"/>
      <c r="B55" s="1049"/>
      <c r="C55" s="247"/>
      <c r="D55" s="248"/>
      <c r="E55" s="249"/>
      <c r="F55" s="368">
        <f t="shared" si="15"/>
        <v>0</v>
      </c>
      <c r="G55" s="342"/>
      <c r="H55" s="369">
        <f t="shared" si="16"/>
        <v>0</v>
      </c>
      <c r="I55" s="370">
        <f t="shared" si="17"/>
        <v>0</v>
      </c>
      <c r="J55" s="125"/>
      <c r="K55" s="341"/>
      <c r="L55" s="120"/>
      <c r="M55" s="368">
        <f t="shared" si="0"/>
        <v>0</v>
      </c>
      <c r="N55" s="342"/>
      <c r="O55" s="369">
        <f t="shared" si="18"/>
        <v>0</v>
      </c>
      <c r="P55" s="370">
        <f t="shared" si="1"/>
        <v>0</v>
      </c>
      <c r="Q55" s="125"/>
      <c r="R55" s="341"/>
      <c r="S55" s="120"/>
      <c r="T55" s="368">
        <f t="shared" si="19"/>
        <v>0</v>
      </c>
      <c r="U55" s="342"/>
      <c r="V55" s="369">
        <f t="shared" si="20"/>
        <v>0</v>
      </c>
      <c r="W55" s="370">
        <f t="shared" si="2"/>
        <v>0</v>
      </c>
      <c r="X55" s="125"/>
      <c r="Y55" s="341"/>
      <c r="Z55" s="120"/>
      <c r="AA55" s="368">
        <f t="shared" si="21"/>
        <v>0</v>
      </c>
      <c r="AB55" s="342"/>
      <c r="AC55" s="369">
        <f t="shared" si="22"/>
        <v>0</v>
      </c>
      <c r="AD55" s="370">
        <f t="shared" si="3"/>
        <v>0</v>
      </c>
      <c r="AE55" s="125"/>
      <c r="AF55" s="341"/>
      <c r="AG55" s="120"/>
      <c r="AH55" s="368">
        <f t="shared" si="23"/>
        <v>0</v>
      </c>
      <c r="AI55" s="342"/>
      <c r="AJ55" s="369">
        <f t="shared" si="24"/>
        <v>0</v>
      </c>
      <c r="AK55" s="370">
        <f t="shared" si="4"/>
        <v>0</v>
      </c>
      <c r="AL55" s="125"/>
      <c r="AM55" s="248"/>
      <c r="AN55" s="249"/>
      <c r="AO55" s="368">
        <f t="shared" si="25"/>
        <v>0</v>
      </c>
      <c r="AP55" s="250"/>
      <c r="AQ55" s="369">
        <f t="shared" si="26"/>
        <v>0</v>
      </c>
      <c r="AR55" s="370">
        <f t="shared" si="5"/>
        <v>0</v>
      </c>
      <c r="AS55" s="247"/>
      <c r="AT55" s="248"/>
      <c r="AU55" s="249"/>
      <c r="AV55" s="368">
        <f t="shared" si="6"/>
        <v>0</v>
      </c>
      <c r="AW55" s="250"/>
      <c r="AX55" s="369">
        <f t="shared" si="27"/>
        <v>0</v>
      </c>
      <c r="AY55" s="370">
        <f t="shared" si="7"/>
        <v>0</v>
      </c>
      <c r="AZ55" s="247"/>
      <c r="BA55" s="248"/>
      <c r="BB55" s="249"/>
      <c r="BC55" s="368">
        <f t="shared" si="8"/>
        <v>0</v>
      </c>
      <c r="BD55" s="250"/>
      <c r="BE55" s="369">
        <f t="shared" si="28"/>
        <v>0</v>
      </c>
      <c r="BF55" s="370">
        <f t="shared" si="9"/>
        <v>0</v>
      </c>
      <c r="BG55" s="247"/>
      <c r="BH55" s="248"/>
      <c r="BI55" s="378"/>
      <c r="BJ55" s="368">
        <f t="shared" si="10"/>
        <v>0</v>
      </c>
      <c r="BK55" s="250"/>
      <c r="BL55" s="369">
        <f t="shared" si="29"/>
        <v>0</v>
      </c>
      <c r="BM55" s="370">
        <f t="shared" si="11"/>
        <v>0</v>
      </c>
      <c r="BN55" s="247"/>
      <c r="BO55" s="248"/>
      <c r="BP55" s="249"/>
      <c r="BQ55" s="368">
        <f t="shared" si="12"/>
        <v>0</v>
      </c>
      <c r="BR55" s="250"/>
      <c r="BS55" s="369">
        <f t="shared" si="30"/>
        <v>0</v>
      </c>
      <c r="BT55" s="561">
        <f t="shared" si="13"/>
        <v>0</v>
      </c>
      <c r="BU55" s="382">
        <f t="shared" si="31"/>
        <v>0</v>
      </c>
      <c r="BV55" s="371">
        <f t="shared" si="31"/>
        <v>0</v>
      </c>
      <c r="BW55" s="370">
        <f t="shared" si="31"/>
        <v>0</v>
      </c>
      <c r="BX55" s="238"/>
      <c r="BY55" s="238"/>
      <c r="BZ55" s="238"/>
      <c r="CA55" s="238"/>
      <c r="CB55" s="238"/>
      <c r="CC55" s="238"/>
      <c r="CD55" s="238"/>
      <c r="CE55" s="238"/>
      <c r="CF55" s="238"/>
      <c r="CG55" s="238"/>
      <c r="CH55" s="238"/>
      <c r="CI55" s="238"/>
      <c r="CJ55" s="238"/>
      <c r="CK55" s="238"/>
      <c r="CL55" s="238"/>
      <c r="CM55" s="238"/>
      <c r="CN55" s="238"/>
      <c r="CO55" s="238"/>
      <c r="CP55" s="238"/>
      <c r="CQ55" s="238"/>
      <c r="CR55" s="238"/>
      <c r="CS55" s="238"/>
      <c r="CT55" s="238"/>
      <c r="CU55" s="238"/>
      <c r="CV55" s="238"/>
      <c r="CW55" s="238"/>
      <c r="CX55" s="238"/>
      <c r="CY55" s="238"/>
      <c r="CZ55" s="238"/>
      <c r="DA55" s="238"/>
      <c r="DB55" s="238"/>
      <c r="DC55" s="238"/>
      <c r="DD55" s="238"/>
      <c r="DE55" s="238"/>
      <c r="DF55" s="238"/>
      <c r="DG55" s="238"/>
      <c r="DH55" s="238"/>
    </row>
    <row r="56" spans="1:112" ht="20.149999999999999" customHeight="1">
      <c r="A56" s="1173"/>
      <c r="B56" s="1049"/>
      <c r="C56" s="247"/>
      <c r="D56" s="248"/>
      <c r="E56" s="249"/>
      <c r="F56" s="368">
        <f t="shared" si="15"/>
        <v>0</v>
      </c>
      <c r="G56" s="250"/>
      <c r="H56" s="369">
        <f t="shared" si="16"/>
        <v>0</v>
      </c>
      <c r="I56" s="370">
        <f t="shared" si="17"/>
        <v>0</v>
      </c>
      <c r="J56" s="247"/>
      <c r="K56" s="248"/>
      <c r="L56" s="249"/>
      <c r="M56" s="368">
        <f t="shared" si="0"/>
        <v>0</v>
      </c>
      <c r="N56" s="250"/>
      <c r="O56" s="369">
        <f t="shared" si="18"/>
        <v>0</v>
      </c>
      <c r="P56" s="370">
        <f t="shared" si="1"/>
        <v>0</v>
      </c>
      <c r="Q56" s="247"/>
      <c r="R56" s="248"/>
      <c r="S56" s="249"/>
      <c r="T56" s="368">
        <f t="shared" si="19"/>
        <v>0</v>
      </c>
      <c r="U56" s="250"/>
      <c r="V56" s="369">
        <f t="shared" si="20"/>
        <v>0</v>
      </c>
      <c r="W56" s="370">
        <f t="shared" si="2"/>
        <v>0</v>
      </c>
      <c r="X56" s="247"/>
      <c r="Y56" s="248"/>
      <c r="Z56" s="249"/>
      <c r="AA56" s="368">
        <f t="shared" si="21"/>
        <v>0</v>
      </c>
      <c r="AB56" s="250"/>
      <c r="AC56" s="369">
        <f t="shared" si="22"/>
        <v>0</v>
      </c>
      <c r="AD56" s="370">
        <f t="shared" si="3"/>
        <v>0</v>
      </c>
      <c r="AE56" s="247"/>
      <c r="AF56" s="248"/>
      <c r="AG56" s="249"/>
      <c r="AH56" s="368">
        <f t="shared" si="23"/>
        <v>0</v>
      </c>
      <c r="AI56" s="250"/>
      <c r="AJ56" s="369">
        <f t="shared" si="24"/>
        <v>0</v>
      </c>
      <c r="AK56" s="370">
        <f t="shared" si="4"/>
        <v>0</v>
      </c>
      <c r="AL56" s="247"/>
      <c r="AM56" s="248"/>
      <c r="AN56" s="249"/>
      <c r="AO56" s="368">
        <f t="shared" si="25"/>
        <v>0</v>
      </c>
      <c r="AP56" s="250"/>
      <c r="AQ56" s="369">
        <f t="shared" si="26"/>
        <v>0</v>
      </c>
      <c r="AR56" s="370">
        <f t="shared" si="5"/>
        <v>0</v>
      </c>
      <c r="AS56" s="247"/>
      <c r="AT56" s="248"/>
      <c r="AU56" s="249"/>
      <c r="AV56" s="368">
        <f t="shared" si="6"/>
        <v>0</v>
      </c>
      <c r="AW56" s="250"/>
      <c r="AX56" s="369">
        <f t="shared" si="27"/>
        <v>0</v>
      </c>
      <c r="AY56" s="370">
        <f t="shared" si="7"/>
        <v>0</v>
      </c>
      <c r="AZ56" s="247"/>
      <c r="BA56" s="248"/>
      <c r="BB56" s="249"/>
      <c r="BC56" s="368">
        <f t="shared" si="8"/>
        <v>0</v>
      </c>
      <c r="BD56" s="250"/>
      <c r="BE56" s="369">
        <f t="shared" si="28"/>
        <v>0</v>
      </c>
      <c r="BF56" s="370">
        <f t="shared" si="9"/>
        <v>0</v>
      </c>
      <c r="BG56" s="247"/>
      <c r="BH56" s="248"/>
      <c r="BI56" s="378"/>
      <c r="BJ56" s="368">
        <f t="shared" si="10"/>
        <v>0</v>
      </c>
      <c r="BK56" s="250"/>
      <c r="BL56" s="369">
        <f t="shared" si="29"/>
        <v>0</v>
      </c>
      <c r="BM56" s="370">
        <f t="shared" si="11"/>
        <v>0</v>
      </c>
      <c r="BN56" s="247"/>
      <c r="BO56" s="248"/>
      <c r="BP56" s="249"/>
      <c r="BQ56" s="368">
        <f t="shared" si="12"/>
        <v>0</v>
      </c>
      <c r="BR56" s="250"/>
      <c r="BS56" s="369">
        <f t="shared" si="30"/>
        <v>0</v>
      </c>
      <c r="BT56" s="561">
        <f t="shared" si="13"/>
        <v>0</v>
      </c>
      <c r="BU56" s="382">
        <f t="shared" si="31"/>
        <v>0</v>
      </c>
      <c r="BV56" s="371">
        <f t="shared" si="31"/>
        <v>0</v>
      </c>
      <c r="BW56" s="370">
        <f t="shared" si="31"/>
        <v>0</v>
      </c>
      <c r="BX56" s="238"/>
      <c r="BY56" s="238"/>
      <c r="BZ56" s="238"/>
      <c r="CA56" s="238"/>
      <c r="CB56" s="238"/>
      <c r="CC56" s="238"/>
      <c r="CD56" s="238"/>
      <c r="CE56" s="238"/>
      <c r="CF56" s="238"/>
      <c r="CG56" s="238"/>
      <c r="CH56" s="238"/>
      <c r="CI56" s="238"/>
      <c r="CJ56" s="238"/>
      <c r="CK56" s="238"/>
      <c r="CL56" s="238"/>
      <c r="CM56" s="238"/>
      <c r="CN56" s="238"/>
      <c r="CO56" s="238"/>
      <c r="CP56" s="238"/>
      <c r="CQ56" s="238"/>
      <c r="CR56" s="238"/>
      <c r="CS56" s="238"/>
      <c r="CT56" s="238"/>
      <c r="CU56" s="238"/>
      <c r="CV56" s="238"/>
      <c r="CW56" s="238"/>
      <c r="CX56" s="238"/>
      <c r="CY56" s="238"/>
      <c r="CZ56" s="238"/>
      <c r="DA56" s="238"/>
      <c r="DB56" s="238"/>
      <c r="DC56" s="238"/>
      <c r="DD56" s="238"/>
      <c r="DE56" s="238"/>
      <c r="DF56" s="238"/>
      <c r="DG56" s="238"/>
      <c r="DH56" s="238"/>
    </row>
    <row r="57" spans="1:112" ht="20.149999999999999" customHeight="1">
      <c r="A57" s="1173"/>
      <c r="B57" s="1049"/>
      <c r="C57" s="247"/>
      <c r="D57" s="248"/>
      <c r="E57" s="249"/>
      <c r="F57" s="368">
        <f t="shared" si="15"/>
        <v>0</v>
      </c>
      <c r="G57" s="250"/>
      <c r="H57" s="369">
        <f t="shared" si="16"/>
        <v>0</v>
      </c>
      <c r="I57" s="370">
        <f t="shared" si="17"/>
        <v>0</v>
      </c>
      <c r="J57" s="247"/>
      <c r="K57" s="341"/>
      <c r="L57" s="249"/>
      <c r="M57" s="368">
        <f t="shared" si="0"/>
        <v>0</v>
      </c>
      <c r="N57" s="342"/>
      <c r="O57" s="369">
        <f t="shared" si="18"/>
        <v>0</v>
      </c>
      <c r="P57" s="370">
        <f t="shared" si="1"/>
        <v>0</v>
      </c>
      <c r="Q57" s="125"/>
      <c r="R57" s="248"/>
      <c r="S57" s="249"/>
      <c r="T57" s="368">
        <f t="shared" si="19"/>
        <v>0</v>
      </c>
      <c r="U57" s="250"/>
      <c r="V57" s="369">
        <f t="shared" si="20"/>
        <v>0</v>
      </c>
      <c r="W57" s="370">
        <f t="shared" si="2"/>
        <v>0</v>
      </c>
      <c r="X57" s="247"/>
      <c r="Y57" s="248"/>
      <c r="Z57" s="120"/>
      <c r="AA57" s="368">
        <f t="shared" si="21"/>
        <v>0</v>
      </c>
      <c r="AB57" s="250"/>
      <c r="AC57" s="369">
        <f t="shared" si="22"/>
        <v>0</v>
      </c>
      <c r="AD57" s="370">
        <f t="shared" si="3"/>
        <v>0</v>
      </c>
      <c r="AE57" s="247"/>
      <c r="AF57" s="341"/>
      <c r="AG57" s="249"/>
      <c r="AH57" s="368">
        <f t="shared" si="23"/>
        <v>0</v>
      </c>
      <c r="AI57" s="342"/>
      <c r="AJ57" s="369">
        <f t="shared" si="24"/>
        <v>0</v>
      </c>
      <c r="AK57" s="370">
        <f t="shared" si="4"/>
        <v>0</v>
      </c>
      <c r="AL57" s="125"/>
      <c r="AM57" s="248"/>
      <c r="AN57" s="249"/>
      <c r="AO57" s="368">
        <f t="shared" si="25"/>
        <v>0</v>
      </c>
      <c r="AP57" s="250"/>
      <c r="AQ57" s="369">
        <f t="shared" si="26"/>
        <v>0</v>
      </c>
      <c r="AR57" s="370">
        <f t="shared" si="5"/>
        <v>0</v>
      </c>
      <c r="AS57" s="247"/>
      <c r="AT57" s="248"/>
      <c r="AU57" s="249"/>
      <c r="AV57" s="368">
        <f t="shared" si="6"/>
        <v>0</v>
      </c>
      <c r="AW57" s="250"/>
      <c r="AX57" s="369">
        <f t="shared" si="27"/>
        <v>0</v>
      </c>
      <c r="AY57" s="370">
        <f t="shared" si="7"/>
        <v>0</v>
      </c>
      <c r="AZ57" s="247"/>
      <c r="BA57" s="248"/>
      <c r="BB57" s="249"/>
      <c r="BC57" s="368">
        <f t="shared" si="8"/>
        <v>0</v>
      </c>
      <c r="BD57" s="250"/>
      <c r="BE57" s="369">
        <f t="shared" si="28"/>
        <v>0</v>
      </c>
      <c r="BF57" s="370">
        <f t="shared" si="9"/>
        <v>0</v>
      </c>
      <c r="BG57" s="247"/>
      <c r="BH57" s="248"/>
      <c r="BI57" s="378"/>
      <c r="BJ57" s="368">
        <f t="shared" si="10"/>
        <v>0</v>
      </c>
      <c r="BK57" s="250"/>
      <c r="BL57" s="369">
        <f t="shared" si="29"/>
        <v>0</v>
      </c>
      <c r="BM57" s="370">
        <f t="shared" si="11"/>
        <v>0</v>
      </c>
      <c r="BN57" s="247"/>
      <c r="BO57" s="248"/>
      <c r="BP57" s="249"/>
      <c r="BQ57" s="368">
        <f t="shared" si="12"/>
        <v>0</v>
      </c>
      <c r="BR57" s="250"/>
      <c r="BS57" s="369">
        <f t="shared" si="30"/>
        <v>0</v>
      </c>
      <c r="BT57" s="561">
        <f t="shared" si="13"/>
        <v>0</v>
      </c>
      <c r="BU57" s="382">
        <f t="shared" si="31"/>
        <v>0</v>
      </c>
      <c r="BV57" s="371">
        <f t="shared" si="31"/>
        <v>0</v>
      </c>
      <c r="BW57" s="370">
        <f t="shared" si="31"/>
        <v>0</v>
      </c>
      <c r="BX57" s="238"/>
      <c r="BY57" s="238"/>
      <c r="BZ57" s="238"/>
      <c r="CA57" s="238"/>
      <c r="CB57" s="238"/>
      <c r="CC57" s="238"/>
      <c r="CD57" s="238"/>
      <c r="CE57" s="238"/>
      <c r="CF57" s="238"/>
      <c r="CG57" s="238"/>
      <c r="CH57" s="238"/>
      <c r="CI57" s="238"/>
      <c r="CJ57" s="238"/>
      <c r="CK57" s="238"/>
      <c r="CL57" s="238"/>
      <c r="CM57" s="238"/>
      <c r="CN57" s="238"/>
      <c r="CO57" s="238"/>
      <c r="CP57" s="238"/>
      <c r="CQ57" s="238"/>
      <c r="CR57" s="238"/>
      <c r="CS57" s="238"/>
      <c r="CT57" s="238"/>
      <c r="CU57" s="238"/>
      <c r="CV57" s="238"/>
      <c r="CW57" s="238"/>
      <c r="CX57" s="238"/>
      <c r="CY57" s="238"/>
      <c r="CZ57" s="238"/>
      <c r="DA57" s="238"/>
      <c r="DB57" s="238"/>
      <c r="DC57" s="238"/>
      <c r="DD57" s="238"/>
      <c r="DE57" s="238"/>
      <c r="DF57" s="238"/>
      <c r="DG57" s="238"/>
      <c r="DH57" s="238"/>
    </row>
    <row r="58" spans="1:112" s="71" customFormat="1" ht="20.149999999999999" customHeight="1">
      <c r="A58" s="1417"/>
      <c r="B58" s="1418"/>
      <c r="C58" s="1432" t="s">
        <v>286</v>
      </c>
      <c r="D58" s="1433"/>
      <c r="E58" s="1433"/>
      <c r="F58" s="1196"/>
      <c r="G58" s="371">
        <f>ROUND(SUM(G15:G57),0)</f>
        <v>0</v>
      </c>
      <c r="H58" s="369">
        <f>ROUND(SUM(H15:H57),0)</f>
        <v>0</v>
      </c>
      <c r="I58" s="372">
        <f>ROUND(SUM(I15:I57),0)</f>
        <v>0</v>
      </c>
      <c r="J58" s="1432" t="s">
        <v>286</v>
      </c>
      <c r="K58" s="1433"/>
      <c r="L58" s="1433"/>
      <c r="M58" s="1196"/>
      <c r="N58" s="371">
        <f>ROUND(SUM(N15:N57),0)</f>
        <v>0</v>
      </c>
      <c r="O58" s="369">
        <f>ROUND(SUM(O15:O57),0)</f>
        <v>0</v>
      </c>
      <c r="P58" s="372">
        <f>ROUND(SUM(P15:P57),0)</f>
        <v>0</v>
      </c>
      <c r="Q58" s="1432" t="s">
        <v>286</v>
      </c>
      <c r="R58" s="1433"/>
      <c r="S58" s="1433"/>
      <c r="T58" s="1196"/>
      <c r="U58" s="371">
        <f>ROUND(SUM(U15:U57),0)</f>
        <v>0</v>
      </c>
      <c r="V58" s="369">
        <f>ROUND(SUM(V15:V57),0)</f>
        <v>0</v>
      </c>
      <c r="W58" s="372">
        <f>ROUND(SUM(W15:W57),0)</f>
        <v>0</v>
      </c>
      <c r="X58" s="1432" t="s">
        <v>286</v>
      </c>
      <c r="Y58" s="1433"/>
      <c r="Z58" s="1433"/>
      <c r="AA58" s="1196"/>
      <c r="AB58" s="371">
        <f>ROUND(SUM(AB15:AB57),0)</f>
        <v>0</v>
      </c>
      <c r="AC58" s="369">
        <f>ROUND(SUM(AC15:AC57),0)</f>
        <v>0</v>
      </c>
      <c r="AD58" s="372">
        <f>ROUND(SUM(AD15:AD57),0)</f>
        <v>0</v>
      </c>
      <c r="AE58" s="1432" t="s">
        <v>286</v>
      </c>
      <c r="AF58" s="1433"/>
      <c r="AG58" s="1433"/>
      <c r="AH58" s="1196"/>
      <c r="AI58" s="371">
        <f>ROUND(SUM(AI15:AI57),0)</f>
        <v>0</v>
      </c>
      <c r="AJ58" s="369">
        <f>ROUND(SUM(AJ15:AJ57),0)</f>
        <v>0</v>
      </c>
      <c r="AK58" s="372">
        <f>SUM(AK15:AK57)</f>
        <v>0</v>
      </c>
      <c r="AL58" s="1432" t="s">
        <v>286</v>
      </c>
      <c r="AM58" s="1433"/>
      <c r="AN58" s="1433"/>
      <c r="AO58" s="1196"/>
      <c r="AP58" s="371">
        <f>ROUND(SUM(AP15:AP57),0)</f>
        <v>0</v>
      </c>
      <c r="AQ58" s="369">
        <f>ROUND(SUM(AQ15:AQ57),0)</f>
        <v>0</v>
      </c>
      <c r="AR58" s="372">
        <f>ROUND(SUM(AR15:AR57),0)</f>
        <v>0</v>
      </c>
      <c r="AS58" s="1432" t="s">
        <v>286</v>
      </c>
      <c r="AT58" s="1433"/>
      <c r="AU58" s="1433"/>
      <c r="AV58" s="1196"/>
      <c r="AW58" s="371">
        <f>ROUND(SUM(AW15:AW57),0)</f>
        <v>0</v>
      </c>
      <c r="AX58" s="369">
        <f>ROUND(SUM(AX15:AX57),0)</f>
        <v>0</v>
      </c>
      <c r="AY58" s="372">
        <f>ROUND(SUM(AY15:AY57),0)</f>
        <v>0</v>
      </c>
      <c r="AZ58" s="1432" t="s">
        <v>286</v>
      </c>
      <c r="BA58" s="1433"/>
      <c r="BB58" s="1433"/>
      <c r="BC58" s="1196"/>
      <c r="BD58" s="371">
        <f>ROUND(SUM(BD15:BD57),0)</f>
        <v>0</v>
      </c>
      <c r="BE58" s="369">
        <f>ROUND(SUM(BE15:BE57),0)</f>
        <v>0</v>
      </c>
      <c r="BF58" s="372">
        <f>ROUND(SUM(BF15:BF57),0)</f>
        <v>0</v>
      </c>
      <c r="BG58" s="1432" t="s">
        <v>286</v>
      </c>
      <c r="BH58" s="1433"/>
      <c r="BI58" s="1433"/>
      <c r="BJ58" s="1196"/>
      <c r="BK58" s="371">
        <f>ROUND(SUM(BK15:BK57),0)</f>
        <v>0</v>
      </c>
      <c r="BL58" s="369">
        <f>ROUND(SUM(BL15:BL57),0)</f>
        <v>0</v>
      </c>
      <c r="BM58" s="372">
        <f>ROUND(SUM(BM15:BM57),0)</f>
        <v>0</v>
      </c>
      <c r="BN58" s="1432" t="s">
        <v>286</v>
      </c>
      <c r="BO58" s="1433"/>
      <c r="BP58" s="1433"/>
      <c r="BQ58" s="1196"/>
      <c r="BR58" s="371">
        <f>ROUND(SUM(BR15:BR57),0)</f>
        <v>0</v>
      </c>
      <c r="BS58" s="369">
        <f>ROUND(SUM(BS15:BS57),0)</f>
        <v>0</v>
      </c>
      <c r="BT58" s="562">
        <f>ROUND(SUM(BT15:BT57),0)</f>
        <v>0</v>
      </c>
      <c r="BU58" s="383">
        <f>SUM(BU15:BU57)</f>
        <v>0</v>
      </c>
      <c r="BV58" s="371">
        <f t="shared" ref="BV58:BW58" si="32">SUM(BV15:BV57)</f>
        <v>0</v>
      </c>
      <c r="BW58" s="372">
        <f t="shared" si="32"/>
        <v>0</v>
      </c>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row>
    <row r="59" spans="1:112" s="71" customFormat="1" ht="20.149999999999999" customHeight="1">
      <c r="A59" s="1419" t="s">
        <v>287</v>
      </c>
      <c r="B59" s="1420"/>
      <c r="C59" s="1193"/>
      <c r="D59" s="1193"/>
      <c r="E59" s="1431"/>
      <c r="F59" s="376">
        <f>SUM(F15:F57)</f>
        <v>0</v>
      </c>
      <c r="G59" s="576"/>
      <c r="H59" s="577"/>
      <c r="I59" s="578"/>
      <c r="J59" s="1192"/>
      <c r="K59" s="1193"/>
      <c r="L59" s="1431"/>
      <c r="M59" s="376">
        <f>SUM(M15:M57)</f>
        <v>0</v>
      </c>
      <c r="N59" s="576"/>
      <c r="O59" s="577"/>
      <c r="P59" s="578"/>
      <c r="Q59" s="1192"/>
      <c r="R59" s="1193"/>
      <c r="S59" s="1431"/>
      <c r="T59" s="376">
        <f>SUM(T15:T57)</f>
        <v>0</v>
      </c>
      <c r="U59" s="576"/>
      <c r="V59" s="577"/>
      <c r="W59" s="578"/>
      <c r="X59" s="1192"/>
      <c r="Y59" s="1193"/>
      <c r="Z59" s="1431"/>
      <c r="AA59" s="376">
        <f>SUM(AA15:AA57)</f>
        <v>0</v>
      </c>
      <c r="AB59" s="576"/>
      <c r="AC59" s="577"/>
      <c r="AD59" s="578"/>
      <c r="AE59" s="1192"/>
      <c r="AF59" s="1193"/>
      <c r="AG59" s="1431"/>
      <c r="AH59" s="376"/>
      <c r="AI59" s="576"/>
      <c r="AJ59" s="577"/>
      <c r="AK59" s="578"/>
      <c r="AL59" s="1192"/>
      <c r="AM59" s="1193"/>
      <c r="AN59" s="1431"/>
      <c r="AO59" s="376">
        <f>SUM(AO15:AO57)</f>
        <v>0</v>
      </c>
      <c r="AP59" s="576"/>
      <c r="AQ59" s="577"/>
      <c r="AR59" s="578"/>
      <c r="AS59" s="1192"/>
      <c r="AT59" s="1193"/>
      <c r="AU59" s="1431"/>
      <c r="AV59" s="376">
        <f>SUM(AV15:AV57)</f>
        <v>0</v>
      </c>
      <c r="AW59" s="576"/>
      <c r="AX59" s="577"/>
      <c r="AY59" s="578"/>
      <c r="AZ59" s="1192"/>
      <c r="BA59" s="1193"/>
      <c r="BB59" s="1431"/>
      <c r="BC59" s="376">
        <f>SUM(BC15:BC57)</f>
        <v>0</v>
      </c>
      <c r="BD59" s="576"/>
      <c r="BE59" s="577"/>
      <c r="BF59" s="578"/>
      <c r="BG59" s="1192"/>
      <c r="BH59" s="1193"/>
      <c r="BI59" s="1431"/>
      <c r="BJ59" s="376">
        <f>SUM(BJ15:BJ57)</f>
        <v>0</v>
      </c>
      <c r="BK59" s="576"/>
      <c r="BL59" s="577"/>
      <c r="BM59" s="578"/>
      <c r="BN59" s="1192"/>
      <c r="BO59" s="1193"/>
      <c r="BP59" s="1431"/>
      <c r="BQ59" s="376">
        <f>SUM(BQ15:BQ57)</f>
        <v>0</v>
      </c>
      <c r="BR59" s="576"/>
      <c r="BS59" s="577"/>
      <c r="BT59" s="576"/>
      <c r="BU59" s="281"/>
      <c r="BV59" s="282"/>
      <c r="BW59" s="86"/>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row>
    <row r="60" spans="1:112" ht="20.149999999999999" customHeight="1">
      <c r="A60" s="1421" t="s">
        <v>288</v>
      </c>
      <c r="B60" s="1422"/>
      <c r="C60" s="254"/>
      <c r="D60" s="254"/>
      <c r="E60" s="254"/>
      <c r="F60" s="491"/>
      <c r="G60" s="256"/>
      <c r="H60" s="377">
        <f>I60-G60</f>
        <v>0</v>
      </c>
      <c r="I60" s="257"/>
      <c r="J60" s="253"/>
      <c r="K60" s="121"/>
      <c r="L60" s="254"/>
      <c r="M60" s="491"/>
      <c r="N60" s="343"/>
      <c r="O60" s="377">
        <f>P60-N60</f>
        <v>0</v>
      </c>
      <c r="P60" s="257"/>
      <c r="Q60" s="126"/>
      <c r="R60" s="254"/>
      <c r="S60" s="254"/>
      <c r="T60" s="494"/>
      <c r="U60" s="256"/>
      <c r="V60" s="377">
        <f>W60-U60</f>
        <v>0</v>
      </c>
      <c r="W60" s="257"/>
      <c r="X60" s="253"/>
      <c r="Y60" s="254"/>
      <c r="Z60" s="121"/>
      <c r="AA60" s="491"/>
      <c r="AB60" s="256"/>
      <c r="AC60" s="377">
        <f>AD60-AB60</f>
        <v>0</v>
      </c>
      <c r="AD60" s="257"/>
      <c r="AE60" s="253"/>
      <c r="AF60" s="121"/>
      <c r="AG60" s="254"/>
      <c r="AH60" s="491"/>
      <c r="AI60" s="343"/>
      <c r="AJ60" s="314">
        <f>AK60-AI60</f>
        <v>0</v>
      </c>
      <c r="AK60" s="257"/>
      <c r="AL60" s="126"/>
      <c r="AM60" s="254"/>
      <c r="AN60" s="254"/>
      <c r="AO60" s="491"/>
      <c r="AP60" s="256"/>
      <c r="AQ60" s="314">
        <f>AR60-AP60</f>
        <v>0</v>
      </c>
      <c r="AR60" s="257"/>
      <c r="AS60" s="253"/>
      <c r="AT60" s="254"/>
      <c r="AU60" s="254"/>
      <c r="AV60" s="491"/>
      <c r="AW60" s="256"/>
      <c r="AX60" s="314">
        <f>AY60-AW60</f>
        <v>0</v>
      </c>
      <c r="AY60" s="257"/>
      <c r="AZ60" s="253"/>
      <c r="BA60" s="254"/>
      <c r="BB60" s="254"/>
      <c r="BC60" s="255"/>
      <c r="BD60" s="256"/>
      <c r="BE60" s="314">
        <f>BF60-BD60</f>
        <v>0</v>
      </c>
      <c r="BF60" s="257"/>
      <c r="BG60" s="253"/>
      <c r="BH60" s="254"/>
      <c r="BI60" s="254"/>
      <c r="BJ60" s="491"/>
      <c r="BK60" s="256"/>
      <c r="BL60" s="314">
        <f>BM60-BK60</f>
        <v>0</v>
      </c>
      <c r="BM60" s="257"/>
      <c r="BN60" s="253"/>
      <c r="BO60" s="254"/>
      <c r="BP60" s="254"/>
      <c r="BQ60" s="491"/>
      <c r="BR60" s="256"/>
      <c r="BS60" s="314">
        <f>BT60-BR60</f>
        <v>0</v>
      </c>
      <c r="BT60" s="563"/>
      <c r="BU60" s="285"/>
      <c r="BV60" s="282"/>
      <c r="BW60" s="79"/>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row>
    <row r="61" spans="1:112" s="71" customFormat="1" ht="20.149999999999999" customHeight="1">
      <c r="A61" s="1421" t="s">
        <v>289</v>
      </c>
      <c r="B61" s="1422"/>
      <c r="C61" s="573"/>
      <c r="D61" s="76"/>
      <c r="E61" s="87"/>
      <c r="F61" s="492"/>
      <c r="G61" s="552">
        <f>ROUND(G58*G60,0)</f>
        <v>0</v>
      </c>
      <c r="H61" s="369">
        <f>I61-G61</f>
        <v>0</v>
      </c>
      <c r="I61" s="553">
        <f>ROUND(I58*I60,0)</f>
        <v>0</v>
      </c>
      <c r="J61" s="283"/>
      <c r="K61" s="76"/>
      <c r="L61" s="87"/>
      <c r="M61" s="492"/>
      <c r="N61" s="552">
        <f>ROUND(N58*N60,0)</f>
        <v>0</v>
      </c>
      <c r="O61" s="369">
        <f>P61-N61</f>
        <v>0</v>
      </c>
      <c r="P61" s="553">
        <f>ROUND(P58*P60,0)</f>
        <v>0</v>
      </c>
      <c r="Q61" s="283"/>
      <c r="R61" s="76"/>
      <c r="S61" s="87"/>
      <c r="T61" s="492"/>
      <c r="U61" s="552">
        <f>ROUND(U58*U60,0)</f>
        <v>0</v>
      </c>
      <c r="V61" s="369">
        <f>W61-U61</f>
        <v>0</v>
      </c>
      <c r="W61" s="553">
        <f>ROUND(W58*W60,0)</f>
        <v>0</v>
      </c>
      <c r="X61" s="283"/>
      <c r="Y61" s="76"/>
      <c r="Z61" s="87"/>
      <c r="AA61" s="492"/>
      <c r="AB61" s="552">
        <f>ROUND(AB58*AB60,0)</f>
        <v>0</v>
      </c>
      <c r="AC61" s="369">
        <f>AD61-AB61</f>
        <v>0</v>
      </c>
      <c r="AD61" s="553">
        <f>ROUND(AD58*AD60,0)</f>
        <v>0</v>
      </c>
      <c r="AE61" s="283"/>
      <c r="AF61" s="76"/>
      <c r="AG61" s="87"/>
      <c r="AH61" s="492"/>
      <c r="AI61" s="552">
        <f>ROUND(AI58*AI60,0)</f>
        <v>0</v>
      </c>
      <c r="AJ61" s="369">
        <f>AK61-AI61</f>
        <v>0</v>
      </c>
      <c r="AK61" s="553">
        <f>ROUND(AK58*AK60,0)</f>
        <v>0</v>
      </c>
      <c r="AL61" s="283"/>
      <c r="AM61" s="76"/>
      <c r="AN61" s="87"/>
      <c r="AO61" s="492"/>
      <c r="AP61" s="521">
        <f>ROUND(AP58*AP60,0)</f>
        <v>0</v>
      </c>
      <c r="AQ61" s="373">
        <f>AR61-AP61</f>
        <v>0</v>
      </c>
      <c r="AR61" s="466">
        <f>ROUND(AR58*AR60,0)</f>
        <v>0</v>
      </c>
      <c r="AS61" s="283"/>
      <c r="AT61" s="76"/>
      <c r="AU61" s="87"/>
      <c r="AV61" s="492"/>
      <c r="AW61" s="552">
        <f>ROUND(AW58*AW60,0)</f>
        <v>0</v>
      </c>
      <c r="AX61" s="369">
        <f>AY61-AW61</f>
        <v>0</v>
      </c>
      <c r="AY61" s="553">
        <f>ROUND(AY58*AY60,0)</f>
        <v>0</v>
      </c>
      <c r="AZ61" s="283"/>
      <c r="BA61" s="76"/>
      <c r="BB61" s="87"/>
      <c r="BC61" s="747"/>
      <c r="BD61" s="552">
        <f>ROUND(BD58*BD60,0)</f>
        <v>0</v>
      </c>
      <c r="BE61" s="369">
        <f>BF61-BD61</f>
        <v>0</v>
      </c>
      <c r="BF61" s="553">
        <f>ROUND(BF58*BF60,0)</f>
        <v>0</v>
      </c>
      <c r="BG61" s="283"/>
      <c r="BH61" s="76"/>
      <c r="BI61" s="87"/>
      <c r="BJ61" s="492"/>
      <c r="BK61" s="552">
        <f>ROUND(BK58*BK60,0)</f>
        <v>0</v>
      </c>
      <c r="BL61" s="369">
        <f>BM61-BK61</f>
        <v>0</v>
      </c>
      <c r="BM61" s="553">
        <f>ROUND(BM58*BM60,0)</f>
        <v>0</v>
      </c>
      <c r="BN61" s="283"/>
      <c r="BO61" s="76"/>
      <c r="BP61" s="87"/>
      <c r="BQ61" s="492"/>
      <c r="BR61" s="552">
        <f>ROUND(BR58*BR60,0)</f>
        <v>0</v>
      </c>
      <c r="BS61" s="369">
        <f>BT61-BR61</f>
        <v>0</v>
      </c>
      <c r="BT61" s="564">
        <f>ROUND(BT58*BT60,0)</f>
        <v>0</v>
      </c>
      <c r="BU61" s="383">
        <f t="shared" ref="BU61:BW61" si="33">SUM(G61,N61,U61,AB61,AI61,AP61,AW61,BD61,BK61,BR61)</f>
        <v>0</v>
      </c>
      <c r="BV61" s="554">
        <f t="shared" si="33"/>
        <v>0</v>
      </c>
      <c r="BW61" s="372">
        <f t="shared" si="33"/>
        <v>0</v>
      </c>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row>
    <row r="62" spans="1:112" s="71" customFormat="1" ht="16" thickBot="1">
      <c r="A62" s="1423" t="s">
        <v>290</v>
      </c>
      <c r="B62" s="1424"/>
      <c r="C62" s="574"/>
      <c r="D62" s="127"/>
      <c r="E62" s="127"/>
      <c r="F62" s="493"/>
      <c r="G62" s="522">
        <f>G58+G61</f>
        <v>0</v>
      </c>
      <c r="H62" s="374">
        <f>H58+H61</f>
        <v>0</v>
      </c>
      <c r="I62" s="375">
        <f>I58+I61</f>
        <v>0</v>
      </c>
      <c r="J62" s="284"/>
      <c r="K62" s="127"/>
      <c r="L62" s="127"/>
      <c r="M62" s="493"/>
      <c r="N62" s="522">
        <f>N58+N61</f>
        <v>0</v>
      </c>
      <c r="O62" s="374">
        <f>O58+O61</f>
        <v>0</v>
      </c>
      <c r="P62" s="375">
        <f>P58+P61</f>
        <v>0</v>
      </c>
      <c r="Q62" s="284"/>
      <c r="R62" s="127"/>
      <c r="S62" s="127"/>
      <c r="T62" s="493"/>
      <c r="U62" s="522">
        <f>U58+U61</f>
        <v>0</v>
      </c>
      <c r="V62" s="374">
        <f>V58+V61</f>
        <v>0</v>
      </c>
      <c r="W62" s="375">
        <f>W58+W61</f>
        <v>0</v>
      </c>
      <c r="X62" s="284"/>
      <c r="Y62" s="127"/>
      <c r="Z62" s="127"/>
      <c r="AA62" s="493"/>
      <c r="AB62" s="522">
        <f>AB58+AB61</f>
        <v>0</v>
      </c>
      <c r="AC62" s="374">
        <f>AC58+AC61</f>
        <v>0</v>
      </c>
      <c r="AD62" s="375">
        <f>AD58+AD61</f>
        <v>0</v>
      </c>
      <c r="AE62" s="284"/>
      <c r="AF62" s="127"/>
      <c r="AG62" s="127"/>
      <c r="AH62" s="493"/>
      <c r="AI62" s="522">
        <f>AI58+AI61</f>
        <v>0</v>
      </c>
      <c r="AJ62" s="374">
        <f>AJ58+AJ61</f>
        <v>0</v>
      </c>
      <c r="AK62" s="375">
        <f>AK58+AK61</f>
        <v>0</v>
      </c>
      <c r="AL62" s="284"/>
      <c r="AM62" s="127"/>
      <c r="AN62" s="127"/>
      <c r="AO62" s="493"/>
      <c r="AP62" s="522">
        <f>AP58+AP61</f>
        <v>0</v>
      </c>
      <c r="AQ62" s="374">
        <f>AQ58+AQ61</f>
        <v>0</v>
      </c>
      <c r="AR62" s="375">
        <f>AR58+AR61</f>
        <v>0</v>
      </c>
      <c r="AS62" s="284"/>
      <c r="AT62" s="127"/>
      <c r="AU62" s="127"/>
      <c r="AV62" s="493"/>
      <c r="AW62" s="522">
        <f>AW58+AW61</f>
        <v>0</v>
      </c>
      <c r="AX62" s="374">
        <f>AX58+AX61</f>
        <v>0</v>
      </c>
      <c r="AY62" s="375">
        <f>AY58+AY61</f>
        <v>0</v>
      </c>
      <c r="AZ62" s="284"/>
      <c r="BA62" s="127"/>
      <c r="BB62" s="127"/>
      <c r="BC62" s="128"/>
      <c r="BD62" s="522">
        <f>BD58+BD61</f>
        <v>0</v>
      </c>
      <c r="BE62" s="374">
        <f>BE58+BE61</f>
        <v>0</v>
      </c>
      <c r="BF62" s="375">
        <f>BF58+BF61</f>
        <v>0</v>
      </c>
      <c r="BG62" s="284"/>
      <c r="BH62" s="127"/>
      <c r="BI62" s="127"/>
      <c r="BJ62" s="493"/>
      <c r="BK62" s="522">
        <f>BK58+BK61</f>
        <v>0</v>
      </c>
      <c r="BL62" s="374">
        <f>BL58+BL61</f>
        <v>0</v>
      </c>
      <c r="BM62" s="375">
        <f>BM58+BM61</f>
        <v>0</v>
      </c>
      <c r="BN62" s="284"/>
      <c r="BO62" s="127"/>
      <c r="BP62" s="127"/>
      <c r="BQ62" s="493"/>
      <c r="BR62" s="522">
        <f>BR58+BR61</f>
        <v>0</v>
      </c>
      <c r="BS62" s="374">
        <f>BS58+BS61</f>
        <v>0</v>
      </c>
      <c r="BT62" s="565">
        <f>BT58+BT61</f>
        <v>0</v>
      </c>
      <c r="BU62" s="379">
        <f t="shared" ref="BU62:BW62" si="34">SUM(G62,N62,U62,AB62,AI62,AP62,AW62,BD62,BK62,BR62)</f>
        <v>0</v>
      </c>
      <c r="BV62" s="380">
        <f t="shared" si="34"/>
        <v>0</v>
      </c>
      <c r="BW62" s="381">
        <f t="shared" si="34"/>
        <v>0</v>
      </c>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row>
    <row r="63" spans="1:112">
      <c r="A63" s="575"/>
      <c r="B63" s="575"/>
      <c r="C63" s="258"/>
      <c r="D63" s="259"/>
      <c r="E63" s="259"/>
      <c r="F63" s="259"/>
      <c r="G63" s="260"/>
      <c r="H63" s="261"/>
      <c r="I63" s="260"/>
      <c r="J63" s="260"/>
      <c r="K63" s="260"/>
      <c r="L63" s="260"/>
      <c r="M63" s="260"/>
      <c r="N63" s="260"/>
      <c r="O63" s="261"/>
      <c r="P63" s="260"/>
      <c r="Q63" s="260"/>
      <c r="R63" s="260"/>
      <c r="S63" s="260"/>
      <c r="T63" s="260"/>
      <c r="U63" s="260"/>
      <c r="V63" s="261"/>
      <c r="W63" s="260"/>
      <c r="X63" s="260"/>
      <c r="Y63" s="260"/>
      <c r="Z63" s="260"/>
      <c r="AA63" s="260"/>
      <c r="AB63" s="260"/>
      <c r="AC63" s="261"/>
      <c r="AD63" s="260"/>
      <c r="AE63" s="260"/>
      <c r="AF63" s="260"/>
      <c r="AG63" s="260"/>
      <c r="AH63" s="260"/>
      <c r="AI63" s="260"/>
      <c r="AJ63" s="261"/>
      <c r="AK63" s="260"/>
      <c r="AL63" s="260"/>
      <c r="AM63" s="260"/>
      <c r="AN63" s="260"/>
      <c r="AO63" s="260"/>
      <c r="AP63" s="260"/>
      <c r="AQ63" s="261"/>
      <c r="AR63" s="260"/>
      <c r="AS63" s="260"/>
      <c r="AT63" s="260"/>
      <c r="AU63" s="260"/>
      <c r="AV63" s="260"/>
      <c r="AW63" s="260"/>
      <c r="AX63" s="261"/>
      <c r="AY63" s="260"/>
      <c r="AZ63" s="260"/>
      <c r="BA63" s="260"/>
      <c r="BB63" s="260"/>
      <c r="BC63" s="260"/>
      <c r="BD63" s="260"/>
      <c r="BE63" s="261"/>
      <c r="BF63" s="260"/>
      <c r="BG63" s="260"/>
      <c r="BH63" s="260"/>
      <c r="BI63" s="260"/>
      <c r="BJ63" s="260"/>
      <c r="BK63" s="260"/>
      <c r="BL63" s="261"/>
      <c r="BM63" s="260"/>
      <c r="BN63" s="260"/>
      <c r="BO63" s="260"/>
      <c r="BP63" s="260"/>
      <c r="BQ63" s="260"/>
      <c r="BR63" s="260"/>
      <c r="BS63" s="261"/>
      <c r="BT63" s="260"/>
      <c r="BU63" s="154"/>
      <c r="BV63" s="154"/>
      <c r="BW63" s="155"/>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row>
    <row r="64" spans="1:112">
      <c r="A64" s="262"/>
      <c r="B64" s="226"/>
      <c r="C64" s="241"/>
      <c r="D64" s="243"/>
      <c r="E64" s="243"/>
      <c r="F64" s="76"/>
      <c r="G64" s="71"/>
      <c r="H64" s="237"/>
      <c r="I64" s="71"/>
      <c r="J64" s="71"/>
      <c r="K64" s="71"/>
      <c r="L64" s="71"/>
      <c r="M64" s="71"/>
      <c r="N64" s="71"/>
      <c r="O64" s="237"/>
      <c r="P64" s="71"/>
      <c r="Q64" s="71"/>
      <c r="R64" s="71"/>
      <c r="S64" s="71"/>
      <c r="T64" s="71"/>
      <c r="U64" s="71"/>
      <c r="V64" s="237"/>
      <c r="W64" s="71"/>
      <c r="X64" s="71"/>
      <c r="Y64" s="71"/>
      <c r="Z64" s="71"/>
      <c r="AA64" s="71"/>
      <c r="AB64" s="71"/>
      <c r="AC64" s="237"/>
      <c r="AD64" s="71"/>
      <c r="AE64" s="71"/>
      <c r="AF64" s="71"/>
      <c r="AG64" s="71"/>
      <c r="AH64" s="71"/>
      <c r="AI64" s="71"/>
      <c r="AJ64" s="237"/>
      <c r="AK64" s="71"/>
      <c r="AL64" s="71"/>
      <c r="BN64" s="226"/>
      <c r="BO64" s="226"/>
      <c r="BP64" s="226"/>
      <c r="BS64" s="240"/>
      <c r="BU64" s="71"/>
      <c r="BV64" s="71"/>
      <c r="BW64" s="82"/>
      <c r="BX64" s="238"/>
      <c r="BY64" s="238"/>
      <c r="BZ64" s="238"/>
      <c r="CA64" s="238"/>
      <c r="CB64" s="238"/>
      <c r="CC64" s="238"/>
      <c r="CD64" s="238"/>
      <c r="CE64" s="238"/>
      <c r="CF64" s="238"/>
      <c r="CG64" s="238"/>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row>
    <row r="65" spans="1:112" ht="20.149999999999999" customHeight="1">
      <c r="A65" s="240"/>
      <c r="B65" s="240"/>
      <c r="C65" s="240"/>
      <c r="D65" s="240"/>
      <c r="E65" s="240"/>
      <c r="F65" s="237"/>
      <c r="G65" s="240"/>
      <c r="H65" s="237"/>
      <c r="I65" s="237"/>
      <c r="J65" s="240"/>
      <c r="K65" s="237"/>
      <c r="L65" s="237"/>
      <c r="M65" s="240"/>
      <c r="N65" s="237"/>
      <c r="O65" s="237"/>
      <c r="P65" s="240"/>
      <c r="Q65" s="237"/>
      <c r="R65" s="237"/>
      <c r="S65" s="240"/>
      <c r="T65" s="237"/>
      <c r="U65" s="237"/>
      <c r="W65" s="237"/>
      <c r="X65" s="237"/>
      <c r="Y65" s="240"/>
      <c r="Z65" s="237"/>
      <c r="AA65" s="237"/>
      <c r="AB65" s="240"/>
      <c r="AC65" s="237"/>
      <c r="AD65" s="237"/>
      <c r="AE65" s="240"/>
      <c r="AF65" s="237"/>
      <c r="AG65" s="237"/>
      <c r="AH65" s="240"/>
      <c r="AI65" s="237"/>
      <c r="AJ65" s="237"/>
      <c r="AK65" s="240"/>
      <c r="AL65" s="237"/>
      <c r="AM65" s="240"/>
      <c r="AN65" s="240"/>
      <c r="AO65" s="240"/>
      <c r="AP65" s="240"/>
      <c r="AR65" s="240"/>
      <c r="AS65" s="240"/>
      <c r="AT65" s="240"/>
      <c r="AU65" s="240"/>
      <c r="AV65" s="240"/>
      <c r="AW65" s="240"/>
      <c r="AY65" s="240"/>
      <c r="AZ65" s="240"/>
      <c r="BA65" s="240"/>
      <c r="BB65" s="240"/>
      <c r="BC65" s="240"/>
      <c r="BD65" s="240"/>
      <c r="BF65" s="240"/>
      <c r="BG65" s="240"/>
      <c r="BH65" s="240"/>
      <c r="BI65" s="240"/>
      <c r="BJ65" s="240"/>
      <c r="BK65" s="240"/>
      <c r="BM65" s="240"/>
      <c r="BN65" s="240"/>
      <c r="BO65" s="240"/>
      <c r="BP65" s="240"/>
      <c r="BQ65" s="240"/>
      <c r="BR65" s="240"/>
      <c r="BS65" s="240"/>
      <c r="BT65" s="240"/>
      <c r="BU65" s="236"/>
      <c r="BV65" s="236"/>
      <c r="BW65" s="286"/>
      <c r="BX65" s="238"/>
      <c r="BY65" s="238"/>
      <c r="BZ65" s="238"/>
      <c r="CA65" s="238"/>
      <c r="CB65" s="238"/>
      <c r="CC65" s="238"/>
      <c r="CD65" s="238"/>
      <c r="CE65" s="238"/>
      <c r="CF65" s="238"/>
      <c r="CG65" s="238"/>
      <c r="CH65" s="238"/>
      <c r="CI65" s="238"/>
      <c r="CJ65" s="238"/>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row>
    <row r="66" spans="1:112" ht="20.149999999999999" customHeight="1">
      <c r="A66" s="240"/>
      <c r="B66" s="240"/>
      <c r="C66" s="240"/>
      <c r="D66" s="240"/>
      <c r="E66" s="240"/>
      <c r="F66" s="240"/>
      <c r="G66" s="240"/>
      <c r="I66" s="240"/>
      <c r="J66" s="240"/>
      <c r="K66" s="240"/>
      <c r="L66" s="240"/>
      <c r="M66" s="240"/>
      <c r="N66" s="240"/>
      <c r="P66" s="240"/>
      <c r="Q66" s="240"/>
      <c r="R66" s="240"/>
      <c r="S66" s="240"/>
      <c r="T66" s="240"/>
      <c r="U66" s="240"/>
      <c r="W66" s="240"/>
      <c r="X66" s="240"/>
      <c r="Y66" s="240"/>
      <c r="Z66" s="240"/>
      <c r="AA66" s="240"/>
      <c r="AB66" s="240"/>
      <c r="AD66" s="240"/>
      <c r="AE66" s="240"/>
      <c r="AF66" s="240"/>
      <c r="AG66" s="240"/>
      <c r="AH66" s="240"/>
      <c r="AI66" s="240"/>
      <c r="AK66" s="240"/>
      <c r="AL66" s="240"/>
      <c r="AM66" s="240"/>
      <c r="AN66" s="240"/>
      <c r="AO66" s="240"/>
      <c r="AP66" s="240"/>
      <c r="AR66" s="240"/>
      <c r="AS66" s="240"/>
      <c r="AT66" s="240"/>
      <c r="AU66" s="240"/>
      <c r="AV66" s="240"/>
      <c r="AW66" s="240"/>
      <c r="AY66" s="240"/>
      <c r="AZ66" s="240"/>
      <c r="BA66" s="240"/>
      <c r="BB66" s="240"/>
      <c r="BC66" s="240"/>
      <c r="BD66" s="240"/>
      <c r="BF66" s="240"/>
      <c r="BG66" s="240"/>
      <c r="BH66" s="240"/>
      <c r="BI66" s="240"/>
      <c r="BJ66" s="240"/>
      <c r="BK66" s="240"/>
      <c r="BM66" s="240"/>
      <c r="BN66" s="240"/>
      <c r="BO66" s="240"/>
      <c r="BP66" s="240"/>
      <c r="BQ66" s="240"/>
      <c r="BR66" s="240"/>
      <c r="BS66" s="240"/>
      <c r="BT66" s="240"/>
      <c r="BU66" s="236"/>
      <c r="BV66" s="236"/>
      <c r="BW66" s="286"/>
      <c r="BX66" s="238"/>
      <c r="BY66" s="238"/>
      <c r="BZ66" s="238"/>
      <c r="CA66" s="238"/>
      <c r="CB66" s="238"/>
      <c r="CC66" s="238"/>
      <c r="CD66" s="238"/>
      <c r="CE66" s="238"/>
      <c r="CF66" s="238"/>
      <c r="CG66" s="238"/>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row>
    <row r="67" spans="1:112" s="239" customFormat="1" ht="20.149999999999999" customHeight="1">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36"/>
      <c r="BV67" s="236"/>
      <c r="BW67" s="286"/>
    </row>
    <row r="68" spans="1:112" s="239" customFormat="1" ht="20.149999999999999" customHeight="1">
      <c r="A68" s="226"/>
      <c r="B68" s="226"/>
      <c r="C68" s="241"/>
      <c r="D68" s="243"/>
      <c r="E68" s="243"/>
      <c r="F68" s="243"/>
      <c r="G68" s="226"/>
      <c r="H68" s="240"/>
      <c r="I68" s="226"/>
      <c r="J68" s="226"/>
      <c r="K68" s="226"/>
      <c r="L68" s="226"/>
      <c r="M68" s="226"/>
      <c r="N68" s="226"/>
      <c r="O68" s="240"/>
      <c r="P68" s="226"/>
      <c r="Q68" s="226"/>
      <c r="R68" s="226"/>
      <c r="S68" s="226"/>
      <c r="T68" s="226"/>
      <c r="U68" s="226"/>
      <c r="V68" s="240"/>
      <c r="W68" s="226"/>
      <c r="X68" s="226"/>
      <c r="Y68" s="226"/>
      <c r="Z68" s="226"/>
      <c r="AA68" s="226"/>
      <c r="AB68" s="226"/>
      <c r="AC68" s="240"/>
      <c r="AD68" s="226"/>
      <c r="AE68" s="226"/>
      <c r="AF68" s="226"/>
      <c r="AG68" s="226"/>
      <c r="AH68" s="226"/>
      <c r="AI68" s="226"/>
      <c r="AJ68" s="240"/>
      <c r="AK68" s="226"/>
      <c r="AL68" s="226"/>
      <c r="AM68" s="226"/>
      <c r="AN68" s="226"/>
      <c r="AO68" s="226"/>
      <c r="AP68" s="226"/>
      <c r="AQ68" s="240"/>
      <c r="AR68" s="226"/>
      <c r="AS68" s="226"/>
      <c r="AT68" s="226"/>
      <c r="AU68" s="226"/>
      <c r="AV68" s="226"/>
      <c r="AW68" s="226"/>
      <c r="AX68" s="240"/>
      <c r="AY68" s="226"/>
      <c r="AZ68" s="226"/>
      <c r="BA68" s="226"/>
      <c r="BB68" s="226"/>
      <c r="BC68" s="226"/>
      <c r="BD68" s="226"/>
      <c r="BE68" s="240"/>
      <c r="BF68" s="226"/>
      <c r="BG68" s="226"/>
      <c r="BH68" s="226"/>
      <c r="BI68" s="226"/>
      <c r="BJ68" s="226"/>
      <c r="BK68" s="226"/>
      <c r="BL68" s="240"/>
      <c r="BM68" s="226"/>
      <c r="BN68" s="226"/>
      <c r="BO68" s="226"/>
      <c r="BP68" s="226"/>
      <c r="BQ68" s="226"/>
      <c r="BR68" s="226"/>
      <c r="BS68" s="240"/>
      <c r="BT68" s="226"/>
      <c r="BU68" s="71"/>
      <c r="BV68" s="71"/>
      <c r="BW68" s="82"/>
    </row>
    <row r="69" spans="1:112" s="239" customFormat="1" ht="20.149999999999999" customHeight="1">
      <c r="A69" s="226"/>
      <c r="B69" s="226"/>
      <c r="C69" s="241"/>
      <c r="D69" s="243"/>
      <c r="E69" s="243"/>
      <c r="F69" s="243"/>
      <c r="G69" s="226"/>
      <c r="H69" s="240"/>
      <c r="I69" s="226"/>
      <c r="J69" s="226"/>
      <c r="K69" s="226"/>
      <c r="L69" s="226"/>
      <c r="M69" s="226"/>
      <c r="N69" s="226"/>
      <c r="O69" s="240"/>
      <c r="P69" s="226"/>
      <c r="Q69" s="226"/>
      <c r="R69" s="226"/>
      <c r="S69" s="226"/>
      <c r="T69" s="226"/>
      <c r="U69" s="226"/>
      <c r="V69" s="240"/>
      <c r="W69" s="226"/>
      <c r="X69" s="226"/>
      <c r="Y69" s="226"/>
      <c r="Z69" s="226"/>
      <c r="AA69" s="226"/>
      <c r="AB69" s="226"/>
      <c r="AC69" s="240"/>
      <c r="AD69" s="226"/>
      <c r="AE69" s="226"/>
      <c r="AF69" s="226"/>
      <c r="AG69" s="226"/>
      <c r="AH69" s="226"/>
      <c r="AI69" s="226"/>
      <c r="AJ69" s="240"/>
      <c r="AK69" s="226"/>
      <c r="AL69" s="226"/>
      <c r="AM69" s="226"/>
      <c r="AN69" s="226"/>
      <c r="AO69" s="226"/>
      <c r="AP69" s="226"/>
      <c r="AQ69" s="240"/>
      <c r="AR69" s="226"/>
      <c r="AS69" s="226"/>
      <c r="AT69" s="226"/>
      <c r="AU69" s="226"/>
      <c r="AV69" s="226"/>
      <c r="AW69" s="226"/>
      <c r="AX69" s="240"/>
      <c r="AY69" s="226"/>
      <c r="AZ69" s="226"/>
      <c r="BA69" s="226"/>
      <c r="BB69" s="226"/>
      <c r="BC69" s="226"/>
      <c r="BD69" s="226"/>
      <c r="BE69" s="240"/>
      <c r="BF69" s="226"/>
      <c r="BG69" s="226"/>
      <c r="BH69" s="226"/>
      <c r="BI69" s="226"/>
      <c r="BJ69" s="226"/>
      <c r="BK69" s="226"/>
      <c r="BL69" s="240"/>
      <c r="BM69" s="226"/>
      <c r="BN69" s="226"/>
      <c r="BO69" s="226"/>
      <c r="BP69" s="226"/>
      <c r="BQ69" s="226"/>
      <c r="BR69" s="226"/>
      <c r="BS69" s="240"/>
      <c r="BT69" s="226"/>
      <c r="BU69" s="71"/>
      <c r="BV69" s="71"/>
      <c r="BW69" s="82"/>
    </row>
    <row r="70" spans="1:112" ht="20.149999999999999" customHeight="1">
      <c r="B70" s="226"/>
      <c r="C70" s="241"/>
      <c r="D70" s="243"/>
      <c r="E70" s="243"/>
      <c r="F70" s="243"/>
      <c r="BN70" s="226"/>
      <c r="BO70" s="226"/>
      <c r="BP70" s="226"/>
      <c r="BS70" s="240"/>
      <c r="BU70" s="71"/>
      <c r="BV70" s="71"/>
      <c r="BW70" s="82"/>
      <c r="BX70" s="238"/>
      <c r="BY70" s="238"/>
      <c r="BZ70" s="238"/>
      <c r="CA70" s="238"/>
      <c r="CB70" s="238"/>
      <c r="CC70" s="238"/>
      <c r="CD70" s="238"/>
      <c r="CE70" s="238"/>
      <c r="CF70" s="238"/>
      <c r="CG70" s="238"/>
      <c r="CH70" s="238"/>
      <c r="CI70" s="238"/>
      <c r="CJ70" s="238"/>
      <c r="CK70" s="238"/>
      <c r="CL70" s="238"/>
      <c r="CM70" s="238"/>
      <c r="CN70" s="238"/>
      <c r="CO70" s="238"/>
      <c r="CP70" s="238"/>
      <c r="CQ70" s="238"/>
      <c r="CR70" s="238"/>
      <c r="CS70" s="238"/>
      <c r="CT70" s="238"/>
      <c r="CU70" s="238"/>
      <c r="CV70" s="238"/>
      <c r="CW70" s="238"/>
      <c r="CX70" s="238"/>
      <c r="CY70" s="238"/>
      <c r="CZ70" s="238"/>
      <c r="DA70" s="238"/>
      <c r="DB70" s="238"/>
      <c r="DC70" s="238"/>
      <c r="DD70" s="238"/>
      <c r="DE70" s="238"/>
      <c r="DF70" s="238"/>
      <c r="DG70" s="238"/>
      <c r="DH70" s="238"/>
    </row>
    <row r="71" spans="1:112" ht="20.149999999999999" customHeight="1">
      <c r="B71" s="226"/>
      <c r="C71" s="241"/>
      <c r="D71" s="243"/>
      <c r="E71" s="243"/>
      <c r="F71" s="243"/>
      <c r="BN71" s="226"/>
      <c r="BO71" s="226"/>
      <c r="BP71" s="226"/>
      <c r="BS71" s="240"/>
      <c r="BU71" s="71"/>
      <c r="BV71" s="71"/>
      <c r="BW71" s="82"/>
      <c r="BX71" s="238"/>
      <c r="BY71" s="238"/>
      <c r="BZ71" s="238"/>
      <c r="CA71" s="238"/>
      <c r="CB71" s="238"/>
      <c r="CC71" s="238"/>
      <c r="CD71" s="238"/>
      <c r="CE71" s="238"/>
      <c r="CF71" s="238"/>
      <c r="CG71" s="238"/>
      <c r="CH71" s="238"/>
      <c r="CI71" s="238"/>
      <c r="CJ71" s="238"/>
      <c r="CK71" s="238"/>
      <c r="CL71" s="238"/>
      <c r="CM71" s="238"/>
      <c r="CN71" s="238"/>
      <c r="CO71" s="238"/>
      <c r="CP71" s="238"/>
      <c r="CQ71" s="238"/>
      <c r="CR71" s="238"/>
      <c r="CS71" s="238"/>
      <c r="CT71" s="238"/>
      <c r="CU71" s="238"/>
      <c r="CV71" s="238"/>
      <c r="CW71" s="238"/>
      <c r="CX71" s="238"/>
      <c r="CY71" s="238"/>
      <c r="CZ71" s="238"/>
      <c r="DA71" s="238"/>
      <c r="DB71" s="238"/>
      <c r="DC71" s="238"/>
      <c r="DD71" s="238"/>
      <c r="DE71" s="238"/>
      <c r="DF71" s="238"/>
      <c r="DG71" s="238"/>
      <c r="DH71" s="238"/>
    </row>
    <row r="72" spans="1:112" ht="20.149999999999999" customHeight="1">
      <c r="B72" s="226"/>
      <c r="C72" s="241"/>
      <c r="D72" s="243"/>
      <c r="E72" s="243"/>
      <c r="F72" s="243"/>
      <c r="BN72" s="226"/>
      <c r="BO72" s="226"/>
      <c r="BP72" s="226"/>
      <c r="BS72" s="240"/>
      <c r="BU72" s="71"/>
      <c r="BV72" s="71"/>
      <c r="BW72" s="82"/>
      <c r="BX72" s="238"/>
      <c r="BY72" s="238"/>
      <c r="BZ72" s="238"/>
      <c r="CA72" s="238"/>
      <c r="CB72" s="238"/>
      <c r="CC72" s="238"/>
      <c r="CD72" s="238"/>
      <c r="CE72" s="238"/>
      <c r="CF72" s="238"/>
      <c r="CG72" s="238"/>
      <c r="CH72" s="238"/>
      <c r="CI72" s="238"/>
      <c r="CJ72" s="238"/>
      <c r="CK72" s="238"/>
      <c r="CL72" s="238"/>
      <c r="CM72" s="238"/>
      <c r="CN72" s="238"/>
      <c r="CO72" s="238"/>
      <c r="CP72" s="238"/>
      <c r="CQ72" s="238"/>
      <c r="CR72" s="238"/>
      <c r="CS72" s="238"/>
      <c r="CT72" s="238"/>
      <c r="CU72" s="238"/>
      <c r="CV72" s="238"/>
      <c r="CW72" s="238"/>
      <c r="CX72" s="238"/>
      <c r="CY72" s="238"/>
      <c r="CZ72" s="238"/>
      <c r="DA72" s="238"/>
      <c r="DB72" s="238"/>
      <c r="DC72" s="238"/>
      <c r="DD72" s="238"/>
      <c r="DE72" s="238"/>
      <c r="DF72" s="238"/>
      <c r="DG72" s="238"/>
      <c r="DH72" s="238"/>
    </row>
    <row r="73" spans="1:112" ht="20.149999999999999" customHeight="1" thickBot="1">
      <c r="B73" s="226"/>
      <c r="C73" s="241"/>
      <c r="D73" s="243"/>
      <c r="E73" s="243"/>
      <c r="F73" s="243"/>
      <c r="BN73" s="226"/>
      <c r="BO73" s="226"/>
      <c r="BP73" s="226"/>
      <c r="BS73" s="240"/>
      <c r="BU73" s="71"/>
      <c r="BV73" s="71"/>
      <c r="BW73" s="82"/>
      <c r="BX73" s="238"/>
      <c r="BY73" s="238"/>
      <c r="BZ73" s="238"/>
      <c r="CA73" s="238"/>
      <c r="CB73" s="238"/>
      <c r="CC73" s="238"/>
      <c r="CD73" s="238"/>
      <c r="CE73" s="238"/>
      <c r="CF73" s="238"/>
      <c r="CG73" s="238"/>
      <c r="CH73" s="238"/>
      <c r="CI73" s="238"/>
      <c r="CJ73" s="238"/>
      <c r="CK73" s="238"/>
      <c r="CL73" s="238"/>
      <c r="CM73" s="238"/>
      <c r="CN73" s="238"/>
      <c r="CO73" s="238"/>
      <c r="CP73" s="238"/>
      <c r="CQ73" s="238"/>
      <c r="CR73" s="238"/>
      <c r="CS73" s="238"/>
      <c r="CT73" s="238"/>
      <c r="CU73" s="238"/>
      <c r="CV73" s="238"/>
      <c r="CW73" s="238"/>
      <c r="CX73" s="238"/>
      <c r="CY73" s="238"/>
      <c r="CZ73" s="238"/>
      <c r="DA73" s="238"/>
      <c r="DB73" s="238"/>
      <c r="DC73" s="238"/>
      <c r="DD73" s="238"/>
      <c r="DE73" s="238"/>
      <c r="DF73" s="238"/>
      <c r="DG73" s="238"/>
      <c r="DH73" s="238"/>
    </row>
    <row r="74" spans="1:112" s="71" customFormat="1">
      <c r="A74" s="361" t="s">
        <v>222</v>
      </c>
      <c r="B74" s="361"/>
      <c r="C74" s="185">
        <f>'Summary (3)'!$E86</f>
        <v>0</v>
      </c>
      <c r="D74" s="186">
        <f>'Summary (3)'!$E86</f>
        <v>0</v>
      </c>
      <c r="E74" s="186">
        <f>'Summary (3)'!$E86</f>
        <v>0</v>
      </c>
      <c r="F74" s="186">
        <f>'Summary (3)'!$E86</f>
        <v>0</v>
      </c>
      <c r="G74" s="186">
        <f>'Summary (3)'!$E86</f>
        <v>0</v>
      </c>
      <c r="H74" s="287">
        <f>'Summary (3)'!$E86</f>
        <v>0</v>
      </c>
      <c r="I74" s="187">
        <f>'Summary (3)'!$E86</f>
        <v>0</v>
      </c>
      <c r="J74" s="185">
        <f>'Summary (3)'!$H86</f>
        <v>0</v>
      </c>
      <c r="K74" s="186">
        <f>'Summary (3)'!$H86</f>
        <v>0</v>
      </c>
      <c r="L74" s="186">
        <f>'Summary (3)'!$H86</f>
        <v>0</v>
      </c>
      <c r="M74" s="186">
        <f>'Summary (3)'!$H86</f>
        <v>0</v>
      </c>
      <c r="N74" s="186">
        <f>'Summary (3)'!$H86</f>
        <v>0</v>
      </c>
      <c r="O74" s="287">
        <f>'Summary (3)'!$H86</f>
        <v>0</v>
      </c>
      <c r="P74" s="187">
        <f>'Summary (3)'!$H86</f>
        <v>0</v>
      </c>
      <c r="Q74" s="185">
        <f>'Summary (3)'!$K86</f>
        <v>0</v>
      </c>
      <c r="R74" s="186">
        <f>'Summary (3)'!$K86</f>
        <v>0</v>
      </c>
      <c r="S74" s="186">
        <f>'Summary (3)'!$K86</f>
        <v>0</v>
      </c>
      <c r="T74" s="186">
        <f>'Summary (3)'!$K86</f>
        <v>0</v>
      </c>
      <c r="U74" s="186">
        <f>'Summary (3)'!$K86</f>
        <v>0</v>
      </c>
      <c r="V74" s="287">
        <f>'Summary (3)'!$K86</f>
        <v>0</v>
      </c>
      <c r="W74" s="187">
        <f>'Summary (3)'!$K86</f>
        <v>0</v>
      </c>
      <c r="X74" s="185">
        <f>'Summary (3)'!$N86</f>
        <v>0</v>
      </c>
      <c r="Y74" s="186">
        <f>'Summary (3)'!$N86</f>
        <v>0</v>
      </c>
      <c r="Z74" s="186">
        <f>'Summary (3)'!$N86</f>
        <v>0</v>
      </c>
      <c r="AA74" s="186">
        <f>'Summary (3)'!$N86</f>
        <v>0</v>
      </c>
      <c r="AB74" s="186">
        <f>'Summary (3)'!$N86</f>
        <v>0</v>
      </c>
      <c r="AC74" s="287">
        <f>'Summary (3)'!$N86</f>
        <v>0</v>
      </c>
      <c r="AD74" s="187">
        <f>'Summary (3)'!$N86</f>
        <v>0</v>
      </c>
      <c r="AE74" s="185">
        <f>'Summary (3)'!$Q86</f>
        <v>0</v>
      </c>
      <c r="AF74" s="186">
        <f>'Summary (3)'!$Q86</f>
        <v>0</v>
      </c>
      <c r="AG74" s="186">
        <f>'Summary (3)'!$Q86</f>
        <v>0</v>
      </c>
      <c r="AH74" s="186">
        <f>'Summary (3)'!$Q86</f>
        <v>0</v>
      </c>
      <c r="AI74" s="186">
        <f>'Summary (3)'!$Q86</f>
        <v>0</v>
      </c>
      <c r="AJ74" s="287">
        <f>'Summary (3)'!$Q86</f>
        <v>0</v>
      </c>
      <c r="AK74" s="187">
        <f>'Summary (3)'!$Q86</f>
        <v>0</v>
      </c>
      <c r="AL74" s="185">
        <f>'Summary (3)'!$T86</f>
        <v>0</v>
      </c>
      <c r="AM74" s="186">
        <f>'Summary (3)'!$T86</f>
        <v>0</v>
      </c>
      <c r="AN74" s="186">
        <f>'Summary (3)'!$T86</f>
        <v>0</v>
      </c>
      <c r="AO74" s="186">
        <f>'Summary (3)'!$T86</f>
        <v>0</v>
      </c>
      <c r="AP74" s="186">
        <f>'Summary (3)'!$T86</f>
        <v>0</v>
      </c>
      <c r="AQ74" s="287">
        <f>'Summary (3)'!$T86</f>
        <v>0</v>
      </c>
      <c r="AR74" s="187">
        <f>'Summary (3)'!$T86</f>
        <v>0</v>
      </c>
      <c r="AS74" s="185">
        <f>'Summary (3)'!$W86</f>
        <v>0</v>
      </c>
      <c r="AT74" s="186">
        <f>'Summary (3)'!$W86</f>
        <v>0</v>
      </c>
      <c r="AU74" s="186">
        <f>'Summary (3)'!$W86</f>
        <v>0</v>
      </c>
      <c r="AV74" s="186">
        <f>'Summary (3)'!$W86</f>
        <v>0</v>
      </c>
      <c r="AW74" s="186">
        <f>'Summary (3)'!$W86</f>
        <v>0</v>
      </c>
      <c r="AX74" s="287">
        <f>'Summary (3)'!$W86</f>
        <v>0</v>
      </c>
      <c r="AY74" s="187">
        <f>'Summary (3)'!$W86</f>
        <v>0</v>
      </c>
      <c r="AZ74" s="185">
        <f>'Summary (3)'!$Z86</f>
        <v>0</v>
      </c>
      <c r="BA74" s="186">
        <f>'Summary (3)'!$Z86</f>
        <v>0</v>
      </c>
      <c r="BB74" s="186">
        <f>'Summary (3)'!$Z86</f>
        <v>0</v>
      </c>
      <c r="BC74" s="186">
        <f>'Summary (3)'!$Z86</f>
        <v>0</v>
      </c>
      <c r="BD74" s="186">
        <f>'Summary (3)'!$Z86</f>
        <v>0</v>
      </c>
      <c r="BE74" s="287">
        <f>'Summary (3)'!$Z86</f>
        <v>0</v>
      </c>
      <c r="BF74" s="187">
        <f>'Summary (3)'!$Z86</f>
        <v>0</v>
      </c>
      <c r="BG74" s="185">
        <f>'Summary (3)'!$AC86</f>
        <v>0</v>
      </c>
      <c r="BH74" s="186">
        <f>'Summary (3)'!$AC86</f>
        <v>0</v>
      </c>
      <c r="BI74" s="186">
        <f>'Summary (3)'!$AC86</f>
        <v>0</v>
      </c>
      <c r="BJ74" s="186">
        <f>'Summary (3)'!$AC86</f>
        <v>0</v>
      </c>
      <c r="BK74" s="186">
        <f>'Summary (3)'!$AC86</f>
        <v>0</v>
      </c>
      <c r="BL74" s="287">
        <f>'Summary (3)'!$AC86</f>
        <v>0</v>
      </c>
      <c r="BM74" s="187">
        <f>'Summary (3)'!$AC86</f>
        <v>0</v>
      </c>
      <c r="BN74" s="185">
        <f>'Summary (3)'!$AF86</f>
        <v>0</v>
      </c>
      <c r="BO74" s="186">
        <f>'Summary (3)'!$AF86</f>
        <v>0</v>
      </c>
      <c r="BP74" s="186">
        <f>'Summary (3)'!$AF86</f>
        <v>0</v>
      </c>
      <c r="BQ74" s="186">
        <f>'Summary (3)'!$AF86</f>
        <v>0</v>
      </c>
      <c r="BR74" s="186">
        <f>'Summary (3)'!$AF86</f>
        <v>0</v>
      </c>
      <c r="BS74" s="287">
        <f>'Summary (3)'!$AF86</f>
        <v>0</v>
      </c>
      <c r="BT74" s="187">
        <f>'Summary (3)'!$AF86</f>
        <v>0</v>
      </c>
      <c r="BU74" s="172">
        <f>BS74</f>
        <v>0</v>
      </c>
      <c r="BV74" s="172">
        <f>BT74</f>
        <v>0</v>
      </c>
      <c r="BW74" s="172">
        <f>BU74</f>
        <v>0</v>
      </c>
      <c r="BX74" s="72"/>
      <c r="BY74" s="72"/>
      <c r="BZ74" s="72"/>
      <c r="CA74" s="72"/>
      <c r="CB74" s="72"/>
      <c r="CC74" s="72"/>
      <c r="CD74" s="72"/>
      <c r="CE74" s="72"/>
      <c r="CF74" s="72"/>
      <c r="CG74" s="72"/>
      <c r="CH74" s="72"/>
      <c r="CI74" s="72"/>
      <c r="CJ74" s="72"/>
      <c r="CK74" s="72"/>
      <c r="CL74" s="72"/>
      <c r="CM74" s="72"/>
      <c r="CN74" s="72"/>
      <c r="CO74" s="72"/>
      <c r="CP74" s="72"/>
      <c r="CQ74" s="72"/>
      <c r="CR74" s="72"/>
      <c r="CS74" s="72"/>
      <c r="CT74" s="72"/>
      <c r="CU74" s="72"/>
      <c r="CV74" s="72"/>
      <c r="CW74" s="72"/>
      <c r="CX74" s="72"/>
      <c r="CY74" s="72"/>
      <c r="CZ74" s="72"/>
      <c r="DA74" s="72"/>
      <c r="DB74" s="72"/>
      <c r="DC74" s="72"/>
      <c r="DD74" s="72"/>
      <c r="DE74" s="72"/>
      <c r="DF74" s="72"/>
      <c r="DG74" s="72"/>
      <c r="DH74" s="72"/>
    </row>
    <row r="75" spans="1:112" s="71" customFormat="1">
      <c r="A75" s="362" t="s">
        <v>223</v>
      </c>
      <c r="B75" s="362"/>
      <c r="C75" s="188">
        <f>'Summary (3)'!$E87</f>
        <v>0</v>
      </c>
      <c r="D75" s="80">
        <f>'Summary (3)'!$E87</f>
        <v>0</v>
      </c>
      <c r="E75" s="80">
        <f>'Summary (3)'!$E87</f>
        <v>0</v>
      </c>
      <c r="F75" s="80">
        <f>'Summary (3)'!$E87</f>
        <v>0</v>
      </c>
      <c r="G75" s="80">
        <f>'Summary (3)'!$E87</f>
        <v>0</v>
      </c>
      <c r="H75" s="288">
        <f>'Summary (3)'!$E87</f>
        <v>0</v>
      </c>
      <c r="I75" s="189">
        <f>'Summary (3)'!$E87</f>
        <v>0</v>
      </c>
      <c r="J75" s="188">
        <f>'Summary (3)'!$H87</f>
        <v>0</v>
      </c>
      <c r="K75" s="80">
        <f>'Summary (3)'!$H87</f>
        <v>0</v>
      </c>
      <c r="L75" s="80">
        <f>'Summary (3)'!$H87</f>
        <v>0</v>
      </c>
      <c r="M75" s="80">
        <f>'Summary (3)'!$H87</f>
        <v>0</v>
      </c>
      <c r="N75" s="80">
        <f>'Summary (3)'!$H87</f>
        <v>0</v>
      </c>
      <c r="O75" s="288">
        <f>'Summary (3)'!$H87</f>
        <v>0</v>
      </c>
      <c r="P75" s="189">
        <f>'Summary (3)'!$H87</f>
        <v>0</v>
      </c>
      <c r="Q75" s="188">
        <f>'Summary (3)'!$K87</f>
        <v>0</v>
      </c>
      <c r="R75" s="80">
        <f>'Summary (3)'!$K87</f>
        <v>0</v>
      </c>
      <c r="S75" s="80">
        <f>'Summary (3)'!$K87</f>
        <v>0</v>
      </c>
      <c r="T75" s="80">
        <f>'Summary (3)'!$K87</f>
        <v>0</v>
      </c>
      <c r="U75" s="80">
        <f>'Summary (3)'!$K87</f>
        <v>0</v>
      </c>
      <c r="V75" s="288">
        <f>'Summary (3)'!$K87</f>
        <v>0</v>
      </c>
      <c r="W75" s="189">
        <f>'Summary (3)'!$K87</f>
        <v>0</v>
      </c>
      <c r="X75" s="188">
        <f>'Summary (3)'!$N87</f>
        <v>0</v>
      </c>
      <c r="Y75" s="80">
        <f>'Summary (3)'!$N87</f>
        <v>0</v>
      </c>
      <c r="Z75" s="80">
        <f>'Summary (3)'!$N87</f>
        <v>0</v>
      </c>
      <c r="AA75" s="80">
        <f>'Summary (3)'!$N87</f>
        <v>0</v>
      </c>
      <c r="AB75" s="80">
        <f>'Summary (3)'!$N87</f>
        <v>0</v>
      </c>
      <c r="AC75" s="288">
        <f>'Summary (3)'!$N87</f>
        <v>0</v>
      </c>
      <c r="AD75" s="189">
        <f>'Summary (3)'!$N87</f>
        <v>0</v>
      </c>
      <c r="AE75" s="188">
        <f>'Summary (3)'!$Q87</f>
        <v>0</v>
      </c>
      <c r="AF75" s="80">
        <f>'Summary (3)'!$Q87</f>
        <v>0</v>
      </c>
      <c r="AG75" s="80">
        <f>'Summary (3)'!$Q87</f>
        <v>0</v>
      </c>
      <c r="AH75" s="80">
        <f>'Summary (3)'!$Q87</f>
        <v>0</v>
      </c>
      <c r="AI75" s="80">
        <f>'Summary (3)'!$Q87</f>
        <v>0</v>
      </c>
      <c r="AJ75" s="288">
        <f>'Summary (3)'!$Q87</f>
        <v>0</v>
      </c>
      <c r="AK75" s="189">
        <f>'Summary (3)'!$Q87</f>
        <v>0</v>
      </c>
      <c r="AL75" s="188">
        <f>'Summary (3)'!$T87</f>
        <v>0</v>
      </c>
      <c r="AM75" s="80">
        <f>'Summary (3)'!$T87</f>
        <v>0</v>
      </c>
      <c r="AN75" s="80">
        <f>'Summary (3)'!$T87</f>
        <v>0</v>
      </c>
      <c r="AO75" s="80">
        <f>'Summary (3)'!$T87</f>
        <v>0</v>
      </c>
      <c r="AP75" s="80">
        <f>'Summary (3)'!$T87</f>
        <v>0</v>
      </c>
      <c r="AQ75" s="288">
        <f>'Summary (3)'!$T87</f>
        <v>0</v>
      </c>
      <c r="AR75" s="189">
        <f>'Summary (3)'!$T87</f>
        <v>0</v>
      </c>
      <c r="AS75" s="188">
        <f>'Summary (3)'!$W87</f>
        <v>0</v>
      </c>
      <c r="AT75" s="80">
        <f>'Summary (3)'!$W87</f>
        <v>0</v>
      </c>
      <c r="AU75" s="80">
        <f>'Summary (3)'!$W87</f>
        <v>0</v>
      </c>
      <c r="AV75" s="80">
        <f>'Summary (3)'!$W87</f>
        <v>0</v>
      </c>
      <c r="AW75" s="80">
        <f>'Summary (3)'!$W87</f>
        <v>0</v>
      </c>
      <c r="AX75" s="288">
        <f>'Summary (3)'!$W87</f>
        <v>0</v>
      </c>
      <c r="AY75" s="189">
        <f>'Summary (3)'!$W87</f>
        <v>0</v>
      </c>
      <c r="AZ75" s="188">
        <f>'Summary (3)'!$Z87</f>
        <v>0</v>
      </c>
      <c r="BA75" s="80">
        <f>'Summary (3)'!$Z87</f>
        <v>0</v>
      </c>
      <c r="BB75" s="80">
        <f>'Summary (3)'!$Z87</f>
        <v>0</v>
      </c>
      <c r="BC75" s="80">
        <f>'Summary (3)'!$Z87</f>
        <v>0</v>
      </c>
      <c r="BD75" s="80">
        <f>'Summary (3)'!$Z87</f>
        <v>0</v>
      </c>
      <c r="BE75" s="288">
        <f>'Summary (3)'!$Z87</f>
        <v>0</v>
      </c>
      <c r="BF75" s="189">
        <f>'Summary (3)'!$Z87</f>
        <v>0</v>
      </c>
      <c r="BG75" s="188">
        <f>'Summary (3)'!$AC87</f>
        <v>0</v>
      </c>
      <c r="BH75" s="80">
        <f>'Summary (3)'!$AC87</f>
        <v>0</v>
      </c>
      <c r="BI75" s="80">
        <f>'Summary (3)'!$AC87</f>
        <v>0</v>
      </c>
      <c r="BJ75" s="80">
        <f>'Summary (3)'!$AC87</f>
        <v>0</v>
      </c>
      <c r="BK75" s="80">
        <f>'Summary (3)'!$AC87</f>
        <v>0</v>
      </c>
      <c r="BL75" s="288">
        <f>'Summary (3)'!$AC87</f>
        <v>0</v>
      </c>
      <c r="BM75" s="189">
        <f>'Summary (3)'!$AC87</f>
        <v>0</v>
      </c>
      <c r="BN75" s="188">
        <f>'Summary (3)'!$AF87</f>
        <v>0</v>
      </c>
      <c r="BO75" s="80">
        <f>'Summary (3)'!$AF87</f>
        <v>0</v>
      </c>
      <c r="BP75" s="80">
        <f>'Summary (3)'!$AF87</f>
        <v>0</v>
      </c>
      <c r="BQ75" s="80">
        <f>'Summary (3)'!$AF87</f>
        <v>0</v>
      </c>
      <c r="BR75" s="80">
        <f>'Summary (3)'!$AF87</f>
        <v>0</v>
      </c>
      <c r="BS75" s="288">
        <f>'Summary (3)'!$AF87</f>
        <v>0</v>
      </c>
      <c r="BT75" s="189">
        <f>'Summary (3)'!$AF87</f>
        <v>0</v>
      </c>
      <c r="BU75" s="80">
        <f>'Summary (3)'!AI87</f>
        <v>0</v>
      </c>
      <c r="BV75" s="80">
        <f>'Summary (3)'!AJ87</f>
        <v>0</v>
      </c>
      <c r="BW75" s="80">
        <f>'Summary (3)'!AK87</f>
        <v>0</v>
      </c>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c r="CX75" s="72"/>
      <c r="CY75" s="72"/>
      <c r="CZ75" s="72"/>
      <c r="DA75" s="72"/>
      <c r="DB75" s="72"/>
      <c r="DC75" s="72"/>
      <c r="DD75" s="72"/>
      <c r="DE75" s="72"/>
      <c r="DF75" s="72"/>
      <c r="DG75" s="72"/>
      <c r="DH75" s="72"/>
    </row>
    <row r="76" spans="1:112" s="173" customFormat="1">
      <c r="A76" s="362" t="s">
        <v>224</v>
      </c>
      <c r="B76" s="362"/>
      <c r="C76" s="188">
        <f>'Summary (3)'!$E88</f>
        <v>0</v>
      </c>
      <c r="D76" s="80">
        <f>'Summary (3)'!$E88</f>
        <v>0</v>
      </c>
      <c r="E76" s="80">
        <f>'Summary (3)'!$E88</f>
        <v>0</v>
      </c>
      <c r="F76" s="80">
        <f>'Summary (3)'!$E88</f>
        <v>0</v>
      </c>
      <c r="G76" s="80">
        <f>'Summary (3)'!$E88</f>
        <v>0</v>
      </c>
      <c r="H76" s="288">
        <f>'Summary (3)'!$E88</f>
        <v>0</v>
      </c>
      <c r="I76" s="189">
        <f>'Summary (3)'!$E88</f>
        <v>0</v>
      </c>
      <c r="J76" s="188">
        <f>'Summary (3)'!$H88</f>
        <v>0</v>
      </c>
      <c r="K76" s="80">
        <f>'Summary (3)'!$H88</f>
        <v>0</v>
      </c>
      <c r="L76" s="80">
        <f>'Summary (3)'!$H88</f>
        <v>0</v>
      </c>
      <c r="M76" s="80">
        <f>'Summary (3)'!$H88</f>
        <v>0</v>
      </c>
      <c r="N76" s="80">
        <f>'Summary (3)'!$H88</f>
        <v>0</v>
      </c>
      <c r="O76" s="288">
        <f>'Summary (3)'!$H88</f>
        <v>0</v>
      </c>
      <c r="P76" s="189">
        <f>'Summary (3)'!$H88</f>
        <v>0</v>
      </c>
      <c r="Q76" s="188">
        <f>'Summary (3)'!$K88</f>
        <v>0</v>
      </c>
      <c r="R76" s="80">
        <f>'Summary (3)'!$K88</f>
        <v>0</v>
      </c>
      <c r="S76" s="80">
        <f>'Summary (3)'!$K88</f>
        <v>0</v>
      </c>
      <c r="T76" s="80">
        <f>'Summary (3)'!$K88</f>
        <v>0</v>
      </c>
      <c r="U76" s="80">
        <f>'Summary (3)'!$K88</f>
        <v>0</v>
      </c>
      <c r="V76" s="288">
        <f>'Summary (3)'!$K88</f>
        <v>0</v>
      </c>
      <c r="W76" s="189">
        <f>'Summary (3)'!$K88</f>
        <v>0</v>
      </c>
      <c r="X76" s="188">
        <f>'Summary (3)'!$N88</f>
        <v>0</v>
      </c>
      <c r="Y76" s="80">
        <f>'Summary (3)'!$N88</f>
        <v>0</v>
      </c>
      <c r="Z76" s="80">
        <f>'Summary (3)'!$N88</f>
        <v>0</v>
      </c>
      <c r="AA76" s="80">
        <f>'Summary (3)'!$N88</f>
        <v>0</v>
      </c>
      <c r="AB76" s="80">
        <f>'Summary (3)'!$N88</f>
        <v>0</v>
      </c>
      <c r="AC76" s="288">
        <f>'Summary (3)'!$N88</f>
        <v>0</v>
      </c>
      <c r="AD76" s="189">
        <f>'Summary (3)'!$N88</f>
        <v>0</v>
      </c>
      <c r="AE76" s="188">
        <f>'Summary (3)'!$Q88</f>
        <v>0</v>
      </c>
      <c r="AF76" s="80">
        <f>'Summary (3)'!$Q88</f>
        <v>0</v>
      </c>
      <c r="AG76" s="80">
        <f>'Summary (3)'!$Q88</f>
        <v>0</v>
      </c>
      <c r="AH76" s="80">
        <f>'Summary (3)'!$Q88</f>
        <v>0</v>
      </c>
      <c r="AI76" s="80">
        <f>'Summary (3)'!$Q88</f>
        <v>0</v>
      </c>
      <c r="AJ76" s="288">
        <f>'Summary (3)'!$Q88</f>
        <v>0</v>
      </c>
      <c r="AK76" s="189">
        <f>'Summary (3)'!$Q88</f>
        <v>0</v>
      </c>
      <c r="AL76" s="188">
        <f>'Summary (3)'!$T88</f>
        <v>0</v>
      </c>
      <c r="AM76" s="80">
        <f>'Summary (3)'!$T88</f>
        <v>0</v>
      </c>
      <c r="AN76" s="80">
        <f>'Summary (3)'!$T88</f>
        <v>0</v>
      </c>
      <c r="AO76" s="80">
        <f>'Summary (3)'!$T88</f>
        <v>0</v>
      </c>
      <c r="AP76" s="80">
        <f>'Summary (3)'!$T88</f>
        <v>0</v>
      </c>
      <c r="AQ76" s="288">
        <f>'Summary (3)'!$T88</f>
        <v>0</v>
      </c>
      <c r="AR76" s="189">
        <f>'Summary (3)'!$T88</f>
        <v>0</v>
      </c>
      <c r="AS76" s="188">
        <f>'Summary (3)'!$W88</f>
        <v>0</v>
      </c>
      <c r="AT76" s="80">
        <f>'Summary (3)'!$W88</f>
        <v>0</v>
      </c>
      <c r="AU76" s="80">
        <f>'Summary (3)'!$W88</f>
        <v>0</v>
      </c>
      <c r="AV76" s="80">
        <f>'Summary (3)'!$W88</f>
        <v>0</v>
      </c>
      <c r="AW76" s="80">
        <f>'Summary (3)'!$W88</f>
        <v>0</v>
      </c>
      <c r="AX76" s="288">
        <f>'Summary (3)'!$W88</f>
        <v>0</v>
      </c>
      <c r="AY76" s="189">
        <f>'Summary (3)'!$W88</f>
        <v>0</v>
      </c>
      <c r="AZ76" s="188">
        <f>'Summary (3)'!$Z88</f>
        <v>0</v>
      </c>
      <c r="BA76" s="80">
        <f>'Summary (3)'!$Z88</f>
        <v>0</v>
      </c>
      <c r="BB76" s="80">
        <f>'Summary (3)'!$Z88</f>
        <v>0</v>
      </c>
      <c r="BC76" s="80">
        <f>'Summary (3)'!$Z88</f>
        <v>0</v>
      </c>
      <c r="BD76" s="80">
        <f>'Summary (3)'!$Z88</f>
        <v>0</v>
      </c>
      <c r="BE76" s="288">
        <f>'Summary (3)'!$Z88</f>
        <v>0</v>
      </c>
      <c r="BF76" s="189">
        <f>'Summary (3)'!$Z88</f>
        <v>0</v>
      </c>
      <c r="BG76" s="188">
        <f>'Summary (3)'!$AC88</f>
        <v>0</v>
      </c>
      <c r="BH76" s="80">
        <f>'Summary (3)'!$AC88</f>
        <v>0</v>
      </c>
      <c r="BI76" s="80">
        <f>'Summary (3)'!$AC88</f>
        <v>0</v>
      </c>
      <c r="BJ76" s="80">
        <f>'Summary (3)'!$AC88</f>
        <v>0</v>
      </c>
      <c r="BK76" s="80">
        <f>'Summary (3)'!$AC88</f>
        <v>0</v>
      </c>
      <c r="BL76" s="288">
        <f>'Summary (3)'!$AC88</f>
        <v>0</v>
      </c>
      <c r="BM76" s="189">
        <f>'Summary (3)'!$AC88</f>
        <v>0</v>
      </c>
      <c r="BN76" s="188">
        <f>'Summary (3)'!$AF88</f>
        <v>0</v>
      </c>
      <c r="BO76" s="80">
        <f>'Summary (3)'!$AF88</f>
        <v>0</v>
      </c>
      <c r="BP76" s="80">
        <f>'Summary (3)'!$AF88</f>
        <v>0</v>
      </c>
      <c r="BQ76" s="80">
        <f>'Summary (3)'!$AF88</f>
        <v>0</v>
      </c>
      <c r="BR76" s="80">
        <f>'Summary (3)'!$AF88</f>
        <v>0</v>
      </c>
      <c r="BS76" s="288">
        <f>'Summary (3)'!$AF88</f>
        <v>0</v>
      </c>
      <c r="BT76" s="189">
        <f>'Summary (3)'!$AF88</f>
        <v>0</v>
      </c>
      <c r="BU76" s="80">
        <f>'Summary (3)'!AI88</f>
        <v>0</v>
      </c>
      <c r="BV76" s="80">
        <f>'Summary (3)'!AJ88</f>
        <v>0</v>
      </c>
      <c r="BW76" s="80">
        <f>'Summary (3)'!AK88</f>
        <v>0</v>
      </c>
    </row>
    <row r="77" spans="1:112" s="75" customFormat="1">
      <c r="A77" s="361" t="s">
        <v>211</v>
      </c>
      <c r="B77" s="361"/>
      <c r="C77" s="188">
        <f>'Summary (3)'!$E89</f>
        <v>0</v>
      </c>
      <c r="D77" s="80">
        <f>'Summary (3)'!$E89</f>
        <v>0</v>
      </c>
      <c r="E77" s="80">
        <f>'Summary (3)'!$E89</f>
        <v>0</v>
      </c>
      <c r="F77" s="80">
        <f>'Summary (3)'!$E89</f>
        <v>0</v>
      </c>
      <c r="G77" s="80">
        <f>'Summary (3)'!$E89</f>
        <v>0</v>
      </c>
      <c r="H77" s="288">
        <f>'Summary (3)'!$E89</f>
        <v>0</v>
      </c>
      <c r="I77" s="189">
        <f>'Summary (3)'!$E89</f>
        <v>0</v>
      </c>
      <c r="J77" s="188">
        <f>'Summary (3)'!$H89</f>
        <v>0</v>
      </c>
      <c r="K77" s="80">
        <f>'Summary (3)'!$H89</f>
        <v>0</v>
      </c>
      <c r="L77" s="80">
        <f>'Summary (3)'!$H89</f>
        <v>0</v>
      </c>
      <c r="M77" s="80">
        <f>'Summary (3)'!$H89</f>
        <v>0</v>
      </c>
      <c r="N77" s="80">
        <f>'Summary (3)'!$H89</f>
        <v>0</v>
      </c>
      <c r="O77" s="288">
        <f>'Summary (3)'!$H89</f>
        <v>0</v>
      </c>
      <c r="P77" s="189">
        <f>'Summary (3)'!$H89</f>
        <v>0</v>
      </c>
      <c r="Q77" s="188">
        <f>'Summary (3)'!$K89</f>
        <v>0</v>
      </c>
      <c r="R77" s="80">
        <f>'Summary (3)'!$K89</f>
        <v>0</v>
      </c>
      <c r="S77" s="80">
        <f>'Summary (3)'!$K89</f>
        <v>0</v>
      </c>
      <c r="T77" s="80">
        <f>'Summary (3)'!$K89</f>
        <v>0</v>
      </c>
      <c r="U77" s="80">
        <f>'Summary (3)'!$K89</f>
        <v>0</v>
      </c>
      <c r="V77" s="288">
        <f>'Summary (3)'!$K89</f>
        <v>0</v>
      </c>
      <c r="W77" s="189">
        <f>'Summary (3)'!$K89</f>
        <v>0</v>
      </c>
      <c r="X77" s="188">
        <f>'Summary (3)'!$N89</f>
        <v>0</v>
      </c>
      <c r="Y77" s="80">
        <f>'Summary (3)'!$N89</f>
        <v>0</v>
      </c>
      <c r="Z77" s="80">
        <f>'Summary (3)'!$N89</f>
        <v>0</v>
      </c>
      <c r="AA77" s="80">
        <f>'Summary (3)'!$N89</f>
        <v>0</v>
      </c>
      <c r="AB77" s="80">
        <f>'Summary (3)'!$N89</f>
        <v>0</v>
      </c>
      <c r="AC77" s="288">
        <f>'Summary (3)'!$N89</f>
        <v>0</v>
      </c>
      <c r="AD77" s="189">
        <f>'Summary (3)'!$N89</f>
        <v>0</v>
      </c>
      <c r="AE77" s="188">
        <f>'Summary (3)'!$Q89</f>
        <v>0</v>
      </c>
      <c r="AF77" s="80">
        <f>'Summary (3)'!$Q89</f>
        <v>0</v>
      </c>
      <c r="AG77" s="80">
        <f>'Summary (3)'!$Q89</f>
        <v>0</v>
      </c>
      <c r="AH77" s="80">
        <f>'Summary (3)'!$Q89</f>
        <v>0</v>
      </c>
      <c r="AI77" s="80">
        <f>'Summary (3)'!$Q89</f>
        <v>0</v>
      </c>
      <c r="AJ77" s="288">
        <f>'Summary (3)'!$Q89</f>
        <v>0</v>
      </c>
      <c r="AK77" s="189">
        <f>'Summary (3)'!$Q89</f>
        <v>0</v>
      </c>
      <c r="AL77" s="188">
        <f>'Summary (3)'!$T89</f>
        <v>0</v>
      </c>
      <c r="AM77" s="80">
        <f>'Summary (3)'!$T89</f>
        <v>0</v>
      </c>
      <c r="AN77" s="80">
        <f>'Summary (3)'!$T89</f>
        <v>0</v>
      </c>
      <c r="AO77" s="80">
        <f>'Summary (3)'!$T89</f>
        <v>0</v>
      </c>
      <c r="AP77" s="80">
        <f>'Summary (3)'!$T89</f>
        <v>0</v>
      </c>
      <c r="AQ77" s="288">
        <f>'Summary (3)'!$T89</f>
        <v>0</v>
      </c>
      <c r="AR77" s="189">
        <f>'Summary (3)'!$T89</f>
        <v>0</v>
      </c>
      <c r="AS77" s="188">
        <f>'Summary (3)'!$W89</f>
        <v>0</v>
      </c>
      <c r="AT77" s="80">
        <f>'Summary (3)'!$W89</f>
        <v>0</v>
      </c>
      <c r="AU77" s="80">
        <f>'Summary (3)'!$W89</f>
        <v>0</v>
      </c>
      <c r="AV77" s="80">
        <f>'Summary (3)'!$W89</f>
        <v>0</v>
      </c>
      <c r="AW77" s="80">
        <f>'Summary (3)'!$W89</f>
        <v>0</v>
      </c>
      <c r="AX77" s="288">
        <f>'Summary (3)'!$W89</f>
        <v>0</v>
      </c>
      <c r="AY77" s="189">
        <f>'Summary (3)'!$W89</f>
        <v>0</v>
      </c>
      <c r="AZ77" s="188">
        <f>'Summary (3)'!$Z89</f>
        <v>0</v>
      </c>
      <c r="BA77" s="80">
        <f>'Summary (3)'!$Z89</f>
        <v>0</v>
      </c>
      <c r="BB77" s="80">
        <f>'Summary (3)'!$Z89</f>
        <v>0</v>
      </c>
      <c r="BC77" s="80">
        <f>'Summary (3)'!$Z89</f>
        <v>0</v>
      </c>
      <c r="BD77" s="80">
        <f>'Summary (3)'!$Z89</f>
        <v>0</v>
      </c>
      <c r="BE77" s="288">
        <f>'Summary (3)'!$Z89</f>
        <v>0</v>
      </c>
      <c r="BF77" s="189">
        <f>'Summary (3)'!$Z89</f>
        <v>0</v>
      </c>
      <c r="BG77" s="188">
        <f>'Summary (3)'!$AC89</f>
        <v>0</v>
      </c>
      <c r="BH77" s="80">
        <f>'Summary (3)'!$AC89</f>
        <v>0</v>
      </c>
      <c r="BI77" s="80">
        <f>'Summary (3)'!$AC89</f>
        <v>0</v>
      </c>
      <c r="BJ77" s="80">
        <f>'Summary (3)'!$AC89</f>
        <v>0</v>
      </c>
      <c r="BK77" s="80">
        <f>'Summary (3)'!$AC89</f>
        <v>0</v>
      </c>
      <c r="BL77" s="288">
        <f>'Summary (3)'!$AC89</f>
        <v>0</v>
      </c>
      <c r="BM77" s="189">
        <f>'Summary (3)'!$AC89</f>
        <v>0</v>
      </c>
      <c r="BN77" s="188">
        <f>'Summary (3)'!$AF89</f>
        <v>0</v>
      </c>
      <c r="BO77" s="80">
        <f>'Summary (3)'!$AF89</f>
        <v>0</v>
      </c>
      <c r="BP77" s="80">
        <f>'Summary (3)'!$AF89</f>
        <v>0</v>
      </c>
      <c r="BQ77" s="80">
        <f>'Summary (3)'!$AF89</f>
        <v>0</v>
      </c>
      <c r="BR77" s="80">
        <f>'Summary (3)'!$AF89</f>
        <v>0</v>
      </c>
      <c r="BS77" s="288">
        <f>'Summary (3)'!$AF89</f>
        <v>0</v>
      </c>
      <c r="BT77" s="189">
        <f>'Summary (3)'!$AF89</f>
        <v>0</v>
      </c>
      <c r="BU77" s="80">
        <f>'Summary (3)'!AI89</f>
        <v>0</v>
      </c>
      <c r="BV77" s="80">
        <f>'Summary (3)'!AJ89</f>
        <v>0</v>
      </c>
      <c r="BW77" s="80">
        <f>'Summary (3)'!AK89</f>
        <v>0</v>
      </c>
    </row>
    <row r="78" spans="1:112" s="75" customFormat="1" ht="16" thickBot="1">
      <c r="A78" s="363" t="s">
        <v>225</v>
      </c>
      <c r="B78" s="363"/>
      <c r="C78" s="190">
        <f>'Summary (3)'!$E90</f>
        <v>0</v>
      </c>
      <c r="D78" s="191">
        <f>'Summary (3)'!$E90</f>
        <v>0</v>
      </c>
      <c r="E78" s="191">
        <f>'Summary (3)'!$E90</f>
        <v>0</v>
      </c>
      <c r="F78" s="191">
        <f>'Summary (3)'!$E90</f>
        <v>0</v>
      </c>
      <c r="G78" s="191">
        <f>'Summary (3)'!$E90</f>
        <v>0</v>
      </c>
      <c r="H78" s="289">
        <f>'Summary (3)'!$E90</f>
        <v>0</v>
      </c>
      <c r="I78" s="192">
        <f>'Summary (3)'!$E90</f>
        <v>0</v>
      </c>
      <c r="J78" s="190">
        <f>'Summary (3)'!$H90</f>
        <v>0</v>
      </c>
      <c r="K78" s="191">
        <f>'Summary (3)'!$H90</f>
        <v>0</v>
      </c>
      <c r="L78" s="191">
        <f>'Summary (3)'!$H90</f>
        <v>0</v>
      </c>
      <c r="M78" s="191">
        <f>'Summary (3)'!$H90</f>
        <v>0</v>
      </c>
      <c r="N78" s="191">
        <f>'Summary (3)'!$H90</f>
        <v>0</v>
      </c>
      <c r="O78" s="289">
        <f>'Summary (3)'!$H90</f>
        <v>0</v>
      </c>
      <c r="P78" s="192">
        <f>'Summary (3)'!$H90</f>
        <v>0</v>
      </c>
      <c r="Q78" s="190">
        <f>'Summary (3)'!$K90</f>
        <v>0</v>
      </c>
      <c r="R78" s="191">
        <f>'Summary (3)'!$K90</f>
        <v>0</v>
      </c>
      <c r="S78" s="191">
        <f>'Summary (3)'!$K90</f>
        <v>0</v>
      </c>
      <c r="T78" s="191">
        <f>'Summary (3)'!$K90</f>
        <v>0</v>
      </c>
      <c r="U78" s="191">
        <f>'Summary (3)'!$K90</f>
        <v>0</v>
      </c>
      <c r="V78" s="289">
        <f>'Summary (3)'!$K90</f>
        <v>0</v>
      </c>
      <c r="W78" s="192">
        <f>'Summary (3)'!$K90</f>
        <v>0</v>
      </c>
      <c r="X78" s="190">
        <f>'Summary (3)'!$N90</f>
        <v>0</v>
      </c>
      <c r="Y78" s="191">
        <f>'Summary (3)'!$N90</f>
        <v>0</v>
      </c>
      <c r="Z78" s="191">
        <f>'Summary (3)'!$N90</f>
        <v>0</v>
      </c>
      <c r="AA78" s="191">
        <f>'Summary (3)'!$N90</f>
        <v>0</v>
      </c>
      <c r="AB78" s="191">
        <f>'Summary (3)'!$N90</f>
        <v>0</v>
      </c>
      <c r="AC78" s="289">
        <f>'Summary (3)'!$N90</f>
        <v>0</v>
      </c>
      <c r="AD78" s="192">
        <f>'Summary (3)'!$N90</f>
        <v>0</v>
      </c>
      <c r="AE78" s="190">
        <f>'Summary (3)'!$Q90</f>
        <v>0</v>
      </c>
      <c r="AF78" s="191">
        <f>'Summary (3)'!$Q90</f>
        <v>0</v>
      </c>
      <c r="AG78" s="191">
        <f>'Summary (3)'!$Q90</f>
        <v>0</v>
      </c>
      <c r="AH78" s="191">
        <f>'Summary (3)'!$Q90</f>
        <v>0</v>
      </c>
      <c r="AI78" s="191">
        <f>'Summary (3)'!$Q90</f>
        <v>0</v>
      </c>
      <c r="AJ78" s="289">
        <f>'Summary (3)'!$Q90</f>
        <v>0</v>
      </c>
      <c r="AK78" s="192">
        <f>'Summary (3)'!$Q90</f>
        <v>0</v>
      </c>
      <c r="AL78" s="190">
        <f>'Summary (3)'!$T90</f>
        <v>0</v>
      </c>
      <c r="AM78" s="191">
        <f>'Summary (3)'!$T90</f>
        <v>0</v>
      </c>
      <c r="AN78" s="191">
        <f>'Summary (3)'!$T90</f>
        <v>0</v>
      </c>
      <c r="AO78" s="191">
        <f>'Summary (3)'!$T90</f>
        <v>0</v>
      </c>
      <c r="AP78" s="191">
        <f>'Summary (3)'!$T90</f>
        <v>0</v>
      </c>
      <c r="AQ78" s="289">
        <f>'Summary (3)'!$T90</f>
        <v>0</v>
      </c>
      <c r="AR78" s="192">
        <f>'Summary (3)'!$T90</f>
        <v>0</v>
      </c>
      <c r="AS78" s="190">
        <f>'Summary (3)'!$W90</f>
        <v>0</v>
      </c>
      <c r="AT78" s="191">
        <f>'Summary (3)'!$W90</f>
        <v>0</v>
      </c>
      <c r="AU78" s="191">
        <f>'Summary (3)'!$W90</f>
        <v>0</v>
      </c>
      <c r="AV78" s="191">
        <f>'Summary (3)'!$W90</f>
        <v>0</v>
      </c>
      <c r="AW78" s="191">
        <f>'Summary (3)'!$W90</f>
        <v>0</v>
      </c>
      <c r="AX78" s="289">
        <f>'Summary (3)'!$W90</f>
        <v>0</v>
      </c>
      <c r="AY78" s="192">
        <f>'Summary (3)'!$W90</f>
        <v>0</v>
      </c>
      <c r="AZ78" s="190">
        <f>'Summary (3)'!$Z90</f>
        <v>0</v>
      </c>
      <c r="BA78" s="191">
        <f>'Summary (3)'!$Z90</f>
        <v>0</v>
      </c>
      <c r="BB78" s="191">
        <f>'Summary (3)'!$Z90</f>
        <v>0</v>
      </c>
      <c r="BC78" s="191">
        <f>'Summary (3)'!$Z90</f>
        <v>0</v>
      </c>
      <c r="BD78" s="191">
        <f>'Summary (3)'!$Z90</f>
        <v>0</v>
      </c>
      <c r="BE78" s="289">
        <f>'Summary (3)'!$Z90</f>
        <v>0</v>
      </c>
      <c r="BF78" s="192">
        <f>'Summary (3)'!$Z90</f>
        <v>0</v>
      </c>
      <c r="BG78" s="190">
        <f>'Summary (3)'!$AC90</f>
        <v>0</v>
      </c>
      <c r="BH78" s="191">
        <f>'Summary (3)'!$AC90</f>
        <v>0</v>
      </c>
      <c r="BI78" s="191">
        <f>'Summary (3)'!$AC90</f>
        <v>0</v>
      </c>
      <c r="BJ78" s="191">
        <f>'Summary (3)'!$AC90</f>
        <v>0</v>
      </c>
      <c r="BK78" s="191">
        <f>'Summary (3)'!$AC90</f>
        <v>0</v>
      </c>
      <c r="BL78" s="289">
        <f>'Summary (3)'!$AC90</f>
        <v>0</v>
      </c>
      <c r="BM78" s="192">
        <f>'Summary (3)'!$AC90</f>
        <v>0</v>
      </c>
      <c r="BN78" s="190">
        <f>'Summary (3)'!$AF90</f>
        <v>0</v>
      </c>
      <c r="BO78" s="191">
        <f>'Summary (3)'!$AF90</f>
        <v>0</v>
      </c>
      <c r="BP78" s="191">
        <f>'Summary (3)'!$AF90</f>
        <v>0</v>
      </c>
      <c r="BQ78" s="191">
        <f>'Summary (3)'!$AF90</f>
        <v>0</v>
      </c>
      <c r="BR78" s="191">
        <f>'Summary (3)'!$AF90</f>
        <v>0</v>
      </c>
      <c r="BS78" s="289">
        <f>'Summary (3)'!$AF90</f>
        <v>0</v>
      </c>
      <c r="BT78" s="192">
        <f>'Summary (3)'!$AF90</f>
        <v>0</v>
      </c>
      <c r="BU78" s="173"/>
      <c r="BV78" s="173"/>
      <c r="BW78" s="174"/>
    </row>
    <row r="79" spans="1:112" s="242" customFormat="1">
      <c r="A79" s="392" t="s">
        <v>291</v>
      </c>
      <c r="B79" s="392"/>
      <c r="C79" s="393" t="e">
        <f>LOOKUP(C75,'Dropdown Lists'!$K$1:$K$20,'Dropdown Lists'!$N$1:$N$20)</f>
        <v>#N/A</v>
      </c>
      <c r="D79" s="394"/>
      <c r="E79" s="394"/>
      <c r="F79" s="394"/>
      <c r="G79" s="395"/>
      <c r="H79" s="396"/>
      <c r="I79" s="395"/>
      <c r="J79" s="393" t="e">
        <f>LOOKUP(J75,'Dropdown Lists'!$K$1:$K$20,'Dropdown Lists'!$N$1:$N$20)</f>
        <v>#N/A</v>
      </c>
      <c r="K79" s="395"/>
      <c r="L79" s="395"/>
      <c r="M79" s="395"/>
      <c r="N79" s="395"/>
      <c r="O79" s="396"/>
      <c r="P79" s="395"/>
      <c r="Q79" s="393" t="e">
        <f>LOOKUP(Q75,'Dropdown Lists'!$K$1:$K$20,'Dropdown Lists'!$N$1:$N$20)</f>
        <v>#N/A</v>
      </c>
      <c r="R79" s="395"/>
      <c r="S79" s="395"/>
      <c r="T79" s="395"/>
      <c r="U79" s="395"/>
      <c r="V79" s="396"/>
      <c r="W79" s="395"/>
      <c r="X79" s="393" t="e">
        <f>LOOKUP(X75,'Dropdown Lists'!$K$1:$K$20,'Dropdown Lists'!$N$1:$N$20)</f>
        <v>#N/A</v>
      </c>
      <c r="Y79" s="395"/>
      <c r="Z79" s="395"/>
      <c r="AA79" s="395"/>
      <c r="AB79" s="395"/>
      <c r="AC79" s="396"/>
      <c r="AD79" s="395"/>
      <c r="AE79" s="393" t="e">
        <f>LOOKUP(AE75,'Dropdown Lists'!$K$1:$K$20,'Dropdown Lists'!$N$1:$N$20)</f>
        <v>#N/A</v>
      </c>
      <c r="AF79" s="395"/>
      <c r="AG79" s="395"/>
      <c r="AH79" s="395"/>
      <c r="AI79" s="395"/>
      <c r="AJ79" s="396"/>
      <c r="AK79" s="395"/>
      <c r="AL79" s="393" t="e">
        <f>LOOKUP(AL75,'Dropdown Lists'!$K$1:$K$20,'Dropdown Lists'!$N$1:$N$20)</f>
        <v>#N/A</v>
      </c>
      <c r="AM79" s="395"/>
      <c r="AN79" s="395"/>
      <c r="AO79" s="395"/>
      <c r="AP79" s="395"/>
      <c r="AQ79" s="396"/>
      <c r="AR79" s="395"/>
      <c r="AS79" s="393" t="e">
        <f>LOOKUP(AS75,'Dropdown Lists'!$K$1:$K$20,'Dropdown Lists'!$N$1:$N$20)</f>
        <v>#N/A</v>
      </c>
      <c r="AT79" s="395"/>
      <c r="AU79" s="395"/>
      <c r="AV79" s="395"/>
      <c r="AW79" s="395"/>
      <c r="AX79" s="396"/>
      <c r="AY79" s="395"/>
      <c r="AZ79" s="393" t="e">
        <f>LOOKUP(AZ75,'Dropdown Lists'!$K$1:$K$20,'Dropdown Lists'!$N$1:$N$20)</f>
        <v>#N/A</v>
      </c>
      <c r="BA79" s="395"/>
      <c r="BB79" s="395"/>
      <c r="BC79" s="395"/>
      <c r="BD79" s="395"/>
      <c r="BE79" s="396"/>
      <c r="BF79" s="395"/>
      <c r="BG79" s="393" t="e">
        <f>LOOKUP(BG75,'Dropdown Lists'!$K$1:$K$20,'Dropdown Lists'!$N$1:$N$20)</f>
        <v>#N/A</v>
      </c>
      <c r="BH79" s="395"/>
      <c r="BI79" s="395"/>
      <c r="BJ79" s="395"/>
      <c r="BK79" s="395"/>
      <c r="BL79" s="396"/>
      <c r="BM79" s="395"/>
      <c r="BN79" s="393" t="e">
        <f>LOOKUP(BN75,'Dropdown Lists'!$K$1:$K$20,'Dropdown Lists'!$N$1:$N$20)</f>
        <v>#N/A</v>
      </c>
      <c r="BO79" s="395"/>
      <c r="BP79" s="395"/>
      <c r="BQ79" s="395"/>
      <c r="BR79" s="395"/>
      <c r="BS79" s="396"/>
      <c r="BT79" s="395"/>
      <c r="BU79" s="397"/>
      <c r="BV79" s="397"/>
      <c r="BW79" s="398"/>
    </row>
    <row r="80" spans="1:112" s="263" customFormat="1">
      <c r="C80" s="241"/>
      <c r="D80" s="243"/>
      <c r="E80" s="243"/>
      <c r="F80" s="243"/>
      <c r="G80" s="226"/>
      <c r="H80" s="240"/>
      <c r="I80" s="226"/>
      <c r="J80" s="226"/>
      <c r="K80" s="226"/>
      <c r="L80" s="226"/>
      <c r="M80" s="226"/>
      <c r="N80" s="226"/>
      <c r="O80" s="240"/>
      <c r="P80" s="226"/>
      <c r="Q80" s="226"/>
      <c r="R80" s="226"/>
      <c r="S80" s="226"/>
      <c r="T80" s="226"/>
      <c r="U80" s="226"/>
      <c r="V80" s="240"/>
      <c r="W80" s="226"/>
      <c r="X80" s="226"/>
      <c r="Y80" s="226"/>
      <c r="Z80" s="226"/>
      <c r="AA80" s="226"/>
      <c r="AB80" s="226"/>
      <c r="AC80" s="240"/>
      <c r="AD80" s="226"/>
      <c r="AE80" s="226"/>
      <c r="AF80" s="226"/>
      <c r="AG80" s="226"/>
      <c r="AH80" s="226"/>
      <c r="AI80" s="226"/>
      <c r="AJ80" s="240"/>
      <c r="AK80" s="226"/>
      <c r="AL80" s="226"/>
      <c r="AM80" s="226"/>
      <c r="AN80" s="226"/>
      <c r="AO80" s="226"/>
      <c r="AP80" s="226"/>
      <c r="AQ80" s="240"/>
      <c r="AR80" s="226"/>
      <c r="AS80" s="226"/>
      <c r="AT80" s="226"/>
      <c r="AU80" s="226"/>
      <c r="AV80" s="226"/>
      <c r="AW80" s="226"/>
      <c r="AX80" s="240"/>
      <c r="AY80" s="226"/>
      <c r="AZ80" s="226"/>
      <c r="BA80" s="226"/>
      <c r="BB80" s="226"/>
      <c r="BC80" s="226"/>
      <c r="BD80" s="226"/>
      <c r="BE80" s="240"/>
      <c r="BF80" s="226"/>
      <c r="BG80" s="226"/>
      <c r="BH80" s="226"/>
      <c r="BI80" s="226"/>
      <c r="BJ80" s="226"/>
      <c r="BK80" s="226"/>
      <c r="BL80" s="240"/>
      <c r="BM80" s="226"/>
      <c r="BN80" s="226"/>
      <c r="BO80" s="226"/>
      <c r="BP80" s="226"/>
      <c r="BQ80" s="226"/>
      <c r="BR80" s="226"/>
      <c r="BS80" s="240"/>
      <c r="BT80" s="226"/>
      <c r="BU80" s="71"/>
      <c r="BV80" s="71"/>
      <c r="BW80" s="82"/>
    </row>
    <row r="81" spans="2:112">
      <c r="B81" s="226"/>
      <c r="C81" s="241"/>
      <c r="D81" s="243"/>
      <c r="E81" s="243"/>
      <c r="F81" s="243"/>
      <c r="BN81" s="226"/>
      <c r="BO81" s="226"/>
      <c r="BP81" s="226"/>
      <c r="BS81" s="240"/>
      <c r="BU81" s="71"/>
      <c r="BV81" s="71"/>
      <c r="BW81" s="82"/>
      <c r="BX81" s="238"/>
      <c r="BY81" s="238"/>
      <c r="BZ81" s="238"/>
      <c r="CA81" s="238"/>
      <c r="CB81" s="238"/>
      <c r="CC81" s="238"/>
      <c r="CD81" s="238"/>
      <c r="CE81" s="238"/>
      <c r="CF81" s="238"/>
      <c r="CG81" s="238"/>
      <c r="CH81" s="238"/>
      <c r="CI81" s="238"/>
      <c r="CJ81" s="238"/>
      <c r="CK81" s="238"/>
      <c r="CL81" s="238"/>
      <c r="CM81" s="238"/>
      <c r="CN81" s="238"/>
      <c r="CO81" s="238"/>
      <c r="CP81" s="238"/>
      <c r="CQ81" s="238"/>
      <c r="CR81" s="238"/>
      <c r="CS81" s="238"/>
      <c r="CT81" s="238"/>
      <c r="CU81" s="238"/>
      <c r="CV81" s="238"/>
      <c r="CW81" s="238"/>
      <c r="CX81" s="238"/>
      <c r="CY81" s="238"/>
      <c r="CZ81" s="238"/>
      <c r="DA81" s="238"/>
      <c r="DB81" s="238"/>
      <c r="DC81" s="238"/>
      <c r="DD81" s="238"/>
      <c r="DE81" s="238"/>
      <c r="DF81" s="238"/>
      <c r="DG81" s="238"/>
      <c r="DH81" s="238"/>
    </row>
    <row r="82" spans="2:112">
      <c r="B82" s="226"/>
      <c r="BN82" s="226"/>
      <c r="BO82" s="226"/>
      <c r="BP82" s="226"/>
      <c r="BS82" s="240"/>
      <c r="BU82" s="71"/>
      <c r="BV82" s="71"/>
      <c r="BW82" s="82"/>
      <c r="BX82" s="238"/>
      <c r="BY82" s="238"/>
      <c r="BZ82" s="238"/>
      <c r="CA82" s="238"/>
      <c r="CB82" s="238"/>
      <c r="CC82" s="238"/>
      <c r="CD82" s="238"/>
      <c r="CE82" s="238"/>
      <c r="CF82" s="238"/>
      <c r="CG82" s="238"/>
      <c r="CH82" s="238"/>
      <c r="CI82" s="238"/>
      <c r="CJ82" s="238"/>
      <c r="CK82" s="238"/>
      <c r="CL82" s="238"/>
      <c r="CM82" s="238"/>
      <c r="CN82" s="238"/>
      <c r="CO82" s="238"/>
      <c r="CP82" s="238"/>
      <c r="CQ82" s="238"/>
      <c r="CR82" s="238"/>
      <c r="CS82" s="238"/>
      <c r="CT82" s="238"/>
      <c r="CU82" s="238"/>
      <c r="CV82" s="238"/>
      <c r="CW82" s="238"/>
      <c r="CX82" s="238"/>
      <c r="CY82" s="238"/>
      <c r="CZ82" s="238"/>
      <c r="DA82" s="238"/>
      <c r="DB82" s="238"/>
      <c r="DC82" s="238"/>
      <c r="DD82" s="238"/>
      <c r="DE82" s="238"/>
      <c r="DF82" s="238"/>
      <c r="DG82" s="238"/>
      <c r="DH82" s="238"/>
    </row>
    <row r="83" spans="2:112">
      <c r="B83" s="226"/>
      <c r="BN83" s="226"/>
      <c r="BO83" s="226"/>
      <c r="BP83" s="226"/>
      <c r="BS83" s="240"/>
      <c r="BU83" s="71"/>
      <c r="BV83" s="71"/>
      <c r="BW83" s="82"/>
      <c r="BX83" s="238"/>
      <c r="BY83" s="238"/>
      <c r="BZ83" s="238"/>
      <c r="CA83" s="238"/>
      <c r="CB83" s="238"/>
      <c r="CC83" s="238"/>
      <c r="CD83" s="238"/>
      <c r="CE83" s="238"/>
      <c r="CF83" s="238"/>
      <c r="CG83" s="238"/>
      <c r="CH83" s="238"/>
      <c r="CI83" s="238"/>
      <c r="CJ83" s="238"/>
      <c r="CK83" s="238"/>
      <c r="CL83" s="238"/>
      <c r="CM83" s="238"/>
      <c r="CN83" s="238"/>
      <c r="CO83" s="238"/>
      <c r="CP83" s="238"/>
      <c r="CQ83" s="238"/>
      <c r="CR83" s="238"/>
      <c r="CS83" s="238"/>
      <c r="CT83" s="238"/>
      <c r="CU83" s="238"/>
      <c r="CV83" s="238"/>
      <c r="CW83" s="238"/>
      <c r="CX83" s="238"/>
      <c r="CY83" s="238"/>
      <c r="CZ83" s="238"/>
      <c r="DA83" s="238"/>
      <c r="DB83" s="238"/>
      <c r="DC83" s="238"/>
      <c r="DD83" s="238"/>
      <c r="DE83" s="238"/>
      <c r="DF83" s="238"/>
      <c r="DG83" s="238"/>
      <c r="DH83" s="238"/>
    </row>
    <row r="84" spans="2:112">
      <c r="B84" s="226"/>
      <c r="BN84" s="226"/>
      <c r="BO84" s="226"/>
      <c r="BP84" s="226"/>
      <c r="BS84" s="240"/>
      <c r="BU84" s="71"/>
      <c r="BV84" s="71"/>
      <c r="BW84" s="82"/>
      <c r="BX84" s="238"/>
      <c r="BY84" s="238"/>
      <c r="BZ84" s="238"/>
      <c r="CA84" s="238"/>
      <c r="CB84" s="238"/>
      <c r="CC84" s="238"/>
      <c r="CD84" s="238"/>
      <c r="CE84" s="238"/>
      <c r="CF84" s="238"/>
      <c r="CG84" s="238"/>
      <c r="CH84" s="238"/>
      <c r="CI84" s="238"/>
      <c r="CJ84" s="238"/>
      <c r="CK84" s="238"/>
      <c r="CL84" s="238"/>
      <c r="CM84" s="238"/>
      <c r="CN84" s="238"/>
      <c r="CO84" s="238"/>
      <c r="CP84" s="238"/>
      <c r="CQ84" s="238"/>
      <c r="CR84" s="238"/>
      <c r="CS84" s="238"/>
      <c r="CT84" s="238"/>
      <c r="CU84" s="238"/>
      <c r="CV84" s="238"/>
      <c r="CW84" s="238"/>
      <c r="CX84" s="238"/>
      <c r="CY84" s="238"/>
      <c r="CZ84" s="238"/>
      <c r="DA84" s="238"/>
      <c r="DB84" s="238"/>
      <c r="DC84" s="238"/>
      <c r="DD84" s="238"/>
      <c r="DE84" s="238"/>
      <c r="DF84" s="238"/>
      <c r="DG84" s="238"/>
      <c r="DH84" s="238"/>
    </row>
    <row r="85" spans="2:112">
      <c r="B85" s="226"/>
      <c r="BN85" s="226"/>
      <c r="BO85" s="226"/>
      <c r="BP85" s="226"/>
      <c r="BS85" s="240"/>
      <c r="BU85" s="71"/>
      <c r="BV85" s="71"/>
      <c r="BW85" s="82"/>
      <c r="BX85" s="238"/>
      <c r="BY85" s="238"/>
      <c r="BZ85" s="238"/>
      <c r="CA85" s="238"/>
      <c r="CB85" s="238"/>
      <c r="CC85" s="238"/>
      <c r="CD85" s="238"/>
      <c r="CE85" s="238"/>
      <c r="CF85" s="238"/>
      <c r="CG85" s="238"/>
      <c r="CH85" s="238"/>
      <c r="CI85" s="238"/>
      <c r="CJ85" s="238"/>
      <c r="CK85" s="238"/>
      <c r="CL85" s="238"/>
      <c r="CM85" s="238"/>
      <c r="CN85" s="238"/>
      <c r="CO85" s="238"/>
      <c r="CP85" s="238"/>
      <c r="CQ85" s="238"/>
      <c r="CR85" s="238"/>
      <c r="CS85" s="238"/>
      <c r="CT85" s="238"/>
      <c r="CU85" s="238"/>
      <c r="CV85" s="238"/>
      <c r="CW85" s="238"/>
      <c r="CX85" s="238"/>
      <c r="CY85" s="238"/>
      <c r="CZ85" s="238"/>
      <c r="DA85" s="238"/>
      <c r="DB85" s="238"/>
      <c r="DC85" s="238"/>
      <c r="DD85" s="238"/>
      <c r="DE85" s="238"/>
      <c r="DF85" s="238"/>
      <c r="DG85" s="238"/>
      <c r="DH85" s="238"/>
    </row>
    <row r="86" spans="2:112">
      <c r="B86" s="226"/>
      <c r="BN86" s="226"/>
      <c r="BO86" s="226"/>
      <c r="BP86" s="226"/>
      <c r="BS86" s="240"/>
      <c r="BU86" s="71"/>
      <c r="BV86" s="71"/>
      <c r="BW86" s="82"/>
      <c r="BX86" s="238"/>
      <c r="BY86" s="238"/>
      <c r="BZ86" s="238"/>
      <c r="CA86" s="238"/>
      <c r="CB86" s="238"/>
      <c r="CC86" s="238"/>
      <c r="CD86" s="238"/>
      <c r="CE86" s="238"/>
      <c r="CF86" s="238"/>
      <c r="CG86" s="238"/>
      <c r="CH86" s="238"/>
      <c r="CI86" s="238"/>
      <c r="CJ86" s="238"/>
      <c r="CK86" s="238"/>
      <c r="CL86" s="238"/>
      <c r="CM86" s="238"/>
      <c r="CN86" s="238"/>
      <c r="CO86" s="238"/>
      <c r="CP86" s="238"/>
      <c r="CQ86" s="238"/>
      <c r="CR86" s="238"/>
      <c r="CS86" s="238"/>
      <c r="CT86" s="238"/>
      <c r="CU86" s="238"/>
      <c r="CV86" s="238"/>
      <c r="CW86" s="238"/>
      <c r="CX86" s="238"/>
      <c r="CY86" s="238"/>
      <c r="CZ86" s="238"/>
      <c r="DA86" s="238"/>
      <c r="DB86" s="238"/>
      <c r="DC86" s="238"/>
      <c r="DD86" s="238"/>
      <c r="DE86" s="238"/>
      <c r="DF86" s="238"/>
      <c r="DG86" s="238"/>
      <c r="DH86" s="238"/>
    </row>
    <row r="87" spans="2:112">
      <c r="B87" s="226"/>
      <c r="I87" s="71"/>
      <c r="J87" s="71"/>
      <c r="K87" s="71"/>
      <c r="L87" s="71"/>
      <c r="M87" s="71"/>
      <c r="N87" s="71"/>
      <c r="O87" s="237"/>
      <c r="P87" s="71"/>
      <c r="Q87" s="71"/>
      <c r="R87" s="71"/>
      <c r="S87" s="71"/>
      <c r="T87" s="71"/>
      <c r="U87" s="71"/>
      <c r="V87" s="237"/>
      <c r="W87" s="71"/>
      <c r="X87" s="71"/>
      <c r="Y87" s="71"/>
      <c r="Z87" s="71"/>
      <c r="AA87" s="71"/>
      <c r="AB87" s="71"/>
      <c r="AC87" s="237"/>
      <c r="AD87" s="71"/>
      <c r="AE87" s="71"/>
      <c r="AF87" s="71"/>
      <c r="AG87" s="71"/>
      <c r="AH87" s="71"/>
      <c r="AI87" s="71"/>
      <c r="AJ87" s="237"/>
      <c r="AK87" s="71"/>
      <c r="AL87" s="71"/>
      <c r="BN87" s="226"/>
      <c r="BO87" s="226"/>
      <c r="BP87" s="226"/>
      <c r="BS87" s="240"/>
      <c r="BU87" s="71"/>
      <c r="BV87" s="71"/>
      <c r="BW87" s="82"/>
      <c r="BX87" s="238"/>
      <c r="BY87" s="238"/>
      <c r="BZ87" s="238"/>
      <c r="CA87" s="238"/>
      <c r="CB87" s="238"/>
      <c r="CC87" s="238"/>
      <c r="CD87" s="238"/>
      <c r="CE87" s="238"/>
      <c r="CF87" s="238"/>
      <c r="CG87" s="238"/>
      <c r="CH87" s="238"/>
      <c r="CI87" s="238"/>
      <c r="CJ87" s="238"/>
      <c r="CK87" s="238"/>
      <c r="CL87" s="238"/>
      <c r="CM87" s="238"/>
      <c r="CN87" s="238"/>
      <c r="CO87" s="238"/>
      <c r="CP87" s="238"/>
      <c r="CQ87" s="238"/>
      <c r="CR87" s="238"/>
      <c r="CS87" s="238"/>
      <c r="CT87" s="238"/>
      <c r="CU87" s="238"/>
      <c r="CV87" s="238"/>
      <c r="CW87" s="238"/>
      <c r="CX87" s="238"/>
      <c r="CY87" s="238"/>
      <c r="CZ87" s="238"/>
      <c r="DA87" s="238"/>
      <c r="DB87" s="238"/>
      <c r="DC87" s="238"/>
      <c r="DD87" s="238"/>
      <c r="DE87" s="238"/>
      <c r="DF87" s="238"/>
      <c r="DG87" s="238"/>
      <c r="DH87" s="238"/>
    </row>
    <row r="88" spans="2:112">
      <c r="B88" s="226"/>
      <c r="F88" s="71"/>
      <c r="G88" s="71"/>
      <c r="H88" s="237"/>
      <c r="I88" s="71"/>
      <c r="J88" s="71"/>
      <c r="K88" s="71"/>
      <c r="L88" s="71"/>
      <c r="M88" s="71"/>
      <c r="N88" s="71"/>
      <c r="O88" s="237"/>
      <c r="P88" s="71"/>
      <c r="Q88" s="71"/>
      <c r="R88" s="71"/>
      <c r="S88" s="71"/>
      <c r="T88" s="71"/>
      <c r="U88" s="71"/>
      <c r="V88" s="237"/>
      <c r="W88" s="71"/>
      <c r="X88" s="71"/>
      <c r="Y88" s="71"/>
      <c r="Z88" s="71"/>
      <c r="AA88" s="71"/>
      <c r="AB88" s="71"/>
      <c r="AC88" s="237"/>
      <c r="AD88" s="71"/>
      <c r="AE88" s="71"/>
      <c r="AF88" s="71"/>
      <c r="AG88" s="71"/>
      <c r="AH88" s="71"/>
      <c r="AI88" s="71"/>
      <c r="AJ88" s="237"/>
      <c r="AK88" s="71"/>
      <c r="AL88" s="71"/>
      <c r="BN88" s="226"/>
      <c r="BO88" s="226"/>
      <c r="BP88" s="226"/>
      <c r="BS88" s="240"/>
      <c r="BU88" s="71"/>
      <c r="BV88" s="71"/>
      <c r="BW88" s="82"/>
      <c r="BX88" s="238"/>
      <c r="BY88" s="238"/>
      <c r="BZ88" s="238"/>
      <c r="CA88" s="238"/>
      <c r="CB88" s="238"/>
      <c r="CC88" s="238"/>
      <c r="CD88" s="238"/>
      <c r="CE88" s="238"/>
      <c r="CF88" s="238"/>
      <c r="CG88" s="238"/>
      <c r="CH88" s="238"/>
      <c r="CI88" s="238"/>
      <c r="CJ88" s="238"/>
      <c r="CK88" s="238"/>
      <c r="CL88" s="238"/>
      <c r="CM88" s="238"/>
      <c r="CN88" s="238"/>
      <c r="CO88" s="238"/>
      <c r="CP88" s="238"/>
      <c r="CQ88" s="238"/>
      <c r="CR88" s="238"/>
      <c r="CS88" s="238"/>
      <c r="CT88" s="238"/>
      <c r="CU88" s="238"/>
      <c r="CV88" s="238"/>
      <c r="CW88" s="238"/>
      <c r="CX88" s="238"/>
      <c r="CY88" s="238"/>
      <c r="CZ88" s="238"/>
      <c r="DA88" s="238"/>
      <c r="DB88" s="238"/>
      <c r="DC88" s="238"/>
      <c r="DD88" s="238"/>
      <c r="DE88" s="238"/>
      <c r="DF88" s="238"/>
      <c r="DG88" s="238"/>
      <c r="DH88" s="238"/>
    </row>
    <row r="89" spans="2:112">
      <c r="B89" s="226"/>
      <c r="F89" s="71"/>
      <c r="G89" s="71"/>
      <c r="H89" s="237"/>
      <c r="I89" s="71"/>
      <c r="J89" s="71"/>
      <c r="K89" s="71"/>
      <c r="L89" s="71"/>
      <c r="M89" s="71"/>
      <c r="N89" s="71"/>
      <c r="O89" s="237"/>
      <c r="P89" s="71"/>
      <c r="Q89" s="71"/>
      <c r="R89" s="71"/>
      <c r="S89" s="71"/>
      <c r="T89" s="71"/>
      <c r="U89" s="71"/>
      <c r="V89" s="237"/>
      <c r="W89" s="71"/>
      <c r="X89" s="71"/>
      <c r="Y89" s="71"/>
      <c r="Z89" s="71"/>
      <c r="AA89" s="71"/>
      <c r="AB89" s="71"/>
      <c r="AC89" s="237"/>
      <c r="AD89" s="71"/>
      <c r="AE89" s="71"/>
      <c r="AF89" s="71"/>
      <c r="AG89" s="71"/>
      <c r="AH89" s="71"/>
      <c r="AI89" s="71"/>
      <c r="AJ89" s="237"/>
      <c r="AK89" s="71"/>
      <c r="AL89" s="71"/>
      <c r="BN89" s="226"/>
      <c r="BO89" s="226"/>
      <c r="BP89" s="226"/>
      <c r="BS89" s="240"/>
      <c r="BU89" s="71"/>
      <c r="BV89" s="71"/>
      <c r="BW89" s="82"/>
      <c r="BX89" s="238"/>
      <c r="BY89" s="238"/>
      <c r="BZ89" s="238"/>
      <c r="CA89" s="238"/>
      <c r="CB89" s="238"/>
      <c r="CC89" s="238"/>
      <c r="CD89" s="238"/>
      <c r="CE89" s="238"/>
      <c r="CF89" s="238"/>
      <c r="CG89" s="238"/>
      <c r="CH89" s="238"/>
      <c r="CI89" s="238"/>
      <c r="CJ89" s="238"/>
      <c r="CK89" s="238"/>
      <c r="CL89" s="238"/>
      <c r="CM89" s="238"/>
      <c r="CN89" s="238"/>
      <c r="CO89" s="238"/>
      <c r="CP89" s="238"/>
      <c r="CQ89" s="238"/>
      <c r="CR89" s="238"/>
      <c r="CS89" s="238"/>
      <c r="CT89" s="238"/>
      <c r="CU89" s="238"/>
      <c r="CV89" s="238"/>
      <c r="CW89" s="238"/>
      <c r="CX89" s="238"/>
      <c r="CY89" s="238"/>
      <c r="CZ89" s="238"/>
      <c r="DA89" s="238"/>
      <c r="DB89" s="238"/>
      <c r="DC89" s="238"/>
      <c r="DD89" s="238"/>
      <c r="DE89" s="238"/>
      <c r="DF89" s="238"/>
      <c r="DG89" s="238"/>
      <c r="DH89" s="238"/>
    </row>
    <row r="90" spans="2:112">
      <c r="B90" s="226"/>
      <c r="F90" s="71"/>
      <c r="G90" s="71"/>
      <c r="H90" s="237"/>
      <c r="I90" s="71"/>
      <c r="J90" s="71"/>
      <c r="K90" s="71"/>
      <c r="L90" s="71"/>
      <c r="M90" s="71"/>
      <c r="N90" s="71"/>
      <c r="O90" s="237"/>
      <c r="P90" s="71"/>
      <c r="Q90" s="71"/>
      <c r="R90" s="71"/>
      <c r="S90" s="71"/>
      <c r="T90" s="71"/>
      <c r="U90" s="71"/>
      <c r="V90" s="237"/>
      <c r="W90" s="71"/>
      <c r="X90" s="71"/>
      <c r="Y90" s="71"/>
      <c r="Z90" s="71"/>
      <c r="AA90" s="71"/>
      <c r="AB90" s="71"/>
      <c r="AC90" s="237"/>
      <c r="AD90" s="71"/>
      <c r="AE90" s="71"/>
      <c r="AF90" s="71"/>
      <c r="AG90" s="71"/>
      <c r="AH90" s="71"/>
      <c r="AI90" s="71"/>
      <c r="AJ90" s="237"/>
      <c r="AK90" s="71"/>
      <c r="AL90" s="71"/>
      <c r="BN90" s="226"/>
      <c r="BO90" s="226"/>
      <c r="BP90" s="226"/>
      <c r="BS90" s="240"/>
      <c r="BU90" s="71"/>
      <c r="BV90" s="71"/>
      <c r="BW90" s="82"/>
      <c r="BX90" s="238"/>
      <c r="BY90" s="238"/>
      <c r="BZ90" s="238"/>
      <c r="CA90" s="238"/>
      <c r="CB90" s="238"/>
      <c r="CC90" s="238"/>
      <c r="CD90" s="238"/>
      <c r="CE90" s="238"/>
      <c r="CF90" s="238"/>
      <c r="CG90" s="238"/>
      <c r="CH90" s="238"/>
      <c r="CI90" s="238"/>
      <c r="CJ90" s="238"/>
      <c r="CK90" s="238"/>
      <c r="CL90" s="238"/>
      <c r="CM90" s="238"/>
      <c r="CN90" s="238"/>
      <c r="CO90" s="238"/>
      <c r="CP90" s="238"/>
      <c r="CQ90" s="238"/>
      <c r="CR90" s="238"/>
      <c r="CS90" s="238"/>
      <c r="CT90" s="238"/>
      <c r="CU90" s="238"/>
      <c r="CV90" s="238"/>
      <c r="CW90" s="238"/>
      <c r="CX90" s="238"/>
      <c r="CY90" s="238"/>
      <c r="CZ90" s="238"/>
      <c r="DA90" s="238"/>
      <c r="DB90" s="238"/>
      <c r="DC90" s="238"/>
      <c r="DD90" s="238"/>
      <c r="DE90" s="238"/>
      <c r="DF90" s="238"/>
      <c r="DG90" s="238"/>
      <c r="DH90" s="238"/>
    </row>
    <row r="91" spans="2:112">
      <c r="B91" s="226"/>
      <c r="F91" s="71"/>
      <c r="G91" s="71"/>
      <c r="H91" s="237"/>
      <c r="I91" s="71"/>
      <c r="J91" s="71"/>
      <c r="K91" s="71"/>
      <c r="L91" s="71"/>
      <c r="M91" s="71"/>
      <c r="N91" s="71"/>
      <c r="O91" s="237"/>
      <c r="P91" s="71"/>
      <c r="Q91" s="71"/>
      <c r="R91" s="71"/>
      <c r="S91" s="71"/>
      <c r="T91" s="71"/>
      <c r="U91" s="71"/>
      <c r="V91" s="237"/>
      <c r="W91" s="71"/>
      <c r="X91" s="71"/>
      <c r="Y91" s="71"/>
      <c r="Z91" s="71"/>
      <c r="AA91" s="71"/>
      <c r="AB91" s="71"/>
      <c r="AC91" s="237"/>
      <c r="AD91" s="71"/>
      <c r="AE91" s="71"/>
      <c r="AF91" s="71"/>
      <c r="AG91" s="71"/>
      <c r="AH91" s="71"/>
      <c r="AI91" s="71"/>
      <c r="BN91" s="226"/>
      <c r="BO91" s="226"/>
      <c r="BP91" s="226"/>
      <c r="BS91" s="240"/>
      <c r="BU91" s="71"/>
      <c r="BV91" s="71"/>
      <c r="BW91" s="82"/>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row>
    <row r="92" spans="2:112">
      <c r="B92" s="226"/>
      <c r="AJ92" s="237"/>
      <c r="AK92" s="71"/>
      <c r="AL92" s="71"/>
      <c r="BN92" s="226"/>
      <c r="BO92" s="226"/>
      <c r="BP92" s="226"/>
      <c r="BS92" s="240"/>
      <c r="BU92" s="71"/>
      <c r="BV92" s="71"/>
      <c r="BW92" s="82"/>
      <c r="BX92" s="238"/>
      <c r="BY92" s="238"/>
      <c r="BZ92" s="238"/>
      <c r="CA92" s="238"/>
      <c r="CB92" s="238"/>
      <c r="CC92" s="238"/>
      <c r="CD92" s="238"/>
      <c r="CE92" s="238"/>
      <c r="CF92" s="238"/>
      <c r="CG92" s="238"/>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row>
    <row r="93" spans="2:112">
      <c r="B93" s="226"/>
      <c r="AJ93" s="237"/>
      <c r="AK93" s="71"/>
      <c r="AL93" s="71"/>
      <c r="BN93" s="226"/>
      <c r="BO93" s="226"/>
      <c r="BP93" s="226"/>
      <c r="BS93" s="240"/>
      <c r="BU93" s="71"/>
      <c r="BV93" s="71"/>
      <c r="BW93" s="82"/>
      <c r="BX93" s="238"/>
      <c r="BY93" s="238"/>
      <c r="BZ93" s="238"/>
      <c r="CA93" s="238"/>
      <c r="CB93" s="238"/>
      <c r="CC93" s="238"/>
      <c r="CD93" s="238"/>
      <c r="CE93" s="238"/>
      <c r="CF93" s="238"/>
      <c r="CG93" s="238"/>
      <c r="CH93" s="238"/>
      <c r="CI93" s="238"/>
      <c r="CJ93" s="238"/>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row>
    <row r="94" spans="2:112">
      <c r="B94" s="226"/>
      <c r="BN94" s="226"/>
      <c r="BO94" s="226"/>
      <c r="BP94" s="226"/>
      <c r="BS94" s="240"/>
      <c r="BU94" s="71"/>
      <c r="BV94" s="71"/>
      <c r="BW94" s="82"/>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row>
    <row r="95" spans="2:112">
      <c r="B95" s="226"/>
      <c r="BN95" s="226"/>
      <c r="BO95" s="226"/>
      <c r="BP95" s="226"/>
      <c r="BS95" s="240"/>
      <c r="BU95" s="71"/>
      <c r="BV95" s="71"/>
      <c r="BW95" s="82"/>
      <c r="BX95" s="238"/>
      <c r="BY95" s="238"/>
      <c r="BZ95" s="238"/>
      <c r="CA95" s="238"/>
      <c r="CB95" s="238"/>
      <c r="CC95" s="238"/>
      <c r="CD95" s="238"/>
      <c r="CE95" s="238"/>
      <c r="CF95" s="238"/>
      <c r="CG95" s="238"/>
      <c r="CH95" s="238"/>
      <c r="CI95" s="238"/>
      <c r="CJ95" s="238"/>
      <c r="CK95" s="238"/>
      <c r="CL95" s="238"/>
      <c r="CM95" s="238"/>
      <c r="CN95" s="238"/>
      <c r="CO95" s="238"/>
      <c r="CP95" s="238"/>
      <c r="CQ95" s="238"/>
      <c r="CR95" s="238"/>
      <c r="CS95" s="238"/>
      <c r="CT95" s="238"/>
      <c r="CU95" s="238"/>
      <c r="CV95" s="238"/>
      <c r="CW95" s="238"/>
      <c r="CX95" s="238"/>
      <c r="CY95" s="238"/>
      <c r="CZ95" s="238"/>
      <c r="DA95" s="238"/>
      <c r="DB95" s="238"/>
      <c r="DC95" s="238"/>
      <c r="DD95" s="238"/>
      <c r="DE95" s="238"/>
      <c r="DF95" s="238"/>
      <c r="DG95" s="238"/>
      <c r="DH95" s="238"/>
    </row>
    <row r="96" spans="2:112">
      <c r="B96" s="226"/>
      <c r="BN96" s="226"/>
      <c r="BO96" s="226"/>
      <c r="BP96" s="226"/>
      <c r="BS96" s="240"/>
      <c r="BU96" s="71"/>
      <c r="BV96" s="71"/>
      <c r="BW96" s="82"/>
      <c r="BX96" s="238"/>
      <c r="BY96" s="238"/>
      <c r="BZ96" s="238"/>
      <c r="CA96" s="238"/>
      <c r="CB96" s="238"/>
      <c r="CC96" s="238"/>
      <c r="CD96" s="238"/>
      <c r="CE96" s="238"/>
      <c r="CF96" s="238"/>
      <c r="CG96" s="238"/>
      <c r="CH96" s="238"/>
      <c r="CI96" s="238"/>
      <c r="CJ96" s="238"/>
      <c r="CK96" s="238"/>
      <c r="CL96" s="238"/>
      <c r="CM96" s="238"/>
      <c r="CN96" s="238"/>
      <c r="CO96" s="238"/>
      <c r="CP96" s="238"/>
      <c r="CQ96" s="238"/>
      <c r="CR96" s="238"/>
      <c r="CS96" s="238"/>
      <c r="CT96" s="238"/>
      <c r="CU96" s="238"/>
      <c r="CV96" s="238"/>
      <c r="CW96" s="238"/>
      <c r="CX96" s="238"/>
      <c r="CY96" s="238"/>
      <c r="CZ96" s="238"/>
      <c r="DA96" s="238"/>
      <c r="DB96" s="238"/>
      <c r="DC96" s="238"/>
      <c r="DD96" s="238"/>
      <c r="DE96" s="238"/>
      <c r="DF96" s="238"/>
      <c r="DG96" s="238"/>
      <c r="DH96" s="238"/>
    </row>
    <row r="97" spans="2:112">
      <c r="B97" s="226"/>
      <c r="BN97" s="226"/>
      <c r="BO97" s="226"/>
      <c r="BP97" s="226"/>
      <c r="BS97" s="240"/>
      <c r="BU97" s="71"/>
      <c r="BV97" s="71"/>
      <c r="BW97" s="82"/>
      <c r="BX97" s="238"/>
      <c r="BY97" s="238"/>
      <c r="BZ97" s="238"/>
      <c r="CA97" s="238"/>
      <c r="CB97" s="238"/>
      <c r="CC97" s="238"/>
      <c r="CD97" s="238"/>
      <c r="CE97" s="238"/>
      <c r="CF97" s="238"/>
      <c r="CG97" s="238"/>
      <c r="CH97" s="238"/>
      <c r="CI97" s="238"/>
      <c r="CJ97" s="238"/>
      <c r="CK97" s="238"/>
      <c r="CL97" s="238"/>
      <c r="CM97" s="238"/>
      <c r="CN97" s="238"/>
      <c r="CO97" s="238"/>
      <c r="CP97" s="238"/>
      <c r="CQ97" s="238"/>
      <c r="CR97" s="238"/>
      <c r="CS97" s="238"/>
      <c r="CT97" s="238"/>
      <c r="CU97" s="238"/>
      <c r="CV97" s="238"/>
      <c r="CW97" s="238"/>
      <c r="CX97" s="238"/>
      <c r="CY97" s="238"/>
      <c r="CZ97" s="238"/>
      <c r="DA97" s="238"/>
      <c r="DB97" s="238"/>
      <c r="DC97" s="238"/>
      <c r="DD97" s="238"/>
      <c r="DE97" s="238"/>
      <c r="DF97" s="238"/>
      <c r="DG97" s="238"/>
      <c r="DH97" s="238"/>
    </row>
    <row r="98" spans="2:112">
      <c r="B98" s="226"/>
      <c r="BN98" s="226"/>
      <c r="BO98" s="226"/>
      <c r="BP98" s="226"/>
      <c r="BS98" s="240"/>
      <c r="BU98" s="71"/>
      <c r="BV98" s="71"/>
      <c r="BW98" s="82"/>
      <c r="BX98" s="238"/>
      <c r="BY98" s="238"/>
      <c r="BZ98" s="238"/>
      <c r="CA98" s="238"/>
      <c r="CB98" s="238"/>
      <c r="CC98" s="238"/>
      <c r="CD98" s="238"/>
      <c r="CE98" s="238"/>
      <c r="CF98" s="238"/>
      <c r="CG98" s="238"/>
      <c r="CH98" s="238"/>
      <c r="CI98" s="238"/>
      <c r="CJ98" s="238"/>
      <c r="CK98" s="238"/>
      <c r="CL98" s="238"/>
      <c r="CM98" s="238"/>
      <c r="CN98" s="238"/>
      <c r="CO98" s="238"/>
      <c r="CP98" s="238"/>
      <c r="CQ98" s="238"/>
      <c r="CR98" s="238"/>
      <c r="CS98" s="238"/>
      <c r="CT98" s="238"/>
      <c r="CU98" s="238"/>
      <c r="CV98" s="238"/>
      <c r="CW98" s="238"/>
      <c r="CX98" s="238"/>
      <c r="CY98" s="238"/>
      <c r="CZ98" s="238"/>
      <c r="DA98" s="238"/>
      <c r="DB98" s="238"/>
      <c r="DC98" s="238"/>
      <c r="DD98" s="238"/>
      <c r="DE98" s="238"/>
      <c r="DF98" s="238"/>
      <c r="DG98" s="238"/>
      <c r="DH98" s="238"/>
    </row>
    <row r="99" spans="2:112">
      <c r="B99" s="226"/>
      <c r="BN99" s="226"/>
      <c r="BO99" s="226"/>
      <c r="BP99" s="226"/>
      <c r="BS99" s="240"/>
      <c r="BU99" s="71"/>
      <c r="BV99" s="71"/>
      <c r="BW99" s="82"/>
      <c r="BX99" s="238"/>
      <c r="BY99" s="238"/>
      <c r="BZ99" s="238"/>
      <c r="CA99" s="238"/>
      <c r="CB99" s="238"/>
      <c r="CC99" s="238"/>
      <c r="CD99" s="238"/>
      <c r="CE99" s="238"/>
      <c r="CF99" s="238"/>
      <c r="CG99" s="238"/>
      <c r="CH99" s="238"/>
      <c r="CI99" s="238"/>
      <c r="CJ99" s="238"/>
      <c r="CK99" s="238"/>
      <c r="CL99" s="238"/>
      <c r="CM99" s="238"/>
      <c r="CN99" s="238"/>
      <c r="CO99" s="238"/>
      <c r="CP99" s="238"/>
      <c r="CQ99" s="238"/>
      <c r="CR99" s="238"/>
      <c r="CS99" s="238"/>
      <c r="CT99" s="238"/>
      <c r="CU99" s="238"/>
      <c r="CV99" s="238"/>
      <c r="CW99" s="238"/>
      <c r="CX99" s="238"/>
      <c r="CY99" s="238"/>
      <c r="CZ99" s="238"/>
      <c r="DA99" s="238"/>
      <c r="DB99" s="238"/>
      <c r="DC99" s="238"/>
      <c r="DD99" s="238"/>
      <c r="DE99" s="238"/>
      <c r="DF99" s="238"/>
      <c r="DG99" s="238"/>
      <c r="DH99" s="238"/>
    </row>
    <row r="100" spans="2:112">
      <c r="B100" s="226"/>
      <c r="BN100" s="226"/>
      <c r="BO100" s="226"/>
      <c r="BP100" s="226"/>
      <c r="BS100" s="240"/>
      <c r="BU100" s="71"/>
      <c r="BV100" s="71"/>
      <c r="BW100" s="82"/>
      <c r="BX100" s="238"/>
      <c r="BY100" s="238"/>
      <c r="BZ100" s="238"/>
      <c r="CA100" s="238"/>
      <c r="CB100" s="238"/>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8"/>
      <c r="CX100" s="238"/>
      <c r="CY100" s="238"/>
      <c r="CZ100" s="238"/>
      <c r="DA100" s="238"/>
      <c r="DB100" s="238"/>
      <c r="DC100" s="238"/>
      <c r="DD100" s="238"/>
      <c r="DE100" s="238"/>
      <c r="DF100" s="238"/>
      <c r="DG100" s="238"/>
      <c r="DH100" s="238"/>
    </row>
    <row r="101" spans="2:112">
      <c r="B101" s="226"/>
      <c r="BN101" s="226"/>
      <c r="BO101" s="226"/>
      <c r="BP101" s="226"/>
      <c r="BS101" s="240"/>
      <c r="BU101" s="71"/>
      <c r="BV101" s="71"/>
      <c r="BW101" s="82"/>
      <c r="BX101" s="238"/>
      <c r="BY101" s="238"/>
      <c r="BZ101" s="238"/>
      <c r="CA101" s="238"/>
      <c r="CB101" s="238"/>
      <c r="CC101" s="238"/>
      <c r="CD101" s="238"/>
      <c r="CE101" s="238"/>
      <c r="CF101" s="238"/>
      <c r="CG101" s="238"/>
      <c r="CH101" s="238"/>
      <c r="CI101" s="238"/>
      <c r="CJ101" s="238"/>
      <c r="CK101" s="238"/>
      <c r="CL101" s="238"/>
      <c r="CM101" s="238"/>
      <c r="CN101" s="238"/>
      <c r="CO101" s="238"/>
      <c r="CP101" s="238"/>
      <c r="CQ101" s="238"/>
      <c r="CR101" s="238"/>
      <c r="CS101" s="238"/>
      <c r="CT101" s="238"/>
      <c r="CU101" s="238"/>
      <c r="CV101" s="238"/>
      <c r="CW101" s="238"/>
      <c r="CX101" s="238"/>
      <c r="CY101" s="238"/>
      <c r="CZ101" s="238"/>
      <c r="DA101" s="238"/>
      <c r="DB101" s="238"/>
      <c r="DC101" s="238"/>
      <c r="DD101" s="238"/>
      <c r="DE101" s="238"/>
      <c r="DF101" s="238"/>
      <c r="DG101" s="238"/>
      <c r="DH101" s="238"/>
    </row>
    <row r="102" spans="2:112">
      <c r="B102" s="226"/>
      <c r="BN102" s="226"/>
      <c r="BO102" s="226"/>
      <c r="BP102" s="226"/>
      <c r="BS102" s="240"/>
      <c r="BU102" s="71"/>
      <c r="BV102" s="71"/>
      <c r="BW102" s="82"/>
      <c r="BX102" s="238"/>
      <c r="BY102" s="238"/>
      <c r="BZ102" s="238"/>
      <c r="CA102" s="238"/>
      <c r="CB102" s="238"/>
      <c r="CC102" s="238"/>
      <c r="CD102" s="238"/>
      <c r="CE102" s="238"/>
      <c r="CF102" s="238"/>
      <c r="CG102" s="238"/>
      <c r="CH102" s="238"/>
      <c r="CI102" s="238"/>
      <c r="CJ102" s="238"/>
      <c r="CK102" s="238"/>
      <c r="CL102" s="238"/>
      <c r="CM102" s="238"/>
      <c r="CN102" s="238"/>
      <c r="CO102" s="238"/>
      <c r="CP102" s="238"/>
      <c r="CQ102" s="238"/>
      <c r="CR102" s="238"/>
      <c r="CS102" s="238"/>
      <c r="CT102" s="238"/>
      <c r="CU102" s="238"/>
      <c r="CV102" s="238"/>
      <c r="CW102" s="238"/>
      <c r="CX102" s="238"/>
      <c r="CY102" s="238"/>
      <c r="CZ102" s="238"/>
      <c r="DA102" s="238"/>
      <c r="DB102" s="238"/>
      <c r="DC102" s="238"/>
      <c r="DD102" s="238"/>
      <c r="DE102" s="238"/>
      <c r="DF102" s="238"/>
      <c r="DG102" s="238"/>
      <c r="DH102" s="238"/>
    </row>
    <row r="103" spans="2:112">
      <c r="B103" s="226"/>
      <c r="BN103" s="226"/>
      <c r="BO103" s="226"/>
      <c r="BP103" s="226"/>
      <c r="BS103" s="240"/>
      <c r="BU103" s="71"/>
      <c r="BV103" s="71"/>
      <c r="BW103" s="82"/>
      <c r="BX103" s="238"/>
      <c r="BY103" s="238"/>
      <c r="BZ103" s="238"/>
      <c r="CA103" s="238"/>
      <c r="CB103" s="238"/>
      <c r="CC103" s="238"/>
      <c r="CD103" s="238"/>
      <c r="CE103" s="238"/>
      <c r="CF103" s="238"/>
      <c r="CG103" s="238"/>
      <c r="CH103" s="238"/>
      <c r="CI103" s="238"/>
      <c r="CJ103" s="238"/>
      <c r="CK103" s="238"/>
      <c r="CL103" s="238"/>
      <c r="CM103" s="238"/>
      <c r="CN103" s="238"/>
      <c r="CO103" s="238"/>
      <c r="CP103" s="238"/>
      <c r="CQ103" s="238"/>
      <c r="CR103" s="238"/>
      <c r="CS103" s="238"/>
      <c r="CT103" s="238"/>
      <c r="CU103" s="238"/>
      <c r="CV103" s="238"/>
      <c r="CW103" s="238"/>
      <c r="CX103" s="238"/>
      <c r="CY103" s="238"/>
      <c r="CZ103" s="238"/>
      <c r="DA103" s="238"/>
      <c r="DB103" s="238"/>
      <c r="DC103" s="238"/>
      <c r="DD103" s="238"/>
      <c r="DE103" s="238"/>
      <c r="DF103" s="238"/>
      <c r="DG103" s="238"/>
      <c r="DH103" s="238"/>
    </row>
    <row r="104" spans="2:112">
      <c r="B104" s="226"/>
      <c r="BN104" s="226"/>
      <c r="BO104" s="226"/>
      <c r="BP104" s="226"/>
      <c r="BS104" s="240"/>
      <c r="BU104" s="71"/>
      <c r="BV104" s="71"/>
      <c r="BW104" s="82"/>
      <c r="BX104" s="238"/>
      <c r="BY104" s="238"/>
      <c r="BZ104" s="238"/>
      <c r="CA104" s="238"/>
      <c r="CB104" s="238"/>
      <c r="CC104" s="238"/>
      <c r="CD104" s="238"/>
      <c r="CE104" s="238"/>
      <c r="CF104" s="238"/>
      <c r="CG104" s="238"/>
      <c r="CH104" s="238"/>
      <c r="CI104" s="238"/>
      <c r="CJ104" s="238"/>
      <c r="CK104" s="238"/>
      <c r="CL104" s="238"/>
      <c r="CM104" s="238"/>
      <c r="CN104" s="238"/>
      <c r="CO104" s="238"/>
      <c r="CP104" s="238"/>
      <c r="CQ104" s="238"/>
      <c r="CR104" s="238"/>
      <c r="CS104" s="238"/>
      <c r="CT104" s="238"/>
      <c r="CU104" s="238"/>
      <c r="CV104" s="238"/>
      <c r="CW104" s="238"/>
      <c r="CX104" s="238"/>
      <c r="CY104" s="238"/>
      <c r="CZ104" s="238"/>
      <c r="DA104" s="238"/>
      <c r="DB104" s="238"/>
      <c r="DC104" s="238"/>
      <c r="DD104" s="238"/>
      <c r="DE104" s="238"/>
      <c r="DF104" s="238"/>
      <c r="DG104" s="238"/>
      <c r="DH104" s="238"/>
    </row>
    <row r="105" spans="2:112">
      <c r="B105" s="226"/>
      <c r="BN105" s="226"/>
      <c r="BO105" s="226"/>
      <c r="BP105" s="226"/>
      <c r="BS105" s="240"/>
      <c r="BU105" s="71"/>
      <c r="BV105" s="71"/>
      <c r="BW105" s="82"/>
      <c r="BX105" s="238"/>
      <c r="BY105" s="238"/>
      <c r="BZ105" s="238"/>
      <c r="CA105" s="238"/>
      <c r="CB105" s="238"/>
      <c r="CC105" s="238"/>
      <c r="CD105" s="238"/>
      <c r="CE105" s="238"/>
      <c r="CF105" s="238"/>
      <c r="CG105" s="238"/>
      <c r="CH105" s="238"/>
      <c r="CI105" s="238"/>
      <c r="CJ105" s="238"/>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row>
    <row r="106" spans="2:112">
      <c r="B106" s="226"/>
      <c r="BN106" s="226"/>
      <c r="BO106" s="226"/>
      <c r="BP106" s="226"/>
      <c r="BS106" s="240"/>
      <c r="BU106" s="71"/>
      <c r="BV106" s="71"/>
      <c r="BW106" s="82"/>
      <c r="BX106" s="238"/>
      <c r="BY106" s="238"/>
      <c r="BZ106" s="238"/>
      <c r="CA106" s="238"/>
      <c r="CB106" s="238"/>
      <c r="CC106" s="238"/>
      <c r="CD106" s="238"/>
      <c r="CE106" s="238"/>
      <c r="CF106" s="238"/>
      <c r="CG106" s="238"/>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row>
    <row r="107" spans="2:112">
      <c r="B107" s="226"/>
      <c r="BN107" s="226"/>
      <c r="BO107" s="226"/>
      <c r="BP107" s="226"/>
      <c r="BS107" s="240"/>
      <c r="BU107" s="71"/>
      <c r="BV107" s="71"/>
      <c r="BW107" s="82"/>
      <c r="BX107" s="238"/>
      <c r="BY107" s="238"/>
      <c r="BZ107" s="238"/>
      <c r="CA107" s="238"/>
      <c r="CB107" s="238"/>
      <c r="CC107" s="238"/>
      <c r="CD107" s="238"/>
      <c r="CE107" s="238"/>
      <c r="CF107" s="238"/>
      <c r="CG107" s="238"/>
      <c r="CH107" s="238"/>
      <c r="CI107" s="238"/>
      <c r="CJ107" s="238"/>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row>
    <row r="108" spans="2:112">
      <c r="B108" s="226"/>
      <c r="BN108" s="226"/>
      <c r="BO108" s="226"/>
      <c r="BP108" s="226"/>
      <c r="BS108" s="240"/>
      <c r="BU108" s="71"/>
      <c r="BV108" s="71"/>
      <c r="BW108" s="82"/>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row>
    <row r="109" spans="2:112">
      <c r="B109" s="226"/>
      <c r="BN109" s="226"/>
      <c r="BO109" s="226"/>
      <c r="BP109" s="226"/>
      <c r="BS109" s="240"/>
      <c r="BU109" s="71"/>
      <c r="BV109" s="71"/>
      <c r="BW109" s="82"/>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row>
    <row r="110" spans="2:112">
      <c r="B110" s="226"/>
      <c r="BN110" s="226"/>
      <c r="BO110" s="226"/>
      <c r="BP110" s="226"/>
      <c r="BS110" s="240"/>
      <c r="BU110" s="71"/>
      <c r="BV110" s="71"/>
      <c r="BW110" s="82"/>
      <c r="BX110" s="238"/>
      <c r="BY110" s="238"/>
      <c r="BZ110" s="238"/>
      <c r="CA110" s="238"/>
      <c r="CB110" s="238"/>
      <c r="CC110" s="238"/>
      <c r="CD110" s="238"/>
      <c r="CE110" s="238"/>
      <c r="CF110" s="238"/>
      <c r="CG110" s="238"/>
      <c r="CH110" s="238"/>
      <c r="CI110" s="238"/>
      <c r="CJ110" s="238"/>
      <c r="CK110" s="238"/>
      <c r="CL110" s="238"/>
      <c r="CM110" s="238"/>
      <c r="CN110" s="238"/>
      <c r="CO110" s="238"/>
      <c r="CP110" s="238"/>
      <c r="CQ110" s="238"/>
      <c r="CR110" s="238"/>
      <c r="CS110" s="238"/>
      <c r="CT110" s="238"/>
      <c r="CU110" s="238"/>
      <c r="CV110" s="238"/>
      <c r="CW110" s="238"/>
      <c r="CX110" s="238"/>
      <c r="CY110" s="238"/>
      <c r="CZ110" s="238"/>
      <c r="DA110" s="238"/>
      <c r="DB110" s="238"/>
      <c r="DC110" s="238"/>
      <c r="DD110" s="238"/>
      <c r="DE110" s="238"/>
      <c r="DF110" s="238"/>
      <c r="DG110" s="238"/>
      <c r="DH110" s="238"/>
    </row>
    <row r="111" spans="2:112">
      <c r="B111" s="226"/>
      <c r="BN111" s="226"/>
      <c r="BO111" s="226"/>
      <c r="BP111" s="226"/>
      <c r="BS111" s="240"/>
      <c r="BU111" s="71"/>
      <c r="BV111" s="71"/>
      <c r="BW111" s="82"/>
      <c r="BX111" s="238"/>
      <c r="BY111" s="238"/>
      <c r="BZ111" s="238"/>
      <c r="CA111" s="238"/>
      <c r="CB111" s="238"/>
      <c r="CC111" s="238"/>
      <c r="CD111" s="238"/>
      <c r="CE111" s="238"/>
      <c r="CF111" s="238"/>
      <c r="CG111" s="238"/>
      <c r="CH111" s="238"/>
      <c r="CI111" s="238"/>
      <c r="CJ111" s="238"/>
      <c r="CK111" s="238"/>
      <c r="CL111" s="238"/>
      <c r="CM111" s="238"/>
      <c r="CN111" s="238"/>
      <c r="CO111" s="238"/>
      <c r="CP111" s="238"/>
      <c r="CQ111" s="238"/>
      <c r="CR111" s="238"/>
      <c r="CS111" s="238"/>
      <c r="CT111" s="238"/>
      <c r="CU111" s="238"/>
      <c r="CV111" s="238"/>
      <c r="CW111" s="238"/>
      <c r="CX111" s="238"/>
      <c r="CY111" s="238"/>
      <c r="CZ111" s="238"/>
      <c r="DA111" s="238"/>
      <c r="DB111" s="238"/>
      <c r="DC111" s="238"/>
      <c r="DD111" s="238"/>
      <c r="DE111" s="238"/>
      <c r="DF111" s="238"/>
      <c r="DG111" s="238"/>
      <c r="DH111" s="238"/>
    </row>
    <row r="112" spans="2:112">
      <c r="B112" s="226"/>
      <c r="BN112" s="226"/>
      <c r="BO112" s="226"/>
      <c r="BP112" s="226"/>
      <c r="BS112" s="240"/>
      <c r="BU112" s="71"/>
      <c r="BV112" s="71"/>
      <c r="BW112" s="82"/>
      <c r="BX112" s="238"/>
      <c r="BY112" s="238"/>
      <c r="BZ112" s="238"/>
      <c r="CA112" s="238"/>
      <c r="CB112" s="238"/>
      <c r="CC112" s="238"/>
      <c r="CD112" s="238"/>
      <c r="CE112" s="238"/>
      <c r="CF112" s="238"/>
      <c r="CG112" s="238"/>
      <c r="CH112" s="238"/>
      <c r="CI112" s="238"/>
      <c r="CJ112" s="238"/>
      <c r="CK112" s="238"/>
      <c r="CL112" s="238"/>
      <c r="CM112" s="238"/>
      <c r="CN112" s="238"/>
      <c r="CO112" s="238"/>
      <c r="CP112" s="238"/>
      <c r="CQ112" s="238"/>
      <c r="CR112" s="238"/>
      <c r="CS112" s="238"/>
      <c r="CT112" s="238"/>
      <c r="CU112" s="238"/>
      <c r="CV112" s="238"/>
      <c r="CW112" s="238"/>
      <c r="CX112" s="238"/>
      <c r="CY112" s="238"/>
      <c r="CZ112" s="238"/>
      <c r="DA112" s="238"/>
      <c r="DB112" s="238"/>
      <c r="DC112" s="238"/>
      <c r="DD112" s="238"/>
      <c r="DE112" s="238"/>
      <c r="DF112" s="238"/>
      <c r="DG112" s="238"/>
      <c r="DH112" s="238"/>
    </row>
    <row r="113" spans="2:112">
      <c r="B113" s="226"/>
      <c r="BN113" s="226"/>
      <c r="BO113" s="226"/>
      <c r="BP113" s="226"/>
      <c r="BS113" s="240"/>
      <c r="BU113" s="71"/>
      <c r="BV113" s="71"/>
      <c r="BW113" s="82"/>
      <c r="BX113" s="238"/>
      <c r="BY113" s="238"/>
      <c r="BZ113" s="238"/>
      <c r="CA113" s="238"/>
      <c r="CB113" s="238"/>
      <c r="CC113" s="238"/>
      <c r="CD113" s="238"/>
      <c r="CE113" s="238"/>
      <c r="CF113" s="238"/>
      <c r="CG113" s="238"/>
      <c r="CH113" s="238"/>
      <c r="CI113" s="238"/>
      <c r="CJ113" s="238"/>
      <c r="CK113" s="238"/>
      <c r="CL113" s="238"/>
      <c r="CM113" s="238"/>
      <c r="CN113" s="238"/>
      <c r="CO113" s="238"/>
      <c r="CP113" s="238"/>
      <c r="CQ113" s="238"/>
      <c r="CR113" s="238"/>
      <c r="CS113" s="238"/>
      <c r="CT113" s="238"/>
      <c r="CU113" s="238"/>
      <c r="CV113" s="238"/>
      <c r="CW113" s="238"/>
      <c r="CX113" s="238"/>
      <c r="CY113" s="238"/>
      <c r="CZ113" s="238"/>
      <c r="DA113" s="238"/>
      <c r="DB113" s="238"/>
      <c r="DC113" s="238"/>
      <c r="DD113" s="238"/>
      <c r="DE113" s="238"/>
      <c r="DF113" s="238"/>
      <c r="DG113" s="238"/>
      <c r="DH113" s="238"/>
    </row>
    <row r="114" spans="2:112">
      <c r="B114" s="226"/>
      <c r="BN114" s="226"/>
      <c r="BO114" s="226"/>
      <c r="BP114" s="226"/>
      <c r="BS114" s="240"/>
      <c r="BU114" s="71"/>
      <c r="BV114" s="71"/>
      <c r="BW114" s="82"/>
      <c r="BX114" s="238"/>
      <c r="BY114" s="238"/>
      <c r="BZ114" s="238"/>
      <c r="CA114" s="238"/>
      <c r="CB114" s="238"/>
      <c r="CC114" s="238"/>
      <c r="CD114" s="238"/>
      <c r="CE114" s="238"/>
      <c r="CF114" s="238"/>
      <c r="CG114" s="238"/>
      <c r="CH114" s="238"/>
      <c r="CI114" s="238"/>
      <c r="CJ114" s="238"/>
      <c r="CK114" s="238"/>
      <c r="CL114" s="238"/>
      <c r="CM114" s="238"/>
      <c r="CN114" s="238"/>
      <c r="CO114" s="238"/>
      <c r="CP114" s="238"/>
      <c r="CQ114" s="238"/>
      <c r="CR114" s="238"/>
      <c r="CS114" s="238"/>
      <c r="CT114" s="238"/>
      <c r="CU114" s="238"/>
      <c r="CV114" s="238"/>
      <c r="CW114" s="238"/>
      <c r="CX114" s="238"/>
      <c r="CY114" s="238"/>
      <c r="CZ114" s="238"/>
      <c r="DA114" s="238"/>
      <c r="DB114" s="238"/>
      <c r="DC114" s="238"/>
      <c r="DD114" s="238"/>
      <c r="DE114" s="238"/>
      <c r="DF114" s="238"/>
      <c r="DG114" s="238"/>
      <c r="DH114" s="238"/>
    </row>
    <row r="115" spans="2:112">
      <c r="B115" s="226"/>
      <c r="BN115" s="226"/>
      <c r="BO115" s="226"/>
      <c r="BP115" s="226"/>
      <c r="BS115" s="240"/>
      <c r="BU115" s="71"/>
      <c r="BV115" s="71"/>
      <c r="BW115" s="82"/>
      <c r="BX115" s="238"/>
      <c r="BY115" s="238"/>
      <c r="BZ115" s="238"/>
      <c r="CA115" s="238"/>
      <c r="CB115" s="238"/>
      <c r="CC115" s="238"/>
      <c r="CD115" s="238"/>
      <c r="CE115" s="238"/>
      <c r="CF115" s="238"/>
      <c r="CG115" s="238"/>
      <c r="CH115" s="238"/>
      <c r="CI115" s="238"/>
      <c r="CJ115" s="238"/>
      <c r="CK115" s="238"/>
      <c r="CL115" s="238"/>
      <c r="CM115" s="238"/>
      <c r="CN115" s="238"/>
      <c r="CO115" s="238"/>
      <c r="CP115" s="238"/>
      <c r="CQ115" s="238"/>
      <c r="CR115" s="238"/>
      <c r="CS115" s="238"/>
      <c r="CT115" s="238"/>
      <c r="CU115" s="238"/>
      <c r="CV115" s="238"/>
      <c r="CW115" s="238"/>
      <c r="CX115" s="238"/>
      <c r="CY115" s="238"/>
      <c r="CZ115" s="238"/>
      <c r="DA115" s="238"/>
      <c r="DB115" s="238"/>
      <c r="DC115" s="238"/>
      <c r="DD115" s="238"/>
      <c r="DE115" s="238"/>
      <c r="DF115" s="238"/>
      <c r="DG115" s="238"/>
      <c r="DH115" s="238"/>
    </row>
    <row r="116" spans="2:112">
      <c r="B116" s="226"/>
      <c r="BN116" s="226"/>
      <c r="BO116" s="226"/>
      <c r="BP116" s="226"/>
      <c r="BS116" s="240"/>
      <c r="BU116" s="71"/>
      <c r="BV116" s="71"/>
      <c r="BW116" s="82"/>
      <c r="BX116" s="238"/>
      <c r="BY116" s="238"/>
      <c r="BZ116" s="238"/>
      <c r="CA116" s="238"/>
      <c r="CB116" s="238"/>
      <c r="CC116" s="238"/>
      <c r="CD116" s="238"/>
      <c r="CE116" s="238"/>
      <c r="CF116" s="238"/>
      <c r="CG116" s="238"/>
      <c r="CH116" s="238"/>
      <c r="CI116" s="238"/>
      <c r="CJ116" s="238"/>
      <c r="CK116" s="238"/>
      <c r="CL116" s="238"/>
      <c r="CM116" s="238"/>
      <c r="CN116" s="238"/>
      <c r="CO116" s="238"/>
      <c r="CP116" s="238"/>
      <c r="CQ116" s="238"/>
      <c r="CR116" s="238"/>
      <c r="CS116" s="238"/>
      <c r="CT116" s="238"/>
      <c r="CU116" s="238"/>
      <c r="CV116" s="238"/>
      <c r="CW116" s="238"/>
      <c r="CX116" s="238"/>
      <c r="CY116" s="238"/>
      <c r="CZ116" s="238"/>
      <c r="DA116" s="238"/>
      <c r="DB116" s="238"/>
      <c r="DC116" s="238"/>
      <c r="DD116" s="238"/>
      <c r="DE116" s="238"/>
      <c r="DF116" s="238"/>
      <c r="DG116" s="238"/>
      <c r="DH116" s="238"/>
    </row>
    <row r="117" spans="2:112">
      <c r="B117" s="226"/>
      <c r="BN117" s="226"/>
      <c r="BO117" s="226"/>
      <c r="BP117" s="226"/>
      <c r="BS117" s="240"/>
      <c r="BU117" s="71"/>
      <c r="BV117" s="71"/>
      <c r="BW117" s="82"/>
      <c r="BX117" s="238"/>
      <c r="BY117" s="238"/>
      <c r="BZ117" s="238"/>
      <c r="CA117" s="238"/>
      <c r="CB117" s="238"/>
      <c r="CC117" s="238"/>
      <c r="CD117" s="238"/>
      <c r="CE117" s="238"/>
      <c r="CF117" s="238"/>
      <c r="CG117" s="238"/>
      <c r="CH117" s="238"/>
      <c r="CI117" s="238"/>
      <c r="CJ117" s="238"/>
      <c r="CK117" s="238"/>
      <c r="CL117" s="238"/>
      <c r="CM117" s="238"/>
      <c r="CN117" s="238"/>
      <c r="CO117" s="238"/>
      <c r="CP117" s="238"/>
      <c r="CQ117" s="238"/>
      <c r="CR117" s="238"/>
      <c r="CS117" s="238"/>
      <c r="CT117" s="238"/>
      <c r="CU117" s="238"/>
      <c r="CV117" s="238"/>
      <c r="CW117" s="238"/>
      <c r="CX117" s="238"/>
      <c r="CY117" s="238"/>
      <c r="CZ117" s="238"/>
      <c r="DA117" s="238"/>
      <c r="DB117" s="238"/>
      <c r="DC117" s="238"/>
      <c r="DD117" s="238"/>
      <c r="DE117" s="238"/>
      <c r="DF117" s="238"/>
      <c r="DG117" s="238"/>
      <c r="DH117" s="238"/>
    </row>
    <row r="118" spans="2:112">
      <c r="B118" s="226"/>
      <c r="BN118" s="226"/>
      <c r="BO118" s="226"/>
      <c r="BP118" s="226"/>
      <c r="BS118" s="240"/>
      <c r="BU118" s="71"/>
      <c r="BV118" s="71"/>
      <c r="BW118" s="82"/>
      <c r="BX118" s="238"/>
      <c r="BY118" s="238"/>
      <c r="BZ118" s="238"/>
      <c r="CA118" s="238"/>
      <c r="CB118" s="238"/>
      <c r="CC118" s="238"/>
      <c r="CD118" s="238"/>
      <c r="CE118" s="238"/>
      <c r="CF118" s="238"/>
      <c r="CG118" s="238"/>
      <c r="CH118" s="238"/>
      <c r="CI118" s="238"/>
      <c r="CJ118" s="238"/>
      <c r="CK118" s="238"/>
      <c r="CL118" s="238"/>
      <c r="CM118" s="238"/>
      <c r="CN118" s="238"/>
      <c r="CO118" s="238"/>
      <c r="CP118" s="238"/>
      <c r="CQ118" s="238"/>
      <c r="CR118" s="238"/>
      <c r="CS118" s="238"/>
      <c r="CT118" s="238"/>
      <c r="CU118" s="238"/>
      <c r="CV118" s="238"/>
      <c r="CW118" s="238"/>
      <c r="CX118" s="238"/>
      <c r="CY118" s="238"/>
      <c r="CZ118" s="238"/>
      <c r="DA118" s="238"/>
      <c r="DB118" s="238"/>
      <c r="DC118" s="238"/>
      <c r="DD118" s="238"/>
      <c r="DE118" s="238"/>
      <c r="DF118" s="238"/>
      <c r="DG118" s="238"/>
      <c r="DH118" s="238"/>
    </row>
    <row r="119" spans="2:112">
      <c r="B119" s="226"/>
      <c r="BN119" s="226"/>
      <c r="BO119" s="226"/>
      <c r="BP119" s="226"/>
      <c r="BS119" s="240"/>
      <c r="BU119" s="71"/>
      <c r="BV119" s="71"/>
      <c r="BW119" s="82"/>
      <c r="BX119" s="238"/>
      <c r="BY119" s="238"/>
      <c r="BZ119" s="238"/>
      <c r="CA119" s="238"/>
      <c r="CB119" s="238"/>
      <c r="CC119" s="238"/>
      <c r="CD119" s="238"/>
      <c r="CE119" s="238"/>
      <c r="CF119" s="238"/>
      <c r="CG119" s="238"/>
      <c r="CH119" s="238"/>
      <c r="CI119" s="238"/>
      <c r="CJ119" s="238"/>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row>
    <row r="120" spans="2:112">
      <c r="B120" s="226"/>
      <c r="BN120" s="226"/>
      <c r="BO120" s="226"/>
      <c r="BP120" s="226"/>
      <c r="BS120" s="240"/>
      <c r="BU120" s="71"/>
      <c r="BV120" s="71"/>
      <c r="BW120" s="82"/>
      <c r="BX120" s="238"/>
      <c r="BY120" s="238"/>
      <c r="BZ120" s="238"/>
      <c r="CA120" s="238"/>
      <c r="CB120" s="238"/>
      <c r="CC120" s="238"/>
      <c r="CD120" s="238"/>
      <c r="CE120" s="238"/>
      <c r="CF120" s="238"/>
      <c r="CG120" s="238"/>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row>
    <row r="121" spans="2:112">
      <c r="B121" s="226"/>
      <c r="BN121" s="226"/>
      <c r="BO121" s="226"/>
      <c r="BP121" s="226"/>
      <c r="BS121" s="240"/>
      <c r="BU121" s="71"/>
      <c r="BV121" s="71"/>
      <c r="BW121" s="82"/>
      <c r="BX121" s="238"/>
      <c r="BY121" s="238"/>
      <c r="BZ121" s="238"/>
      <c r="CA121" s="238"/>
      <c r="CB121" s="238"/>
      <c r="CC121" s="238"/>
      <c r="CD121" s="238"/>
      <c r="CE121" s="238"/>
      <c r="CF121" s="238"/>
      <c r="CG121" s="238"/>
      <c r="CH121" s="238"/>
      <c r="CI121" s="238"/>
      <c r="CJ121" s="238"/>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row>
    <row r="122" spans="2:112">
      <c r="B122" s="226"/>
      <c r="BN122" s="226"/>
      <c r="BO122" s="226"/>
      <c r="BP122" s="226"/>
      <c r="BS122" s="240"/>
      <c r="BU122" s="71"/>
      <c r="BV122" s="71"/>
      <c r="BW122" s="82"/>
      <c r="BX122" s="238"/>
      <c r="BY122" s="238"/>
      <c r="BZ122" s="238"/>
      <c r="CA122" s="238"/>
      <c r="CB122" s="238"/>
      <c r="CC122" s="238"/>
      <c r="CD122" s="238"/>
      <c r="CE122" s="238"/>
      <c r="CF122" s="238"/>
      <c r="CG122" s="238"/>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row>
    <row r="123" spans="2:112">
      <c r="B123" s="226"/>
      <c r="BN123" s="226"/>
      <c r="BO123" s="226"/>
      <c r="BP123" s="226"/>
      <c r="BS123" s="240"/>
      <c r="BU123" s="71"/>
      <c r="BV123" s="71"/>
      <c r="BW123" s="82"/>
      <c r="BX123" s="238"/>
      <c r="BY123" s="238"/>
      <c r="BZ123" s="238"/>
      <c r="CA123" s="238"/>
      <c r="CB123" s="238"/>
      <c r="CC123" s="238"/>
      <c r="CD123" s="238"/>
      <c r="CE123" s="238"/>
      <c r="CF123" s="238"/>
      <c r="CG123" s="238"/>
      <c r="CH123" s="238"/>
      <c r="CI123" s="238"/>
      <c r="CJ123" s="238"/>
      <c r="CK123" s="238"/>
      <c r="CL123" s="238"/>
      <c r="CM123" s="238"/>
      <c r="CN123" s="238"/>
      <c r="CO123" s="238"/>
      <c r="CP123" s="238"/>
      <c r="CQ123" s="238"/>
      <c r="CR123" s="238"/>
      <c r="CS123" s="238"/>
      <c r="CT123" s="238"/>
      <c r="CU123" s="238"/>
      <c r="CV123" s="238"/>
      <c r="CW123" s="238"/>
      <c r="CX123" s="238"/>
      <c r="CY123" s="238"/>
      <c r="CZ123" s="238"/>
      <c r="DA123" s="238"/>
      <c r="DB123" s="238"/>
      <c r="DC123" s="238"/>
      <c r="DD123" s="238"/>
      <c r="DE123" s="238"/>
      <c r="DF123" s="238"/>
      <c r="DG123" s="238"/>
      <c r="DH123" s="238"/>
    </row>
    <row r="124" spans="2:112">
      <c r="B124" s="226"/>
      <c r="BP124" s="82"/>
      <c r="BQ124" s="238"/>
      <c r="BR124" s="238"/>
      <c r="BS124" s="238"/>
      <c r="BT124" s="238"/>
      <c r="BU124" s="238"/>
      <c r="BV124" s="238"/>
      <c r="BW124" s="238"/>
      <c r="BX124" s="238"/>
      <c r="BY124" s="238"/>
      <c r="BZ124" s="238"/>
      <c r="CA124" s="238"/>
      <c r="CB124" s="238"/>
      <c r="CC124" s="238"/>
      <c r="CD124" s="238"/>
      <c r="CE124" s="238"/>
      <c r="CF124" s="238"/>
      <c r="CG124" s="238"/>
      <c r="CH124" s="238"/>
      <c r="CI124" s="238"/>
      <c r="CJ124" s="238"/>
      <c r="CK124" s="238"/>
      <c r="CL124" s="238"/>
      <c r="CM124" s="238"/>
      <c r="CN124" s="238"/>
      <c r="CO124" s="238"/>
      <c r="CP124" s="238"/>
      <c r="CQ124" s="238"/>
      <c r="CR124" s="238"/>
      <c r="CS124" s="238"/>
      <c r="CT124" s="238"/>
      <c r="CU124" s="238"/>
      <c r="CV124" s="238"/>
      <c r="CW124" s="238"/>
      <c r="CX124" s="238"/>
      <c r="CY124" s="238"/>
      <c r="CZ124" s="238"/>
      <c r="DA124" s="238"/>
    </row>
    <row r="125" spans="2:112">
      <c r="B125" s="226"/>
      <c r="BP125" s="82"/>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38"/>
      <c r="CN125" s="238"/>
      <c r="CO125" s="238"/>
      <c r="CP125" s="238"/>
      <c r="CQ125" s="238"/>
      <c r="CR125" s="238"/>
      <c r="CS125" s="238"/>
      <c r="CT125" s="238"/>
      <c r="CU125" s="238"/>
      <c r="CV125" s="238"/>
      <c r="CW125" s="238"/>
      <c r="CX125" s="238"/>
      <c r="CY125" s="238"/>
      <c r="CZ125" s="238"/>
      <c r="DA125" s="238"/>
    </row>
    <row r="126" spans="2:112">
      <c r="B126" s="226"/>
      <c r="BP126" s="82"/>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38"/>
      <c r="CN126" s="238"/>
      <c r="CO126" s="238"/>
      <c r="CP126" s="238"/>
      <c r="CQ126" s="238"/>
      <c r="CR126" s="238"/>
      <c r="CS126" s="238"/>
      <c r="CT126" s="238"/>
      <c r="CU126" s="238"/>
      <c r="CV126" s="238"/>
      <c r="CW126" s="238"/>
      <c r="CX126" s="238"/>
      <c r="CY126" s="238"/>
      <c r="CZ126" s="238"/>
      <c r="DA126" s="238"/>
    </row>
    <row r="127" spans="2:112">
      <c r="B127" s="226"/>
      <c r="BP127" s="82"/>
      <c r="BQ127" s="238"/>
      <c r="BR127" s="238"/>
      <c r="BS127" s="238"/>
      <c r="BT127" s="238"/>
      <c r="BU127" s="238"/>
      <c r="BV127" s="238"/>
      <c r="BW127" s="238"/>
      <c r="BX127" s="238"/>
      <c r="BY127" s="238"/>
      <c r="BZ127" s="238"/>
      <c r="CA127" s="238"/>
      <c r="CB127" s="238"/>
      <c r="CC127" s="238"/>
      <c r="CD127" s="238"/>
      <c r="CE127" s="238"/>
      <c r="CF127" s="238"/>
      <c r="CG127" s="238"/>
      <c r="CH127" s="238"/>
      <c r="CI127" s="238"/>
      <c r="CJ127" s="238"/>
      <c r="CK127" s="238"/>
      <c r="CL127" s="238"/>
      <c r="CM127" s="238"/>
      <c r="CN127" s="238"/>
      <c r="CO127" s="238"/>
      <c r="CP127" s="238"/>
      <c r="CQ127" s="238"/>
      <c r="CR127" s="238"/>
      <c r="CS127" s="238"/>
      <c r="CT127" s="238"/>
      <c r="CU127" s="238"/>
      <c r="CV127" s="238"/>
      <c r="CW127" s="238"/>
      <c r="CX127" s="238"/>
      <c r="CY127" s="238"/>
      <c r="CZ127" s="238"/>
      <c r="DA127" s="238"/>
    </row>
    <row r="128" spans="2:112">
      <c r="B128" s="226"/>
      <c r="BP128" s="82"/>
      <c r="BQ128" s="238"/>
      <c r="BR128" s="238"/>
      <c r="BS128" s="238"/>
      <c r="BT128" s="238"/>
      <c r="BU128" s="238"/>
      <c r="BV128" s="238"/>
      <c r="BW128" s="238"/>
      <c r="BX128" s="238"/>
      <c r="BY128" s="238"/>
      <c r="BZ128" s="238"/>
      <c r="CA128" s="238"/>
      <c r="CB128" s="238"/>
      <c r="CC128" s="238"/>
      <c r="CD128" s="238"/>
      <c r="CE128" s="238"/>
      <c r="CF128" s="238"/>
      <c r="CG128" s="238"/>
      <c r="CH128" s="238"/>
      <c r="CI128" s="238"/>
      <c r="CJ128" s="238"/>
      <c r="CK128" s="238"/>
      <c r="CL128" s="238"/>
      <c r="CM128" s="238"/>
      <c r="CN128" s="238"/>
      <c r="CO128" s="238"/>
      <c r="CP128" s="238"/>
      <c r="CQ128" s="238"/>
      <c r="CR128" s="238"/>
      <c r="CS128" s="238"/>
      <c r="CT128" s="238"/>
      <c r="CU128" s="238"/>
      <c r="CV128" s="238"/>
      <c r="CW128" s="238"/>
      <c r="CX128" s="238"/>
      <c r="CY128" s="238"/>
      <c r="CZ128" s="238"/>
      <c r="DA128" s="238"/>
    </row>
    <row r="129" spans="2:105">
      <c r="B129" s="226"/>
      <c r="BP129" s="82"/>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38"/>
      <c r="CN129" s="238"/>
      <c r="CO129" s="238"/>
      <c r="CP129" s="238"/>
      <c r="CQ129" s="238"/>
      <c r="CR129" s="238"/>
      <c r="CS129" s="238"/>
      <c r="CT129" s="238"/>
      <c r="CU129" s="238"/>
      <c r="CV129" s="238"/>
      <c r="CW129" s="238"/>
      <c r="CX129" s="238"/>
      <c r="CY129" s="238"/>
      <c r="CZ129" s="238"/>
      <c r="DA129" s="238"/>
    </row>
    <row r="130" spans="2:105">
      <c r="B130" s="226"/>
      <c r="BP130" s="82"/>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row>
    <row r="131" spans="2:105">
      <c r="B131" s="226"/>
      <c r="BP131" s="82"/>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row>
    <row r="132" spans="2:105">
      <c r="B132" s="226"/>
      <c r="BP132" s="82"/>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38"/>
      <c r="CN132" s="238"/>
      <c r="CO132" s="238"/>
      <c r="CP132" s="238"/>
      <c r="CQ132" s="238"/>
      <c r="CR132" s="238"/>
      <c r="CS132" s="238"/>
      <c r="CT132" s="238"/>
      <c r="CU132" s="238"/>
      <c r="CV132" s="238"/>
      <c r="CW132" s="238"/>
      <c r="CX132" s="238"/>
      <c r="CY132" s="238"/>
      <c r="CZ132" s="238"/>
      <c r="DA132" s="238"/>
    </row>
    <row r="133" spans="2:105">
      <c r="B133" s="226"/>
      <c r="BP133" s="82"/>
      <c r="BQ133" s="238"/>
      <c r="BR133" s="238"/>
      <c r="BS133" s="238"/>
      <c r="BT133" s="238"/>
      <c r="BU133" s="238"/>
      <c r="BV133" s="238"/>
      <c r="BW133" s="238"/>
      <c r="BX133" s="238"/>
      <c r="BY133" s="238"/>
      <c r="BZ133" s="238"/>
      <c r="CA133" s="238"/>
      <c r="CB133" s="238"/>
      <c r="CC133" s="238"/>
      <c r="CD133" s="238"/>
      <c r="CE133" s="238"/>
      <c r="CF133" s="238"/>
      <c r="CG133" s="238"/>
      <c r="CH133" s="238"/>
      <c r="CI133" s="238"/>
      <c r="CJ133" s="238"/>
      <c r="CK133" s="238"/>
      <c r="CL133" s="238"/>
      <c r="CM133" s="238"/>
      <c r="CN133" s="238"/>
      <c r="CO133" s="238"/>
      <c r="CP133" s="238"/>
      <c r="CQ133" s="238"/>
      <c r="CR133" s="238"/>
      <c r="CS133" s="238"/>
      <c r="CT133" s="238"/>
      <c r="CU133" s="238"/>
      <c r="CV133" s="238"/>
      <c r="CW133" s="238"/>
      <c r="CX133" s="238"/>
      <c r="CY133" s="238"/>
      <c r="CZ133" s="238"/>
      <c r="DA133" s="238"/>
    </row>
    <row r="134" spans="2:105">
      <c r="B134" s="226"/>
      <c r="BP134" s="82"/>
      <c r="BQ134" s="238"/>
      <c r="BR134" s="238"/>
      <c r="BS134" s="238"/>
      <c r="BT134" s="238"/>
      <c r="BU134" s="238"/>
      <c r="BV134" s="238"/>
      <c r="BW134" s="238"/>
      <c r="BX134" s="238"/>
      <c r="BY134" s="238"/>
      <c r="BZ134" s="238"/>
      <c r="CA134" s="238"/>
      <c r="CB134" s="238"/>
      <c r="CC134" s="238"/>
      <c r="CD134" s="238"/>
      <c r="CE134" s="238"/>
      <c r="CF134" s="238"/>
      <c r="CG134" s="238"/>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row>
    <row r="135" spans="2:105">
      <c r="B135" s="226"/>
      <c r="BP135" s="82"/>
      <c r="BQ135" s="238"/>
      <c r="BR135" s="238"/>
      <c r="BS135" s="238"/>
      <c r="BT135" s="238"/>
      <c r="BU135" s="238"/>
      <c r="BV135" s="238"/>
      <c r="BW135" s="238"/>
      <c r="BX135" s="238"/>
      <c r="BY135" s="238"/>
      <c r="BZ135" s="238"/>
      <c r="CA135" s="238"/>
      <c r="CB135" s="238"/>
      <c r="CC135" s="238"/>
      <c r="CD135" s="238"/>
      <c r="CE135" s="238"/>
      <c r="CF135" s="238"/>
      <c r="CG135" s="238"/>
      <c r="CH135" s="238"/>
      <c r="CI135" s="238"/>
      <c r="CJ135" s="238"/>
      <c r="CK135" s="238"/>
      <c r="CL135" s="238"/>
      <c r="CM135" s="238"/>
      <c r="CN135" s="238"/>
      <c r="CO135" s="238"/>
      <c r="CP135" s="238"/>
      <c r="CQ135" s="238"/>
      <c r="CR135" s="238"/>
      <c r="CS135" s="238"/>
      <c r="CT135" s="238"/>
      <c r="CU135" s="238"/>
      <c r="CV135" s="238"/>
      <c r="CW135" s="238"/>
      <c r="CX135" s="238"/>
      <c r="CY135" s="238"/>
      <c r="CZ135" s="238"/>
      <c r="DA135" s="238"/>
    </row>
    <row r="136" spans="2:105">
      <c r="B136" s="226"/>
      <c r="BP136" s="82"/>
      <c r="BQ136" s="238"/>
      <c r="BR136" s="238"/>
      <c r="BS136" s="238"/>
      <c r="BT136" s="238"/>
      <c r="BU136" s="238"/>
      <c r="BV136" s="238"/>
      <c r="BW136" s="238"/>
      <c r="BX136" s="238"/>
      <c r="BY136" s="238"/>
      <c r="BZ136" s="238"/>
      <c r="CA136" s="238"/>
      <c r="CB136" s="238"/>
      <c r="CC136" s="238"/>
      <c r="CD136" s="238"/>
      <c r="CE136" s="238"/>
      <c r="CF136" s="238"/>
      <c r="CG136" s="238"/>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row>
    <row r="137" spans="2:105">
      <c r="B137" s="226"/>
      <c r="BP137" s="82"/>
      <c r="BQ137" s="238"/>
      <c r="BR137" s="238"/>
      <c r="BS137" s="238"/>
      <c r="BT137" s="238"/>
      <c r="BU137" s="238"/>
      <c r="BV137" s="238"/>
      <c r="BW137" s="238"/>
      <c r="BX137" s="238"/>
      <c r="BY137" s="238"/>
      <c r="BZ137" s="238"/>
      <c r="CA137" s="238"/>
      <c r="CB137" s="238"/>
      <c r="CC137" s="238"/>
      <c r="CD137" s="238"/>
      <c r="CE137" s="238"/>
      <c r="CF137" s="238"/>
      <c r="CG137" s="238"/>
      <c r="CH137" s="238"/>
      <c r="CI137" s="238"/>
      <c r="CJ137" s="238"/>
      <c r="CK137" s="238"/>
      <c r="CL137" s="238"/>
      <c r="CM137" s="238"/>
      <c r="CN137" s="238"/>
      <c r="CO137" s="238"/>
      <c r="CP137" s="238"/>
      <c r="CQ137" s="238"/>
      <c r="CR137" s="238"/>
      <c r="CS137" s="238"/>
      <c r="CT137" s="238"/>
      <c r="CU137" s="238"/>
      <c r="CV137" s="238"/>
      <c r="CW137" s="238"/>
      <c r="CX137" s="238"/>
      <c r="CY137" s="238"/>
      <c r="CZ137" s="238"/>
      <c r="DA137" s="238"/>
    </row>
    <row r="138" spans="2:105">
      <c r="B138" s="226"/>
      <c r="BP138" s="82"/>
      <c r="BQ138" s="238"/>
      <c r="BR138" s="238"/>
      <c r="BS138" s="238"/>
      <c r="BT138" s="238"/>
      <c r="BU138" s="238"/>
      <c r="BV138" s="238"/>
      <c r="BW138" s="238"/>
      <c r="BX138" s="238"/>
      <c r="BY138" s="238"/>
      <c r="BZ138" s="238"/>
      <c r="CA138" s="238"/>
      <c r="CB138" s="238"/>
      <c r="CC138" s="238"/>
      <c r="CD138" s="238"/>
      <c r="CE138" s="238"/>
      <c r="CF138" s="238"/>
      <c r="CG138" s="238"/>
      <c r="CH138" s="238"/>
      <c r="CI138" s="238"/>
      <c r="CJ138" s="238"/>
      <c r="CK138" s="238"/>
      <c r="CL138" s="238"/>
      <c r="CM138" s="238"/>
      <c r="CN138" s="238"/>
      <c r="CO138" s="238"/>
      <c r="CP138" s="238"/>
      <c r="CQ138" s="238"/>
      <c r="CR138" s="238"/>
      <c r="CS138" s="238"/>
      <c r="CT138" s="238"/>
      <c r="CU138" s="238"/>
      <c r="CV138" s="238"/>
      <c r="CW138" s="238"/>
      <c r="CX138" s="238"/>
      <c r="CY138" s="238"/>
      <c r="CZ138" s="238"/>
      <c r="DA138" s="238"/>
    </row>
    <row r="139" spans="2:105">
      <c r="B139" s="226"/>
      <c r="BP139" s="82"/>
      <c r="BQ139" s="238"/>
      <c r="BR139" s="238"/>
      <c r="BS139" s="238"/>
      <c r="BT139" s="238"/>
      <c r="BU139" s="238"/>
      <c r="BV139" s="238"/>
      <c r="BW139" s="238"/>
      <c r="BX139" s="238"/>
      <c r="BY139" s="238"/>
      <c r="BZ139" s="238"/>
      <c r="CA139" s="238"/>
      <c r="CB139" s="238"/>
      <c r="CC139" s="238"/>
      <c r="CD139" s="238"/>
      <c r="CE139" s="238"/>
      <c r="CF139" s="238"/>
      <c r="CG139" s="238"/>
      <c r="CH139" s="238"/>
      <c r="CI139" s="238"/>
      <c r="CJ139" s="238"/>
      <c r="CK139" s="238"/>
      <c r="CL139" s="238"/>
      <c r="CM139" s="238"/>
      <c r="CN139" s="238"/>
      <c r="CO139" s="238"/>
      <c r="CP139" s="238"/>
      <c r="CQ139" s="238"/>
      <c r="CR139" s="238"/>
      <c r="CS139" s="238"/>
      <c r="CT139" s="238"/>
      <c r="CU139" s="238"/>
      <c r="CV139" s="238"/>
      <c r="CW139" s="238"/>
      <c r="CX139" s="238"/>
      <c r="CY139" s="238"/>
      <c r="CZ139" s="238"/>
      <c r="DA139" s="238"/>
    </row>
    <row r="140" spans="2:105">
      <c r="B140" s="226"/>
      <c r="BP140" s="82"/>
      <c r="BQ140" s="238"/>
      <c r="BR140" s="238"/>
      <c r="BS140" s="238"/>
      <c r="BT140" s="238"/>
      <c r="BU140" s="238"/>
      <c r="BV140" s="238"/>
      <c r="BW140" s="238"/>
      <c r="BX140" s="238"/>
      <c r="BY140" s="238"/>
      <c r="BZ140" s="238"/>
      <c r="CA140" s="238"/>
      <c r="CB140" s="238"/>
      <c r="CC140" s="238"/>
      <c r="CD140" s="238"/>
      <c r="CE140" s="238"/>
      <c r="CF140" s="238"/>
      <c r="CG140" s="238"/>
      <c r="CH140" s="238"/>
      <c r="CI140" s="238"/>
      <c r="CJ140" s="238"/>
      <c r="CK140" s="238"/>
      <c r="CL140" s="238"/>
      <c r="CM140" s="238"/>
      <c r="CN140" s="238"/>
      <c r="CO140" s="238"/>
      <c r="CP140" s="238"/>
      <c r="CQ140" s="238"/>
      <c r="CR140" s="238"/>
      <c r="CS140" s="238"/>
      <c r="CT140" s="238"/>
      <c r="CU140" s="238"/>
      <c r="CV140" s="238"/>
      <c r="CW140" s="238"/>
      <c r="CX140" s="238"/>
      <c r="CY140" s="238"/>
      <c r="CZ140" s="238"/>
      <c r="DA140" s="238"/>
    </row>
    <row r="141" spans="2:105">
      <c r="B141" s="226"/>
      <c r="BP141" s="82"/>
      <c r="BQ141" s="238"/>
      <c r="BR141" s="238"/>
      <c r="BS141" s="238"/>
      <c r="BT141" s="238"/>
      <c r="BU141" s="238"/>
      <c r="BV141" s="238"/>
      <c r="BW141" s="238"/>
      <c r="BX141" s="238"/>
      <c r="BY141" s="238"/>
      <c r="BZ141" s="238"/>
      <c r="CA141" s="238"/>
      <c r="CB141" s="238"/>
      <c r="CC141" s="238"/>
      <c r="CD141" s="238"/>
      <c r="CE141" s="238"/>
      <c r="CF141" s="238"/>
      <c r="CG141" s="238"/>
      <c r="CH141" s="238"/>
      <c r="CI141" s="238"/>
      <c r="CJ141" s="238"/>
      <c r="CK141" s="238"/>
      <c r="CL141" s="238"/>
      <c r="CM141" s="238"/>
      <c r="CN141" s="238"/>
      <c r="CO141" s="238"/>
      <c r="CP141" s="238"/>
      <c r="CQ141" s="238"/>
      <c r="CR141" s="238"/>
      <c r="CS141" s="238"/>
      <c r="CT141" s="238"/>
      <c r="CU141" s="238"/>
      <c r="CV141" s="238"/>
      <c r="CW141" s="238"/>
      <c r="CX141" s="238"/>
      <c r="CY141" s="238"/>
      <c r="CZ141" s="238"/>
      <c r="DA141" s="238"/>
    </row>
    <row r="142" spans="2:105">
      <c r="B142" s="226"/>
      <c r="BP142" s="82"/>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row>
    <row r="143" spans="2:105">
      <c r="B143" s="226"/>
      <c r="BP143" s="82"/>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row>
    <row r="144" spans="2:105">
      <c r="B144" s="226"/>
      <c r="BP144" s="82"/>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row>
    <row r="145" spans="2:105">
      <c r="B145" s="226"/>
      <c r="BP145" s="82"/>
      <c r="BQ145" s="238"/>
      <c r="BR145" s="238"/>
      <c r="BS145" s="238"/>
      <c r="BT145" s="238"/>
      <c r="BU145" s="238"/>
      <c r="BV145" s="238"/>
      <c r="BW145" s="238"/>
      <c r="BX145" s="238"/>
      <c r="BY145" s="238"/>
      <c r="BZ145" s="238"/>
      <c r="CA145" s="238"/>
      <c r="CB145" s="238"/>
      <c r="CC145" s="238"/>
      <c r="CD145" s="238"/>
      <c r="CE145" s="238"/>
      <c r="CF145" s="238"/>
      <c r="CG145" s="238"/>
      <c r="CH145" s="238"/>
      <c r="CI145" s="238"/>
      <c r="CJ145" s="238"/>
      <c r="CK145" s="238"/>
      <c r="CL145" s="238"/>
      <c r="CM145" s="238"/>
      <c r="CN145" s="238"/>
      <c r="CO145" s="238"/>
      <c r="CP145" s="238"/>
      <c r="CQ145" s="238"/>
      <c r="CR145" s="238"/>
      <c r="CS145" s="238"/>
      <c r="CT145" s="238"/>
      <c r="CU145" s="238"/>
      <c r="CV145" s="238"/>
      <c r="CW145" s="238"/>
      <c r="CX145" s="238"/>
      <c r="CY145" s="238"/>
      <c r="CZ145" s="238"/>
      <c r="DA145" s="238"/>
    </row>
    <row r="146" spans="2:105">
      <c r="B146" s="226"/>
      <c r="BP146" s="82"/>
      <c r="BQ146" s="238"/>
      <c r="BR146" s="238"/>
      <c r="BS146" s="238"/>
      <c r="BT146" s="238"/>
      <c r="BU146" s="238"/>
      <c r="BV146" s="238"/>
      <c r="BW146" s="238"/>
      <c r="BX146" s="238"/>
      <c r="BY146" s="238"/>
      <c r="BZ146" s="238"/>
      <c r="CA146" s="238"/>
      <c r="CB146" s="238"/>
      <c r="CC146" s="238"/>
      <c r="CD146" s="238"/>
      <c r="CE146" s="238"/>
      <c r="CF146" s="238"/>
      <c r="CG146" s="238"/>
      <c r="CH146" s="238"/>
      <c r="CI146" s="238"/>
      <c r="CJ146" s="238"/>
      <c r="CK146" s="238"/>
      <c r="CL146" s="238"/>
      <c r="CM146" s="238"/>
      <c r="CN146" s="238"/>
      <c r="CO146" s="238"/>
      <c r="CP146" s="238"/>
      <c r="CQ146" s="238"/>
      <c r="CR146" s="238"/>
      <c r="CS146" s="238"/>
      <c r="CT146" s="238"/>
      <c r="CU146" s="238"/>
      <c r="CV146" s="238"/>
      <c r="CW146" s="238"/>
      <c r="CX146" s="238"/>
      <c r="CY146" s="238"/>
      <c r="CZ146" s="238"/>
      <c r="DA146" s="238"/>
    </row>
    <row r="147" spans="2:105">
      <c r="B147" s="226"/>
      <c r="BP147" s="82"/>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38"/>
      <c r="CY147" s="238"/>
      <c r="CZ147" s="238"/>
      <c r="DA147" s="238"/>
    </row>
    <row r="148" spans="2:105">
      <c r="B148" s="226"/>
      <c r="BP148" s="82"/>
      <c r="BQ148" s="238"/>
      <c r="BR148" s="238"/>
      <c r="BS148" s="238"/>
      <c r="BT148" s="238"/>
      <c r="BU148" s="238"/>
      <c r="BV148" s="238"/>
      <c r="BW148" s="238"/>
      <c r="BX148" s="238"/>
      <c r="BY148" s="238"/>
      <c r="BZ148" s="238"/>
      <c r="CA148" s="238"/>
      <c r="CB148" s="238"/>
      <c r="CC148" s="238"/>
      <c r="CD148" s="238"/>
      <c r="CE148" s="238"/>
      <c r="CF148" s="238"/>
      <c r="CG148" s="238"/>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row>
    <row r="149" spans="2:105">
      <c r="B149" s="226"/>
      <c r="BP149" s="82"/>
      <c r="BQ149" s="238"/>
      <c r="BR149" s="238"/>
      <c r="BS149" s="238"/>
      <c r="BT149" s="238"/>
      <c r="BU149" s="238"/>
      <c r="BV149" s="238"/>
      <c r="BW149" s="238"/>
      <c r="BX149" s="238"/>
      <c r="BY149" s="238"/>
      <c r="BZ149" s="238"/>
      <c r="CA149" s="238"/>
      <c r="CB149" s="238"/>
      <c r="CC149" s="238"/>
      <c r="CD149" s="238"/>
      <c r="CE149" s="238"/>
      <c r="CF149" s="238"/>
      <c r="CG149" s="238"/>
      <c r="CH149" s="238"/>
      <c r="CI149" s="238"/>
      <c r="CJ149" s="238"/>
      <c r="CK149" s="238"/>
      <c r="CL149" s="238"/>
      <c r="CM149" s="238"/>
      <c r="CN149" s="238"/>
      <c r="CO149" s="238"/>
      <c r="CP149" s="238"/>
      <c r="CQ149" s="238"/>
      <c r="CR149" s="238"/>
      <c r="CS149" s="238"/>
      <c r="CT149" s="238"/>
      <c r="CU149" s="238"/>
      <c r="CV149" s="238"/>
      <c r="CW149" s="238"/>
      <c r="CX149" s="238"/>
      <c r="CY149" s="238"/>
      <c r="CZ149" s="238"/>
      <c r="DA149" s="238"/>
    </row>
    <row r="150" spans="2:105">
      <c r="B150" s="226"/>
      <c r="BP150" s="82"/>
      <c r="BQ150" s="238"/>
      <c r="BR150" s="238"/>
      <c r="BS150" s="238"/>
      <c r="BT150" s="238"/>
      <c r="BU150" s="238"/>
      <c r="BV150" s="238"/>
      <c r="BW150" s="238"/>
      <c r="BX150" s="238"/>
      <c r="BY150" s="238"/>
      <c r="BZ150" s="238"/>
      <c r="CA150" s="238"/>
      <c r="CB150" s="238"/>
      <c r="CC150" s="238"/>
      <c r="CD150" s="238"/>
      <c r="CE150" s="238"/>
      <c r="CF150" s="238"/>
      <c r="CG150" s="238"/>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row>
    <row r="151" spans="2:105">
      <c r="B151" s="226"/>
      <c r="BP151" s="82"/>
      <c r="BQ151" s="238"/>
      <c r="BR151" s="238"/>
      <c r="BS151" s="238"/>
      <c r="BT151" s="238"/>
      <c r="BU151" s="238"/>
      <c r="BV151" s="238"/>
      <c r="BW151" s="238"/>
      <c r="BX151" s="238"/>
      <c r="BY151" s="238"/>
      <c r="BZ151" s="238"/>
      <c r="CA151" s="238"/>
      <c r="CB151" s="238"/>
      <c r="CC151" s="238"/>
      <c r="CD151" s="238"/>
      <c r="CE151" s="238"/>
      <c r="CF151" s="238"/>
      <c r="CG151" s="238"/>
      <c r="CH151" s="238"/>
      <c r="CI151" s="238"/>
      <c r="CJ151" s="238"/>
      <c r="CK151" s="238"/>
      <c r="CL151" s="238"/>
      <c r="CM151" s="238"/>
      <c r="CN151" s="238"/>
      <c r="CO151" s="238"/>
      <c r="CP151" s="238"/>
      <c r="CQ151" s="238"/>
      <c r="CR151" s="238"/>
      <c r="CS151" s="238"/>
      <c r="CT151" s="238"/>
      <c r="CU151" s="238"/>
      <c r="CV151" s="238"/>
      <c r="CW151" s="238"/>
      <c r="CX151" s="238"/>
      <c r="CY151" s="238"/>
      <c r="CZ151" s="238"/>
      <c r="DA151" s="238"/>
    </row>
    <row r="152" spans="2:105">
      <c r="B152" s="226"/>
      <c r="BP152" s="82"/>
      <c r="BQ152" s="238"/>
      <c r="BR152" s="238"/>
      <c r="BS152" s="238"/>
      <c r="BT152" s="238"/>
      <c r="BU152" s="238"/>
      <c r="BV152" s="238"/>
      <c r="BW152" s="238"/>
      <c r="BX152" s="238"/>
      <c r="BY152" s="238"/>
      <c r="BZ152" s="238"/>
      <c r="CA152" s="238"/>
      <c r="CB152" s="238"/>
      <c r="CC152" s="238"/>
      <c r="CD152" s="238"/>
      <c r="CE152" s="238"/>
      <c r="CF152" s="238"/>
      <c r="CG152" s="238"/>
      <c r="CH152" s="238"/>
      <c r="CI152" s="238"/>
      <c r="CJ152" s="238"/>
      <c r="CK152" s="238"/>
      <c r="CL152" s="238"/>
      <c r="CM152" s="238"/>
      <c r="CN152" s="238"/>
      <c r="CO152" s="238"/>
      <c r="CP152" s="238"/>
      <c r="CQ152" s="238"/>
      <c r="CR152" s="238"/>
      <c r="CS152" s="238"/>
      <c r="CT152" s="238"/>
      <c r="CU152" s="238"/>
      <c r="CV152" s="238"/>
      <c r="CW152" s="238"/>
      <c r="CX152" s="238"/>
      <c r="CY152" s="238"/>
      <c r="CZ152" s="238"/>
      <c r="DA152" s="238"/>
    </row>
    <row r="153" spans="2:105">
      <c r="B153" s="226"/>
      <c r="BP153" s="82"/>
      <c r="BQ153" s="238"/>
      <c r="BR153" s="238"/>
      <c r="BS153" s="238"/>
      <c r="BT153" s="238"/>
      <c r="BU153" s="238"/>
      <c r="BV153" s="238"/>
      <c r="BW153" s="238"/>
      <c r="BX153" s="238"/>
      <c r="BY153" s="238"/>
      <c r="BZ153" s="238"/>
      <c r="CA153" s="238"/>
      <c r="CB153" s="238"/>
      <c r="CC153" s="238"/>
      <c r="CD153" s="238"/>
      <c r="CE153" s="238"/>
      <c r="CF153" s="238"/>
      <c r="CG153" s="238"/>
      <c r="CH153" s="238"/>
      <c r="CI153" s="238"/>
      <c r="CJ153" s="238"/>
      <c r="CK153" s="238"/>
      <c r="CL153" s="238"/>
      <c r="CM153" s="238"/>
      <c r="CN153" s="238"/>
      <c r="CO153" s="238"/>
      <c r="CP153" s="238"/>
      <c r="CQ153" s="238"/>
      <c r="CR153" s="238"/>
      <c r="CS153" s="238"/>
      <c r="CT153" s="238"/>
      <c r="CU153" s="238"/>
      <c r="CV153" s="238"/>
      <c r="CW153" s="238"/>
      <c r="CX153" s="238"/>
      <c r="CY153" s="238"/>
      <c r="CZ153" s="238"/>
      <c r="DA153" s="238"/>
    </row>
    <row r="154" spans="2:105">
      <c r="B154" s="226"/>
      <c r="BP154" s="82"/>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38"/>
      <c r="CN154" s="238"/>
      <c r="CO154" s="238"/>
      <c r="CP154" s="238"/>
      <c r="CQ154" s="238"/>
      <c r="CR154" s="238"/>
      <c r="CS154" s="238"/>
      <c r="CT154" s="238"/>
      <c r="CU154" s="238"/>
      <c r="CV154" s="238"/>
      <c r="CW154" s="238"/>
      <c r="CX154" s="238"/>
      <c r="CY154" s="238"/>
      <c r="CZ154" s="238"/>
      <c r="DA154" s="238"/>
    </row>
    <row r="155" spans="2:105">
      <c r="B155" s="226"/>
      <c r="BP155" s="82"/>
      <c r="BQ155" s="238"/>
      <c r="BR155" s="238"/>
      <c r="BS155" s="238"/>
      <c r="BT155" s="238"/>
      <c r="BU155" s="238"/>
      <c r="BV155" s="238"/>
      <c r="BW155" s="238"/>
      <c r="BX155" s="238"/>
      <c r="BY155" s="238"/>
      <c r="BZ155" s="238"/>
      <c r="CA155" s="238"/>
      <c r="CB155" s="238"/>
      <c r="CC155" s="238"/>
      <c r="CD155" s="238"/>
      <c r="CE155" s="238"/>
      <c r="CF155" s="238"/>
      <c r="CG155" s="238"/>
      <c r="CH155" s="238"/>
      <c r="CI155" s="238"/>
      <c r="CJ155" s="238"/>
      <c r="CK155" s="238"/>
      <c r="CL155" s="238"/>
      <c r="CM155" s="238"/>
      <c r="CN155" s="238"/>
      <c r="CO155" s="238"/>
      <c r="CP155" s="238"/>
      <c r="CQ155" s="238"/>
      <c r="CR155" s="238"/>
      <c r="CS155" s="238"/>
      <c r="CT155" s="238"/>
      <c r="CU155" s="238"/>
      <c r="CV155" s="238"/>
      <c r="CW155" s="238"/>
      <c r="CX155" s="238"/>
      <c r="CY155" s="238"/>
      <c r="CZ155" s="238"/>
      <c r="DA155" s="238"/>
    </row>
    <row r="156" spans="2:105">
      <c r="B156" s="226"/>
      <c r="BP156" s="82"/>
      <c r="BQ156" s="238"/>
      <c r="BR156" s="238"/>
      <c r="BS156" s="238"/>
      <c r="BT156" s="238"/>
      <c r="BU156" s="238"/>
      <c r="BV156" s="238"/>
      <c r="BW156" s="238"/>
      <c r="BX156" s="238"/>
      <c r="BY156" s="238"/>
      <c r="BZ156" s="238"/>
      <c r="CA156" s="238"/>
      <c r="CB156" s="238"/>
      <c r="CC156" s="238"/>
      <c r="CD156" s="238"/>
      <c r="CE156" s="238"/>
      <c r="CF156" s="238"/>
      <c r="CG156" s="238"/>
      <c r="CH156" s="238"/>
      <c r="CI156" s="238"/>
      <c r="CJ156" s="238"/>
      <c r="CK156" s="238"/>
      <c r="CL156" s="238"/>
      <c r="CM156" s="238"/>
      <c r="CN156" s="238"/>
      <c r="CO156" s="238"/>
      <c r="CP156" s="238"/>
      <c r="CQ156" s="238"/>
      <c r="CR156" s="238"/>
      <c r="CS156" s="238"/>
      <c r="CT156" s="238"/>
      <c r="CU156" s="238"/>
      <c r="CV156" s="238"/>
      <c r="CW156" s="238"/>
      <c r="CX156" s="238"/>
      <c r="CY156" s="238"/>
      <c r="CZ156" s="238"/>
      <c r="DA156" s="238"/>
    </row>
    <row r="157" spans="2:105">
      <c r="B157" s="226"/>
      <c r="BP157" s="82"/>
      <c r="BQ157" s="238"/>
      <c r="BR157" s="238"/>
      <c r="BS157" s="238"/>
      <c r="BT157" s="238"/>
      <c r="BU157" s="238"/>
      <c r="BV157" s="238"/>
      <c r="BW157" s="238"/>
      <c r="BX157" s="238"/>
      <c r="BY157" s="238"/>
      <c r="BZ157" s="238"/>
      <c r="CA157" s="238"/>
      <c r="CB157" s="238"/>
      <c r="CC157" s="238"/>
      <c r="CD157" s="238"/>
      <c r="CE157" s="238"/>
      <c r="CF157" s="238"/>
      <c r="CG157" s="238"/>
      <c r="CH157" s="238"/>
      <c r="CI157" s="238"/>
      <c r="CJ157" s="238"/>
      <c r="CK157" s="238"/>
      <c r="CL157" s="238"/>
      <c r="CM157" s="238"/>
      <c r="CN157" s="238"/>
      <c r="CO157" s="238"/>
      <c r="CP157" s="238"/>
      <c r="CQ157" s="238"/>
      <c r="CR157" s="238"/>
      <c r="CS157" s="238"/>
      <c r="CT157" s="238"/>
      <c r="CU157" s="238"/>
      <c r="CV157" s="238"/>
      <c r="CW157" s="238"/>
      <c r="CX157" s="238"/>
      <c r="CY157" s="238"/>
      <c r="CZ157" s="238"/>
      <c r="DA157" s="238"/>
    </row>
    <row r="158" spans="2:105">
      <c r="B158" s="226"/>
      <c r="BP158" s="82"/>
      <c r="BQ158" s="238"/>
      <c r="BR158" s="238"/>
      <c r="BS158" s="238"/>
      <c r="BT158" s="238"/>
      <c r="BU158" s="238"/>
      <c r="BV158" s="238"/>
      <c r="BW158" s="238"/>
      <c r="BX158" s="238"/>
      <c r="BY158" s="238"/>
      <c r="BZ158" s="238"/>
      <c r="CA158" s="238"/>
      <c r="CB158" s="238"/>
      <c r="CC158" s="238"/>
      <c r="CD158" s="238"/>
      <c r="CE158" s="238"/>
      <c r="CF158" s="238"/>
      <c r="CG158" s="238"/>
      <c r="CH158" s="238"/>
      <c r="CI158" s="238"/>
      <c r="CJ158" s="238"/>
      <c r="CK158" s="238"/>
      <c r="CL158" s="238"/>
      <c r="CM158" s="238"/>
      <c r="CN158" s="238"/>
      <c r="CO158" s="238"/>
      <c r="CP158" s="238"/>
      <c r="CQ158" s="238"/>
      <c r="CR158" s="238"/>
      <c r="CS158" s="238"/>
      <c r="CT158" s="238"/>
      <c r="CU158" s="238"/>
      <c r="CV158" s="238"/>
      <c r="CW158" s="238"/>
      <c r="CX158" s="238"/>
      <c r="CY158" s="238"/>
      <c r="CZ158" s="238"/>
      <c r="DA158" s="238"/>
    </row>
    <row r="159" spans="2:105">
      <c r="B159" s="226"/>
      <c r="BP159" s="82"/>
      <c r="BQ159" s="238"/>
      <c r="BR159" s="238"/>
      <c r="BS159" s="238"/>
      <c r="BT159" s="238"/>
      <c r="BU159" s="238"/>
      <c r="BV159" s="238"/>
      <c r="BW159" s="238"/>
      <c r="BX159" s="238"/>
      <c r="BY159" s="238"/>
      <c r="BZ159" s="238"/>
      <c r="CA159" s="238"/>
      <c r="CB159" s="238"/>
      <c r="CC159" s="238"/>
      <c r="CD159" s="238"/>
      <c r="CE159" s="238"/>
      <c r="CF159" s="238"/>
      <c r="CG159" s="238"/>
      <c r="CH159" s="238"/>
      <c r="CI159" s="238"/>
      <c r="CJ159" s="238"/>
      <c r="CK159" s="238"/>
      <c r="CL159" s="238"/>
      <c r="CM159" s="238"/>
      <c r="CN159" s="238"/>
      <c r="CO159" s="238"/>
      <c r="CP159" s="238"/>
      <c r="CQ159" s="238"/>
      <c r="CR159" s="238"/>
      <c r="CS159" s="238"/>
      <c r="CT159" s="238"/>
      <c r="CU159" s="238"/>
      <c r="CV159" s="238"/>
      <c r="CW159" s="238"/>
      <c r="CX159" s="238"/>
      <c r="CY159" s="238"/>
      <c r="CZ159" s="238"/>
      <c r="DA159" s="238"/>
    </row>
    <row r="160" spans="2:105">
      <c r="B160" s="226"/>
      <c r="BP160" s="82"/>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row>
    <row r="161" spans="2:105">
      <c r="B161" s="226"/>
      <c r="BP161" s="82"/>
      <c r="BQ161" s="238"/>
      <c r="BR161" s="238"/>
      <c r="BS161" s="238"/>
      <c r="BT161" s="238"/>
      <c r="BU161" s="238"/>
      <c r="BV161" s="238"/>
      <c r="BW161" s="238"/>
      <c r="BX161" s="238"/>
      <c r="BY161" s="238"/>
      <c r="BZ161" s="238"/>
      <c r="CA161" s="238"/>
      <c r="CB161" s="238"/>
      <c r="CC161" s="238"/>
      <c r="CD161" s="238"/>
      <c r="CE161" s="238"/>
      <c r="CF161" s="238"/>
      <c r="CG161" s="238"/>
      <c r="CH161" s="238"/>
      <c r="CI161" s="238"/>
      <c r="CJ161" s="238"/>
      <c r="CK161" s="238"/>
      <c r="CL161" s="238"/>
      <c r="CM161" s="238"/>
      <c r="CN161" s="238"/>
      <c r="CO161" s="238"/>
      <c r="CP161" s="238"/>
      <c r="CQ161" s="238"/>
      <c r="CR161" s="238"/>
      <c r="CS161" s="238"/>
      <c r="CT161" s="238"/>
      <c r="CU161" s="238"/>
      <c r="CV161" s="238"/>
      <c r="CW161" s="238"/>
      <c r="CX161" s="238"/>
      <c r="CY161" s="238"/>
      <c r="CZ161" s="238"/>
      <c r="DA161" s="238"/>
    </row>
    <row r="162" spans="2:105">
      <c r="B162" s="226"/>
      <c r="BP162" s="82"/>
      <c r="BQ162" s="238"/>
      <c r="BR162" s="238"/>
      <c r="BS162" s="238"/>
      <c r="BT162" s="238"/>
      <c r="BU162" s="238"/>
      <c r="BV162" s="238"/>
      <c r="BW162" s="238"/>
      <c r="BX162" s="238"/>
      <c r="BY162" s="238"/>
      <c r="BZ162" s="238"/>
      <c r="CA162" s="238"/>
      <c r="CB162" s="238"/>
      <c r="CC162" s="238"/>
      <c r="CD162" s="238"/>
      <c r="CE162" s="238"/>
      <c r="CF162" s="238"/>
      <c r="CG162" s="238"/>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row>
    <row r="163" spans="2:105">
      <c r="B163" s="226"/>
      <c r="BP163" s="82"/>
      <c r="BQ163" s="238"/>
      <c r="BR163" s="238"/>
      <c r="BS163" s="238"/>
      <c r="BT163" s="238"/>
      <c r="BU163" s="238"/>
      <c r="BV163" s="238"/>
      <c r="BW163" s="238"/>
      <c r="BX163" s="238"/>
      <c r="BY163" s="238"/>
      <c r="BZ163" s="238"/>
      <c r="CA163" s="238"/>
      <c r="CB163" s="238"/>
      <c r="CC163" s="238"/>
      <c r="CD163" s="238"/>
      <c r="CE163" s="238"/>
      <c r="CF163" s="238"/>
      <c r="CG163" s="238"/>
      <c r="CH163" s="238"/>
      <c r="CI163" s="238"/>
      <c r="CJ163" s="238"/>
      <c r="CK163" s="238"/>
      <c r="CL163" s="238"/>
      <c r="CM163" s="238"/>
      <c r="CN163" s="238"/>
      <c r="CO163" s="238"/>
      <c r="CP163" s="238"/>
      <c r="CQ163" s="238"/>
      <c r="CR163" s="238"/>
      <c r="CS163" s="238"/>
      <c r="CT163" s="238"/>
      <c r="CU163" s="238"/>
      <c r="CV163" s="238"/>
      <c r="CW163" s="238"/>
      <c r="CX163" s="238"/>
      <c r="CY163" s="238"/>
      <c r="CZ163" s="238"/>
      <c r="DA163" s="238"/>
    </row>
    <row r="164" spans="2:105">
      <c r="B164" s="226"/>
      <c r="BP164" s="82"/>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row>
    <row r="165" spans="2:105">
      <c r="B165" s="226"/>
      <c r="BP165" s="82"/>
      <c r="BQ165" s="238"/>
      <c r="BR165" s="238"/>
      <c r="BS165" s="238"/>
      <c r="BT165" s="238"/>
      <c r="BU165" s="238"/>
      <c r="BV165" s="238"/>
      <c r="BW165" s="238"/>
      <c r="BX165" s="238"/>
      <c r="BY165" s="238"/>
      <c r="BZ165" s="238"/>
      <c r="CA165" s="238"/>
      <c r="CB165" s="238"/>
      <c r="CC165" s="238"/>
      <c r="CD165" s="238"/>
      <c r="CE165" s="238"/>
      <c r="CF165" s="238"/>
      <c r="CG165" s="238"/>
      <c r="CH165" s="238"/>
      <c r="CI165" s="238"/>
      <c r="CJ165" s="238"/>
      <c r="CK165" s="238"/>
      <c r="CL165" s="238"/>
      <c r="CM165" s="238"/>
      <c r="CN165" s="238"/>
      <c r="CO165" s="238"/>
      <c r="CP165" s="238"/>
      <c r="CQ165" s="238"/>
      <c r="CR165" s="238"/>
      <c r="CS165" s="238"/>
      <c r="CT165" s="238"/>
      <c r="CU165" s="238"/>
      <c r="CV165" s="238"/>
      <c r="CW165" s="238"/>
      <c r="CX165" s="238"/>
      <c r="CY165" s="238"/>
      <c r="CZ165" s="238"/>
      <c r="DA165" s="238"/>
    </row>
    <row r="166" spans="2:105">
      <c r="B166" s="226"/>
      <c r="BP166" s="82"/>
      <c r="BQ166" s="238"/>
      <c r="BR166" s="238"/>
      <c r="BS166" s="238"/>
      <c r="BT166" s="238"/>
      <c r="BU166" s="238"/>
      <c r="BV166" s="238"/>
      <c r="BW166" s="238"/>
      <c r="BX166" s="238"/>
      <c r="BY166" s="238"/>
      <c r="BZ166" s="238"/>
      <c r="CA166" s="238"/>
      <c r="CB166" s="238"/>
      <c r="CC166" s="238"/>
      <c r="CD166" s="238"/>
      <c r="CE166" s="238"/>
      <c r="CF166" s="238"/>
      <c r="CG166" s="238"/>
      <c r="CH166" s="238"/>
      <c r="CI166" s="238"/>
      <c r="CJ166" s="238"/>
      <c r="CK166" s="238"/>
      <c r="CL166" s="238"/>
      <c r="CM166" s="238"/>
      <c r="CN166" s="238"/>
      <c r="CO166" s="238"/>
      <c r="CP166" s="238"/>
      <c r="CQ166" s="238"/>
      <c r="CR166" s="238"/>
      <c r="CS166" s="238"/>
      <c r="CT166" s="238"/>
      <c r="CU166" s="238"/>
      <c r="CV166" s="238"/>
      <c r="CW166" s="238"/>
      <c r="CX166" s="238"/>
      <c r="CY166" s="238"/>
      <c r="CZ166" s="238"/>
      <c r="DA166" s="238"/>
    </row>
    <row r="167" spans="2:105">
      <c r="B167" s="226"/>
      <c r="BP167" s="82"/>
      <c r="BQ167" s="238"/>
      <c r="BR167" s="238"/>
      <c r="BS167" s="238"/>
      <c r="BT167" s="238"/>
      <c r="BU167" s="238"/>
      <c r="BV167" s="238"/>
      <c r="BW167" s="238"/>
      <c r="BX167" s="238"/>
      <c r="BY167" s="238"/>
      <c r="BZ167" s="238"/>
      <c r="CA167" s="238"/>
      <c r="CB167" s="238"/>
      <c r="CC167" s="238"/>
      <c r="CD167" s="238"/>
      <c r="CE167" s="238"/>
      <c r="CF167" s="238"/>
      <c r="CG167" s="238"/>
      <c r="CH167" s="238"/>
      <c r="CI167" s="238"/>
      <c r="CJ167" s="238"/>
      <c r="CK167" s="238"/>
      <c r="CL167" s="238"/>
      <c r="CM167" s="238"/>
      <c r="CN167" s="238"/>
      <c r="CO167" s="238"/>
      <c r="CP167" s="238"/>
      <c r="CQ167" s="238"/>
      <c r="CR167" s="238"/>
      <c r="CS167" s="238"/>
      <c r="CT167" s="238"/>
      <c r="CU167" s="238"/>
      <c r="CV167" s="238"/>
      <c r="CW167" s="238"/>
      <c r="CX167" s="238"/>
      <c r="CY167" s="238"/>
      <c r="CZ167" s="238"/>
      <c r="DA167" s="238"/>
    </row>
    <row r="168" spans="2:105">
      <c r="B168" s="226"/>
      <c r="BP168" s="82"/>
      <c r="BQ168" s="238"/>
      <c r="BR168" s="238"/>
      <c r="BS168" s="238"/>
      <c r="BT168" s="238"/>
      <c r="BU168" s="238"/>
      <c r="BV168" s="238"/>
      <c r="BW168" s="238"/>
      <c r="BX168" s="238"/>
      <c r="BY168" s="238"/>
      <c r="BZ168" s="238"/>
      <c r="CA168" s="238"/>
      <c r="CB168" s="238"/>
      <c r="CC168" s="238"/>
      <c r="CD168" s="238"/>
      <c r="CE168" s="238"/>
      <c r="CF168" s="238"/>
      <c r="CG168" s="238"/>
      <c r="CH168" s="238"/>
      <c r="CI168" s="238"/>
      <c r="CJ168" s="238"/>
      <c r="CK168" s="238"/>
      <c r="CL168" s="238"/>
      <c r="CM168" s="238"/>
      <c r="CN168" s="238"/>
      <c r="CO168" s="238"/>
      <c r="CP168" s="238"/>
      <c r="CQ168" s="238"/>
      <c r="CR168" s="238"/>
      <c r="CS168" s="238"/>
      <c r="CT168" s="238"/>
      <c r="CU168" s="238"/>
      <c r="CV168" s="238"/>
      <c r="CW168" s="238"/>
      <c r="CX168" s="238"/>
      <c r="CY168" s="238"/>
      <c r="CZ168" s="238"/>
      <c r="DA168" s="238"/>
    </row>
    <row r="169" spans="2:105">
      <c r="B169" s="226"/>
      <c r="BP169" s="82"/>
      <c r="BQ169" s="238"/>
      <c r="BR169" s="238"/>
      <c r="BS169" s="238"/>
      <c r="BT169" s="238"/>
      <c r="BU169" s="238"/>
      <c r="BV169" s="238"/>
      <c r="BW169" s="238"/>
      <c r="BX169" s="238"/>
      <c r="BY169" s="238"/>
      <c r="BZ169" s="238"/>
      <c r="CA169" s="238"/>
      <c r="CB169" s="238"/>
      <c r="CC169" s="238"/>
      <c r="CD169" s="238"/>
      <c r="CE169" s="238"/>
      <c r="CF169" s="238"/>
      <c r="CG169" s="238"/>
      <c r="CH169" s="238"/>
      <c r="CI169" s="238"/>
      <c r="CJ169" s="238"/>
      <c r="CK169" s="238"/>
      <c r="CL169" s="238"/>
      <c r="CM169" s="238"/>
      <c r="CN169" s="238"/>
      <c r="CO169" s="238"/>
      <c r="CP169" s="238"/>
      <c r="CQ169" s="238"/>
      <c r="CR169" s="238"/>
      <c r="CS169" s="238"/>
      <c r="CT169" s="238"/>
      <c r="CU169" s="238"/>
      <c r="CV169" s="238"/>
      <c r="CW169" s="238"/>
      <c r="CX169" s="238"/>
      <c r="CY169" s="238"/>
      <c r="CZ169" s="238"/>
      <c r="DA169" s="238"/>
    </row>
    <row r="170" spans="2:105">
      <c r="B170" s="226"/>
      <c r="BP170" s="82"/>
      <c r="BQ170" s="238"/>
      <c r="BR170" s="238"/>
      <c r="BS170" s="238"/>
      <c r="BT170" s="238"/>
      <c r="BU170" s="238"/>
      <c r="BV170" s="238"/>
      <c r="BW170" s="238"/>
      <c r="BX170" s="238"/>
      <c r="BY170" s="238"/>
      <c r="BZ170" s="238"/>
      <c r="CA170" s="238"/>
      <c r="CB170" s="238"/>
      <c r="CC170" s="238"/>
      <c r="CD170" s="238"/>
      <c r="CE170" s="238"/>
      <c r="CF170" s="238"/>
      <c r="CG170" s="238"/>
      <c r="CH170" s="238"/>
      <c r="CI170" s="238"/>
      <c r="CJ170" s="238"/>
      <c r="CK170" s="238"/>
      <c r="CL170" s="238"/>
      <c r="CM170" s="238"/>
      <c r="CN170" s="238"/>
      <c r="CO170" s="238"/>
      <c r="CP170" s="238"/>
      <c r="CQ170" s="238"/>
      <c r="CR170" s="238"/>
      <c r="CS170" s="238"/>
      <c r="CT170" s="238"/>
      <c r="CU170" s="238"/>
      <c r="CV170" s="238"/>
      <c r="CW170" s="238"/>
      <c r="CX170" s="238"/>
      <c r="CY170" s="238"/>
      <c r="CZ170" s="238"/>
      <c r="DA170" s="238"/>
    </row>
    <row r="171" spans="2:105">
      <c r="B171" s="226"/>
      <c r="BP171" s="82"/>
      <c r="BQ171" s="238"/>
      <c r="BR171" s="238"/>
      <c r="BS171" s="238"/>
      <c r="BT171" s="238"/>
      <c r="BU171" s="238"/>
      <c r="BV171" s="238"/>
      <c r="BW171" s="238"/>
      <c r="BX171" s="238"/>
      <c r="BY171" s="238"/>
      <c r="BZ171" s="238"/>
      <c r="CA171" s="238"/>
      <c r="CB171" s="238"/>
      <c r="CC171" s="238"/>
      <c r="CD171" s="238"/>
      <c r="CE171" s="238"/>
      <c r="CF171" s="238"/>
      <c r="CG171" s="238"/>
      <c r="CH171" s="238"/>
      <c r="CI171" s="238"/>
      <c r="CJ171" s="238"/>
      <c r="CK171" s="238"/>
      <c r="CL171" s="238"/>
      <c r="CM171" s="238"/>
      <c r="CN171" s="238"/>
      <c r="CO171" s="238"/>
      <c r="CP171" s="238"/>
      <c r="CQ171" s="238"/>
      <c r="CR171" s="238"/>
      <c r="CS171" s="238"/>
      <c r="CT171" s="238"/>
      <c r="CU171" s="238"/>
      <c r="CV171" s="238"/>
      <c r="CW171" s="238"/>
      <c r="CX171" s="238"/>
      <c r="CY171" s="238"/>
      <c r="CZ171" s="238"/>
      <c r="DA171" s="238"/>
    </row>
    <row r="172" spans="2:105">
      <c r="B172" s="226"/>
      <c r="BP172" s="82"/>
      <c r="BQ172" s="238"/>
      <c r="BR172" s="238"/>
      <c r="BS172" s="238"/>
      <c r="BT172" s="238"/>
      <c r="BU172" s="238"/>
      <c r="BV172" s="238"/>
      <c r="BW172" s="238"/>
      <c r="BX172" s="238"/>
      <c r="BY172" s="238"/>
      <c r="BZ172" s="238"/>
      <c r="CA172" s="238"/>
      <c r="CB172" s="238"/>
      <c r="CC172" s="238"/>
      <c r="CD172" s="238"/>
      <c r="CE172" s="238"/>
      <c r="CF172" s="238"/>
      <c r="CG172" s="238"/>
      <c r="CH172" s="238"/>
      <c r="CI172" s="238"/>
      <c r="CJ172" s="238"/>
      <c r="CK172" s="238"/>
      <c r="CL172" s="238"/>
      <c r="CM172" s="238"/>
      <c r="CN172" s="238"/>
      <c r="CO172" s="238"/>
      <c r="CP172" s="238"/>
      <c r="CQ172" s="238"/>
      <c r="CR172" s="238"/>
      <c r="CS172" s="238"/>
      <c r="CT172" s="238"/>
      <c r="CU172" s="238"/>
      <c r="CV172" s="238"/>
      <c r="CW172" s="238"/>
      <c r="CX172" s="238"/>
      <c r="CY172" s="238"/>
      <c r="CZ172" s="238"/>
      <c r="DA172" s="238"/>
    </row>
    <row r="173" spans="2:105">
      <c r="B173" s="226"/>
      <c r="BP173" s="82"/>
      <c r="BQ173" s="238"/>
      <c r="BR173" s="238"/>
      <c r="BS173" s="238"/>
      <c r="BT173" s="238"/>
      <c r="BU173" s="238"/>
      <c r="BV173" s="238"/>
      <c r="BW173" s="238"/>
      <c r="BX173" s="238"/>
      <c r="BY173" s="238"/>
      <c r="BZ173" s="238"/>
      <c r="CA173" s="238"/>
      <c r="CB173" s="238"/>
      <c r="CC173" s="238"/>
      <c r="CD173" s="238"/>
      <c r="CE173" s="238"/>
      <c r="CF173" s="238"/>
      <c r="CG173" s="238"/>
      <c r="CH173" s="238"/>
      <c r="CI173" s="238"/>
      <c r="CJ173" s="238"/>
      <c r="CK173" s="238"/>
      <c r="CL173" s="238"/>
      <c r="CM173" s="238"/>
      <c r="CN173" s="238"/>
      <c r="CO173" s="238"/>
      <c r="CP173" s="238"/>
      <c r="CQ173" s="238"/>
      <c r="CR173" s="238"/>
      <c r="CS173" s="238"/>
      <c r="CT173" s="238"/>
      <c r="CU173" s="238"/>
      <c r="CV173" s="238"/>
      <c r="CW173" s="238"/>
      <c r="CX173" s="238"/>
      <c r="CY173" s="238"/>
      <c r="CZ173" s="238"/>
      <c r="DA173" s="238"/>
    </row>
    <row r="174" spans="2:105">
      <c r="B174" s="226"/>
      <c r="BP174" s="82"/>
      <c r="BQ174" s="238"/>
      <c r="BR174" s="238"/>
      <c r="BS174" s="238"/>
      <c r="BT174" s="238"/>
      <c r="BU174" s="238"/>
      <c r="BV174" s="238"/>
      <c r="BW174" s="238"/>
      <c r="BX174" s="238"/>
      <c r="BY174" s="238"/>
      <c r="BZ174" s="238"/>
      <c r="CA174" s="238"/>
      <c r="CB174" s="238"/>
      <c r="CC174" s="238"/>
      <c r="CD174" s="238"/>
      <c r="CE174" s="238"/>
      <c r="CF174" s="238"/>
      <c r="CG174" s="238"/>
      <c r="CH174" s="238"/>
      <c r="CI174" s="238"/>
      <c r="CJ174" s="238"/>
      <c r="CK174" s="238"/>
      <c r="CL174" s="238"/>
      <c r="CM174" s="238"/>
      <c r="CN174" s="238"/>
      <c r="CO174" s="238"/>
      <c r="CP174" s="238"/>
      <c r="CQ174" s="238"/>
      <c r="CR174" s="238"/>
      <c r="CS174" s="238"/>
      <c r="CT174" s="238"/>
      <c r="CU174" s="238"/>
      <c r="CV174" s="238"/>
      <c r="CW174" s="238"/>
      <c r="CX174" s="238"/>
      <c r="CY174" s="238"/>
      <c r="CZ174" s="238"/>
      <c r="DA174" s="238"/>
    </row>
    <row r="175" spans="2:105">
      <c r="B175" s="226"/>
      <c r="BP175" s="82"/>
      <c r="BQ175" s="238"/>
      <c r="BR175" s="238"/>
      <c r="BS175" s="238"/>
      <c r="BT175" s="238"/>
      <c r="BU175" s="238"/>
      <c r="BV175" s="238"/>
      <c r="BW175" s="238"/>
      <c r="BX175" s="238"/>
      <c r="BY175" s="238"/>
      <c r="BZ175" s="238"/>
      <c r="CA175" s="238"/>
      <c r="CB175" s="238"/>
      <c r="CC175" s="238"/>
      <c r="CD175" s="238"/>
      <c r="CE175" s="238"/>
      <c r="CF175" s="238"/>
      <c r="CG175" s="238"/>
      <c r="CH175" s="238"/>
      <c r="CI175" s="238"/>
      <c r="CJ175" s="238"/>
      <c r="CK175" s="238"/>
      <c r="CL175" s="238"/>
      <c r="CM175" s="238"/>
      <c r="CN175" s="238"/>
      <c r="CO175" s="238"/>
      <c r="CP175" s="238"/>
      <c r="CQ175" s="238"/>
      <c r="CR175" s="238"/>
      <c r="CS175" s="238"/>
      <c r="CT175" s="238"/>
      <c r="CU175" s="238"/>
      <c r="CV175" s="238"/>
      <c r="CW175" s="238"/>
      <c r="CX175" s="238"/>
      <c r="CY175" s="238"/>
      <c r="CZ175" s="238"/>
      <c r="DA175" s="238"/>
    </row>
    <row r="176" spans="2:105">
      <c r="B176" s="226"/>
      <c r="BP176" s="82"/>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row>
    <row r="177" spans="2:105">
      <c r="B177" s="226"/>
      <c r="BP177" s="82"/>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row>
    <row r="178" spans="2:105">
      <c r="B178" s="226"/>
      <c r="BP178" s="82"/>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row>
    <row r="179" spans="2:105">
      <c r="B179" s="226"/>
      <c r="BP179" s="82"/>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row>
    <row r="180" spans="2:105">
      <c r="B180" s="226"/>
      <c r="BP180" s="82"/>
      <c r="BQ180" s="238"/>
      <c r="BR180" s="238"/>
      <c r="BS180" s="238"/>
      <c r="BT180" s="238"/>
      <c r="BU180" s="238"/>
      <c r="BV180" s="238"/>
      <c r="BW180" s="238"/>
      <c r="BX180" s="238"/>
      <c r="BY180" s="238"/>
      <c r="BZ180" s="238"/>
      <c r="CA180" s="238"/>
      <c r="CB180" s="238"/>
      <c r="CC180" s="238"/>
      <c r="CD180" s="238"/>
      <c r="CE180" s="238"/>
      <c r="CF180" s="238"/>
      <c r="CG180" s="238"/>
      <c r="CH180" s="238"/>
      <c r="CI180" s="238"/>
      <c r="CJ180" s="238"/>
      <c r="CK180" s="238"/>
      <c r="CL180" s="238"/>
      <c r="CM180" s="238"/>
      <c r="CN180" s="238"/>
      <c r="CO180" s="238"/>
      <c r="CP180" s="238"/>
      <c r="CQ180" s="238"/>
      <c r="CR180" s="238"/>
      <c r="CS180" s="238"/>
      <c r="CT180" s="238"/>
      <c r="CU180" s="238"/>
      <c r="CV180" s="238"/>
      <c r="CW180" s="238"/>
      <c r="CX180" s="238"/>
      <c r="CY180" s="238"/>
      <c r="CZ180" s="238"/>
      <c r="DA180" s="238"/>
    </row>
    <row r="181" spans="2:105">
      <c r="B181" s="226"/>
      <c r="BP181" s="82"/>
      <c r="BQ181" s="238"/>
      <c r="BR181" s="238"/>
      <c r="BS181" s="238"/>
      <c r="BT181" s="238"/>
      <c r="BU181" s="238"/>
      <c r="BV181" s="238"/>
      <c r="BW181" s="238"/>
      <c r="BX181" s="238"/>
      <c r="BY181" s="238"/>
      <c r="BZ181" s="238"/>
      <c r="CA181" s="238"/>
      <c r="CB181" s="238"/>
      <c r="CC181" s="238"/>
      <c r="CD181" s="238"/>
      <c r="CE181" s="238"/>
      <c r="CF181" s="238"/>
      <c r="CG181" s="238"/>
      <c r="CH181" s="238"/>
      <c r="CI181" s="238"/>
      <c r="CJ181" s="238"/>
      <c r="CK181" s="238"/>
      <c r="CL181" s="238"/>
      <c r="CM181" s="238"/>
      <c r="CN181" s="238"/>
      <c r="CO181" s="238"/>
      <c r="CP181" s="238"/>
      <c r="CQ181" s="238"/>
      <c r="CR181" s="238"/>
      <c r="CS181" s="238"/>
      <c r="CT181" s="238"/>
      <c r="CU181" s="238"/>
      <c r="CV181" s="238"/>
      <c r="CW181" s="238"/>
      <c r="CX181" s="238"/>
      <c r="CY181" s="238"/>
      <c r="CZ181" s="238"/>
      <c r="DA181" s="238"/>
    </row>
    <row r="182" spans="2:105">
      <c r="B182" s="226"/>
      <c r="BP182" s="82"/>
      <c r="BQ182" s="238"/>
      <c r="BR182" s="238"/>
      <c r="BS182" s="238"/>
      <c r="BT182" s="238"/>
      <c r="BU182" s="238"/>
      <c r="BV182" s="238"/>
      <c r="BW182" s="238"/>
      <c r="BX182" s="238"/>
      <c r="BY182" s="238"/>
      <c r="BZ182" s="238"/>
      <c r="CA182" s="238"/>
      <c r="CB182" s="238"/>
      <c r="CC182" s="238"/>
      <c r="CD182" s="238"/>
      <c r="CE182" s="238"/>
      <c r="CF182" s="238"/>
      <c r="CG182" s="238"/>
      <c r="CH182" s="238"/>
      <c r="CI182" s="238"/>
      <c r="CJ182" s="238"/>
      <c r="CK182" s="238"/>
      <c r="CL182" s="238"/>
      <c r="CM182" s="238"/>
      <c r="CN182" s="238"/>
      <c r="CO182" s="238"/>
      <c r="CP182" s="238"/>
      <c r="CQ182" s="238"/>
      <c r="CR182" s="238"/>
      <c r="CS182" s="238"/>
      <c r="CT182" s="238"/>
      <c r="CU182" s="238"/>
      <c r="CV182" s="238"/>
      <c r="CW182" s="238"/>
      <c r="CX182" s="238"/>
      <c r="CY182" s="238"/>
      <c r="CZ182" s="238"/>
      <c r="DA182" s="238"/>
    </row>
    <row r="183" spans="2:105">
      <c r="B183" s="226"/>
      <c r="BP183" s="82"/>
      <c r="BQ183" s="238"/>
      <c r="BR183" s="238"/>
      <c r="BS183" s="238"/>
      <c r="BT183" s="238"/>
      <c r="BU183" s="238"/>
      <c r="BV183" s="238"/>
      <c r="BW183" s="238"/>
      <c r="BX183" s="238"/>
      <c r="BY183" s="238"/>
      <c r="BZ183" s="238"/>
      <c r="CA183" s="238"/>
      <c r="CB183" s="238"/>
      <c r="CC183" s="238"/>
      <c r="CD183" s="238"/>
      <c r="CE183" s="238"/>
      <c r="CF183" s="238"/>
      <c r="CG183" s="238"/>
      <c r="CH183" s="238"/>
      <c r="CI183" s="238"/>
      <c r="CJ183" s="238"/>
      <c r="CK183" s="238"/>
      <c r="CL183" s="238"/>
      <c r="CM183" s="238"/>
      <c r="CN183" s="238"/>
      <c r="CO183" s="238"/>
      <c r="CP183" s="238"/>
      <c r="CQ183" s="238"/>
      <c r="CR183" s="238"/>
      <c r="CS183" s="238"/>
      <c r="CT183" s="238"/>
      <c r="CU183" s="238"/>
      <c r="CV183" s="238"/>
      <c r="CW183" s="238"/>
      <c r="CX183" s="238"/>
      <c r="CY183" s="238"/>
      <c r="CZ183" s="238"/>
      <c r="DA183" s="238"/>
    </row>
    <row r="184" spans="2:105">
      <c r="B184" s="226"/>
      <c r="BP184" s="82"/>
      <c r="BQ184" s="238"/>
      <c r="BR184" s="238"/>
      <c r="BS184" s="238"/>
      <c r="BT184" s="238"/>
      <c r="BU184" s="238"/>
      <c r="BV184" s="238"/>
      <c r="BW184" s="238"/>
      <c r="BX184" s="238"/>
      <c r="BY184" s="238"/>
      <c r="BZ184" s="238"/>
      <c r="CA184" s="238"/>
      <c r="CB184" s="238"/>
      <c r="CC184" s="238"/>
      <c r="CD184" s="238"/>
      <c r="CE184" s="238"/>
      <c r="CF184" s="238"/>
      <c r="CG184" s="238"/>
      <c r="CH184" s="238"/>
      <c r="CI184" s="238"/>
      <c r="CJ184" s="238"/>
      <c r="CK184" s="238"/>
      <c r="CL184" s="238"/>
      <c r="CM184" s="238"/>
      <c r="CN184" s="238"/>
      <c r="CO184" s="238"/>
      <c r="CP184" s="238"/>
      <c r="CQ184" s="238"/>
      <c r="CR184" s="238"/>
      <c r="CS184" s="238"/>
      <c r="CT184" s="238"/>
      <c r="CU184" s="238"/>
      <c r="CV184" s="238"/>
      <c r="CW184" s="238"/>
      <c r="CX184" s="238"/>
      <c r="CY184" s="238"/>
      <c r="CZ184" s="238"/>
      <c r="DA184" s="238"/>
    </row>
    <row r="185" spans="2:105">
      <c r="B185" s="226"/>
      <c r="BP185" s="82"/>
      <c r="BQ185" s="238"/>
      <c r="BR185" s="238"/>
      <c r="BS185" s="238"/>
      <c r="BT185" s="238"/>
      <c r="BU185" s="238"/>
      <c r="BV185" s="238"/>
      <c r="BW185" s="238"/>
      <c r="BX185" s="238"/>
      <c r="BY185" s="238"/>
      <c r="BZ185" s="238"/>
      <c r="CA185" s="238"/>
      <c r="CB185" s="238"/>
      <c r="CC185" s="238"/>
      <c r="CD185" s="238"/>
      <c r="CE185" s="238"/>
      <c r="CF185" s="238"/>
      <c r="CG185" s="238"/>
      <c r="CH185" s="238"/>
      <c r="CI185" s="238"/>
      <c r="CJ185" s="238"/>
      <c r="CK185" s="238"/>
      <c r="CL185" s="238"/>
      <c r="CM185" s="238"/>
      <c r="CN185" s="238"/>
      <c r="CO185" s="238"/>
      <c r="CP185" s="238"/>
      <c r="CQ185" s="238"/>
      <c r="CR185" s="238"/>
      <c r="CS185" s="238"/>
      <c r="CT185" s="238"/>
      <c r="CU185" s="238"/>
      <c r="CV185" s="238"/>
      <c r="CW185" s="238"/>
      <c r="CX185" s="238"/>
      <c r="CY185" s="238"/>
      <c r="CZ185" s="238"/>
      <c r="DA185" s="238"/>
    </row>
    <row r="186" spans="2:105">
      <c r="B186" s="226"/>
      <c r="BP186" s="82"/>
      <c r="BQ186" s="238"/>
      <c r="BR186" s="238"/>
      <c r="BS186" s="238"/>
      <c r="BT186" s="238"/>
      <c r="BU186" s="238"/>
      <c r="BV186" s="238"/>
      <c r="BW186" s="238"/>
      <c r="BX186" s="238"/>
      <c r="BY186" s="238"/>
      <c r="BZ186" s="238"/>
      <c r="CA186" s="238"/>
      <c r="CB186" s="238"/>
      <c r="CC186" s="238"/>
      <c r="CD186" s="238"/>
      <c r="CE186" s="238"/>
      <c r="CF186" s="238"/>
      <c r="CG186" s="238"/>
      <c r="CH186" s="238"/>
      <c r="CI186" s="238"/>
      <c r="CJ186" s="238"/>
      <c r="CK186" s="238"/>
      <c r="CL186" s="238"/>
      <c r="CM186" s="238"/>
      <c r="CN186" s="238"/>
      <c r="CO186" s="238"/>
      <c r="CP186" s="238"/>
      <c r="CQ186" s="238"/>
      <c r="CR186" s="238"/>
      <c r="CS186" s="238"/>
      <c r="CT186" s="238"/>
      <c r="CU186" s="238"/>
      <c r="CV186" s="238"/>
      <c r="CW186" s="238"/>
      <c r="CX186" s="238"/>
      <c r="CY186" s="238"/>
      <c r="CZ186" s="238"/>
      <c r="DA186" s="238"/>
    </row>
    <row r="187" spans="2:105">
      <c r="B187" s="226"/>
      <c r="BP187" s="82"/>
      <c r="BQ187" s="238"/>
      <c r="BR187" s="238"/>
      <c r="BS187" s="238"/>
      <c r="BT187" s="238"/>
      <c r="BU187" s="238"/>
      <c r="BV187" s="238"/>
      <c r="BW187" s="238"/>
      <c r="BX187" s="238"/>
      <c r="BY187" s="238"/>
      <c r="BZ187" s="238"/>
      <c r="CA187" s="238"/>
      <c r="CB187" s="238"/>
      <c r="CC187" s="238"/>
      <c r="CD187" s="238"/>
      <c r="CE187" s="238"/>
      <c r="CF187" s="238"/>
      <c r="CG187" s="238"/>
      <c r="CH187" s="238"/>
      <c r="CI187" s="238"/>
      <c r="CJ187" s="238"/>
      <c r="CK187" s="238"/>
      <c r="CL187" s="238"/>
      <c r="CM187" s="238"/>
      <c r="CN187" s="238"/>
      <c r="CO187" s="238"/>
      <c r="CP187" s="238"/>
      <c r="CQ187" s="238"/>
      <c r="CR187" s="238"/>
      <c r="CS187" s="238"/>
      <c r="CT187" s="238"/>
      <c r="CU187" s="238"/>
      <c r="CV187" s="238"/>
      <c r="CW187" s="238"/>
      <c r="CX187" s="238"/>
      <c r="CY187" s="238"/>
      <c r="CZ187" s="238"/>
      <c r="DA187" s="238"/>
    </row>
    <row r="188" spans="2:105">
      <c r="B188" s="226"/>
      <c r="BP188" s="82"/>
      <c r="BQ188" s="238"/>
      <c r="BR188" s="238"/>
      <c r="BS188" s="238"/>
      <c r="BT188" s="238"/>
      <c r="BU188" s="238"/>
      <c r="BV188" s="238"/>
      <c r="BW188" s="238"/>
      <c r="BX188" s="238"/>
      <c r="BY188" s="238"/>
      <c r="BZ188" s="238"/>
      <c r="CA188" s="238"/>
      <c r="CB188" s="238"/>
      <c r="CC188" s="238"/>
      <c r="CD188" s="238"/>
      <c r="CE188" s="238"/>
      <c r="CF188" s="238"/>
      <c r="CG188" s="238"/>
      <c r="CH188" s="238"/>
      <c r="CI188" s="238"/>
      <c r="CJ188" s="238"/>
      <c r="CK188" s="238"/>
      <c r="CL188" s="238"/>
      <c r="CM188" s="238"/>
      <c r="CN188" s="238"/>
      <c r="CO188" s="238"/>
      <c r="CP188" s="238"/>
      <c r="CQ188" s="238"/>
      <c r="CR188" s="238"/>
      <c r="CS188" s="238"/>
      <c r="CT188" s="238"/>
      <c r="CU188" s="238"/>
      <c r="CV188" s="238"/>
      <c r="CW188" s="238"/>
      <c r="CX188" s="238"/>
      <c r="CY188" s="238"/>
      <c r="CZ188" s="238"/>
      <c r="DA188" s="238"/>
    </row>
    <row r="189" spans="2:105">
      <c r="B189" s="226"/>
      <c r="BP189" s="82"/>
      <c r="BQ189" s="238"/>
      <c r="BR189" s="238"/>
      <c r="BS189" s="238"/>
      <c r="BT189" s="238"/>
      <c r="BU189" s="238"/>
      <c r="BV189" s="238"/>
      <c r="BW189" s="238"/>
      <c r="BX189" s="238"/>
      <c r="BY189" s="238"/>
      <c r="BZ189" s="238"/>
      <c r="CA189" s="238"/>
      <c r="CB189" s="238"/>
      <c r="CC189" s="238"/>
      <c r="CD189" s="238"/>
      <c r="CE189" s="238"/>
      <c r="CF189" s="238"/>
      <c r="CG189" s="238"/>
      <c r="CH189" s="238"/>
      <c r="CI189" s="238"/>
      <c r="CJ189" s="238"/>
      <c r="CK189" s="238"/>
      <c r="CL189" s="238"/>
      <c r="CM189" s="238"/>
      <c r="CN189" s="238"/>
      <c r="CO189" s="238"/>
      <c r="CP189" s="238"/>
      <c r="CQ189" s="238"/>
      <c r="CR189" s="238"/>
      <c r="CS189" s="238"/>
      <c r="CT189" s="238"/>
      <c r="CU189" s="238"/>
      <c r="CV189" s="238"/>
      <c r="CW189" s="238"/>
      <c r="CX189" s="238"/>
      <c r="CY189" s="238"/>
      <c r="CZ189" s="238"/>
      <c r="DA189" s="238"/>
    </row>
    <row r="190" spans="2:105">
      <c r="B190" s="226"/>
      <c r="BP190" s="82"/>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row>
    <row r="191" spans="2:105">
      <c r="B191" s="226"/>
      <c r="BP191" s="82"/>
      <c r="BQ191" s="238"/>
      <c r="BR191" s="238"/>
      <c r="BS191" s="238"/>
      <c r="BT191" s="238"/>
      <c r="BU191" s="238"/>
      <c r="BV191" s="238"/>
      <c r="BW191" s="238"/>
      <c r="BX191" s="238"/>
      <c r="BY191" s="238"/>
      <c r="BZ191" s="238"/>
      <c r="CA191" s="238"/>
      <c r="CB191" s="238"/>
      <c r="CC191" s="238"/>
      <c r="CD191" s="238"/>
      <c r="CE191" s="238"/>
      <c r="CF191" s="238"/>
      <c r="CG191" s="238"/>
      <c r="CH191" s="238"/>
      <c r="CI191" s="238"/>
      <c r="CJ191" s="238"/>
      <c r="CK191" s="238"/>
      <c r="CL191" s="238"/>
      <c r="CM191" s="238"/>
      <c r="CN191" s="238"/>
      <c r="CO191" s="238"/>
      <c r="CP191" s="238"/>
      <c r="CQ191" s="238"/>
      <c r="CR191" s="238"/>
      <c r="CS191" s="238"/>
      <c r="CT191" s="238"/>
      <c r="CU191" s="238"/>
      <c r="CV191" s="238"/>
      <c r="CW191" s="238"/>
      <c r="CX191" s="238"/>
      <c r="CY191" s="238"/>
      <c r="CZ191" s="238"/>
      <c r="DA191" s="238"/>
    </row>
    <row r="192" spans="2:105">
      <c r="B192" s="226"/>
      <c r="BP192" s="82"/>
      <c r="BQ192" s="238"/>
      <c r="BR192" s="238"/>
      <c r="BS192" s="238"/>
      <c r="BT192" s="238"/>
      <c r="BU192" s="238"/>
      <c r="BV192" s="238"/>
      <c r="BW192" s="238"/>
      <c r="BX192" s="238"/>
      <c r="BY192" s="238"/>
      <c r="BZ192" s="238"/>
      <c r="CA192" s="238"/>
      <c r="CB192" s="238"/>
      <c r="CC192" s="238"/>
      <c r="CD192" s="238"/>
      <c r="CE192" s="238"/>
      <c r="CF192" s="238"/>
      <c r="CG192" s="238"/>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row>
    <row r="193" spans="2:105">
      <c r="B193" s="226"/>
      <c r="BP193" s="82"/>
      <c r="BQ193" s="238"/>
      <c r="BR193" s="238"/>
      <c r="BS193" s="238"/>
      <c r="BT193" s="238"/>
      <c r="BU193" s="238"/>
      <c r="BV193" s="238"/>
      <c r="BW193" s="238"/>
      <c r="BX193" s="238"/>
      <c r="BY193" s="238"/>
      <c r="BZ193" s="238"/>
      <c r="CA193" s="238"/>
      <c r="CB193" s="238"/>
      <c r="CC193" s="238"/>
      <c r="CD193" s="238"/>
      <c r="CE193" s="238"/>
      <c r="CF193" s="238"/>
      <c r="CG193" s="238"/>
      <c r="CH193" s="238"/>
      <c r="CI193" s="238"/>
      <c r="CJ193" s="238"/>
      <c r="CK193" s="238"/>
      <c r="CL193" s="238"/>
      <c r="CM193" s="238"/>
      <c r="CN193" s="238"/>
      <c r="CO193" s="238"/>
      <c r="CP193" s="238"/>
      <c r="CQ193" s="238"/>
      <c r="CR193" s="238"/>
      <c r="CS193" s="238"/>
      <c r="CT193" s="238"/>
      <c r="CU193" s="238"/>
      <c r="CV193" s="238"/>
      <c r="CW193" s="238"/>
      <c r="CX193" s="238"/>
      <c r="CY193" s="238"/>
      <c r="CZ193" s="238"/>
      <c r="DA193" s="238"/>
    </row>
    <row r="194" spans="2:105">
      <c r="B194" s="226"/>
      <c r="BP194" s="82"/>
      <c r="BQ194" s="238"/>
      <c r="BR194" s="238"/>
      <c r="BS194" s="238"/>
      <c r="BT194" s="238"/>
      <c r="BU194" s="238"/>
      <c r="BV194" s="238"/>
      <c r="BW194" s="238"/>
      <c r="BX194" s="238"/>
      <c r="BY194" s="238"/>
      <c r="BZ194" s="238"/>
      <c r="CA194" s="238"/>
      <c r="CB194" s="238"/>
      <c r="CC194" s="238"/>
      <c r="CD194" s="238"/>
      <c r="CE194" s="238"/>
      <c r="CF194" s="238"/>
      <c r="CG194" s="238"/>
      <c r="CH194" s="238"/>
      <c r="CI194" s="238"/>
      <c r="CJ194" s="238"/>
      <c r="CK194" s="238"/>
      <c r="CL194" s="238"/>
      <c r="CM194" s="238"/>
      <c r="CN194" s="238"/>
      <c r="CO194" s="238"/>
      <c r="CP194" s="238"/>
      <c r="CQ194" s="238"/>
      <c r="CR194" s="238"/>
      <c r="CS194" s="238"/>
      <c r="CT194" s="238"/>
      <c r="CU194" s="238"/>
      <c r="CV194" s="238"/>
      <c r="CW194" s="238"/>
      <c r="CX194" s="238"/>
      <c r="CY194" s="238"/>
      <c r="CZ194" s="238"/>
      <c r="DA194" s="238"/>
    </row>
    <row r="195" spans="2:105">
      <c r="B195" s="226"/>
      <c r="BP195" s="82"/>
      <c r="BQ195" s="238"/>
      <c r="BR195" s="238"/>
      <c r="BS195" s="238"/>
      <c r="BT195" s="238"/>
      <c r="BU195" s="238"/>
      <c r="BV195" s="238"/>
      <c r="BW195" s="238"/>
      <c r="BX195" s="238"/>
      <c r="BY195" s="238"/>
      <c r="BZ195" s="238"/>
      <c r="CA195" s="238"/>
      <c r="CB195" s="238"/>
      <c r="CC195" s="238"/>
      <c r="CD195" s="238"/>
      <c r="CE195" s="238"/>
      <c r="CF195" s="238"/>
      <c r="CG195" s="238"/>
      <c r="CH195" s="238"/>
      <c r="CI195" s="238"/>
      <c r="CJ195" s="238"/>
      <c r="CK195" s="238"/>
      <c r="CL195" s="238"/>
      <c r="CM195" s="238"/>
      <c r="CN195" s="238"/>
      <c r="CO195" s="238"/>
      <c r="CP195" s="238"/>
      <c r="CQ195" s="238"/>
      <c r="CR195" s="238"/>
      <c r="CS195" s="238"/>
      <c r="CT195" s="238"/>
      <c r="CU195" s="238"/>
      <c r="CV195" s="238"/>
      <c r="CW195" s="238"/>
      <c r="CX195" s="238"/>
      <c r="CY195" s="238"/>
      <c r="CZ195" s="238"/>
      <c r="DA195" s="238"/>
    </row>
    <row r="196" spans="2:105">
      <c r="B196" s="226"/>
      <c r="BP196" s="82"/>
      <c r="BQ196" s="238"/>
      <c r="BR196" s="238"/>
      <c r="BS196" s="238"/>
      <c r="BT196" s="238"/>
      <c r="BU196" s="238"/>
      <c r="BV196" s="238"/>
      <c r="BW196" s="238"/>
      <c r="BX196" s="238"/>
      <c r="BY196" s="238"/>
      <c r="BZ196" s="238"/>
      <c r="CA196" s="238"/>
      <c r="CB196" s="238"/>
      <c r="CC196" s="238"/>
      <c r="CD196" s="238"/>
      <c r="CE196" s="238"/>
      <c r="CF196" s="238"/>
      <c r="CG196" s="238"/>
      <c r="CH196" s="238"/>
      <c r="CI196" s="238"/>
      <c r="CJ196" s="238"/>
      <c r="CK196" s="238"/>
      <c r="CL196" s="238"/>
      <c r="CM196" s="238"/>
      <c r="CN196" s="238"/>
      <c r="CO196" s="238"/>
      <c r="CP196" s="238"/>
      <c r="CQ196" s="238"/>
      <c r="CR196" s="238"/>
      <c r="CS196" s="238"/>
      <c r="CT196" s="238"/>
      <c r="CU196" s="238"/>
      <c r="CV196" s="238"/>
      <c r="CW196" s="238"/>
      <c r="CX196" s="238"/>
      <c r="CY196" s="238"/>
      <c r="CZ196" s="238"/>
      <c r="DA196" s="238"/>
    </row>
    <row r="197" spans="2:105">
      <c r="B197" s="226"/>
      <c r="BP197" s="82"/>
      <c r="BQ197" s="238"/>
      <c r="BR197" s="238"/>
      <c r="BS197" s="238"/>
      <c r="BT197" s="238"/>
      <c r="BU197" s="238"/>
      <c r="BV197" s="238"/>
      <c r="BW197" s="238"/>
      <c r="BX197" s="238"/>
      <c r="BY197" s="238"/>
      <c r="BZ197" s="238"/>
      <c r="CA197" s="238"/>
      <c r="CB197" s="238"/>
      <c r="CC197" s="238"/>
      <c r="CD197" s="238"/>
      <c r="CE197" s="238"/>
      <c r="CF197" s="238"/>
      <c r="CG197" s="238"/>
      <c r="CH197" s="238"/>
      <c r="CI197" s="238"/>
      <c r="CJ197" s="238"/>
      <c r="CK197" s="238"/>
      <c r="CL197" s="238"/>
      <c r="CM197" s="238"/>
      <c r="CN197" s="238"/>
      <c r="CO197" s="238"/>
      <c r="CP197" s="238"/>
      <c r="CQ197" s="238"/>
      <c r="CR197" s="238"/>
      <c r="CS197" s="238"/>
      <c r="CT197" s="238"/>
      <c r="CU197" s="238"/>
      <c r="CV197" s="238"/>
      <c r="CW197" s="238"/>
      <c r="CX197" s="238"/>
      <c r="CY197" s="238"/>
      <c r="CZ197" s="238"/>
      <c r="DA197" s="238"/>
    </row>
    <row r="198" spans="2:105">
      <c r="B198" s="226"/>
      <c r="BP198" s="82"/>
      <c r="BQ198" s="238"/>
      <c r="BR198" s="238"/>
      <c r="BS198" s="238"/>
      <c r="BT198" s="238"/>
      <c r="BU198" s="238"/>
      <c r="BV198" s="238"/>
      <c r="BW198" s="238"/>
      <c r="BX198" s="238"/>
      <c r="BY198" s="238"/>
      <c r="BZ198" s="238"/>
      <c r="CA198" s="238"/>
      <c r="CB198" s="238"/>
      <c r="CC198" s="238"/>
      <c r="CD198" s="238"/>
      <c r="CE198" s="238"/>
      <c r="CF198" s="238"/>
      <c r="CG198" s="238"/>
      <c r="CH198" s="238"/>
      <c r="CI198" s="238"/>
      <c r="CJ198" s="238"/>
      <c r="CK198" s="238"/>
      <c r="CL198" s="238"/>
      <c r="CM198" s="238"/>
      <c r="CN198" s="238"/>
      <c r="CO198" s="238"/>
      <c r="CP198" s="238"/>
      <c r="CQ198" s="238"/>
      <c r="CR198" s="238"/>
      <c r="CS198" s="238"/>
      <c r="CT198" s="238"/>
      <c r="CU198" s="238"/>
      <c r="CV198" s="238"/>
      <c r="CW198" s="238"/>
      <c r="CX198" s="238"/>
      <c r="CY198" s="238"/>
      <c r="CZ198" s="238"/>
      <c r="DA198" s="238"/>
    </row>
    <row r="199" spans="2:105">
      <c r="B199" s="226"/>
      <c r="BP199" s="82"/>
      <c r="BQ199" s="238"/>
      <c r="BR199" s="238"/>
      <c r="BS199" s="238"/>
      <c r="BT199" s="238"/>
      <c r="BU199" s="238"/>
      <c r="BV199" s="238"/>
      <c r="BW199" s="238"/>
      <c r="BX199" s="238"/>
      <c r="BY199" s="238"/>
      <c r="BZ199" s="238"/>
      <c r="CA199" s="238"/>
      <c r="CB199" s="238"/>
      <c r="CC199" s="238"/>
      <c r="CD199" s="238"/>
      <c r="CE199" s="238"/>
      <c r="CF199" s="238"/>
      <c r="CG199" s="238"/>
      <c r="CH199" s="238"/>
      <c r="CI199" s="238"/>
      <c r="CJ199" s="238"/>
      <c r="CK199" s="238"/>
      <c r="CL199" s="238"/>
      <c r="CM199" s="238"/>
      <c r="CN199" s="238"/>
      <c r="CO199" s="238"/>
      <c r="CP199" s="238"/>
      <c r="CQ199" s="238"/>
      <c r="CR199" s="238"/>
      <c r="CS199" s="238"/>
      <c r="CT199" s="238"/>
      <c r="CU199" s="238"/>
      <c r="CV199" s="238"/>
      <c r="CW199" s="238"/>
      <c r="CX199" s="238"/>
      <c r="CY199" s="238"/>
      <c r="CZ199" s="238"/>
      <c r="DA199" s="238"/>
    </row>
    <row r="200" spans="2:105">
      <c r="B200" s="226"/>
      <c r="BP200" s="82"/>
      <c r="BQ200" s="238"/>
      <c r="BR200" s="238"/>
      <c r="BS200" s="238"/>
      <c r="BT200" s="238"/>
      <c r="BU200" s="238"/>
      <c r="BV200" s="238"/>
      <c r="BW200" s="238"/>
      <c r="BX200" s="238"/>
      <c r="BY200" s="238"/>
      <c r="BZ200" s="238"/>
      <c r="CA200" s="238"/>
      <c r="CB200" s="238"/>
      <c r="CC200" s="238"/>
      <c r="CD200" s="238"/>
      <c r="CE200" s="238"/>
      <c r="CF200" s="238"/>
      <c r="CG200" s="238"/>
      <c r="CH200" s="238"/>
      <c r="CI200" s="238"/>
      <c r="CJ200" s="238"/>
      <c r="CK200" s="238"/>
      <c r="CL200" s="238"/>
      <c r="CM200" s="238"/>
      <c r="CN200" s="238"/>
      <c r="CO200" s="238"/>
      <c r="CP200" s="238"/>
      <c r="CQ200" s="238"/>
      <c r="CR200" s="238"/>
      <c r="CS200" s="238"/>
      <c r="CT200" s="238"/>
      <c r="CU200" s="238"/>
      <c r="CV200" s="238"/>
      <c r="CW200" s="238"/>
      <c r="CX200" s="238"/>
      <c r="CY200" s="238"/>
      <c r="CZ200" s="238"/>
      <c r="DA200" s="238"/>
    </row>
    <row r="201" spans="2:105">
      <c r="B201" s="226"/>
      <c r="BP201" s="82"/>
      <c r="BQ201" s="238"/>
      <c r="BR201" s="238"/>
      <c r="BS201" s="238"/>
      <c r="BT201" s="238"/>
      <c r="BU201" s="238"/>
      <c r="BV201" s="238"/>
      <c r="BW201" s="238"/>
      <c r="BX201" s="238"/>
      <c r="BY201" s="238"/>
      <c r="BZ201" s="238"/>
      <c r="CA201" s="238"/>
      <c r="CB201" s="238"/>
      <c r="CC201" s="238"/>
      <c r="CD201" s="238"/>
      <c r="CE201" s="238"/>
      <c r="CF201" s="238"/>
      <c r="CG201" s="238"/>
      <c r="CH201" s="238"/>
      <c r="CI201" s="238"/>
      <c r="CJ201" s="238"/>
      <c r="CK201" s="238"/>
      <c r="CL201" s="238"/>
      <c r="CM201" s="238"/>
      <c r="CN201" s="238"/>
      <c r="CO201" s="238"/>
      <c r="CP201" s="238"/>
      <c r="CQ201" s="238"/>
      <c r="CR201" s="238"/>
      <c r="CS201" s="238"/>
      <c r="CT201" s="238"/>
      <c r="CU201" s="238"/>
      <c r="CV201" s="238"/>
      <c r="CW201" s="238"/>
      <c r="CX201" s="238"/>
      <c r="CY201" s="238"/>
      <c r="CZ201" s="238"/>
      <c r="DA201" s="238"/>
    </row>
    <row r="202" spans="2:105">
      <c r="B202" s="226"/>
      <c r="BP202" s="82"/>
      <c r="BQ202" s="238"/>
      <c r="BR202" s="238"/>
      <c r="BS202" s="238"/>
      <c r="BT202" s="238"/>
      <c r="BU202" s="238"/>
      <c r="BV202" s="238"/>
      <c r="BW202" s="238"/>
      <c r="BX202" s="238"/>
      <c r="BY202" s="238"/>
      <c r="BZ202" s="238"/>
      <c r="CA202" s="238"/>
      <c r="CB202" s="238"/>
      <c r="CC202" s="238"/>
      <c r="CD202" s="238"/>
      <c r="CE202" s="238"/>
      <c r="CF202" s="238"/>
      <c r="CG202" s="238"/>
      <c r="CH202" s="238"/>
      <c r="CI202" s="238"/>
      <c r="CJ202" s="238"/>
      <c r="CK202" s="238"/>
      <c r="CL202" s="238"/>
      <c r="CM202" s="238"/>
      <c r="CN202" s="238"/>
      <c r="CO202" s="238"/>
      <c r="CP202" s="238"/>
      <c r="CQ202" s="238"/>
      <c r="CR202" s="238"/>
      <c r="CS202" s="238"/>
      <c r="CT202" s="238"/>
      <c r="CU202" s="238"/>
      <c r="CV202" s="238"/>
      <c r="CW202" s="238"/>
      <c r="CX202" s="238"/>
      <c r="CY202" s="238"/>
      <c r="CZ202" s="238"/>
      <c r="DA202" s="238"/>
    </row>
    <row r="203" spans="2:105">
      <c r="B203" s="226"/>
      <c r="BP203" s="82"/>
      <c r="BQ203" s="238"/>
      <c r="BR203" s="238"/>
      <c r="BS203" s="238"/>
      <c r="BT203" s="238"/>
      <c r="BU203" s="238"/>
      <c r="BV203" s="238"/>
      <c r="BW203" s="238"/>
      <c r="BX203" s="238"/>
      <c r="BY203" s="238"/>
      <c r="BZ203" s="238"/>
      <c r="CA203" s="238"/>
      <c r="CB203" s="238"/>
      <c r="CC203" s="238"/>
      <c r="CD203" s="238"/>
      <c r="CE203" s="238"/>
      <c r="CF203" s="238"/>
      <c r="CG203" s="238"/>
      <c r="CH203" s="238"/>
      <c r="CI203" s="238"/>
      <c r="CJ203" s="238"/>
      <c r="CK203" s="238"/>
      <c r="CL203" s="238"/>
      <c r="CM203" s="238"/>
      <c r="CN203" s="238"/>
      <c r="CO203" s="238"/>
      <c r="CP203" s="238"/>
      <c r="CQ203" s="238"/>
      <c r="CR203" s="238"/>
      <c r="CS203" s="238"/>
      <c r="CT203" s="238"/>
      <c r="CU203" s="238"/>
      <c r="CV203" s="238"/>
      <c r="CW203" s="238"/>
      <c r="CX203" s="238"/>
      <c r="CY203" s="238"/>
      <c r="CZ203" s="238"/>
      <c r="DA203" s="238"/>
    </row>
    <row r="204" spans="2:105">
      <c r="B204" s="226"/>
      <c r="BP204" s="82"/>
      <c r="BQ204" s="238"/>
      <c r="BR204" s="238"/>
      <c r="BS204" s="238"/>
      <c r="BT204" s="238"/>
      <c r="BU204" s="238"/>
      <c r="BV204" s="238"/>
      <c r="BW204" s="238"/>
      <c r="BX204" s="238"/>
      <c r="BY204" s="238"/>
      <c r="BZ204" s="238"/>
      <c r="CA204" s="238"/>
      <c r="CB204" s="238"/>
      <c r="CC204" s="238"/>
      <c r="CD204" s="238"/>
      <c r="CE204" s="238"/>
      <c r="CF204" s="238"/>
      <c r="CG204" s="238"/>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row>
    <row r="205" spans="2:105">
      <c r="B205" s="226"/>
      <c r="BP205" s="82"/>
      <c r="BQ205" s="238"/>
      <c r="BR205" s="238"/>
      <c r="BS205" s="238"/>
      <c r="BT205" s="238"/>
      <c r="BU205" s="238"/>
      <c r="BV205" s="238"/>
      <c r="BW205" s="238"/>
      <c r="BX205" s="238"/>
      <c r="BY205" s="238"/>
      <c r="BZ205" s="238"/>
      <c r="CA205" s="238"/>
      <c r="CB205" s="238"/>
      <c r="CC205" s="238"/>
      <c r="CD205" s="238"/>
      <c r="CE205" s="238"/>
      <c r="CF205" s="238"/>
      <c r="CG205" s="238"/>
      <c r="CH205" s="238"/>
      <c r="CI205" s="238"/>
      <c r="CJ205" s="238"/>
      <c r="CK205" s="238"/>
      <c r="CL205" s="238"/>
      <c r="CM205" s="238"/>
      <c r="CN205" s="238"/>
      <c r="CO205" s="238"/>
      <c r="CP205" s="238"/>
      <c r="CQ205" s="238"/>
      <c r="CR205" s="238"/>
      <c r="CS205" s="238"/>
      <c r="CT205" s="238"/>
      <c r="CU205" s="238"/>
      <c r="CV205" s="238"/>
      <c r="CW205" s="238"/>
      <c r="CX205" s="238"/>
      <c r="CY205" s="238"/>
      <c r="CZ205" s="238"/>
      <c r="DA205" s="238"/>
    </row>
    <row r="206" spans="2:105">
      <c r="B206" s="226"/>
      <c r="BP206" s="82"/>
      <c r="BQ206" s="238"/>
      <c r="BR206" s="238"/>
      <c r="BS206" s="238"/>
      <c r="BT206" s="238"/>
      <c r="BU206" s="238"/>
      <c r="BV206" s="238"/>
      <c r="BW206" s="238"/>
      <c r="BX206" s="238"/>
      <c r="BY206" s="238"/>
      <c r="BZ206" s="238"/>
      <c r="CA206" s="238"/>
      <c r="CB206" s="238"/>
      <c r="CC206" s="238"/>
      <c r="CD206" s="238"/>
      <c r="CE206" s="238"/>
      <c r="CF206" s="238"/>
      <c r="CG206" s="238"/>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row>
    <row r="207" spans="2:105">
      <c r="B207" s="226"/>
      <c r="BP207" s="82"/>
      <c r="BQ207" s="238"/>
      <c r="BR207" s="238"/>
      <c r="BS207" s="238"/>
      <c r="BT207" s="238"/>
      <c r="BU207" s="238"/>
      <c r="BV207" s="238"/>
      <c r="BW207" s="238"/>
      <c r="BX207" s="238"/>
      <c r="BY207" s="238"/>
      <c r="BZ207" s="238"/>
      <c r="CA207" s="238"/>
      <c r="CB207" s="238"/>
      <c r="CC207" s="238"/>
      <c r="CD207" s="238"/>
      <c r="CE207" s="238"/>
      <c r="CF207" s="238"/>
      <c r="CG207" s="238"/>
      <c r="CH207" s="238"/>
      <c r="CI207" s="238"/>
      <c r="CJ207" s="238"/>
      <c r="CK207" s="238"/>
      <c r="CL207" s="238"/>
      <c r="CM207" s="238"/>
      <c r="CN207" s="238"/>
      <c r="CO207" s="238"/>
      <c r="CP207" s="238"/>
      <c r="CQ207" s="238"/>
      <c r="CR207" s="238"/>
      <c r="CS207" s="238"/>
      <c r="CT207" s="238"/>
      <c r="CU207" s="238"/>
      <c r="CV207" s="238"/>
      <c r="CW207" s="238"/>
      <c r="CX207" s="238"/>
      <c r="CY207" s="238"/>
      <c r="CZ207" s="238"/>
      <c r="DA207" s="238"/>
    </row>
    <row r="208" spans="2:105">
      <c r="B208" s="226"/>
      <c r="BP208" s="82"/>
      <c r="BQ208" s="238"/>
      <c r="BR208" s="238"/>
      <c r="BS208" s="238"/>
      <c r="BT208" s="238"/>
      <c r="BU208" s="238"/>
      <c r="BV208" s="238"/>
      <c r="BW208" s="238"/>
      <c r="BX208" s="238"/>
      <c r="BY208" s="238"/>
      <c r="BZ208" s="238"/>
      <c r="CA208" s="238"/>
      <c r="CB208" s="238"/>
      <c r="CC208" s="238"/>
      <c r="CD208" s="238"/>
      <c r="CE208" s="238"/>
      <c r="CF208" s="238"/>
      <c r="CG208" s="238"/>
      <c r="CH208" s="238"/>
      <c r="CI208" s="238"/>
      <c r="CJ208" s="238"/>
      <c r="CK208" s="238"/>
      <c r="CL208" s="238"/>
      <c r="CM208" s="238"/>
      <c r="CN208" s="238"/>
      <c r="CO208" s="238"/>
      <c r="CP208" s="238"/>
      <c r="CQ208" s="238"/>
      <c r="CR208" s="238"/>
      <c r="CS208" s="238"/>
      <c r="CT208" s="238"/>
      <c r="CU208" s="238"/>
      <c r="CV208" s="238"/>
      <c r="CW208" s="238"/>
      <c r="CX208" s="238"/>
      <c r="CY208" s="238"/>
      <c r="CZ208" s="238"/>
      <c r="DA208" s="238"/>
    </row>
    <row r="209" spans="2:105">
      <c r="B209" s="226"/>
      <c r="BP209" s="82"/>
      <c r="BQ209" s="238"/>
      <c r="BR209" s="238"/>
      <c r="BS209" s="238"/>
      <c r="BT209" s="238"/>
      <c r="BU209" s="238"/>
      <c r="BV209" s="238"/>
      <c r="BW209" s="238"/>
      <c r="BX209" s="238"/>
      <c r="BY209" s="238"/>
      <c r="BZ209" s="238"/>
      <c r="CA209" s="238"/>
      <c r="CB209" s="238"/>
      <c r="CC209" s="238"/>
      <c r="CD209" s="238"/>
      <c r="CE209" s="238"/>
      <c r="CF209" s="238"/>
      <c r="CG209" s="238"/>
      <c r="CH209" s="238"/>
      <c r="CI209" s="238"/>
      <c r="CJ209" s="238"/>
      <c r="CK209" s="238"/>
      <c r="CL209" s="238"/>
      <c r="CM209" s="238"/>
      <c r="CN209" s="238"/>
      <c r="CO209" s="238"/>
      <c r="CP209" s="238"/>
      <c r="CQ209" s="238"/>
      <c r="CR209" s="238"/>
      <c r="CS209" s="238"/>
      <c r="CT209" s="238"/>
      <c r="CU209" s="238"/>
      <c r="CV209" s="238"/>
      <c r="CW209" s="238"/>
      <c r="CX209" s="238"/>
      <c r="CY209" s="238"/>
      <c r="CZ209" s="238"/>
      <c r="DA209" s="238"/>
    </row>
    <row r="210" spans="2:105">
      <c r="B210" s="226"/>
      <c r="BP210" s="82"/>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row>
    <row r="211" spans="2:105">
      <c r="B211" s="226"/>
      <c r="BP211" s="82"/>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row>
    <row r="212" spans="2:105">
      <c r="B212" s="226"/>
      <c r="BP212" s="82"/>
      <c r="BQ212" s="238"/>
      <c r="BR212" s="238"/>
      <c r="BS212" s="238"/>
      <c r="BT212" s="238"/>
      <c r="BU212" s="238"/>
      <c r="BV212" s="238"/>
      <c r="BW212" s="238"/>
      <c r="BX212" s="238"/>
      <c r="BY212" s="238"/>
      <c r="BZ212" s="238"/>
      <c r="CA212" s="238"/>
      <c r="CB212" s="238"/>
      <c r="CC212" s="238"/>
      <c r="CD212" s="238"/>
      <c r="CE212" s="238"/>
      <c r="CF212" s="238"/>
      <c r="CG212" s="238"/>
      <c r="CH212" s="238"/>
      <c r="CI212" s="238"/>
      <c r="CJ212" s="238"/>
      <c r="CK212" s="238"/>
      <c r="CL212" s="238"/>
      <c r="CM212" s="238"/>
      <c r="CN212" s="238"/>
      <c r="CO212" s="238"/>
      <c r="CP212" s="238"/>
      <c r="CQ212" s="238"/>
      <c r="CR212" s="238"/>
      <c r="CS212" s="238"/>
      <c r="CT212" s="238"/>
      <c r="CU212" s="238"/>
      <c r="CV212" s="238"/>
      <c r="CW212" s="238"/>
      <c r="CX212" s="238"/>
      <c r="CY212" s="238"/>
      <c r="CZ212" s="238"/>
      <c r="DA212" s="238"/>
    </row>
    <row r="213" spans="2:105">
      <c r="B213" s="226"/>
      <c r="BP213" s="82"/>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row>
    <row r="214" spans="2:105">
      <c r="B214" s="226"/>
      <c r="BP214" s="82"/>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row>
    <row r="215" spans="2:105">
      <c r="B215" s="226"/>
      <c r="BP215" s="82"/>
      <c r="BQ215" s="238"/>
      <c r="BR215" s="238"/>
      <c r="BS215" s="238"/>
      <c r="BT215" s="238"/>
      <c r="BU215" s="238"/>
      <c r="BV215" s="238"/>
      <c r="BW215" s="238"/>
      <c r="BX215" s="238"/>
      <c r="BY215" s="238"/>
      <c r="BZ215" s="238"/>
      <c r="CA215" s="238"/>
      <c r="CB215" s="238"/>
      <c r="CC215" s="238"/>
      <c r="CD215" s="238"/>
      <c r="CE215" s="238"/>
      <c r="CF215" s="238"/>
      <c r="CG215" s="238"/>
      <c r="CH215" s="238"/>
      <c r="CI215" s="238"/>
      <c r="CJ215" s="238"/>
      <c r="CK215" s="238"/>
      <c r="CL215" s="238"/>
      <c r="CM215" s="238"/>
      <c r="CN215" s="238"/>
      <c r="CO215" s="238"/>
      <c r="CP215" s="238"/>
      <c r="CQ215" s="238"/>
      <c r="CR215" s="238"/>
      <c r="CS215" s="238"/>
      <c r="CT215" s="238"/>
      <c r="CU215" s="238"/>
      <c r="CV215" s="238"/>
      <c r="CW215" s="238"/>
      <c r="CX215" s="238"/>
      <c r="CY215" s="238"/>
      <c r="CZ215" s="238"/>
      <c r="DA215" s="238"/>
    </row>
    <row r="216" spans="2:105">
      <c r="B216" s="226"/>
      <c r="BP216" s="82"/>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38"/>
      <c r="CN216" s="238"/>
      <c r="CO216" s="238"/>
      <c r="CP216" s="238"/>
      <c r="CQ216" s="238"/>
      <c r="CR216" s="238"/>
      <c r="CS216" s="238"/>
      <c r="CT216" s="238"/>
      <c r="CU216" s="238"/>
      <c r="CV216" s="238"/>
      <c r="CW216" s="238"/>
      <c r="CX216" s="238"/>
      <c r="CY216" s="238"/>
      <c r="CZ216" s="238"/>
      <c r="DA216" s="238"/>
    </row>
    <row r="217" spans="2:105">
      <c r="B217" s="226"/>
      <c r="BP217" s="82"/>
      <c r="BQ217" s="238"/>
      <c r="BR217" s="238"/>
      <c r="BS217" s="238"/>
      <c r="BT217" s="238"/>
      <c r="BU217" s="238"/>
      <c r="BV217" s="238"/>
      <c r="BW217" s="238"/>
      <c r="BX217" s="238"/>
      <c r="BY217" s="238"/>
      <c r="BZ217" s="238"/>
      <c r="CA217" s="238"/>
      <c r="CB217" s="238"/>
      <c r="CC217" s="238"/>
      <c r="CD217" s="238"/>
      <c r="CE217" s="238"/>
      <c r="CF217" s="238"/>
      <c r="CG217" s="238"/>
      <c r="CH217" s="238"/>
      <c r="CI217" s="238"/>
      <c r="CJ217" s="238"/>
      <c r="CK217" s="238"/>
      <c r="CL217" s="238"/>
      <c r="CM217" s="238"/>
      <c r="CN217" s="238"/>
      <c r="CO217" s="238"/>
      <c r="CP217" s="238"/>
      <c r="CQ217" s="238"/>
      <c r="CR217" s="238"/>
      <c r="CS217" s="238"/>
      <c r="CT217" s="238"/>
      <c r="CU217" s="238"/>
      <c r="CV217" s="238"/>
      <c r="CW217" s="238"/>
      <c r="CX217" s="238"/>
      <c r="CY217" s="238"/>
      <c r="CZ217" s="238"/>
      <c r="DA217" s="238"/>
    </row>
    <row r="218" spans="2:105">
      <c r="B218" s="226"/>
      <c r="BP218" s="82"/>
      <c r="BQ218" s="238"/>
      <c r="BR218" s="238"/>
      <c r="BS218" s="238"/>
      <c r="BT218" s="238"/>
      <c r="BU218" s="238"/>
      <c r="BV218" s="238"/>
      <c r="BW218" s="238"/>
      <c r="BX218" s="238"/>
      <c r="BY218" s="238"/>
      <c r="BZ218" s="238"/>
      <c r="CA218" s="238"/>
      <c r="CB218" s="238"/>
      <c r="CC218" s="238"/>
      <c r="CD218" s="238"/>
      <c r="CE218" s="238"/>
      <c r="CF218" s="238"/>
      <c r="CG218" s="238"/>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row>
    <row r="219" spans="2:105">
      <c r="B219" s="226"/>
      <c r="BP219" s="82"/>
      <c r="BQ219" s="238"/>
      <c r="BR219" s="238"/>
      <c r="BS219" s="238"/>
      <c r="BT219" s="238"/>
      <c r="BU219" s="238"/>
      <c r="BV219" s="238"/>
      <c r="BW219" s="238"/>
      <c r="BX219" s="238"/>
      <c r="BY219" s="238"/>
      <c r="BZ219" s="238"/>
      <c r="CA219" s="238"/>
      <c r="CB219" s="238"/>
      <c r="CC219" s="238"/>
      <c r="CD219" s="238"/>
      <c r="CE219" s="238"/>
      <c r="CF219" s="238"/>
      <c r="CG219" s="238"/>
      <c r="CH219" s="238"/>
      <c r="CI219" s="238"/>
      <c r="CJ219" s="238"/>
      <c r="CK219" s="238"/>
      <c r="CL219" s="238"/>
      <c r="CM219" s="238"/>
      <c r="CN219" s="238"/>
      <c r="CO219" s="238"/>
      <c r="CP219" s="238"/>
      <c r="CQ219" s="238"/>
      <c r="CR219" s="238"/>
      <c r="CS219" s="238"/>
      <c r="CT219" s="238"/>
      <c r="CU219" s="238"/>
      <c r="CV219" s="238"/>
      <c r="CW219" s="238"/>
      <c r="CX219" s="238"/>
      <c r="CY219" s="238"/>
      <c r="CZ219" s="238"/>
      <c r="DA219" s="238"/>
    </row>
    <row r="220" spans="2:105">
      <c r="B220" s="226"/>
      <c r="BP220" s="82"/>
      <c r="BQ220" s="238"/>
      <c r="BR220" s="238"/>
      <c r="BS220" s="238"/>
      <c r="BT220" s="238"/>
      <c r="BU220" s="238"/>
      <c r="BV220" s="238"/>
      <c r="BW220" s="238"/>
      <c r="BX220" s="238"/>
      <c r="BY220" s="238"/>
      <c r="BZ220" s="238"/>
      <c r="CA220" s="238"/>
      <c r="CB220" s="238"/>
      <c r="CC220" s="238"/>
      <c r="CD220" s="238"/>
      <c r="CE220" s="238"/>
      <c r="CF220" s="238"/>
      <c r="CG220" s="238"/>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row>
    <row r="221" spans="2:105">
      <c r="B221" s="226"/>
      <c r="BP221" s="82"/>
      <c r="BQ221" s="238"/>
      <c r="BR221" s="238"/>
      <c r="BS221" s="238"/>
      <c r="BT221" s="238"/>
      <c r="BU221" s="238"/>
      <c r="BV221" s="238"/>
      <c r="BW221" s="238"/>
      <c r="BX221" s="238"/>
      <c r="BY221" s="238"/>
      <c r="BZ221" s="238"/>
      <c r="CA221" s="238"/>
      <c r="CB221" s="238"/>
      <c r="CC221" s="238"/>
      <c r="CD221" s="238"/>
      <c r="CE221" s="238"/>
      <c r="CF221" s="238"/>
      <c r="CG221" s="238"/>
      <c r="CH221" s="238"/>
      <c r="CI221" s="238"/>
      <c r="CJ221" s="238"/>
      <c r="CK221" s="238"/>
      <c r="CL221" s="238"/>
      <c r="CM221" s="238"/>
      <c r="CN221" s="238"/>
      <c r="CO221" s="238"/>
      <c r="CP221" s="238"/>
      <c r="CQ221" s="238"/>
      <c r="CR221" s="238"/>
      <c r="CS221" s="238"/>
      <c r="CT221" s="238"/>
      <c r="CU221" s="238"/>
      <c r="CV221" s="238"/>
      <c r="CW221" s="238"/>
      <c r="CX221" s="238"/>
      <c r="CY221" s="238"/>
      <c r="CZ221" s="238"/>
      <c r="DA221" s="238"/>
    </row>
    <row r="222" spans="2:105">
      <c r="B222" s="226"/>
      <c r="BP222" s="82"/>
      <c r="BQ222" s="238"/>
      <c r="BR222" s="238"/>
      <c r="BS222" s="238"/>
      <c r="BT222" s="238"/>
      <c r="BU222" s="238"/>
      <c r="BV222" s="238"/>
      <c r="BW222" s="238"/>
      <c r="BX222" s="238"/>
      <c r="BY222" s="238"/>
      <c r="BZ222" s="238"/>
      <c r="CA222" s="238"/>
      <c r="CB222" s="238"/>
      <c r="CC222" s="238"/>
      <c r="CD222" s="238"/>
      <c r="CE222" s="238"/>
      <c r="CF222" s="238"/>
      <c r="CG222" s="238"/>
      <c r="CH222" s="238"/>
      <c r="CI222" s="238"/>
      <c r="CJ222" s="238"/>
      <c r="CK222" s="238"/>
      <c r="CL222" s="238"/>
      <c r="CM222" s="238"/>
      <c r="CN222" s="238"/>
      <c r="CO222" s="238"/>
      <c r="CP222" s="238"/>
      <c r="CQ222" s="238"/>
      <c r="CR222" s="238"/>
      <c r="CS222" s="238"/>
      <c r="CT222" s="238"/>
      <c r="CU222" s="238"/>
      <c r="CV222" s="238"/>
      <c r="CW222" s="238"/>
      <c r="CX222" s="238"/>
      <c r="CY222" s="238"/>
      <c r="CZ222" s="238"/>
      <c r="DA222" s="238"/>
    </row>
    <row r="223" spans="2:105">
      <c r="B223" s="226"/>
      <c r="BP223" s="82"/>
      <c r="BQ223" s="238"/>
      <c r="BR223" s="238"/>
      <c r="BS223" s="238"/>
      <c r="BT223" s="238"/>
      <c r="BU223" s="238"/>
      <c r="BV223" s="238"/>
      <c r="BW223" s="238"/>
      <c r="BX223" s="238"/>
      <c r="BY223" s="238"/>
      <c r="BZ223" s="238"/>
      <c r="CA223" s="238"/>
      <c r="CB223" s="238"/>
      <c r="CC223" s="238"/>
      <c r="CD223" s="238"/>
      <c r="CE223" s="238"/>
      <c r="CF223" s="238"/>
      <c r="CG223" s="238"/>
      <c r="CH223" s="238"/>
      <c r="CI223" s="238"/>
      <c r="CJ223" s="238"/>
      <c r="CK223" s="238"/>
      <c r="CL223" s="238"/>
      <c r="CM223" s="238"/>
      <c r="CN223" s="238"/>
      <c r="CO223" s="238"/>
      <c r="CP223" s="238"/>
      <c r="CQ223" s="238"/>
      <c r="CR223" s="238"/>
      <c r="CS223" s="238"/>
      <c r="CT223" s="238"/>
      <c r="CU223" s="238"/>
      <c r="CV223" s="238"/>
      <c r="CW223" s="238"/>
      <c r="CX223" s="238"/>
      <c r="CY223" s="238"/>
      <c r="CZ223" s="238"/>
      <c r="DA223" s="238"/>
    </row>
    <row r="224" spans="2:105">
      <c r="B224" s="226"/>
      <c r="BP224" s="82"/>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38"/>
      <c r="CN224" s="238"/>
      <c r="CO224" s="238"/>
      <c r="CP224" s="238"/>
      <c r="CQ224" s="238"/>
      <c r="CR224" s="238"/>
      <c r="CS224" s="238"/>
      <c r="CT224" s="238"/>
      <c r="CU224" s="238"/>
      <c r="CV224" s="238"/>
      <c r="CW224" s="238"/>
      <c r="CX224" s="238"/>
      <c r="CY224" s="238"/>
      <c r="CZ224" s="238"/>
      <c r="DA224" s="238"/>
    </row>
    <row r="225" spans="2:105">
      <c r="B225" s="226"/>
      <c r="BP225" s="82"/>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row>
    <row r="226" spans="2:105">
      <c r="B226" s="226"/>
      <c r="BP226" s="82"/>
      <c r="BQ226" s="238"/>
      <c r="BR226" s="238"/>
      <c r="BS226" s="238"/>
      <c r="BT226" s="238"/>
      <c r="BU226" s="238"/>
      <c r="BV226" s="238"/>
      <c r="BW226" s="238"/>
      <c r="BX226" s="238"/>
      <c r="BY226" s="238"/>
      <c r="BZ226" s="238"/>
      <c r="CA226" s="238"/>
      <c r="CB226" s="238"/>
      <c r="CC226" s="238"/>
      <c r="CD226" s="238"/>
      <c r="CE226" s="238"/>
      <c r="CF226" s="238"/>
      <c r="CG226" s="238"/>
      <c r="CH226" s="238"/>
      <c r="CI226" s="238"/>
      <c r="CJ226" s="238"/>
      <c r="CK226" s="238"/>
      <c r="CL226" s="238"/>
      <c r="CM226" s="238"/>
      <c r="CN226" s="238"/>
      <c r="CO226" s="238"/>
      <c r="CP226" s="238"/>
      <c r="CQ226" s="238"/>
      <c r="CR226" s="238"/>
      <c r="CS226" s="238"/>
      <c r="CT226" s="238"/>
      <c r="CU226" s="238"/>
      <c r="CV226" s="238"/>
      <c r="CW226" s="238"/>
      <c r="CX226" s="238"/>
      <c r="CY226" s="238"/>
      <c r="CZ226" s="238"/>
      <c r="DA226" s="238"/>
    </row>
    <row r="227" spans="2:105">
      <c r="B227" s="226"/>
      <c r="BP227" s="82"/>
      <c r="BQ227" s="238"/>
      <c r="BR227" s="238"/>
      <c r="BS227" s="238"/>
      <c r="BT227" s="238"/>
      <c r="BU227" s="238"/>
      <c r="BV227" s="238"/>
      <c r="BW227" s="238"/>
      <c r="BX227" s="238"/>
      <c r="BY227" s="238"/>
      <c r="BZ227" s="238"/>
      <c r="CA227" s="238"/>
      <c r="CB227" s="238"/>
      <c r="CC227" s="238"/>
      <c r="CD227" s="238"/>
      <c r="CE227" s="238"/>
      <c r="CF227" s="238"/>
      <c r="CG227" s="238"/>
      <c r="CH227" s="238"/>
      <c r="CI227" s="238"/>
      <c r="CJ227" s="238"/>
      <c r="CK227" s="238"/>
      <c r="CL227" s="238"/>
      <c r="CM227" s="238"/>
      <c r="CN227" s="238"/>
      <c r="CO227" s="238"/>
      <c r="CP227" s="238"/>
      <c r="CQ227" s="238"/>
      <c r="CR227" s="238"/>
      <c r="CS227" s="238"/>
      <c r="CT227" s="238"/>
      <c r="CU227" s="238"/>
      <c r="CV227" s="238"/>
      <c r="CW227" s="238"/>
      <c r="CX227" s="238"/>
      <c r="CY227" s="238"/>
      <c r="CZ227" s="238"/>
      <c r="DA227" s="238"/>
    </row>
    <row r="228" spans="2:105">
      <c r="B228" s="226"/>
      <c r="BP228" s="82"/>
      <c r="BQ228" s="238"/>
      <c r="BR228" s="238"/>
      <c r="BS228" s="238"/>
      <c r="BT228" s="238"/>
      <c r="BU228" s="238"/>
      <c r="BV228" s="238"/>
      <c r="BW228" s="238"/>
      <c r="BX228" s="238"/>
      <c r="BY228" s="238"/>
      <c r="BZ228" s="238"/>
      <c r="CA228" s="238"/>
      <c r="CB228" s="238"/>
      <c r="CC228" s="238"/>
      <c r="CD228" s="238"/>
      <c r="CE228" s="238"/>
      <c r="CF228" s="238"/>
      <c r="CG228" s="238"/>
      <c r="CH228" s="238"/>
      <c r="CI228" s="238"/>
      <c r="CJ228" s="238"/>
      <c r="CK228" s="238"/>
      <c r="CL228" s="238"/>
      <c r="CM228" s="238"/>
      <c r="CN228" s="238"/>
      <c r="CO228" s="238"/>
      <c r="CP228" s="238"/>
      <c r="CQ228" s="238"/>
      <c r="CR228" s="238"/>
      <c r="CS228" s="238"/>
      <c r="CT228" s="238"/>
      <c r="CU228" s="238"/>
      <c r="CV228" s="238"/>
      <c r="CW228" s="238"/>
      <c r="CX228" s="238"/>
      <c r="CY228" s="238"/>
      <c r="CZ228" s="238"/>
      <c r="DA228" s="238"/>
    </row>
    <row r="229" spans="2:105">
      <c r="B229" s="226"/>
      <c r="BP229" s="82"/>
      <c r="BQ229" s="238"/>
      <c r="BR229" s="238"/>
      <c r="BS229" s="238"/>
      <c r="BT229" s="238"/>
      <c r="BU229" s="238"/>
      <c r="BV229" s="238"/>
      <c r="BW229" s="238"/>
      <c r="BX229" s="238"/>
      <c r="BY229" s="238"/>
      <c r="BZ229" s="238"/>
      <c r="CA229" s="238"/>
      <c r="CB229" s="238"/>
      <c r="CC229" s="238"/>
      <c r="CD229" s="238"/>
      <c r="CE229" s="238"/>
      <c r="CF229" s="238"/>
      <c r="CG229" s="238"/>
      <c r="CH229" s="238"/>
      <c r="CI229" s="238"/>
      <c r="CJ229" s="238"/>
      <c r="CK229" s="238"/>
      <c r="CL229" s="238"/>
      <c r="CM229" s="238"/>
      <c r="CN229" s="238"/>
      <c r="CO229" s="238"/>
      <c r="CP229" s="238"/>
      <c r="CQ229" s="238"/>
      <c r="CR229" s="238"/>
      <c r="CS229" s="238"/>
      <c r="CT229" s="238"/>
      <c r="CU229" s="238"/>
      <c r="CV229" s="238"/>
      <c r="CW229" s="238"/>
      <c r="CX229" s="238"/>
      <c r="CY229" s="238"/>
      <c r="CZ229" s="238"/>
      <c r="DA229" s="238"/>
    </row>
    <row r="230" spans="2:105">
      <c r="B230" s="226"/>
      <c r="BP230" s="82"/>
      <c r="BQ230" s="238"/>
      <c r="BR230" s="238"/>
      <c r="BS230" s="238"/>
      <c r="BT230" s="238"/>
      <c r="BU230" s="238"/>
      <c r="BV230" s="238"/>
      <c r="BW230" s="238"/>
      <c r="BX230" s="238"/>
      <c r="BY230" s="238"/>
      <c r="BZ230" s="238"/>
      <c r="CA230" s="238"/>
      <c r="CB230" s="238"/>
      <c r="CC230" s="238"/>
      <c r="CD230" s="238"/>
      <c r="CE230" s="238"/>
      <c r="CF230" s="238"/>
      <c r="CG230" s="238"/>
      <c r="CH230" s="238"/>
      <c r="CI230" s="238"/>
      <c r="CJ230" s="238"/>
      <c r="CK230" s="238"/>
      <c r="CL230" s="238"/>
      <c r="CM230" s="238"/>
      <c r="CN230" s="238"/>
      <c r="CO230" s="238"/>
      <c r="CP230" s="238"/>
      <c r="CQ230" s="238"/>
      <c r="CR230" s="238"/>
      <c r="CS230" s="238"/>
      <c r="CT230" s="238"/>
      <c r="CU230" s="238"/>
      <c r="CV230" s="238"/>
      <c r="CW230" s="238"/>
      <c r="CX230" s="238"/>
      <c r="CY230" s="238"/>
      <c r="CZ230" s="238"/>
      <c r="DA230" s="238"/>
    </row>
    <row r="231" spans="2:105">
      <c r="B231" s="226"/>
      <c r="BP231" s="82"/>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row>
    <row r="232" spans="2:105">
      <c r="B232" s="226"/>
      <c r="BP232" s="82"/>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row>
    <row r="233" spans="2:105">
      <c r="B233" s="226"/>
      <c r="BP233" s="82"/>
      <c r="BQ233" s="238"/>
      <c r="BR233" s="238"/>
      <c r="BS233" s="238"/>
      <c r="BT233" s="238"/>
      <c r="BU233" s="238"/>
      <c r="BV233" s="238"/>
      <c r="BW233" s="238"/>
      <c r="BX233" s="238"/>
      <c r="BY233" s="238"/>
      <c r="BZ233" s="238"/>
      <c r="CA233" s="238"/>
      <c r="CB233" s="238"/>
      <c r="CC233" s="238"/>
      <c r="CD233" s="238"/>
      <c r="CE233" s="238"/>
      <c r="CF233" s="238"/>
      <c r="CG233" s="238"/>
      <c r="CH233" s="238"/>
      <c r="CI233" s="238"/>
      <c r="CJ233" s="238"/>
      <c r="CK233" s="238"/>
      <c r="CL233" s="238"/>
      <c r="CM233" s="238"/>
      <c r="CN233" s="238"/>
      <c r="CO233" s="238"/>
      <c r="CP233" s="238"/>
      <c r="CQ233" s="238"/>
      <c r="CR233" s="238"/>
      <c r="CS233" s="238"/>
      <c r="CT233" s="238"/>
      <c r="CU233" s="238"/>
      <c r="CV233" s="238"/>
      <c r="CW233" s="238"/>
      <c r="CX233" s="238"/>
      <c r="CY233" s="238"/>
      <c r="CZ233" s="238"/>
      <c r="DA233" s="238"/>
    </row>
    <row r="234" spans="2:105">
      <c r="B234" s="226"/>
      <c r="BP234" s="82"/>
      <c r="BQ234" s="238"/>
      <c r="BR234" s="238"/>
      <c r="BS234" s="238"/>
      <c r="BT234" s="238"/>
      <c r="BU234" s="238"/>
      <c r="BV234" s="238"/>
      <c r="BW234" s="238"/>
      <c r="BX234" s="238"/>
      <c r="BY234" s="238"/>
      <c r="BZ234" s="238"/>
      <c r="CA234" s="238"/>
      <c r="CB234" s="238"/>
      <c r="CC234" s="238"/>
      <c r="CD234" s="238"/>
      <c r="CE234" s="238"/>
      <c r="CF234" s="238"/>
      <c r="CG234" s="238"/>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row>
    <row r="235" spans="2:105">
      <c r="B235" s="226"/>
      <c r="BP235" s="82"/>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38"/>
      <c r="CN235" s="238"/>
      <c r="CO235" s="238"/>
      <c r="CP235" s="238"/>
      <c r="CQ235" s="238"/>
      <c r="CR235" s="238"/>
      <c r="CS235" s="238"/>
      <c r="CT235" s="238"/>
      <c r="CU235" s="238"/>
      <c r="CV235" s="238"/>
      <c r="CW235" s="238"/>
      <c r="CX235" s="238"/>
      <c r="CY235" s="238"/>
      <c r="CZ235" s="238"/>
      <c r="DA235" s="238"/>
    </row>
    <row r="236" spans="2:105">
      <c r="B236" s="226"/>
      <c r="BP236" s="82"/>
      <c r="BQ236" s="238"/>
      <c r="BR236" s="238"/>
      <c r="BS236" s="238"/>
      <c r="BT236" s="238"/>
      <c r="BU236" s="238"/>
      <c r="BV236" s="238"/>
      <c r="BW236" s="238"/>
      <c r="BX236" s="238"/>
      <c r="BY236" s="238"/>
      <c r="BZ236" s="238"/>
      <c r="CA236" s="238"/>
      <c r="CB236" s="238"/>
      <c r="CC236" s="238"/>
      <c r="CD236" s="238"/>
      <c r="CE236" s="238"/>
      <c r="CF236" s="238"/>
      <c r="CG236" s="238"/>
      <c r="CH236" s="238"/>
      <c r="CI236" s="238"/>
      <c r="CJ236" s="238"/>
      <c r="CK236" s="238"/>
      <c r="CL236" s="238"/>
      <c r="CM236" s="238"/>
      <c r="CN236" s="238"/>
      <c r="CO236" s="238"/>
      <c r="CP236" s="238"/>
      <c r="CQ236" s="238"/>
      <c r="CR236" s="238"/>
      <c r="CS236" s="238"/>
      <c r="CT236" s="238"/>
      <c r="CU236" s="238"/>
      <c r="CV236" s="238"/>
      <c r="CW236" s="238"/>
      <c r="CX236" s="238"/>
      <c r="CY236" s="238"/>
      <c r="CZ236" s="238"/>
      <c r="DA236" s="238"/>
    </row>
    <row r="237" spans="2:105">
      <c r="B237" s="226"/>
      <c r="BP237" s="82"/>
      <c r="BQ237" s="238"/>
      <c r="BR237" s="238"/>
      <c r="BS237" s="238"/>
      <c r="BT237" s="238"/>
      <c r="BU237" s="238"/>
      <c r="BV237" s="238"/>
      <c r="BW237" s="238"/>
      <c r="BX237" s="238"/>
      <c r="BY237" s="238"/>
      <c r="BZ237" s="238"/>
      <c r="CA237" s="238"/>
      <c r="CB237" s="238"/>
      <c r="CC237" s="238"/>
      <c r="CD237" s="238"/>
      <c r="CE237" s="238"/>
      <c r="CF237" s="238"/>
      <c r="CG237" s="238"/>
      <c r="CH237" s="238"/>
      <c r="CI237" s="238"/>
      <c r="CJ237" s="238"/>
      <c r="CK237" s="238"/>
      <c r="CL237" s="238"/>
      <c r="CM237" s="238"/>
      <c r="CN237" s="238"/>
      <c r="CO237" s="238"/>
      <c r="CP237" s="238"/>
      <c r="CQ237" s="238"/>
      <c r="CR237" s="238"/>
      <c r="CS237" s="238"/>
      <c r="CT237" s="238"/>
      <c r="CU237" s="238"/>
      <c r="CV237" s="238"/>
      <c r="CW237" s="238"/>
      <c r="CX237" s="238"/>
      <c r="CY237" s="238"/>
      <c r="CZ237" s="238"/>
      <c r="DA237" s="238"/>
    </row>
    <row r="238" spans="2:105">
      <c r="B238" s="226"/>
      <c r="BP238" s="82"/>
      <c r="BQ238" s="238"/>
      <c r="BR238" s="238"/>
      <c r="BS238" s="238"/>
      <c r="BT238" s="238"/>
      <c r="BU238" s="238"/>
      <c r="BV238" s="238"/>
      <c r="BW238" s="238"/>
      <c r="BX238" s="238"/>
      <c r="BY238" s="238"/>
      <c r="BZ238" s="238"/>
      <c r="CA238" s="238"/>
      <c r="CB238" s="238"/>
      <c r="CC238" s="238"/>
      <c r="CD238" s="238"/>
      <c r="CE238" s="238"/>
      <c r="CF238" s="238"/>
      <c r="CG238" s="238"/>
      <c r="CH238" s="238"/>
      <c r="CI238" s="238"/>
      <c r="CJ238" s="238"/>
      <c r="CK238" s="238"/>
      <c r="CL238" s="238"/>
      <c r="CM238" s="238"/>
      <c r="CN238" s="238"/>
      <c r="CO238" s="238"/>
      <c r="CP238" s="238"/>
      <c r="CQ238" s="238"/>
      <c r="CR238" s="238"/>
      <c r="CS238" s="238"/>
      <c r="CT238" s="238"/>
      <c r="CU238" s="238"/>
      <c r="CV238" s="238"/>
      <c r="CW238" s="238"/>
      <c r="CX238" s="238"/>
      <c r="CY238" s="238"/>
      <c r="CZ238" s="238"/>
      <c r="DA238" s="238"/>
    </row>
    <row r="239" spans="2:105">
      <c r="B239" s="226"/>
      <c r="BP239" s="82"/>
      <c r="BQ239" s="238"/>
      <c r="BR239" s="238"/>
      <c r="BS239" s="238"/>
      <c r="BT239" s="238"/>
      <c r="BU239" s="238"/>
      <c r="BV239" s="238"/>
      <c r="BW239" s="238"/>
      <c r="BX239" s="238"/>
      <c r="BY239" s="238"/>
      <c r="BZ239" s="238"/>
      <c r="CA239" s="238"/>
      <c r="CB239" s="238"/>
      <c r="CC239" s="238"/>
      <c r="CD239" s="238"/>
      <c r="CE239" s="238"/>
      <c r="CF239" s="238"/>
      <c r="CG239" s="238"/>
      <c r="CH239" s="238"/>
      <c r="CI239" s="238"/>
      <c r="CJ239" s="238"/>
      <c r="CK239" s="238"/>
      <c r="CL239" s="238"/>
      <c r="CM239" s="238"/>
      <c r="CN239" s="238"/>
      <c r="CO239" s="238"/>
      <c r="CP239" s="238"/>
      <c r="CQ239" s="238"/>
      <c r="CR239" s="238"/>
      <c r="CS239" s="238"/>
      <c r="CT239" s="238"/>
      <c r="CU239" s="238"/>
      <c r="CV239" s="238"/>
      <c r="CW239" s="238"/>
      <c r="CX239" s="238"/>
      <c r="CY239" s="238"/>
      <c r="CZ239" s="238"/>
      <c r="DA239" s="238"/>
    </row>
    <row r="240" spans="2:105">
      <c r="B240" s="226"/>
      <c r="BP240" s="82"/>
      <c r="BQ240" s="238"/>
      <c r="BR240" s="238"/>
      <c r="BS240" s="238"/>
      <c r="BT240" s="238"/>
      <c r="BU240" s="238"/>
      <c r="BV240" s="238"/>
      <c r="BW240" s="238"/>
      <c r="BX240" s="238"/>
      <c r="BY240" s="238"/>
      <c r="BZ240" s="238"/>
      <c r="CA240" s="238"/>
      <c r="CB240" s="238"/>
      <c r="CC240" s="238"/>
      <c r="CD240" s="238"/>
      <c r="CE240" s="238"/>
      <c r="CF240" s="238"/>
      <c r="CG240" s="238"/>
      <c r="CH240" s="238"/>
      <c r="CI240" s="238"/>
      <c r="CJ240" s="238"/>
      <c r="CK240" s="238"/>
      <c r="CL240" s="238"/>
      <c r="CM240" s="238"/>
      <c r="CN240" s="238"/>
      <c r="CO240" s="238"/>
      <c r="CP240" s="238"/>
      <c r="CQ240" s="238"/>
      <c r="CR240" s="238"/>
      <c r="CS240" s="238"/>
      <c r="CT240" s="238"/>
      <c r="CU240" s="238"/>
      <c r="CV240" s="238"/>
      <c r="CW240" s="238"/>
      <c r="CX240" s="238"/>
      <c r="CY240" s="238"/>
      <c r="CZ240" s="238"/>
      <c r="DA240" s="238"/>
    </row>
    <row r="241" spans="2:105">
      <c r="B241" s="226"/>
      <c r="BP241" s="82"/>
      <c r="BQ241" s="238"/>
      <c r="BR241" s="238"/>
      <c r="BS241" s="238"/>
      <c r="BT241" s="238"/>
      <c r="BU241" s="238"/>
      <c r="BV241" s="238"/>
      <c r="BW241" s="238"/>
      <c r="BX241" s="238"/>
      <c r="BY241" s="238"/>
      <c r="BZ241" s="238"/>
      <c r="CA241" s="238"/>
      <c r="CB241" s="238"/>
      <c r="CC241" s="238"/>
      <c r="CD241" s="238"/>
      <c r="CE241" s="238"/>
      <c r="CF241" s="238"/>
      <c r="CG241" s="238"/>
      <c r="CH241" s="238"/>
      <c r="CI241" s="238"/>
      <c r="CJ241" s="238"/>
      <c r="CK241" s="238"/>
      <c r="CL241" s="238"/>
      <c r="CM241" s="238"/>
      <c r="CN241" s="238"/>
      <c r="CO241" s="238"/>
      <c r="CP241" s="238"/>
      <c r="CQ241" s="238"/>
      <c r="CR241" s="238"/>
      <c r="CS241" s="238"/>
      <c r="CT241" s="238"/>
      <c r="CU241" s="238"/>
      <c r="CV241" s="238"/>
      <c r="CW241" s="238"/>
      <c r="CX241" s="238"/>
      <c r="CY241" s="238"/>
      <c r="CZ241" s="238"/>
      <c r="DA241" s="238"/>
    </row>
    <row r="242" spans="2:105">
      <c r="B242" s="226"/>
      <c r="BP242" s="82"/>
      <c r="BQ242" s="238"/>
      <c r="BR242" s="238"/>
      <c r="BS242" s="238"/>
      <c r="BT242" s="238"/>
      <c r="BU242" s="238"/>
      <c r="BV242" s="238"/>
      <c r="BW242" s="238"/>
      <c r="BX242" s="238"/>
      <c r="BY242" s="238"/>
      <c r="BZ242" s="238"/>
      <c r="CA242" s="238"/>
      <c r="CB242" s="238"/>
      <c r="CC242" s="238"/>
      <c r="CD242" s="238"/>
      <c r="CE242" s="238"/>
      <c r="CF242" s="238"/>
      <c r="CG242" s="238"/>
      <c r="CH242" s="238"/>
      <c r="CI242" s="238"/>
      <c r="CJ242" s="238"/>
      <c r="CK242" s="238"/>
      <c r="CL242" s="238"/>
      <c r="CM242" s="238"/>
      <c r="CN242" s="238"/>
      <c r="CO242" s="238"/>
      <c r="CP242" s="238"/>
      <c r="CQ242" s="238"/>
      <c r="CR242" s="238"/>
      <c r="CS242" s="238"/>
      <c r="CT242" s="238"/>
      <c r="CU242" s="238"/>
      <c r="CV242" s="238"/>
      <c r="CW242" s="238"/>
      <c r="CX242" s="238"/>
      <c r="CY242" s="238"/>
      <c r="CZ242" s="238"/>
      <c r="DA242" s="238"/>
    </row>
    <row r="243" spans="2:105">
      <c r="B243" s="226"/>
      <c r="BP243" s="82"/>
      <c r="BQ243" s="238"/>
      <c r="BR243" s="238"/>
      <c r="BS243" s="238"/>
      <c r="BT243" s="238"/>
      <c r="BU243" s="238"/>
      <c r="BV243" s="238"/>
      <c r="BW243" s="238"/>
      <c r="BX243" s="238"/>
      <c r="BY243" s="238"/>
      <c r="BZ243" s="238"/>
      <c r="CA243" s="238"/>
      <c r="CB243" s="238"/>
      <c r="CC243" s="238"/>
      <c r="CD243" s="238"/>
      <c r="CE243" s="238"/>
      <c r="CF243" s="238"/>
      <c r="CG243" s="238"/>
      <c r="CH243" s="238"/>
      <c r="CI243" s="238"/>
      <c r="CJ243" s="238"/>
      <c r="CK243" s="238"/>
      <c r="CL243" s="238"/>
      <c r="CM243" s="238"/>
      <c r="CN243" s="238"/>
      <c r="CO243" s="238"/>
      <c r="CP243" s="238"/>
      <c r="CQ243" s="238"/>
      <c r="CR243" s="238"/>
      <c r="CS243" s="238"/>
      <c r="CT243" s="238"/>
      <c r="CU243" s="238"/>
      <c r="CV243" s="238"/>
      <c r="CW243" s="238"/>
      <c r="CX243" s="238"/>
      <c r="CY243" s="238"/>
      <c r="CZ243" s="238"/>
      <c r="DA243" s="238"/>
    </row>
    <row r="244" spans="2:105">
      <c r="B244" s="226"/>
      <c r="BP244" s="82"/>
      <c r="BQ244" s="238"/>
      <c r="BR244" s="238"/>
      <c r="BS244" s="238"/>
      <c r="BT244" s="238"/>
      <c r="BU244" s="238"/>
      <c r="BV244" s="238"/>
      <c r="BW244" s="238"/>
      <c r="BX244" s="238"/>
      <c r="BY244" s="238"/>
      <c r="BZ244" s="238"/>
      <c r="CA244" s="238"/>
      <c r="CB244" s="238"/>
      <c r="CC244" s="238"/>
      <c r="CD244" s="238"/>
      <c r="CE244" s="238"/>
      <c r="CF244" s="238"/>
      <c r="CG244" s="238"/>
      <c r="CH244" s="238"/>
      <c r="CI244" s="238"/>
      <c r="CJ244" s="238"/>
      <c r="CK244" s="238"/>
      <c r="CL244" s="238"/>
      <c r="CM244" s="238"/>
      <c r="CN244" s="238"/>
      <c r="CO244" s="238"/>
      <c r="CP244" s="238"/>
      <c r="CQ244" s="238"/>
      <c r="CR244" s="238"/>
      <c r="CS244" s="238"/>
      <c r="CT244" s="238"/>
      <c r="CU244" s="238"/>
      <c r="CV244" s="238"/>
      <c r="CW244" s="238"/>
      <c r="CX244" s="238"/>
      <c r="CY244" s="238"/>
      <c r="CZ244" s="238"/>
      <c r="DA244" s="238"/>
    </row>
    <row r="245" spans="2:105">
      <c r="B245" s="226"/>
      <c r="BP245" s="82"/>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row>
    <row r="246" spans="2:105">
      <c r="B246" s="226"/>
      <c r="BP246" s="82"/>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row>
    <row r="247" spans="2:105">
      <c r="B247" s="226"/>
      <c r="BP247" s="82"/>
      <c r="BQ247" s="238"/>
      <c r="BR247" s="238"/>
      <c r="BS247" s="238"/>
      <c r="BT247" s="238"/>
      <c r="BU247" s="238"/>
      <c r="BV247" s="238"/>
      <c r="BW247" s="238"/>
      <c r="BX247" s="238"/>
      <c r="BY247" s="238"/>
      <c r="BZ247" s="238"/>
      <c r="CA247" s="238"/>
      <c r="CB247" s="238"/>
      <c r="CC247" s="238"/>
      <c r="CD247" s="238"/>
      <c r="CE247" s="238"/>
      <c r="CF247" s="238"/>
      <c r="CG247" s="238"/>
      <c r="CH247" s="238"/>
      <c r="CI247" s="238"/>
      <c r="CJ247" s="238"/>
      <c r="CK247" s="238"/>
      <c r="CL247" s="238"/>
      <c r="CM247" s="238"/>
      <c r="CN247" s="238"/>
      <c r="CO247" s="238"/>
      <c r="CP247" s="238"/>
      <c r="CQ247" s="238"/>
      <c r="CR247" s="238"/>
      <c r="CS247" s="238"/>
      <c r="CT247" s="238"/>
      <c r="CU247" s="238"/>
      <c r="CV247" s="238"/>
      <c r="CW247" s="238"/>
      <c r="CX247" s="238"/>
      <c r="CY247" s="238"/>
      <c r="CZ247" s="238"/>
      <c r="DA247" s="238"/>
    </row>
    <row r="248" spans="2:105">
      <c r="B248" s="226"/>
      <c r="BP248" s="82"/>
      <c r="BQ248" s="238"/>
      <c r="BR248" s="238"/>
      <c r="BS248" s="238"/>
      <c r="BT248" s="238"/>
      <c r="BU248" s="238"/>
      <c r="BV248" s="238"/>
      <c r="BW248" s="238"/>
      <c r="BX248" s="238"/>
      <c r="BY248" s="238"/>
      <c r="BZ248" s="238"/>
      <c r="CA248" s="238"/>
      <c r="CB248" s="238"/>
      <c r="CC248" s="238"/>
      <c r="CD248" s="238"/>
      <c r="CE248" s="238"/>
      <c r="CF248" s="238"/>
      <c r="CG248" s="238"/>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row>
    <row r="249" spans="2:105">
      <c r="B249" s="226"/>
      <c r="BP249" s="82"/>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row>
    <row r="250" spans="2:105">
      <c r="B250" s="226"/>
      <c r="BP250" s="82"/>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row>
    <row r="251" spans="2:105">
      <c r="B251" s="226"/>
      <c r="BP251" s="82"/>
      <c r="BQ251" s="238"/>
      <c r="BR251" s="238"/>
      <c r="BS251" s="238"/>
      <c r="BT251" s="238"/>
      <c r="BU251" s="238"/>
      <c r="BV251" s="238"/>
      <c r="BW251" s="238"/>
      <c r="BX251" s="238"/>
      <c r="BY251" s="238"/>
      <c r="BZ251" s="238"/>
      <c r="CA251" s="238"/>
      <c r="CB251" s="238"/>
      <c r="CC251" s="238"/>
      <c r="CD251" s="238"/>
      <c r="CE251" s="238"/>
      <c r="CF251" s="238"/>
      <c r="CG251" s="238"/>
      <c r="CH251" s="238"/>
      <c r="CI251" s="238"/>
      <c r="CJ251" s="238"/>
      <c r="CK251" s="238"/>
      <c r="CL251" s="238"/>
      <c r="CM251" s="238"/>
      <c r="CN251" s="238"/>
      <c r="CO251" s="238"/>
      <c r="CP251" s="238"/>
      <c r="CQ251" s="238"/>
      <c r="CR251" s="238"/>
      <c r="CS251" s="238"/>
      <c r="CT251" s="238"/>
      <c r="CU251" s="238"/>
      <c r="CV251" s="238"/>
      <c r="CW251" s="238"/>
      <c r="CX251" s="238"/>
      <c r="CY251" s="238"/>
      <c r="CZ251" s="238"/>
      <c r="DA251" s="238"/>
    </row>
    <row r="252" spans="2:105">
      <c r="B252" s="226"/>
      <c r="BP252" s="82"/>
      <c r="BQ252" s="238"/>
      <c r="BR252" s="238"/>
      <c r="BS252" s="238"/>
      <c r="BT252" s="238"/>
      <c r="BU252" s="238"/>
      <c r="BV252" s="238"/>
      <c r="BW252" s="238"/>
      <c r="BX252" s="238"/>
      <c r="BY252" s="238"/>
      <c r="BZ252" s="238"/>
      <c r="CA252" s="238"/>
      <c r="CB252" s="238"/>
      <c r="CC252" s="238"/>
      <c r="CD252" s="238"/>
      <c r="CE252" s="238"/>
      <c r="CF252" s="238"/>
      <c r="CG252" s="238"/>
      <c r="CH252" s="238"/>
      <c r="CI252" s="238"/>
      <c r="CJ252" s="238"/>
      <c r="CK252" s="238"/>
      <c r="CL252" s="238"/>
      <c r="CM252" s="238"/>
      <c r="CN252" s="238"/>
      <c r="CO252" s="238"/>
      <c r="CP252" s="238"/>
      <c r="CQ252" s="238"/>
      <c r="CR252" s="238"/>
      <c r="CS252" s="238"/>
      <c r="CT252" s="238"/>
      <c r="CU252" s="238"/>
      <c r="CV252" s="238"/>
      <c r="CW252" s="238"/>
      <c r="CX252" s="238"/>
      <c r="CY252" s="238"/>
      <c r="CZ252" s="238"/>
      <c r="DA252" s="238"/>
    </row>
    <row r="253" spans="2:105">
      <c r="B253" s="226"/>
      <c r="BP253" s="82"/>
      <c r="BQ253" s="238"/>
      <c r="BR253" s="238"/>
      <c r="BS253" s="238"/>
      <c r="BT253" s="238"/>
      <c r="BU253" s="238"/>
      <c r="BV253" s="238"/>
      <c r="BW253" s="238"/>
      <c r="BX253" s="238"/>
      <c r="BY253" s="238"/>
      <c r="BZ253" s="238"/>
      <c r="CA253" s="238"/>
      <c r="CB253" s="238"/>
      <c r="CC253" s="238"/>
      <c r="CD253" s="238"/>
      <c r="CE253" s="238"/>
      <c r="CF253" s="238"/>
      <c r="CG253" s="238"/>
      <c r="CH253" s="238"/>
      <c r="CI253" s="238"/>
      <c r="CJ253" s="238"/>
      <c r="CK253" s="238"/>
      <c r="CL253" s="238"/>
      <c r="CM253" s="238"/>
      <c r="CN253" s="238"/>
      <c r="CO253" s="238"/>
      <c r="CP253" s="238"/>
      <c r="CQ253" s="238"/>
      <c r="CR253" s="238"/>
      <c r="CS253" s="238"/>
      <c r="CT253" s="238"/>
      <c r="CU253" s="238"/>
      <c r="CV253" s="238"/>
      <c r="CW253" s="238"/>
      <c r="CX253" s="238"/>
      <c r="CY253" s="238"/>
      <c r="CZ253" s="238"/>
      <c r="DA253" s="238"/>
    </row>
    <row r="254" spans="2:105">
      <c r="B254" s="226"/>
      <c r="BP254" s="82"/>
      <c r="BQ254" s="238"/>
      <c r="BR254" s="238"/>
      <c r="BS254" s="238"/>
      <c r="BT254" s="238"/>
      <c r="BU254" s="238"/>
      <c r="BV254" s="238"/>
      <c r="BW254" s="238"/>
      <c r="BX254" s="238"/>
      <c r="BY254" s="238"/>
      <c r="BZ254" s="238"/>
      <c r="CA254" s="238"/>
      <c r="CB254" s="238"/>
      <c r="CC254" s="238"/>
      <c r="CD254" s="238"/>
      <c r="CE254" s="238"/>
      <c r="CF254" s="238"/>
      <c r="CG254" s="238"/>
      <c r="CH254" s="238"/>
      <c r="CI254" s="238"/>
      <c r="CJ254" s="238"/>
      <c r="CK254" s="238"/>
      <c r="CL254" s="238"/>
      <c r="CM254" s="238"/>
      <c r="CN254" s="238"/>
      <c r="CO254" s="238"/>
      <c r="CP254" s="238"/>
      <c r="CQ254" s="238"/>
      <c r="CR254" s="238"/>
      <c r="CS254" s="238"/>
      <c r="CT254" s="238"/>
      <c r="CU254" s="238"/>
      <c r="CV254" s="238"/>
      <c r="CW254" s="238"/>
      <c r="CX254" s="238"/>
      <c r="CY254" s="238"/>
      <c r="CZ254" s="238"/>
      <c r="DA254" s="238"/>
    </row>
    <row r="255" spans="2:105">
      <c r="B255" s="226"/>
      <c r="BP255" s="82"/>
      <c r="BQ255" s="238"/>
      <c r="BR255" s="238"/>
      <c r="BS255" s="238"/>
      <c r="BT255" s="238"/>
      <c r="BU255" s="238"/>
      <c r="BV255" s="238"/>
      <c r="BW255" s="238"/>
      <c r="BX255" s="238"/>
      <c r="BY255" s="238"/>
      <c r="BZ255" s="238"/>
      <c r="CA255" s="238"/>
      <c r="CB255" s="238"/>
      <c r="CC255" s="238"/>
      <c r="CD255" s="238"/>
      <c r="CE255" s="238"/>
      <c r="CF255" s="238"/>
      <c r="CG255" s="238"/>
      <c r="CH255" s="238"/>
      <c r="CI255" s="238"/>
      <c r="CJ255" s="238"/>
      <c r="CK255" s="238"/>
      <c r="CL255" s="238"/>
      <c r="CM255" s="238"/>
      <c r="CN255" s="238"/>
      <c r="CO255" s="238"/>
      <c r="CP255" s="238"/>
      <c r="CQ255" s="238"/>
      <c r="CR255" s="238"/>
      <c r="CS255" s="238"/>
      <c r="CT255" s="238"/>
      <c r="CU255" s="238"/>
      <c r="CV255" s="238"/>
      <c r="CW255" s="238"/>
      <c r="CX255" s="238"/>
      <c r="CY255" s="238"/>
      <c r="CZ255" s="238"/>
      <c r="DA255" s="238"/>
    </row>
    <row r="256" spans="2:105">
      <c r="B256" s="226"/>
      <c r="BP256" s="82"/>
      <c r="BQ256" s="238"/>
      <c r="BR256" s="238"/>
      <c r="BS256" s="238"/>
      <c r="BT256" s="238"/>
      <c r="BU256" s="238"/>
      <c r="BV256" s="238"/>
      <c r="BW256" s="238"/>
      <c r="BX256" s="238"/>
      <c r="BY256" s="238"/>
      <c r="BZ256" s="238"/>
      <c r="CA256" s="238"/>
      <c r="CB256" s="238"/>
      <c r="CC256" s="238"/>
      <c r="CD256" s="238"/>
      <c r="CE256" s="238"/>
      <c r="CF256" s="238"/>
      <c r="CG256" s="238"/>
      <c r="CH256" s="238"/>
      <c r="CI256" s="238"/>
      <c r="CJ256" s="238"/>
      <c r="CK256" s="238"/>
      <c r="CL256" s="238"/>
      <c r="CM256" s="238"/>
      <c r="CN256" s="238"/>
      <c r="CO256" s="238"/>
      <c r="CP256" s="238"/>
      <c r="CQ256" s="238"/>
      <c r="CR256" s="238"/>
      <c r="CS256" s="238"/>
      <c r="CT256" s="238"/>
      <c r="CU256" s="238"/>
      <c r="CV256" s="238"/>
      <c r="CW256" s="238"/>
      <c r="CX256" s="238"/>
      <c r="CY256" s="238"/>
      <c r="CZ256" s="238"/>
      <c r="DA256" s="238"/>
    </row>
    <row r="257" spans="2:105">
      <c r="B257" s="226"/>
      <c r="BP257" s="82"/>
      <c r="BQ257" s="238"/>
      <c r="BR257" s="238"/>
      <c r="BS257" s="238"/>
      <c r="BT257" s="238"/>
      <c r="BU257" s="238"/>
      <c r="BV257" s="238"/>
      <c r="BW257" s="238"/>
      <c r="BX257" s="238"/>
      <c r="BY257" s="238"/>
      <c r="BZ257" s="238"/>
      <c r="CA257" s="238"/>
      <c r="CB257" s="238"/>
      <c r="CC257" s="238"/>
      <c r="CD257" s="238"/>
      <c r="CE257" s="238"/>
      <c r="CF257" s="238"/>
      <c r="CG257" s="238"/>
      <c r="CH257" s="238"/>
      <c r="CI257" s="238"/>
      <c r="CJ257" s="238"/>
      <c r="CK257" s="238"/>
      <c r="CL257" s="238"/>
      <c r="CM257" s="238"/>
      <c r="CN257" s="238"/>
      <c r="CO257" s="238"/>
      <c r="CP257" s="238"/>
      <c r="CQ257" s="238"/>
      <c r="CR257" s="238"/>
      <c r="CS257" s="238"/>
      <c r="CT257" s="238"/>
      <c r="CU257" s="238"/>
      <c r="CV257" s="238"/>
      <c r="CW257" s="238"/>
      <c r="CX257" s="238"/>
      <c r="CY257" s="238"/>
      <c r="CZ257" s="238"/>
      <c r="DA257" s="238"/>
    </row>
    <row r="258" spans="2:105">
      <c r="B258" s="226"/>
      <c r="BP258" s="82"/>
      <c r="BQ258" s="238"/>
      <c r="BR258" s="238"/>
      <c r="BS258" s="238"/>
      <c r="BT258" s="238"/>
      <c r="BU258" s="238"/>
      <c r="BV258" s="238"/>
      <c r="BW258" s="238"/>
      <c r="BX258" s="238"/>
      <c r="BY258" s="238"/>
      <c r="BZ258" s="238"/>
      <c r="CA258" s="238"/>
      <c r="CB258" s="238"/>
      <c r="CC258" s="238"/>
      <c r="CD258" s="238"/>
      <c r="CE258" s="238"/>
      <c r="CF258" s="238"/>
      <c r="CG258" s="238"/>
      <c r="CH258" s="238"/>
      <c r="CI258" s="238"/>
      <c r="CJ258" s="238"/>
      <c r="CK258" s="238"/>
      <c r="CL258" s="238"/>
      <c r="CM258" s="238"/>
      <c r="CN258" s="238"/>
      <c r="CO258" s="238"/>
      <c r="CP258" s="238"/>
      <c r="CQ258" s="238"/>
      <c r="CR258" s="238"/>
      <c r="CS258" s="238"/>
      <c r="CT258" s="238"/>
      <c r="CU258" s="238"/>
      <c r="CV258" s="238"/>
      <c r="CW258" s="238"/>
      <c r="CX258" s="238"/>
      <c r="CY258" s="238"/>
      <c r="CZ258" s="238"/>
      <c r="DA258" s="238"/>
    </row>
    <row r="259" spans="2:105">
      <c r="B259" s="226"/>
      <c r="BP259" s="82"/>
      <c r="BQ259" s="238"/>
      <c r="BR259" s="238"/>
      <c r="BS259" s="238"/>
      <c r="BT259" s="238"/>
      <c r="BU259" s="238"/>
      <c r="BV259" s="238"/>
      <c r="BW259" s="238"/>
      <c r="BX259" s="238"/>
      <c r="BY259" s="238"/>
      <c r="BZ259" s="238"/>
      <c r="CA259" s="238"/>
      <c r="CB259" s="238"/>
      <c r="CC259" s="238"/>
      <c r="CD259" s="238"/>
      <c r="CE259" s="238"/>
      <c r="CF259" s="238"/>
      <c r="CG259" s="238"/>
      <c r="CH259" s="238"/>
      <c r="CI259" s="238"/>
      <c r="CJ259" s="238"/>
      <c r="CK259" s="238"/>
      <c r="CL259" s="238"/>
      <c r="CM259" s="238"/>
      <c r="CN259" s="238"/>
      <c r="CO259" s="238"/>
      <c r="CP259" s="238"/>
      <c r="CQ259" s="238"/>
      <c r="CR259" s="238"/>
      <c r="CS259" s="238"/>
      <c r="CT259" s="238"/>
      <c r="CU259" s="238"/>
      <c r="CV259" s="238"/>
      <c r="CW259" s="238"/>
      <c r="CX259" s="238"/>
      <c r="CY259" s="238"/>
      <c r="CZ259" s="238"/>
      <c r="DA259" s="238"/>
    </row>
    <row r="260" spans="2:105">
      <c r="B260" s="226"/>
      <c r="BP260" s="82"/>
      <c r="BQ260" s="238"/>
      <c r="BR260" s="238"/>
      <c r="BS260" s="238"/>
      <c r="BT260" s="238"/>
      <c r="BU260" s="238"/>
      <c r="BV260" s="238"/>
      <c r="BW260" s="238"/>
      <c r="BX260" s="238"/>
      <c r="BY260" s="238"/>
      <c r="BZ260" s="238"/>
      <c r="CA260" s="238"/>
      <c r="CB260" s="238"/>
      <c r="CC260" s="238"/>
      <c r="CD260" s="238"/>
      <c r="CE260" s="238"/>
      <c r="CF260" s="238"/>
      <c r="CG260" s="238"/>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row>
    <row r="261" spans="2:105">
      <c r="B261" s="226"/>
      <c r="BP261" s="82"/>
      <c r="BQ261" s="238"/>
      <c r="BR261" s="238"/>
      <c r="BS261" s="238"/>
      <c r="BT261" s="238"/>
      <c r="BU261" s="238"/>
      <c r="BV261" s="238"/>
      <c r="BW261" s="238"/>
      <c r="BX261" s="238"/>
      <c r="BY261" s="238"/>
      <c r="BZ261" s="238"/>
      <c r="CA261" s="238"/>
      <c r="CB261" s="238"/>
      <c r="CC261" s="238"/>
      <c r="CD261" s="238"/>
      <c r="CE261" s="238"/>
      <c r="CF261" s="238"/>
      <c r="CG261" s="238"/>
      <c r="CH261" s="238"/>
      <c r="CI261" s="238"/>
      <c r="CJ261" s="238"/>
      <c r="CK261" s="238"/>
      <c r="CL261" s="238"/>
      <c r="CM261" s="238"/>
      <c r="CN261" s="238"/>
      <c r="CO261" s="238"/>
      <c r="CP261" s="238"/>
      <c r="CQ261" s="238"/>
      <c r="CR261" s="238"/>
      <c r="CS261" s="238"/>
      <c r="CT261" s="238"/>
      <c r="CU261" s="238"/>
      <c r="CV261" s="238"/>
      <c r="CW261" s="238"/>
      <c r="CX261" s="238"/>
      <c r="CY261" s="238"/>
      <c r="CZ261" s="238"/>
      <c r="DA261" s="238"/>
    </row>
    <row r="262" spans="2:105">
      <c r="B262" s="226"/>
      <c r="BP262" s="82"/>
      <c r="BQ262" s="238"/>
      <c r="BR262" s="238"/>
      <c r="BS262" s="238"/>
      <c r="BT262" s="238"/>
      <c r="BU262" s="238"/>
      <c r="BV262" s="238"/>
      <c r="BW262" s="238"/>
      <c r="BX262" s="238"/>
      <c r="BY262" s="238"/>
      <c r="BZ262" s="238"/>
      <c r="CA262" s="238"/>
      <c r="CB262" s="238"/>
      <c r="CC262" s="238"/>
      <c r="CD262" s="238"/>
      <c r="CE262" s="238"/>
      <c r="CF262" s="238"/>
      <c r="CG262" s="238"/>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row>
    <row r="263" spans="2:105">
      <c r="B263" s="226"/>
      <c r="BP263" s="82"/>
      <c r="BQ263" s="238"/>
      <c r="BR263" s="238"/>
      <c r="BS263" s="238"/>
      <c r="BT263" s="238"/>
      <c r="BU263" s="238"/>
      <c r="BV263" s="238"/>
      <c r="BW263" s="238"/>
      <c r="BX263" s="238"/>
      <c r="BY263" s="238"/>
      <c r="BZ263" s="238"/>
      <c r="CA263" s="238"/>
      <c r="CB263" s="238"/>
      <c r="CC263" s="238"/>
      <c r="CD263" s="238"/>
      <c r="CE263" s="238"/>
      <c r="CF263" s="238"/>
      <c r="CG263" s="238"/>
      <c r="CH263" s="238"/>
      <c r="CI263" s="238"/>
      <c r="CJ263" s="238"/>
      <c r="CK263" s="238"/>
      <c r="CL263" s="238"/>
      <c r="CM263" s="238"/>
      <c r="CN263" s="238"/>
      <c r="CO263" s="238"/>
      <c r="CP263" s="238"/>
      <c r="CQ263" s="238"/>
      <c r="CR263" s="238"/>
      <c r="CS263" s="238"/>
      <c r="CT263" s="238"/>
      <c r="CU263" s="238"/>
      <c r="CV263" s="238"/>
      <c r="CW263" s="238"/>
      <c r="CX263" s="238"/>
      <c r="CY263" s="238"/>
      <c r="CZ263" s="238"/>
      <c r="DA263" s="238"/>
    </row>
    <row r="264" spans="2:105">
      <c r="B264" s="226"/>
      <c r="BP264" s="82"/>
      <c r="BQ264" s="238"/>
      <c r="BR264" s="238"/>
      <c r="BS264" s="238"/>
      <c r="BT264" s="238"/>
      <c r="BU264" s="238"/>
      <c r="BV264" s="238"/>
      <c r="BW264" s="238"/>
      <c r="BX264" s="238"/>
      <c r="BY264" s="238"/>
      <c r="BZ264" s="238"/>
      <c r="CA264" s="238"/>
      <c r="CB264" s="238"/>
      <c r="CC264" s="238"/>
      <c r="CD264" s="238"/>
      <c r="CE264" s="238"/>
      <c r="CF264" s="238"/>
      <c r="CG264" s="238"/>
      <c r="CH264" s="238"/>
      <c r="CI264" s="238"/>
      <c r="CJ264" s="238"/>
      <c r="CK264" s="238"/>
      <c r="CL264" s="238"/>
      <c r="CM264" s="238"/>
      <c r="CN264" s="238"/>
      <c r="CO264" s="238"/>
      <c r="CP264" s="238"/>
      <c r="CQ264" s="238"/>
      <c r="CR264" s="238"/>
      <c r="CS264" s="238"/>
      <c r="CT264" s="238"/>
      <c r="CU264" s="238"/>
      <c r="CV264" s="238"/>
      <c r="CW264" s="238"/>
      <c r="CX264" s="238"/>
      <c r="CY264" s="238"/>
      <c r="CZ264" s="238"/>
      <c r="DA264" s="238"/>
    </row>
    <row r="265" spans="2:105">
      <c r="B265" s="226"/>
      <c r="BP265" s="82"/>
      <c r="BQ265" s="238"/>
      <c r="BR265" s="238"/>
      <c r="BS265" s="238"/>
      <c r="BT265" s="238"/>
      <c r="BU265" s="238"/>
      <c r="BV265" s="238"/>
      <c r="BW265" s="238"/>
      <c r="BX265" s="238"/>
      <c r="BY265" s="238"/>
      <c r="BZ265" s="238"/>
      <c r="CA265" s="238"/>
      <c r="CB265" s="238"/>
      <c r="CC265" s="238"/>
      <c r="CD265" s="238"/>
      <c r="CE265" s="238"/>
      <c r="CF265" s="238"/>
      <c r="CG265" s="238"/>
      <c r="CH265" s="238"/>
      <c r="CI265" s="238"/>
      <c r="CJ265" s="238"/>
      <c r="CK265" s="238"/>
      <c r="CL265" s="238"/>
      <c r="CM265" s="238"/>
      <c r="CN265" s="238"/>
      <c r="CO265" s="238"/>
      <c r="CP265" s="238"/>
      <c r="CQ265" s="238"/>
      <c r="CR265" s="238"/>
      <c r="CS265" s="238"/>
      <c r="CT265" s="238"/>
      <c r="CU265" s="238"/>
      <c r="CV265" s="238"/>
      <c r="CW265" s="238"/>
      <c r="CX265" s="238"/>
      <c r="CY265" s="238"/>
      <c r="CZ265" s="238"/>
      <c r="DA265" s="238"/>
    </row>
    <row r="266" spans="2:105">
      <c r="B266" s="226"/>
      <c r="BP266" s="82"/>
      <c r="BQ266" s="238"/>
      <c r="BR266" s="238"/>
      <c r="BS266" s="238"/>
      <c r="BT266" s="238"/>
      <c r="BU266" s="238"/>
      <c r="BV266" s="238"/>
      <c r="BW266" s="238"/>
      <c r="BX266" s="238"/>
      <c r="BY266" s="238"/>
      <c r="BZ266" s="238"/>
      <c r="CA266" s="238"/>
      <c r="CB266" s="238"/>
      <c r="CC266" s="238"/>
      <c r="CD266" s="238"/>
      <c r="CE266" s="238"/>
      <c r="CF266" s="238"/>
      <c r="CG266" s="238"/>
      <c r="CH266" s="238"/>
      <c r="CI266" s="238"/>
      <c r="CJ266" s="238"/>
      <c r="CK266" s="238"/>
      <c r="CL266" s="238"/>
      <c r="CM266" s="238"/>
      <c r="CN266" s="238"/>
      <c r="CO266" s="238"/>
      <c r="CP266" s="238"/>
      <c r="CQ266" s="238"/>
      <c r="CR266" s="238"/>
      <c r="CS266" s="238"/>
      <c r="CT266" s="238"/>
      <c r="CU266" s="238"/>
      <c r="CV266" s="238"/>
      <c r="CW266" s="238"/>
      <c r="CX266" s="238"/>
      <c r="CY266" s="238"/>
      <c r="CZ266" s="238"/>
      <c r="DA266" s="238"/>
    </row>
    <row r="267" spans="2:105">
      <c r="B267" s="226"/>
      <c r="BP267" s="82"/>
      <c r="BQ267" s="238"/>
      <c r="BR267" s="238"/>
      <c r="BS267" s="238"/>
      <c r="BT267" s="238"/>
      <c r="BU267" s="238"/>
      <c r="BV267" s="238"/>
      <c r="BW267" s="238"/>
      <c r="BX267" s="238"/>
      <c r="BY267" s="238"/>
      <c r="BZ267" s="238"/>
      <c r="CA267" s="238"/>
      <c r="CB267" s="238"/>
      <c r="CC267" s="238"/>
      <c r="CD267" s="238"/>
      <c r="CE267" s="238"/>
      <c r="CF267" s="238"/>
      <c r="CG267" s="238"/>
      <c r="CH267" s="238"/>
      <c r="CI267" s="238"/>
      <c r="CJ267" s="238"/>
      <c r="CK267" s="238"/>
      <c r="CL267" s="238"/>
      <c r="CM267" s="238"/>
      <c r="CN267" s="238"/>
      <c r="CO267" s="238"/>
      <c r="CP267" s="238"/>
      <c r="CQ267" s="238"/>
      <c r="CR267" s="238"/>
      <c r="CS267" s="238"/>
      <c r="CT267" s="238"/>
      <c r="CU267" s="238"/>
      <c r="CV267" s="238"/>
      <c r="CW267" s="238"/>
      <c r="CX267" s="238"/>
      <c r="CY267" s="238"/>
      <c r="CZ267" s="238"/>
      <c r="DA267" s="238"/>
    </row>
    <row r="268" spans="2:105">
      <c r="B268" s="226"/>
      <c r="BP268" s="82"/>
      <c r="BQ268" s="238"/>
      <c r="BR268" s="238"/>
      <c r="BS268" s="238"/>
      <c r="BT268" s="238"/>
      <c r="BU268" s="238"/>
      <c r="BV268" s="238"/>
      <c r="BW268" s="238"/>
      <c r="BX268" s="238"/>
      <c r="BY268" s="238"/>
      <c r="BZ268" s="238"/>
      <c r="CA268" s="238"/>
      <c r="CB268" s="238"/>
      <c r="CC268" s="238"/>
      <c r="CD268" s="238"/>
      <c r="CE268" s="238"/>
      <c r="CF268" s="238"/>
      <c r="CG268" s="238"/>
      <c r="CH268" s="238"/>
      <c r="CI268" s="238"/>
      <c r="CJ268" s="238"/>
      <c r="CK268" s="238"/>
      <c r="CL268" s="238"/>
      <c r="CM268" s="238"/>
      <c r="CN268" s="238"/>
      <c r="CO268" s="238"/>
      <c r="CP268" s="238"/>
      <c r="CQ268" s="238"/>
      <c r="CR268" s="238"/>
      <c r="CS268" s="238"/>
      <c r="CT268" s="238"/>
      <c r="CU268" s="238"/>
      <c r="CV268" s="238"/>
      <c r="CW268" s="238"/>
      <c r="CX268" s="238"/>
      <c r="CY268" s="238"/>
      <c r="CZ268" s="238"/>
      <c r="DA268" s="238"/>
    </row>
    <row r="269" spans="2:105">
      <c r="B269" s="226"/>
      <c r="BP269" s="82"/>
      <c r="BQ269" s="238"/>
      <c r="BR269" s="238"/>
      <c r="BS269" s="238"/>
      <c r="BT269" s="238"/>
      <c r="BU269" s="238"/>
      <c r="BV269" s="238"/>
      <c r="BW269" s="238"/>
      <c r="BX269" s="238"/>
      <c r="BY269" s="238"/>
      <c r="BZ269" s="238"/>
      <c r="CA269" s="238"/>
      <c r="CB269" s="238"/>
      <c r="CC269" s="238"/>
      <c r="CD269" s="238"/>
      <c r="CE269" s="238"/>
      <c r="CF269" s="238"/>
      <c r="CG269" s="238"/>
      <c r="CH269" s="238"/>
      <c r="CI269" s="238"/>
      <c r="CJ269" s="238"/>
      <c r="CK269" s="238"/>
      <c r="CL269" s="238"/>
      <c r="CM269" s="238"/>
      <c r="CN269" s="238"/>
      <c r="CO269" s="238"/>
      <c r="CP269" s="238"/>
      <c r="CQ269" s="238"/>
      <c r="CR269" s="238"/>
      <c r="CS269" s="238"/>
      <c r="CT269" s="238"/>
      <c r="CU269" s="238"/>
      <c r="CV269" s="238"/>
      <c r="CW269" s="238"/>
      <c r="CX269" s="238"/>
      <c r="CY269" s="238"/>
      <c r="CZ269" s="238"/>
      <c r="DA269" s="238"/>
    </row>
    <row r="270" spans="2:105">
      <c r="B270" s="226"/>
      <c r="BP270" s="82"/>
      <c r="BQ270" s="238"/>
      <c r="BR270" s="238"/>
      <c r="BS270" s="238"/>
      <c r="BT270" s="238"/>
      <c r="BU270" s="238"/>
      <c r="BV270" s="238"/>
      <c r="BW270" s="238"/>
      <c r="BX270" s="238"/>
      <c r="BY270" s="238"/>
      <c r="BZ270" s="238"/>
      <c r="CA270" s="238"/>
      <c r="CB270" s="238"/>
      <c r="CC270" s="238"/>
      <c r="CD270" s="238"/>
      <c r="CE270" s="238"/>
      <c r="CF270" s="238"/>
      <c r="CG270" s="238"/>
      <c r="CH270" s="238"/>
      <c r="CI270" s="238"/>
      <c r="CJ270" s="238"/>
      <c r="CK270" s="238"/>
      <c r="CL270" s="238"/>
      <c r="CM270" s="238"/>
      <c r="CN270" s="238"/>
      <c r="CO270" s="238"/>
      <c r="CP270" s="238"/>
      <c r="CQ270" s="238"/>
      <c r="CR270" s="238"/>
      <c r="CS270" s="238"/>
      <c r="CT270" s="238"/>
      <c r="CU270" s="238"/>
      <c r="CV270" s="238"/>
      <c r="CW270" s="238"/>
      <c r="CX270" s="238"/>
      <c r="CY270" s="238"/>
      <c r="CZ270" s="238"/>
      <c r="DA270" s="238"/>
    </row>
    <row r="271" spans="2:105">
      <c r="B271" s="226"/>
      <c r="BP271" s="82"/>
      <c r="BQ271" s="238"/>
      <c r="BR271" s="238"/>
      <c r="BS271" s="238"/>
      <c r="BT271" s="238"/>
      <c r="BU271" s="238"/>
      <c r="BV271" s="238"/>
      <c r="BW271" s="238"/>
      <c r="BX271" s="238"/>
      <c r="BY271" s="238"/>
      <c r="BZ271" s="238"/>
      <c r="CA271" s="238"/>
      <c r="CB271" s="238"/>
      <c r="CC271" s="238"/>
      <c r="CD271" s="238"/>
      <c r="CE271" s="238"/>
      <c r="CF271" s="238"/>
      <c r="CG271" s="238"/>
      <c r="CH271" s="238"/>
      <c r="CI271" s="238"/>
      <c r="CJ271" s="238"/>
      <c r="CK271" s="238"/>
      <c r="CL271" s="238"/>
      <c r="CM271" s="238"/>
      <c r="CN271" s="238"/>
      <c r="CO271" s="238"/>
      <c r="CP271" s="238"/>
      <c r="CQ271" s="238"/>
      <c r="CR271" s="238"/>
      <c r="CS271" s="238"/>
      <c r="CT271" s="238"/>
      <c r="CU271" s="238"/>
      <c r="CV271" s="238"/>
      <c r="CW271" s="238"/>
      <c r="CX271" s="238"/>
      <c r="CY271" s="238"/>
      <c r="CZ271" s="238"/>
      <c r="DA271" s="238"/>
    </row>
    <row r="272" spans="2:105">
      <c r="B272" s="226"/>
      <c r="BP272" s="82"/>
      <c r="BQ272" s="238"/>
      <c r="BR272" s="238"/>
      <c r="BS272" s="238"/>
      <c r="BT272" s="238"/>
      <c r="BU272" s="238"/>
      <c r="BV272" s="238"/>
      <c r="BW272" s="238"/>
      <c r="BX272" s="238"/>
      <c r="BY272" s="238"/>
      <c r="BZ272" s="238"/>
      <c r="CA272" s="238"/>
      <c r="CB272" s="238"/>
      <c r="CC272" s="238"/>
      <c r="CD272" s="238"/>
      <c r="CE272" s="238"/>
      <c r="CF272" s="238"/>
      <c r="CG272" s="238"/>
      <c r="CH272" s="238"/>
      <c r="CI272" s="238"/>
      <c r="CJ272" s="238"/>
      <c r="CK272" s="238"/>
      <c r="CL272" s="238"/>
      <c r="CM272" s="238"/>
      <c r="CN272" s="238"/>
      <c r="CO272" s="238"/>
      <c r="CP272" s="238"/>
      <c r="CQ272" s="238"/>
      <c r="CR272" s="238"/>
      <c r="CS272" s="238"/>
      <c r="CT272" s="238"/>
      <c r="CU272" s="238"/>
      <c r="CV272" s="238"/>
      <c r="CW272" s="238"/>
      <c r="CX272" s="238"/>
      <c r="CY272" s="238"/>
      <c r="CZ272" s="238"/>
      <c r="DA272" s="238"/>
    </row>
    <row r="273" spans="2:105">
      <c r="B273" s="226"/>
      <c r="BP273" s="82"/>
      <c r="BQ273" s="238"/>
      <c r="BR273" s="238"/>
      <c r="BS273" s="238"/>
      <c r="BT273" s="238"/>
      <c r="BU273" s="238"/>
      <c r="BV273" s="238"/>
      <c r="BW273" s="238"/>
      <c r="BX273" s="238"/>
      <c r="BY273" s="238"/>
      <c r="BZ273" s="238"/>
      <c r="CA273" s="238"/>
      <c r="CB273" s="238"/>
      <c r="CC273" s="238"/>
      <c r="CD273" s="238"/>
      <c r="CE273" s="238"/>
      <c r="CF273" s="238"/>
      <c r="CG273" s="238"/>
      <c r="CH273" s="238"/>
      <c r="CI273" s="238"/>
      <c r="CJ273" s="238"/>
      <c r="CK273" s="238"/>
      <c r="CL273" s="238"/>
      <c r="CM273" s="238"/>
      <c r="CN273" s="238"/>
      <c r="CO273" s="238"/>
      <c r="CP273" s="238"/>
      <c r="CQ273" s="238"/>
      <c r="CR273" s="238"/>
      <c r="CS273" s="238"/>
      <c r="CT273" s="238"/>
      <c r="CU273" s="238"/>
      <c r="CV273" s="238"/>
      <c r="CW273" s="238"/>
      <c r="CX273" s="238"/>
      <c r="CY273" s="238"/>
      <c r="CZ273" s="238"/>
      <c r="DA273" s="238"/>
    </row>
    <row r="274" spans="2:105">
      <c r="B274" s="226"/>
      <c r="BP274" s="82"/>
      <c r="BQ274" s="238"/>
      <c r="BR274" s="238"/>
      <c r="BS274" s="238"/>
      <c r="BT274" s="238"/>
      <c r="BU274" s="238"/>
      <c r="BV274" s="238"/>
      <c r="BW274" s="238"/>
      <c r="BX274" s="238"/>
      <c r="BY274" s="238"/>
      <c r="BZ274" s="238"/>
      <c r="CA274" s="238"/>
      <c r="CB274" s="238"/>
      <c r="CC274" s="238"/>
      <c r="CD274" s="238"/>
      <c r="CE274" s="238"/>
      <c r="CF274" s="238"/>
      <c r="CG274" s="238"/>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row>
    <row r="275" spans="2:105">
      <c r="B275" s="226"/>
      <c r="BP275" s="82"/>
      <c r="BQ275" s="238"/>
      <c r="BR275" s="238"/>
      <c r="BS275" s="238"/>
      <c r="BT275" s="238"/>
      <c r="BU275" s="238"/>
      <c r="BV275" s="238"/>
      <c r="BW275" s="238"/>
      <c r="BX275" s="238"/>
      <c r="BY275" s="238"/>
      <c r="BZ275" s="238"/>
      <c r="CA275" s="238"/>
      <c r="CB275" s="238"/>
      <c r="CC275" s="238"/>
      <c r="CD275" s="238"/>
      <c r="CE275" s="238"/>
      <c r="CF275" s="238"/>
      <c r="CG275" s="238"/>
      <c r="CH275" s="238"/>
      <c r="CI275" s="238"/>
      <c r="CJ275" s="238"/>
      <c r="CK275" s="238"/>
      <c r="CL275" s="238"/>
      <c r="CM275" s="238"/>
      <c r="CN275" s="238"/>
      <c r="CO275" s="238"/>
      <c r="CP275" s="238"/>
      <c r="CQ275" s="238"/>
      <c r="CR275" s="238"/>
      <c r="CS275" s="238"/>
      <c r="CT275" s="238"/>
      <c r="CU275" s="238"/>
      <c r="CV275" s="238"/>
      <c r="CW275" s="238"/>
      <c r="CX275" s="238"/>
      <c r="CY275" s="238"/>
      <c r="CZ275" s="238"/>
      <c r="DA275" s="238"/>
    </row>
    <row r="276" spans="2:105">
      <c r="B276" s="226"/>
      <c r="BP276" s="82"/>
      <c r="BQ276" s="238"/>
      <c r="BR276" s="238"/>
      <c r="BS276" s="238"/>
      <c r="BT276" s="238"/>
      <c r="BU276" s="238"/>
      <c r="BV276" s="238"/>
      <c r="BW276" s="238"/>
      <c r="BX276" s="238"/>
      <c r="BY276" s="238"/>
      <c r="BZ276" s="238"/>
      <c r="CA276" s="238"/>
      <c r="CB276" s="238"/>
      <c r="CC276" s="238"/>
      <c r="CD276" s="238"/>
      <c r="CE276" s="238"/>
      <c r="CF276" s="238"/>
      <c r="CG276" s="238"/>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row>
    <row r="277" spans="2:105">
      <c r="B277" s="226"/>
      <c r="BP277" s="82"/>
      <c r="BQ277" s="238"/>
      <c r="BR277" s="238"/>
      <c r="BS277" s="238"/>
      <c r="BT277" s="238"/>
      <c r="BU277" s="238"/>
      <c r="BV277" s="238"/>
      <c r="BW277" s="238"/>
      <c r="BX277" s="238"/>
      <c r="BY277" s="238"/>
      <c r="BZ277" s="238"/>
      <c r="CA277" s="238"/>
      <c r="CB277" s="238"/>
      <c r="CC277" s="238"/>
      <c r="CD277" s="238"/>
      <c r="CE277" s="238"/>
      <c r="CF277" s="238"/>
      <c r="CG277" s="238"/>
      <c r="CH277" s="238"/>
      <c r="CI277" s="238"/>
      <c r="CJ277" s="238"/>
      <c r="CK277" s="238"/>
      <c r="CL277" s="238"/>
      <c r="CM277" s="238"/>
      <c r="CN277" s="238"/>
      <c r="CO277" s="238"/>
      <c r="CP277" s="238"/>
      <c r="CQ277" s="238"/>
      <c r="CR277" s="238"/>
      <c r="CS277" s="238"/>
      <c r="CT277" s="238"/>
      <c r="CU277" s="238"/>
      <c r="CV277" s="238"/>
      <c r="CW277" s="238"/>
      <c r="CX277" s="238"/>
      <c r="CY277" s="238"/>
      <c r="CZ277" s="238"/>
      <c r="DA277" s="238"/>
    </row>
    <row r="278" spans="2:105">
      <c r="B278" s="226"/>
      <c r="BP278" s="82"/>
      <c r="BQ278" s="238"/>
      <c r="BR278" s="238"/>
      <c r="BS278" s="238"/>
      <c r="BT278" s="238"/>
      <c r="BU278" s="238"/>
      <c r="BV278" s="238"/>
      <c r="BW278" s="238"/>
      <c r="BX278" s="238"/>
      <c r="BY278" s="238"/>
      <c r="BZ278" s="238"/>
      <c r="CA278" s="238"/>
      <c r="CB278" s="238"/>
      <c r="CC278" s="238"/>
      <c r="CD278" s="238"/>
      <c r="CE278" s="238"/>
      <c r="CF278" s="238"/>
      <c r="CG278" s="238"/>
      <c r="CH278" s="238"/>
      <c r="CI278" s="238"/>
      <c r="CJ278" s="238"/>
      <c r="CK278" s="238"/>
      <c r="CL278" s="238"/>
      <c r="CM278" s="238"/>
      <c r="CN278" s="238"/>
      <c r="CO278" s="238"/>
      <c r="CP278" s="238"/>
      <c r="CQ278" s="238"/>
      <c r="CR278" s="238"/>
      <c r="CS278" s="238"/>
      <c r="CT278" s="238"/>
      <c r="CU278" s="238"/>
      <c r="CV278" s="238"/>
      <c r="CW278" s="238"/>
      <c r="CX278" s="238"/>
      <c r="CY278" s="238"/>
      <c r="CZ278" s="238"/>
      <c r="DA278" s="238"/>
    </row>
    <row r="279" spans="2:105">
      <c r="B279" s="226"/>
      <c r="BP279" s="82"/>
      <c r="BQ279" s="238"/>
      <c r="BR279" s="238"/>
      <c r="BS279" s="238"/>
      <c r="BT279" s="238"/>
      <c r="BU279" s="238"/>
      <c r="BV279" s="238"/>
      <c r="BW279" s="238"/>
      <c r="BX279" s="238"/>
      <c r="BY279" s="238"/>
      <c r="BZ279" s="238"/>
      <c r="CA279" s="238"/>
      <c r="CB279" s="238"/>
      <c r="CC279" s="238"/>
      <c r="CD279" s="238"/>
      <c r="CE279" s="238"/>
      <c r="CF279" s="238"/>
      <c r="CG279" s="238"/>
      <c r="CH279" s="238"/>
      <c r="CI279" s="238"/>
      <c r="CJ279" s="238"/>
      <c r="CK279" s="238"/>
      <c r="CL279" s="238"/>
      <c r="CM279" s="238"/>
      <c r="CN279" s="238"/>
      <c r="CO279" s="238"/>
      <c r="CP279" s="238"/>
      <c r="CQ279" s="238"/>
      <c r="CR279" s="238"/>
      <c r="CS279" s="238"/>
      <c r="CT279" s="238"/>
      <c r="CU279" s="238"/>
      <c r="CV279" s="238"/>
      <c r="CW279" s="238"/>
      <c r="CX279" s="238"/>
      <c r="CY279" s="238"/>
      <c r="CZ279" s="238"/>
      <c r="DA279" s="238"/>
    </row>
    <row r="280" spans="2:105">
      <c r="B280" s="226"/>
      <c r="BP280" s="82"/>
      <c r="BQ280" s="238"/>
      <c r="BR280" s="238"/>
      <c r="BS280" s="238"/>
      <c r="BT280" s="238"/>
      <c r="BU280" s="238"/>
      <c r="BV280" s="238"/>
      <c r="BW280" s="238"/>
      <c r="BX280" s="238"/>
      <c r="BY280" s="238"/>
      <c r="BZ280" s="238"/>
      <c r="CA280" s="238"/>
      <c r="CB280" s="238"/>
      <c r="CC280" s="238"/>
      <c r="CD280" s="238"/>
      <c r="CE280" s="238"/>
      <c r="CF280" s="238"/>
      <c r="CG280" s="238"/>
      <c r="CH280" s="238"/>
      <c r="CI280" s="238"/>
      <c r="CJ280" s="238"/>
      <c r="CK280" s="238"/>
      <c r="CL280" s="238"/>
      <c r="CM280" s="238"/>
      <c r="CN280" s="238"/>
      <c r="CO280" s="238"/>
      <c r="CP280" s="238"/>
      <c r="CQ280" s="238"/>
      <c r="CR280" s="238"/>
      <c r="CS280" s="238"/>
      <c r="CT280" s="238"/>
      <c r="CU280" s="238"/>
      <c r="CV280" s="238"/>
      <c r="CW280" s="238"/>
      <c r="CX280" s="238"/>
      <c r="CY280" s="238"/>
      <c r="CZ280" s="238"/>
      <c r="DA280" s="238"/>
    </row>
    <row r="281" spans="2:105">
      <c r="B281" s="226"/>
      <c r="BP281" s="82"/>
      <c r="BQ281" s="238"/>
      <c r="BR281" s="238"/>
      <c r="BS281" s="238"/>
      <c r="BT281" s="238"/>
      <c r="BU281" s="238"/>
      <c r="BV281" s="238"/>
      <c r="BW281" s="238"/>
      <c r="BX281" s="238"/>
      <c r="BY281" s="238"/>
      <c r="BZ281" s="238"/>
      <c r="CA281" s="238"/>
      <c r="CB281" s="238"/>
      <c r="CC281" s="238"/>
      <c r="CD281" s="238"/>
      <c r="CE281" s="238"/>
      <c r="CF281" s="238"/>
      <c r="CG281" s="238"/>
      <c r="CH281" s="238"/>
      <c r="CI281" s="238"/>
      <c r="CJ281" s="238"/>
      <c r="CK281" s="238"/>
      <c r="CL281" s="238"/>
      <c r="CM281" s="238"/>
      <c r="CN281" s="238"/>
      <c r="CO281" s="238"/>
      <c r="CP281" s="238"/>
      <c r="CQ281" s="238"/>
      <c r="CR281" s="238"/>
      <c r="CS281" s="238"/>
      <c r="CT281" s="238"/>
      <c r="CU281" s="238"/>
      <c r="CV281" s="238"/>
      <c r="CW281" s="238"/>
      <c r="CX281" s="238"/>
      <c r="CY281" s="238"/>
      <c r="CZ281" s="238"/>
      <c r="DA281" s="238"/>
    </row>
    <row r="282" spans="2:105">
      <c r="B282" s="226"/>
      <c r="BP282" s="82"/>
      <c r="BQ282" s="238"/>
      <c r="BR282" s="238"/>
      <c r="BS282" s="238"/>
      <c r="BT282" s="238"/>
      <c r="BU282" s="238"/>
      <c r="BV282" s="238"/>
      <c r="BW282" s="238"/>
      <c r="BX282" s="238"/>
      <c r="BY282" s="238"/>
      <c r="BZ282" s="238"/>
      <c r="CA282" s="238"/>
      <c r="CB282" s="238"/>
      <c r="CC282" s="238"/>
      <c r="CD282" s="238"/>
      <c r="CE282" s="238"/>
      <c r="CF282" s="238"/>
      <c r="CG282" s="238"/>
      <c r="CH282" s="238"/>
      <c r="CI282" s="238"/>
      <c r="CJ282" s="238"/>
      <c r="CK282" s="238"/>
      <c r="CL282" s="238"/>
      <c r="CM282" s="238"/>
      <c r="CN282" s="238"/>
      <c r="CO282" s="238"/>
      <c r="CP282" s="238"/>
      <c r="CQ282" s="238"/>
      <c r="CR282" s="238"/>
      <c r="CS282" s="238"/>
      <c r="CT282" s="238"/>
      <c r="CU282" s="238"/>
      <c r="CV282" s="238"/>
      <c r="CW282" s="238"/>
      <c r="CX282" s="238"/>
      <c r="CY282" s="238"/>
      <c r="CZ282" s="238"/>
      <c r="DA282" s="238"/>
    </row>
    <row r="283" spans="2:105">
      <c r="B283" s="226"/>
      <c r="BP283" s="82"/>
      <c r="BQ283" s="238"/>
      <c r="BR283" s="238"/>
      <c r="BS283" s="238"/>
      <c r="BT283" s="238"/>
      <c r="BU283" s="238"/>
      <c r="BV283" s="238"/>
      <c r="BW283" s="238"/>
      <c r="BX283" s="238"/>
      <c r="BY283" s="238"/>
      <c r="BZ283" s="238"/>
      <c r="CA283" s="238"/>
      <c r="CB283" s="238"/>
      <c r="CC283" s="238"/>
      <c r="CD283" s="238"/>
      <c r="CE283" s="238"/>
      <c r="CF283" s="238"/>
      <c r="CG283" s="238"/>
      <c r="CH283" s="238"/>
      <c r="CI283" s="238"/>
      <c r="CJ283" s="238"/>
      <c r="CK283" s="238"/>
      <c r="CL283" s="238"/>
      <c r="CM283" s="238"/>
      <c r="CN283" s="238"/>
      <c r="CO283" s="238"/>
      <c r="CP283" s="238"/>
      <c r="CQ283" s="238"/>
      <c r="CR283" s="238"/>
      <c r="CS283" s="238"/>
      <c r="CT283" s="238"/>
      <c r="CU283" s="238"/>
      <c r="CV283" s="238"/>
      <c r="CW283" s="238"/>
      <c r="CX283" s="238"/>
      <c r="CY283" s="238"/>
      <c r="CZ283" s="238"/>
      <c r="DA283" s="238"/>
    </row>
    <row r="284" spans="2:105">
      <c r="B284" s="226"/>
      <c r="BP284" s="82"/>
      <c r="BQ284" s="238"/>
      <c r="BR284" s="238"/>
      <c r="BS284" s="238"/>
      <c r="BT284" s="238"/>
      <c r="BU284" s="238"/>
      <c r="BV284" s="238"/>
      <c r="BW284" s="238"/>
      <c r="BX284" s="238"/>
      <c r="BY284" s="238"/>
      <c r="BZ284" s="238"/>
      <c r="CA284" s="238"/>
      <c r="CB284" s="238"/>
      <c r="CC284" s="238"/>
      <c r="CD284" s="238"/>
      <c r="CE284" s="238"/>
      <c r="CF284" s="238"/>
      <c r="CG284" s="238"/>
      <c r="CH284" s="238"/>
      <c r="CI284" s="238"/>
      <c r="CJ284" s="238"/>
      <c r="CK284" s="238"/>
      <c r="CL284" s="238"/>
      <c r="CM284" s="238"/>
      <c r="CN284" s="238"/>
      <c r="CO284" s="238"/>
      <c r="CP284" s="238"/>
      <c r="CQ284" s="238"/>
      <c r="CR284" s="238"/>
      <c r="CS284" s="238"/>
      <c r="CT284" s="238"/>
      <c r="CU284" s="238"/>
      <c r="CV284" s="238"/>
      <c r="CW284" s="238"/>
      <c r="CX284" s="238"/>
      <c r="CY284" s="238"/>
      <c r="CZ284" s="238"/>
      <c r="DA284" s="238"/>
    </row>
    <row r="285" spans="2:105">
      <c r="B285" s="226"/>
      <c r="BP285" s="82"/>
      <c r="BQ285" s="238"/>
      <c r="BR285" s="238"/>
      <c r="BS285" s="238"/>
      <c r="BT285" s="238"/>
      <c r="BU285" s="238"/>
      <c r="BV285" s="238"/>
      <c r="BW285" s="238"/>
      <c r="BX285" s="238"/>
      <c r="BY285" s="238"/>
      <c r="BZ285" s="238"/>
      <c r="CA285" s="238"/>
      <c r="CB285" s="238"/>
      <c r="CC285" s="238"/>
      <c r="CD285" s="238"/>
      <c r="CE285" s="238"/>
      <c r="CF285" s="238"/>
      <c r="CG285" s="238"/>
      <c r="CH285" s="238"/>
      <c r="CI285" s="238"/>
      <c r="CJ285" s="238"/>
      <c r="CK285" s="238"/>
      <c r="CL285" s="238"/>
      <c r="CM285" s="238"/>
      <c r="CN285" s="238"/>
      <c r="CO285" s="238"/>
      <c r="CP285" s="238"/>
      <c r="CQ285" s="238"/>
      <c r="CR285" s="238"/>
      <c r="CS285" s="238"/>
      <c r="CT285" s="238"/>
      <c r="CU285" s="238"/>
      <c r="CV285" s="238"/>
      <c r="CW285" s="238"/>
      <c r="CX285" s="238"/>
      <c r="CY285" s="238"/>
      <c r="CZ285" s="238"/>
      <c r="DA285" s="238"/>
    </row>
    <row r="286" spans="2:105">
      <c r="B286" s="226"/>
      <c r="BP286" s="82"/>
      <c r="BQ286" s="238"/>
      <c r="BR286" s="238"/>
      <c r="BS286" s="238"/>
      <c r="BT286" s="238"/>
      <c r="BU286" s="238"/>
      <c r="BV286" s="238"/>
      <c r="BW286" s="238"/>
      <c r="BX286" s="238"/>
      <c r="BY286" s="238"/>
      <c r="BZ286" s="238"/>
      <c r="CA286" s="238"/>
      <c r="CB286" s="238"/>
      <c r="CC286" s="238"/>
      <c r="CD286" s="238"/>
      <c r="CE286" s="238"/>
      <c r="CF286" s="238"/>
      <c r="CG286" s="238"/>
      <c r="CH286" s="238"/>
      <c r="CI286" s="238"/>
      <c r="CJ286" s="238"/>
      <c r="CK286" s="238"/>
      <c r="CL286" s="238"/>
      <c r="CM286" s="238"/>
      <c r="CN286" s="238"/>
      <c r="CO286" s="238"/>
      <c r="CP286" s="238"/>
      <c r="CQ286" s="238"/>
      <c r="CR286" s="238"/>
      <c r="CS286" s="238"/>
      <c r="CT286" s="238"/>
      <c r="CU286" s="238"/>
      <c r="CV286" s="238"/>
      <c r="CW286" s="238"/>
      <c r="CX286" s="238"/>
      <c r="CY286" s="238"/>
      <c r="CZ286" s="238"/>
      <c r="DA286" s="238"/>
    </row>
    <row r="287" spans="2:105">
      <c r="B287" s="226"/>
      <c r="BP287" s="82"/>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38"/>
      <c r="CN287" s="238"/>
      <c r="CO287" s="238"/>
      <c r="CP287" s="238"/>
      <c r="CQ287" s="238"/>
      <c r="CR287" s="238"/>
      <c r="CS287" s="238"/>
      <c r="CT287" s="238"/>
      <c r="CU287" s="238"/>
      <c r="CV287" s="238"/>
      <c r="CW287" s="238"/>
      <c r="CX287" s="238"/>
      <c r="CY287" s="238"/>
      <c r="CZ287" s="238"/>
      <c r="DA287" s="238"/>
    </row>
    <row r="288" spans="2:105">
      <c r="B288" s="226"/>
      <c r="BP288" s="82"/>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row>
    <row r="289" spans="2:105">
      <c r="B289" s="226"/>
      <c r="BP289" s="82"/>
      <c r="BQ289" s="238"/>
      <c r="BR289" s="238"/>
      <c r="BS289" s="238"/>
      <c r="BT289" s="238"/>
      <c r="BU289" s="238"/>
      <c r="BV289" s="238"/>
      <c r="BW289" s="238"/>
      <c r="BX289" s="238"/>
      <c r="BY289" s="238"/>
      <c r="BZ289" s="238"/>
      <c r="CA289" s="238"/>
      <c r="CB289" s="238"/>
      <c r="CC289" s="238"/>
      <c r="CD289" s="238"/>
      <c r="CE289" s="238"/>
      <c r="CF289" s="238"/>
      <c r="CG289" s="238"/>
      <c r="CH289" s="238"/>
      <c r="CI289" s="238"/>
      <c r="CJ289" s="238"/>
      <c r="CK289" s="238"/>
      <c r="CL289" s="238"/>
      <c r="CM289" s="238"/>
      <c r="CN289" s="238"/>
      <c r="CO289" s="238"/>
      <c r="CP289" s="238"/>
      <c r="CQ289" s="238"/>
      <c r="CR289" s="238"/>
      <c r="CS289" s="238"/>
      <c r="CT289" s="238"/>
      <c r="CU289" s="238"/>
      <c r="CV289" s="238"/>
      <c r="CW289" s="238"/>
      <c r="CX289" s="238"/>
      <c r="CY289" s="238"/>
      <c r="CZ289" s="238"/>
      <c r="DA289" s="238"/>
    </row>
    <row r="290" spans="2:105">
      <c r="B290" s="226"/>
      <c r="BP290" s="82"/>
      <c r="BQ290" s="238"/>
      <c r="BR290" s="238"/>
      <c r="BS290" s="238"/>
      <c r="BT290" s="238"/>
      <c r="BU290" s="238"/>
      <c r="BV290" s="238"/>
      <c r="BW290" s="238"/>
      <c r="BX290" s="238"/>
      <c r="BY290" s="238"/>
      <c r="BZ290" s="238"/>
      <c r="CA290" s="238"/>
      <c r="CB290" s="238"/>
      <c r="CC290" s="238"/>
      <c r="CD290" s="238"/>
      <c r="CE290" s="238"/>
      <c r="CF290" s="238"/>
      <c r="CG290" s="238"/>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row>
    <row r="291" spans="2:105">
      <c r="B291" s="226"/>
      <c r="BP291" s="82"/>
      <c r="BQ291" s="238"/>
      <c r="BR291" s="238"/>
      <c r="BS291" s="238"/>
      <c r="BT291" s="238"/>
      <c r="BU291" s="238"/>
      <c r="BV291" s="238"/>
      <c r="BW291" s="238"/>
      <c r="BX291" s="238"/>
      <c r="BY291" s="238"/>
      <c r="BZ291" s="238"/>
      <c r="CA291" s="238"/>
      <c r="CB291" s="238"/>
      <c r="CC291" s="238"/>
      <c r="CD291" s="238"/>
      <c r="CE291" s="238"/>
      <c r="CF291" s="238"/>
      <c r="CG291" s="238"/>
      <c r="CH291" s="238"/>
      <c r="CI291" s="238"/>
      <c r="CJ291" s="238"/>
      <c r="CK291" s="238"/>
      <c r="CL291" s="238"/>
      <c r="CM291" s="238"/>
      <c r="CN291" s="238"/>
      <c r="CO291" s="238"/>
      <c r="CP291" s="238"/>
      <c r="CQ291" s="238"/>
      <c r="CR291" s="238"/>
      <c r="CS291" s="238"/>
      <c r="CT291" s="238"/>
      <c r="CU291" s="238"/>
      <c r="CV291" s="238"/>
      <c r="CW291" s="238"/>
      <c r="CX291" s="238"/>
      <c r="CY291" s="238"/>
      <c r="CZ291" s="238"/>
      <c r="DA291" s="238"/>
    </row>
    <row r="292" spans="2:105">
      <c r="B292" s="226"/>
      <c r="BP292" s="82"/>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row>
    <row r="293" spans="2:105">
      <c r="B293" s="226"/>
      <c r="BP293" s="82"/>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row>
    <row r="294" spans="2:105">
      <c r="B294" s="226"/>
      <c r="BP294" s="82"/>
      <c r="BQ294" s="238"/>
      <c r="BR294" s="238"/>
      <c r="BS294" s="238"/>
      <c r="BT294" s="238"/>
      <c r="BU294" s="238"/>
      <c r="BV294" s="238"/>
      <c r="BW294" s="238"/>
      <c r="BX294" s="238"/>
      <c r="BY294" s="238"/>
      <c r="BZ294" s="238"/>
      <c r="CA294" s="238"/>
      <c r="CB294" s="238"/>
      <c r="CC294" s="238"/>
      <c r="CD294" s="238"/>
      <c r="CE294" s="238"/>
      <c r="CF294" s="238"/>
      <c r="CG294" s="238"/>
      <c r="CH294" s="238"/>
      <c r="CI294" s="238"/>
      <c r="CJ294" s="238"/>
      <c r="CK294" s="238"/>
      <c r="CL294" s="238"/>
      <c r="CM294" s="238"/>
      <c r="CN294" s="238"/>
      <c r="CO294" s="238"/>
      <c r="CP294" s="238"/>
      <c r="CQ294" s="238"/>
      <c r="CR294" s="238"/>
      <c r="CS294" s="238"/>
      <c r="CT294" s="238"/>
      <c r="CU294" s="238"/>
      <c r="CV294" s="238"/>
      <c r="CW294" s="238"/>
      <c r="CX294" s="238"/>
      <c r="CY294" s="238"/>
      <c r="CZ294" s="238"/>
      <c r="DA294" s="238"/>
    </row>
    <row r="295" spans="2:105">
      <c r="B295" s="226"/>
      <c r="BP295" s="82"/>
      <c r="BQ295" s="238"/>
      <c r="BR295" s="238"/>
      <c r="BS295" s="238"/>
      <c r="BT295" s="238"/>
      <c r="BU295" s="238"/>
      <c r="BV295" s="238"/>
      <c r="BW295" s="238"/>
      <c r="BX295" s="238"/>
      <c r="BY295" s="238"/>
      <c r="BZ295" s="238"/>
      <c r="CA295" s="238"/>
      <c r="CB295" s="238"/>
      <c r="CC295" s="238"/>
      <c r="CD295" s="238"/>
      <c r="CE295" s="238"/>
      <c r="CF295" s="238"/>
      <c r="CG295" s="238"/>
      <c r="CH295" s="238"/>
      <c r="CI295" s="238"/>
      <c r="CJ295" s="238"/>
      <c r="CK295" s="238"/>
      <c r="CL295" s="238"/>
      <c r="CM295" s="238"/>
      <c r="CN295" s="238"/>
      <c r="CO295" s="238"/>
      <c r="CP295" s="238"/>
      <c r="CQ295" s="238"/>
      <c r="CR295" s="238"/>
      <c r="CS295" s="238"/>
      <c r="CT295" s="238"/>
      <c r="CU295" s="238"/>
      <c r="CV295" s="238"/>
      <c r="CW295" s="238"/>
      <c r="CX295" s="238"/>
      <c r="CY295" s="238"/>
      <c r="CZ295" s="238"/>
      <c r="DA295" s="238"/>
    </row>
    <row r="296" spans="2:105">
      <c r="B296" s="226"/>
      <c r="BP296" s="82"/>
      <c r="BQ296" s="238"/>
      <c r="BR296" s="238"/>
      <c r="BS296" s="238"/>
      <c r="BT296" s="238"/>
      <c r="BU296" s="238"/>
      <c r="BV296" s="238"/>
      <c r="BW296" s="238"/>
      <c r="BX296" s="238"/>
      <c r="BY296" s="238"/>
      <c r="BZ296" s="238"/>
      <c r="CA296" s="238"/>
      <c r="CB296" s="238"/>
      <c r="CC296" s="238"/>
      <c r="CD296" s="238"/>
      <c r="CE296" s="238"/>
      <c r="CF296" s="238"/>
      <c r="CG296" s="238"/>
      <c r="CH296" s="238"/>
      <c r="CI296" s="238"/>
      <c r="CJ296" s="238"/>
      <c r="CK296" s="238"/>
      <c r="CL296" s="238"/>
      <c r="CM296" s="238"/>
      <c r="CN296" s="238"/>
      <c r="CO296" s="238"/>
      <c r="CP296" s="238"/>
      <c r="CQ296" s="238"/>
      <c r="CR296" s="238"/>
      <c r="CS296" s="238"/>
      <c r="CT296" s="238"/>
      <c r="CU296" s="238"/>
      <c r="CV296" s="238"/>
      <c r="CW296" s="238"/>
      <c r="CX296" s="238"/>
      <c r="CY296" s="238"/>
      <c r="CZ296" s="238"/>
      <c r="DA296" s="238"/>
    </row>
    <row r="297" spans="2:105">
      <c r="B297" s="226"/>
      <c r="BP297" s="82"/>
      <c r="BQ297" s="238"/>
      <c r="BR297" s="238"/>
      <c r="BS297" s="238"/>
      <c r="BT297" s="238"/>
      <c r="BU297" s="238"/>
      <c r="BV297" s="238"/>
      <c r="BW297" s="238"/>
      <c r="BX297" s="238"/>
      <c r="BY297" s="238"/>
      <c r="BZ297" s="238"/>
      <c r="CA297" s="238"/>
      <c r="CB297" s="238"/>
      <c r="CC297" s="238"/>
      <c r="CD297" s="238"/>
      <c r="CE297" s="238"/>
      <c r="CF297" s="238"/>
      <c r="CG297" s="238"/>
      <c r="CH297" s="238"/>
      <c r="CI297" s="238"/>
      <c r="CJ297" s="238"/>
      <c r="CK297" s="238"/>
      <c r="CL297" s="238"/>
      <c r="CM297" s="238"/>
      <c r="CN297" s="238"/>
      <c r="CO297" s="238"/>
      <c r="CP297" s="238"/>
      <c r="CQ297" s="238"/>
      <c r="CR297" s="238"/>
      <c r="CS297" s="238"/>
      <c r="CT297" s="238"/>
      <c r="CU297" s="238"/>
      <c r="CV297" s="238"/>
      <c r="CW297" s="238"/>
      <c r="CX297" s="238"/>
      <c r="CY297" s="238"/>
      <c r="CZ297" s="238"/>
      <c r="DA297" s="238"/>
    </row>
    <row r="298" spans="2:105">
      <c r="B298" s="226"/>
      <c r="BP298" s="82"/>
      <c r="BQ298" s="238"/>
      <c r="BR298" s="238"/>
      <c r="BS298" s="238"/>
      <c r="BT298" s="238"/>
      <c r="BU298" s="238"/>
      <c r="BV298" s="238"/>
      <c r="BW298" s="238"/>
      <c r="BX298" s="238"/>
      <c r="BY298" s="238"/>
      <c r="BZ298" s="238"/>
      <c r="CA298" s="238"/>
      <c r="CB298" s="238"/>
      <c r="CC298" s="238"/>
      <c r="CD298" s="238"/>
      <c r="CE298" s="238"/>
      <c r="CF298" s="238"/>
      <c r="CG298" s="238"/>
      <c r="CH298" s="238"/>
      <c r="CI298" s="238"/>
      <c r="CJ298" s="238"/>
      <c r="CK298" s="238"/>
      <c r="CL298" s="238"/>
      <c r="CM298" s="238"/>
      <c r="CN298" s="238"/>
      <c r="CO298" s="238"/>
      <c r="CP298" s="238"/>
      <c r="CQ298" s="238"/>
      <c r="CR298" s="238"/>
      <c r="CS298" s="238"/>
      <c r="CT298" s="238"/>
      <c r="CU298" s="238"/>
      <c r="CV298" s="238"/>
      <c r="CW298" s="238"/>
      <c r="CX298" s="238"/>
      <c r="CY298" s="238"/>
      <c r="CZ298" s="238"/>
      <c r="DA298" s="238"/>
    </row>
    <row r="299" spans="2:105">
      <c r="B299" s="226"/>
      <c r="BP299" s="82"/>
      <c r="BQ299" s="238"/>
      <c r="BR299" s="238"/>
      <c r="BS299" s="238"/>
      <c r="BT299" s="238"/>
      <c r="BU299" s="238"/>
      <c r="BV299" s="238"/>
      <c r="BW299" s="238"/>
      <c r="BX299" s="238"/>
      <c r="BY299" s="238"/>
      <c r="BZ299" s="238"/>
      <c r="CA299" s="238"/>
      <c r="CB299" s="238"/>
      <c r="CC299" s="238"/>
      <c r="CD299" s="238"/>
      <c r="CE299" s="238"/>
      <c r="CF299" s="238"/>
      <c r="CG299" s="238"/>
      <c r="CH299" s="238"/>
      <c r="CI299" s="238"/>
      <c r="CJ299" s="238"/>
      <c r="CK299" s="238"/>
      <c r="CL299" s="238"/>
      <c r="CM299" s="238"/>
      <c r="CN299" s="238"/>
      <c r="CO299" s="238"/>
      <c r="CP299" s="238"/>
      <c r="CQ299" s="238"/>
      <c r="CR299" s="238"/>
      <c r="CS299" s="238"/>
      <c r="CT299" s="238"/>
      <c r="CU299" s="238"/>
      <c r="CV299" s="238"/>
      <c r="CW299" s="238"/>
      <c r="CX299" s="238"/>
      <c r="CY299" s="238"/>
      <c r="CZ299" s="238"/>
      <c r="DA299" s="238"/>
    </row>
    <row r="300" spans="2:105">
      <c r="B300" s="226"/>
      <c r="BP300" s="82"/>
      <c r="BQ300" s="238"/>
      <c r="BR300" s="238"/>
      <c r="BS300" s="238"/>
      <c r="BT300" s="238"/>
      <c r="BU300" s="238"/>
      <c r="BV300" s="238"/>
      <c r="BW300" s="238"/>
      <c r="BX300" s="238"/>
      <c r="BY300" s="238"/>
      <c r="BZ300" s="238"/>
      <c r="CA300" s="238"/>
      <c r="CB300" s="238"/>
      <c r="CC300" s="238"/>
      <c r="CD300" s="238"/>
      <c r="CE300" s="238"/>
      <c r="CF300" s="238"/>
      <c r="CG300" s="238"/>
      <c r="CH300" s="238"/>
      <c r="CI300" s="238"/>
      <c r="CJ300" s="238"/>
      <c r="CK300" s="238"/>
      <c r="CL300" s="238"/>
      <c r="CM300" s="238"/>
      <c r="CN300" s="238"/>
      <c r="CO300" s="238"/>
      <c r="CP300" s="238"/>
      <c r="CQ300" s="238"/>
      <c r="CR300" s="238"/>
      <c r="CS300" s="238"/>
      <c r="CT300" s="238"/>
      <c r="CU300" s="238"/>
      <c r="CV300" s="238"/>
      <c r="CW300" s="238"/>
      <c r="CX300" s="238"/>
      <c r="CY300" s="238"/>
      <c r="CZ300" s="238"/>
      <c r="DA300" s="238"/>
    </row>
    <row r="301" spans="2:105">
      <c r="B301" s="226"/>
      <c r="BP301" s="82"/>
      <c r="BQ301" s="238"/>
      <c r="BR301" s="238"/>
      <c r="BS301" s="238"/>
      <c r="BT301" s="238"/>
      <c r="BU301" s="238"/>
      <c r="BV301" s="238"/>
      <c r="BW301" s="238"/>
      <c r="BX301" s="238"/>
      <c r="BY301" s="238"/>
      <c r="BZ301" s="238"/>
      <c r="CA301" s="238"/>
      <c r="CB301" s="238"/>
      <c r="CC301" s="238"/>
      <c r="CD301" s="238"/>
      <c r="CE301" s="238"/>
      <c r="CF301" s="238"/>
      <c r="CG301" s="238"/>
      <c r="CH301" s="238"/>
      <c r="CI301" s="238"/>
      <c r="CJ301" s="238"/>
      <c r="CK301" s="238"/>
      <c r="CL301" s="238"/>
      <c r="CM301" s="238"/>
      <c r="CN301" s="238"/>
      <c r="CO301" s="238"/>
      <c r="CP301" s="238"/>
      <c r="CQ301" s="238"/>
      <c r="CR301" s="238"/>
      <c r="CS301" s="238"/>
      <c r="CT301" s="238"/>
      <c r="CU301" s="238"/>
      <c r="CV301" s="238"/>
      <c r="CW301" s="238"/>
      <c r="CX301" s="238"/>
      <c r="CY301" s="238"/>
      <c r="CZ301" s="238"/>
      <c r="DA301" s="238"/>
    </row>
    <row r="302" spans="2:105">
      <c r="B302" s="226"/>
      <c r="BP302" s="82"/>
      <c r="BQ302" s="238"/>
      <c r="BR302" s="238"/>
      <c r="BS302" s="238"/>
      <c r="BT302" s="238"/>
      <c r="BU302" s="238"/>
      <c r="BV302" s="238"/>
      <c r="BW302" s="238"/>
      <c r="BX302" s="238"/>
      <c r="BY302" s="238"/>
      <c r="BZ302" s="238"/>
      <c r="CA302" s="238"/>
      <c r="CB302" s="238"/>
      <c r="CC302" s="238"/>
      <c r="CD302" s="238"/>
      <c r="CE302" s="238"/>
      <c r="CF302" s="238"/>
      <c r="CG302" s="238"/>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row>
    <row r="303" spans="2:105">
      <c r="B303" s="226"/>
      <c r="BP303" s="82"/>
      <c r="BQ303" s="238"/>
      <c r="BR303" s="238"/>
      <c r="BS303" s="238"/>
      <c r="BT303" s="238"/>
      <c r="BU303" s="238"/>
      <c r="BV303" s="238"/>
      <c r="BW303" s="238"/>
      <c r="BX303" s="238"/>
      <c r="BY303" s="238"/>
      <c r="BZ303" s="238"/>
      <c r="CA303" s="238"/>
      <c r="CB303" s="238"/>
      <c r="CC303" s="238"/>
      <c r="CD303" s="238"/>
      <c r="CE303" s="238"/>
      <c r="CF303" s="238"/>
      <c r="CG303" s="238"/>
      <c r="CH303" s="238"/>
      <c r="CI303" s="238"/>
      <c r="CJ303" s="238"/>
      <c r="CK303" s="238"/>
      <c r="CL303" s="238"/>
      <c r="CM303" s="238"/>
      <c r="CN303" s="238"/>
      <c r="CO303" s="238"/>
      <c r="CP303" s="238"/>
      <c r="CQ303" s="238"/>
      <c r="CR303" s="238"/>
      <c r="CS303" s="238"/>
      <c r="CT303" s="238"/>
      <c r="CU303" s="238"/>
      <c r="CV303" s="238"/>
      <c r="CW303" s="238"/>
      <c r="CX303" s="238"/>
      <c r="CY303" s="238"/>
      <c r="CZ303" s="238"/>
      <c r="DA303" s="238"/>
    </row>
    <row r="304" spans="2:105">
      <c r="B304" s="226"/>
      <c r="BP304" s="82"/>
      <c r="BQ304" s="238"/>
      <c r="BR304" s="238"/>
      <c r="BS304" s="238"/>
      <c r="BT304" s="238"/>
      <c r="BU304" s="238"/>
      <c r="BV304" s="238"/>
      <c r="BW304" s="238"/>
      <c r="BX304" s="238"/>
      <c r="BY304" s="238"/>
      <c r="BZ304" s="238"/>
      <c r="CA304" s="238"/>
      <c r="CB304" s="238"/>
      <c r="CC304" s="238"/>
      <c r="CD304" s="238"/>
      <c r="CE304" s="238"/>
      <c r="CF304" s="238"/>
      <c r="CG304" s="238"/>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row>
    <row r="305" spans="2:105">
      <c r="B305" s="226"/>
      <c r="BP305" s="82"/>
      <c r="BQ305" s="238"/>
      <c r="BR305" s="238"/>
      <c r="BS305" s="238"/>
      <c r="BT305" s="238"/>
      <c r="BU305" s="238"/>
      <c r="BV305" s="238"/>
      <c r="BW305" s="238"/>
      <c r="BX305" s="238"/>
      <c r="BY305" s="238"/>
      <c r="BZ305" s="238"/>
      <c r="CA305" s="238"/>
      <c r="CB305" s="238"/>
      <c r="CC305" s="238"/>
      <c r="CD305" s="238"/>
      <c r="CE305" s="238"/>
      <c r="CF305" s="238"/>
      <c r="CG305" s="238"/>
      <c r="CH305" s="238"/>
      <c r="CI305" s="238"/>
      <c r="CJ305" s="238"/>
      <c r="CK305" s="238"/>
      <c r="CL305" s="238"/>
      <c r="CM305" s="238"/>
      <c r="CN305" s="238"/>
      <c r="CO305" s="238"/>
      <c r="CP305" s="238"/>
      <c r="CQ305" s="238"/>
      <c r="CR305" s="238"/>
      <c r="CS305" s="238"/>
      <c r="CT305" s="238"/>
      <c r="CU305" s="238"/>
      <c r="CV305" s="238"/>
      <c r="CW305" s="238"/>
      <c r="CX305" s="238"/>
      <c r="CY305" s="238"/>
      <c r="CZ305" s="238"/>
      <c r="DA305" s="238"/>
    </row>
    <row r="306" spans="2:105">
      <c r="B306" s="226"/>
      <c r="BP306" s="82"/>
      <c r="BQ306" s="238"/>
      <c r="BR306" s="238"/>
      <c r="BS306" s="238"/>
      <c r="BT306" s="238"/>
      <c r="BU306" s="238"/>
      <c r="BV306" s="238"/>
      <c r="BW306" s="238"/>
      <c r="BX306" s="238"/>
      <c r="BY306" s="238"/>
      <c r="BZ306" s="238"/>
      <c r="CA306" s="238"/>
      <c r="CB306" s="238"/>
      <c r="CC306" s="238"/>
      <c r="CD306" s="238"/>
      <c r="CE306" s="238"/>
      <c r="CF306" s="238"/>
      <c r="CG306" s="238"/>
      <c r="CH306" s="238"/>
      <c r="CI306" s="238"/>
      <c r="CJ306" s="238"/>
      <c r="CK306" s="238"/>
      <c r="CL306" s="238"/>
      <c r="CM306" s="238"/>
      <c r="CN306" s="238"/>
      <c r="CO306" s="238"/>
      <c r="CP306" s="238"/>
      <c r="CQ306" s="238"/>
      <c r="CR306" s="238"/>
      <c r="CS306" s="238"/>
      <c r="CT306" s="238"/>
      <c r="CU306" s="238"/>
      <c r="CV306" s="238"/>
      <c r="CW306" s="238"/>
      <c r="CX306" s="238"/>
      <c r="CY306" s="238"/>
      <c r="CZ306" s="238"/>
      <c r="DA306" s="238"/>
    </row>
    <row r="307" spans="2:105">
      <c r="B307" s="226"/>
      <c r="BP307" s="82"/>
      <c r="BQ307" s="238"/>
      <c r="BR307" s="238"/>
      <c r="BS307" s="238"/>
      <c r="BT307" s="238"/>
      <c r="BU307" s="238"/>
      <c r="BV307" s="238"/>
      <c r="BW307" s="238"/>
      <c r="BX307" s="238"/>
      <c r="BY307" s="238"/>
      <c r="BZ307" s="238"/>
      <c r="CA307" s="238"/>
      <c r="CB307" s="238"/>
      <c r="CC307" s="238"/>
      <c r="CD307" s="238"/>
      <c r="CE307" s="238"/>
      <c r="CF307" s="238"/>
      <c r="CG307" s="238"/>
      <c r="CH307" s="238"/>
      <c r="CI307" s="238"/>
      <c r="CJ307" s="238"/>
      <c r="CK307" s="238"/>
      <c r="CL307" s="238"/>
      <c r="CM307" s="238"/>
      <c r="CN307" s="238"/>
      <c r="CO307" s="238"/>
      <c r="CP307" s="238"/>
      <c r="CQ307" s="238"/>
      <c r="CR307" s="238"/>
      <c r="CS307" s="238"/>
      <c r="CT307" s="238"/>
      <c r="CU307" s="238"/>
      <c r="CV307" s="238"/>
      <c r="CW307" s="238"/>
      <c r="CX307" s="238"/>
      <c r="CY307" s="238"/>
      <c r="CZ307" s="238"/>
      <c r="DA307" s="238"/>
    </row>
    <row r="308" spans="2:105">
      <c r="B308" s="226"/>
      <c r="BP308" s="82"/>
      <c r="BQ308" s="238"/>
      <c r="BR308" s="238"/>
      <c r="BS308" s="238"/>
      <c r="BT308" s="238"/>
      <c r="BU308" s="238"/>
      <c r="BV308" s="238"/>
      <c r="BW308" s="238"/>
      <c r="BX308" s="238"/>
      <c r="BY308" s="238"/>
      <c r="BZ308" s="238"/>
      <c r="CA308" s="238"/>
      <c r="CB308" s="238"/>
      <c r="CC308" s="238"/>
      <c r="CD308" s="238"/>
      <c r="CE308" s="238"/>
      <c r="CF308" s="238"/>
      <c r="CG308" s="238"/>
      <c r="CH308" s="238"/>
      <c r="CI308" s="238"/>
      <c r="CJ308" s="238"/>
      <c r="CK308" s="238"/>
      <c r="CL308" s="238"/>
      <c r="CM308" s="238"/>
      <c r="CN308" s="238"/>
      <c r="CO308" s="238"/>
      <c r="CP308" s="238"/>
      <c r="CQ308" s="238"/>
      <c r="CR308" s="238"/>
      <c r="CS308" s="238"/>
      <c r="CT308" s="238"/>
      <c r="CU308" s="238"/>
      <c r="CV308" s="238"/>
      <c r="CW308" s="238"/>
      <c r="CX308" s="238"/>
      <c r="CY308" s="238"/>
      <c r="CZ308" s="238"/>
      <c r="DA308" s="238"/>
    </row>
    <row r="309" spans="2:105">
      <c r="B309" s="226"/>
      <c r="BP309" s="82"/>
      <c r="BQ309" s="238"/>
      <c r="BR309" s="238"/>
      <c r="BS309" s="238"/>
      <c r="BT309" s="238"/>
      <c r="BU309" s="238"/>
      <c r="BV309" s="238"/>
      <c r="BW309" s="238"/>
      <c r="BX309" s="238"/>
      <c r="BY309" s="238"/>
      <c r="BZ309" s="238"/>
      <c r="CA309" s="238"/>
      <c r="CB309" s="238"/>
      <c r="CC309" s="238"/>
      <c r="CD309" s="238"/>
      <c r="CE309" s="238"/>
      <c r="CF309" s="238"/>
      <c r="CG309" s="238"/>
      <c r="CH309" s="238"/>
      <c r="CI309" s="238"/>
      <c r="CJ309" s="238"/>
      <c r="CK309" s="238"/>
      <c r="CL309" s="238"/>
      <c r="CM309" s="238"/>
      <c r="CN309" s="238"/>
      <c r="CO309" s="238"/>
      <c r="CP309" s="238"/>
      <c r="CQ309" s="238"/>
      <c r="CR309" s="238"/>
      <c r="CS309" s="238"/>
      <c r="CT309" s="238"/>
      <c r="CU309" s="238"/>
      <c r="CV309" s="238"/>
      <c r="CW309" s="238"/>
      <c r="CX309" s="238"/>
      <c r="CY309" s="238"/>
      <c r="CZ309" s="238"/>
      <c r="DA309" s="238"/>
    </row>
    <row r="310" spans="2:105">
      <c r="B310" s="226"/>
      <c r="BP310" s="82"/>
      <c r="BQ310" s="238"/>
      <c r="BR310" s="238"/>
      <c r="BS310" s="238"/>
      <c r="BT310" s="238"/>
      <c r="BU310" s="238"/>
      <c r="BV310" s="238"/>
      <c r="BW310" s="238"/>
      <c r="BX310" s="238"/>
      <c r="BY310" s="238"/>
      <c r="BZ310" s="238"/>
      <c r="CA310" s="238"/>
      <c r="CB310" s="238"/>
      <c r="CC310" s="238"/>
      <c r="CD310" s="238"/>
      <c r="CE310" s="238"/>
      <c r="CF310" s="238"/>
      <c r="CG310" s="238"/>
      <c r="CH310" s="238"/>
      <c r="CI310" s="238"/>
      <c r="CJ310" s="238"/>
      <c r="CK310" s="238"/>
      <c r="CL310" s="238"/>
      <c r="CM310" s="238"/>
      <c r="CN310" s="238"/>
      <c r="CO310" s="238"/>
      <c r="CP310" s="238"/>
      <c r="CQ310" s="238"/>
      <c r="CR310" s="238"/>
      <c r="CS310" s="238"/>
      <c r="CT310" s="238"/>
      <c r="CU310" s="238"/>
      <c r="CV310" s="238"/>
      <c r="CW310" s="238"/>
      <c r="CX310" s="238"/>
      <c r="CY310" s="238"/>
      <c r="CZ310" s="238"/>
      <c r="DA310" s="238"/>
    </row>
    <row r="311" spans="2:105">
      <c r="B311" s="226"/>
      <c r="BP311" s="82"/>
      <c r="BQ311" s="238"/>
      <c r="BR311" s="238"/>
      <c r="BS311" s="238"/>
      <c r="BT311" s="238"/>
      <c r="BU311" s="238"/>
      <c r="BV311" s="238"/>
      <c r="BW311" s="238"/>
      <c r="BX311" s="238"/>
      <c r="BY311" s="238"/>
      <c r="BZ311" s="238"/>
      <c r="CA311" s="238"/>
      <c r="CB311" s="238"/>
      <c r="CC311" s="238"/>
      <c r="CD311" s="238"/>
      <c r="CE311" s="238"/>
      <c r="CF311" s="238"/>
      <c r="CG311" s="238"/>
      <c r="CH311" s="238"/>
      <c r="CI311" s="238"/>
      <c r="CJ311" s="238"/>
      <c r="CK311" s="238"/>
      <c r="CL311" s="238"/>
      <c r="CM311" s="238"/>
      <c r="CN311" s="238"/>
      <c r="CO311" s="238"/>
      <c r="CP311" s="238"/>
      <c r="CQ311" s="238"/>
      <c r="CR311" s="238"/>
      <c r="CS311" s="238"/>
      <c r="CT311" s="238"/>
      <c r="CU311" s="238"/>
      <c r="CV311" s="238"/>
      <c r="CW311" s="238"/>
      <c r="CX311" s="238"/>
      <c r="CY311" s="238"/>
      <c r="CZ311" s="238"/>
      <c r="DA311" s="238"/>
    </row>
    <row r="312" spans="2:105">
      <c r="B312" s="226"/>
      <c r="BP312" s="82"/>
      <c r="BQ312" s="238"/>
      <c r="BR312" s="238"/>
      <c r="BS312" s="238"/>
      <c r="BT312" s="238"/>
      <c r="BU312" s="238"/>
      <c r="BV312" s="238"/>
      <c r="BW312" s="238"/>
      <c r="BX312" s="238"/>
      <c r="BY312" s="238"/>
      <c r="BZ312" s="238"/>
      <c r="CA312" s="238"/>
      <c r="CB312" s="238"/>
      <c r="CC312" s="238"/>
      <c r="CD312" s="238"/>
      <c r="CE312" s="238"/>
      <c r="CF312" s="238"/>
      <c r="CG312" s="238"/>
      <c r="CH312" s="238"/>
      <c r="CI312" s="238"/>
      <c r="CJ312" s="238"/>
      <c r="CK312" s="238"/>
      <c r="CL312" s="238"/>
      <c r="CM312" s="238"/>
      <c r="CN312" s="238"/>
      <c r="CO312" s="238"/>
      <c r="CP312" s="238"/>
      <c r="CQ312" s="238"/>
      <c r="CR312" s="238"/>
      <c r="CS312" s="238"/>
      <c r="CT312" s="238"/>
      <c r="CU312" s="238"/>
      <c r="CV312" s="238"/>
      <c r="CW312" s="238"/>
      <c r="CX312" s="238"/>
      <c r="CY312" s="238"/>
      <c r="CZ312" s="238"/>
      <c r="DA312" s="238"/>
    </row>
    <row r="313" spans="2:105">
      <c r="B313" s="226"/>
      <c r="BP313" s="82"/>
      <c r="BQ313" s="238"/>
      <c r="BR313" s="238"/>
      <c r="BS313" s="238"/>
      <c r="BT313" s="238"/>
      <c r="BU313" s="238"/>
      <c r="BV313" s="238"/>
      <c r="BW313" s="238"/>
      <c r="BX313" s="238"/>
      <c r="BY313" s="238"/>
      <c r="BZ313" s="238"/>
      <c r="CA313" s="238"/>
      <c r="CB313" s="238"/>
      <c r="CC313" s="238"/>
      <c r="CD313" s="238"/>
      <c r="CE313" s="238"/>
      <c r="CF313" s="238"/>
      <c r="CG313" s="238"/>
      <c r="CH313" s="238"/>
      <c r="CI313" s="238"/>
      <c r="CJ313" s="238"/>
      <c r="CK313" s="238"/>
      <c r="CL313" s="238"/>
      <c r="CM313" s="238"/>
      <c r="CN313" s="238"/>
      <c r="CO313" s="238"/>
      <c r="CP313" s="238"/>
      <c r="CQ313" s="238"/>
      <c r="CR313" s="238"/>
      <c r="CS313" s="238"/>
      <c r="CT313" s="238"/>
      <c r="CU313" s="238"/>
      <c r="CV313" s="238"/>
      <c r="CW313" s="238"/>
      <c r="CX313" s="238"/>
      <c r="CY313" s="238"/>
      <c r="CZ313" s="238"/>
      <c r="DA313" s="238"/>
    </row>
    <row r="314" spans="2:105">
      <c r="B314" s="226"/>
      <c r="BP314" s="82"/>
      <c r="BQ314" s="238"/>
      <c r="BR314" s="238"/>
      <c r="BS314" s="238"/>
      <c r="BT314" s="238"/>
      <c r="BU314" s="238"/>
      <c r="BV314" s="238"/>
      <c r="BW314" s="238"/>
      <c r="BX314" s="238"/>
      <c r="BY314" s="238"/>
      <c r="BZ314" s="238"/>
      <c r="CA314" s="238"/>
      <c r="CB314" s="238"/>
      <c r="CC314" s="238"/>
      <c r="CD314" s="238"/>
      <c r="CE314" s="238"/>
      <c r="CF314" s="238"/>
      <c r="CG314" s="238"/>
      <c r="CH314" s="238"/>
      <c r="CI314" s="238"/>
      <c r="CJ314" s="238"/>
      <c r="CK314" s="238"/>
      <c r="CL314" s="238"/>
      <c r="CM314" s="238"/>
      <c r="CN314" s="238"/>
      <c r="CO314" s="238"/>
      <c r="CP314" s="238"/>
      <c r="CQ314" s="238"/>
      <c r="CR314" s="238"/>
      <c r="CS314" s="238"/>
      <c r="CT314" s="238"/>
      <c r="CU314" s="238"/>
      <c r="CV314" s="238"/>
      <c r="CW314" s="238"/>
      <c r="CX314" s="238"/>
      <c r="CY314" s="238"/>
      <c r="CZ314" s="238"/>
      <c r="DA314" s="238"/>
    </row>
    <row r="315" spans="2:105">
      <c r="B315" s="226"/>
      <c r="BP315" s="82"/>
      <c r="BQ315" s="238"/>
      <c r="BR315" s="238"/>
      <c r="BS315" s="238"/>
      <c r="BT315" s="238"/>
      <c r="BU315" s="238"/>
      <c r="BV315" s="238"/>
      <c r="BW315" s="238"/>
      <c r="BX315" s="238"/>
      <c r="BY315" s="238"/>
      <c r="BZ315" s="238"/>
      <c r="CA315" s="238"/>
      <c r="CB315" s="238"/>
      <c r="CC315" s="238"/>
      <c r="CD315" s="238"/>
      <c r="CE315" s="238"/>
      <c r="CF315" s="238"/>
      <c r="CG315" s="238"/>
      <c r="CH315" s="238"/>
      <c r="CI315" s="238"/>
      <c r="CJ315" s="238"/>
      <c r="CK315" s="238"/>
      <c r="CL315" s="238"/>
      <c r="CM315" s="238"/>
      <c r="CN315" s="238"/>
      <c r="CO315" s="238"/>
      <c r="CP315" s="238"/>
      <c r="CQ315" s="238"/>
      <c r="CR315" s="238"/>
      <c r="CS315" s="238"/>
      <c r="CT315" s="238"/>
      <c r="CU315" s="238"/>
      <c r="CV315" s="238"/>
      <c r="CW315" s="238"/>
      <c r="CX315" s="238"/>
      <c r="CY315" s="238"/>
      <c r="CZ315" s="238"/>
      <c r="DA315" s="238"/>
    </row>
    <row r="316" spans="2:105">
      <c r="B316" s="226"/>
      <c r="BP316" s="82"/>
      <c r="BQ316" s="238"/>
      <c r="BR316" s="238"/>
      <c r="BS316" s="238"/>
      <c r="BT316" s="238"/>
      <c r="BU316" s="238"/>
      <c r="BV316" s="238"/>
      <c r="BW316" s="238"/>
      <c r="BX316" s="238"/>
      <c r="BY316" s="238"/>
      <c r="BZ316" s="238"/>
      <c r="CA316" s="238"/>
      <c r="CB316" s="238"/>
      <c r="CC316" s="238"/>
      <c r="CD316" s="238"/>
      <c r="CE316" s="238"/>
      <c r="CF316" s="238"/>
      <c r="CG316" s="238"/>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row>
    <row r="317" spans="2:105">
      <c r="B317" s="226"/>
      <c r="BP317" s="82"/>
      <c r="BQ317" s="238"/>
      <c r="BR317" s="238"/>
      <c r="BS317" s="238"/>
      <c r="BT317" s="238"/>
      <c r="BU317" s="238"/>
      <c r="BV317" s="238"/>
      <c r="BW317" s="238"/>
      <c r="BX317" s="238"/>
      <c r="BY317" s="238"/>
      <c r="BZ317" s="238"/>
      <c r="CA317" s="238"/>
      <c r="CB317" s="238"/>
      <c r="CC317" s="238"/>
      <c r="CD317" s="238"/>
      <c r="CE317" s="238"/>
      <c r="CF317" s="238"/>
      <c r="CG317" s="238"/>
      <c r="CH317" s="238"/>
      <c r="CI317" s="238"/>
      <c r="CJ317" s="238"/>
      <c r="CK317" s="238"/>
      <c r="CL317" s="238"/>
      <c r="CM317" s="238"/>
      <c r="CN317" s="238"/>
      <c r="CO317" s="238"/>
      <c r="CP317" s="238"/>
      <c r="CQ317" s="238"/>
      <c r="CR317" s="238"/>
      <c r="CS317" s="238"/>
      <c r="CT317" s="238"/>
      <c r="CU317" s="238"/>
      <c r="CV317" s="238"/>
      <c r="CW317" s="238"/>
      <c r="CX317" s="238"/>
      <c r="CY317" s="238"/>
      <c r="CZ317" s="238"/>
      <c r="DA317" s="238"/>
    </row>
    <row r="318" spans="2:105">
      <c r="B318" s="226"/>
      <c r="BP318" s="82"/>
      <c r="BQ318" s="238"/>
      <c r="BR318" s="238"/>
      <c r="BS318" s="238"/>
      <c r="BT318" s="238"/>
      <c r="BU318" s="238"/>
      <c r="BV318" s="238"/>
      <c r="BW318" s="238"/>
      <c r="BX318" s="238"/>
      <c r="BY318" s="238"/>
      <c r="BZ318" s="238"/>
      <c r="CA318" s="238"/>
      <c r="CB318" s="238"/>
      <c r="CC318" s="238"/>
      <c r="CD318" s="238"/>
      <c r="CE318" s="238"/>
      <c r="CF318" s="238"/>
      <c r="CG318" s="238"/>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row>
    <row r="319" spans="2:105">
      <c r="B319" s="226"/>
      <c r="BP319" s="82"/>
      <c r="BQ319" s="238"/>
      <c r="BR319" s="238"/>
      <c r="BS319" s="238"/>
      <c r="BT319" s="238"/>
      <c r="BU319" s="238"/>
      <c r="BV319" s="238"/>
      <c r="BW319" s="238"/>
      <c r="BX319" s="238"/>
      <c r="BY319" s="238"/>
      <c r="BZ319" s="238"/>
      <c r="CA319" s="238"/>
      <c r="CB319" s="238"/>
      <c r="CC319" s="238"/>
      <c r="CD319" s="238"/>
      <c r="CE319" s="238"/>
      <c r="CF319" s="238"/>
      <c r="CG319" s="238"/>
      <c r="CH319" s="238"/>
      <c r="CI319" s="238"/>
      <c r="CJ319" s="238"/>
      <c r="CK319" s="238"/>
      <c r="CL319" s="238"/>
      <c r="CM319" s="238"/>
      <c r="CN319" s="238"/>
      <c r="CO319" s="238"/>
      <c r="CP319" s="238"/>
      <c r="CQ319" s="238"/>
      <c r="CR319" s="238"/>
      <c r="CS319" s="238"/>
      <c r="CT319" s="238"/>
      <c r="CU319" s="238"/>
      <c r="CV319" s="238"/>
      <c r="CW319" s="238"/>
      <c r="CX319" s="238"/>
      <c r="CY319" s="238"/>
      <c r="CZ319" s="238"/>
      <c r="DA319" s="238"/>
    </row>
    <row r="320" spans="2:105">
      <c r="B320" s="226"/>
      <c r="BP320" s="82"/>
      <c r="BQ320" s="238"/>
      <c r="BR320" s="238"/>
      <c r="BS320" s="238"/>
      <c r="BT320" s="238"/>
      <c r="BU320" s="238"/>
      <c r="BV320" s="238"/>
      <c r="BW320" s="238"/>
      <c r="BX320" s="238"/>
      <c r="BY320" s="238"/>
      <c r="BZ320" s="238"/>
      <c r="CA320" s="238"/>
      <c r="CB320" s="238"/>
      <c r="CC320" s="238"/>
      <c r="CD320" s="238"/>
      <c r="CE320" s="238"/>
      <c r="CF320" s="238"/>
      <c r="CG320" s="238"/>
      <c r="CH320" s="238"/>
      <c r="CI320" s="238"/>
      <c r="CJ320" s="238"/>
      <c r="CK320" s="238"/>
      <c r="CL320" s="238"/>
      <c r="CM320" s="238"/>
      <c r="CN320" s="238"/>
      <c r="CO320" s="238"/>
      <c r="CP320" s="238"/>
      <c r="CQ320" s="238"/>
      <c r="CR320" s="238"/>
      <c r="CS320" s="238"/>
      <c r="CT320" s="238"/>
      <c r="CU320" s="238"/>
      <c r="CV320" s="238"/>
      <c r="CW320" s="238"/>
      <c r="CX320" s="238"/>
      <c r="CY320" s="238"/>
      <c r="CZ320" s="238"/>
      <c r="DA320" s="238"/>
    </row>
    <row r="321" spans="2:105">
      <c r="B321" s="226"/>
      <c r="BP321" s="82"/>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38"/>
      <c r="CN321" s="238"/>
      <c r="CO321" s="238"/>
      <c r="CP321" s="238"/>
      <c r="CQ321" s="238"/>
      <c r="CR321" s="238"/>
      <c r="CS321" s="238"/>
      <c r="CT321" s="238"/>
      <c r="CU321" s="238"/>
      <c r="CV321" s="238"/>
      <c r="CW321" s="238"/>
      <c r="CX321" s="238"/>
      <c r="CY321" s="238"/>
      <c r="CZ321" s="238"/>
      <c r="DA321" s="238"/>
    </row>
    <row r="322" spans="2:105">
      <c r="B322" s="226"/>
      <c r="BP322" s="82"/>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row>
    <row r="323" spans="2:105">
      <c r="B323" s="226"/>
      <c r="BP323" s="82"/>
      <c r="BQ323" s="238"/>
      <c r="BR323" s="238"/>
      <c r="BS323" s="238"/>
      <c r="BT323" s="238"/>
      <c r="BU323" s="238"/>
      <c r="BV323" s="238"/>
      <c r="BW323" s="238"/>
      <c r="BX323" s="238"/>
      <c r="BY323" s="238"/>
      <c r="BZ323" s="238"/>
      <c r="CA323" s="238"/>
      <c r="CB323" s="238"/>
      <c r="CC323" s="238"/>
      <c r="CD323" s="238"/>
      <c r="CE323" s="238"/>
      <c r="CF323" s="238"/>
      <c r="CG323" s="238"/>
      <c r="CH323" s="238"/>
      <c r="CI323" s="238"/>
      <c r="CJ323" s="238"/>
      <c r="CK323" s="238"/>
      <c r="CL323" s="238"/>
      <c r="CM323" s="238"/>
      <c r="CN323" s="238"/>
      <c r="CO323" s="238"/>
      <c r="CP323" s="238"/>
      <c r="CQ323" s="238"/>
      <c r="CR323" s="238"/>
      <c r="CS323" s="238"/>
      <c r="CT323" s="238"/>
      <c r="CU323" s="238"/>
      <c r="CV323" s="238"/>
      <c r="CW323" s="238"/>
      <c r="CX323" s="238"/>
      <c r="CY323" s="238"/>
      <c r="CZ323" s="238"/>
      <c r="DA323" s="238"/>
    </row>
    <row r="324" spans="2:105">
      <c r="B324" s="226"/>
      <c r="BP324" s="82"/>
      <c r="BQ324" s="238"/>
      <c r="BR324" s="238"/>
      <c r="BS324" s="238"/>
      <c r="BT324" s="238"/>
      <c r="BU324" s="238"/>
      <c r="BV324" s="238"/>
      <c r="BW324" s="238"/>
      <c r="BX324" s="238"/>
      <c r="BY324" s="238"/>
      <c r="BZ324" s="238"/>
      <c r="CA324" s="238"/>
      <c r="CB324" s="238"/>
      <c r="CC324" s="238"/>
      <c r="CD324" s="238"/>
      <c r="CE324" s="238"/>
      <c r="CF324" s="238"/>
      <c r="CG324" s="238"/>
      <c r="CH324" s="238"/>
      <c r="CI324" s="238"/>
      <c r="CJ324" s="238"/>
      <c r="CK324" s="238"/>
      <c r="CL324" s="238"/>
      <c r="CM324" s="238"/>
      <c r="CN324" s="238"/>
      <c r="CO324" s="238"/>
      <c r="CP324" s="238"/>
      <c r="CQ324" s="238"/>
      <c r="CR324" s="238"/>
      <c r="CS324" s="238"/>
      <c r="CT324" s="238"/>
      <c r="CU324" s="238"/>
      <c r="CV324" s="238"/>
      <c r="CW324" s="238"/>
      <c r="CX324" s="238"/>
      <c r="CY324" s="238"/>
      <c r="CZ324" s="238"/>
      <c r="DA324" s="238"/>
    </row>
    <row r="325" spans="2:105">
      <c r="B325" s="226"/>
      <c r="BP325" s="82"/>
      <c r="BQ325" s="238"/>
      <c r="BR325" s="238"/>
      <c r="BS325" s="238"/>
      <c r="BT325" s="238"/>
      <c r="BU325" s="238"/>
      <c r="BV325" s="238"/>
      <c r="BW325" s="238"/>
      <c r="BX325" s="238"/>
      <c r="BY325" s="238"/>
      <c r="BZ325" s="238"/>
      <c r="CA325" s="238"/>
      <c r="CB325" s="238"/>
      <c r="CC325" s="238"/>
      <c r="CD325" s="238"/>
      <c r="CE325" s="238"/>
      <c r="CF325" s="238"/>
      <c r="CG325" s="238"/>
      <c r="CH325" s="238"/>
      <c r="CI325" s="238"/>
      <c r="CJ325" s="238"/>
      <c r="CK325" s="238"/>
      <c r="CL325" s="238"/>
      <c r="CM325" s="238"/>
      <c r="CN325" s="238"/>
      <c r="CO325" s="238"/>
      <c r="CP325" s="238"/>
      <c r="CQ325" s="238"/>
      <c r="CR325" s="238"/>
      <c r="CS325" s="238"/>
      <c r="CT325" s="238"/>
      <c r="CU325" s="238"/>
      <c r="CV325" s="238"/>
      <c r="CW325" s="238"/>
      <c r="CX325" s="238"/>
      <c r="CY325" s="238"/>
      <c r="CZ325" s="238"/>
      <c r="DA325" s="238"/>
    </row>
    <row r="326" spans="2:105">
      <c r="B326" s="226"/>
      <c r="BP326" s="82"/>
      <c r="BQ326" s="238"/>
      <c r="BR326" s="238"/>
      <c r="BS326" s="238"/>
      <c r="BT326" s="238"/>
      <c r="BU326" s="238"/>
      <c r="BV326" s="238"/>
      <c r="BW326" s="238"/>
      <c r="BX326" s="238"/>
      <c r="BY326" s="238"/>
      <c r="BZ326" s="238"/>
      <c r="CA326" s="238"/>
      <c r="CB326" s="238"/>
      <c r="CC326" s="238"/>
      <c r="CD326" s="238"/>
      <c r="CE326" s="238"/>
      <c r="CF326" s="238"/>
      <c r="CG326" s="238"/>
      <c r="CH326" s="238"/>
      <c r="CI326" s="238"/>
      <c r="CJ326" s="238"/>
      <c r="CK326" s="238"/>
      <c r="CL326" s="238"/>
      <c r="CM326" s="238"/>
      <c r="CN326" s="238"/>
      <c r="CO326" s="238"/>
      <c r="CP326" s="238"/>
      <c r="CQ326" s="238"/>
      <c r="CR326" s="238"/>
      <c r="CS326" s="238"/>
      <c r="CT326" s="238"/>
      <c r="CU326" s="238"/>
      <c r="CV326" s="238"/>
      <c r="CW326" s="238"/>
      <c r="CX326" s="238"/>
      <c r="CY326" s="238"/>
      <c r="CZ326" s="238"/>
      <c r="DA326" s="238"/>
    </row>
    <row r="327" spans="2:105">
      <c r="B327" s="226"/>
      <c r="BP327" s="82"/>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row>
    <row r="328" spans="2:105">
      <c r="B328" s="226"/>
      <c r="BP328" s="82"/>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row>
    <row r="329" spans="2:105">
      <c r="B329" s="226"/>
      <c r="BP329" s="82"/>
      <c r="BQ329" s="238"/>
      <c r="BR329" s="238"/>
      <c r="BS329" s="238"/>
      <c r="BT329" s="238"/>
      <c r="BU329" s="238"/>
      <c r="BV329" s="238"/>
      <c r="BW329" s="238"/>
      <c r="BX329" s="238"/>
      <c r="BY329" s="238"/>
      <c r="BZ329" s="238"/>
      <c r="CA329" s="238"/>
      <c r="CB329" s="238"/>
      <c r="CC329" s="238"/>
      <c r="CD329" s="238"/>
      <c r="CE329" s="238"/>
      <c r="CF329" s="238"/>
      <c r="CG329" s="238"/>
      <c r="CH329" s="238"/>
      <c r="CI329" s="238"/>
      <c r="CJ329" s="238"/>
      <c r="CK329" s="238"/>
      <c r="CL329" s="238"/>
      <c r="CM329" s="238"/>
      <c r="CN329" s="238"/>
      <c r="CO329" s="238"/>
      <c r="CP329" s="238"/>
      <c r="CQ329" s="238"/>
      <c r="CR329" s="238"/>
      <c r="CS329" s="238"/>
      <c r="CT329" s="238"/>
      <c r="CU329" s="238"/>
      <c r="CV329" s="238"/>
      <c r="CW329" s="238"/>
      <c r="CX329" s="238"/>
      <c r="CY329" s="238"/>
      <c r="CZ329" s="238"/>
      <c r="DA329" s="238"/>
    </row>
    <row r="330" spans="2:105">
      <c r="B330" s="226"/>
      <c r="BP330" s="82"/>
      <c r="BQ330" s="238"/>
      <c r="BR330" s="238"/>
      <c r="BS330" s="238"/>
      <c r="BT330" s="238"/>
      <c r="BU330" s="238"/>
      <c r="BV330" s="238"/>
      <c r="BW330" s="238"/>
      <c r="BX330" s="238"/>
      <c r="BY330" s="238"/>
      <c r="BZ330" s="238"/>
      <c r="CA330" s="238"/>
      <c r="CB330" s="238"/>
      <c r="CC330" s="238"/>
      <c r="CD330" s="238"/>
      <c r="CE330" s="238"/>
      <c r="CF330" s="238"/>
      <c r="CG330" s="238"/>
      <c r="CH330" s="238"/>
      <c r="CI330" s="238"/>
      <c r="CJ330" s="238"/>
      <c r="CK330" s="238"/>
      <c r="CL330" s="238"/>
      <c r="CM330" s="238"/>
      <c r="CN330" s="238"/>
      <c r="CO330" s="238"/>
      <c r="CP330" s="238"/>
      <c r="CQ330" s="238"/>
      <c r="CR330" s="238"/>
      <c r="CS330" s="238"/>
      <c r="CT330" s="238"/>
      <c r="CU330" s="238"/>
      <c r="CV330" s="238"/>
      <c r="CW330" s="238"/>
      <c r="CX330" s="238"/>
      <c r="CY330" s="238"/>
      <c r="CZ330" s="238"/>
      <c r="DA330" s="238"/>
    </row>
    <row r="331" spans="2:105">
      <c r="B331" s="226"/>
      <c r="BP331" s="82"/>
      <c r="BQ331" s="238"/>
      <c r="BR331" s="238"/>
      <c r="BS331" s="238"/>
      <c r="BT331" s="238"/>
      <c r="BU331" s="238"/>
      <c r="BV331" s="238"/>
      <c r="BW331" s="238"/>
      <c r="BX331" s="238"/>
      <c r="BY331" s="238"/>
      <c r="BZ331" s="238"/>
      <c r="CA331" s="238"/>
      <c r="CB331" s="238"/>
      <c r="CC331" s="238"/>
      <c r="CD331" s="238"/>
      <c r="CE331" s="238"/>
      <c r="CF331" s="238"/>
      <c r="CG331" s="238"/>
      <c r="CH331" s="238"/>
      <c r="CI331" s="238"/>
      <c r="CJ331" s="238"/>
      <c r="CK331" s="238"/>
      <c r="CL331" s="238"/>
      <c r="CM331" s="238"/>
      <c r="CN331" s="238"/>
      <c r="CO331" s="238"/>
      <c r="CP331" s="238"/>
      <c r="CQ331" s="238"/>
      <c r="CR331" s="238"/>
      <c r="CS331" s="238"/>
      <c r="CT331" s="238"/>
      <c r="CU331" s="238"/>
      <c r="CV331" s="238"/>
      <c r="CW331" s="238"/>
      <c r="CX331" s="238"/>
      <c r="CY331" s="238"/>
      <c r="CZ331" s="238"/>
      <c r="DA331" s="238"/>
    </row>
    <row r="332" spans="2:105">
      <c r="B332" s="226"/>
      <c r="BP332" s="82"/>
      <c r="BQ332" s="238"/>
      <c r="BR332" s="238"/>
      <c r="BS332" s="238"/>
      <c r="BT332" s="238"/>
      <c r="BU332" s="238"/>
      <c r="BV332" s="238"/>
      <c r="BW332" s="238"/>
      <c r="BX332" s="238"/>
      <c r="BY332" s="238"/>
      <c r="BZ332" s="238"/>
      <c r="CA332" s="238"/>
      <c r="CB332" s="238"/>
      <c r="CC332" s="238"/>
      <c r="CD332" s="238"/>
      <c r="CE332" s="238"/>
      <c r="CF332" s="238"/>
      <c r="CG332" s="238"/>
      <c r="CH332" s="238"/>
      <c r="CI332" s="238"/>
      <c r="CJ332" s="238"/>
      <c r="CK332" s="238"/>
      <c r="CL332" s="238"/>
      <c r="CM332" s="238"/>
      <c r="CN332" s="238"/>
      <c r="CO332" s="238"/>
      <c r="CP332" s="238"/>
      <c r="CQ332" s="238"/>
      <c r="CR332" s="238"/>
      <c r="CS332" s="238"/>
      <c r="CT332" s="238"/>
      <c r="CU332" s="238"/>
      <c r="CV332" s="238"/>
      <c r="CW332" s="238"/>
      <c r="CX332" s="238"/>
      <c r="CY332" s="238"/>
      <c r="CZ332" s="238"/>
      <c r="DA332" s="238"/>
    </row>
    <row r="333" spans="2:105">
      <c r="B333" s="226"/>
      <c r="BP333" s="82"/>
      <c r="BQ333" s="238"/>
      <c r="BR333" s="238"/>
      <c r="BS333" s="238"/>
      <c r="BT333" s="238"/>
      <c r="BU333" s="238"/>
      <c r="BV333" s="238"/>
      <c r="BW333" s="238"/>
      <c r="BX333" s="238"/>
      <c r="BY333" s="238"/>
      <c r="BZ333" s="238"/>
      <c r="CA333" s="238"/>
      <c r="CB333" s="238"/>
      <c r="CC333" s="238"/>
      <c r="CD333" s="238"/>
      <c r="CE333" s="238"/>
      <c r="CF333" s="238"/>
      <c r="CG333" s="238"/>
      <c r="CH333" s="238"/>
      <c r="CI333" s="238"/>
      <c r="CJ333" s="238"/>
      <c r="CK333" s="238"/>
      <c r="CL333" s="238"/>
      <c r="CM333" s="238"/>
      <c r="CN333" s="238"/>
      <c r="CO333" s="238"/>
      <c r="CP333" s="238"/>
      <c r="CQ333" s="238"/>
      <c r="CR333" s="238"/>
      <c r="CS333" s="238"/>
      <c r="CT333" s="238"/>
      <c r="CU333" s="238"/>
      <c r="CV333" s="238"/>
      <c r="CW333" s="238"/>
      <c r="CX333" s="238"/>
      <c r="CY333" s="238"/>
      <c r="CZ333" s="238"/>
      <c r="DA333" s="238"/>
    </row>
    <row r="334" spans="2:105">
      <c r="B334" s="226"/>
      <c r="BP334" s="82"/>
      <c r="BQ334" s="238"/>
      <c r="BR334" s="238"/>
      <c r="BS334" s="238"/>
      <c r="BT334" s="238"/>
      <c r="BU334" s="238"/>
      <c r="BV334" s="238"/>
      <c r="BW334" s="238"/>
      <c r="BX334" s="238"/>
      <c r="BY334" s="238"/>
      <c r="BZ334" s="238"/>
      <c r="CA334" s="238"/>
      <c r="CB334" s="238"/>
      <c r="CC334" s="238"/>
      <c r="CD334" s="238"/>
      <c r="CE334" s="238"/>
      <c r="CF334" s="238"/>
      <c r="CG334" s="238"/>
      <c r="CH334" s="238"/>
      <c r="CI334" s="238"/>
      <c r="CJ334" s="238"/>
      <c r="CK334" s="238"/>
      <c r="CL334" s="238"/>
      <c r="CM334" s="238"/>
      <c r="CN334" s="238"/>
      <c r="CO334" s="238"/>
      <c r="CP334" s="238"/>
      <c r="CQ334" s="238"/>
      <c r="CR334" s="238"/>
      <c r="CS334" s="238"/>
      <c r="CT334" s="238"/>
      <c r="CU334" s="238"/>
      <c r="CV334" s="238"/>
      <c r="CW334" s="238"/>
      <c r="CX334" s="238"/>
      <c r="CY334" s="238"/>
      <c r="CZ334" s="238"/>
      <c r="DA334" s="238"/>
    </row>
    <row r="335" spans="2:105">
      <c r="B335" s="226"/>
      <c r="BP335" s="82"/>
      <c r="BQ335" s="238"/>
      <c r="BR335" s="238"/>
      <c r="BS335" s="238"/>
      <c r="BT335" s="238"/>
      <c r="BU335" s="238"/>
      <c r="BV335" s="238"/>
      <c r="BW335" s="238"/>
      <c r="BX335" s="238"/>
      <c r="BY335" s="238"/>
      <c r="BZ335" s="238"/>
      <c r="CA335" s="238"/>
      <c r="CB335" s="238"/>
      <c r="CC335" s="238"/>
      <c r="CD335" s="238"/>
      <c r="CE335" s="238"/>
      <c r="CF335" s="238"/>
      <c r="CG335" s="238"/>
      <c r="CH335" s="238"/>
      <c r="CI335" s="238"/>
      <c r="CJ335" s="238"/>
      <c r="CK335" s="238"/>
      <c r="CL335" s="238"/>
      <c r="CM335" s="238"/>
      <c r="CN335" s="238"/>
      <c r="CO335" s="238"/>
      <c r="CP335" s="238"/>
      <c r="CQ335" s="238"/>
      <c r="CR335" s="238"/>
      <c r="CS335" s="238"/>
      <c r="CT335" s="238"/>
      <c r="CU335" s="238"/>
      <c r="CV335" s="238"/>
      <c r="CW335" s="238"/>
      <c r="CX335" s="238"/>
      <c r="CY335" s="238"/>
      <c r="CZ335" s="238"/>
      <c r="DA335" s="238"/>
    </row>
    <row r="336" spans="2:105">
      <c r="B336" s="226"/>
      <c r="BP336" s="82"/>
      <c r="BQ336" s="238"/>
      <c r="BR336" s="238"/>
      <c r="BS336" s="238"/>
      <c r="BT336" s="238"/>
      <c r="BU336" s="238"/>
      <c r="BV336" s="238"/>
      <c r="BW336" s="238"/>
      <c r="BX336" s="238"/>
      <c r="BY336" s="238"/>
      <c r="BZ336" s="238"/>
      <c r="CA336" s="238"/>
      <c r="CB336" s="238"/>
      <c r="CC336" s="238"/>
      <c r="CD336" s="238"/>
      <c r="CE336" s="238"/>
      <c r="CF336" s="238"/>
      <c r="CG336" s="238"/>
      <c r="CH336" s="238"/>
      <c r="CI336" s="238"/>
      <c r="CJ336" s="238"/>
      <c r="CK336" s="238"/>
      <c r="CL336" s="238"/>
      <c r="CM336" s="238"/>
      <c r="CN336" s="238"/>
      <c r="CO336" s="238"/>
      <c r="CP336" s="238"/>
      <c r="CQ336" s="238"/>
      <c r="CR336" s="238"/>
      <c r="CS336" s="238"/>
      <c r="CT336" s="238"/>
      <c r="CU336" s="238"/>
      <c r="CV336" s="238"/>
      <c r="CW336" s="238"/>
      <c r="CX336" s="238"/>
      <c r="CY336" s="238"/>
      <c r="CZ336" s="238"/>
      <c r="DA336" s="238"/>
    </row>
    <row r="337" spans="2:105">
      <c r="B337" s="226"/>
      <c r="BP337" s="82"/>
      <c r="BQ337" s="238"/>
      <c r="BR337" s="238"/>
      <c r="BS337" s="238"/>
      <c r="BT337" s="238"/>
      <c r="BU337" s="238"/>
      <c r="BV337" s="238"/>
      <c r="BW337" s="238"/>
      <c r="BX337" s="238"/>
      <c r="BY337" s="238"/>
      <c r="BZ337" s="238"/>
      <c r="CA337" s="238"/>
      <c r="CB337" s="238"/>
      <c r="CC337" s="238"/>
      <c r="CD337" s="238"/>
      <c r="CE337" s="238"/>
      <c r="CF337" s="238"/>
      <c r="CG337" s="238"/>
      <c r="CH337" s="238"/>
      <c r="CI337" s="238"/>
      <c r="CJ337" s="238"/>
      <c r="CK337" s="238"/>
      <c r="CL337" s="238"/>
      <c r="CM337" s="238"/>
      <c r="CN337" s="238"/>
      <c r="CO337" s="238"/>
      <c r="CP337" s="238"/>
      <c r="CQ337" s="238"/>
      <c r="CR337" s="238"/>
      <c r="CS337" s="238"/>
      <c r="CT337" s="238"/>
      <c r="CU337" s="238"/>
      <c r="CV337" s="238"/>
      <c r="CW337" s="238"/>
      <c r="CX337" s="238"/>
      <c r="CY337" s="238"/>
      <c r="CZ337" s="238"/>
      <c r="DA337" s="238"/>
    </row>
    <row r="338" spans="2:105">
      <c r="B338" s="226"/>
      <c r="BP338" s="82"/>
      <c r="BQ338" s="238"/>
      <c r="BR338" s="238"/>
      <c r="BS338" s="238"/>
      <c r="BT338" s="238"/>
      <c r="BU338" s="238"/>
      <c r="BV338" s="238"/>
      <c r="BW338" s="238"/>
      <c r="BX338" s="238"/>
      <c r="BY338" s="238"/>
      <c r="BZ338" s="238"/>
      <c r="CA338" s="238"/>
      <c r="CB338" s="238"/>
      <c r="CC338" s="238"/>
      <c r="CD338" s="238"/>
      <c r="CE338" s="238"/>
      <c r="CF338" s="238"/>
      <c r="CG338" s="238"/>
      <c r="CH338" s="238"/>
      <c r="CI338" s="238"/>
      <c r="CJ338" s="238"/>
      <c r="CK338" s="238"/>
      <c r="CL338" s="238"/>
      <c r="CM338" s="238"/>
      <c r="CN338" s="238"/>
      <c r="CO338" s="238"/>
      <c r="CP338" s="238"/>
      <c r="CQ338" s="238"/>
      <c r="CR338" s="238"/>
      <c r="CS338" s="238"/>
      <c r="CT338" s="238"/>
      <c r="CU338" s="238"/>
      <c r="CV338" s="238"/>
      <c r="CW338" s="238"/>
      <c r="CX338" s="238"/>
      <c r="CY338" s="238"/>
      <c r="CZ338" s="238"/>
      <c r="DA338" s="238"/>
    </row>
    <row r="339" spans="2:105">
      <c r="B339" s="226"/>
      <c r="BP339" s="82"/>
      <c r="BQ339" s="238"/>
      <c r="BR339" s="238"/>
      <c r="BS339" s="238"/>
      <c r="BT339" s="238"/>
      <c r="BU339" s="238"/>
      <c r="BV339" s="238"/>
      <c r="BW339" s="238"/>
      <c r="BX339" s="238"/>
      <c r="BY339" s="238"/>
      <c r="BZ339" s="238"/>
      <c r="CA339" s="238"/>
      <c r="CB339" s="238"/>
      <c r="CC339" s="238"/>
      <c r="CD339" s="238"/>
      <c r="CE339" s="238"/>
      <c r="CF339" s="238"/>
      <c r="CG339" s="238"/>
      <c r="CH339" s="238"/>
      <c r="CI339" s="238"/>
      <c r="CJ339" s="238"/>
      <c r="CK339" s="238"/>
      <c r="CL339" s="238"/>
      <c r="CM339" s="238"/>
      <c r="CN339" s="238"/>
      <c r="CO339" s="238"/>
      <c r="CP339" s="238"/>
      <c r="CQ339" s="238"/>
      <c r="CR339" s="238"/>
      <c r="CS339" s="238"/>
      <c r="CT339" s="238"/>
      <c r="CU339" s="238"/>
      <c r="CV339" s="238"/>
      <c r="CW339" s="238"/>
      <c r="CX339" s="238"/>
      <c r="CY339" s="238"/>
      <c r="CZ339" s="238"/>
      <c r="DA339" s="238"/>
    </row>
    <row r="340" spans="2:105">
      <c r="B340" s="226"/>
      <c r="BP340" s="82"/>
      <c r="BQ340" s="238"/>
      <c r="BR340" s="238"/>
      <c r="BS340" s="238"/>
      <c r="BT340" s="238"/>
      <c r="BU340" s="238"/>
      <c r="BV340" s="238"/>
      <c r="BW340" s="238"/>
      <c r="BX340" s="238"/>
      <c r="BY340" s="238"/>
      <c r="BZ340" s="238"/>
      <c r="CA340" s="238"/>
      <c r="CB340" s="238"/>
      <c r="CC340" s="238"/>
      <c r="CD340" s="238"/>
      <c r="CE340" s="238"/>
      <c r="CF340" s="238"/>
      <c r="CG340" s="238"/>
      <c r="CH340" s="238"/>
      <c r="CI340" s="238"/>
      <c r="CJ340" s="238"/>
      <c r="CK340" s="238"/>
      <c r="CL340" s="238"/>
      <c r="CM340" s="238"/>
      <c r="CN340" s="238"/>
      <c r="CO340" s="238"/>
      <c r="CP340" s="238"/>
      <c r="CQ340" s="238"/>
      <c r="CR340" s="238"/>
      <c r="CS340" s="238"/>
      <c r="CT340" s="238"/>
      <c r="CU340" s="238"/>
      <c r="CV340" s="238"/>
      <c r="CW340" s="238"/>
      <c r="CX340" s="238"/>
      <c r="CY340" s="238"/>
      <c r="CZ340" s="238"/>
      <c r="DA340" s="238"/>
    </row>
    <row r="341" spans="2:105">
      <c r="B341" s="226"/>
      <c r="BP341" s="82"/>
      <c r="BQ341" s="238"/>
      <c r="BR341" s="238"/>
      <c r="BS341" s="238"/>
      <c r="BT341" s="238"/>
      <c r="BU341" s="238"/>
      <c r="BV341" s="238"/>
      <c r="BW341" s="238"/>
      <c r="BX341" s="238"/>
      <c r="BY341" s="238"/>
      <c r="BZ341" s="238"/>
      <c r="CA341" s="238"/>
      <c r="CB341" s="238"/>
      <c r="CC341" s="238"/>
      <c r="CD341" s="238"/>
      <c r="CE341" s="238"/>
      <c r="CF341" s="238"/>
      <c r="CG341" s="238"/>
      <c r="CH341" s="238"/>
      <c r="CI341" s="238"/>
      <c r="CJ341" s="238"/>
      <c r="CK341" s="238"/>
      <c r="CL341" s="238"/>
      <c r="CM341" s="238"/>
      <c r="CN341" s="238"/>
      <c r="CO341" s="238"/>
      <c r="CP341" s="238"/>
      <c r="CQ341" s="238"/>
      <c r="CR341" s="238"/>
      <c r="CS341" s="238"/>
      <c r="CT341" s="238"/>
      <c r="CU341" s="238"/>
      <c r="CV341" s="238"/>
      <c r="CW341" s="238"/>
      <c r="CX341" s="238"/>
      <c r="CY341" s="238"/>
      <c r="CZ341" s="238"/>
      <c r="DA341" s="238"/>
    </row>
    <row r="342" spans="2:105">
      <c r="B342" s="226"/>
      <c r="BP342" s="82"/>
      <c r="BQ342" s="238"/>
      <c r="BR342" s="238"/>
      <c r="BS342" s="238"/>
      <c r="BT342" s="238"/>
      <c r="BU342" s="238"/>
      <c r="BV342" s="238"/>
      <c r="BW342" s="238"/>
      <c r="BX342" s="238"/>
      <c r="BY342" s="238"/>
      <c r="BZ342" s="238"/>
      <c r="CA342" s="238"/>
      <c r="CB342" s="238"/>
      <c r="CC342" s="238"/>
      <c r="CD342" s="238"/>
      <c r="CE342" s="238"/>
      <c r="CF342" s="238"/>
      <c r="CG342" s="238"/>
      <c r="CH342" s="238"/>
      <c r="CI342" s="238"/>
      <c r="CJ342" s="238"/>
      <c r="CK342" s="238"/>
      <c r="CL342" s="238"/>
      <c r="CM342" s="238"/>
      <c r="CN342" s="238"/>
      <c r="CO342" s="238"/>
      <c r="CP342" s="238"/>
      <c r="CQ342" s="238"/>
      <c r="CR342" s="238"/>
      <c r="CS342" s="238"/>
      <c r="CT342" s="238"/>
      <c r="CU342" s="238"/>
      <c r="CV342" s="238"/>
      <c r="CW342" s="238"/>
      <c r="CX342" s="238"/>
      <c r="CY342" s="238"/>
      <c r="CZ342" s="238"/>
      <c r="DA342" s="238"/>
    </row>
    <row r="343" spans="2:105">
      <c r="B343" s="226"/>
      <c r="BP343" s="82"/>
      <c r="BQ343" s="238"/>
      <c r="BR343" s="238"/>
      <c r="BS343" s="238"/>
      <c r="BT343" s="238"/>
      <c r="BU343" s="238"/>
      <c r="BV343" s="238"/>
      <c r="BW343" s="238"/>
      <c r="BX343" s="238"/>
      <c r="BY343" s="238"/>
      <c r="BZ343" s="238"/>
      <c r="CA343" s="238"/>
      <c r="CB343" s="238"/>
      <c r="CC343" s="238"/>
      <c r="CD343" s="238"/>
      <c r="CE343" s="238"/>
      <c r="CF343" s="238"/>
      <c r="CG343" s="238"/>
      <c r="CH343" s="238"/>
      <c r="CI343" s="238"/>
      <c r="CJ343" s="238"/>
      <c r="CK343" s="238"/>
      <c r="CL343" s="238"/>
      <c r="CM343" s="238"/>
      <c r="CN343" s="238"/>
      <c r="CO343" s="238"/>
      <c r="CP343" s="238"/>
      <c r="CQ343" s="238"/>
      <c r="CR343" s="238"/>
      <c r="CS343" s="238"/>
      <c r="CT343" s="238"/>
      <c r="CU343" s="238"/>
      <c r="CV343" s="238"/>
      <c r="CW343" s="238"/>
      <c r="CX343" s="238"/>
      <c r="CY343" s="238"/>
      <c r="CZ343" s="238"/>
      <c r="DA343" s="238"/>
    </row>
    <row r="344" spans="2:105">
      <c r="B344" s="226"/>
      <c r="BP344" s="82"/>
      <c r="BQ344" s="238"/>
      <c r="BR344" s="238"/>
      <c r="BS344" s="238"/>
      <c r="BT344" s="238"/>
      <c r="BU344" s="238"/>
      <c r="BV344" s="238"/>
      <c r="BW344" s="238"/>
      <c r="BX344" s="238"/>
      <c r="BY344" s="238"/>
      <c r="BZ344" s="238"/>
      <c r="CA344" s="238"/>
      <c r="CB344" s="238"/>
      <c r="CC344" s="238"/>
      <c r="CD344" s="238"/>
      <c r="CE344" s="238"/>
      <c r="CF344" s="238"/>
      <c r="CG344" s="238"/>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row>
    <row r="345" spans="2:105">
      <c r="B345" s="226"/>
      <c r="BP345" s="82"/>
      <c r="BQ345" s="238"/>
      <c r="BR345" s="238"/>
      <c r="BS345" s="238"/>
      <c r="BT345" s="238"/>
      <c r="BU345" s="238"/>
      <c r="BV345" s="238"/>
      <c r="BW345" s="238"/>
      <c r="BX345" s="238"/>
      <c r="BY345" s="238"/>
      <c r="BZ345" s="238"/>
      <c r="CA345" s="238"/>
      <c r="CB345" s="238"/>
      <c r="CC345" s="238"/>
      <c r="CD345" s="238"/>
      <c r="CE345" s="238"/>
      <c r="CF345" s="238"/>
      <c r="CG345" s="238"/>
      <c r="CH345" s="238"/>
      <c r="CI345" s="238"/>
      <c r="CJ345" s="238"/>
      <c r="CK345" s="238"/>
      <c r="CL345" s="238"/>
      <c r="CM345" s="238"/>
      <c r="CN345" s="238"/>
      <c r="CO345" s="238"/>
      <c r="CP345" s="238"/>
      <c r="CQ345" s="238"/>
      <c r="CR345" s="238"/>
      <c r="CS345" s="238"/>
      <c r="CT345" s="238"/>
      <c r="CU345" s="238"/>
      <c r="CV345" s="238"/>
      <c r="CW345" s="238"/>
      <c r="CX345" s="238"/>
      <c r="CY345" s="238"/>
      <c r="CZ345" s="238"/>
      <c r="DA345" s="238"/>
    </row>
    <row r="346" spans="2:105">
      <c r="B346" s="226"/>
      <c r="BP346" s="82"/>
      <c r="BQ346" s="238"/>
      <c r="BR346" s="238"/>
      <c r="BS346" s="238"/>
      <c r="BT346" s="238"/>
      <c r="BU346" s="238"/>
      <c r="BV346" s="238"/>
      <c r="BW346" s="238"/>
      <c r="BX346" s="238"/>
      <c r="BY346" s="238"/>
      <c r="BZ346" s="238"/>
      <c r="CA346" s="238"/>
      <c r="CB346" s="238"/>
      <c r="CC346" s="238"/>
      <c r="CD346" s="238"/>
      <c r="CE346" s="238"/>
      <c r="CF346" s="238"/>
      <c r="CG346" s="238"/>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row>
    <row r="347" spans="2:105">
      <c r="B347" s="226"/>
      <c r="BP347" s="82"/>
      <c r="BQ347" s="238"/>
      <c r="BR347" s="238"/>
      <c r="BS347" s="238"/>
      <c r="BT347" s="238"/>
      <c r="BU347" s="238"/>
      <c r="BV347" s="238"/>
      <c r="BW347" s="238"/>
      <c r="BX347" s="238"/>
      <c r="BY347" s="238"/>
      <c r="BZ347" s="238"/>
      <c r="CA347" s="238"/>
      <c r="CB347" s="238"/>
      <c r="CC347" s="238"/>
      <c r="CD347" s="238"/>
      <c r="CE347" s="238"/>
      <c r="CF347" s="238"/>
      <c r="CG347" s="238"/>
      <c r="CH347" s="238"/>
      <c r="CI347" s="238"/>
      <c r="CJ347" s="238"/>
      <c r="CK347" s="238"/>
      <c r="CL347" s="238"/>
      <c r="CM347" s="238"/>
      <c r="CN347" s="238"/>
      <c r="CO347" s="238"/>
      <c r="CP347" s="238"/>
      <c r="CQ347" s="238"/>
      <c r="CR347" s="238"/>
      <c r="CS347" s="238"/>
      <c r="CT347" s="238"/>
      <c r="CU347" s="238"/>
      <c r="CV347" s="238"/>
      <c r="CW347" s="238"/>
      <c r="CX347" s="238"/>
      <c r="CY347" s="238"/>
      <c r="CZ347" s="238"/>
      <c r="DA347" s="238"/>
    </row>
    <row r="348" spans="2:105">
      <c r="B348" s="226"/>
      <c r="BP348" s="82"/>
      <c r="BQ348" s="238"/>
      <c r="BR348" s="238"/>
      <c r="BS348" s="238"/>
      <c r="BT348" s="238"/>
      <c r="BU348" s="238"/>
      <c r="BV348" s="238"/>
      <c r="BW348" s="238"/>
      <c r="BX348" s="238"/>
      <c r="BY348" s="238"/>
      <c r="BZ348" s="238"/>
      <c r="CA348" s="238"/>
      <c r="CB348" s="238"/>
      <c r="CC348" s="238"/>
      <c r="CD348" s="238"/>
      <c r="CE348" s="238"/>
      <c r="CF348" s="238"/>
      <c r="CG348" s="238"/>
      <c r="CH348" s="238"/>
      <c r="CI348" s="238"/>
      <c r="CJ348" s="238"/>
      <c r="CK348" s="238"/>
      <c r="CL348" s="238"/>
      <c r="CM348" s="238"/>
      <c r="CN348" s="238"/>
      <c r="CO348" s="238"/>
      <c r="CP348" s="238"/>
      <c r="CQ348" s="238"/>
      <c r="CR348" s="238"/>
      <c r="CS348" s="238"/>
      <c r="CT348" s="238"/>
      <c r="CU348" s="238"/>
      <c r="CV348" s="238"/>
      <c r="CW348" s="238"/>
      <c r="CX348" s="238"/>
      <c r="CY348" s="238"/>
      <c r="CZ348" s="238"/>
      <c r="DA348" s="238"/>
    </row>
    <row r="349" spans="2:105">
      <c r="B349" s="226"/>
      <c r="BP349" s="82"/>
      <c r="BQ349" s="238"/>
      <c r="BR349" s="238"/>
      <c r="BS349" s="238"/>
      <c r="BT349" s="238"/>
      <c r="BU349" s="238"/>
      <c r="BV349" s="238"/>
      <c r="BW349" s="238"/>
      <c r="BX349" s="238"/>
      <c r="BY349" s="238"/>
      <c r="BZ349" s="238"/>
      <c r="CA349" s="238"/>
      <c r="CB349" s="238"/>
      <c r="CC349" s="238"/>
      <c r="CD349" s="238"/>
      <c r="CE349" s="238"/>
      <c r="CF349" s="238"/>
      <c r="CG349" s="238"/>
      <c r="CH349" s="238"/>
      <c r="CI349" s="238"/>
      <c r="CJ349" s="238"/>
      <c r="CK349" s="238"/>
      <c r="CL349" s="238"/>
      <c r="CM349" s="238"/>
      <c r="CN349" s="238"/>
      <c r="CO349" s="238"/>
      <c r="CP349" s="238"/>
      <c r="CQ349" s="238"/>
      <c r="CR349" s="238"/>
      <c r="CS349" s="238"/>
      <c r="CT349" s="238"/>
      <c r="CU349" s="238"/>
      <c r="CV349" s="238"/>
      <c r="CW349" s="238"/>
      <c r="CX349" s="238"/>
      <c r="CY349" s="238"/>
      <c r="CZ349" s="238"/>
      <c r="DA349" s="238"/>
    </row>
    <row r="350" spans="2:105">
      <c r="B350" s="226"/>
      <c r="BP350" s="82"/>
      <c r="BQ350" s="238"/>
      <c r="BR350" s="238"/>
      <c r="BS350" s="238"/>
      <c r="BT350" s="238"/>
      <c r="BU350" s="238"/>
      <c r="BV350" s="238"/>
      <c r="BW350" s="238"/>
      <c r="BX350" s="238"/>
      <c r="BY350" s="238"/>
      <c r="BZ350" s="238"/>
      <c r="CA350" s="238"/>
      <c r="CB350" s="238"/>
      <c r="CC350" s="238"/>
      <c r="CD350" s="238"/>
      <c r="CE350" s="238"/>
      <c r="CF350" s="238"/>
      <c r="CG350" s="238"/>
      <c r="CH350" s="238"/>
      <c r="CI350" s="238"/>
      <c r="CJ350" s="238"/>
      <c r="CK350" s="238"/>
      <c r="CL350" s="238"/>
      <c r="CM350" s="238"/>
      <c r="CN350" s="238"/>
      <c r="CO350" s="238"/>
      <c r="CP350" s="238"/>
      <c r="CQ350" s="238"/>
      <c r="CR350" s="238"/>
      <c r="CS350" s="238"/>
      <c r="CT350" s="238"/>
      <c r="CU350" s="238"/>
      <c r="CV350" s="238"/>
      <c r="CW350" s="238"/>
      <c r="CX350" s="238"/>
      <c r="CY350" s="238"/>
      <c r="CZ350" s="238"/>
      <c r="DA350" s="238"/>
    </row>
    <row r="351" spans="2:105">
      <c r="B351" s="226"/>
      <c r="BP351" s="82"/>
      <c r="BQ351" s="238"/>
      <c r="BR351" s="238"/>
      <c r="BS351" s="238"/>
      <c r="BT351" s="238"/>
      <c r="BU351" s="238"/>
      <c r="BV351" s="238"/>
      <c r="BW351" s="238"/>
      <c r="BX351" s="238"/>
      <c r="BY351" s="238"/>
      <c r="BZ351" s="238"/>
      <c r="CA351" s="238"/>
      <c r="CB351" s="238"/>
      <c r="CC351" s="238"/>
      <c r="CD351" s="238"/>
      <c r="CE351" s="238"/>
      <c r="CF351" s="238"/>
      <c r="CG351" s="238"/>
      <c r="CH351" s="238"/>
      <c r="CI351" s="238"/>
      <c r="CJ351" s="238"/>
      <c r="CK351" s="238"/>
      <c r="CL351" s="238"/>
      <c r="CM351" s="238"/>
      <c r="CN351" s="238"/>
      <c r="CO351" s="238"/>
      <c r="CP351" s="238"/>
      <c r="CQ351" s="238"/>
      <c r="CR351" s="238"/>
      <c r="CS351" s="238"/>
      <c r="CT351" s="238"/>
      <c r="CU351" s="238"/>
      <c r="CV351" s="238"/>
      <c r="CW351" s="238"/>
      <c r="CX351" s="238"/>
      <c r="CY351" s="238"/>
      <c r="CZ351" s="238"/>
      <c r="DA351" s="238"/>
    </row>
    <row r="352" spans="2:105">
      <c r="B352" s="226"/>
      <c r="BP352" s="82"/>
      <c r="BQ352" s="238"/>
      <c r="BR352" s="238"/>
      <c r="BS352" s="238"/>
      <c r="BT352" s="238"/>
      <c r="BU352" s="238"/>
      <c r="BV352" s="238"/>
      <c r="BW352" s="238"/>
      <c r="BX352" s="238"/>
      <c r="BY352" s="238"/>
      <c r="BZ352" s="238"/>
      <c r="CA352" s="238"/>
      <c r="CB352" s="238"/>
      <c r="CC352" s="238"/>
      <c r="CD352" s="238"/>
      <c r="CE352" s="238"/>
      <c r="CF352" s="238"/>
      <c r="CG352" s="238"/>
      <c r="CH352" s="238"/>
      <c r="CI352" s="238"/>
      <c r="CJ352" s="238"/>
      <c r="CK352" s="238"/>
      <c r="CL352" s="238"/>
      <c r="CM352" s="238"/>
      <c r="CN352" s="238"/>
      <c r="CO352" s="238"/>
      <c r="CP352" s="238"/>
      <c r="CQ352" s="238"/>
      <c r="CR352" s="238"/>
      <c r="CS352" s="238"/>
      <c r="CT352" s="238"/>
      <c r="CU352" s="238"/>
      <c r="CV352" s="238"/>
      <c r="CW352" s="238"/>
      <c r="CX352" s="238"/>
      <c r="CY352" s="238"/>
      <c r="CZ352" s="238"/>
      <c r="DA352" s="238"/>
    </row>
    <row r="353" spans="2:105">
      <c r="B353" s="226"/>
      <c r="BP353" s="82"/>
      <c r="BQ353" s="238"/>
      <c r="BR353" s="238"/>
      <c r="BS353" s="238"/>
      <c r="BT353" s="238"/>
      <c r="BU353" s="238"/>
      <c r="BV353" s="238"/>
      <c r="BW353" s="238"/>
      <c r="BX353" s="238"/>
      <c r="BY353" s="238"/>
      <c r="BZ353" s="238"/>
      <c r="CA353" s="238"/>
      <c r="CB353" s="238"/>
      <c r="CC353" s="238"/>
      <c r="CD353" s="238"/>
      <c r="CE353" s="238"/>
      <c r="CF353" s="238"/>
      <c r="CG353" s="238"/>
      <c r="CH353" s="238"/>
      <c r="CI353" s="238"/>
      <c r="CJ353" s="238"/>
      <c r="CK353" s="238"/>
      <c r="CL353" s="238"/>
      <c r="CM353" s="238"/>
      <c r="CN353" s="238"/>
      <c r="CO353" s="238"/>
      <c r="CP353" s="238"/>
      <c r="CQ353" s="238"/>
      <c r="CR353" s="238"/>
      <c r="CS353" s="238"/>
      <c r="CT353" s="238"/>
      <c r="CU353" s="238"/>
      <c r="CV353" s="238"/>
      <c r="CW353" s="238"/>
      <c r="CX353" s="238"/>
      <c r="CY353" s="238"/>
      <c r="CZ353" s="238"/>
      <c r="DA353" s="238"/>
    </row>
    <row r="354" spans="2:105">
      <c r="B354" s="226"/>
      <c r="BP354" s="82"/>
      <c r="BQ354" s="238"/>
      <c r="BR354" s="238"/>
      <c r="BS354" s="238"/>
      <c r="BT354" s="238"/>
      <c r="BU354" s="238"/>
      <c r="BV354" s="238"/>
      <c r="BW354" s="238"/>
      <c r="BX354" s="238"/>
      <c r="BY354" s="238"/>
      <c r="BZ354" s="238"/>
      <c r="CA354" s="238"/>
      <c r="CB354" s="238"/>
      <c r="CC354" s="238"/>
      <c r="CD354" s="238"/>
      <c r="CE354" s="238"/>
      <c r="CF354" s="238"/>
      <c r="CG354" s="238"/>
      <c r="CH354" s="238"/>
      <c r="CI354" s="238"/>
      <c r="CJ354" s="238"/>
      <c r="CK354" s="238"/>
      <c r="CL354" s="238"/>
      <c r="CM354" s="238"/>
      <c r="CN354" s="238"/>
      <c r="CO354" s="238"/>
      <c r="CP354" s="238"/>
      <c r="CQ354" s="238"/>
      <c r="CR354" s="238"/>
      <c r="CS354" s="238"/>
      <c r="CT354" s="238"/>
      <c r="CU354" s="238"/>
      <c r="CV354" s="238"/>
      <c r="CW354" s="238"/>
      <c r="CX354" s="238"/>
      <c r="CY354" s="238"/>
      <c r="CZ354" s="238"/>
      <c r="DA354" s="238"/>
    </row>
    <row r="355" spans="2:105">
      <c r="B355" s="226"/>
      <c r="BP355" s="82"/>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row>
    <row r="356" spans="2:105">
      <c r="B356" s="226"/>
      <c r="BP356" s="82"/>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row>
    <row r="357" spans="2:105">
      <c r="B357" s="226"/>
      <c r="BP357" s="82"/>
      <c r="BQ357" s="238"/>
      <c r="BR357" s="238"/>
      <c r="BS357" s="238"/>
      <c r="BT357" s="238"/>
      <c r="BU357" s="238"/>
      <c r="BV357" s="238"/>
      <c r="BW357" s="238"/>
      <c r="BX357" s="238"/>
      <c r="BY357" s="238"/>
      <c r="BZ357" s="238"/>
      <c r="CA357" s="238"/>
      <c r="CB357" s="238"/>
      <c r="CC357" s="238"/>
      <c r="CD357" s="238"/>
      <c r="CE357" s="238"/>
      <c r="CF357" s="238"/>
      <c r="CG357" s="238"/>
      <c r="CH357" s="238"/>
      <c r="CI357" s="238"/>
      <c r="CJ357" s="238"/>
      <c r="CK357" s="238"/>
      <c r="CL357" s="238"/>
      <c r="CM357" s="238"/>
      <c r="CN357" s="238"/>
      <c r="CO357" s="238"/>
      <c r="CP357" s="238"/>
      <c r="CQ357" s="238"/>
      <c r="CR357" s="238"/>
      <c r="CS357" s="238"/>
      <c r="CT357" s="238"/>
      <c r="CU357" s="238"/>
      <c r="CV357" s="238"/>
      <c r="CW357" s="238"/>
      <c r="CX357" s="238"/>
      <c r="CY357" s="238"/>
      <c r="CZ357" s="238"/>
      <c r="DA357" s="238"/>
    </row>
    <row r="358" spans="2:105">
      <c r="B358" s="226"/>
      <c r="BP358" s="82"/>
      <c r="BQ358" s="238"/>
      <c r="BR358" s="238"/>
      <c r="BS358" s="238"/>
      <c r="BT358" s="238"/>
      <c r="BU358" s="238"/>
      <c r="BV358" s="238"/>
      <c r="BW358" s="238"/>
      <c r="BX358" s="238"/>
      <c r="BY358" s="238"/>
      <c r="BZ358" s="238"/>
      <c r="CA358" s="238"/>
      <c r="CB358" s="238"/>
      <c r="CC358" s="238"/>
      <c r="CD358" s="238"/>
      <c r="CE358" s="238"/>
      <c r="CF358" s="238"/>
      <c r="CG358" s="238"/>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row>
    <row r="359" spans="2:105">
      <c r="B359" s="226"/>
      <c r="BP359" s="82"/>
      <c r="BQ359" s="238"/>
      <c r="BR359" s="238"/>
      <c r="BS359" s="238"/>
      <c r="BT359" s="238"/>
      <c r="BU359" s="238"/>
      <c r="BV359" s="238"/>
      <c r="BW359" s="238"/>
      <c r="BX359" s="238"/>
      <c r="BY359" s="238"/>
      <c r="BZ359" s="238"/>
      <c r="CA359" s="238"/>
      <c r="CB359" s="238"/>
      <c r="CC359" s="238"/>
      <c r="CD359" s="238"/>
      <c r="CE359" s="238"/>
      <c r="CF359" s="238"/>
      <c r="CG359" s="238"/>
      <c r="CH359" s="238"/>
      <c r="CI359" s="238"/>
      <c r="CJ359" s="238"/>
      <c r="CK359" s="238"/>
      <c r="CL359" s="238"/>
      <c r="CM359" s="238"/>
      <c r="CN359" s="238"/>
      <c r="CO359" s="238"/>
      <c r="CP359" s="238"/>
      <c r="CQ359" s="238"/>
      <c r="CR359" s="238"/>
      <c r="CS359" s="238"/>
      <c r="CT359" s="238"/>
      <c r="CU359" s="238"/>
      <c r="CV359" s="238"/>
      <c r="CW359" s="238"/>
      <c r="CX359" s="238"/>
      <c r="CY359" s="238"/>
      <c r="CZ359" s="238"/>
      <c r="DA359" s="238"/>
    </row>
    <row r="360" spans="2:105">
      <c r="B360" s="226"/>
      <c r="BP360" s="82"/>
      <c r="BQ360" s="238"/>
      <c r="BR360" s="238"/>
      <c r="BS360" s="238"/>
      <c r="BT360" s="238"/>
      <c r="BU360" s="238"/>
      <c r="BV360" s="238"/>
      <c r="BW360" s="238"/>
      <c r="BX360" s="238"/>
      <c r="BY360" s="238"/>
      <c r="BZ360" s="238"/>
      <c r="CA360" s="238"/>
      <c r="CB360" s="238"/>
      <c r="CC360" s="238"/>
      <c r="CD360" s="238"/>
      <c r="CE360" s="238"/>
      <c r="CF360" s="238"/>
      <c r="CG360" s="238"/>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row>
    <row r="361" spans="2:105">
      <c r="B361" s="226"/>
      <c r="BP361" s="82"/>
      <c r="BQ361" s="238"/>
      <c r="BR361" s="238"/>
      <c r="BS361" s="238"/>
      <c r="BT361" s="238"/>
      <c r="BU361" s="238"/>
      <c r="BV361" s="238"/>
      <c r="BW361" s="238"/>
      <c r="BX361" s="238"/>
      <c r="BY361" s="238"/>
      <c r="BZ361" s="238"/>
      <c r="CA361" s="238"/>
      <c r="CB361" s="238"/>
      <c r="CC361" s="238"/>
      <c r="CD361" s="238"/>
      <c r="CE361" s="238"/>
      <c r="CF361" s="238"/>
      <c r="CG361" s="238"/>
      <c r="CH361" s="238"/>
      <c r="CI361" s="238"/>
      <c r="CJ361" s="238"/>
      <c r="CK361" s="238"/>
      <c r="CL361" s="238"/>
      <c r="CM361" s="238"/>
      <c r="CN361" s="238"/>
      <c r="CO361" s="238"/>
      <c r="CP361" s="238"/>
      <c r="CQ361" s="238"/>
      <c r="CR361" s="238"/>
      <c r="CS361" s="238"/>
      <c r="CT361" s="238"/>
      <c r="CU361" s="238"/>
      <c r="CV361" s="238"/>
      <c r="CW361" s="238"/>
      <c r="CX361" s="238"/>
      <c r="CY361" s="238"/>
      <c r="CZ361" s="238"/>
      <c r="DA361" s="238"/>
    </row>
    <row r="362" spans="2:105">
      <c r="B362" s="226"/>
      <c r="BP362" s="82"/>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row>
    <row r="363" spans="2:105">
      <c r="B363" s="226"/>
      <c r="BP363" s="82"/>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row>
    <row r="364" spans="2:105">
      <c r="B364" s="226"/>
      <c r="BP364" s="82"/>
      <c r="BQ364" s="238"/>
      <c r="BR364" s="238"/>
      <c r="BS364" s="238"/>
      <c r="BT364" s="238"/>
      <c r="BU364" s="238"/>
      <c r="BV364" s="238"/>
      <c r="BW364" s="238"/>
      <c r="BX364" s="238"/>
      <c r="BY364" s="238"/>
      <c r="BZ364" s="238"/>
      <c r="CA364" s="238"/>
      <c r="CB364" s="238"/>
      <c r="CC364" s="238"/>
      <c r="CD364" s="238"/>
      <c r="CE364" s="238"/>
      <c r="CF364" s="238"/>
      <c r="CG364" s="238"/>
      <c r="CH364" s="238"/>
      <c r="CI364" s="238"/>
      <c r="CJ364" s="238"/>
      <c r="CK364" s="238"/>
      <c r="CL364" s="238"/>
      <c r="CM364" s="238"/>
      <c r="CN364" s="238"/>
      <c r="CO364" s="238"/>
      <c r="CP364" s="238"/>
      <c r="CQ364" s="238"/>
      <c r="CR364" s="238"/>
      <c r="CS364" s="238"/>
      <c r="CT364" s="238"/>
      <c r="CU364" s="238"/>
      <c r="CV364" s="238"/>
      <c r="CW364" s="238"/>
      <c r="CX364" s="238"/>
      <c r="CY364" s="238"/>
      <c r="CZ364" s="238"/>
      <c r="DA364" s="238"/>
    </row>
    <row r="365" spans="2:105">
      <c r="B365" s="226"/>
      <c r="BP365" s="82"/>
      <c r="BQ365" s="238"/>
      <c r="BR365" s="238"/>
      <c r="BS365" s="238"/>
      <c r="BT365" s="238"/>
      <c r="BU365" s="238"/>
      <c r="BV365" s="238"/>
      <c r="BW365" s="238"/>
      <c r="BX365" s="238"/>
      <c r="BY365" s="238"/>
      <c r="BZ365" s="238"/>
      <c r="CA365" s="238"/>
      <c r="CB365" s="238"/>
      <c r="CC365" s="238"/>
      <c r="CD365" s="238"/>
      <c r="CE365" s="238"/>
      <c r="CF365" s="238"/>
      <c r="CG365" s="238"/>
      <c r="CH365" s="238"/>
      <c r="CI365" s="238"/>
      <c r="CJ365" s="238"/>
      <c r="CK365" s="238"/>
      <c r="CL365" s="238"/>
      <c r="CM365" s="238"/>
      <c r="CN365" s="238"/>
      <c r="CO365" s="238"/>
      <c r="CP365" s="238"/>
      <c r="CQ365" s="238"/>
      <c r="CR365" s="238"/>
      <c r="CS365" s="238"/>
      <c r="CT365" s="238"/>
      <c r="CU365" s="238"/>
      <c r="CV365" s="238"/>
      <c r="CW365" s="238"/>
      <c r="CX365" s="238"/>
      <c r="CY365" s="238"/>
      <c r="CZ365" s="238"/>
      <c r="DA365" s="238"/>
    </row>
    <row r="366" spans="2:105">
      <c r="B366" s="226"/>
      <c r="BP366" s="82"/>
      <c r="BQ366" s="238"/>
      <c r="BR366" s="238"/>
      <c r="BS366" s="238"/>
      <c r="BT366" s="238"/>
      <c r="BU366" s="238"/>
      <c r="BV366" s="238"/>
      <c r="BW366" s="238"/>
      <c r="BX366" s="238"/>
      <c r="BY366" s="238"/>
      <c r="BZ366" s="238"/>
      <c r="CA366" s="238"/>
      <c r="CB366" s="238"/>
      <c r="CC366" s="238"/>
      <c r="CD366" s="238"/>
      <c r="CE366" s="238"/>
      <c r="CF366" s="238"/>
      <c r="CG366" s="238"/>
      <c r="CH366" s="238"/>
      <c r="CI366" s="238"/>
      <c r="CJ366" s="238"/>
      <c r="CK366" s="238"/>
      <c r="CL366" s="238"/>
      <c r="CM366" s="238"/>
      <c r="CN366" s="238"/>
      <c r="CO366" s="238"/>
      <c r="CP366" s="238"/>
      <c r="CQ366" s="238"/>
      <c r="CR366" s="238"/>
      <c r="CS366" s="238"/>
      <c r="CT366" s="238"/>
      <c r="CU366" s="238"/>
      <c r="CV366" s="238"/>
      <c r="CW366" s="238"/>
      <c r="CX366" s="238"/>
      <c r="CY366" s="238"/>
      <c r="CZ366" s="238"/>
      <c r="DA366" s="238"/>
    </row>
    <row r="367" spans="2:105">
      <c r="B367" s="226"/>
      <c r="BP367" s="82"/>
      <c r="BQ367" s="238"/>
      <c r="BR367" s="238"/>
      <c r="BS367" s="238"/>
      <c r="BT367" s="238"/>
      <c r="BU367" s="238"/>
      <c r="BV367" s="238"/>
      <c r="BW367" s="238"/>
      <c r="BX367" s="238"/>
      <c r="BY367" s="238"/>
      <c r="BZ367" s="238"/>
      <c r="CA367" s="238"/>
      <c r="CB367" s="238"/>
      <c r="CC367" s="238"/>
      <c r="CD367" s="238"/>
      <c r="CE367" s="238"/>
      <c r="CF367" s="238"/>
      <c r="CG367" s="238"/>
      <c r="CH367" s="238"/>
      <c r="CI367" s="238"/>
      <c r="CJ367" s="238"/>
      <c r="CK367" s="238"/>
      <c r="CL367" s="238"/>
      <c r="CM367" s="238"/>
      <c r="CN367" s="238"/>
      <c r="CO367" s="238"/>
      <c r="CP367" s="238"/>
      <c r="CQ367" s="238"/>
      <c r="CR367" s="238"/>
      <c r="CS367" s="238"/>
      <c r="CT367" s="238"/>
      <c r="CU367" s="238"/>
      <c r="CV367" s="238"/>
      <c r="CW367" s="238"/>
      <c r="CX367" s="238"/>
      <c r="CY367" s="238"/>
      <c r="CZ367" s="238"/>
      <c r="DA367" s="238"/>
    </row>
    <row r="368" spans="2:105">
      <c r="B368" s="226"/>
      <c r="BP368" s="82"/>
      <c r="BQ368" s="238"/>
      <c r="BR368" s="238"/>
      <c r="BS368" s="238"/>
      <c r="BT368" s="238"/>
      <c r="BU368" s="238"/>
      <c r="BV368" s="238"/>
      <c r="BW368" s="238"/>
      <c r="BX368" s="238"/>
      <c r="BY368" s="238"/>
      <c r="BZ368" s="238"/>
      <c r="CA368" s="238"/>
      <c r="CB368" s="238"/>
      <c r="CC368" s="238"/>
      <c r="CD368" s="238"/>
      <c r="CE368" s="238"/>
      <c r="CF368" s="238"/>
      <c r="CG368" s="238"/>
      <c r="CH368" s="238"/>
      <c r="CI368" s="238"/>
      <c r="CJ368" s="238"/>
      <c r="CK368" s="238"/>
      <c r="CL368" s="238"/>
      <c r="CM368" s="238"/>
      <c r="CN368" s="238"/>
      <c r="CO368" s="238"/>
      <c r="CP368" s="238"/>
      <c r="CQ368" s="238"/>
      <c r="CR368" s="238"/>
      <c r="CS368" s="238"/>
      <c r="CT368" s="238"/>
      <c r="CU368" s="238"/>
      <c r="CV368" s="238"/>
      <c r="CW368" s="238"/>
      <c r="CX368" s="238"/>
      <c r="CY368" s="238"/>
      <c r="CZ368" s="238"/>
      <c r="DA368" s="238"/>
    </row>
    <row r="369" spans="2:105">
      <c r="B369" s="226"/>
      <c r="BP369" s="82"/>
      <c r="BQ369" s="238"/>
      <c r="BR369" s="238"/>
      <c r="BS369" s="238"/>
      <c r="BT369" s="238"/>
      <c r="BU369" s="238"/>
      <c r="BV369" s="238"/>
      <c r="BW369" s="238"/>
      <c r="BX369" s="238"/>
      <c r="BY369" s="238"/>
      <c r="BZ369" s="238"/>
      <c r="CA369" s="238"/>
      <c r="CB369" s="238"/>
      <c r="CC369" s="238"/>
      <c r="CD369" s="238"/>
      <c r="CE369" s="238"/>
      <c r="CF369" s="238"/>
      <c r="CG369" s="238"/>
      <c r="CH369" s="238"/>
      <c r="CI369" s="238"/>
      <c r="CJ369" s="238"/>
      <c r="CK369" s="238"/>
      <c r="CL369" s="238"/>
      <c r="CM369" s="238"/>
      <c r="CN369" s="238"/>
      <c r="CO369" s="238"/>
      <c r="CP369" s="238"/>
      <c r="CQ369" s="238"/>
      <c r="CR369" s="238"/>
      <c r="CS369" s="238"/>
      <c r="CT369" s="238"/>
      <c r="CU369" s="238"/>
      <c r="CV369" s="238"/>
      <c r="CW369" s="238"/>
      <c r="CX369" s="238"/>
      <c r="CY369" s="238"/>
      <c r="CZ369" s="238"/>
      <c r="DA369" s="238"/>
    </row>
    <row r="370" spans="2:105">
      <c r="B370" s="226"/>
      <c r="BP370" s="82"/>
      <c r="BQ370" s="238"/>
      <c r="BR370" s="238"/>
      <c r="BS370" s="238"/>
      <c r="BT370" s="238"/>
      <c r="BU370" s="238"/>
      <c r="BV370" s="238"/>
      <c r="BW370" s="238"/>
      <c r="BX370" s="238"/>
      <c r="BY370" s="238"/>
      <c r="BZ370" s="238"/>
      <c r="CA370" s="238"/>
      <c r="CB370" s="238"/>
      <c r="CC370" s="238"/>
      <c r="CD370" s="238"/>
      <c r="CE370" s="238"/>
      <c r="CF370" s="238"/>
      <c r="CG370" s="238"/>
      <c r="CH370" s="238"/>
      <c r="CI370" s="238"/>
      <c r="CJ370" s="238"/>
      <c r="CK370" s="238"/>
      <c r="CL370" s="238"/>
      <c r="CM370" s="238"/>
      <c r="CN370" s="238"/>
      <c r="CO370" s="238"/>
      <c r="CP370" s="238"/>
      <c r="CQ370" s="238"/>
      <c r="CR370" s="238"/>
      <c r="CS370" s="238"/>
      <c r="CT370" s="238"/>
      <c r="CU370" s="238"/>
      <c r="CV370" s="238"/>
      <c r="CW370" s="238"/>
      <c r="CX370" s="238"/>
      <c r="CY370" s="238"/>
      <c r="CZ370" s="238"/>
      <c r="DA370" s="238"/>
    </row>
    <row r="371" spans="2:105">
      <c r="B371" s="226"/>
      <c r="BP371" s="82"/>
      <c r="BQ371" s="238"/>
      <c r="BR371" s="238"/>
      <c r="BS371" s="238"/>
      <c r="BT371" s="238"/>
      <c r="BU371" s="238"/>
      <c r="BV371" s="238"/>
      <c r="BW371" s="238"/>
      <c r="BX371" s="238"/>
      <c r="BY371" s="238"/>
      <c r="BZ371" s="238"/>
      <c r="CA371" s="238"/>
      <c r="CB371" s="238"/>
      <c r="CC371" s="238"/>
      <c r="CD371" s="238"/>
      <c r="CE371" s="238"/>
      <c r="CF371" s="238"/>
      <c r="CG371" s="238"/>
      <c r="CH371" s="238"/>
      <c r="CI371" s="238"/>
      <c r="CJ371" s="238"/>
      <c r="CK371" s="238"/>
      <c r="CL371" s="238"/>
      <c r="CM371" s="238"/>
      <c r="CN371" s="238"/>
      <c r="CO371" s="238"/>
      <c r="CP371" s="238"/>
      <c r="CQ371" s="238"/>
      <c r="CR371" s="238"/>
      <c r="CS371" s="238"/>
      <c r="CT371" s="238"/>
      <c r="CU371" s="238"/>
      <c r="CV371" s="238"/>
      <c r="CW371" s="238"/>
      <c r="CX371" s="238"/>
      <c r="CY371" s="238"/>
      <c r="CZ371" s="238"/>
      <c r="DA371" s="238"/>
    </row>
    <row r="372" spans="2:105">
      <c r="B372" s="226"/>
      <c r="BP372" s="82"/>
      <c r="BQ372" s="238"/>
      <c r="BR372" s="238"/>
      <c r="BS372" s="238"/>
      <c r="BT372" s="238"/>
      <c r="BU372" s="238"/>
      <c r="BV372" s="238"/>
      <c r="BW372" s="238"/>
      <c r="BX372" s="238"/>
      <c r="BY372" s="238"/>
      <c r="BZ372" s="238"/>
      <c r="CA372" s="238"/>
      <c r="CB372" s="238"/>
      <c r="CC372" s="238"/>
      <c r="CD372" s="238"/>
      <c r="CE372" s="238"/>
      <c r="CF372" s="238"/>
      <c r="CG372" s="238"/>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row>
    <row r="373" spans="2:105">
      <c r="B373" s="226"/>
      <c r="BP373" s="82"/>
      <c r="BQ373" s="238"/>
      <c r="BR373" s="238"/>
      <c r="BS373" s="238"/>
      <c r="BT373" s="238"/>
      <c r="BU373" s="238"/>
      <c r="BV373" s="238"/>
      <c r="BW373" s="238"/>
      <c r="BX373" s="238"/>
      <c r="BY373" s="238"/>
      <c r="BZ373" s="238"/>
      <c r="CA373" s="238"/>
      <c r="CB373" s="238"/>
      <c r="CC373" s="238"/>
      <c r="CD373" s="238"/>
      <c r="CE373" s="238"/>
      <c r="CF373" s="238"/>
      <c r="CG373" s="238"/>
      <c r="CH373" s="238"/>
      <c r="CI373" s="238"/>
      <c r="CJ373" s="238"/>
      <c r="CK373" s="238"/>
      <c r="CL373" s="238"/>
      <c r="CM373" s="238"/>
      <c r="CN373" s="238"/>
      <c r="CO373" s="238"/>
      <c r="CP373" s="238"/>
      <c r="CQ373" s="238"/>
      <c r="CR373" s="238"/>
      <c r="CS373" s="238"/>
      <c r="CT373" s="238"/>
      <c r="CU373" s="238"/>
      <c r="CV373" s="238"/>
      <c r="CW373" s="238"/>
      <c r="CX373" s="238"/>
      <c r="CY373" s="238"/>
      <c r="CZ373" s="238"/>
      <c r="DA373" s="238"/>
    </row>
    <row r="374" spans="2:105">
      <c r="B374" s="226"/>
      <c r="BP374" s="82"/>
      <c r="BQ374" s="238"/>
      <c r="BR374" s="238"/>
      <c r="BS374" s="238"/>
      <c r="BT374" s="238"/>
      <c r="BU374" s="238"/>
      <c r="BV374" s="238"/>
      <c r="BW374" s="238"/>
      <c r="BX374" s="238"/>
      <c r="BY374" s="238"/>
      <c r="BZ374" s="238"/>
      <c r="CA374" s="238"/>
      <c r="CB374" s="238"/>
      <c r="CC374" s="238"/>
      <c r="CD374" s="238"/>
      <c r="CE374" s="238"/>
      <c r="CF374" s="238"/>
      <c r="CG374" s="238"/>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row>
    <row r="375" spans="2:105">
      <c r="B375" s="226"/>
      <c r="BP375" s="82"/>
      <c r="BQ375" s="238"/>
      <c r="BR375" s="238"/>
      <c r="BS375" s="238"/>
      <c r="BT375" s="238"/>
      <c r="BU375" s="238"/>
      <c r="BV375" s="238"/>
      <c r="BW375" s="238"/>
      <c r="BX375" s="238"/>
      <c r="BY375" s="238"/>
      <c r="BZ375" s="238"/>
      <c r="CA375" s="238"/>
      <c r="CB375" s="238"/>
      <c r="CC375" s="238"/>
      <c r="CD375" s="238"/>
      <c r="CE375" s="238"/>
      <c r="CF375" s="238"/>
      <c r="CG375" s="238"/>
      <c r="CH375" s="238"/>
      <c r="CI375" s="238"/>
      <c r="CJ375" s="238"/>
      <c r="CK375" s="238"/>
      <c r="CL375" s="238"/>
      <c r="CM375" s="238"/>
      <c r="CN375" s="238"/>
      <c r="CO375" s="238"/>
      <c r="CP375" s="238"/>
      <c r="CQ375" s="238"/>
      <c r="CR375" s="238"/>
      <c r="CS375" s="238"/>
      <c r="CT375" s="238"/>
      <c r="CU375" s="238"/>
      <c r="CV375" s="238"/>
      <c r="CW375" s="238"/>
      <c r="CX375" s="238"/>
      <c r="CY375" s="238"/>
      <c r="CZ375" s="238"/>
      <c r="DA375" s="238"/>
    </row>
    <row r="376" spans="2:105">
      <c r="B376" s="226"/>
      <c r="BP376" s="82"/>
      <c r="BQ376" s="238"/>
      <c r="BR376" s="238"/>
      <c r="BS376" s="238"/>
      <c r="BT376" s="238"/>
      <c r="BU376" s="238"/>
      <c r="BV376" s="238"/>
      <c r="BW376" s="238"/>
      <c r="BX376" s="238"/>
      <c r="BY376" s="238"/>
      <c r="BZ376" s="238"/>
      <c r="CA376" s="238"/>
      <c r="CB376" s="238"/>
      <c r="CC376" s="238"/>
      <c r="CD376" s="238"/>
      <c r="CE376" s="238"/>
      <c r="CF376" s="238"/>
      <c r="CG376" s="238"/>
      <c r="CH376" s="238"/>
      <c r="CI376" s="238"/>
      <c r="CJ376" s="238"/>
      <c r="CK376" s="238"/>
      <c r="CL376" s="238"/>
      <c r="CM376" s="238"/>
      <c r="CN376" s="238"/>
      <c r="CO376" s="238"/>
      <c r="CP376" s="238"/>
      <c r="CQ376" s="238"/>
      <c r="CR376" s="238"/>
      <c r="CS376" s="238"/>
      <c r="CT376" s="238"/>
      <c r="CU376" s="238"/>
      <c r="CV376" s="238"/>
      <c r="CW376" s="238"/>
      <c r="CX376" s="238"/>
      <c r="CY376" s="238"/>
      <c r="CZ376" s="238"/>
      <c r="DA376" s="238"/>
    </row>
    <row r="377" spans="2:105">
      <c r="B377" s="226"/>
      <c r="BP377" s="82"/>
      <c r="BQ377" s="238"/>
      <c r="BR377" s="238"/>
      <c r="BS377" s="238"/>
      <c r="BT377" s="238"/>
      <c r="BU377" s="238"/>
      <c r="BV377" s="238"/>
      <c r="BW377" s="238"/>
      <c r="BX377" s="238"/>
      <c r="BY377" s="238"/>
      <c r="BZ377" s="238"/>
      <c r="CA377" s="238"/>
      <c r="CB377" s="238"/>
      <c r="CC377" s="238"/>
      <c r="CD377" s="238"/>
      <c r="CE377" s="238"/>
      <c r="CF377" s="238"/>
      <c r="CG377" s="238"/>
      <c r="CH377" s="238"/>
      <c r="CI377" s="238"/>
      <c r="CJ377" s="238"/>
      <c r="CK377" s="238"/>
      <c r="CL377" s="238"/>
      <c r="CM377" s="238"/>
      <c r="CN377" s="238"/>
      <c r="CO377" s="238"/>
      <c r="CP377" s="238"/>
      <c r="CQ377" s="238"/>
      <c r="CR377" s="238"/>
      <c r="CS377" s="238"/>
      <c r="CT377" s="238"/>
      <c r="CU377" s="238"/>
      <c r="CV377" s="238"/>
      <c r="CW377" s="238"/>
      <c r="CX377" s="238"/>
      <c r="CY377" s="238"/>
      <c r="CZ377" s="238"/>
      <c r="DA377" s="238"/>
    </row>
    <row r="378" spans="2:105">
      <c r="B378" s="226"/>
      <c r="BP378" s="82"/>
      <c r="BQ378" s="238"/>
      <c r="BR378" s="238"/>
      <c r="BS378" s="238"/>
      <c r="BT378" s="238"/>
      <c r="BU378" s="238"/>
      <c r="BV378" s="238"/>
      <c r="BW378" s="238"/>
      <c r="BX378" s="238"/>
      <c r="BY378" s="238"/>
      <c r="BZ378" s="238"/>
      <c r="CA378" s="238"/>
      <c r="CB378" s="238"/>
      <c r="CC378" s="238"/>
      <c r="CD378" s="238"/>
      <c r="CE378" s="238"/>
      <c r="CF378" s="238"/>
      <c r="CG378" s="238"/>
      <c r="CH378" s="238"/>
      <c r="CI378" s="238"/>
      <c r="CJ378" s="238"/>
      <c r="CK378" s="238"/>
      <c r="CL378" s="238"/>
      <c r="CM378" s="238"/>
      <c r="CN378" s="238"/>
      <c r="CO378" s="238"/>
      <c r="CP378" s="238"/>
      <c r="CQ378" s="238"/>
      <c r="CR378" s="238"/>
      <c r="CS378" s="238"/>
      <c r="CT378" s="238"/>
      <c r="CU378" s="238"/>
      <c r="CV378" s="238"/>
      <c r="CW378" s="238"/>
      <c r="CX378" s="238"/>
      <c r="CY378" s="238"/>
      <c r="CZ378" s="238"/>
      <c r="DA378" s="238"/>
    </row>
    <row r="379" spans="2:105">
      <c r="B379" s="226"/>
      <c r="BP379" s="82"/>
      <c r="BQ379" s="238"/>
      <c r="BR379" s="238"/>
      <c r="BS379" s="238"/>
      <c r="BT379" s="238"/>
      <c r="BU379" s="238"/>
      <c r="BV379" s="238"/>
      <c r="BW379" s="238"/>
      <c r="BX379" s="238"/>
      <c r="BY379" s="238"/>
      <c r="BZ379" s="238"/>
      <c r="CA379" s="238"/>
      <c r="CB379" s="238"/>
      <c r="CC379" s="238"/>
      <c r="CD379" s="238"/>
      <c r="CE379" s="238"/>
      <c r="CF379" s="238"/>
      <c r="CG379" s="238"/>
      <c r="CH379" s="238"/>
      <c r="CI379" s="238"/>
      <c r="CJ379" s="238"/>
      <c r="CK379" s="238"/>
      <c r="CL379" s="238"/>
      <c r="CM379" s="238"/>
      <c r="CN379" s="238"/>
      <c r="CO379" s="238"/>
      <c r="CP379" s="238"/>
      <c r="CQ379" s="238"/>
      <c r="CR379" s="238"/>
      <c r="CS379" s="238"/>
      <c r="CT379" s="238"/>
      <c r="CU379" s="238"/>
      <c r="CV379" s="238"/>
      <c r="CW379" s="238"/>
      <c r="CX379" s="238"/>
      <c r="CY379" s="238"/>
      <c r="CZ379" s="238"/>
      <c r="DA379" s="238"/>
    </row>
    <row r="380" spans="2:105">
      <c r="B380" s="226"/>
      <c r="BP380" s="82"/>
      <c r="BQ380" s="238"/>
      <c r="BR380" s="238"/>
      <c r="BS380" s="238"/>
      <c r="BT380" s="238"/>
      <c r="BU380" s="238"/>
      <c r="BV380" s="238"/>
      <c r="BW380" s="238"/>
      <c r="BX380" s="238"/>
      <c r="BY380" s="238"/>
      <c r="BZ380" s="238"/>
      <c r="CA380" s="238"/>
      <c r="CB380" s="238"/>
      <c r="CC380" s="238"/>
      <c r="CD380" s="238"/>
      <c r="CE380" s="238"/>
      <c r="CF380" s="238"/>
      <c r="CG380" s="238"/>
      <c r="CH380" s="238"/>
      <c r="CI380" s="238"/>
      <c r="CJ380" s="238"/>
      <c r="CK380" s="238"/>
      <c r="CL380" s="238"/>
      <c r="CM380" s="238"/>
      <c r="CN380" s="238"/>
      <c r="CO380" s="238"/>
      <c r="CP380" s="238"/>
      <c r="CQ380" s="238"/>
      <c r="CR380" s="238"/>
      <c r="CS380" s="238"/>
      <c r="CT380" s="238"/>
      <c r="CU380" s="238"/>
      <c r="CV380" s="238"/>
      <c r="CW380" s="238"/>
      <c r="CX380" s="238"/>
      <c r="CY380" s="238"/>
      <c r="CZ380" s="238"/>
      <c r="DA380" s="238"/>
    </row>
    <row r="381" spans="2:105">
      <c r="B381" s="226"/>
      <c r="BP381" s="82"/>
      <c r="BQ381" s="238"/>
      <c r="BR381" s="238"/>
      <c r="BS381" s="238"/>
      <c r="BT381" s="238"/>
      <c r="BU381" s="238"/>
      <c r="BV381" s="238"/>
      <c r="BW381" s="238"/>
      <c r="BX381" s="238"/>
      <c r="BY381" s="238"/>
      <c r="BZ381" s="238"/>
      <c r="CA381" s="238"/>
      <c r="CB381" s="238"/>
      <c r="CC381" s="238"/>
      <c r="CD381" s="238"/>
      <c r="CE381" s="238"/>
      <c r="CF381" s="238"/>
      <c r="CG381" s="238"/>
      <c r="CH381" s="238"/>
      <c r="CI381" s="238"/>
      <c r="CJ381" s="238"/>
      <c r="CK381" s="238"/>
      <c r="CL381" s="238"/>
      <c r="CM381" s="238"/>
      <c r="CN381" s="238"/>
      <c r="CO381" s="238"/>
      <c r="CP381" s="238"/>
      <c r="CQ381" s="238"/>
      <c r="CR381" s="238"/>
      <c r="CS381" s="238"/>
      <c r="CT381" s="238"/>
      <c r="CU381" s="238"/>
      <c r="CV381" s="238"/>
      <c r="CW381" s="238"/>
      <c r="CX381" s="238"/>
      <c r="CY381" s="238"/>
      <c r="CZ381" s="238"/>
      <c r="DA381" s="238"/>
    </row>
    <row r="382" spans="2:105">
      <c r="B382" s="226"/>
      <c r="BP382" s="82"/>
      <c r="BQ382" s="238"/>
      <c r="BR382" s="238"/>
      <c r="BS382" s="238"/>
      <c r="BT382" s="238"/>
      <c r="BU382" s="238"/>
      <c r="BV382" s="238"/>
      <c r="BW382" s="238"/>
      <c r="BX382" s="238"/>
      <c r="BY382" s="238"/>
      <c r="BZ382" s="238"/>
      <c r="CA382" s="238"/>
      <c r="CB382" s="238"/>
      <c r="CC382" s="238"/>
      <c r="CD382" s="238"/>
      <c r="CE382" s="238"/>
      <c r="CF382" s="238"/>
      <c r="CG382" s="238"/>
      <c r="CH382" s="238"/>
      <c r="CI382" s="238"/>
      <c r="CJ382" s="238"/>
      <c r="CK382" s="238"/>
      <c r="CL382" s="238"/>
      <c r="CM382" s="238"/>
      <c r="CN382" s="238"/>
      <c r="CO382" s="238"/>
      <c r="CP382" s="238"/>
      <c r="CQ382" s="238"/>
      <c r="CR382" s="238"/>
      <c r="CS382" s="238"/>
      <c r="CT382" s="238"/>
      <c r="CU382" s="238"/>
      <c r="CV382" s="238"/>
      <c r="CW382" s="238"/>
      <c r="CX382" s="238"/>
      <c r="CY382" s="238"/>
      <c r="CZ382" s="238"/>
      <c r="DA382" s="238"/>
    </row>
    <row r="383" spans="2:105">
      <c r="B383" s="226"/>
      <c r="BP383" s="82"/>
      <c r="BQ383" s="238"/>
      <c r="BR383" s="238"/>
      <c r="BS383" s="238"/>
      <c r="BT383" s="238"/>
      <c r="BU383" s="238"/>
      <c r="BV383" s="238"/>
      <c r="BW383" s="238"/>
      <c r="BX383" s="238"/>
      <c r="BY383" s="238"/>
      <c r="BZ383" s="238"/>
      <c r="CA383" s="238"/>
      <c r="CB383" s="238"/>
      <c r="CC383" s="238"/>
      <c r="CD383" s="238"/>
      <c r="CE383" s="238"/>
      <c r="CF383" s="238"/>
      <c r="CG383" s="238"/>
      <c r="CH383" s="238"/>
      <c r="CI383" s="238"/>
      <c r="CJ383" s="238"/>
      <c r="CK383" s="238"/>
      <c r="CL383" s="238"/>
      <c r="CM383" s="238"/>
      <c r="CN383" s="238"/>
      <c r="CO383" s="238"/>
      <c r="CP383" s="238"/>
      <c r="CQ383" s="238"/>
      <c r="CR383" s="238"/>
      <c r="CS383" s="238"/>
      <c r="CT383" s="238"/>
      <c r="CU383" s="238"/>
      <c r="CV383" s="238"/>
      <c r="CW383" s="238"/>
      <c r="CX383" s="238"/>
      <c r="CY383" s="238"/>
      <c r="CZ383" s="238"/>
      <c r="DA383" s="238"/>
    </row>
    <row r="384" spans="2:105">
      <c r="B384" s="226"/>
      <c r="BP384" s="82"/>
      <c r="BQ384" s="238"/>
      <c r="BR384" s="238"/>
      <c r="BS384" s="238"/>
      <c r="BT384" s="238"/>
      <c r="BU384" s="238"/>
      <c r="BV384" s="238"/>
      <c r="BW384" s="238"/>
      <c r="BX384" s="238"/>
      <c r="BY384" s="238"/>
      <c r="BZ384" s="238"/>
      <c r="CA384" s="238"/>
      <c r="CB384" s="238"/>
      <c r="CC384" s="238"/>
      <c r="CD384" s="238"/>
      <c r="CE384" s="238"/>
      <c r="CF384" s="238"/>
      <c r="CG384" s="238"/>
      <c r="CH384" s="238"/>
      <c r="CI384" s="238"/>
      <c r="CJ384" s="238"/>
      <c r="CK384" s="238"/>
      <c r="CL384" s="238"/>
      <c r="CM384" s="238"/>
      <c r="CN384" s="238"/>
      <c r="CO384" s="238"/>
      <c r="CP384" s="238"/>
      <c r="CQ384" s="238"/>
      <c r="CR384" s="238"/>
      <c r="CS384" s="238"/>
      <c r="CT384" s="238"/>
      <c r="CU384" s="238"/>
      <c r="CV384" s="238"/>
      <c r="CW384" s="238"/>
      <c r="CX384" s="238"/>
      <c r="CY384" s="238"/>
      <c r="CZ384" s="238"/>
      <c r="DA384" s="238"/>
    </row>
    <row r="385" spans="2:105">
      <c r="B385" s="226"/>
      <c r="BP385" s="82"/>
      <c r="BQ385" s="238"/>
      <c r="BR385" s="238"/>
      <c r="BS385" s="238"/>
      <c r="BT385" s="238"/>
      <c r="BU385" s="238"/>
      <c r="BV385" s="238"/>
      <c r="BW385" s="238"/>
      <c r="BX385" s="238"/>
      <c r="BY385" s="238"/>
      <c r="BZ385" s="238"/>
      <c r="CA385" s="238"/>
      <c r="CB385" s="238"/>
      <c r="CC385" s="238"/>
      <c r="CD385" s="238"/>
      <c r="CE385" s="238"/>
      <c r="CF385" s="238"/>
      <c r="CG385" s="238"/>
      <c r="CH385" s="238"/>
      <c r="CI385" s="238"/>
      <c r="CJ385" s="238"/>
      <c r="CK385" s="238"/>
      <c r="CL385" s="238"/>
      <c r="CM385" s="238"/>
      <c r="CN385" s="238"/>
      <c r="CO385" s="238"/>
      <c r="CP385" s="238"/>
      <c r="CQ385" s="238"/>
      <c r="CR385" s="238"/>
      <c r="CS385" s="238"/>
      <c r="CT385" s="238"/>
      <c r="CU385" s="238"/>
      <c r="CV385" s="238"/>
      <c r="CW385" s="238"/>
      <c r="CX385" s="238"/>
      <c r="CY385" s="238"/>
      <c r="CZ385" s="238"/>
      <c r="DA385" s="238"/>
    </row>
    <row r="386" spans="2:105">
      <c r="B386" s="226"/>
      <c r="BP386" s="82"/>
      <c r="BQ386" s="238"/>
      <c r="BR386" s="238"/>
      <c r="BS386" s="238"/>
      <c r="BT386" s="238"/>
      <c r="BU386" s="238"/>
      <c r="BV386" s="238"/>
      <c r="BW386" s="238"/>
      <c r="BX386" s="238"/>
      <c r="BY386" s="238"/>
      <c r="BZ386" s="238"/>
      <c r="CA386" s="238"/>
      <c r="CB386" s="238"/>
      <c r="CC386" s="238"/>
      <c r="CD386" s="238"/>
      <c r="CE386" s="238"/>
      <c r="CF386" s="238"/>
      <c r="CG386" s="238"/>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row>
    <row r="387" spans="2:105">
      <c r="B387" s="226"/>
      <c r="BP387" s="82"/>
      <c r="BQ387" s="238"/>
      <c r="BR387" s="238"/>
      <c r="BS387" s="238"/>
      <c r="BT387" s="238"/>
      <c r="BU387" s="238"/>
      <c r="BV387" s="238"/>
      <c r="BW387" s="238"/>
      <c r="BX387" s="238"/>
      <c r="BY387" s="238"/>
      <c r="BZ387" s="238"/>
      <c r="CA387" s="238"/>
      <c r="CB387" s="238"/>
      <c r="CC387" s="238"/>
      <c r="CD387" s="238"/>
      <c r="CE387" s="238"/>
      <c r="CF387" s="238"/>
      <c r="CG387" s="238"/>
      <c r="CH387" s="238"/>
      <c r="CI387" s="238"/>
      <c r="CJ387" s="238"/>
      <c r="CK387" s="238"/>
      <c r="CL387" s="238"/>
      <c r="CM387" s="238"/>
      <c r="CN387" s="238"/>
      <c r="CO387" s="238"/>
      <c r="CP387" s="238"/>
      <c r="CQ387" s="238"/>
      <c r="CR387" s="238"/>
      <c r="CS387" s="238"/>
      <c r="CT387" s="238"/>
      <c r="CU387" s="238"/>
      <c r="CV387" s="238"/>
      <c r="CW387" s="238"/>
      <c r="CX387" s="238"/>
      <c r="CY387" s="238"/>
      <c r="CZ387" s="238"/>
      <c r="DA387" s="238"/>
    </row>
    <row r="388" spans="2:105">
      <c r="B388" s="226"/>
      <c r="BP388" s="82"/>
      <c r="BQ388" s="238"/>
      <c r="BR388" s="238"/>
      <c r="BS388" s="238"/>
      <c r="BT388" s="238"/>
      <c r="BU388" s="238"/>
      <c r="BV388" s="238"/>
      <c r="BW388" s="238"/>
      <c r="BX388" s="238"/>
      <c r="BY388" s="238"/>
      <c r="BZ388" s="238"/>
      <c r="CA388" s="238"/>
      <c r="CB388" s="238"/>
      <c r="CC388" s="238"/>
      <c r="CD388" s="238"/>
      <c r="CE388" s="238"/>
      <c r="CF388" s="238"/>
      <c r="CG388" s="238"/>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row>
    <row r="389" spans="2:105">
      <c r="B389" s="226"/>
      <c r="BP389" s="82"/>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row>
    <row r="390" spans="2:105">
      <c r="B390" s="226"/>
      <c r="BP390" s="82"/>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row>
    <row r="391" spans="2:105">
      <c r="B391" s="226"/>
      <c r="BP391" s="82"/>
      <c r="BQ391" s="238"/>
      <c r="BR391" s="238"/>
      <c r="BS391" s="238"/>
      <c r="BT391" s="238"/>
      <c r="BU391" s="238"/>
      <c r="BV391" s="238"/>
      <c r="BW391" s="238"/>
      <c r="BX391" s="238"/>
      <c r="BY391" s="238"/>
      <c r="BZ391" s="238"/>
      <c r="CA391" s="238"/>
      <c r="CB391" s="238"/>
      <c r="CC391" s="238"/>
      <c r="CD391" s="238"/>
      <c r="CE391" s="238"/>
      <c r="CF391" s="238"/>
      <c r="CG391" s="238"/>
      <c r="CH391" s="238"/>
      <c r="CI391" s="238"/>
      <c r="CJ391" s="238"/>
      <c r="CK391" s="238"/>
      <c r="CL391" s="238"/>
      <c r="CM391" s="238"/>
      <c r="CN391" s="238"/>
      <c r="CO391" s="238"/>
      <c r="CP391" s="238"/>
      <c r="CQ391" s="238"/>
      <c r="CR391" s="238"/>
      <c r="CS391" s="238"/>
      <c r="CT391" s="238"/>
      <c r="CU391" s="238"/>
      <c r="CV391" s="238"/>
      <c r="CW391" s="238"/>
      <c r="CX391" s="238"/>
      <c r="CY391" s="238"/>
      <c r="CZ391" s="238"/>
      <c r="DA391" s="238"/>
    </row>
    <row r="392" spans="2:105">
      <c r="B392" s="226"/>
      <c r="BP392" s="82"/>
      <c r="BQ392" s="238"/>
      <c r="BR392" s="238"/>
      <c r="BS392" s="238"/>
      <c r="BT392" s="238"/>
      <c r="BU392" s="238"/>
      <c r="BV392" s="238"/>
      <c r="BW392" s="238"/>
      <c r="BX392" s="238"/>
      <c r="BY392" s="238"/>
      <c r="BZ392" s="238"/>
      <c r="CA392" s="238"/>
      <c r="CB392" s="238"/>
      <c r="CC392" s="238"/>
      <c r="CD392" s="238"/>
      <c r="CE392" s="238"/>
      <c r="CF392" s="238"/>
      <c r="CG392" s="238"/>
      <c r="CH392" s="238"/>
      <c r="CI392" s="238"/>
      <c r="CJ392" s="238"/>
      <c r="CK392" s="238"/>
      <c r="CL392" s="238"/>
      <c r="CM392" s="238"/>
      <c r="CN392" s="238"/>
      <c r="CO392" s="238"/>
      <c r="CP392" s="238"/>
      <c r="CQ392" s="238"/>
      <c r="CR392" s="238"/>
      <c r="CS392" s="238"/>
      <c r="CT392" s="238"/>
      <c r="CU392" s="238"/>
      <c r="CV392" s="238"/>
      <c r="CW392" s="238"/>
      <c r="CX392" s="238"/>
      <c r="CY392" s="238"/>
      <c r="CZ392" s="238"/>
      <c r="DA392" s="238"/>
    </row>
    <row r="393" spans="2:105">
      <c r="B393" s="226"/>
      <c r="BP393" s="82"/>
      <c r="BQ393" s="238"/>
      <c r="BR393" s="238"/>
      <c r="BS393" s="238"/>
      <c r="BT393" s="238"/>
      <c r="BU393" s="238"/>
      <c r="BV393" s="238"/>
      <c r="BW393" s="238"/>
      <c r="BX393" s="238"/>
      <c r="BY393" s="238"/>
      <c r="BZ393" s="238"/>
      <c r="CA393" s="238"/>
      <c r="CB393" s="238"/>
      <c r="CC393" s="238"/>
      <c r="CD393" s="238"/>
      <c r="CE393" s="238"/>
      <c r="CF393" s="238"/>
      <c r="CG393" s="238"/>
      <c r="CH393" s="238"/>
      <c r="CI393" s="238"/>
      <c r="CJ393" s="238"/>
      <c r="CK393" s="238"/>
      <c r="CL393" s="238"/>
      <c r="CM393" s="238"/>
      <c r="CN393" s="238"/>
      <c r="CO393" s="238"/>
      <c r="CP393" s="238"/>
      <c r="CQ393" s="238"/>
      <c r="CR393" s="238"/>
      <c r="CS393" s="238"/>
      <c r="CT393" s="238"/>
      <c r="CU393" s="238"/>
      <c r="CV393" s="238"/>
      <c r="CW393" s="238"/>
      <c r="CX393" s="238"/>
      <c r="CY393" s="238"/>
      <c r="CZ393" s="238"/>
      <c r="DA393" s="238"/>
    </row>
    <row r="394" spans="2:105">
      <c r="B394" s="226"/>
      <c r="BP394" s="82"/>
      <c r="BQ394" s="238"/>
      <c r="BR394" s="238"/>
      <c r="BS394" s="238"/>
      <c r="BT394" s="238"/>
      <c r="BU394" s="238"/>
      <c r="BV394" s="238"/>
      <c r="BW394" s="238"/>
      <c r="BX394" s="238"/>
      <c r="BY394" s="238"/>
      <c r="BZ394" s="238"/>
      <c r="CA394" s="238"/>
      <c r="CB394" s="238"/>
      <c r="CC394" s="238"/>
      <c r="CD394" s="238"/>
      <c r="CE394" s="238"/>
      <c r="CF394" s="238"/>
      <c r="CG394" s="238"/>
      <c r="CH394" s="238"/>
      <c r="CI394" s="238"/>
      <c r="CJ394" s="238"/>
      <c r="CK394" s="238"/>
      <c r="CL394" s="238"/>
      <c r="CM394" s="238"/>
      <c r="CN394" s="238"/>
      <c r="CO394" s="238"/>
      <c r="CP394" s="238"/>
      <c r="CQ394" s="238"/>
      <c r="CR394" s="238"/>
      <c r="CS394" s="238"/>
      <c r="CT394" s="238"/>
      <c r="CU394" s="238"/>
      <c r="CV394" s="238"/>
      <c r="CW394" s="238"/>
      <c r="CX394" s="238"/>
      <c r="CY394" s="238"/>
      <c r="CZ394" s="238"/>
      <c r="DA394" s="238"/>
    </row>
    <row r="395" spans="2:105">
      <c r="B395" s="226"/>
      <c r="BP395" s="82"/>
      <c r="BQ395" s="238"/>
      <c r="BR395" s="238"/>
      <c r="BS395" s="238"/>
      <c r="BT395" s="238"/>
      <c r="BU395" s="238"/>
      <c r="BV395" s="238"/>
      <c r="BW395" s="238"/>
      <c r="BX395" s="238"/>
      <c r="BY395" s="238"/>
      <c r="BZ395" s="238"/>
      <c r="CA395" s="238"/>
      <c r="CB395" s="238"/>
      <c r="CC395" s="238"/>
      <c r="CD395" s="238"/>
      <c r="CE395" s="238"/>
      <c r="CF395" s="238"/>
      <c r="CG395" s="238"/>
      <c r="CH395" s="238"/>
      <c r="CI395" s="238"/>
      <c r="CJ395" s="238"/>
      <c r="CK395" s="238"/>
      <c r="CL395" s="238"/>
      <c r="CM395" s="238"/>
      <c r="CN395" s="238"/>
      <c r="CO395" s="238"/>
      <c r="CP395" s="238"/>
      <c r="CQ395" s="238"/>
      <c r="CR395" s="238"/>
      <c r="CS395" s="238"/>
      <c r="CT395" s="238"/>
      <c r="CU395" s="238"/>
      <c r="CV395" s="238"/>
      <c r="CW395" s="238"/>
      <c r="CX395" s="238"/>
      <c r="CY395" s="238"/>
      <c r="CZ395" s="238"/>
      <c r="DA395" s="238"/>
    </row>
    <row r="396" spans="2:105">
      <c r="B396" s="226"/>
      <c r="BP396" s="82"/>
      <c r="BQ396" s="238"/>
      <c r="BR396" s="238"/>
      <c r="BS396" s="238"/>
      <c r="BT396" s="238"/>
      <c r="BU396" s="238"/>
      <c r="BV396" s="238"/>
      <c r="BW396" s="238"/>
      <c r="BX396" s="238"/>
      <c r="BY396" s="238"/>
      <c r="BZ396" s="238"/>
      <c r="CA396" s="238"/>
      <c r="CB396" s="238"/>
      <c r="CC396" s="238"/>
      <c r="CD396" s="238"/>
      <c r="CE396" s="238"/>
      <c r="CF396" s="238"/>
      <c r="CG396" s="238"/>
      <c r="CH396" s="238"/>
      <c r="CI396" s="238"/>
      <c r="CJ396" s="238"/>
      <c r="CK396" s="238"/>
      <c r="CL396" s="238"/>
      <c r="CM396" s="238"/>
      <c r="CN396" s="238"/>
      <c r="CO396" s="238"/>
      <c r="CP396" s="238"/>
      <c r="CQ396" s="238"/>
      <c r="CR396" s="238"/>
      <c r="CS396" s="238"/>
      <c r="CT396" s="238"/>
      <c r="CU396" s="238"/>
      <c r="CV396" s="238"/>
      <c r="CW396" s="238"/>
      <c r="CX396" s="238"/>
      <c r="CY396" s="238"/>
      <c r="CZ396" s="238"/>
      <c r="DA396" s="238"/>
    </row>
    <row r="397" spans="2:105">
      <c r="B397" s="226"/>
      <c r="BP397" s="82"/>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row>
    <row r="398" spans="2:105">
      <c r="B398" s="226"/>
      <c r="BP398" s="82"/>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row>
    <row r="399" spans="2:105">
      <c r="B399" s="226"/>
      <c r="BP399" s="82"/>
      <c r="BQ399" s="238"/>
      <c r="BR399" s="238"/>
      <c r="BS399" s="238"/>
      <c r="BT399" s="238"/>
      <c r="BU399" s="238"/>
      <c r="BV399" s="238"/>
      <c r="BW399" s="238"/>
      <c r="BX399" s="238"/>
      <c r="BY399" s="238"/>
      <c r="BZ399" s="238"/>
      <c r="CA399" s="238"/>
      <c r="CB399" s="238"/>
      <c r="CC399" s="238"/>
      <c r="CD399" s="238"/>
      <c r="CE399" s="238"/>
      <c r="CF399" s="238"/>
      <c r="CG399" s="238"/>
      <c r="CH399" s="238"/>
      <c r="CI399" s="238"/>
      <c r="CJ399" s="238"/>
      <c r="CK399" s="238"/>
      <c r="CL399" s="238"/>
      <c r="CM399" s="238"/>
      <c r="CN399" s="238"/>
      <c r="CO399" s="238"/>
      <c r="CP399" s="238"/>
      <c r="CQ399" s="238"/>
      <c r="CR399" s="238"/>
      <c r="CS399" s="238"/>
      <c r="CT399" s="238"/>
      <c r="CU399" s="238"/>
      <c r="CV399" s="238"/>
      <c r="CW399" s="238"/>
      <c r="CX399" s="238"/>
      <c r="CY399" s="238"/>
      <c r="CZ399" s="238"/>
      <c r="DA399" s="238"/>
    </row>
    <row r="400" spans="2:105">
      <c r="B400" s="226"/>
      <c r="BP400" s="82"/>
      <c r="BQ400" s="238"/>
      <c r="BR400" s="238"/>
      <c r="BS400" s="238"/>
      <c r="BT400" s="238"/>
      <c r="BU400" s="238"/>
      <c r="BV400" s="238"/>
      <c r="BW400" s="238"/>
      <c r="BX400" s="238"/>
      <c r="BY400" s="238"/>
      <c r="BZ400" s="238"/>
      <c r="CA400" s="238"/>
      <c r="CB400" s="238"/>
      <c r="CC400" s="238"/>
      <c r="CD400" s="238"/>
      <c r="CE400" s="238"/>
      <c r="CF400" s="238"/>
      <c r="CG400" s="238"/>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row>
    <row r="401" spans="2:105">
      <c r="B401" s="226"/>
      <c r="BP401" s="82"/>
      <c r="BQ401" s="238"/>
      <c r="BR401" s="238"/>
      <c r="BS401" s="238"/>
      <c r="BT401" s="238"/>
      <c r="BU401" s="238"/>
      <c r="BV401" s="238"/>
      <c r="BW401" s="238"/>
      <c r="BX401" s="238"/>
      <c r="BY401" s="238"/>
      <c r="BZ401" s="238"/>
      <c r="CA401" s="238"/>
      <c r="CB401" s="238"/>
      <c r="CC401" s="238"/>
      <c r="CD401" s="238"/>
      <c r="CE401" s="238"/>
      <c r="CF401" s="238"/>
      <c r="CG401" s="238"/>
      <c r="CH401" s="238"/>
      <c r="CI401" s="238"/>
      <c r="CJ401" s="238"/>
      <c r="CK401" s="238"/>
      <c r="CL401" s="238"/>
      <c r="CM401" s="238"/>
      <c r="CN401" s="238"/>
      <c r="CO401" s="238"/>
      <c r="CP401" s="238"/>
      <c r="CQ401" s="238"/>
      <c r="CR401" s="238"/>
      <c r="CS401" s="238"/>
      <c r="CT401" s="238"/>
      <c r="CU401" s="238"/>
      <c r="CV401" s="238"/>
      <c r="CW401" s="238"/>
      <c r="CX401" s="238"/>
      <c r="CY401" s="238"/>
      <c r="CZ401" s="238"/>
      <c r="DA401" s="238"/>
    </row>
    <row r="402" spans="2:105">
      <c r="B402" s="226"/>
      <c r="BP402" s="82"/>
      <c r="BQ402" s="238"/>
      <c r="BR402" s="238"/>
      <c r="BS402" s="238"/>
      <c r="BT402" s="238"/>
      <c r="BU402" s="238"/>
      <c r="BV402" s="238"/>
      <c r="BW402" s="238"/>
      <c r="BX402" s="238"/>
      <c r="BY402" s="238"/>
      <c r="BZ402" s="238"/>
      <c r="CA402" s="238"/>
      <c r="CB402" s="238"/>
      <c r="CC402" s="238"/>
      <c r="CD402" s="238"/>
      <c r="CE402" s="238"/>
      <c r="CF402" s="238"/>
      <c r="CG402" s="238"/>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row>
    <row r="403" spans="2:105">
      <c r="B403" s="226"/>
      <c r="BP403" s="82"/>
      <c r="BQ403" s="238"/>
      <c r="BR403" s="238"/>
      <c r="BS403" s="238"/>
      <c r="BT403" s="238"/>
      <c r="BU403" s="238"/>
      <c r="BV403" s="238"/>
      <c r="BW403" s="238"/>
      <c r="BX403" s="238"/>
      <c r="BY403" s="238"/>
      <c r="BZ403" s="238"/>
      <c r="CA403" s="238"/>
      <c r="CB403" s="238"/>
      <c r="CC403" s="238"/>
      <c r="CD403" s="238"/>
      <c r="CE403" s="238"/>
      <c r="CF403" s="238"/>
      <c r="CG403" s="238"/>
      <c r="CH403" s="238"/>
      <c r="CI403" s="238"/>
      <c r="CJ403" s="238"/>
      <c r="CK403" s="238"/>
      <c r="CL403" s="238"/>
      <c r="CM403" s="238"/>
      <c r="CN403" s="238"/>
      <c r="CO403" s="238"/>
      <c r="CP403" s="238"/>
      <c r="CQ403" s="238"/>
      <c r="CR403" s="238"/>
      <c r="CS403" s="238"/>
      <c r="CT403" s="238"/>
      <c r="CU403" s="238"/>
      <c r="CV403" s="238"/>
      <c r="CW403" s="238"/>
      <c r="CX403" s="238"/>
      <c r="CY403" s="238"/>
      <c r="CZ403" s="238"/>
      <c r="DA403" s="238"/>
    </row>
    <row r="404" spans="2:105">
      <c r="B404" s="226"/>
      <c r="BP404" s="82"/>
      <c r="BQ404" s="238"/>
      <c r="BR404" s="238"/>
      <c r="BS404" s="238"/>
      <c r="BT404" s="238"/>
      <c r="BU404" s="238"/>
      <c r="BV404" s="238"/>
      <c r="BW404" s="238"/>
      <c r="BX404" s="238"/>
      <c r="BY404" s="238"/>
      <c r="BZ404" s="238"/>
      <c r="CA404" s="238"/>
      <c r="CB404" s="238"/>
      <c r="CC404" s="238"/>
      <c r="CD404" s="238"/>
      <c r="CE404" s="238"/>
      <c r="CF404" s="238"/>
      <c r="CG404" s="238"/>
      <c r="CH404" s="238"/>
      <c r="CI404" s="238"/>
      <c r="CJ404" s="238"/>
      <c r="CK404" s="238"/>
      <c r="CL404" s="238"/>
      <c r="CM404" s="238"/>
      <c r="CN404" s="238"/>
      <c r="CO404" s="238"/>
      <c r="CP404" s="238"/>
      <c r="CQ404" s="238"/>
      <c r="CR404" s="238"/>
      <c r="CS404" s="238"/>
      <c r="CT404" s="238"/>
      <c r="CU404" s="238"/>
      <c r="CV404" s="238"/>
      <c r="CW404" s="238"/>
      <c r="CX404" s="238"/>
      <c r="CY404" s="238"/>
      <c r="CZ404" s="238"/>
      <c r="DA404" s="238"/>
    </row>
    <row r="405" spans="2:105">
      <c r="B405" s="226"/>
      <c r="BP405" s="82"/>
      <c r="BQ405" s="238"/>
      <c r="BR405" s="238"/>
      <c r="BS405" s="238"/>
      <c r="BT405" s="238"/>
      <c r="BU405" s="238"/>
      <c r="BV405" s="238"/>
      <c r="BW405" s="238"/>
      <c r="BX405" s="238"/>
      <c r="BY405" s="238"/>
      <c r="BZ405" s="238"/>
      <c r="CA405" s="238"/>
      <c r="CB405" s="238"/>
      <c r="CC405" s="238"/>
      <c r="CD405" s="238"/>
      <c r="CE405" s="238"/>
      <c r="CF405" s="238"/>
      <c r="CG405" s="238"/>
      <c r="CH405" s="238"/>
      <c r="CI405" s="238"/>
      <c r="CJ405" s="238"/>
      <c r="CK405" s="238"/>
      <c r="CL405" s="238"/>
      <c r="CM405" s="238"/>
      <c r="CN405" s="238"/>
      <c r="CO405" s="238"/>
      <c r="CP405" s="238"/>
      <c r="CQ405" s="238"/>
      <c r="CR405" s="238"/>
      <c r="CS405" s="238"/>
      <c r="CT405" s="238"/>
      <c r="CU405" s="238"/>
      <c r="CV405" s="238"/>
      <c r="CW405" s="238"/>
      <c r="CX405" s="238"/>
      <c r="CY405" s="238"/>
      <c r="CZ405" s="238"/>
      <c r="DA405" s="238"/>
    </row>
    <row r="406" spans="2:105">
      <c r="B406" s="226"/>
      <c r="BP406" s="82"/>
      <c r="BQ406" s="238"/>
      <c r="BR406" s="238"/>
      <c r="BS406" s="238"/>
      <c r="BT406" s="238"/>
      <c r="BU406" s="238"/>
      <c r="BV406" s="238"/>
      <c r="BW406" s="238"/>
      <c r="BX406" s="238"/>
      <c r="BY406" s="238"/>
      <c r="BZ406" s="238"/>
      <c r="CA406" s="238"/>
      <c r="CB406" s="238"/>
      <c r="CC406" s="238"/>
      <c r="CD406" s="238"/>
      <c r="CE406" s="238"/>
      <c r="CF406" s="238"/>
      <c r="CG406" s="238"/>
      <c r="CH406" s="238"/>
      <c r="CI406" s="238"/>
      <c r="CJ406" s="238"/>
      <c r="CK406" s="238"/>
      <c r="CL406" s="238"/>
      <c r="CM406" s="238"/>
      <c r="CN406" s="238"/>
      <c r="CO406" s="238"/>
      <c r="CP406" s="238"/>
      <c r="CQ406" s="238"/>
      <c r="CR406" s="238"/>
      <c r="CS406" s="238"/>
      <c r="CT406" s="238"/>
      <c r="CU406" s="238"/>
      <c r="CV406" s="238"/>
      <c r="CW406" s="238"/>
      <c r="CX406" s="238"/>
      <c r="CY406" s="238"/>
      <c r="CZ406" s="238"/>
      <c r="DA406" s="238"/>
    </row>
    <row r="407" spans="2:105">
      <c r="B407" s="226"/>
      <c r="BP407" s="82"/>
      <c r="BQ407" s="238"/>
      <c r="BR407" s="238"/>
      <c r="BS407" s="238"/>
      <c r="BT407" s="238"/>
      <c r="BU407" s="238"/>
      <c r="BV407" s="238"/>
      <c r="BW407" s="238"/>
      <c r="BX407" s="238"/>
      <c r="BY407" s="238"/>
      <c r="BZ407" s="238"/>
      <c r="CA407" s="238"/>
      <c r="CB407" s="238"/>
      <c r="CC407" s="238"/>
      <c r="CD407" s="238"/>
      <c r="CE407" s="238"/>
      <c r="CF407" s="238"/>
      <c r="CG407" s="238"/>
      <c r="CH407" s="238"/>
      <c r="CI407" s="238"/>
      <c r="CJ407" s="238"/>
      <c r="CK407" s="238"/>
      <c r="CL407" s="238"/>
      <c r="CM407" s="238"/>
      <c r="CN407" s="238"/>
      <c r="CO407" s="238"/>
      <c r="CP407" s="238"/>
      <c r="CQ407" s="238"/>
      <c r="CR407" s="238"/>
      <c r="CS407" s="238"/>
      <c r="CT407" s="238"/>
      <c r="CU407" s="238"/>
      <c r="CV407" s="238"/>
      <c r="CW407" s="238"/>
      <c r="CX407" s="238"/>
      <c r="CY407" s="238"/>
      <c r="CZ407" s="238"/>
      <c r="DA407" s="238"/>
    </row>
    <row r="408" spans="2:105">
      <c r="B408" s="226"/>
      <c r="BP408" s="82"/>
      <c r="BQ408" s="238"/>
      <c r="BR408" s="238"/>
      <c r="BS408" s="238"/>
      <c r="BT408" s="238"/>
      <c r="BU408" s="238"/>
      <c r="BV408" s="238"/>
      <c r="BW408" s="238"/>
      <c r="BX408" s="238"/>
      <c r="BY408" s="238"/>
      <c r="BZ408" s="238"/>
      <c r="CA408" s="238"/>
      <c r="CB408" s="238"/>
      <c r="CC408" s="238"/>
      <c r="CD408" s="238"/>
      <c r="CE408" s="238"/>
      <c r="CF408" s="238"/>
      <c r="CG408" s="238"/>
      <c r="CH408" s="238"/>
      <c r="CI408" s="238"/>
      <c r="CJ408" s="238"/>
      <c r="CK408" s="238"/>
      <c r="CL408" s="238"/>
      <c r="CM408" s="238"/>
      <c r="CN408" s="238"/>
      <c r="CO408" s="238"/>
      <c r="CP408" s="238"/>
      <c r="CQ408" s="238"/>
      <c r="CR408" s="238"/>
      <c r="CS408" s="238"/>
      <c r="CT408" s="238"/>
      <c r="CU408" s="238"/>
      <c r="CV408" s="238"/>
      <c r="CW408" s="238"/>
      <c r="CX408" s="238"/>
      <c r="CY408" s="238"/>
      <c r="CZ408" s="238"/>
      <c r="DA408" s="238"/>
    </row>
    <row r="409" spans="2:105">
      <c r="B409" s="226"/>
      <c r="BP409" s="82"/>
      <c r="BQ409" s="238"/>
      <c r="BR409" s="238"/>
      <c r="BS409" s="238"/>
      <c r="BT409" s="238"/>
      <c r="BU409" s="238"/>
      <c r="BV409" s="238"/>
      <c r="BW409" s="238"/>
      <c r="BX409" s="238"/>
      <c r="BY409" s="238"/>
      <c r="BZ409" s="238"/>
      <c r="CA409" s="238"/>
      <c r="CB409" s="238"/>
      <c r="CC409" s="238"/>
      <c r="CD409" s="238"/>
      <c r="CE409" s="238"/>
      <c r="CF409" s="238"/>
      <c r="CG409" s="238"/>
      <c r="CH409" s="238"/>
      <c r="CI409" s="238"/>
      <c r="CJ409" s="238"/>
      <c r="CK409" s="238"/>
      <c r="CL409" s="238"/>
      <c r="CM409" s="238"/>
      <c r="CN409" s="238"/>
      <c r="CO409" s="238"/>
      <c r="CP409" s="238"/>
      <c r="CQ409" s="238"/>
      <c r="CR409" s="238"/>
      <c r="CS409" s="238"/>
      <c r="CT409" s="238"/>
      <c r="CU409" s="238"/>
      <c r="CV409" s="238"/>
      <c r="CW409" s="238"/>
      <c r="CX409" s="238"/>
      <c r="CY409" s="238"/>
      <c r="CZ409" s="238"/>
      <c r="DA409" s="238"/>
    </row>
    <row r="410" spans="2:105">
      <c r="B410" s="226"/>
      <c r="BP410" s="82"/>
      <c r="BQ410" s="238"/>
      <c r="BR410" s="238"/>
      <c r="BS410" s="238"/>
      <c r="BT410" s="238"/>
      <c r="BU410" s="238"/>
      <c r="BV410" s="238"/>
      <c r="BW410" s="238"/>
      <c r="BX410" s="238"/>
      <c r="BY410" s="238"/>
      <c r="BZ410" s="238"/>
      <c r="CA410" s="238"/>
      <c r="CB410" s="238"/>
      <c r="CC410" s="238"/>
      <c r="CD410" s="238"/>
      <c r="CE410" s="238"/>
      <c r="CF410" s="238"/>
      <c r="CG410" s="238"/>
      <c r="CH410" s="238"/>
      <c r="CI410" s="238"/>
      <c r="CJ410" s="238"/>
      <c r="CK410" s="238"/>
      <c r="CL410" s="238"/>
      <c r="CM410" s="238"/>
      <c r="CN410" s="238"/>
      <c r="CO410" s="238"/>
      <c r="CP410" s="238"/>
      <c r="CQ410" s="238"/>
      <c r="CR410" s="238"/>
      <c r="CS410" s="238"/>
      <c r="CT410" s="238"/>
      <c r="CU410" s="238"/>
      <c r="CV410" s="238"/>
      <c r="CW410" s="238"/>
      <c r="CX410" s="238"/>
      <c r="CY410" s="238"/>
      <c r="CZ410" s="238"/>
      <c r="DA410" s="238"/>
    </row>
    <row r="411" spans="2:105">
      <c r="B411" s="226"/>
      <c r="BP411" s="82"/>
      <c r="BQ411" s="238"/>
      <c r="BR411" s="238"/>
      <c r="BS411" s="238"/>
      <c r="BT411" s="238"/>
      <c r="BU411" s="238"/>
      <c r="BV411" s="238"/>
      <c r="BW411" s="238"/>
      <c r="BX411" s="238"/>
      <c r="BY411" s="238"/>
      <c r="BZ411" s="238"/>
      <c r="CA411" s="238"/>
      <c r="CB411" s="238"/>
      <c r="CC411" s="238"/>
      <c r="CD411" s="238"/>
      <c r="CE411" s="238"/>
      <c r="CF411" s="238"/>
      <c r="CG411" s="238"/>
      <c r="CH411" s="238"/>
      <c r="CI411" s="238"/>
      <c r="CJ411" s="238"/>
      <c r="CK411" s="238"/>
      <c r="CL411" s="238"/>
      <c r="CM411" s="238"/>
      <c r="CN411" s="238"/>
      <c r="CO411" s="238"/>
      <c r="CP411" s="238"/>
      <c r="CQ411" s="238"/>
      <c r="CR411" s="238"/>
      <c r="CS411" s="238"/>
      <c r="CT411" s="238"/>
      <c r="CU411" s="238"/>
      <c r="CV411" s="238"/>
      <c r="CW411" s="238"/>
      <c r="CX411" s="238"/>
      <c r="CY411" s="238"/>
      <c r="CZ411" s="238"/>
      <c r="DA411" s="238"/>
    </row>
    <row r="412" spans="2:105">
      <c r="B412" s="226"/>
      <c r="BP412" s="82"/>
      <c r="BQ412" s="238"/>
      <c r="BR412" s="238"/>
      <c r="BS412" s="238"/>
      <c r="BT412" s="238"/>
      <c r="BU412" s="238"/>
      <c r="BV412" s="238"/>
      <c r="BW412" s="238"/>
      <c r="BX412" s="238"/>
      <c r="BY412" s="238"/>
      <c r="BZ412" s="238"/>
      <c r="CA412" s="238"/>
      <c r="CB412" s="238"/>
      <c r="CC412" s="238"/>
      <c r="CD412" s="238"/>
      <c r="CE412" s="238"/>
      <c r="CF412" s="238"/>
      <c r="CG412" s="238"/>
      <c r="CH412" s="238"/>
      <c r="CI412" s="238"/>
      <c r="CJ412" s="238"/>
      <c r="CK412" s="238"/>
      <c r="CL412" s="238"/>
      <c r="CM412" s="238"/>
      <c r="CN412" s="238"/>
      <c r="CO412" s="238"/>
      <c r="CP412" s="238"/>
      <c r="CQ412" s="238"/>
      <c r="CR412" s="238"/>
      <c r="CS412" s="238"/>
      <c r="CT412" s="238"/>
      <c r="CU412" s="238"/>
      <c r="CV412" s="238"/>
      <c r="CW412" s="238"/>
      <c r="CX412" s="238"/>
      <c r="CY412" s="238"/>
      <c r="CZ412" s="238"/>
      <c r="DA412" s="238"/>
    </row>
    <row r="413" spans="2:105">
      <c r="B413" s="226"/>
      <c r="BP413" s="82"/>
      <c r="BQ413" s="238"/>
      <c r="BR413" s="238"/>
      <c r="BS413" s="238"/>
      <c r="BT413" s="238"/>
      <c r="BU413" s="238"/>
      <c r="BV413" s="238"/>
      <c r="BW413" s="238"/>
      <c r="BX413" s="238"/>
      <c r="BY413" s="238"/>
      <c r="BZ413" s="238"/>
      <c r="CA413" s="238"/>
      <c r="CB413" s="238"/>
      <c r="CC413" s="238"/>
      <c r="CD413" s="238"/>
      <c r="CE413" s="238"/>
      <c r="CF413" s="238"/>
      <c r="CG413" s="238"/>
      <c r="CH413" s="238"/>
      <c r="CI413" s="238"/>
      <c r="CJ413" s="238"/>
      <c r="CK413" s="238"/>
      <c r="CL413" s="238"/>
      <c r="CM413" s="238"/>
      <c r="CN413" s="238"/>
      <c r="CO413" s="238"/>
      <c r="CP413" s="238"/>
      <c r="CQ413" s="238"/>
      <c r="CR413" s="238"/>
      <c r="CS413" s="238"/>
      <c r="CT413" s="238"/>
      <c r="CU413" s="238"/>
      <c r="CV413" s="238"/>
      <c r="CW413" s="238"/>
      <c r="CX413" s="238"/>
      <c r="CY413" s="238"/>
      <c r="CZ413" s="238"/>
      <c r="DA413" s="238"/>
    </row>
    <row r="414" spans="2:105">
      <c r="B414" s="226"/>
      <c r="BP414" s="82"/>
      <c r="BQ414" s="238"/>
      <c r="BR414" s="238"/>
      <c r="BS414" s="238"/>
      <c r="BT414" s="238"/>
      <c r="BU414" s="238"/>
      <c r="BV414" s="238"/>
      <c r="BW414" s="238"/>
      <c r="BX414" s="238"/>
      <c r="BY414" s="238"/>
      <c r="BZ414" s="238"/>
      <c r="CA414" s="238"/>
      <c r="CB414" s="238"/>
      <c r="CC414" s="238"/>
      <c r="CD414" s="238"/>
      <c r="CE414" s="238"/>
      <c r="CF414" s="238"/>
      <c r="CG414" s="238"/>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row>
    <row r="415" spans="2:105">
      <c r="B415" s="226"/>
      <c r="BP415" s="82"/>
      <c r="BQ415" s="238"/>
      <c r="BR415" s="238"/>
      <c r="BS415" s="238"/>
      <c r="BT415" s="238"/>
      <c r="BU415" s="238"/>
      <c r="BV415" s="238"/>
      <c r="BW415" s="238"/>
      <c r="BX415" s="238"/>
      <c r="BY415" s="238"/>
      <c r="BZ415" s="238"/>
      <c r="CA415" s="238"/>
      <c r="CB415" s="238"/>
      <c r="CC415" s="238"/>
      <c r="CD415" s="238"/>
      <c r="CE415" s="238"/>
      <c r="CF415" s="238"/>
      <c r="CG415" s="238"/>
      <c r="CH415" s="238"/>
      <c r="CI415" s="238"/>
      <c r="CJ415" s="238"/>
      <c r="CK415" s="238"/>
      <c r="CL415" s="238"/>
      <c r="CM415" s="238"/>
      <c r="CN415" s="238"/>
      <c r="CO415" s="238"/>
      <c r="CP415" s="238"/>
      <c r="CQ415" s="238"/>
      <c r="CR415" s="238"/>
      <c r="CS415" s="238"/>
      <c r="CT415" s="238"/>
      <c r="CU415" s="238"/>
      <c r="CV415" s="238"/>
      <c r="CW415" s="238"/>
      <c r="CX415" s="238"/>
      <c r="CY415" s="238"/>
      <c r="CZ415" s="238"/>
      <c r="DA415" s="238"/>
    </row>
    <row r="416" spans="2:105">
      <c r="B416" s="226"/>
      <c r="BP416" s="82"/>
      <c r="BQ416" s="238"/>
      <c r="BR416" s="238"/>
      <c r="BS416" s="238"/>
      <c r="BT416" s="238"/>
      <c r="BU416" s="238"/>
      <c r="BV416" s="238"/>
      <c r="BW416" s="238"/>
      <c r="BX416" s="238"/>
      <c r="BY416" s="238"/>
      <c r="BZ416" s="238"/>
      <c r="CA416" s="238"/>
      <c r="CB416" s="238"/>
      <c r="CC416" s="238"/>
      <c r="CD416" s="238"/>
      <c r="CE416" s="238"/>
      <c r="CF416" s="238"/>
      <c r="CG416" s="238"/>
      <c r="CH416" s="238"/>
      <c r="CI416" s="238"/>
      <c r="CJ416" s="238"/>
      <c r="CK416" s="238"/>
      <c r="CL416" s="238"/>
      <c r="CM416" s="238"/>
      <c r="CN416" s="238"/>
      <c r="CO416" s="238"/>
      <c r="CP416" s="238"/>
      <c r="CQ416" s="238"/>
      <c r="CR416" s="238"/>
      <c r="CS416" s="238"/>
      <c r="CT416" s="238"/>
      <c r="CU416" s="238"/>
      <c r="CV416" s="238"/>
      <c r="CW416" s="238"/>
      <c r="CX416" s="238"/>
      <c r="CY416" s="238"/>
      <c r="CZ416" s="238"/>
      <c r="DA416" s="238"/>
    </row>
    <row r="417" spans="2:105">
      <c r="B417" s="226"/>
      <c r="BP417" s="82"/>
      <c r="BQ417" s="238"/>
      <c r="BR417" s="238"/>
      <c r="BS417" s="238"/>
      <c r="BT417" s="238"/>
      <c r="BU417" s="238"/>
      <c r="BV417" s="238"/>
      <c r="BW417" s="238"/>
      <c r="BX417" s="238"/>
      <c r="BY417" s="238"/>
      <c r="BZ417" s="238"/>
      <c r="CA417" s="238"/>
      <c r="CB417" s="238"/>
      <c r="CC417" s="238"/>
      <c r="CD417" s="238"/>
      <c r="CE417" s="238"/>
      <c r="CF417" s="238"/>
      <c r="CG417" s="238"/>
      <c r="CH417" s="238"/>
      <c r="CI417" s="238"/>
      <c r="CJ417" s="238"/>
      <c r="CK417" s="238"/>
      <c r="CL417" s="238"/>
      <c r="CM417" s="238"/>
      <c r="CN417" s="238"/>
      <c r="CO417" s="238"/>
      <c r="CP417" s="238"/>
      <c r="CQ417" s="238"/>
      <c r="CR417" s="238"/>
      <c r="CS417" s="238"/>
      <c r="CT417" s="238"/>
      <c r="CU417" s="238"/>
      <c r="CV417" s="238"/>
      <c r="CW417" s="238"/>
      <c r="CX417" s="238"/>
      <c r="CY417" s="238"/>
      <c r="CZ417" s="238"/>
      <c r="DA417" s="238"/>
    </row>
    <row r="418" spans="2:105">
      <c r="B418" s="226"/>
      <c r="BP418" s="82"/>
      <c r="BQ418" s="238"/>
      <c r="BR418" s="238"/>
      <c r="BS418" s="238"/>
      <c r="BT418" s="238"/>
      <c r="BU418" s="238"/>
      <c r="BV418" s="238"/>
      <c r="BW418" s="238"/>
      <c r="BX418" s="238"/>
      <c r="BY418" s="238"/>
      <c r="BZ418" s="238"/>
      <c r="CA418" s="238"/>
      <c r="CB418" s="238"/>
      <c r="CC418" s="238"/>
      <c r="CD418" s="238"/>
      <c r="CE418" s="238"/>
      <c r="CF418" s="238"/>
      <c r="CG418" s="238"/>
      <c r="CH418" s="238"/>
      <c r="CI418" s="238"/>
      <c r="CJ418" s="238"/>
      <c r="CK418" s="238"/>
      <c r="CL418" s="238"/>
      <c r="CM418" s="238"/>
      <c r="CN418" s="238"/>
      <c r="CO418" s="238"/>
      <c r="CP418" s="238"/>
      <c r="CQ418" s="238"/>
      <c r="CR418" s="238"/>
      <c r="CS418" s="238"/>
      <c r="CT418" s="238"/>
      <c r="CU418" s="238"/>
      <c r="CV418" s="238"/>
      <c r="CW418" s="238"/>
      <c r="CX418" s="238"/>
      <c r="CY418" s="238"/>
      <c r="CZ418" s="238"/>
      <c r="DA418" s="238"/>
    </row>
    <row r="419" spans="2:105">
      <c r="B419" s="226"/>
      <c r="BP419" s="82"/>
      <c r="BQ419" s="238"/>
      <c r="BR419" s="238"/>
      <c r="BS419" s="238"/>
      <c r="BT419" s="238"/>
      <c r="BU419" s="238"/>
      <c r="BV419" s="238"/>
      <c r="BW419" s="238"/>
      <c r="BX419" s="238"/>
      <c r="BY419" s="238"/>
      <c r="BZ419" s="238"/>
      <c r="CA419" s="238"/>
      <c r="CB419" s="238"/>
      <c r="CC419" s="238"/>
      <c r="CD419" s="238"/>
      <c r="CE419" s="238"/>
      <c r="CF419" s="238"/>
      <c r="CG419" s="238"/>
      <c r="CH419" s="238"/>
      <c r="CI419" s="238"/>
      <c r="CJ419" s="238"/>
      <c r="CK419" s="238"/>
      <c r="CL419" s="238"/>
      <c r="CM419" s="238"/>
      <c r="CN419" s="238"/>
      <c r="CO419" s="238"/>
      <c r="CP419" s="238"/>
      <c r="CQ419" s="238"/>
      <c r="CR419" s="238"/>
      <c r="CS419" s="238"/>
      <c r="CT419" s="238"/>
      <c r="CU419" s="238"/>
      <c r="CV419" s="238"/>
      <c r="CW419" s="238"/>
      <c r="CX419" s="238"/>
      <c r="CY419" s="238"/>
      <c r="CZ419" s="238"/>
      <c r="DA419" s="238"/>
    </row>
    <row r="420" spans="2:105">
      <c r="B420" s="226"/>
      <c r="BP420" s="82"/>
      <c r="BQ420" s="238"/>
      <c r="BR420" s="238"/>
      <c r="BS420" s="238"/>
      <c r="BT420" s="238"/>
      <c r="BU420" s="238"/>
      <c r="BV420" s="238"/>
      <c r="BW420" s="238"/>
      <c r="BX420" s="238"/>
      <c r="BY420" s="238"/>
      <c r="BZ420" s="238"/>
      <c r="CA420" s="238"/>
      <c r="CB420" s="238"/>
      <c r="CC420" s="238"/>
      <c r="CD420" s="238"/>
      <c r="CE420" s="238"/>
      <c r="CF420" s="238"/>
      <c r="CG420" s="238"/>
      <c r="CH420" s="238"/>
      <c r="CI420" s="238"/>
      <c r="CJ420" s="238"/>
      <c r="CK420" s="238"/>
      <c r="CL420" s="238"/>
      <c r="CM420" s="238"/>
      <c r="CN420" s="238"/>
      <c r="CO420" s="238"/>
      <c r="CP420" s="238"/>
      <c r="CQ420" s="238"/>
      <c r="CR420" s="238"/>
      <c r="CS420" s="238"/>
      <c r="CT420" s="238"/>
      <c r="CU420" s="238"/>
      <c r="CV420" s="238"/>
      <c r="CW420" s="238"/>
      <c r="CX420" s="238"/>
      <c r="CY420" s="238"/>
      <c r="CZ420" s="238"/>
      <c r="DA420" s="238"/>
    </row>
    <row r="421" spans="2:105">
      <c r="B421" s="226"/>
      <c r="BP421" s="82"/>
      <c r="BQ421" s="238"/>
      <c r="BR421" s="238"/>
      <c r="BS421" s="238"/>
      <c r="BT421" s="238"/>
      <c r="BU421" s="238"/>
      <c r="BV421" s="238"/>
      <c r="BW421" s="238"/>
      <c r="BX421" s="238"/>
      <c r="BY421" s="238"/>
      <c r="BZ421" s="238"/>
      <c r="CA421" s="238"/>
      <c r="CB421" s="238"/>
      <c r="CC421" s="238"/>
      <c r="CD421" s="238"/>
      <c r="CE421" s="238"/>
      <c r="CF421" s="238"/>
      <c r="CG421" s="238"/>
      <c r="CH421" s="238"/>
      <c r="CI421" s="238"/>
      <c r="CJ421" s="238"/>
      <c r="CK421" s="238"/>
      <c r="CL421" s="238"/>
      <c r="CM421" s="238"/>
      <c r="CN421" s="238"/>
      <c r="CO421" s="238"/>
      <c r="CP421" s="238"/>
      <c r="CQ421" s="238"/>
      <c r="CR421" s="238"/>
      <c r="CS421" s="238"/>
      <c r="CT421" s="238"/>
      <c r="CU421" s="238"/>
      <c r="CV421" s="238"/>
      <c r="CW421" s="238"/>
      <c r="CX421" s="238"/>
      <c r="CY421" s="238"/>
      <c r="CZ421" s="238"/>
      <c r="DA421" s="238"/>
    </row>
    <row r="422" spans="2:105">
      <c r="B422" s="226"/>
      <c r="BP422" s="82"/>
      <c r="BQ422" s="238"/>
      <c r="BR422" s="238"/>
      <c r="BS422" s="238"/>
      <c r="BT422" s="238"/>
      <c r="BU422" s="238"/>
      <c r="BV422" s="238"/>
      <c r="BW422" s="238"/>
      <c r="BX422" s="238"/>
      <c r="BY422" s="238"/>
      <c r="BZ422" s="238"/>
      <c r="CA422" s="238"/>
      <c r="CB422" s="238"/>
      <c r="CC422" s="238"/>
      <c r="CD422" s="238"/>
      <c r="CE422" s="238"/>
      <c r="CF422" s="238"/>
      <c r="CG422" s="238"/>
      <c r="CH422" s="238"/>
      <c r="CI422" s="238"/>
      <c r="CJ422" s="238"/>
      <c r="CK422" s="238"/>
      <c r="CL422" s="238"/>
      <c r="CM422" s="238"/>
      <c r="CN422" s="238"/>
      <c r="CO422" s="238"/>
      <c r="CP422" s="238"/>
      <c r="CQ422" s="238"/>
      <c r="CR422" s="238"/>
      <c r="CS422" s="238"/>
      <c r="CT422" s="238"/>
      <c r="CU422" s="238"/>
      <c r="CV422" s="238"/>
      <c r="CW422" s="238"/>
      <c r="CX422" s="238"/>
      <c r="CY422" s="238"/>
      <c r="CZ422" s="238"/>
      <c r="DA422" s="238"/>
    </row>
    <row r="423" spans="2:105">
      <c r="B423" s="226"/>
      <c r="BP423" s="82"/>
      <c r="BQ423" s="238"/>
      <c r="BR423" s="238"/>
      <c r="BS423" s="238"/>
      <c r="BT423" s="238"/>
      <c r="BU423" s="238"/>
      <c r="BV423" s="238"/>
      <c r="BW423" s="238"/>
      <c r="BX423" s="238"/>
      <c r="BY423" s="238"/>
      <c r="BZ423" s="238"/>
      <c r="CA423" s="238"/>
      <c r="CB423" s="238"/>
      <c r="CC423" s="238"/>
      <c r="CD423" s="238"/>
      <c r="CE423" s="238"/>
      <c r="CF423" s="238"/>
      <c r="CG423" s="238"/>
      <c r="CH423" s="238"/>
      <c r="CI423" s="238"/>
      <c r="CJ423" s="238"/>
      <c r="CK423" s="238"/>
      <c r="CL423" s="238"/>
      <c r="CM423" s="238"/>
      <c r="CN423" s="238"/>
      <c r="CO423" s="238"/>
      <c r="CP423" s="238"/>
      <c r="CQ423" s="238"/>
      <c r="CR423" s="238"/>
      <c r="CS423" s="238"/>
      <c r="CT423" s="238"/>
      <c r="CU423" s="238"/>
      <c r="CV423" s="238"/>
      <c r="CW423" s="238"/>
      <c r="CX423" s="238"/>
      <c r="CY423" s="238"/>
      <c r="CZ423" s="238"/>
      <c r="DA423" s="238"/>
    </row>
    <row r="424" spans="2:105">
      <c r="B424" s="226"/>
      <c r="BP424" s="82"/>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38"/>
      <c r="CN424" s="238"/>
      <c r="CO424" s="238"/>
      <c r="CP424" s="238"/>
      <c r="CQ424" s="238"/>
      <c r="CR424" s="238"/>
      <c r="CS424" s="238"/>
      <c r="CT424" s="238"/>
      <c r="CU424" s="238"/>
      <c r="CV424" s="238"/>
      <c r="CW424" s="238"/>
      <c r="CX424" s="238"/>
      <c r="CY424" s="238"/>
      <c r="CZ424" s="238"/>
      <c r="DA424" s="238"/>
    </row>
    <row r="425" spans="2:105">
      <c r="B425" s="226"/>
      <c r="BP425" s="82"/>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row>
    <row r="426" spans="2:105">
      <c r="B426" s="226"/>
      <c r="BP426" s="82"/>
      <c r="BQ426" s="238"/>
      <c r="BR426" s="238"/>
      <c r="BS426" s="238"/>
      <c r="BT426" s="238"/>
      <c r="BU426" s="238"/>
      <c r="BV426" s="238"/>
      <c r="BW426" s="238"/>
      <c r="BX426" s="238"/>
      <c r="BY426" s="238"/>
      <c r="BZ426" s="238"/>
      <c r="CA426" s="238"/>
      <c r="CB426" s="238"/>
      <c r="CC426" s="238"/>
      <c r="CD426" s="238"/>
      <c r="CE426" s="238"/>
      <c r="CF426" s="238"/>
      <c r="CG426" s="238"/>
      <c r="CH426" s="238"/>
      <c r="CI426" s="238"/>
      <c r="CJ426" s="238"/>
      <c r="CK426" s="238"/>
      <c r="CL426" s="238"/>
      <c r="CM426" s="238"/>
      <c r="CN426" s="238"/>
      <c r="CO426" s="238"/>
      <c r="CP426" s="238"/>
      <c r="CQ426" s="238"/>
      <c r="CR426" s="238"/>
      <c r="CS426" s="238"/>
      <c r="CT426" s="238"/>
      <c r="CU426" s="238"/>
      <c r="CV426" s="238"/>
      <c r="CW426" s="238"/>
      <c r="CX426" s="238"/>
      <c r="CY426" s="238"/>
      <c r="CZ426" s="238"/>
      <c r="DA426" s="238"/>
    </row>
    <row r="427" spans="2:105">
      <c r="B427" s="226"/>
      <c r="BP427" s="82"/>
      <c r="BQ427" s="238"/>
      <c r="BR427" s="238"/>
      <c r="BS427" s="238"/>
      <c r="BT427" s="238"/>
      <c r="BU427" s="238"/>
      <c r="BV427" s="238"/>
      <c r="BW427" s="238"/>
      <c r="BX427" s="238"/>
      <c r="BY427" s="238"/>
      <c r="BZ427" s="238"/>
      <c r="CA427" s="238"/>
      <c r="CB427" s="238"/>
      <c r="CC427" s="238"/>
      <c r="CD427" s="238"/>
      <c r="CE427" s="238"/>
      <c r="CF427" s="238"/>
      <c r="CG427" s="238"/>
      <c r="CH427" s="238"/>
      <c r="CI427" s="238"/>
      <c r="CJ427" s="238"/>
      <c r="CK427" s="238"/>
      <c r="CL427" s="238"/>
      <c r="CM427" s="238"/>
      <c r="CN427" s="238"/>
      <c r="CO427" s="238"/>
      <c r="CP427" s="238"/>
      <c r="CQ427" s="238"/>
      <c r="CR427" s="238"/>
      <c r="CS427" s="238"/>
      <c r="CT427" s="238"/>
      <c r="CU427" s="238"/>
      <c r="CV427" s="238"/>
      <c r="CW427" s="238"/>
      <c r="CX427" s="238"/>
      <c r="CY427" s="238"/>
      <c r="CZ427" s="238"/>
      <c r="DA427" s="238"/>
    </row>
    <row r="428" spans="2:105">
      <c r="B428" s="226"/>
      <c r="BP428" s="82"/>
      <c r="BQ428" s="238"/>
      <c r="BR428" s="238"/>
      <c r="BS428" s="238"/>
      <c r="BT428" s="238"/>
      <c r="BU428" s="238"/>
      <c r="BV428" s="238"/>
      <c r="BW428" s="238"/>
      <c r="BX428" s="238"/>
      <c r="BY428" s="238"/>
      <c r="BZ428" s="238"/>
      <c r="CA428" s="238"/>
      <c r="CB428" s="238"/>
      <c r="CC428" s="238"/>
      <c r="CD428" s="238"/>
      <c r="CE428" s="238"/>
      <c r="CF428" s="238"/>
      <c r="CG428" s="238"/>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row>
    <row r="429" spans="2:105">
      <c r="B429" s="226"/>
      <c r="BP429" s="82"/>
      <c r="BQ429" s="238"/>
      <c r="BR429" s="238"/>
      <c r="BS429" s="238"/>
      <c r="BT429" s="238"/>
      <c r="BU429" s="238"/>
      <c r="BV429" s="238"/>
      <c r="BW429" s="238"/>
      <c r="BX429" s="238"/>
      <c r="BY429" s="238"/>
      <c r="BZ429" s="238"/>
      <c r="CA429" s="238"/>
      <c r="CB429" s="238"/>
      <c r="CC429" s="238"/>
      <c r="CD429" s="238"/>
      <c r="CE429" s="238"/>
      <c r="CF429" s="238"/>
      <c r="CG429" s="238"/>
      <c r="CH429" s="238"/>
      <c r="CI429" s="238"/>
      <c r="CJ429" s="238"/>
      <c r="CK429" s="238"/>
      <c r="CL429" s="238"/>
      <c r="CM429" s="238"/>
      <c r="CN429" s="238"/>
      <c r="CO429" s="238"/>
      <c r="CP429" s="238"/>
      <c r="CQ429" s="238"/>
      <c r="CR429" s="238"/>
      <c r="CS429" s="238"/>
      <c r="CT429" s="238"/>
      <c r="CU429" s="238"/>
      <c r="CV429" s="238"/>
      <c r="CW429" s="238"/>
      <c r="CX429" s="238"/>
      <c r="CY429" s="238"/>
      <c r="CZ429" s="238"/>
      <c r="DA429" s="238"/>
    </row>
    <row r="430" spans="2:105">
      <c r="B430" s="226"/>
      <c r="BP430" s="82"/>
      <c r="BQ430" s="238"/>
      <c r="BR430" s="238"/>
      <c r="BS430" s="238"/>
      <c r="BT430" s="238"/>
      <c r="BU430" s="238"/>
      <c r="BV430" s="238"/>
      <c r="BW430" s="238"/>
      <c r="BX430" s="238"/>
      <c r="BY430" s="238"/>
      <c r="BZ430" s="238"/>
      <c r="CA430" s="238"/>
      <c r="CB430" s="238"/>
      <c r="CC430" s="238"/>
      <c r="CD430" s="238"/>
      <c r="CE430" s="238"/>
      <c r="CF430" s="238"/>
      <c r="CG430" s="238"/>
      <c r="CH430" s="238"/>
      <c r="CI430" s="238"/>
      <c r="CJ430" s="238"/>
      <c r="CK430" s="238"/>
      <c r="CL430" s="238"/>
      <c r="CM430" s="238"/>
      <c r="CN430" s="238"/>
      <c r="CO430" s="238"/>
      <c r="CP430" s="238"/>
      <c r="CQ430" s="238"/>
      <c r="CR430" s="238"/>
      <c r="CS430" s="238"/>
      <c r="CT430" s="238"/>
      <c r="CU430" s="238"/>
      <c r="CV430" s="238"/>
      <c r="CW430" s="238"/>
      <c r="CX430" s="238"/>
      <c r="CY430" s="238"/>
      <c r="CZ430" s="238"/>
      <c r="DA430" s="238"/>
    </row>
    <row r="431" spans="2:105">
      <c r="B431" s="226"/>
      <c r="BP431" s="82"/>
      <c r="BQ431" s="238"/>
      <c r="BR431" s="238"/>
      <c r="BS431" s="238"/>
      <c r="BT431" s="238"/>
      <c r="BU431" s="238"/>
      <c r="BV431" s="238"/>
      <c r="BW431" s="238"/>
      <c r="BX431" s="238"/>
      <c r="BY431" s="238"/>
      <c r="BZ431" s="238"/>
      <c r="CA431" s="238"/>
      <c r="CB431" s="238"/>
      <c r="CC431" s="238"/>
      <c r="CD431" s="238"/>
      <c r="CE431" s="238"/>
      <c r="CF431" s="238"/>
      <c r="CG431" s="238"/>
      <c r="CH431" s="238"/>
      <c r="CI431" s="238"/>
      <c r="CJ431" s="238"/>
      <c r="CK431" s="238"/>
      <c r="CL431" s="238"/>
      <c r="CM431" s="238"/>
      <c r="CN431" s="238"/>
      <c r="CO431" s="238"/>
      <c r="CP431" s="238"/>
      <c r="CQ431" s="238"/>
      <c r="CR431" s="238"/>
      <c r="CS431" s="238"/>
      <c r="CT431" s="238"/>
      <c r="CU431" s="238"/>
      <c r="CV431" s="238"/>
      <c r="CW431" s="238"/>
      <c r="CX431" s="238"/>
      <c r="CY431" s="238"/>
      <c r="CZ431" s="238"/>
      <c r="DA431" s="238"/>
    </row>
    <row r="432" spans="2:105">
      <c r="B432" s="226"/>
      <c r="BP432" s="82"/>
      <c r="BQ432" s="238"/>
      <c r="BR432" s="238"/>
      <c r="BS432" s="238"/>
      <c r="BT432" s="238"/>
      <c r="BU432" s="238"/>
      <c r="BV432" s="238"/>
      <c r="BW432" s="238"/>
      <c r="BX432" s="238"/>
      <c r="BY432" s="238"/>
      <c r="BZ432" s="238"/>
      <c r="CA432" s="238"/>
      <c r="CB432" s="238"/>
      <c r="CC432" s="238"/>
      <c r="CD432" s="238"/>
      <c r="CE432" s="238"/>
      <c r="CF432" s="238"/>
      <c r="CG432" s="238"/>
      <c r="CH432" s="238"/>
      <c r="CI432" s="238"/>
      <c r="CJ432" s="238"/>
      <c r="CK432" s="238"/>
      <c r="CL432" s="238"/>
      <c r="CM432" s="238"/>
      <c r="CN432" s="238"/>
      <c r="CO432" s="238"/>
      <c r="CP432" s="238"/>
      <c r="CQ432" s="238"/>
      <c r="CR432" s="238"/>
      <c r="CS432" s="238"/>
      <c r="CT432" s="238"/>
      <c r="CU432" s="238"/>
      <c r="CV432" s="238"/>
      <c r="CW432" s="238"/>
      <c r="CX432" s="238"/>
      <c r="CY432" s="238"/>
      <c r="CZ432" s="238"/>
      <c r="DA432" s="238"/>
    </row>
    <row r="433" spans="2:105">
      <c r="B433" s="226"/>
      <c r="BP433" s="82"/>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row>
    <row r="434" spans="2:105">
      <c r="B434" s="226"/>
      <c r="BP434" s="82"/>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row>
    <row r="435" spans="2:105">
      <c r="B435" s="226"/>
      <c r="BP435" s="82"/>
      <c r="BQ435" s="238"/>
      <c r="BR435" s="238"/>
      <c r="BS435" s="238"/>
      <c r="BT435" s="238"/>
      <c r="BU435" s="238"/>
      <c r="BV435" s="238"/>
      <c r="BW435" s="238"/>
      <c r="BX435" s="238"/>
      <c r="BY435" s="238"/>
      <c r="BZ435" s="238"/>
      <c r="CA435" s="238"/>
      <c r="CB435" s="238"/>
      <c r="CC435" s="238"/>
      <c r="CD435" s="238"/>
      <c r="CE435" s="238"/>
      <c r="CF435" s="238"/>
      <c r="CG435" s="238"/>
      <c r="CH435" s="238"/>
      <c r="CI435" s="238"/>
      <c r="CJ435" s="238"/>
      <c r="CK435" s="238"/>
      <c r="CL435" s="238"/>
      <c r="CM435" s="238"/>
      <c r="CN435" s="238"/>
      <c r="CO435" s="238"/>
      <c r="CP435" s="238"/>
      <c r="CQ435" s="238"/>
      <c r="CR435" s="238"/>
      <c r="CS435" s="238"/>
      <c r="CT435" s="238"/>
      <c r="CU435" s="238"/>
      <c r="CV435" s="238"/>
      <c r="CW435" s="238"/>
      <c r="CX435" s="238"/>
      <c r="CY435" s="238"/>
      <c r="CZ435" s="238"/>
      <c r="DA435" s="238"/>
    </row>
    <row r="436" spans="2:105">
      <c r="B436" s="226"/>
      <c r="BP436" s="82"/>
      <c r="BQ436" s="238"/>
      <c r="BR436" s="238"/>
      <c r="BS436" s="238"/>
      <c r="BT436" s="238"/>
      <c r="BU436" s="238"/>
      <c r="BV436" s="238"/>
      <c r="BW436" s="238"/>
      <c r="BX436" s="238"/>
      <c r="BY436" s="238"/>
      <c r="BZ436" s="238"/>
      <c r="CA436" s="238"/>
      <c r="CB436" s="238"/>
      <c r="CC436" s="238"/>
      <c r="CD436" s="238"/>
      <c r="CE436" s="238"/>
      <c r="CF436" s="238"/>
      <c r="CG436" s="238"/>
      <c r="CH436" s="238"/>
      <c r="CI436" s="238"/>
      <c r="CJ436" s="238"/>
      <c r="CK436" s="238"/>
      <c r="CL436" s="238"/>
      <c r="CM436" s="238"/>
      <c r="CN436" s="238"/>
      <c r="CO436" s="238"/>
      <c r="CP436" s="238"/>
      <c r="CQ436" s="238"/>
      <c r="CR436" s="238"/>
      <c r="CS436" s="238"/>
      <c r="CT436" s="238"/>
      <c r="CU436" s="238"/>
      <c r="CV436" s="238"/>
      <c r="CW436" s="238"/>
      <c r="CX436" s="238"/>
      <c r="CY436" s="238"/>
      <c r="CZ436" s="238"/>
      <c r="DA436" s="238"/>
    </row>
    <row r="437" spans="2:105">
      <c r="B437" s="226"/>
      <c r="BP437" s="82"/>
      <c r="BQ437" s="238"/>
      <c r="BR437" s="238"/>
      <c r="BS437" s="238"/>
      <c r="BT437" s="238"/>
      <c r="BU437" s="238"/>
      <c r="BV437" s="238"/>
      <c r="BW437" s="238"/>
      <c r="BX437" s="238"/>
      <c r="BY437" s="238"/>
      <c r="BZ437" s="238"/>
      <c r="CA437" s="238"/>
      <c r="CB437" s="238"/>
      <c r="CC437" s="238"/>
      <c r="CD437" s="238"/>
      <c r="CE437" s="238"/>
      <c r="CF437" s="238"/>
      <c r="CG437" s="238"/>
      <c r="CH437" s="238"/>
      <c r="CI437" s="238"/>
      <c r="CJ437" s="238"/>
      <c r="CK437" s="238"/>
      <c r="CL437" s="238"/>
      <c r="CM437" s="238"/>
      <c r="CN437" s="238"/>
      <c r="CO437" s="238"/>
      <c r="CP437" s="238"/>
      <c r="CQ437" s="238"/>
      <c r="CR437" s="238"/>
      <c r="CS437" s="238"/>
      <c r="CT437" s="238"/>
      <c r="CU437" s="238"/>
      <c r="CV437" s="238"/>
      <c r="CW437" s="238"/>
      <c r="CX437" s="238"/>
      <c r="CY437" s="238"/>
      <c r="CZ437" s="238"/>
      <c r="DA437" s="238"/>
    </row>
    <row r="438" spans="2:105">
      <c r="B438" s="226"/>
      <c r="BP438" s="82"/>
      <c r="BQ438" s="238"/>
      <c r="BR438" s="238"/>
      <c r="BS438" s="238"/>
      <c r="BT438" s="238"/>
      <c r="BU438" s="238"/>
      <c r="BV438" s="238"/>
      <c r="BW438" s="238"/>
      <c r="BX438" s="238"/>
      <c r="BY438" s="238"/>
      <c r="BZ438" s="238"/>
      <c r="CA438" s="238"/>
      <c r="CB438" s="238"/>
      <c r="CC438" s="238"/>
      <c r="CD438" s="238"/>
      <c r="CE438" s="238"/>
      <c r="CF438" s="238"/>
      <c r="CG438" s="238"/>
      <c r="CH438" s="238"/>
      <c r="CI438" s="238"/>
      <c r="CJ438" s="238"/>
      <c r="CK438" s="238"/>
      <c r="CL438" s="238"/>
      <c r="CM438" s="238"/>
      <c r="CN438" s="238"/>
      <c r="CO438" s="238"/>
      <c r="CP438" s="238"/>
      <c r="CQ438" s="238"/>
      <c r="CR438" s="238"/>
      <c r="CS438" s="238"/>
      <c r="CT438" s="238"/>
      <c r="CU438" s="238"/>
      <c r="CV438" s="238"/>
      <c r="CW438" s="238"/>
      <c r="CX438" s="238"/>
      <c r="CY438" s="238"/>
      <c r="CZ438" s="238"/>
      <c r="DA438" s="238"/>
    </row>
    <row r="439" spans="2:105">
      <c r="B439" s="226"/>
      <c r="BP439" s="82"/>
      <c r="BQ439" s="238"/>
      <c r="BR439" s="238"/>
      <c r="BS439" s="238"/>
      <c r="BT439" s="238"/>
      <c r="BU439" s="238"/>
      <c r="BV439" s="238"/>
      <c r="BW439" s="238"/>
      <c r="BX439" s="238"/>
      <c r="BY439" s="238"/>
      <c r="BZ439" s="238"/>
      <c r="CA439" s="238"/>
      <c r="CB439" s="238"/>
      <c r="CC439" s="238"/>
      <c r="CD439" s="238"/>
      <c r="CE439" s="238"/>
      <c r="CF439" s="238"/>
      <c r="CG439" s="238"/>
      <c r="CH439" s="238"/>
      <c r="CI439" s="238"/>
      <c r="CJ439" s="238"/>
      <c r="CK439" s="238"/>
      <c r="CL439" s="238"/>
      <c r="CM439" s="238"/>
      <c r="CN439" s="238"/>
      <c r="CO439" s="238"/>
      <c r="CP439" s="238"/>
      <c r="CQ439" s="238"/>
      <c r="CR439" s="238"/>
      <c r="CS439" s="238"/>
      <c r="CT439" s="238"/>
      <c r="CU439" s="238"/>
      <c r="CV439" s="238"/>
      <c r="CW439" s="238"/>
      <c r="CX439" s="238"/>
      <c r="CY439" s="238"/>
      <c r="CZ439" s="238"/>
      <c r="DA439" s="238"/>
    </row>
    <row r="440" spans="2:105">
      <c r="B440" s="226"/>
      <c r="BP440" s="82"/>
      <c r="BQ440" s="238"/>
      <c r="BR440" s="238"/>
      <c r="BS440" s="238"/>
      <c r="BT440" s="238"/>
      <c r="BU440" s="238"/>
      <c r="BV440" s="238"/>
      <c r="BW440" s="238"/>
      <c r="BX440" s="238"/>
      <c r="BY440" s="238"/>
      <c r="BZ440" s="238"/>
      <c r="CA440" s="238"/>
      <c r="CB440" s="238"/>
      <c r="CC440" s="238"/>
      <c r="CD440" s="238"/>
      <c r="CE440" s="238"/>
      <c r="CF440" s="238"/>
      <c r="CG440" s="238"/>
      <c r="CH440" s="238"/>
      <c r="CI440" s="238"/>
      <c r="CJ440" s="238"/>
      <c r="CK440" s="238"/>
      <c r="CL440" s="238"/>
      <c r="CM440" s="238"/>
      <c r="CN440" s="238"/>
      <c r="CO440" s="238"/>
      <c r="CP440" s="238"/>
      <c r="CQ440" s="238"/>
      <c r="CR440" s="238"/>
      <c r="CS440" s="238"/>
      <c r="CT440" s="238"/>
      <c r="CU440" s="238"/>
      <c r="CV440" s="238"/>
      <c r="CW440" s="238"/>
      <c r="CX440" s="238"/>
      <c r="CY440" s="238"/>
      <c r="CZ440" s="238"/>
      <c r="DA440" s="238"/>
    </row>
    <row r="441" spans="2:105">
      <c r="B441" s="226"/>
      <c r="BP441" s="82"/>
      <c r="BQ441" s="238"/>
      <c r="BR441" s="238"/>
      <c r="BS441" s="238"/>
      <c r="BT441" s="238"/>
      <c r="BU441" s="238"/>
      <c r="BV441" s="238"/>
      <c r="BW441" s="238"/>
      <c r="BX441" s="238"/>
      <c r="BY441" s="238"/>
      <c r="BZ441" s="238"/>
      <c r="CA441" s="238"/>
      <c r="CB441" s="238"/>
      <c r="CC441" s="238"/>
      <c r="CD441" s="238"/>
      <c r="CE441" s="238"/>
      <c r="CF441" s="238"/>
      <c r="CG441" s="238"/>
      <c r="CH441" s="238"/>
      <c r="CI441" s="238"/>
      <c r="CJ441" s="238"/>
      <c r="CK441" s="238"/>
      <c r="CL441" s="238"/>
      <c r="CM441" s="238"/>
      <c r="CN441" s="238"/>
      <c r="CO441" s="238"/>
      <c r="CP441" s="238"/>
      <c r="CQ441" s="238"/>
      <c r="CR441" s="238"/>
      <c r="CS441" s="238"/>
      <c r="CT441" s="238"/>
      <c r="CU441" s="238"/>
      <c r="CV441" s="238"/>
      <c r="CW441" s="238"/>
      <c r="CX441" s="238"/>
      <c r="CY441" s="238"/>
      <c r="CZ441" s="238"/>
      <c r="DA441" s="238"/>
    </row>
    <row r="442" spans="2:105">
      <c r="B442" s="226"/>
      <c r="BP442" s="82"/>
      <c r="BQ442" s="238"/>
      <c r="BR442" s="238"/>
      <c r="BS442" s="238"/>
      <c r="BT442" s="238"/>
      <c r="BU442" s="238"/>
      <c r="BV442" s="238"/>
      <c r="BW442" s="238"/>
      <c r="BX442" s="238"/>
      <c r="BY442" s="238"/>
      <c r="BZ442" s="238"/>
      <c r="CA442" s="238"/>
      <c r="CB442" s="238"/>
      <c r="CC442" s="238"/>
      <c r="CD442" s="238"/>
      <c r="CE442" s="238"/>
      <c r="CF442" s="238"/>
      <c r="CG442" s="238"/>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row>
    <row r="443" spans="2:105">
      <c r="B443" s="226"/>
      <c r="BP443" s="82"/>
      <c r="BQ443" s="238"/>
      <c r="BR443" s="238"/>
      <c r="BS443" s="238"/>
      <c r="BT443" s="238"/>
      <c r="BU443" s="238"/>
      <c r="BV443" s="238"/>
      <c r="BW443" s="238"/>
      <c r="BX443" s="238"/>
      <c r="BY443" s="238"/>
      <c r="BZ443" s="238"/>
      <c r="CA443" s="238"/>
      <c r="CB443" s="238"/>
      <c r="CC443" s="238"/>
      <c r="CD443" s="238"/>
      <c r="CE443" s="238"/>
      <c r="CF443" s="238"/>
      <c r="CG443" s="238"/>
      <c r="CH443" s="238"/>
      <c r="CI443" s="238"/>
      <c r="CJ443" s="238"/>
      <c r="CK443" s="238"/>
      <c r="CL443" s="238"/>
      <c r="CM443" s="238"/>
      <c r="CN443" s="238"/>
      <c r="CO443" s="238"/>
      <c r="CP443" s="238"/>
      <c r="CQ443" s="238"/>
      <c r="CR443" s="238"/>
      <c r="CS443" s="238"/>
      <c r="CT443" s="238"/>
      <c r="CU443" s="238"/>
      <c r="CV443" s="238"/>
      <c r="CW443" s="238"/>
      <c r="CX443" s="238"/>
      <c r="CY443" s="238"/>
      <c r="CZ443" s="238"/>
      <c r="DA443" s="238"/>
    </row>
    <row r="444" spans="2:105">
      <c r="B444" s="226"/>
      <c r="BP444" s="82"/>
      <c r="BQ444" s="238"/>
      <c r="BR444" s="238"/>
      <c r="BS444" s="238"/>
      <c r="BT444" s="238"/>
      <c r="BU444" s="238"/>
      <c r="BV444" s="238"/>
      <c r="BW444" s="238"/>
      <c r="BX444" s="238"/>
      <c r="BY444" s="238"/>
      <c r="BZ444" s="238"/>
      <c r="CA444" s="238"/>
      <c r="CB444" s="238"/>
      <c r="CC444" s="238"/>
      <c r="CD444" s="238"/>
      <c r="CE444" s="238"/>
      <c r="CF444" s="238"/>
      <c r="CG444" s="238"/>
      <c r="CH444" s="238"/>
      <c r="CI444" s="238"/>
      <c r="CJ444" s="238"/>
      <c r="CK444" s="238"/>
      <c r="CL444" s="238"/>
      <c r="CM444" s="238"/>
      <c r="CN444" s="238"/>
      <c r="CO444" s="238"/>
      <c r="CP444" s="238"/>
      <c r="CQ444" s="238"/>
      <c r="CR444" s="238"/>
      <c r="CS444" s="238"/>
      <c r="CT444" s="238"/>
      <c r="CU444" s="238"/>
      <c r="CV444" s="238"/>
      <c r="CW444" s="238"/>
      <c r="CX444" s="238"/>
      <c r="CY444" s="238"/>
      <c r="CZ444" s="238"/>
      <c r="DA444" s="238"/>
    </row>
    <row r="445" spans="2:105">
      <c r="B445" s="226"/>
      <c r="BP445" s="82"/>
      <c r="BQ445" s="238"/>
      <c r="BR445" s="238"/>
      <c r="BS445" s="238"/>
      <c r="BT445" s="238"/>
      <c r="BU445" s="238"/>
      <c r="BV445" s="238"/>
      <c r="BW445" s="238"/>
      <c r="BX445" s="238"/>
      <c r="BY445" s="238"/>
      <c r="BZ445" s="238"/>
      <c r="CA445" s="238"/>
      <c r="CB445" s="238"/>
      <c r="CC445" s="238"/>
      <c r="CD445" s="238"/>
      <c r="CE445" s="238"/>
      <c r="CF445" s="238"/>
      <c r="CG445" s="238"/>
      <c r="CH445" s="238"/>
      <c r="CI445" s="238"/>
      <c r="CJ445" s="238"/>
      <c r="CK445" s="238"/>
      <c r="CL445" s="238"/>
      <c r="CM445" s="238"/>
      <c r="CN445" s="238"/>
      <c r="CO445" s="238"/>
      <c r="CP445" s="238"/>
      <c r="CQ445" s="238"/>
      <c r="CR445" s="238"/>
      <c r="CS445" s="238"/>
      <c r="CT445" s="238"/>
      <c r="CU445" s="238"/>
      <c r="CV445" s="238"/>
      <c r="CW445" s="238"/>
      <c r="CX445" s="238"/>
      <c r="CY445" s="238"/>
      <c r="CZ445" s="238"/>
      <c r="DA445" s="238"/>
    </row>
    <row r="446" spans="2:105">
      <c r="B446" s="226"/>
      <c r="BP446" s="82"/>
      <c r="BQ446" s="238"/>
      <c r="BR446" s="238"/>
      <c r="BS446" s="238"/>
      <c r="BT446" s="238"/>
      <c r="BU446" s="238"/>
      <c r="BV446" s="238"/>
      <c r="BW446" s="238"/>
      <c r="BX446" s="238"/>
      <c r="BY446" s="238"/>
      <c r="BZ446" s="238"/>
      <c r="CA446" s="238"/>
      <c r="CB446" s="238"/>
      <c r="CC446" s="238"/>
      <c r="CD446" s="238"/>
      <c r="CE446" s="238"/>
      <c r="CF446" s="238"/>
      <c r="CG446" s="238"/>
      <c r="CH446" s="238"/>
      <c r="CI446" s="238"/>
      <c r="CJ446" s="238"/>
      <c r="CK446" s="238"/>
      <c r="CL446" s="238"/>
      <c r="CM446" s="238"/>
      <c r="CN446" s="238"/>
      <c r="CO446" s="238"/>
      <c r="CP446" s="238"/>
      <c r="CQ446" s="238"/>
      <c r="CR446" s="238"/>
      <c r="CS446" s="238"/>
      <c r="CT446" s="238"/>
      <c r="CU446" s="238"/>
      <c r="CV446" s="238"/>
      <c r="CW446" s="238"/>
      <c r="CX446" s="238"/>
      <c r="CY446" s="238"/>
      <c r="CZ446" s="238"/>
      <c r="DA446" s="238"/>
    </row>
    <row r="447" spans="2:105">
      <c r="B447" s="226"/>
      <c r="BP447" s="82"/>
      <c r="BQ447" s="238"/>
      <c r="BR447" s="238"/>
      <c r="BS447" s="238"/>
      <c r="BT447" s="238"/>
      <c r="BU447" s="238"/>
      <c r="BV447" s="238"/>
      <c r="BW447" s="238"/>
      <c r="BX447" s="238"/>
      <c r="BY447" s="238"/>
      <c r="BZ447" s="238"/>
      <c r="CA447" s="238"/>
      <c r="CB447" s="238"/>
      <c r="CC447" s="238"/>
      <c r="CD447" s="238"/>
      <c r="CE447" s="238"/>
      <c r="CF447" s="238"/>
      <c r="CG447" s="238"/>
      <c r="CH447" s="238"/>
      <c r="CI447" s="238"/>
      <c r="CJ447" s="238"/>
      <c r="CK447" s="238"/>
      <c r="CL447" s="238"/>
      <c r="CM447" s="238"/>
      <c r="CN447" s="238"/>
      <c r="CO447" s="238"/>
      <c r="CP447" s="238"/>
      <c r="CQ447" s="238"/>
      <c r="CR447" s="238"/>
      <c r="CS447" s="238"/>
      <c r="CT447" s="238"/>
      <c r="CU447" s="238"/>
      <c r="CV447" s="238"/>
      <c r="CW447" s="238"/>
      <c r="CX447" s="238"/>
      <c r="CY447" s="238"/>
      <c r="CZ447" s="238"/>
      <c r="DA447" s="238"/>
    </row>
    <row r="448" spans="2:105">
      <c r="B448" s="226"/>
      <c r="BP448" s="82"/>
      <c r="BQ448" s="238"/>
      <c r="BR448" s="238"/>
      <c r="BS448" s="238"/>
      <c r="BT448" s="238"/>
      <c r="BU448" s="238"/>
      <c r="BV448" s="238"/>
      <c r="BW448" s="238"/>
      <c r="BX448" s="238"/>
      <c r="BY448" s="238"/>
      <c r="BZ448" s="238"/>
      <c r="CA448" s="238"/>
      <c r="CB448" s="238"/>
      <c r="CC448" s="238"/>
      <c r="CD448" s="238"/>
      <c r="CE448" s="238"/>
      <c r="CF448" s="238"/>
      <c r="CG448" s="238"/>
      <c r="CH448" s="238"/>
      <c r="CI448" s="238"/>
      <c r="CJ448" s="238"/>
      <c r="CK448" s="238"/>
      <c r="CL448" s="238"/>
      <c r="CM448" s="238"/>
      <c r="CN448" s="238"/>
      <c r="CO448" s="238"/>
      <c r="CP448" s="238"/>
      <c r="CQ448" s="238"/>
      <c r="CR448" s="238"/>
      <c r="CS448" s="238"/>
      <c r="CT448" s="238"/>
      <c r="CU448" s="238"/>
      <c r="CV448" s="238"/>
      <c r="CW448" s="238"/>
      <c r="CX448" s="238"/>
      <c r="CY448" s="238"/>
      <c r="CZ448" s="238"/>
      <c r="DA448" s="238"/>
    </row>
    <row r="449" spans="2:105">
      <c r="B449" s="226"/>
      <c r="BP449" s="82"/>
      <c r="BQ449" s="238"/>
      <c r="BR449" s="238"/>
      <c r="BS449" s="238"/>
      <c r="BT449" s="238"/>
      <c r="BU449" s="238"/>
      <c r="BV449" s="238"/>
      <c r="BW449" s="238"/>
      <c r="BX449" s="238"/>
      <c r="BY449" s="238"/>
      <c r="BZ449" s="238"/>
      <c r="CA449" s="238"/>
      <c r="CB449" s="238"/>
      <c r="CC449" s="238"/>
      <c r="CD449" s="238"/>
      <c r="CE449" s="238"/>
      <c r="CF449" s="238"/>
      <c r="CG449" s="238"/>
      <c r="CH449" s="238"/>
      <c r="CI449" s="238"/>
      <c r="CJ449" s="238"/>
      <c r="CK449" s="238"/>
      <c r="CL449" s="238"/>
      <c r="CM449" s="238"/>
      <c r="CN449" s="238"/>
      <c r="CO449" s="238"/>
      <c r="CP449" s="238"/>
      <c r="CQ449" s="238"/>
      <c r="CR449" s="238"/>
      <c r="CS449" s="238"/>
      <c r="CT449" s="238"/>
      <c r="CU449" s="238"/>
      <c r="CV449" s="238"/>
      <c r="CW449" s="238"/>
      <c r="CX449" s="238"/>
      <c r="CY449" s="238"/>
      <c r="CZ449" s="238"/>
      <c r="DA449" s="238"/>
    </row>
    <row r="450" spans="2:105">
      <c r="B450" s="226"/>
      <c r="BP450" s="82"/>
      <c r="BQ450" s="238"/>
      <c r="BR450" s="238"/>
      <c r="BS450" s="238"/>
      <c r="BT450" s="238"/>
      <c r="BU450" s="238"/>
      <c r="BV450" s="238"/>
      <c r="BW450" s="238"/>
      <c r="BX450" s="238"/>
      <c r="BY450" s="238"/>
      <c r="BZ450" s="238"/>
      <c r="CA450" s="238"/>
      <c r="CB450" s="238"/>
      <c r="CC450" s="238"/>
      <c r="CD450" s="238"/>
      <c r="CE450" s="238"/>
      <c r="CF450" s="238"/>
      <c r="CG450" s="238"/>
      <c r="CH450" s="238"/>
      <c r="CI450" s="238"/>
      <c r="CJ450" s="238"/>
      <c r="CK450" s="238"/>
      <c r="CL450" s="238"/>
      <c r="CM450" s="238"/>
      <c r="CN450" s="238"/>
      <c r="CO450" s="238"/>
      <c r="CP450" s="238"/>
      <c r="CQ450" s="238"/>
      <c r="CR450" s="238"/>
      <c r="CS450" s="238"/>
      <c r="CT450" s="238"/>
      <c r="CU450" s="238"/>
      <c r="CV450" s="238"/>
      <c r="CW450" s="238"/>
      <c r="CX450" s="238"/>
      <c r="CY450" s="238"/>
      <c r="CZ450" s="238"/>
      <c r="DA450" s="238"/>
    </row>
    <row r="451" spans="2:105">
      <c r="B451" s="226"/>
      <c r="BP451" s="82"/>
      <c r="BQ451" s="238"/>
      <c r="BR451" s="238"/>
      <c r="BS451" s="238"/>
      <c r="BT451" s="238"/>
      <c r="BU451" s="238"/>
      <c r="BV451" s="238"/>
      <c r="BW451" s="238"/>
      <c r="BX451" s="238"/>
      <c r="BY451" s="238"/>
      <c r="BZ451" s="238"/>
      <c r="CA451" s="238"/>
      <c r="CB451" s="238"/>
      <c r="CC451" s="238"/>
      <c r="CD451" s="238"/>
      <c r="CE451" s="238"/>
      <c r="CF451" s="238"/>
      <c r="CG451" s="238"/>
      <c r="CH451" s="238"/>
      <c r="CI451" s="238"/>
      <c r="CJ451" s="238"/>
      <c r="CK451" s="238"/>
      <c r="CL451" s="238"/>
      <c r="CM451" s="238"/>
      <c r="CN451" s="238"/>
      <c r="CO451" s="238"/>
      <c r="CP451" s="238"/>
      <c r="CQ451" s="238"/>
      <c r="CR451" s="238"/>
      <c r="CS451" s="238"/>
      <c r="CT451" s="238"/>
      <c r="CU451" s="238"/>
      <c r="CV451" s="238"/>
      <c r="CW451" s="238"/>
      <c r="CX451" s="238"/>
      <c r="CY451" s="238"/>
      <c r="CZ451" s="238"/>
      <c r="DA451" s="238"/>
    </row>
    <row r="452" spans="2:105">
      <c r="B452" s="226"/>
      <c r="BP452" s="82"/>
      <c r="BQ452" s="238"/>
      <c r="BR452" s="238"/>
      <c r="BS452" s="238"/>
      <c r="BT452" s="238"/>
      <c r="BU452" s="238"/>
      <c r="BV452" s="238"/>
      <c r="BW452" s="238"/>
      <c r="BX452" s="238"/>
      <c r="BY452" s="238"/>
      <c r="BZ452" s="238"/>
      <c r="CA452" s="238"/>
      <c r="CB452" s="238"/>
      <c r="CC452" s="238"/>
      <c r="CD452" s="238"/>
      <c r="CE452" s="238"/>
      <c r="CF452" s="238"/>
      <c r="CG452" s="238"/>
      <c r="CH452" s="238"/>
      <c r="CI452" s="238"/>
      <c r="CJ452" s="238"/>
      <c r="CK452" s="238"/>
      <c r="CL452" s="238"/>
      <c r="CM452" s="238"/>
      <c r="CN452" s="238"/>
      <c r="CO452" s="238"/>
      <c r="CP452" s="238"/>
      <c r="CQ452" s="238"/>
      <c r="CR452" s="238"/>
      <c r="CS452" s="238"/>
      <c r="CT452" s="238"/>
      <c r="CU452" s="238"/>
      <c r="CV452" s="238"/>
      <c r="CW452" s="238"/>
      <c r="CX452" s="238"/>
      <c r="CY452" s="238"/>
      <c r="CZ452" s="238"/>
      <c r="DA452" s="238"/>
    </row>
    <row r="453" spans="2:105">
      <c r="B453" s="226"/>
      <c r="BP453" s="82"/>
      <c r="BQ453" s="238"/>
      <c r="BR453" s="238"/>
      <c r="BS453" s="238"/>
      <c r="BT453" s="238"/>
      <c r="BU453" s="238"/>
      <c r="BV453" s="238"/>
      <c r="BW453" s="238"/>
      <c r="BX453" s="238"/>
      <c r="BY453" s="238"/>
      <c r="BZ453" s="238"/>
      <c r="CA453" s="238"/>
      <c r="CB453" s="238"/>
      <c r="CC453" s="238"/>
      <c r="CD453" s="238"/>
      <c r="CE453" s="238"/>
      <c r="CF453" s="238"/>
      <c r="CG453" s="238"/>
      <c r="CH453" s="238"/>
      <c r="CI453" s="238"/>
      <c r="CJ453" s="238"/>
      <c r="CK453" s="238"/>
      <c r="CL453" s="238"/>
      <c r="CM453" s="238"/>
      <c r="CN453" s="238"/>
      <c r="CO453" s="238"/>
      <c r="CP453" s="238"/>
      <c r="CQ453" s="238"/>
      <c r="CR453" s="238"/>
      <c r="CS453" s="238"/>
      <c r="CT453" s="238"/>
      <c r="CU453" s="238"/>
      <c r="CV453" s="238"/>
      <c r="CW453" s="238"/>
      <c r="CX453" s="238"/>
      <c r="CY453" s="238"/>
      <c r="CZ453" s="238"/>
      <c r="DA453" s="238"/>
    </row>
    <row r="454" spans="2:105">
      <c r="B454" s="226"/>
      <c r="BP454" s="82"/>
      <c r="BQ454" s="238"/>
      <c r="BR454" s="238"/>
      <c r="BS454" s="238"/>
      <c r="BT454" s="238"/>
      <c r="BU454" s="238"/>
      <c r="BV454" s="238"/>
      <c r="BW454" s="238"/>
      <c r="BX454" s="238"/>
      <c r="BY454" s="238"/>
      <c r="BZ454" s="238"/>
      <c r="CA454" s="238"/>
      <c r="CB454" s="238"/>
      <c r="CC454" s="238"/>
      <c r="CD454" s="238"/>
      <c r="CE454" s="238"/>
      <c r="CF454" s="238"/>
      <c r="CG454" s="238"/>
      <c r="CH454" s="238"/>
      <c r="CI454" s="238"/>
      <c r="CJ454" s="238"/>
      <c r="CK454" s="238"/>
      <c r="CL454" s="238"/>
      <c r="CM454" s="238"/>
      <c r="CN454" s="238"/>
      <c r="CO454" s="238"/>
      <c r="CP454" s="238"/>
      <c r="CQ454" s="238"/>
      <c r="CR454" s="238"/>
      <c r="CS454" s="238"/>
      <c r="CT454" s="238"/>
      <c r="CU454" s="238"/>
      <c r="CV454" s="238"/>
      <c r="CW454" s="238"/>
      <c r="CX454" s="238"/>
      <c r="CY454" s="238"/>
      <c r="CZ454" s="238"/>
      <c r="DA454" s="238"/>
    </row>
    <row r="455" spans="2:105">
      <c r="B455" s="226"/>
      <c r="BP455" s="82"/>
      <c r="BQ455" s="238"/>
      <c r="BR455" s="238"/>
      <c r="BS455" s="238"/>
      <c r="BT455" s="238"/>
      <c r="BU455" s="238"/>
      <c r="BV455" s="238"/>
      <c r="BW455" s="238"/>
      <c r="BX455" s="238"/>
      <c r="BY455" s="238"/>
      <c r="BZ455" s="238"/>
      <c r="CA455" s="238"/>
      <c r="CB455" s="238"/>
      <c r="CC455" s="238"/>
      <c r="CD455" s="238"/>
      <c r="CE455" s="238"/>
      <c r="CF455" s="238"/>
      <c r="CG455" s="238"/>
      <c r="CH455" s="238"/>
      <c r="CI455" s="238"/>
      <c r="CJ455" s="238"/>
      <c r="CK455" s="238"/>
      <c r="CL455" s="238"/>
      <c r="CM455" s="238"/>
      <c r="CN455" s="238"/>
      <c r="CO455" s="238"/>
      <c r="CP455" s="238"/>
      <c r="CQ455" s="238"/>
      <c r="CR455" s="238"/>
      <c r="CS455" s="238"/>
      <c r="CT455" s="238"/>
      <c r="CU455" s="238"/>
      <c r="CV455" s="238"/>
      <c r="CW455" s="238"/>
      <c r="CX455" s="238"/>
      <c r="CY455" s="238"/>
      <c r="CZ455" s="238"/>
      <c r="DA455" s="238"/>
    </row>
    <row r="456" spans="2:105">
      <c r="B456" s="226"/>
      <c r="BP456" s="82"/>
      <c r="BQ456" s="238"/>
      <c r="BR456" s="238"/>
      <c r="BS456" s="238"/>
      <c r="BT456" s="238"/>
      <c r="BU456" s="238"/>
      <c r="BV456" s="238"/>
      <c r="BW456" s="238"/>
      <c r="BX456" s="238"/>
      <c r="BY456" s="238"/>
      <c r="BZ456" s="238"/>
      <c r="CA456" s="238"/>
      <c r="CB456" s="238"/>
      <c r="CC456" s="238"/>
      <c r="CD456" s="238"/>
      <c r="CE456" s="238"/>
      <c r="CF456" s="238"/>
      <c r="CG456" s="238"/>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row>
    <row r="457" spans="2:105">
      <c r="B457" s="226"/>
      <c r="BP457" s="82"/>
      <c r="BQ457" s="238"/>
      <c r="BR457" s="238"/>
      <c r="BS457" s="238"/>
      <c r="BT457" s="238"/>
      <c r="BU457" s="238"/>
      <c r="BV457" s="238"/>
      <c r="BW457" s="238"/>
      <c r="BX457" s="238"/>
      <c r="BY457" s="238"/>
      <c r="BZ457" s="238"/>
      <c r="CA457" s="238"/>
      <c r="CB457" s="238"/>
      <c r="CC457" s="238"/>
      <c r="CD457" s="238"/>
      <c r="CE457" s="238"/>
      <c r="CF457" s="238"/>
      <c r="CG457" s="238"/>
      <c r="CH457" s="238"/>
      <c r="CI457" s="238"/>
      <c r="CJ457" s="238"/>
      <c r="CK457" s="238"/>
      <c r="CL457" s="238"/>
      <c r="CM457" s="238"/>
      <c r="CN457" s="238"/>
      <c r="CO457" s="238"/>
      <c r="CP457" s="238"/>
      <c r="CQ457" s="238"/>
      <c r="CR457" s="238"/>
      <c r="CS457" s="238"/>
      <c r="CT457" s="238"/>
      <c r="CU457" s="238"/>
      <c r="CV457" s="238"/>
      <c r="CW457" s="238"/>
      <c r="CX457" s="238"/>
      <c r="CY457" s="238"/>
      <c r="CZ457" s="238"/>
      <c r="DA457" s="238"/>
    </row>
    <row r="458" spans="2:105">
      <c r="B458" s="226"/>
      <c r="BP458" s="82"/>
      <c r="BQ458" s="238"/>
      <c r="BR458" s="238"/>
      <c r="BS458" s="238"/>
      <c r="BT458" s="238"/>
      <c r="BU458" s="238"/>
      <c r="BV458" s="238"/>
      <c r="BW458" s="238"/>
      <c r="BX458" s="238"/>
      <c r="BY458" s="238"/>
      <c r="BZ458" s="238"/>
      <c r="CA458" s="238"/>
      <c r="CB458" s="238"/>
      <c r="CC458" s="238"/>
      <c r="CD458" s="238"/>
      <c r="CE458" s="238"/>
      <c r="CF458" s="238"/>
      <c r="CG458" s="238"/>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row>
    <row r="459" spans="2:105">
      <c r="B459" s="226"/>
      <c r="BP459" s="82"/>
      <c r="BQ459" s="238"/>
      <c r="BR459" s="238"/>
      <c r="BS459" s="238"/>
      <c r="BT459" s="238"/>
      <c r="BU459" s="238"/>
      <c r="BV459" s="238"/>
      <c r="BW459" s="238"/>
      <c r="BX459" s="238"/>
      <c r="BY459" s="238"/>
      <c r="BZ459" s="238"/>
      <c r="CA459" s="238"/>
      <c r="CB459" s="238"/>
      <c r="CC459" s="238"/>
      <c r="CD459" s="238"/>
      <c r="CE459" s="238"/>
      <c r="CF459" s="238"/>
      <c r="CG459" s="238"/>
      <c r="CH459" s="238"/>
      <c r="CI459" s="238"/>
      <c r="CJ459" s="238"/>
      <c r="CK459" s="238"/>
      <c r="CL459" s="238"/>
      <c r="CM459" s="238"/>
      <c r="CN459" s="238"/>
      <c r="CO459" s="238"/>
      <c r="CP459" s="238"/>
      <c r="CQ459" s="238"/>
      <c r="CR459" s="238"/>
      <c r="CS459" s="238"/>
      <c r="CT459" s="238"/>
      <c r="CU459" s="238"/>
      <c r="CV459" s="238"/>
      <c r="CW459" s="238"/>
      <c r="CX459" s="238"/>
      <c r="CY459" s="238"/>
      <c r="CZ459" s="238"/>
      <c r="DA459" s="238"/>
    </row>
    <row r="460" spans="2:105">
      <c r="B460" s="226"/>
      <c r="BP460" s="82"/>
      <c r="BQ460" s="238"/>
      <c r="BR460" s="238"/>
      <c r="BS460" s="238"/>
      <c r="BT460" s="238"/>
      <c r="BU460" s="238"/>
      <c r="BV460" s="238"/>
      <c r="BW460" s="238"/>
      <c r="BX460" s="238"/>
      <c r="BY460" s="238"/>
      <c r="BZ460" s="238"/>
      <c r="CA460" s="238"/>
      <c r="CB460" s="238"/>
      <c r="CC460" s="238"/>
      <c r="CD460" s="238"/>
      <c r="CE460" s="238"/>
      <c r="CF460" s="238"/>
      <c r="CG460" s="238"/>
      <c r="CH460" s="238"/>
      <c r="CI460" s="238"/>
      <c r="CJ460" s="238"/>
      <c r="CK460" s="238"/>
      <c r="CL460" s="238"/>
      <c r="CM460" s="238"/>
      <c r="CN460" s="238"/>
      <c r="CO460" s="238"/>
      <c r="CP460" s="238"/>
      <c r="CQ460" s="238"/>
      <c r="CR460" s="238"/>
      <c r="CS460" s="238"/>
      <c r="CT460" s="238"/>
      <c r="CU460" s="238"/>
      <c r="CV460" s="238"/>
      <c r="CW460" s="238"/>
      <c r="CX460" s="238"/>
      <c r="CY460" s="238"/>
      <c r="CZ460" s="238"/>
      <c r="DA460" s="238"/>
    </row>
    <row r="461" spans="2:105">
      <c r="B461" s="226"/>
      <c r="BP461" s="82"/>
      <c r="BQ461" s="238"/>
      <c r="BR461" s="238"/>
      <c r="BS461" s="238"/>
      <c r="BT461" s="238"/>
      <c r="BU461" s="238"/>
      <c r="BV461" s="238"/>
      <c r="BW461" s="238"/>
      <c r="BX461" s="238"/>
      <c r="BY461" s="238"/>
      <c r="BZ461" s="238"/>
      <c r="CA461" s="238"/>
      <c r="CB461" s="238"/>
      <c r="CC461" s="238"/>
      <c r="CD461" s="238"/>
      <c r="CE461" s="238"/>
      <c r="CF461" s="238"/>
      <c r="CG461" s="238"/>
      <c r="CH461" s="238"/>
      <c r="CI461" s="238"/>
      <c r="CJ461" s="238"/>
      <c r="CK461" s="238"/>
      <c r="CL461" s="238"/>
      <c r="CM461" s="238"/>
      <c r="CN461" s="238"/>
      <c r="CO461" s="238"/>
      <c r="CP461" s="238"/>
      <c r="CQ461" s="238"/>
      <c r="CR461" s="238"/>
      <c r="CS461" s="238"/>
      <c r="CT461" s="238"/>
      <c r="CU461" s="238"/>
      <c r="CV461" s="238"/>
      <c r="CW461" s="238"/>
      <c r="CX461" s="238"/>
      <c r="CY461" s="238"/>
      <c r="CZ461" s="238"/>
      <c r="DA461" s="238"/>
    </row>
    <row r="462" spans="2:105">
      <c r="B462" s="226"/>
      <c r="BP462" s="82"/>
      <c r="BQ462" s="238"/>
      <c r="BR462" s="238"/>
      <c r="BS462" s="238"/>
      <c r="BT462" s="238"/>
      <c r="BU462" s="238"/>
      <c r="BV462" s="238"/>
      <c r="BW462" s="238"/>
      <c r="BX462" s="238"/>
      <c r="BY462" s="238"/>
      <c r="BZ462" s="238"/>
      <c r="CA462" s="238"/>
      <c r="CB462" s="238"/>
      <c r="CC462" s="238"/>
      <c r="CD462" s="238"/>
      <c r="CE462" s="238"/>
      <c r="CF462" s="238"/>
      <c r="CG462" s="238"/>
      <c r="CH462" s="238"/>
      <c r="CI462" s="238"/>
      <c r="CJ462" s="238"/>
      <c r="CK462" s="238"/>
      <c r="CL462" s="238"/>
      <c r="CM462" s="238"/>
      <c r="CN462" s="238"/>
      <c r="CO462" s="238"/>
      <c r="CP462" s="238"/>
      <c r="CQ462" s="238"/>
      <c r="CR462" s="238"/>
      <c r="CS462" s="238"/>
      <c r="CT462" s="238"/>
      <c r="CU462" s="238"/>
      <c r="CV462" s="238"/>
      <c r="CW462" s="238"/>
      <c r="CX462" s="238"/>
      <c r="CY462" s="238"/>
      <c r="CZ462" s="238"/>
      <c r="DA462" s="238"/>
    </row>
    <row r="463" spans="2:105">
      <c r="B463" s="226"/>
      <c r="BP463" s="82"/>
      <c r="BQ463" s="238"/>
      <c r="BR463" s="238"/>
      <c r="BS463" s="238"/>
      <c r="BT463" s="238"/>
      <c r="BU463" s="238"/>
      <c r="BV463" s="238"/>
      <c r="BW463" s="238"/>
      <c r="BX463" s="238"/>
      <c r="BY463" s="238"/>
      <c r="BZ463" s="238"/>
      <c r="CA463" s="238"/>
      <c r="CB463" s="238"/>
      <c r="CC463" s="238"/>
      <c r="CD463" s="238"/>
      <c r="CE463" s="238"/>
      <c r="CF463" s="238"/>
      <c r="CG463" s="238"/>
      <c r="CH463" s="238"/>
      <c r="CI463" s="238"/>
      <c r="CJ463" s="238"/>
      <c r="CK463" s="238"/>
      <c r="CL463" s="238"/>
      <c r="CM463" s="238"/>
      <c r="CN463" s="238"/>
      <c r="CO463" s="238"/>
      <c r="CP463" s="238"/>
      <c r="CQ463" s="238"/>
      <c r="CR463" s="238"/>
      <c r="CS463" s="238"/>
      <c r="CT463" s="238"/>
      <c r="CU463" s="238"/>
      <c r="CV463" s="238"/>
      <c r="CW463" s="238"/>
      <c r="CX463" s="238"/>
      <c r="CY463" s="238"/>
      <c r="CZ463" s="238"/>
      <c r="DA463" s="238"/>
    </row>
    <row r="464" spans="2:105">
      <c r="B464" s="226"/>
      <c r="BP464" s="82"/>
      <c r="BQ464" s="238"/>
      <c r="BR464" s="238"/>
      <c r="BS464" s="238"/>
      <c r="BT464" s="238"/>
      <c r="BU464" s="238"/>
      <c r="BV464" s="238"/>
      <c r="BW464" s="238"/>
      <c r="BX464" s="238"/>
      <c r="BY464" s="238"/>
      <c r="BZ464" s="238"/>
      <c r="CA464" s="238"/>
      <c r="CB464" s="238"/>
      <c r="CC464" s="238"/>
      <c r="CD464" s="238"/>
      <c r="CE464" s="238"/>
      <c r="CF464" s="238"/>
      <c r="CG464" s="238"/>
      <c r="CH464" s="238"/>
      <c r="CI464" s="238"/>
      <c r="CJ464" s="238"/>
      <c r="CK464" s="238"/>
      <c r="CL464" s="238"/>
      <c r="CM464" s="238"/>
      <c r="CN464" s="238"/>
      <c r="CO464" s="238"/>
      <c r="CP464" s="238"/>
      <c r="CQ464" s="238"/>
      <c r="CR464" s="238"/>
      <c r="CS464" s="238"/>
      <c r="CT464" s="238"/>
      <c r="CU464" s="238"/>
      <c r="CV464" s="238"/>
      <c r="CW464" s="238"/>
      <c r="CX464" s="238"/>
      <c r="CY464" s="238"/>
      <c r="CZ464" s="238"/>
      <c r="DA464" s="238"/>
    </row>
    <row r="465" spans="2:105">
      <c r="B465" s="226"/>
      <c r="BP465" s="82"/>
      <c r="BQ465" s="238"/>
      <c r="BR465" s="238"/>
      <c r="BS465" s="238"/>
      <c r="BT465" s="238"/>
      <c r="BU465" s="238"/>
      <c r="BV465" s="238"/>
      <c r="BW465" s="238"/>
      <c r="BX465" s="238"/>
      <c r="BY465" s="238"/>
      <c r="BZ465" s="238"/>
      <c r="CA465" s="238"/>
      <c r="CB465" s="238"/>
      <c r="CC465" s="238"/>
      <c r="CD465" s="238"/>
      <c r="CE465" s="238"/>
      <c r="CF465" s="238"/>
      <c r="CG465" s="238"/>
      <c r="CH465" s="238"/>
      <c r="CI465" s="238"/>
      <c r="CJ465" s="238"/>
      <c r="CK465" s="238"/>
      <c r="CL465" s="238"/>
      <c r="CM465" s="238"/>
      <c r="CN465" s="238"/>
      <c r="CO465" s="238"/>
      <c r="CP465" s="238"/>
      <c r="CQ465" s="238"/>
      <c r="CR465" s="238"/>
      <c r="CS465" s="238"/>
      <c r="CT465" s="238"/>
      <c r="CU465" s="238"/>
      <c r="CV465" s="238"/>
      <c r="CW465" s="238"/>
      <c r="CX465" s="238"/>
      <c r="CY465" s="238"/>
      <c r="CZ465" s="238"/>
      <c r="DA465" s="238"/>
    </row>
    <row r="466" spans="2:105">
      <c r="B466" s="226"/>
      <c r="BP466" s="82"/>
      <c r="BQ466" s="238"/>
      <c r="BR466" s="238"/>
      <c r="BS466" s="238"/>
      <c r="BT466" s="238"/>
      <c r="BU466" s="238"/>
      <c r="BV466" s="238"/>
      <c r="BW466" s="238"/>
      <c r="BX466" s="238"/>
      <c r="BY466" s="238"/>
      <c r="BZ466" s="238"/>
      <c r="CA466" s="238"/>
      <c r="CB466" s="238"/>
      <c r="CC466" s="238"/>
      <c r="CD466" s="238"/>
      <c r="CE466" s="238"/>
      <c r="CF466" s="238"/>
      <c r="CG466" s="238"/>
      <c r="CH466" s="238"/>
      <c r="CI466" s="238"/>
      <c r="CJ466" s="238"/>
      <c r="CK466" s="238"/>
      <c r="CL466" s="238"/>
      <c r="CM466" s="238"/>
      <c r="CN466" s="238"/>
      <c r="CO466" s="238"/>
      <c r="CP466" s="238"/>
      <c r="CQ466" s="238"/>
      <c r="CR466" s="238"/>
      <c r="CS466" s="238"/>
      <c r="CT466" s="238"/>
      <c r="CU466" s="238"/>
      <c r="CV466" s="238"/>
      <c r="CW466" s="238"/>
      <c r="CX466" s="238"/>
      <c r="CY466" s="238"/>
      <c r="CZ466" s="238"/>
      <c r="DA466" s="238"/>
    </row>
    <row r="467" spans="2:105">
      <c r="B467" s="226"/>
      <c r="BP467" s="82"/>
      <c r="BQ467" s="238"/>
      <c r="BR467" s="238"/>
      <c r="BS467" s="238"/>
      <c r="BT467" s="238"/>
      <c r="BU467" s="238"/>
      <c r="BV467" s="238"/>
      <c r="BW467" s="238"/>
      <c r="BX467" s="238"/>
      <c r="BY467" s="238"/>
      <c r="BZ467" s="238"/>
      <c r="CA467" s="238"/>
      <c r="CB467" s="238"/>
      <c r="CC467" s="238"/>
      <c r="CD467" s="238"/>
      <c r="CE467" s="238"/>
      <c r="CF467" s="238"/>
      <c r="CG467" s="238"/>
      <c r="CH467" s="238"/>
      <c r="CI467" s="238"/>
      <c r="CJ467" s="238"/>
      <c r="CK467" s="238"/>
      <c r="CL467" s="238"/>
      <c r="CM467" s="238"/>
      <c r="CN467" s="238"/>
      <c r="CO467" s="238"/>
      <c r="CP467" s="238"/>
      <c r="CQ467" s="238"/>
      <c r="CR467" s="238"/>
      <c r="CS467" s="238"/>
      <c r="CT467" s="238"/>
      <c r="CU467" s="238"/>
      <c r="CV467" s="238"/>
      <c r="CW467" s="238"/>
      <c r="CX467" s="238"/>
      <c r="CY467" s="238"/>
      <c r="CZ467" s="238"/>
      <c r="DA467" s="238"/>
    </row>
    <row r="468" spans="2:105">
      <c r="B468" s="226"/>
      <c r="BP468" s="82"/>
      <c r="BQ468" s="238"/>
      <c r="BR468" s="238"/>
      <c r="BS468" s="238"/>
      <c r="BT468" s="238"/>
      <c r="BU468" s="238"/>
      <c r="BV468" s="238"/>
      <c r="BW468" s="238"/>
      <c r="BX468" s="238"/>
      <c r="BY468" s="238"/>
      <c r="BZ468" s="238"/>
      <c r="CA468" s="238"/>
      <c r="CB468" s="238"/>
      <c r="CC468" s="238"/>
      <c r="CD468" s="238"/>
      <c r="CE468" s="238"/>
      <c r="CF468" s="238"/>
      <c r="CG468" s="238"/>
      <c r="CH468" s="238"/>
      <c r="CI468" s="238"/>
      <c r="CJ468" s="238"/>
      <c r="CK468" s="238"/>
      <c r="CL468" s="238"/>
      <c r="CM468" s="238"/>
      <c r="CN468" s="238"/>
      <c r="CO468" s="238"/>
      <c r="CP468" s="238"/>
      <c r="CQ468" s="238"/>
      <c r="CR468" s="238"/>
      <c r="CS468" s="238"/>
      <c r="CT468" s="238"/>
      <c r="CU468" s="238"/>
      <c r="CV468" s="238"/>
      <c r="CW468" s="238"/>
      <c r="CX468" s="238"/>
      <c r="CY468" s="238"/>
      <c r="CZ468" s="238"/>
      <c r="DA468" s="238"/>
    </row>
    <row r="469" spans="2:105">
      <c r="B469" s="226"/>
      <c r="BP469" s="82"/>
      <c r="BQ469" s="238"/>
      <c r="BR469" s="238"/>
      <c r="BS469" s="238"/>
      <c r="BT469" s="238"/>
      <c r="BU469" s="238"/>
      <c r="BV469" s="238"/>
      <c r="BW469" s="238"/>
      <c r="BX469" s="238"/>
      <c r="BY469" s="238"/>
      <c r="BZ469" s="238"/>
      <c r="CA469" s="238"/>
      <c r="CB469" s="238"/>
      <c r="CC469" s="238"/>
      <c r="CD469" s="238"/>
      <c r="CE469" s="238"/>
      <c r="CF469" s="238"/>
      <c r="CG469" s="238"/>
      <c r="CH469" s="238"/>
      <c r="CI469" s="238"/>
      <c r="CJ469" s="238"/>
      <c r="CK469" s="238"/>
      <c r="CL469" s="238"/>
      <c r="CM469" s="238"/>
      <c r="CN469" s="238"/>
      <c r="CO469" s="238"/>
      <c r="CP469" s="238"/>
      <c r="CQ469" s="238"/>
      <c r="CR469" s="238"/>
      <c r="CS469" s="238"/>
      <c r="CT469" s="238"/>
      <c r="CU469" s="238"/>
      <c r="CV469" s="238"/>
      <c r="CW469" s="238"/>
      <c r="CX469" s="238"/>
      <c r="CY469" s="238"/>
      <c r="CZ469" s="238"/>
      <c r="DA469" s="238"/>
    </row>
    <row r="470" spans="2:105">
      <c r="B470" s="226"/>
      <c r="BP470" s="82"/>
      <c r="BQ470" s="238"/>
      <c r="BR470" s="238"/>
      <c r="BS470" s="238"/>
      <c r="BT470" s="238"/>
      <c r="BU470" s="238"/>
      <c r="BV470" s="238"/>
      <c r="BW470" s="238"/>
      <c r="BX470" s="238"/>
      <c r="BY470" s="238"/>
      <c r="BZ470" s="238"/>
      <c r="CA470" s="238"/>
      <c r="CB470" s="238"/>
      <c r="CC470" s="238"/>
      <c r="CD470" s="238"/>
      <c r="CE470" s="238"/>
      <c r="CF470" s="238"/>
      <c r="CG470" s="238"/>
      <c r="CH470" s="238"/>
      <c r="CI470" s="238"/>
      <c r="CJ470" s="238"/>
      <c r="CK470" s="238"/>
      <c r="CL470" s="238"/>
      <c r="CM470" s="238"/>
      <c r="CN470" s="238"/>
      <c r="CO470" s="238"/>
      <c r="CP470" s="238"/>
      <c r="CQ470" s="238"/>
      <c r="CR470" s="238"/>
      <c r="CS470" s="238"/>
      <c r="CT470" s="238"/>
      <c r="CU470" s="238"/>
      <c r="CV470" s="238"/>
      <c r="CW470" s="238"/>
      <c r="CX470" s="238"/>
      <c r="CY470" s="238"/>
      <c r="CZ470" s="238"/>
      <c r="DA470" s="238"/>
    </row>
    <row r="471" spans="2:105">
      <c r="B471" s="226"/>
      <c r="BP471" s="82"/>
      <c r="BQ471" s="238"/>
      <c r="BR471" s="238"/>
      <c r="BS471" s="238"/>
      <c r="BT471" s="238"/>
      <c r="BU471" s="238"/>
      <c r="BV471" s="238"/>
      <c r="BW471" s="238"/>
      <c r="BX471" s="238"/>
      <c r="BY471" s="238"/>
      <c r="BZ471" s="238"/>
      <c r="CA471" s="238"/>
      <c r="CB471" s="238"/>
      <c r="CC471" s="238"/>
      <c r="CD471" s="238"/>
      <c r="CE471" s="238"/>
      <c r="CF471" s="238"/>
      <c r="CG471" s="238"/>
      <c r="CH471" s="238"/>
      <c r="CI471" s="238"/>
      <c r="CJ471" s="238"/>
      <c r="CK471" s="238"/>
      <c r="CL471" s="238"/>
      <c r="CM471" s="238"/>
      <c r="CN471" s="238"/>
      <c r="CO471" s="238"/>
      <c r="CP471" s="238"/>
      <c r="CQ471" s="238"/>
      <c r="CR471" s="238"/>
      <c r="CS471" s="238"/>
      <c r="CT471" s="238"/>
      <c r="CU471" s="238"/>
      <c r="CV471" s="238"/>
      <c r="CW471" s="238"/>
      <c r="CX471" s="238"/>
      <c r="CY471" s="238"/>
      <c r="CZ471" s="238"/>
      <c r="DA471" s="238"/>
    </row>
    <row r="472" spans="2:105">
      <c r="B472" s="226"/>
      <c r="BP472" s="82"/>
      <c r="BQ472" s="238"/>
      <c r="BR472" s="238"/>
      <c r="BS472" s="238"/>
      <c r="BT472" s="238"/>
      <c r="BU472" s="238"/>
      <c r="BV472" s="238"/>
      <c r="BW472" s="238"/>
      <c r="BX472" s="238"/>
      <c r="BY472" s="238"/>
      <c r="BZ472" s="238"/>
      <c r="CA472" s="238"/>
      <c r="CB472" s="238"/>
      <c r="CC472" s="238"/>
      <c r="CD472" s="238"/>
      <c r="CE472" s="238"/>
      <c r="CF472" s="238"/>
      <c r="CG472" s="238"/>
      <c r="CH472" s="238"/>
      <c r="CI472" s="238"/>
      <c r="CJ472" s="238"/>
      <c r="CK472" s="238"/>
      <c r="CL472" s="238"/>
      <c r="CM472" s="238"/>
      <c r="CN472" s="238"/>
      <c r="CO472" s="238"/>
      <c r="CP472" s="238"/>
      <c r="CQ472" s="238"/>
      <c r="CR472" s="238"/>
      <c r="CS472" s="238"/>
      <c r="CT472" s="238"/>
      <c r="CU472" s="238"/>
      <c r="CV472" s="238"/>
      <c r="CW472" s="238"/>
      <c r="CX472" s="238"/>
      <c r="CY472" s="238"/>
      <c r="CZ472" s="238"/>
      <c r="DA472" s="238"/>
    </row>
    <row r="473" spans="2:105">
      <c r="B473" s="226"/>
      <c r="BP473" s="82"/>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38"/>
      <c r="CN473" s="238"/>
      <c r="CO473" s="238"/>
      <c r="CP473" s="238"/>
      <c r="CQ473" s="238"/>
      <c r="CR473" s="238"/>
      <c r="CS473" s="238"/>
      <c r="CT473" s="238"/>
      <c r="CU473" s="238"/>
      <c r="CV473" s="238"/>
      <c r="CW473" s="238"/>
      <c r="CX473" s="238"/>
      <c r="CY473" s="238"/>
      <c r="CZ473" s="238"/>
      <c r="DA473" s="238"/>
    </row>
    <row r="474" spans="2:105">
      <c r="B474" s="226"/>
      <c r="BP474" s="82"/>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row>
    <row r="475" spans="2:105">
      <c r="B475" s="226"/>
      <c r="BP475" s="82"/>
      <c r="BQ475" s="238"/>
      <c r="BR475" s="238"/>
      <c r="BS475" s="238"/>
      <c r="BT475" s="238"/>
      <c r="BU475" s="238"/>
      <c r="BV475" s="238"/>
      <c r="BW475" s="238"/>
      <c r="BX475" s="238"/>
      <c r="BY475" s="238"/>
      <c r="BZ475" s="238"/>
      <c r="CA475" s="238"/>
      <c r="CB475" s="238"/>
      <c r="CC475" s="238"/>
      <c r="CD475" s="238"/>
      <c r="CE475" s="238"/>
      <c r="CF475" s="238"/>
      <c r="CG475" s="238"/>
      <c r="CH475" s="238"/>
      <c r="CI475" s="238"/>
      <c r="CJ475" s="238"/>
      <c r="CK475" s="238"/>
      <c r="CL475" s="238"/>
      <c r="CM475" s="238"/>
      <c r="CN475" s="238"/>
      <c r="CO475" s="238"/>
      <c r="CP475" s="238"/>
      <c r="CQ475" s="238"/>
      <c r="CR475" s="238"/>
      <c r="CS475" s="238"/>
      <c r="CT475" s="238"/>
      <c r="CU475" s="238"/>
      <c r="CV475" s="238"/>
      <c r="CW475" s="238"/>
      <c r="CX475" s="238"/>
      <c r="CY475" s="238"/>
      <c r="CZ475" s="238"/>
      <c r="DA475" s="238"/>
    </row>
    <row r="476" spans="2:105">
      <c r="B476" s="226"/>
      <c r="BP476" s="82"/>
      <c r="BQ476" s="238"/>
      <c r="BR476" s="238"/>
      <c r="BS476" s="238"/>
      <c r="BT476" s="238"/>
      <c r="BU476" s="238"/>
      <c r="BV476" s="238"/>
      <c r="BW476" s="238"/>
      <c r="BX476" s="238"/>
      <c r="BY476" s="238"/>
      <c r="BZ476" s="238"/>
      <c r="CA476" s="238"/>
      <c r="CB476" s="238"/>
      <c r="CC476" s="238"/>
      <c r="CD476" s="238"/>
      <c r="CE476" s="238"/>
      <c r="CF476" s="238"/>
      <c r="CG476" s="238"/>
      <c r="CH476" s="238"/>
      <c r="CI476" s="238"/>
      <c r="CJ476" s="238"/>
      <c r="CK476" s="238"/>
      <c r="CL476" s="238"/>
      <c r="CM476" s="238"/>
      <c r="CN476" s="238"/>
      <c r="CO476" s="238"/>
      <c r="CP476" s="238"/>
      <c r="CQ476" s="238"/>
      <c r="CR476" s="238"/>
      <c r="CS476" s="238"/>
      <c r="CT476" s="238"/>
      <c r="CU476" s="238"/>
      <c r="CV476" s="238"/>
      <c r="CW476" s="238"/>
      <c r="CX476" s="238"/>
      <c r="CY476" s="238"/>
      <c r="CZ476" s="238"/>
      <c r="DA476" s="238"/>
    </row>
    <row r="477" spans="2:105">
      <c r="B477" s="226"/>
      <c r="BP477" s="82"/>
      <c r="BQ477" s="238"/>
      <c r="BR477" s="238"/>
      <c r="BS477" s="238"/>
      <c r="BT477" s="238"/>
      <c r="BU477" s="238"/>
      <c r="BV477" s="238"/>
      <c r="BW477" s="238"/>
      <c r="BX477" s="238"/>
      <c r="BY477" s="238"/>
      <c r="BZ477" s="238"/>
      <c r="CA477" s="238"/>
      <c r="CB477" s="238"/>
      <c r="CC477" s="238"/>
      <c r="CD477" s="238"/>
      <c r="CE477" s="238"/>
      <c r="CF477" s="238"/>
      <c r="CG477" s="238"/>
      <c r="CH477" s="238"/>
      <c r="CI477" s="238"/>
      <c r="CJ477" s="238"/>
      <c r="CK477" s="238"/>
      <c r="CL477" s="238"/>
      <c r="CM477" s="238"/>
      <c r="CN477" s="238"/>
      <c r="CO477" s="238"/>
      <c r="CP477" s="238"/>
      <c r="CQ477" s="238"/>
      <c r="CR477" s="238"/>
      <c r="CS477" s="238"/>
      <c r="CT477" s="238"/>
      <c r="CU477" s="238"/>
      <c r="CV477" s="238"/>
      <c r="CW477" s="238"/>
      <c r="CX477" s="238"/>
      <c r="CY477" s="238"/>
      <c r="CZ477" s="238"/>
      <c r="DA477" s="238"/>
    </row>
    <row r="478" spans="2:105">
      <c r="B478" s="226"/>
      <c r="BP478" s="82"/>
      <c r="BQ478" s="238"/>
      <c r="BR478" s="238"/>
      <c r="BS478" s="238"/>
      <c r="BT478" s="238"/>
      <c r="BU478" s="238"/>
      <c r="BV478" s="238"/>
      <c r="BW478" s="238"/>
      <c r="BX478" s="238"/>
      <c r="BY478" s="238"/>
      <c r="BZ478" s="238"/>
      <c r="CA478" s="238"/>
      <c r="CB478" s="238"/>
      <c r="CC478" s="238"/>
      <c r="CD478" s="238"/>
      <c r="CE478" s="238"/>
      <c r="CF478" s="238"/>
      <c r="CG478" s="238"/>
      <c r="CH478" s="238"/>
      <c r="CI478" s="238"/>
      <c r="CJ478" s="238"/>
      <c r="CK478" s="238"/>
      <c r="CL478" s="238"/>
      <c r="CM478" s="238"/>
      <c r="CN478" s="238"/>
      <c r="CO478" s="238"/>
      <c r="CP478" s="238"/>
      <c r="CQ478" s="238"/>
      <c r="CR478" s="238"/>
      <c r="CS478" s="238"/>
      <c r="CT478" s="238"/>
      <c r="CU478" s="238"/>
      <c r="CV478" s="238"/>
      <c r="CW478" s="238"/>
      <c r="CX478" s="238"/>
      <c r="CY478" s="238"/>
      <c r="CZ478" s="238"/>
      <c r="DA478" s="238"/>
    </row>
    <row r="479" spans="2:105">
      <c r="B479" s="226"/>
      <c r="BP479" s="82"/>
      <c r="BQ479" s="238"/>
      <c r="BR479" s="238"/>
      <c r="BS479" s="238"/>
      <c r="BT479" s="238"/>
      <c r="BU479" s="238"/>
      <c r="BV479" s="238"/>
      <c r="BW479" s="238"/>
      <c r="BX479" s="238"/>
      <c r="BY479" s="238"/>
      <c r="BZ479" s="238"/>
      <c r="CA479" s="238"/>
      <c r="CB479" s="238"/>
      <c r="CC479" s="238"/>
      <c r="CD479" s="238"/>
      <c r="CE479" s="238"/>
      <c r="CF479" s="238"/>
      <c r="CG479" s="238"/>
      <c r="CH479" s="238"/>
      <c r="CI479" s="238"/>
      <c r="CJ479" s="238"/>
      <c r="CK479" s="238"/>
      <c r="CL479" s="238"/>
      <c r="CM479" s="238"/>
      <c r="CN479" s="238"/>
      <c r="CO479" s="238"/>
      <c r="CP479" s="238"/>
      <c r="CQ479" s="238"/>
      <c r="CR479" s="238"/>
      <c r="CS479" s="238"/>
      <c r="CT479" s="238"/>
      <c r="CU479" s="238"/>
      <c r="CV479" s="238"/>
      <c r="CW479" s="238"/>
      <c r="CX479" s="238"/>
      <c r="CY479" s="238"/>
      <c r="CZ479" s="238"/>
      <c r="DA479" s="238"/>
    </row>
    <row r="480" spans="2:105">
      <c r="B480" s="226"/>
      <c r="BP480" s="82"/>
      <c r="BQ480" s="238"/>
      <c r="BR480" s="238"/>
      <c r="BS480" s="238"/>
      <c r="BT480" s="238"/>
      <c r="BU480" s="238"/>
      <c r="BV480" s="238"/>
      <c r="BW480" s="238"/>
      <c r="BX480" s="238"/>
      <c r="BY480" s="238"/>
      <c r="BZ480" s="238"/>
      <c r="CA480" s="238"/>
      <c r="CB480" s="238"/>
      <c r="CC480" s="238"/>
      <c r="CD480" s="238"/>
      <c r="CE480" s="238"/>
      <c r="CF480" s="238"/>
      <c r="CG480" s="238"/>
      <c r="CH480" s="238"/>
      <c r="CI480" s="238"/>
      <c r="CJ480" s="238"/>
      <c r="CK480" s="238"/>
      <c r="CL480" s="238"/>
      <c r="CM480" s="238"/>
      <c r="CN480" s="238"/>
      <c r="CO480" s="238"/>
      <c r="CP480" s="238"/>
      <c r="CQ480" s="238"/>
      <c r="CR480" s="238"/>
      <c r="CS480" s="238"/>
      <c r="CT480" s="238"/>
      <c r="CU480" s="238"/>
      <c r="CV480" s="238"/>
      <c r="CW480" s="238"/>
      <c r="CX480" s="238"/>
      <c r="CY480" s="238"/>
      <c r="CZ480" s="238"/>
      <c r="DA480" s="238"/>
    </row>
    <row r="481" spans="2:105">
      <c r="B481" s="226"/>
      <c r="BP481" s="82"/>
      <c r="BQ481" s="238"/>
      <c r="BR481" s="238"/>
      <c r="BS481" s="238"/>
      <c r="BT481" s="238"/>
      <c r="BU481" s="238"/>
      <c r="BV481" s="238"/>
      <c r="BW481" s="238"/>
      <c r="BX481" s="238"/>
      <c r="BY481" s="238"/>
      <c r="BZ481" s="238"/>
      <c r="CA481" s="238"/>
      <c r="CB481" s="238"/>
      <c r="CC481" s="238"/>
      <c r="CD481" s="238"/>
      <c r="CE481" s="238"/>
      <c r="CF481" s="238"/>
      <c r="CG481" s="238"/>
      <c r="CH481" s="238"/>
      <c r="CI481" s="238"/>
      <c r="CJ481" s="238"/>
      <c r="CK481" s="238"/>
      <c r="CL481" s="238"/>
      <c r="CM481" s="238"/>
      <c r="CN481" s="238"/>
      <c r="CO481" s="238"/>
      <c r="CP481" s="238"/>
      <c r="CQ481" s="238"/>
      <c r="CR481" s="238"/>
      <c r="CS481" s="238"/>
      <c r="CT481" s="238"/>
      <c r="CU481" s="238"/>
      <c r="CV481" s="238"/>
      <c r="CW481" s="238"/>
      <c r="CX481" s="238"/>
      <c r="CY481" s="238"/>
      <c r="CZ481" s="238"/>
      <c r="DA481" s="238"/>
    </row>
    <row r="482" spans="2:105">
      <c r="B482" s="226"/>
      <c r="BP482" s="82"/>
      <c r="BQ482" s="238"/>
      <c r="BR482" s="238"/>
      <c r="BS482" s="238"/>
      <c r="BT482" s="238"/>
      <c r="BU482" s="238"/>
      <c r="BV482" s="238"/>
      <c r="BW482" s="238"/>
      <c r="BX482" s="238"/>
      <c r="BY482" s="238"/>
      <c r="BZ482" s="238"/>
      <c r="CA482" s="238"/>
      <c r="CB482" s="238"/>
      <c r="CC482" s="238"/>
      <c r="CD482" s="238"/>
      <c r="CE482" s="238"/>
      <c r="CF482" s="238"/>
      <c r="CG482" s="238"/>
      <c r="CH482" s="238"/>
      <c r="CI482" s="238"/>
      <c r="CJ482" s="238"/>
      <c r="CK482" s="238"/>
      <c r="CL482" s="238"/>
      <c r="CM482" s="238"/>
      <c r="CN482" s="238"/>
      <c r="CO482" s="238"/>
      <c r="CP482" s="238"/>
      <c r="CQ482" s="238"/>
      <c r="CR482" s="238"/>
      <c r="CS482" s="238"/>
      <c r="CT482" s="238"/>
      <c r="CU482" s="238"/>
      <c r="CV482" s="238"/>
      <c r="CW482" s="238"/>
      <c r="CX482" s="238"/>
      <c r="CY482" s="238"/>
      <c r="CZ482" s="238"/>
      <c r="DA482" s="238"/>
    </row>
    <row r="483" spans="2:105">
      <c r="B483" s="226"/>
      <c r="BP483" s="82"/>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row>
    <row r="484" spans="2:105">
      <c r="B484" s="226"/>
      <c r="BP484" s="82"/>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row>
    <row r="485" spans="2:105">
      <c r="B485" s="226"/>
      <c r="BP485" s="82"/>
      <c r="BQ485" s="238"/>
      <c r="BR485" s="238"/>
      <c r="BS485" s="238"/>
      <c r="BT485" s="238"/>
      <c r="BU485" s="238"/>
      <c r="BV485" s="238"/>
      <c r="BW485" s="238"/>
      <c r="BX485" s="238"/>
      <c r="BY485" s="238"/>
      <c r="BZ485" s="238"/>
      <c r="CA485" s="238"/>
      <c r="CB485" s="238"/>
      <c r="CC485" s="238"/>
      <c r="CD485" s="238"/>
      <c r="CE485" s="238"/>
      <c r="CF485" s="238"/>
      <c r="CG485" s="238"/>
      <c r="CH485" s="238"/>
      <c r="CI485" s="238"/>
      <c r="CJ485" s="238"/>
      <c r="CK485" s="238"/>
      <c r="CL485" s="238"/>
      <c r="CM485" s="238"/>
      <c r="CN485" s="238"/>
      <c r="CO485" s="238"/>
      <c r="CP485" s="238"/>
      <c r="CQ485" s="238"/>
      <c r="CR485" s="238"/>
      <c r="CS485" s="238"/>
      <c r="CT485" s="238"/>
      <c r="CU485" s="238"/>
      <c r="CV485" s="238"/>
      <c r="CW485" s="238"/>
      <c r="CX485" s="238"/>
      <c r="CY485" s="238"/>
      <c r="CZ485" s="238"/>
      <c r="DA485" s="238"/>
    </row>
    <row r="486" spans="2:105">
      <c r="B486" s="226"/>
      <c r="BP486" s="82"/>
      <c r="BQ486" s="238"/>
      <c r="BR486" s="238"/>
      <c r="BS486" s="238"/>
      <c r="BT486" s="238"/>
      <c r="BU486" s="238"/>
      <c r="BV486" s="238"/>
      <c r="BW486" s="238"/>
      <c r="BX486" s="238"/>
      <c r="BY486" s="238"/>
      <c r="BZ486" s="238"/>
      <c r="CA486" s="238"/>
      <c r="CB486" s="238"/>
      <c r="CC486" s="238"/>
      <c r="CD486" s="238"/>
      <c r="CE486" s="238"/>
      <c r="CF486" s="238"/>
      <c r="CG486" s="238"/>
      <c r="CH486" s="238"/>
      <c r="CI486" s="238"/>
      <c r="CJ486" s="238"/>
      <c r="CK486" s="238"/>
      <c r="CL486" s="238"/>
      <c r="CM486" s="238"/>
      <c r="CN486" s="238"/>
      <c r="CO486" s="238"/>
      <c r="CP486" s="238"/>
      <c r="CQ486" s="238"/>
      <c r="CR486" s="238"/>
      <c r="CS486" s="238"/>
      <c r="CT486" s="238"/>
      <c r="CU486" s="238"/>
      <c r="CV486" s="238"/>
      <c r="CW486" s="238"/>
      <c r="CX486" s="238"/>
      <c r="CY486" s="238"/>
      <c r="CZ486" s="238"/>
      <c r="DA486" s="238"/>
    </row>
    <row r="487" spans="2:105">
      <c r="B487" s="226"/>
      <c r="BP487" s="82"/>
      <c r="BQ487" s="238"/>
      <c r="BR487" s="238"/>
      <c r="BS487" s="238"/>
      <c r="BT487" s="238"/>
      <c r="BU487" s="238"/>
      <c r="BV487" s="238"/>
      <c r="BW487" s="238"/>
      <c r="BX487" s="238"/>
      <c r="BY487" s="238"/>
      <c r="BZ487" s="238"/>
      <c r="CA487" s="238"/>
      <c r="CB487" s="238"/>
      <c r="CC487" s="238"/>
      <c r="CD487" s="238"/>
      <c r="CE487" s="238"/>
      <c r="CF487" s="238"/>
      <c r="CG487" s="238"/>
      <c r="CH487" s="238"/>
      <c r="CI487" s="238"/>
      <c r="CJ487" s="238"/>
      <c r="CK487" s="238"/>
      <c r="CL487" s="238"/>
      <c r="CM487" s="238"/>
      <c r="CN487" s="238"/>
      <c r="CO487" s="238"/>
      <c r="CP487" s="238"/>
      <c r="CQ487" s="238"/>
      <c r="CR487" s="238"/>
      <c r="CS487" s="238"/>
      <c r="CT487" s="238"/>
      <c r="CU487" s="238"/>
      <c r="CV487" s="238"/>
      <c r="CW487" s="238"/>
      <c r="CX487" s="238"/>
      <c r="CY487" s="238"/>
      <c r="CZ487" s="238"/>
      <c r="DA487" s="238"/>
    </row>
    <row r="488" spans="2:105">
      <c r="B488" s="226"/>
      <c r="BP488" s="82"/>
      <c r="BQ488" s="238"/>
      <c r="BR488" s="238"/>
      <c r="BS488" s="238"/>
      <c r="BT488" s="238"/>
      <c r="BU488" s="238"/>
      <c r="BV488" s="238"/>
      <c r="BW488" s="238"/>
      <c r="BX488" s="238"/>
      <c r="BY488" s="238"/>
      <c r="BZ488" s="238"/>
      <c r="CA488" s="238"/>
      <c r="CB488" s="238"/>
      <c r="CC488" s="238"/>
      <c r="CD488" s="238"/>
      <c r="CE488" s="238"/>
      <c r="CF488" s="238"/>
      <c r="CG488" s="238"/>
      <c r="CH488" s="238"/>
      <c r="CI488" s="238"/>
      <c r="CJ488" s="238"/>
      <c r="CK488" s="238"/>
      <c r="CL488" s="238"/>
      <c r="CM488" s="238"/>
      <c r="CN488" s="238"/>
      <c r="CO488" s="238"/>
      <c r="CP488" s="238"/>
      <c r="CQ488" s="238"/>
      <c r="CR488" s="238"/>
      <c r="CS488" s="238"/>
      <c r="CT488" s="238"/>
      <c r="CU488" s="238"/>
      <c r="CV488" s="238"/>
      <c r="CW488" s="238"/>
      <c r="CX488" s="238"/>
      <c r="CY488" s="238"/>
      <c r="CZ488" s="238"/>
      <c r="DA488" s="238"/>
    </row>
    <row r="489" spans="2:105">
      <c r="B489" s="226"/>
      <c r="BP489" s="82"/>
      <c r="BQ489" s="238"/>
      <c r="BR489" s="238"/>
      <c r="BS489" s="238"/>
      <c r="BT489" s="238"/>
      <c r="BU489" s="238"/>
      <c r="BV489" s="238"/>
      <c r="BW489" s="238"/>
      <c r="BX489" s="238"/>
      <c r="BY489" s="238"/>
      <c r="BZ489" s="238"/>
      <c r="CA489" s="238"/>
      <c r="CB489" s="238"/>
      <c r="CC489" s="238"/>
      <c r="CD489" s="238"/>
      <c r="CE489" s="238"/>
      <c r="CF489" s="238"/>
      <c r="CG489" s="238"/>
      <c r="CH489" s="238"/>
      <c r="CI489" s="238"/>
      <c r="CJ489" s="238"/>
      <c r="CK489" s="238"/>
      <c r="CL489" s="238"/>
      <c r="CM489" s="238"/>
      <c r="CN489" s="238"/>
      <c r="CO489" s="238"/>
      <c r="CP489" s="238"/>
      <c r="CQ489" s="238"/>
      <c r="CR489" s="238"/>
      <c r="CS489" s="238"/>
      <c r="CT489" s="238"/>
      <c r="CU489" s="238"/>
      <c r="CV489" s="238"/>
      <c r="CW489" s="238"/>
      <c r="CX489" s="238"/>
      <c r="CY489" s="238"/>
      <c r="CZ489" s="238"/>
      <c r="DA489" s="238"/>
    </row>
    <row r="490" spans="2:105">
      <c r="B490" s="226"/>
      <c r="BP490" s="82"/>
      <c r="BQ490" s="238"/>
      <c r="BR490" s="238"/>
      <c r="BS490" s="238"/>
      <c r="BT490" s="238"/>
      <c r="BU490" s="238"/>
      <c r="BV490" s="238"/>
      <c r="BW490" s="238"/>
      <c r="BX490" s="238"/>
      <c r="BY490" s="238"/>
      <c r="BZ490" s="238"/>
      <c r="CA490" s="238"/>
      <c r="CB490" s="238"/>
      <c r="CC490" s="238"/>
      <c r="CD490" s="238"/>
      <c r="CE490" s="238"/>
      <c r="CF490" s="238"/>
      <c r="CG490" s="238"/>
      <c r="CH490" s="238"/>
      <c r="CI490" s="238"/>
      <c r="CJ490" s="238"/>
      <c r="CK490" s="238"/>
      <c r="CL490" s="238"/>
      <c r="CM490" s="238"/>
      <c r="CN490" s="238"/>
      <c r="CO490" s="238"/>
      <c r="CP490" s="238"/>
      <c r="CQ490" s="238"/>
      <c r="CR490" s="238"/>
      <c r="CS490" s="238"/>
      <c r="CT490" s="238"/>
      <c r="CU490" s="238"/>
      <c r="CV490" s="238"/>
      <c r="CW490" s="238"/>
      <c r="CX490" s="238"/>
      <c r="CY490" s="238"/>
      <c r="CZ490" s="238"/>
      <c r="DA490" s="238"/>
    </row>
    <row r="491" spans="2:105">
      <c r="B491" s="226"/>
      <c r="BP491" s="82"/>
      <c r="BQ491" s="238"/>
      <c r="BR491" s="238"/>
      <c r="BS491" s="238"/>
      <c r="BT491" s="238"/>
      <c r="BU491" s="238"/>
      <c r="BV491" s="238"/>
      <c r="BW491" s="238"/>
      <c r="BX491" s="238"/>
      <c r="BY491" s="238"/>
      <c r="BZ491" s="238"/>
      <c r="CA491" s="238"/>
      <c r="CB491" s="238"/>
      <c r="CC491" s="238"/>
      <c r="CD491" s="238"/>
      <c r="CE491" s="238"/>
      <c r="CF491" s="238"/>
      <c r="CG491" s="238"/>
      <c r="CH491" s="238"/>
      <c r="CI491" s="238"/>
      <c r="CJ491" s="238"/>
      <c r="CK491" s="238"/>
      <c r="CL491" s="238"/>
      <c r="CM491" s="238"/>
      <c r="CN491" s="238"/>
      <c r="CO491" s="238"/>
      <c r="CP491" s="238"/>
      <c r="CQ491" s="238"/>
      <c r="CR491" s="238"/>
      <c r="CS491" s="238"/>
      <c r="CT491" s="238"/>
      <c r="CU491" s="238"/>
      <c r="CV491" s="238"/>
      <c r="CW491" s="238"/>
      <c r="CX491" s="238"/>
      <c r="CY491" s="238"/>
      <c r="CZ491" s="238"/>
      <c r="DA491" s="238"/>
    </row>
    <row r="492" spans="2:105">
      <c r="B492" s="226"/>
      <c r="BP492" s="82"/>
      <c r="BQ492" s="238"/>
      <c r="BR492" s="238"/>
      <c r="BS492" s="238"/>
      <c r="BT492" s="238"/>
      <c r="BU492" s="238"/>
      <c r="BV492" s="238"/>
      <c r="BW492" s="238"/>
      <c r="BX492" s="238"/>
      <c r="BY492" s="238"/>
      <c r="BZ492" s="238"/>
      <c r="CA492" s="238"/>
      <c r="CB492" s="238"/>
      <c r="CC492" s="238"/>
      <c r="CD492" s="238"/>
      <c r="CE492" s="238"/>
      <c r="CF492" s="238"/>
      <c r="CG492" s="238"/>
      <c r="CH492" s="238"/>
      <c r="CI492" s="238"/>
      <c r="CJ492" s="238"/>
      <c r="CK492" s="238"/>
      <c r="CL492" s="238"/>
      <c r="CM492" s="238"/>
      <c r="CN492" s="238"/>
      <c r="CO492" s="238"/>
      <c r="CP492" s="238"/>
      <c r="CQ492" s="238"/>
      <c r="CR492" s="238"/>
      <c r="CS492" s="238"/>
      <c r="CT492" s="238"/>
      <c r="CU492" s="238"/>
      <c r="CV492" s="238"/>
      <c r="CW492" s="238"/>
      <c r="CX492" s="238"/>
      <c r="CY492" s="238"/>
      <c r="CZ492" s="238"/>
      <c r="DA492" s="238"/>
    </row>
    <row r="493" spans="2:105">
      <c r="B493" s="226"/>
      <c r="BP493" s="82"/>
      <c r="BQ493" s="238"/>
      <c r="BR493" s="238"/>
      <c r="BS493" s="238"/>
      <c r="BT493" s="238"/>
      <c r="BU493" s="238"/>
      <c r="BV493" s="238"/>
      <c r="BW493" s="238"/>
      <c r="BX493" s="238"/>
      <c r="BY493" s="238"/>
      <c r="BZ493" s="238"/>
      <c r="CA493" s="238"/>
      <c r="CB493" s="238"/>
      <c r="CC493" s="238"/>
      <c r="CD493" s="238"/>
      <c r="CE493" s="238"/>
      <c r="CF493" s="238"/>
      <c r="CG493" s="238"/>
      <c r="CH493" s="238"/>
      <c r="CI493" s="238"/>
      <c r="CJ493" s="238"/>
      <c r="CK493" s="238"/>
      <c r="CL493" s="238"/>
      <c r="CM493" s="238"/>
      <c r="CN493" s="238"/>
      <c r="CO493" s="238"/>
      <c r="CP493" s="238"/>
      <c r="CQ493" s="238"/>
      <c r="CR493" s="238"/>
      <c r="CS493" s="238"/>
      <c r="CT493" s="238"/>
      <c r="CU493" s="238"/>
      <c r="CV493" s="238"/>
      <c r="CW493" s="238"/>
      <c r="CX493" s="238"/>
      <c r="CY493" s="238"/>
      <c r="CZ493" s="238"/>
      <c r="DA493" s="238"/>
    </row>
    <row r="494" spans="2:105">
      <c r="B494" s="226"/>
      <c r="BP494" s="82"/>
      <c r="BQ494" s="238"/>
      <c r="BR494" s="238"/>
      <c r="BS494" s="238"/>
      <c r="BT494" s="238"/>
      <c r="BU494" s="238"/>
      <c r="BV494" s="238"/>
      <c r="BW494" s="238"/>
      <c r="BX494" s="238"/>
      <c r="BY494" s="238"/>
      <c r="BZ494" s="238"/>
      <c r="CA494" s="238"/>
      <c r="CB494" s="238"/>
      <c r="CC494" s="238"/>
      <c r="CD494" s="238"/>
      <c r="CE494" s="238"/>
      <c r="CF494" s="238"/>
      <c r="CG494" s="238"/>
      <c r="CH494" s="238"/>
      <c r="CI494" s="238"/>
      <c r="CJ494" s="238"/>
      <c r="CK494" s="238"/>
      <c r="CL494" s="238"/>
      <c r="CM494" s="238"/>
      <c r="CN494" s="238"/>
      <c r="CO494" s="238"/>
      <c r="CP494" s="238"/>
      <c r="CQ494" s="238"/>
      <c r="CR494" s="238"/>
      <c r="CS494" s="238"/>
      <c r="CT494" s="238"/>
      <c r="CU494" s="238"/>
      <c r="CV494" s="238"/>
      <c r="CW494" s="238"/>
      <c r="CX494" s="238"/>
      <c r="CY494" s="238"/>
      <c r="CZ494" s="238"/>
      <c r="DA494" s="238"/>
    </row>
    <row r="495" spans="2:105">
      <c r="B495" s="226"/>
      <c r="BP495" s="82"/>
      <c r="BQ495" s="238"/>
      <c r="BR495" s="238"/>
      <c r="BS495" s="238"/>
      <c r="BT495" s="238"/>
      <c r="BU495" s="238"/>
      <c r="BV495" s="238"/>
      <c r="BW495" s="238"/>
      <c r="BX495" s="238"/>
      <c r="BY495" s="238"/>
      <c r="BZ495" s="238"/>
      <c r="CA495" s="238"/>
      <c r="CB495" s="238"/>
      <c r="CC495" s="238"/>
      <c r="CD495" s="238"/>
      <c r="CE495" s="238"/>
      <c r="CF495" s="238"/>
      <c r="CG495" s="238"/>
      <c r="CH495" s="238"/>
      <c r="CI495" s="238"/>
      <c r="CJ495" s="238"/>
      <c r="CK495" s="238"/>
      <c r="CL495" s="238"/>
      <c r="CM495" s="238"/>
      <c r="CN495" s="238"/>
      <c r="CO495" s="238"/>
      <c r="CP495" s="238"/>
      <c r="CQ495" s="238"/>
      <c r="CR495" s="238"/>
      <c r="CS495" s="238"/>
      <c r="CT495" s="238"/>
      <c r="CU495" s="238"/>
      <c r="CV495" s="238"/>
      <c r="CW495" s="238"/>
      <c r="CX495" s="238"/>
      <c r="CY495" s="238"/>
      <c r="CZ495" s="238"/>
      <c r="DA495" s="238"/>
    </row>
    <row r="496" spans="2:105">
      <c r="B496" s="226"/>
      <c r="BP496" s="82"/>
      <c r="BQ496" s="238"/>
      <c r="BR496" s="238"/>
      <c r="BS496" s="238"/>
      <c r="BT496" s="238"/>
      <c r="BU496" s="238"/>
      <c r="BV496" s="238"/>
      <c r="BW496" s="238"/>
      <c r="BX496" s="238"/>
      <c r="BY496" s="238"/>
      <c r="BZ496" s="238"/>
      <c r="CA496" s="238"/>
      <c r="CB496" s="238"/>
      <c r="CC496" s="238"/>
      <c r="CD496" s="238"/>
      <c r="CE496" s="238"/>
      <c r="CF496" s="238"/>
      <c r="CG496" s="238"/>
      <c r="CH496" s="238"/>
      <c r="CI496" s="238"/>
      <c r="CJ496" s="238"/>
      <c r="CK496" s="238"/>
      <c r="CL496" s="238"/>
      <c r="CM496" s="238"/>
      <c r="CN496" s="238"/>
      <c r="CO496" s="238"/>
      <c r="CP496" s="238"/>
      <c r="CQ496" s="238"/>
      <c r="CR496" s="238"/>
      <c r="CS496" s="238"/>
      <c r="CT496" s="238"/>
      <c r="CU496" s="238"/>
      <c r="CV496" s="238"/>
      <c r="CW496" s="238"/>
      <c r="CX496" s="238"/>
      <c r="CY496" s="238"/>
      <c r="CZ496" s="238"/>
      <c r="DA496" s="238"/>
    </row>
    <row r="497" spans="2:105">
      <c r="B497" s="226"/>
      <c r="BP497" s="82"/>
      <c r="BQ497" s="238"/>
      <c r="BR497" s="238"/>
      <c r="BS497" s="238"/>
      <c r="BT497" s="238"/>
      <c r="BU497" s="238"/>
      <c r="BV497" s="238"/>
      <c r="BW497" s="238"/>
      <c r="BX497" s="238"/>
      <c r="BY497" s="238"/>
      <c r="BZ497" s="238"/>
      <c r="CA497" s="238"/>
      <c r="CB497" s="238"/>
      <c r="CC497" s="238"/>
      <c r="CD497" s="238"/>
      <c r="CE497" s="238"/>
      <c r="CF497" s="238"/>
      <c r="CG497" s="238"/>
      <c r="CH497" s="238"/>
      <c r="CI497" s="238"/>
      <c r="CJ497" s="238"/>
      <c r="CK497" s="238"/>
      <c r="CL497" s="238"/>
      <c r="CM497" s="238"/>
      <c r="CN497" s="238"/>
      <c r="CO497" s="238"/>
      <c r="CP497" s="238"/>
      <c r="CQ497" s="238"/>
      <c r="CR497" s="238"/>
      <c r="CS497" s="238"/>
      <c r="CT497" s="238"/>
      <c r="CU497" s="238"/>
      <c r="CV497" s="238"/>
      <c r="CW497" s="238"/>
      <c r="CX497" s="238"/>
      <c r="CY497" s="238"/>
      <c r="CZ497" s="238"/>
      <c r="DA497" s="238"/>
    </row>
    <row r="498" spans="2:105">
      <c r="B498" s="226"/>
      <c r="BP498" s="82"/>
      <c r="BQ498" s="238"/>
      <c r="BR498" s="238"/>
      <c r="BS498" s="238"/>
      <c r="BT498" s="238"/>
      <c r="BU498" s="238"/>
      <c r="BV498" s="238"/>
      <c r="BW498" s="238"/>
      <c r="BX498" s="238"/>
      <c r="BY498" s="238"/>
      <c r="BZ498" s="238"/>
      <c r="CA498" s="238"/>
      <c r="CB498" s="238"/>
      <c r="CC498" s="238"/>
      <c r="CD498" s="238"/>
      <c r="CE498" s="238"/>
      <c r="CF498" s="238"/>
      <c r="CG498" s="238"/>
      <c r="CH498" s="238"/>
      <c r="CI498" s="238"/>
      <c r="CJ498" s="238"/>
      <c r="CK498" s="238"/>
      <c r="CL498" s="238"/>
      <c r="CM498" s="238"/>
      <c r="CN498" s="238"/>
      <c r="CO498" s="238"/>
      <c r="CP498" s="238"/>
      <c r="CQ498" s="238"/>
      <c r="CR498" s="238"/>
      <c r="CS498" s="238"/>
      <c r="CT498" s="238"/>
      <c r="CU498" s="238"/>
      <c r="CV498" s="238"/>
      <c r="CW498" s="238"/>
      <c r="CX498" s="238"/>
      <c r="CY498" s="238"/>
      <c r="CZ498" s="238"/>
      <c r="DA498" s="238"/>
    </row>
    <row r="499" spans="2:105">
      <c r="B499" s="226"/>
      <c r="BP499" s="82"/>
      <c r="BQ499" s="238"/>
      <c r="BR499" s="238"/>
      <c r="BS499" s="238"/>
      <c r="BT499" s="238"/>
      <c r="BU499" s="238"/>
      <c r="BV499" s="238"/>
      <c r="BW499" s="238"/>
      <c r="BX499" s="238"/>
      <c r="BY499" s="238"/>
      <c r="BZ499" s="238"/>
      <c r="CA499" s="238"/>
      <c r="CB499" s="238"/>
      <c r="CC499" s="238"/>
      <c r="CD499" s="238"/>
      <c r="CE499" s="238"/>
      <c r="CF499" s="238"/>
      <c r="CG499" s="238"/>
      <c r="CH499" s="238"/>
      <c r="CI499" s="238"/>
      <c r="CJ499" s="238"/>
      <c r="CK499" s="238"/>
      <c r="CL499" s="238"/>
      <c r="CM499" s="238"/>
      <c r="CN499" s="238"/>
      <c r="CO499" s="238"/>
      <c r="CP499" s="238"/>
      <c r="CQ499" s="238"/>
      <c r="CR499" s="238"/>
      <c r="CS499" s="238"/>
      <c r="CT499" s="238"/>
      <c r="CU499" s="238"/>
      <c r="CV499" s="238"/>
      <c r="CW499" s="238"/>
      <c r="CX499" s="238"/>
      <c r="CY499" s="238"/>
      <c r="CZ499" s="238"/>
      <c r="DA499" s="238"/>
    </row>
    <row r="500" spans="2:105">
      <c r="B500" s="226"/>
      <c r="BP500" s="82"/>
      <c r="BQ500" s="238"/>
      <c r="BR500" s="238"/>
      <c r="BS500" s="238"/>
      <c r="BT500" s="238"/>
      <c r="BU500" s="238"/>
      <c r="BV500" s="238"/>
      <c r="BW500" s="238"/>
      <c r="BX500" s="238"/>
      <c r="BY500" s="238"/>
      <c r="BZ500" s="238"/>
      <c r="CA500" s="238"/>
      <c r="CB500" s="238"/>
      <c r="CC500" s="238"/>
      <c r="CD500" s="238"/>
      <c r="CE500" s="238"/>
      <c r="CF500" s="238"/>
      <c r="CG500" s="238"/>
      <c r="CH500" s="238"/>
      <c r="CI500" s="238"/>
      <c r="CJ500" s="238"/>
      <c r="CK500" s="238"/>
      <c r="CL500" s="238"/>
      <c r="CM500" s="238"/>
      <c r="CN500" s="238"/>
      <c r="CO500" s="238"/>
      <c r="CP500" s="238"/>
      <c r="CQ500" s="238"/>
      <c r="CR500" s="238"/>
      <c r="CS500" s="238"/>
      <c r="CT500" s="238"/>
      <c r="CU500" s="238"/>
      <c r="CV500" s="238"/>
      <c r="CW500" s="238"/>
      <c r="CX500" s="238"/>
      <c r="CY500" s="238"/>
      <c r="CZ500" s="238"/>
      <c r="DA500" s="238"/>
    </row>
    <row r="501" spans="2:105">
      <c r="B501" s="226"/>
      <c r="BP501" s="82"/>
      <c r="BQ501" s="238"/>
      <c r="BR501" s="238"/>
      <c r="BS501" s="238"/>
      <c r="BT501" s="238"/>
      <c r="BU501" s="238"/>
      <c r="BV501" s="238"/>
      <c r="BW501" s="238"/>
      <c r="BX501" s="238"/>
      <c r="BY501" s="238"/>
      <c r="BZ501" s="238"/>
      <c r="CA501" s="238"/>
      <c r="CB501" s="238"/>
      <c r="CC501" s="238"/>
      <c r="CD501" s="238"/>
      <c r="CE501" s="238"/>
      <c r="CF501" s="238"/>
      <c r="CG501" s="238"/>
      <c r="CH501" s="238"/>
      <c r="CI501" s="238"/>
      <c r="CJ501" s="238"/>
      <c r="CK501" s="238"/>
      <c r="CL501" s="238"/>
      <c r="CM501" s="238"/>
      <c r="CN501" s="238"/>
      <c r="CO501" s="238"/>
      <c r="CP501" s="238"/>
      <c r="CQ501" s="238"/>
      <c r="CR501" s="238"/>
      <c r="CS501" s="238"/>
      <c r="CT501" s="238"/>
      <c r="CU501" s="238"/>
      <c r="CV501" s="238"/>
      <c r="CW501" s="238"/>
      <c r="CX501" s="238"/>
      <c r="CY501" s="238"/>
      <c r="CZ501" s="238"/>
      <c r="DA501" s="238"/>
    </row>
    <row r="502" spans="2:105">
      <c r="B502" s="226"/>
      <c r="BP502" s="82"/>
      <c r="BQ502" s="238"/>
      <c r="BR502" s="238"/>
      <c r="BS502" s="238"/>
      <c r="BT502" s="238"/>
      <c r="BU502" s="238"/>
      <c r="BV502" s="238"/>
      <c r="BW502" s="238"/>
      <c r="BX502" s="238"/>
      <c r="BY502" s="238"/>
      <c r="BZ502" s="238"/>
      <c r="CA502" s="238"/>
      <c r="CB502" s="238"/>
      <c r="CC502" s="238"/>
      <c r="CD502" s="238"/>
      <c r="CE502" s="238"/>
      <c r="CF502" s="238"/>
      <c r="CG502" s="238"/>
      <c r="CH502" s="238"/>
      <c r="CI502" s="238"/>
      <c r="CJ502" s="238"/>
      <c r="CK502" s="238"/>
      <c r="CL502" s="238"/>
      <c r="CM502" s="238"/>
      <c r="CN502" s="238"/>
      <c r="CO502" s="238"/>
      <c r="CP502" s="238"/>
      <c r="CQ502" s="238"/>
      <c r="CR502" s="238"/>
      <c r="CS502" s="238"/>
      <c r="CT502" s="238"/>
      <c r="CU502" s="238"/>
      <c r="CV502" s="238"/>
      <c r="CW502" s="238"/>
      <c r="CX502" s="238"/>
      <c r="CY502" s="238"/>
      <c r="CZ502" s="238"/>
      <c r="DA502" s="238"/>
    </row>
    <row r="503" spans="2:105">
      <c r="B503" s="226"/>
      <c r="BP503" s="82"/>
      <c r="BQ503" s="238"/>
      <c r="BR503" s="238"/>
      <c r="BS503" s="238"/>
      <c r="BT503" s="238"/>
      <c r="BU503" s="238"/>
      <c r="BV503" s="238"/>
      <c r="BW503" s="238"/>
      <c r="BX503" s="238"/>
      <c r="BY503" s="238"/>
      <c r="BZ503" s="238"/>
      <c r="CA503" s="238"/>
      <c r="CB503" s="238"/>
      <c r="CC503" s="238"/>
      <c r="CD503" s="238"/>
      <c r="CE503" s="238"/>
      <c r="CF503" s="238"/>
      <c r="CG503" s="238"/>
      <c r="CH503" s="238"/>
      <c r="CI503" s="238"/>
      <c r="CJ503" s="238"/>
      <c r="CK503" s="238"/>
      <c r="CL503" s="238"/>
      <c r="CM503" s="238"/>
      <c r="CN503" s="238"/>
      <c r="CO503" s="238"/>
      <c r="CP503" s="238"/>
      <c r="CQ503" s="238"/>
      <c r="CR503" s="238"/>
      <c r="CS503" s="238"/>
      <c r="CT503" s="238"/>
      <c r="CU503" s="238"/>
      <c r="CV503" s="238"/>
      <c r="CW503" s="238"/>
      <c r="CX503" s="238"/>
      <c r="CY503" s="238"/>
      <c r="CZ503" s="238"/>
      <c r="DA503" s="238"/>
    </row>
    <row r="504" spans="2:105">
      <c r="B504" s="226"/>
      <c r="BP504" s="82"/>
      <c r="BQ504" s="238"/>
      <c r="BR504" s="238"/>
      <c r="BS504" s="238"/>
      <c r="BT504" s="238"/>
      <c r="BU504" s="238"/>
      <c r="BV504" s="238"/>
      <c r="BW504" s="238"/>
      <c r="BX504" s="238"/>
      <c r="BY504" s="238"/>
      <c r="BZ504" s="238"/>
      <c r="CA504" s="238"/>
      <c r="CB504" s="238"/>
      <c r="CC504" s="238"/>
      <c r="CD504" s="238"/>
      <c r="CE504" s="238"/>
      <c r="CF504" s="238"/>
      <c r="CG504" s="238"/>
      <c r="CH504" s="238"/>
      <c r="CI504" s="238"/>
      <c r="CJ504" s="238"/>
      <c r="CK504" s="238"/>
      <c r="CL504" s="238"/>
      <c r="CM504" s="238"/>
      <c r="CN504" s="238"/>
      <c r="CO504" s="238"/>
      <c r="CP504" s="238"/>
      <c r="CQ504" s="238"/>
      <c r="CR504" s="238"/>
      <c r="CS504" s="238"/>
      <c r="CT504" s="238"/>
      <c r="CU504" s="238"/>
      <c r="CV504" s="238"/>
      <c r="CW504" s="238"/>
      <c r="CX504" s="238"/>
      <c r="CY504" s="238"/>
      <c r="CZ504" s="238"/>
      <c r="DA504" s="238"/>
    </row>
    <row r="505" spans="2:105">
      <c r="B505" s="226"/>
      <c r="BP505" s="82"/>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38"/>
      <c r="CN505" s="238"/>
      <c r="CO505" s="238"/>
      <c r="CP505" s="238"/>
      <c r="CQ505" s="238"/>
      <c r="CR505" s="238"/>
      <c r="CS505" s="238"/>
      <c r="CT505" s="238"/>
      <c r="CU505" s="238"/>
      <c r="CV505" s="238"/>
      <c r="CW505" s="238"/>
      <c r="CX505" s="238"/>
      <c r="CY505" s="238"/>
      <c r="CZ505" s="238"/>
      <c r="DA505" s="238"/>
    </row>
    <row r="506" spans="2:105">
      <c r="B506" s="226"/>
      <c r="BP506" s="82"/>
      <c r="BQ506" s="238"/>
      <c r="BR506" s="238"/>
      <c r="BS506" s="238"/>
      <c r="BT506" s="238"/>
      <c r="BU506" s="238"/>
      <c r="BV506" s="238"/>
      <c r="BW506" s="238"/>
      <c r="BX506" s="238"/>
      <c r="BY506" s="238"/>
      <c r="BZ506" s="238"/>
      <c r="CA506" s="238"/>
      <c r="CB506" s="238"/>
      <c r="CC506" s="238"/>
      <c r="CD506" s="238"/>
      <c r="CE506" s="238"/>
      <c r="CF506" s="238"/>
      <c r="CG506" s="238"/>
      <c r="CH506" s="238"/>
      <c r="CI506" s="238"/>
      <c r="CJ506" s="238"/>
      <c r="CK506" s="238"/>
      <c r="CL506" s="238"/>
      <c r="CM506" s="238"/>
      <c r="CN506" s="238"/>
      <c r="CO506" s="238"/>
      <c r="CP506" s="238"/>
      <c r="CQ506" s="238"/>
      <c r="CR506" s="238"/>
      <c r="CS506" s="238"/>
      <c r="CT506" s="238"/>
      <c r="CU506" s="238"/>
      <c r="CV506" s="238"/>
      <c r="CW506" s="238"/>
      <c r="CX506" s="238"/>
      <c r="CY506" s="238"/>
      <c r="CZ506" s="238"/>
      <c r="DA506" s="238"/>
    </row>
    <row r="507" spans="2:105">
      <c r="B507" s="226"/>
      <c r="BP507" s="82"/>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row>
    <row r="508" spans="2:105">
      <c r="B508" s="226"/>
      <c r="BP508" s="82"/>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row>
    <row r="509" spans="2:105">
      <c r="B509" s="226"/>
      <c r="BP509" s="82"/>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38"/>
      <c r="CN509" s="238"/>
      <c r="CO509" s="238"/>
      <c r="CP509" s="238"/>
      <c r="CQ509" s="238"/>
      <c r="CR509" s="238"/>
      <c r="CS509" s="238"/>
      <c r="CT509" s="238"/>
      <c r="CU509" s="238"/>
      <c r="CV509" s="238"/>
      <c r="CW509" s="238"/>
      <c r="CX509" s="238"/>
      <c r="CY509" s="238"/>
      <c r="CZ509" s="238"/>
      <c r="DA509" s="238"/>
    </row>
    <row r="510" spans="2:105">
      <c r="B510" s="226"/>
      <c r="BP510" s="82"/>
      <c r="BQ510" s="238"/>
      <c r="BR510" s="238"/>
      <c r="BS510" s="238"/>
      <c r="BT510" s="238"/>
      <c r="BU510" s="238"/>
      <c r="BV510" s="238"/>
      <c r="BW510" s="238"/>
      <c r="BX510" s="238"/>
      <c r="BY510" s="238"/>
      <c r="BZ510" s="238"/>
      <c r="CA510" s="238"/>
      <c r="CB510" s="238"/>
      <c r="CC510" s="238"/>
      <c r="CD510" s="238"/>
      <c r="CE510" s="238"/>
      <c r="CF510" s="238"/>
      <c r="CG510" s="238"/>
      <c r="CH510" s="238"/>
      <c r="CI510" s="238"/>
      <c r="CJ510" s="238"/>
      <c r="CK510" s="238"/>
      <c r="CL510" s="238"/>
      <c r="CM510" s="238"/>
      <c r="CN510" s="238"/>
      <c r="CO510" s="238"/>
      <c r="CP510" s="238"/>
      <c r="CQ510" s="238"/>
      <c r="CR510" s="238"/>
      <c r="CS510" s="238"/>
      <c r="CT510" s="238"/>
      <c r="CU510" s="238"/>
      <c r="CV510" s="238"/>
      <c r="CW510" s="238"/>
      <c r="CX510" s="238"/>
      <c r="CY510" s="238"/>
      <c r="CZ510" s="238"/>
      <c r="DA510" s="238"/>
    </row>
    <row r="511" spans="2:105">
      <c r="B511" s="226"/>
      <c r="BP511" s="82"/>
      <c r="BQ511" s="238"/>
      <c r="BR511" s="238"/>
      <c r="BS511" s="238"/>
      <c r="BT511" s="238"/>
      <c r="BU511" s="238"/>
      <c r="BV511" s="238"/>
      <c r="BW511" s="238"/>
      <c r="BX511" s="238"/>
      <c r="BY511" s="238"/>
      <c r="BZ511" s="238"/>
      <c r="CA511" s="238"/>
      <c r="CB511" s="238"/>
      <c r="CC511" s="238"/>
      <c r="CD511" s="238"/>
      <c r="CE511" s="238"/>
      <c r="CF511" s="238"/>
      <c r="CG511" s="238"/>
      <c r="CH511" s="238"/>
      <c r="CI511" s="238"/>
      <c r="CJ511" s="238"/>
      <c r="CK511" s="238"/>
      <c r="CL511" s="238"/>
      <c r="CM511" s="238"/>
      <c r="CN511" s="238"/>
      <c r="CO511" s="238"/>
      <c r="CP511" s="238"/>
      <c r="CQ511" s="238"/>
      <c r="CR511" s="238"/>
      <c r="CS511" s="238"/>
      <c r="CT511" s="238"/>
      <c r="CU511" s="238"/>
      <c r="CV511" s="238"/>
      <c r="CW511" s="238"/>
      <c r="CX511" s="238"/>
      <c r="CY511" s="238"/>
      <c r="CZ511" s="238"/>
      <c r="DA511" s="238"/>
    </row>
    <row r="512" spans="2:105">
      <c r="B512" s="226"/>
      <c r="BP512" s="82"/>
      <c r="BQ512" s="238"/>
      <c r="BR512" s="238"/>
      <c r="BS512" s="238"/>
      <c r="BT512" s="238"/>
      <c r="BU512" s="238"/>
      <c r="BV512" s="238"/>
      <c r="BW512" s="238"/>
      <c r="BX512" s="238"/>
      <c r="BY512" s="238"/>
      <c r="BZ512" s="238"/>
      <c r="CA512" s="238"/>
      <c r="CB512" s="238"/>
      <c r="CC512" s="238"/>
      <c r="CD512" s="238"/>
      <c r="CE512" s="238"/>
      <c r="CF512" s="238"/>
      <c r="CG512" s="238"/>
      <c r="CH512" s="238"/>
      <c r="CI512" s="238"/>
      <c r="CJ512" s="238"/>
      <c r="CK512" s="238"/>
      <c r="CL512" s="238"/>
      <c r="CM512" s="238"/>
      <c r="CN512" s="238"/>
      <c r="CO512" s="238"/>
      <c r="CP512" s="238"/>
      <c r="CQ512" s="238"/>
      <c r="CR512" s="238"/>
      <c r="CS512" s="238"/>
      <c r="CT512" s="238"/>
      <c r="CU512" s="238"/>
      <c r="CV512" s="238"/>
      <c r="CW512" s="238"/>
      <c r="CX512" s="238"/>
      <c r="CY512" s="238"/>
      <c r="CZ512" s="238"/>
      <c r="DA512" s="238"/>
    </row>
    <row r="513" spans="2:105">
      <c r="B513" s="226"/>
      <c r="BP513" s="82"/>
      <c r="BQ513" s="238"/>
      <c r="BR513" s="238"/>
      <c r="BS513" s="238"/>
      <c r="BT513" s="238"/>
      <c r="BU513" s="238"/>
      <c r="BV513" s="238"/>
      <c r="BW513" s="238"/>
      <c r="BX513" s="238"/>
      <c r="BY513" s="238"/>
      <c r="BZ513" s="238"/>
      <c r="CA513" s="238"/>
      <c r="CB513" s="238"/>
      <c r="CC513" s="238"/>
      <c r="CD513" s="238"/>
      <c r="CE513" s="238"/>
      <c r="CF513" s="238"/>
      <c r="CG513" s="238"/>
      <c r="CH513" s="238"/>
      <c r="CI513" s="238"/>
      <c r="CJ513" s="238"/>
      <c r="CK513" s="238"/>
      <c r="CL513" s="238"/>
      <c r="CM513" s="238"/>
      <c r="CN513" s="238"/>
      <c r="CO513" s="238"/>
      <c r="CP513" s="238"/>
      <c r="CQ513" s="238"/>
      <c r="CR513" s="238"/>
      <c r="CS513" s="238"/>
      <c r="CT513" s="238"/>
      <c r="CU513" s="238"/>
      <c r="CV513" s="238"/>
      <c r="CW513" s="238"/>
      <c r="CX513" s="238"/>
      <c r="CY513" s="238"/>
      <c r="CZ513" s="238"/>
      <c r="DA513" s="238"/>
    </row>
    <row r="514" spans="2:105">
      <c r="B514" s="226"/>
      <c r="BP514" s="82"/>
      <c r="BQ514" s="238"/>
      <c r="BR514" s="238"/>
      <c r="BS514" s="238"/>
      <c r="BT514" s="238"/>
      <c r="BU514" s="238"/>
      <c r="BV514" s="238"/>
      <c r="BW514" s="238"/>
      <c r="BX514" s="238"/>
      <c r="BY514" s="238"/>
      <c r="BZ514" s="238"/>
      <c r="CA514" s="238"/>
      <c r="CB514" s="238"/>
      <c r="CC514" s="238"/>
      <c r="CD514" s="238"/>
      <c r="CE514" s="238"/>
      <c r="CF514" s="238"/>
      <c r="CG514" s="238"/>
      <c r="CH514" s="238"/>
      <c r="CI514" s="238"/>
      <c r="CJ514" s="238"/>
      <c r="CK514" s="238"/>
      <c r="CL514" s="238"/>
      <c r="CM514" s="238"/>
      <c r="CN514" s="238"/>
      <c r="CO514" s="238"/>
      <c r="CP514" s="238"/>
      <c r="CQ514" s="238"/>
      <c r="CR514" s="238"/>
      <c r="CS514" s="238"/>
      <c r="CT514" s="238"/>
      <c r="CU514" s="238"/>
      <c r="CV514" s="238"/>
      <c r="CW514" s="238"/>
      <c r="CX514" s="238"/>
      <c r="CY514" s="238"/>
      <c r="CZ514" s="238"/>
      <c r="DA514" s="238"/>
    </row>
    <row r="515" spans="2:105">
      <c r="B515" s="226"/>
      <c r="BP515" s="82"/>
      <c r="BQ515" s="238"/>
      <c r="BR515" s="238"/>
      <c r="BS515" s="238"/>
      <c r="BT515" s="238"/>
      <c r="BU515" s="238"/>
      <c r="BV515" s="238"/>
      <c r="BW515" s="238"/>
      <c r="BX515" s="238"/>
      <c r="BY515" s="238"/>
      <c r="BZ515" s="238"/>
      <c r="CA515" s="238"/>
      <c r="CB515" s="238"/>
      <c r="CC515" s="238"/>
      <c r="CD515" s="238"/>
      <c r="CE515" s="238"/>
      <c r="CF515" s="238"/>
      <c r="CG515" s="238"/>
      <c r="CH515" s="238"/>
      <c r="CI515" s="238"/>
      <c r="CJ515" s="238"/>
      <c r="CK515" s="238"/>
      <c r="CL515" s="238"/>
      <c r="CM515" s="238"/>
      <c r="CN515" s="238"/>
      <c r="CO515" s="238"/>
      <c r="CP515" s="238"/>
      <c r="CQ515" s="238"/>
      <c r="CR515" s="238"/>
      <c r="CS515" s="238"/>
      <c r="CT515" s="238"/>
      <c r="CU515" s="238"/>
      <c r="CV515" s="238"/>
      <c r="CW515" s="238"/>
      <c r="CX515" s="238"/>
      <c r="CY515" s="238"/>
      <c r="CZ515" s="238"/>
      <c r="DA515" s="238"/>
    </row>
    <row r="516" spans="2:105">
      <c r="B516" s="226"/>
      <c r="BP516" s="82"/>
      <c r="BQ516" s="238"/>
      <c r="BR516" s="238"/>
      <c r="BS516" s="238"/>
      <c r="BT516" s="238"/>
      <c r="BU516" s="238"/>
      <c r="BV516" s="238"/>
      <c r="BW516" s="238"/>
      <c r="BX516" s="238"/>
      <c r="BY516" s="238"/>
      <c r="BZ516" s="238"/>
      <c r="CA516" s="238"/>
      <c r="CB516" s="238"/>
      <c r="CC516" s="238"/>
      <c r="CD516" s="238"/>
      <c r="CE516" s="238"/>
      <c r="CF516" s="238"/>
      <c r="CG516" s="238"/>
      <c r="CH516" s="238"/>
      <c r="CI516" s="238"/>
      <c r="CJ516" s="238"/>
      <c r="CK516" s="238"/>
      <c r="CL516" s="238"/>
      <c r="CM516" s="238"/>
      <c r="CN516" s="238"/>
      <c r="CO516" s="238"/>
      <c r="CP516" s="238"/>
      <c r="CQ516" s="238"/>
      <c r="CR516" s="238"/>
      <c r="CS516" s="238"/>
      <c r="CT516" s="238"/>
      <c r="CU516" s="238"/>
      <c r="CV516" s="238"/>
      <c r="CW516" s="238"/>
      <c r="CX516" s="238"/>
      <c r="CY516" s="238"/>
      <c r="CZ516" s="238"/>
      <c r="DA516" s="238"/>
    </row>
    <row r="517" spans="2:105">
      <c r="B517" s="226"/>
      <c r="BP517" s="82"/>
      <c r="BQ517" s="238"/>
      <c r="BR517" s="238"/>
      <c r="BS517" s="238"/>
      <c r="BT517" s="238"/>
      <c r="BU517" s="238"/>
      <c r="BV517" s="238"/>
      <c r="BW517" s="238"/>
      <c r="BX517" s="238"/>
      <c r="BY517" s="238"/>
      <c r="BZ517" s="238"/>
      <c r="CA517" s="238"/>
      <c r="CB517" s="238"/>
      <c r="CC517" s="238"/>
      <c r="CD517" s="238"/>
      <c r="CE517" s="238"/>
      <c r="CF517" s="238"/>
      <c r="CG517" s="238"/>
      <c r="CH517" s="238"/>
      <c r="CI517" s="238"/>
      <c r="CJ517" s="238"/>
      <c r="CK517" s="238"/>
      <c r="CL517" s="238"/>
      <c r="CM517" s="238"/>
      <c r="CN517" s="238"/>
      <c r="CO517" s="238"/>
      <c r="CP517" s="238"/>
      <c r="CQ517" s="238"/>
      <c r="CR517" s="238"/>
      <c r="CS517" s="238"/>
      <c r="CT517" s="238"/>
      <c r="CU517" s="238"/>
      <c r="CV517" s="238"/>
      <c r="CW517" s="238"/>
      <c r="CX517" s="238"/>
      <c r="CY517" s="238"/>
      <c r="CZ517" s="238"/>
      <c r="DA517" s="238"/>
    </row>
    <row r="518" spans="2:105">
      <c r="B518" s="226"/>
      <c r="BP518" s="82"/>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row>
    <row r="519" spans="2:105">
      <c r="B519" s="226"/>
      <c r="BP519" s="82"/>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row>
    <row r="520" spans="2:105">
      <c r="B520" s="226"/>
      <c r="BP520" s="82"/>
      <c r="BQ520" s="238"/>
      <c r="BR520" s="238"/>
      <c r="BS520" s="238"/>
      <c r="BT520" s="238"/>
      <c r="BU520" s="238"/>
      <c r="BV520" s="238"/>
      <c r="BW520" s="238"/>
      <c r="BX520" s="238"/>
      <c r="BY520" s="238"/>
      <c r="BZ520" s="238"/>
      <c r="CA520" s="238"/>
      <c r="CB520" s="238"/>
      <c r="CC520" s="238"/>
      <c r="CD520" s="238"/>
      <c r="CE520" s="238"/>
      <c r="CF520" s="238"/>
      <c r="CG520" s="238"/>
      <c r="CH520" s="238"/>
      <c r="CI520" s="238"/>
      <c r="CJ520" s="238"/>
      <c r="CK520" s="238"/>
      <c r="CL520" s="238"/>
      <c r="CM520" s="238"/>
      <c r="CN520" s="238"/>
      <c r="CO520" s="238"/>
      <c r="CP520" s="238"/>
      <c r="CQ520" s="238"/>
      <c r="CR520" s="238"/>
      <c r="CS520" s="238"/>
      <c r="CT520" s="238"/>
      <c r="CU520" s="238"/>
      <c r="CV520" s="238"/>
      <c r="CW520" s="238"/>
      <c r="CX520" s="238"/>
      <c r="CY520" s="238"/>
      <c r="CZ520" s="238"/>
      <c r="DA520" s="238"/>
    </row>
    <row r="521" spans="2:105">
      <c r="B521" s="226"/>
      <c r="BP521" s="82"/>
      <c r="BQ521" s="238"/>
      <c r="BR521" s="238"/>
      <c r="BS521" s="238"/>
      <c r="BT521" s="238"/>
      <c r="BU521" s="238"/>
      <c r="BV521" s="238"/>
      <c r="BW521" s="238"/>
      <c r="BX521" s="238"/>
      <c r="BY521" s="238"/>
      <c r="BZ521" s="238"/>
      <c r="CA521" s="238"/>
      <c r="CB521" s="238"/>
      <c r="CC521" s="238"/>
      <c r="CD521" s="238"/>
      <c r="CE521" s="238"/>
      <c r="CF521" s="238"/>
      <c r="CG521" s="238"/>
      <c r="CH521" s="238"/>
      <c r="CI521" s="238"/>
      <c r="CJ521" s="238"/>
      <c r="CK521" s="238"/>
      <c r="CL521" s="238"/>
      <c r="CM521" s="238"/>
      <c r="CN521" s="238"/>
      <c r="CO521" s="238"/>
      <c r="CP521" s="238"/>
      <c r="CQ521" s="238"/>
      <c r="CR521" s="238"/>
      <c r="CS521" s="238"/>
      <c r="CT521" s="238"/>
      <c r="CU521" s="238"/>
      <c r="CV521" s="238"/>
      <c r="CW521" s="238"/>
      <c r="CX521" s="238"/>
      <c r="CY521" s="238"/>
      <c r="CZ521" s="238"/>
      <c r="DA521" s="238"/>
    </row>
    <row r="522" spans="2:105">
      <c r="B522" s="226"/>
      <c r="BP522" s="82"/>
      <c r="BQ522" s="238"/>
      <c r="BR522" s="238"/>
      <c r="BS522" s="238"/>
      <c r="BT522" s="238"/>
      <c r="BU522" s="238"/>
      <c r="BV522" s="238"/>
      <c r="BW522" s="238"/>
      <c r="BX522" s="238"/>
      <c r="BY522" s="238"/>
      <c r="BZ522" s="238"/>
      <c r="CA522" s="238"/>
      <c r="CB522" s="238"/>
      <c r="CC522" s="238"/>
      <c r="CD522" s="238"/>
      <c r="CE522" s="238"/>
      <c r="CF522" s="238"/>
      <c r="CG522" s="238"/>
      <c r="CH522" s="238"/>
      <c r="CI522" s="238"/>
      <c r="CJ522" s="238"/>
      <c r="CK522" s="238"/>
      <c r="CL522" s="238"/>
      <c r="CM522" s="238"/>
      <c r="CN522" s="238"/>
      <c r="CO522" s="238"/>
      <c r="CP522" s="238"/>
      <c r="CQ522" s="238"/>
      <c r="CR522" s="238"/>
      <c r="CS522" s="238"/>
      <c r="CT522" s="238"/>
      <c r="CU522" s="238"/>
      <c r="CV522" s="238"/>
      <c r="CW522" s="238"/>
      <c r="CX522" s="238"/>
      <c r="CY522" s="238"/>
      <c r="CZ522" s="238"/>
      <c r="DA522" s="238"/>
    </row>
    <row r="523" spans="2:105">
      <c r="B523" s="226"/>
      <c r="BP523" s="82"/>
      <c r="BQ523" s="238"/>
      <c r="BR523" s="238"/>
      <c r="BS523" s="238"/>
      <c r="BT523" s="238"/>
      <c r="BU523" s="238"/>
      <c r="BV523" s="238"/>
      <c r="BW523" s="238"/>
      <c r="BX523" s="238"/>
      <c r="BY523" s="238"/>
      <c r="BZ523" s="238"/>
      <c r="CA523" s="238"/>
      <c r="CB523" s="238"/>
      <c r="CC523" s="238"/>
      <c r="CD523" s="238"/>
      <c r="CE523" s="238"/>
      <c r="CF523" s="238"/>
      <c r="CG523" s="238"/>
      <c r="CH523" s="238"/>
      <c r="CI523" s="238"/>
      <c r="CJ523" s="238"/>
      <c r="CK523" s="238"/>
      <c r="CL523" s="238"/>
      <c r="CM523" s="238"/>
      <c r="CN523" s="238"/>
      <c r="CO523" s="238"/>
      <c r="CP523" s="238"/>
      <c r="CQ523" s="238"/>
      <c r="CR523" s="238"/>
      <c r="CS523" s="238"/>
      <c r="CT523" s="238"/>
      <c r="CU523" s="238"/>
      <c r="CV523" s="238"/>
      <c r="CW523" s="238"/>
      <c r="CX523" s="238"/>
      <c r="CY523" s="238"/>
      <c r="CZ523" s="238"/>
      <c r="DA523" s="238"/>
    </row>
    <row r="524" spans="2:105">
      <c r="B524" s="226"/>
      <c r="BP524" s="82"/>
      <c r="BQ524" s="238"/>
      <c r="BR524" s="238"/>
      <c r="BS524" s="238"/>
      <c r="BT524" s="238"/>
      <c r="BU524" s="238"/>
      <c r="BV524" s="238"/>
      <c r="BW524" s="238"/>
      <c r="BX524" s="238"/>
      <c r="BY524" s="238"/>
      <c r="BZ524" s="238"/>
      <c r="CA524" s="238"/>
      <c r="CB524" s="238"/>
      <c r="CC524" s="238"/>
      <c r="CD524" s="238"/>
      <c r="CE524" s="238"/>
      <c r="CF524" s="238"/>
      <c r="CG524" s="238"/>
      <c r="CH524" s="238"/>
      <c r="CI524" s="238"/>
      <c r="CJ524" s="238"/>
      <c r="CK524" s="238"/>
      <c r="CL524" s="238"/>
      <c r="CM524" s="238"/>
      <c r="CN524" s="238"/>
      <c r="CO524" s="238"/>
      <c r="CP524" s="238"/>
      <c r="CQ524" s="238"/>
      <c r="CR524" s="238"/>
      <c r="CS524" s="238"/>
      <c r="CT524" s="238"/>
      <c r="CU524" s="238"/>
      <c r="CV524" s="238"/>
      <c r="CW524" s="238"/>
      <c r="CX524" s="238"/>
      <c r="CY524" s="238"/>
      <c r="CZ524" s="238"/>
      <c r="DA524" s="238"/>
    </row>
    <row r="525" spans="2:105">
      <c r="B525" s="226"/>
      <c r="BP525" s="82"/>
      <c r="BQ525" s="238"/>
      <c r="BR525" s="238"/>
      <c r="BS525" s="238"/>
      <c r="BT525" s="238"/>
      <c r="BU525" s="238"/>
      <c r="BV525" s="238"/>
      <c r="BW525" s="238"/>
      <c r="BX525" s="238"/>
      <c r="BY525" s="238"/>
      <c r="BZ525" s="238"/>
      <c r="CA525" s="238"/>
      <c r="CB525" s="238"/>
      <c r="CC525" s="238"/>
      <c r="CD525" s="238"/>
      <c r="CE525" s="238"/>
      <c r="CF525" s="238"/>
      <c r="CG525" s="238"/>
      <c r="CH525" s="238"/>
      <c r="CI525" s="238"/>
      <c r="CJ525" s="238"/>
      <c r="CK525" s="238"/>
      <c r="CL525" s="238"/>
      <c r="CM525" s="238"/>
      <c r="CN525" s="238"/>
      <c r="CO525" s="238"/>
      <c r="CP525" s="238"/>
      <c r="CQ525" s="238"/>
      <c r="CR525" s="238"/>
      <c r="CS525" s="238"/>
      <c r="CT525" s="238"/>
      <c r="CU525" s="238"/>
      <c r="CV525" s="238"/>
      <c r="CW525" s="238"/>
      <c r="CX525" s="238"/>
      <c r="CY525" s="238"/>
      <c r="CZ525" s="238"/>
      <c r="DA525" s="238"/>
    </row>
    <row r="526" spans="2:105">
      <c r="B526" s="226"/>
      <c r="BP526" s="82"/>
      <c r="BQ526" s="238"/>
      <c r="BR526" s="238"/>
      <c r="BS526" s="238"/>
      <c r="BT526" s="238"/>
      <c r="BU526" s="238"/>
      <c r="BV526" s="238"/>
      <c r="BW526" s="238"/>
      <c r="BX526" s="238"/>
      <c r="BY526" s="238"/>
      <c r="BZ526" s="238"/>
      <c r="CA526" s="238"/>
      <c r="CB526" s="238"/>
      <c r="CC526" s="238"/>
      <c r="CD526" s="238"/>
      <c r="CE526" s="238"/>
      <c r="CF526" s="238"/>
      <c r="CG526" s="238"/>
      <c r="CH526" s="238"/>
      <c r="CI526" s="238"/>
      <c r="CJ526" s="238"/>
      <c r="CK526" s="238"/>
      <c r="CL526" s="238"/>
      <c r="CM526" s="238"/>
      <c r="CN526" s="238"/>
      <c r="CO526" s="238"/>
      <c r="CP526" s="238"/>
      <c r="CQ526" s="238"/>
      <c r="CR526" s="238"/>
      <c r="CS526" s="238"/>
      <c r="CT526" s="238"/>
      <c r="CU526" s="238"/>
      <c r="CV526" s="238"/>
      <c r="CW526" s="238"/>
      <c r="CX526" s="238"/>
      <c r="CY526" s="238"/>
      <c r="CZ526" s="238"/>
      <c r="DA526" s="238"/>
    </row>
    <row r="527" spans="2:105">
      <c r="B527" s="226"/>
      <c r="BP527" s="82"/>
      <c r="BQ527" s="238"/>
      <c r="BR527" s="238"/>
      <c r="BS527" s="238"/>
      <c r="BT527" s="238"/>
      <c r="BU527" s="238"/>
      <c r="BV527" s="238"/>
      <c r="BW527" s="238"/>
      <c r="BX527" s="238"/>
      <c r="BY527" s="238"/>
      <c r="BZ527" s="238"/>
      <c r="CA527" s="238"/>
      <c r="CB527" s="238"/>
      <c r="CC527" s="238"/>
      <c r="CD527" s="238"/>
      <c r="CE527" s="238"/>
      <c r="CF527" s="238"/>
      <c r="CG527" s="238"/>
      <c r="CH527" s="238"/>
      <c r="CI527" s="238"/>
      <c r="CJ527" s="238"/>
      <c r="CK527" s="238"/>
      <c r="CL527" s="238"/>
      <c r="CM527" s="238"/>
      <c r="CN527" s="238"/>
      <c r="CO527" s="238"/>
      <c r="CP527" s="238"/>
      <c r="CQ527" s="238"/>
      <c r="CR527" s="238"/>
      <c r="CS527" s="238"/>
      <c r="CT527" s="238"/>
      <c r="CU527" s="238"/>
      <c r="CV527" s="238"/>
      <c r="CW527" s="238"/>
      <c r="CX527" s="238"/>
      <c r="CY527" s="238"/>
      <c r="CZ527" s="238"/>
      <c r="DA527" s="238"/>
    </row>
    <row r="528" spans="2:105">
      <c r="B528" s="226"/>
      <c r="BP528" s="82"/>
      <c r="BQ528" s="238"/>
      <c r="BR528" s="238"/>
      <c r="BS528" s="238"/>
      <c r="BT528" s="238"/>
      <c r="BU528" s="238"/>
      <c r="BV528" s="238"/>
      <c r="BW528" s="238"/>
      <c r="BX528" s="238"/>
      <c r="BY528" s="238"/>
      <c r="BZ528" s="238"/>
      <c r="CA528" s="238"/>
      <c r="CB528" s="238"/>
      <c r="CC528" s="238"/>
      <c r="CD528" s="238"/>
      <c r="CE528" s="238"/>
      <c r="CF528" s="238"/>
      <c r="CG528" s="238"/>
      <c r="CH528" s="238"/>
      <c r="CI528" s="238"/>
      <c r="CJ528" s="238"/>
      <c r="CK528" s="238"/>
      <c r="CL528" s="238"/>
      <c r="CM528" s="238"/>
      <c r="CN528" s="238"/>
      <c r="CO528" s="238"/>
      <c r="CP528" s="238"/>
      <c r="CQ528" s="238"/>
      <c r="CR528" s="238"/>
      <c r="CS528" s="238"/>
      <c r="CT528" s="238"/>
      <c r="CU528" s="238"/>
      <c r="CV528" s="238"/>
      <c r="CW528" s="238"/>
      <c r="CX528" s="238"/>
      <c r="CY528" s="238"/>
      <c r="CZ528" s="238"/>
      <c r="DA528" s="238"/>
    </row>
    <row r="529" spans="2:105">
      <c r="B529" s="226"/>
      <c r="BP529" s="82"/>
      <c r="BQ529" s="238"/>
      <c r="BR529" s="238"/>
      <c r="BS529" s="238"/>
      <c r="BT529" s="238"/>
      <c r="BU529" s="238"/>
      <c r="BV529" s="238"/>
      <c r="BW529" s="238"/>
      <c r="BX529" s="238"/>
      <c r="BY529" s="238"/>
      <c r="BZ529" s="238"/>
      <c r="CA529" s="238"/>
      <c r="CB529" s="238"/>
      <c r="CC529" s="238"/>
      <c r="CD529" s="238"/>
      <c r="CE529" s="238"/>
      <c r="CF529" s="238"/>
      <c r="CG529" s="238"/>
      <c r="CH529" s="238"/>
      <c r="CI529" s="238"/>
      <c r="CJ529" s="238"/>
      <c r="CK529" s="238"/>
      <c r="CL529" s="238"/>
      <c r="CM529" s="238"/>
      <c r="CN529" s="238"/>
      <c r="CO529" s="238"/>
      <c r="CP529" s="238"/>
      <c r="CQ529" s="238"/>
      <c r="CR529" s="238"/>
      <c r="CS529" s="238"/>
      <c r="CT529" s="238"/>
      <c r="CU529" s="238"/>
      <c r="CV529" s="238"/>
      <c r="CW529" s="238"/>
      <c r="CX529" s="238"/>
      <c r="CY529" s="238"/>
      <c r="CZ529" s="238"/>
      <c r="DA529" s="238"/>
    </row>
    <row r="530" spans="2:105">
      <c r="B530" s="226"/>
      <c r="BP530" s="82"/>
      <c r="BQ530" s="238"/>
      <c r="BR530" s="238"/>
      <c r="BS530" s="238"/>
      <c r="BT530" s="238"/>
      <c r="BU530" s="238"/>
      <c r="BV530" s="238"/>
      <c r="BW530" s="238"/>
      <c r="BX530" s="238"/>
      <c r="BY530" s="238"/>
      <c r="BZ530" s="238"/>
      <c r="CA530" s="238"/>
      <c r="CB530" s="238"/>
      <c r="CC530" s="238"/>
      <c r="CD530" s="238"/>
      <c r="CE530" s="238"/>
      <c r="CF530" s="238"/>
      <c r="CG530" s="238"/>
      <c r="CH530" s="238"/>
      <c r="CI530" s="238"/>
      <c r="CJ530" s="238"/>
      <c r="CK530" s="238"/>
      <c r="CL530" s="238"/>
      <c r="CM530" s="238"/>
      <c r="CN530" s="238"/>
      <c r="CO530" s="238"/>
      <c r="CP530" s="238"/>
      <c r="CQ530" s="238"/>
      <c r="CR530" s="238"/>
      <c r="CS530" s="238"/>
      <c r="CT530" s="238"/>
      <c r="CU530" s="238"/>
      <c r="CV530" s="238"/>
      <c r="CW530" s="238"/>
      <c r="CX530" s="238"/>
      <c r="CY530" s="238"/>
      <c r="CZ530" s="238"/>
      <c r="DA530" s="238"/>
    </row>
    <row r="531" spans="2:105">
      <c r="B531" s="226"/>
      <c r="BP531" s="82"/>
      <c r="BQ531" s="238"/>
      <c r="BR531" s="238"/>
      <c r="BS531" s="238"/>
      <c r="BT531" s="238"/>
      <c r="BU531" s="238"/>
      <c r="BV531" s="238"/>
      <c r="BW531" s="238"/>
      <c r="BX531" s="238"/>
      <c r="BY531" s="238"/>
      <c r="BZ531" s="238"/>
      <c r="CA531" s="238"/>
      <c r="CB531" s="238"/>
      <c r="CC531" s="238"/>
      <c r="CD531" s="238"/>
      <c r="CE531" s="238"/>
      <c r="CF531" s="238"/>
      <c r="CG531" s="238"/>
      <c r="CH531" s="238"/>
      <c r="CI531" s="238"/>
      <c r="CJ531" s="238"/>
      <c r="CK531" s="238"/>
      <c r="CL531" s="238"/>
      <c r="CM531" s="238"/>
      <c r="CN531" s="238"/>
      <c r="CO531" s="238"/>
      <c r="CP531" s="238"/>
      <c r="CQ531" s="238"/>
      <c r="CR531" s="238"/>
      <c r="CS531" s="238"/>
      <c r="CT531" s="238"/>
      <c r="CU531" s="238"/>
      <c r="CV531" s="238"/>
      <c r="CW531" s="238"/>
      <c r="CX531" s="238"/>
      <c r="CY531" s="238"/>
      <c r="CZ531" s="238"/>
      <c r="DA531" s="238"/>
    </row>
    <row r="532" spans="2:105">
      <c r="B532" s="226"/>
      <c r="BP532" s="82"/>
      <c r="BQ532" s="238"/>
      <c r="BR532" s="238"/>
      <c r="BS532" s="238"/>
      <c r="BT532" s="238"/>
      <c r="BU532" s="238"/>
      <c r="BV532" s="238"/>
      <c r="BW532" s="238"/>
      <c r="BX532" s="238"/>
      <c r="BY532" s="238"/>
      <c r="BZ532" s="238"/>
      <c r="CA532" s="238"/>
      <c r="CB532" s="238"/>
      <c r="CC532" s="238"/>
      <c r="CD532" s="238"/>
      <c r="CE532" s="238"/>
      <c r="CF532" s="238"/>
      <c r="CG532" s="238"/>
      <c r="CH532" s="238"/>
      <c r="CI532" s="238"/>
      <c r="CJ532" s="238"/>
      <c r="CK532" s="238"/>
      <c r="CL532" s="238"/>
      <c r="CM532" s="238"/>
      <c r="CN532" s="238"/>
      <c r="CO532" s="238"/>
      <c r="CP532" s="238"/>
      <c r="CQ532" s="238"/>
      <c r="CR532" s="238"/>
      <c r="CS532" s="238"/>
      <c r="CT532" s="238"/>
      <c r="CU532" s="238"/>
      <c r="CV532" s="238"/>
      <c r="CW532" s="238"/>
      <c r="CX532" s="238"/>
      <c r="CY532" s="238"/>
      <c r="CZ532" s="238"/>
      <c r="DA532" s="238"/>
    </row>
    <row r="533" spans="2:105">
      <c r="B533" s="226"/>
      <c r="BP533" s="82"/>
      <c r="BQ533" s="238"/>
      <c r="BR533" s="238"/>
      <c r="BS533" s="238"/>
      <c r="BT533" s="238"/>
      <c r="BU533" s="238"/>
      <c r="BV533" s="238"/>
      <c r="BW533" s="238"/>
      <c r="BX533" s="238"/>
      <c r="BY533" s="238"/>
      <c r="BZ533" s="238"/>
      <c r="CA533" s="238"/>
      <c r="CB533" s="238"/>
      <c r="CC533" s="238"/>
      <c r="CD533" s="238"/>
      <c r="CE533" s="238"/>
      <c r="CF533" s="238"/>
      <c r="CG533" s="238"/>
      <c r="CH533" s="238"/>
      <c r="CI533" s="238"/>
      <c r="CJ533" s="238"/>
      <c r="CK533" s="238"/>
      <c r="CL533" s="238"/>
      <c r="CM533" s="238"/>
      <c r="CN533" s="238"/>
      <c r="CO533" s="238"/>
      <c r="CP533" s="238"/>
      <c r="CQ533" s="238"/>
      <c r="CR533" s="238"/>
      <c r="CS533" s="238"/>
      <c r="CT533" s="238"/>
      <c r="CU533" s="238"/>
      <c r="CV533" s="238"/>
      <c r="CW533" s="238"/>
      <c r="CX533" s="238"/>
      <c r="CY533" s="238"/>
      <c r="CZ533" s="238"/>
      <c r="DA533" s="238"/>
    </row>
    <row r="534" spans="2:105">
      <c r="B534" s="226"/>
      <c r="BP534" s="82"/>
      <c r="BQ534" s="238"/>
      <c r="BR534" s="238"/>
      <c r="BS534" s="238"/>
      <c r="BT534" s="238"/>
      <c r="BU534" s="238"/>
      <c r="BV534" s="238"/>
      <c r="BW534" s="238"/>
      <c r="BX534" s="238"/>
      <c r="BY534" s="238"/>
      <c r="BZ534" s="238"/>
      <c r="CA534" s="238"/>
      <c r="CB534" s="238"/>
      <c r="CC534" s="238"/>
      <c r="CD534" s="238"/>
      <c r="CE534" s="238"/>
      <c r="CF534" s="238"/>
      <c r="CG534" s="238"/>
      <c r="CH534" s="238"/>
      <c r="CI534" s="238"/>
      <c r="CJ534" s="238"/>
      <c r="CK534" s="238"/>
      <c r="CL534" s="238"/>
      <c r="CM534" s="238"/>
      <c r="CN534" s="238"/>
      <c r="CO534" s="238"/>
      <c r="CP534" s="238"/>
      <c r="CQ534" s="238"/>
      <c r="CR534" s="238"/>
      <c r="CS534" s="238"/>
      <c r="CT534" s="238"/>
      <c r="CU534" s="238"/>
      <c r="CV534" s="238"/>
      <c r="CW534" s="238"/>
      <c r="CX534" s="238"/>
      <c r="CY534" s="238"/>
      <c r="CZ534" s="238"/>
      <c r="DA534" s="238"/>
    </row>
    <row r="535" spans="2:105">
      <c r="B535" s="226"/>
      <c r="BP535" s="82"/>
      <c r="BQ535" s="238"/>
      <c r="BR535" s="238"/>
      <c r="BS535" s="238"/>
      <c r="BT535" s="238"/>
      <c r="BU535" s="238"/>
      <c r="BV535" s="238"/>
      <c r="BW535" s="238"/>
      <c r="BX535" s="238"/>
      <c r="BY535" s="238"/>
      <c r="BZ535" s="238"/>
      <c r="CA535" s="238"/>
      <c r="CB535" s="238"/>
      <c r="CC535" s="238"/>
      <c r="CD535" s="238"/>
      <c r="CE535" s="238"/>
      <c r="CF535" s="238"/>
      <c r="CG535" s="238"/>
      <c r="CH535" s="238"/>
      <c r="CI535" s="238"/>
      <c r="CJ535" s="238"/>
      <c r="CK535" s="238"/>
      <c r="CL535" s="238"/>
      <c r="CM535" s="238"/>
      <c r="CN535" s="238"/>
      <c r="CO535" s="238"/>
      <c r="CP535" s="238"/>
      <c r="CQ535" s="238"/>
      <c r="CR535" s="238"/>
      <c r="CS535" s="238"/>
      <c r="CT535" s="238"/>
      <c r="CU535" s="238"/>
      <c r="CV535" s="238"/>
      <c r="CW535" s="238"/>
      <c r="CX535" s="238"/>
      <c r="CY535" s="238"/>
      <c r="CZ535" s="238"/>
      <c r="DA535" s="238"/>
    </row>
    <row r="536" spans="2:105">
      <c r="B536" s="226"/>
      <c r="BP536" s="82"/>
      <c r="BQ536" s="238"/>
      <c r="BR536" s="238"/>
      <c r="BS536" s="238"/>
      <c r="BT536" s="238"/>
      <c r="BU536" s="238"/>
      <c r="BV536" s="238"/>
      <c r="BW536" s="238"/>
      <c r="BX536" s="238"/>
      <c r="BY536" s="238"/>
      <c r="BZ536" s="238"/>
      <c r="CA536" s="238"/>
      <c r="CB536" s="238"/>
      <c r="CC536" s="238"/>
      <c r="CD536" s="238"/>
      <c r="CE536" s="238"/>
      <c r="CF536" s="238"/>
      <c r="CG536" s="238"/>
      <c r="CH536" s="238"/>
      <c r="CI536" s="238"/>
      <c r="CJ536" s="238"/>
      <c r="CK536" s="238"/>
      <c r="CL536" s="238"/>
      <c r="CM536" s="238"/>
      <c r="CN536" s="238"/>
      <c r="CO536" s="238"/>
      <c r="CP536" s="238"/>
      <c r="CQ536" s="238"/>
      <c r="CR536" s="238"/>
      <c r="CS536" s="238"/>
      <c r="CT536" s="238"/>
      <c r="CU536" s="238"/>
      <c r="CV536" s="238"/>
      <c r="CW536" s="238"/>
      <c r="CX536" s="238"/>
      <c r="CY536" s="238"/>
      <c r="CZ536" s="238"/>
      <c r="DA536" s="238"/>
    </row>
    <row r="537" spans="2:105">
      <c r="B537" s="226"/>
      <c r="BP537" s="82"/>
      <c r="BQ537" s="238"/>
      <c r="BR537" s="238"/>
      <c r="BS537" s="238"/>
      <c r="BT537" s="238"/>
      <c r="BU537" s="238"/>
      <c r="BV537" s="238"/>
      <c r="BW537" s="238"/>
      <c r="BX537" s="238"/>
      <c r="BY537" s="238"/>
      <c r="BZ537" s="238"/>
      <c r="CA537" s="238"/>
      <c r="CB537" s="238"/>
      <c r="CC537" s="238"/>
      <c r="CD537" s="238"/>
      <c r="CE537" s="238"/>
      <c r="CF537" s="238"/>
      <c r="CG537" s="238"/>
      <c r="CH537" s="238"/>
      <c r="CI537" s="238"/>
      <c r="CJ537" s="238"/>
      <c r="CK537" s="238"/>
      <c r="CL537" s="238"/>
      <c r="CM537" s="238"/>
      <c r="CN537" s="238"/>
      <c r="CO537" s="238"/>
      <c r="CP537" s="238"/>
      <c r="CQ537" s="238"/>
      <c r="CR537" s="238"/>
      <c r="CS537" s="238"/>
      <c r="CT537" s="238"/>
      <c r="CU537" s="238"/>
      <c r="CV537" s="238"/>
      <c r="CW537" s="238"/>
      <c r="CX537" s="238"/>
      <c r="CY537" s="238"/>
      <c r="CZ537" s="238"/>
      <c r="DA537" s="238"/>
    </row>
    <row r="538" spans="2:105">
      <c r="B538" s="226"/>
      <c r="BP538" s="82"/>
      <c r="BQ538" s="238"/>
      <c r="BR538" s="238"/>
      <c r="BS538" s="238"/>
      <c r="BT538" s="238"/>
      <c r="BU538" s="238"/>
      <c r="BV538" s="238"/>
      <c r="BW538" s="238"/>
      <c r="BX538" s="238"/>
      <c r="BY538" s="238"/>
      <c r="BZ538" s="238"/>
      <c r="CA538" s="238"/>
      <c r="CB538" s="238"/>
      <c r="CC538" s="238"/>
      <c r="CD538" s="238"/>
      <c r="CE538" s="238"/>
      <c r="CF538" s="238"/>
      <c r="CG538" s="238"/>
      <c r="CH538" s="238"/>
      <c r="CI538" s="238"/>
      <c r="CJ538" s="238"/>
      <c r="CK538" s="238"/>
      <c r="CL538" s="238"/>
      <c r="CM538" s="238"/>
      <c r="CN538" s="238"/>
      <c r="CO538" s="238"/>
      <c r="CP538" s="238"/>
      <c r="CQ538" s="238"/>
      <c r="CR538" s="238"/>
      <c r="CS538" s="238"/>
      <c r="CT538" s="238"/>
      <c r="CU538" s="238"/>
      <c r="CV538" s="238"/>
      <c r="CW538" s="238"/>
      <c r="CX538" s="238"/>
      <c r="CY538" s="238"/>
      <c r="CZ538" s="238"/>
      <c r="DA538" s="238"/>
    </row>
    <row r="539" spans="2:105">
      <c r="B539" s="226"/>
      <c r="BP539" s="82"/>
      <c r="BQ539" s="238"/>
      <c r="BR539" s="238"/>
      <c r="BS539" s="238"/>
      <c r="BT539" s="238"/>
      <c r="BU539" s="238"/>
      <c r="BV539" s="238"/>
      <c r="BW539" s="238"/>
      <c r="BX539" s="238"/>
      <c r="BY539" s="238"/>
      <c r="BZ539" s="238"/>
      <c r="CA539" s="238"/>
      <c r="CB539" s="238"/>
      <c r="CC539" s="238"/>
      <c r="CD539" s="238"/>
      <c r="CE539" s="238"/>
      <c r="CF539" s="238"/>
      <c r="CG539" s="238"/>
      <c r="CH539" s="238"/>
      <c r="CI539" s="238"/>
      <c r="CJ539" s="238"/>
      <c r="CK539" s="238"/>
      <c r="CL539" s="238"/>
      <c r="CM539" s="238"/>
      <c r="CN539" s="238"/>
      <c r="CO539" s="238"/>
      <c r="CP539" s="238"/>
      <c r="CQ539" s="238"/>
      <c r="CR539" s="238"/>
      <c r="CS539" s="238"/>
      <c r="CT539" s="238"/>
      <c r="CU539" s="238"/>
      <c r="CV539" s="238"/>
      <c r="CW539" s="238"/>
      <c r="CX539" s="238"/>
      <c r="CY539" s="238"/>
      <c r="CZ539" s="238"/>
      <c r="DA539" s="238"/>
    </row>
    <row r="540" spans="2:105">
      <c r="B540" s="226"/>
      <c r="BP540" s="82"/>
      <c r="BQ540" s="238"/>
      <c r="BR540" s="238"/>
      <c r="BS540" s="238"/>
      <c r="BT540" s="238"/>
      <c r="BU540" s="238"/>
      <c r="BV540" s="238"/>
      <c r="BW540" s="238"/>
      <c r="BX540" s="238"/>
      <c r="BY540" s="238"/>
      <c r="BZ540" s="238"/>
      <c r="CA540" s="238"/>
      <c r="CB540" s="238"/>
      <c r="CC540" s="238"/>
      <c r="CD540" s="238"/>
      <c r="CE540" s="238"/>
      <c r="CF540" s="238"/>
      <c r="CG540" s="238"/>
      <c r="CH540" s="238"/>
      <c r="CI540" s="238"/>
      <c r="CJ540" s="238"/>
      <c r="CK540" s="238"/>
      <c r="CL540" s="238"/>
      <c r="CM540" s="238"/>
      <c r="CN540" s="238"/>
      <c r="CO540" s="238"/>
      <c r="CP540" s="238"/>
      <c r="CQ540" s="238"/>
      <c r="CR540" s="238"/>
      <c r="CS540" s="238"/>
      <c r="CT540" s="238"/>
      <c r="CU540" s="238"/>
      <c r="CV540" s="238"/>
      <c r="CW540" s="238"/>
      <c r="CX540" s="238"/>
      <c r="CY540" s="238"/>
      <c r="CZ540" s="238"/>
      <c r="DA540" s="238"/>
    </row>
    <row r="541" spans="2:105">
      <c r="B541" s="226"/>
      <c r="BP541" s="82"/>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38"/>
      <c r="CN541" s="238"/>
      <c r="CO541" s="238"/>
      <c r="CP541" s="238"/>
      <c r="CQ541" s="238"/>
      <c r="CR541" s="238"/>
      <c r="CS541" s="238"/>
      <c r="CT541" s="238"/>
      <c r="CU541" s="238"/>
      <c r="CV541" s="238"/>
      <c r="CW541" s="238"/>
      <c r="CX541" s="238"/>
      <c r="CY541" s="238"/>
      <c r="CZ541" s="238"/>
      <c r="DA541" s="238"/>
    </row>
    <row r="542" spans="2:105">
      <c r="B542" s="226"/>
      <c r="BP542" s="82"/>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row>
    <row r="543" spans="2:105">
      <c r="B543" s="226"/>
      <c r="BP543" s="82"/>
      <c r="BQ543" s="238"/>
      <c r="BR543" s="238"/>
      <c r="BS543" s="238"/>
      <c r="BT543" s="238"/>
      <c r="BU543" s="238"/>
      <c r="BV543" s="238"/>
      <c r="BW543" s="238"/>
      <c r="BX543" s="238"/>
      <c r="BY543" s="238"/>
      <c r="BZ543" s="238"/>
      <c r="CA543" s="238"/>
      <c r="CB543" s="238"/>
      <c r="CC543" s="238"/>
      <c r="CD543" s="238"/>
      <c r="CE543" s="238"/>
      <c r="CF543" s="238"/>
      <c r="CG543" s="238"/>
      <c r="CH543" s="238"/>
      <c r="CI543" s="238"/>
      <c r="CJ543" s="238"/>
      <c r="CK543" s="238"/>
      <c r="CL543" s="238"/>
      <c r="CM543" s="238"/>
      <c r="CN543" s="238"/>
      <c r="CO543" s="238"/>
      <c r="CP543" s="238"/>
      <c r="CQ543" s="238"/>
      <c r="CR543" s="238"/>
      <c r="CS543" s="238"/>
      <c r="CT543" s="238"/>
      <c r="CU543" s="238"/>
      <c r="CV543" s="238"/>
      <c r="CW543" s="238"/>
      <c r="CX543" s="238"/>
      <c r="CY543" s="238"/>
      <c r="CZ543" s="238"/>
      <c r="DA543" s="238"/>
    </row>
    <row r="544" spans="2:105">
      <c r="B544" s="226"/>
      <c r="BP544" s="82"/>
      <c r="BQ544" s="238"/>
      <c r="BR544" s="238"/>
      <c r="BS544" s="238"/>
      <c r="BT544" s="238"/>
      <c r="BU544" s="238"/>
      <c r="BV544" s="238"/>
      <c r="BW544" s="238"/>
      <c r="BX544" s="238"/>
      <c r="BY544" s="238"/>
      <c r="BZ544" s="238"/>
      <c r="CA544" s="238"/>
      <c r="CB544" s="238"/>
      <c r="CC544" s="238"/>
      <c r="CD544" s="238"/>
      <c r="CE544" s="238"/>
      <c r="CF544" s="238"/>
      <c r="CG544" s="238"/>
      <c r="CH544" s="238"/>
      <c r="CI544" s="238"/>
      <c r="CJ544" s="238"/>
      <c r="CK544" s="238"/>
      <c r="CL544" s="238"/>
      <c r="CM544" s="238"/>
      <c r="CN544" s="238"/>
      <c r="CO544" s="238"/>
      <c r="CP544" s="238"/>
      <c r="CQ544" s="238"/>
      <c r="CR544" s="238"/>
      <c r="CS544" s="238"/>
      <c r="CT544" s="238"/>
      <c r="CU544" s="238"/>
      <c r="CV544" s="238"/>
      <c r="CW544" s="238"/>
      <c r="CX544" s="238"/>
      <c r="CY544" s="238"/>
      <c r="CZ544" s="238"/>
      <c r="DA544" s="238"/>
    </row>
    <row r="545" spans="2:105">
      <c r="B545" s="226"/>
      <c r="BP545" s="82"/>
      <c r="BQ545" s="238"/>
      <c r="BR545" s="238"/>
      <c r="BS545" s="238"/>
      <c r="BT545" s="238"/>
      <c r="BU545" s="238"/>
      <c r="BV545" s="238"/>
      <c r="BW545" s="238"/>
      <c r="BX545" s="238"/>
      <c r="BY545" s="238"/>
      <c r="BZ545" s="238"/>
      <c r="CA545" s="238"/>
      <c r="CB545" s="238"/>
      <c r="CC545" s="238"/>
      <c r="CD545" s="238"/>
      <c r="CE545" s="238"/>
      <c r="CF545" s="238"/>
      <c r="CG545" s="238"/>
      <c r="CH545" s="238"/>
      <c r="CI545" s="238"/>
      <c r="CJ545" s="238"/>
      <c r="CK545" s="238"/>
      <c r="CL545" s="238"/>
      <c r="CM545" s="238"/>
      <c r="CN545" s="238"/>
      <c r="CO545" s="238"/>
      <c r="CP545" s="238"/>
      <c r="CQ545" s="238"/>
      <c r="CR545" s="238"/>
      <c r="CS545" s="238"/>
      <c r="CT545" s="238"/>
      <c r="CU545" s="238"/>
      <c r="CV545" s="238"/>
      <c r="CW545" s="238"/>
      <c r="CX545" s="238"/>
      <c r="CY545" s="238"/>
      <c r="CZ545" s="238"/>
      <c r="DA545" s="238"/>
    </row>
    <row r="546" spans="2:105">
      <c r="B546" s="226"/>
      <c r="BP546" s="82"/>
      <c r="BQ546" s="238"/>
      <c r="BR546" s="238"/>
      <c r="BS546" s="238"/>
      <c r="BT546" s="238"/>
      <c r="BU546" s="238"/>
      <c r="BV546" s="238"/>
      <c r="BW546" s="238"/>
      <c r="BX546" s="238"/>
      <c r="BY546" s="238"/>
      <c r="BZ546" s="238"/>
      <c r="CA546" s="238"/>
      <c r="CB546" s="238"/>
      <c r="CC546" s="238"/>
      <c r="CD546" s="238"/>
      <c r="CE546" s="238"/>
      <c r="CF546" s="238"/>
      <c r="CG546" s="238"/>
      <c r="CH546" s="238"/>
      <c r="CI546" s="238"/>
      <c r="CJ546" s="238"/>
      <c r="CK546" s="238"/>
      <c r="CL546" s="238"/>
      <c r="CM546" s="238"/>
      <c r="CN546" s="238"/>
      <c r="CO546" s="238"/>
      <c r="CP546" s="238"/>
      <c r="CQ546" s="238"/>
      <c r="CR546" s="238"/>
      <c r="CS546" s="238"/>
      <c r="CT546" s="238"/>
      <c r="CU546" s="238"/>
      <c r="CV546" s="238"/>
      <c r="CW546" s="238"/>
      <c r="CX546" s="238"/>
      <c r="CY546" s="238"/>
      <c r="CZ546" s="238"/>
      <c r="DA546" s="238"/>
    </row>
    <row r="547" spans="2:105">
      <c r="B547" s="226"/>
      <c r="BP547" s="82"/>
      <c r="BQ547" s="238"/>
      <c r="BR547" s="238"/>
      <c r="BS547" s="238"/>
      <c r="BT547" s="238"/>
      <c r="BU547" s="238"/>
      <c r="BV547" s="238"/>
      <c r="BW547" s="238"/>
      <c r="BX547" s="238"/>
      <c r="BY547" s="238"/>
      <c r="BZ547" s="238"/>
      <c r="CA547" s="238"/>
      <c r="CB547" s="238"/>
      <c r="CC547" s="238"/>
      <c r="CD547" s="238"/>
      <c r="CE547" s="238"/>
      <c r="CF547" s="238"/>
      <c r="CG547" s="238"/>
      <c r="CH547" s="238"/>
      <c r="CI547" s="238"/>
      <c r="CJ547" s="238"/>
      <c r="CK547" s="238"/>
      <c r="CL547" s="238"/>
      <c r="CM547" s="238"/>
      <c r="CN547" s="238"/>
      <c r="CO547" s="238"/>
      <c r="CP547" s="238"/>
      <c r="CQ547" s="238"/>
      <c r="CR547" s="238"/>
      <c r="CS547" s="238"/>
      <c r="CT547" s="238"/>
      <c r="CU547" s="238"/>
      <c r="CV547" s="238"/>
      <c r="CW547" s="238"/>
      <c r="CX547" s="238"/>
      <c r="CY547" s="238"/>
      <c r="CZ547" s="238"/>
      <c r="DA547" s="238"/>
    </row>
    <row r="548" spans="2:105">
      <c r="B548" s="226"/>
      <c r="BP548" s="82"/>
      <c r="BQ548" s="238"/>
      <c r="BR548" s="238"/>
      <c r="BS548" s="238"/>
      <c r="BT548" s="238"/>
      <c r="BU548" s="238"/>
      <c r="BV548" s="238"/>
      <c r="BW548" s="238"/>
      <c r="BX548" s="238"/>
      <c r="BY548" s="238"/>
      <c r="BZ548" s="238"/>
      <c r="CA548" s="238"/>
      <c r="CB548" s="238"/>
      <c r="CC548" s="238"/>
      <c r="CD548" s="238"/>
      <c r="CE548" s="238"/>
      <c r="CF548" s="238"/>
      <c r="CG548" s="238"/>
      <c r="CH548" s="238"/>
      <c r="CI548" s="238"/>
      <c r="CJ548" s="238"/>
      <c r="CK548" s="238"/>
      <c r="CL548" s="238"/>
      <c r="CM548" s="238"/>
      <c r="CN548" s="238"/>
      <c r="CO548" s="238"/>
      <c r="CP548" s="238"/>
      <c r="CQ548" s="238"/>
      <c r="CR548" s="238"/>
      <c r="CS548" s="238"/>
      <c r="CT548" s="238"/>
      <c r="CU548" s="238"/>
      <c r="CV548" s="238"/>
      <c r="CW548" s="238"/>
      <c r="CX548" s="238"/>
      <c r="CY548" s="238"/>
      <c r="CZ548" s="238"/>
      <c r="DA548" s="238"/>
    </row>
    <row r="549" spans="2:105">
      <c r="B549" s="226"/>
      <c r="BP549" s="82"/>
      <c r="BQ549" s="238"/>
      <c r="BR549" s="238"/>
      <c r="BS549" s="238"/>
      <c r="BT549" s="238"/>
      <c r="BU549" s="238"/>
      <c r="BV549" s="238"/>
      <c r="BW549" s="238"/>
      <c r="BX549" s="238"/>
      <c r="BY549" s="238"/>
      <c r="BZ549" s="238"/>
      <c r="CA549" s="238"/>
      <c r="CB549" s="238"/>
      <c r="CC549" s="238"/>
      <c r="CD549" s="238"/>
      <c r="CE549" s="238"/>
      <c r="CF549" s="238"/>
      <c r="CG549" s="238"/>
      <c r="CH549" s="238"/>
      <c r="CI549" s="238"/>
      <c r="CJ549" s="238"/>
      <c r="CK549" s="238"/>
      <c r="CL549" s="238"/>
      <c r="CM549" s="238"/>
      <c r="CN549" s="238"/>
      <c r="CO549" s="238"/>
      <c r="CP549" s="238"/>
      <c r="CQ549" s="238"/>
      <c r="CR549" s="238"/>
      <c r="CS549" s="238"/>
      <c r="CT549" s="238"/>
      <c r="CU549" s="238"/>
      <c r="CV549" s="238"/>
      <c r="CW549" s="238"/>
      <c r="CX549" s="238"/>
      <c r="CY549" s="238"/>
      <c r="CZ549" s="238"/>
      <c r="DA549" s="238"/>
    </row>
    <row r="550" spans="2:105">
      <c r="B550" s="226"/>
      <c r="BP550" s="82"/>
      <c r="BQ550" s="238"/>
      <c r="BR550" s="238"/>
      <c r="BS550" s="238"/>
      <c r="BT550" s="238"/>
      <c r="BU550" s="238"/>
      <c r="BV550" s="238"/>
      <c r="BW550" s="238"/>
      <c r="BX550" s="238"/>
      <c r="BY550" s="238"/>
      <c r="BZ550" s="238"/>
      <c r="CA550" s="238"/>
      <c r="CB550" s="238"/>
      <c r="CC550" s="238"/>
      <c r="CD550" s="238"/>
      <c r="CE550" s="238"/>
      <c r="CF550" s="238"/>
      <c r="CG550" s="238"/>
      <c r="CH550" s="238"/>
      <c r="CI550" s="238"/>
      <c r="CJ550" s="238"/>
      <c r="CK550" s="238"/>
      <c r="CL550" s="238"/>
      <c r="CM550" s="238"/>
      <c r="CN550" s="238"/>
      <c r="CO550" s="238"/>
      <c r="CP550" s="238"/>
      <c r="CQ550" s="238"/>
      <c r="CR550" s="238"/>
      <c r="CS550" s="238"/>
      <c r="CT550" s="238"/>
      <c r="CU550" s="238"/>
      <c r="CV550" s="238"/>
      <c r="CW550" s="238"/>
      <c r="CX550" s="238"/>
      <c r="CY550" s="238"/>
      <c r="CZ550" s="238"/>
      <c r="DA550" s="238"/>
    </row>
    <row r="551" spans="2:105">
      <c r="B551" s="226"/>
      <c r="BP551" s="82"/>
      <c r="BQ551" s="238"/>
      <c r="BR551" s="238"/>
      <c r="BS551" s="238"/>
      <c r="BT551" s="238"/>
      <c r="BU551" s="238"/>
      <c r="BV551" s="238"/>
      <c r="BW551" s="238"/>
      <c r="BX551" s="238"/>
      <c r="BY551" s="238"/>
      <c r="BZ551" s="238"/>
      <c r="CA551" s="238"/>
      <c r="CB551" s="238"/>
      <c r="CC551" s="238"/>
      <c r="CD551" s="238"/>
      <c r="CE551" s="238"/>
      <c r="CF551" s="238"/>
      <c r="CG551" s="238"/>
      <c r="CH551" s="238"/>
      <c r="CI551" s="238"/>
      <c r="CJ551" s="238"/>
      <c r="CK551" s="238"/>
      <c r="CL551" s="238"/>
      <c r="CM551" s="238"/>
      <c r="CN551" s="238"/>
      <c r="CO551" s="238"/>
      <c r="CP551" s="238"/>
      <c r="CQ551" s="238"/>
      <c r="CR551" s="238"/>
      <c r="CS551" s="238"/>
      <c r="CT551" s="238"/>
      <c r="CU551" s="238"/>
      <c r="CV551" s="238"/>
      <c r="CW551" s="238"/>
      <c r="CX551" s="238"/>
      <c r="CY551" s="238"/>
      <c r="CZ551" s="238"/>
      <c r="DA551" s="238"/>
    </row>
    <row r="552" spans="2:105">
      <c r="B552" s="226"/>
      <c r="BP552" s="82"/>
      <c r="BQ552" s="238"/>
      <c r="BR552" s="238"/>
      <c r="BS552" s="238"/>
      <c r="BT552" s="238"/>
      <c r="BU552" s="238"/>
      <c r="BV552" s="238"/>
      <c r="BW552" s="238"/>
      <c r="BX552" s="238"/>
      <c r="BY552" s="238"/>
      <c r="BZ552" s="238"/>
      <c r="CA552" s="238"/>
      <c r="CB552" s="238"/>
      <c r="CC552" s="238"/>
      <c r="CD552" s="238"/>
      <c r="CE552" s="238"/>
      <c r="CF552" s="238"/>
      <c r="CG552" s="238"/>
      <c r="CH552" s="238"/>
      <c r="CI552" s="238"/>
      <c r="CJ552" s="238"/>
      <c r="CK552" s="238"/>
      <c r="CL552" s="238"/>
      <c r="CM552" s="238"/>
      <c r="CN552" s="238"/>
      <c r="CO552" s="238"/>
      <c r="CP552" s="238"/>
      <c r="CQ552" s="238"/>
      <c r="CR552" s="238"/>
      <c r="CS552" s="238"/>
      <c r="CT552" s="238"/>
      <c r="CU552" s="238"/>
      <c r="CV552" s="238"/>
      <c r="CW552" s="238"/>
      <c r="CX552" s="238"/>
      <c r="CY552" s="238"/>
      <c r="CZ552" s="238"/>
      <c r="DA552" s="238"/>
    </row>
    <row r="553" spans="2:105">
      <c r="B553" s="226"/>
      <c r="BP553" s="82"/>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row>
    <row r="554" spans="2:105">
      <c r="B554" s="226"/>
      <c r="BP554" s="82"/>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row>
    <row r="555" spans="2:105">
      <c r="B555" s="226"/>
      <c r="BP555" s="82"/>
      <c r="BQ555" s="238"/>
      <c r="BR555" s="238"/>
      <c r="BS555" s="238"/>
      <c r="BT555" s="238"/>
      <c r="BU555" s="238"/>
      <c r="BV555" s="238"/>
      <c r="BW555" s="238"/>
      <c r="BX555" s="238"/>
      <c r="BY555" s="238"/>
      <c r="BZ555" s="238"/>
      <c r="CA555" s="238"/>
      <c r="CB555" s="238"/>
      <c r="CC555" s="238"/>
      <c r="CD555" s="238"/>
      <c r="CE555" s="238"/>
      <c r="CF555" s="238"/>
      <c r="CG555" s="238"/>
      <c r="CH555" s="238"/>
      <c r="CI555" s="238"/>
      <c r="CJ555" s="238"/>
      <c r="CK555" s="238"/>
      <c r="CL555" s="238"/>
      <c r="CM555" s="238"/>
      <c r="CN555" s="238"/>
      <c r="CO555" s="238"/>
      <c r="CP555" s="238"/>
      <c r="CQ555" s="238"/>
      <c r="CR555" s="238"/>
      <c r="CS555" s="238"/>
      <c r="CT555" s="238"/>
      <c r="CU555" s="238"/>
      <c r="CV555" s="238"/>
      <c r="CW555" s="238"/>
      <c r="CX555" s="238"/>
      <c r="CY555" s="238"/>
      <c r="CZ555" s="238"/>
      <c r="DA555" s="238"/>
    </row>
    <row r="556" spans="2:105">
      <c r="B556" s="226"/>
      <c r="BP556" s="82"/>
      <c r="BQ556" s="238"/>
      <c r="BR556" s="238"/>
      <c r="BS556" s="238"/>
      <c r="BT556" s="238"/>
      <c r="BU556" s="238"/>
      <c r="BV556" s="238"/>
      <c r="BW556" s="238"/>
      <c r="BX556" s="238"/>
      <c r="BY556" s="238"/>
      <c r="BZ556" s="238"/>
      <c r="CA556" s="238"/>
      <c r="CB556" s="238"/>
      <c r="CC556" s="238"/>
      <c r="CD556" s="238"/>
      <c r="CE556" s="238"/>
      <c r="CF556" s="238"/>
      <c r="CG556" s="238"/>
      <c r="CH556" s="238"/>
      <c r="CI556" s="238"/>
      <c r="CJ556" s="238"/>
      <c r="CK556" s="238"/>
      <c r="CL556" s="238"/>
      <c r="CM556" s="238"/>
      <c r="CN556" s="238"/>
      <c r="CO556" s="238"/>
      <c r="CP556" s="238"/>
      <c r="CQ556" s="238"/>
      <c r="CR556" s="238"/>
      <c r="CS556" s="238"/>
      <c r="CT556" s="238"/>
      <c r="CU556" s="238"/>
      <c r="CV556" s="238"/>
      <c r="CW556" s="238"/>
      <c r="CX556" s="238"/>
      <c r="CY556" s="238"/>
      <c r="CZ556" s="238"/>
      <c r="DA556" s="238"/>
    </row>
    <row r="557" spans="2:105">
      <c r="B557" s="226"/>
      <c r="BP557" s="82"/>
      <c r="BQ557" s="238"/>
      <c r="BR557" s="238"/>
      <c r="BS557" s="238"/>
      <c r="BT557" s="238"/>
      <c r="BU557" s="238"/>
      <c r="BV557" s="238"/>
      <c r="BW557" s="238"/>
      <c r="BX557" s="238"/>
      <c r="BY557" s="238"/>
      <c r="BZ557" s="238"/>
      <c r="CA557" s="238"/>
      <c r="CB557" s="238"/>
      <c r="CC557" s="238"/>
      <c r="CD557" s="238"/>
      <c r="CE557" s="238"/>
      <c r="CF557" s="238"/>
      <c r="CG557" s="238"/>
      <c r="CH557" s="238"/>
      <c r="CI557" s="238"/>
      <c r="CJ557" s="238"/>
      <c r="CK557" s="238"/>
      <c r="CL557" s="238"/>
      <c r="CM557" s="238"/>
      <c r="CN557" s="238"/>
      <c r="CO557" s="238"/>
      <c r="CP557" s="238"/>
      <c r="CQ557" s="238"/>
      <c r="CR557" s="238"/>
      <c r="CS557" s="238"/>
      <c r="CT557" s="238"/>
      <c r="CU557" s="238"/>
      <c r="CV557" s="238"/>
      <c r="CW557" s="238"/>
      <c r="CX557" s="238"/>
      <c r="CY557" s="238"/>
      <c r="CZ557" s="238"/>
      <c r="DA557" s="238"/>
    </row>
    <row r="558" spans="2:105">
      <c r="B558" s="226"/>
      <c r="BP558" s="82"/>
      <c r="BQ558" s="238"/>
      <c r="BR558" s="238"/>
      <c r="BS558" s="238"/>
      <c r="BT558" s="238"/>
      <c r="BU558" s="238"/>
      <c r="BV558" s="238"/>
      <c r="BW558" s="238"/>
      <c r="BX558" s="238"/>
      <c r="BY558" s="238"/>
      <c r="BZ558" s="238"/>
      <c r="CA558" s="238"/>
      <c r="CB558" s="238"/>
      <c r="CC558" s="238"/>
      <c r="CD558" s="238"/>
      <c r="CE558" s="238"/>
      <c r="CF558" s="238"/>
      <c r="CG558" s="238"/>
      <c r="CH558" s="238"/>
      <c r="CI558" s="238"/>
      <c r="CJ558" s="238"/>
      <c r="CK558" s="238"/>
      <c r="CL558" s="238"/>
      <c r="CM558" s="238"/>
      <c r="CN558" s="238"/>
      <c r="CO558" s="238"/>
      <c r="CP558" s="238"/>
      <c r="CQ558" s="238"/>
      <c r="CR558" s="238"/>
      <c r="CS558" s="238"/>
      <c r="CT558" s="238"/>
      <c r="CU558" s="238"/>
      <c r="CV558" s="238"/>
      <c r="CW558" s="238"/>
      <c r="CX558" s="238"/>
      <c r="CY558" s="238"/>
      <c r="CZ558" s="238"/>
      <c r="DA558" s="238"/>
    </row>
    <row r="559" spans="2:105">
      <c r="B559" s="226"/>
      <c r="BP559" s="82"/>
      <c r="BQ559" s="238"/>
      <c r="BR559" s="238"/>
      <c r="BS559" s="238"/>
      <c r="BT559" s="238"/>
      <c r="BU559" s="238"/>
      <c r="BV559" s="238"/>
      <c r="BW559" s="238"/>
      <c r="BX559" s="238"/>
      <c r="BY559" s="238"/>
      <c r="BZ559" s="238"/>
      <c r="CA559" s="238"/>
      <c r="CB559" s="238"/>
      <c r="CC559" s="238"/>
      <c r="CD559" s="238"/>
      <c r="CE559" s="238"/>
      <c r="CF559" s="238"/>
      <c r="CG559" s="238"/>
      <c r="CH559" s="238"/>
      <c r="CI559" s="238"/>
      <c r="CJ559" s="238"/>
      <c r="CK559" s="238"/>
      <c r="CL559" s="238"/>
      <c r="CM559" s="238"/>
      <c r="CN559" s="238"/>
      <c r="CO559" s="238"/>
      <c r="CP559" s="238"/>
      <c r="CQ559" s="238"/>
      <c r="CR559" s="238"/>
      <c r="CS559" s="238"/>
      <c r="CT559" s="238"/>
      <c r="CU559" s="238"/>
      <c r="CV559" s="238"/>
      <c r="CW559" s="238"/>
      <c r="CX559" s="238"/>
      <c r="CY559" s="238"/>
      <c r="CZ559" s="238"/>
      <c r="DA559" s="238"/>
    </row>
    <row r="560" spans="2:105">
      <c r="B560" s="226"/>
      <c r="BP560" s="82"/>
      <c r="BQ560" s="238"/>
      <c r="BR560" s="238"/>
      <c r="BS560" s="238"/>
      <c r="BT560" s="238"/>
      <c r="BU560" s="238"/>
      <c r="BV560" s="238"/>
      <c r="BW560" s="238"/>
      <c r="BX560" s="238"/>
      <c r="BY560" s="238"/>
      <c r="BZ560" s="238"/>
      <c r="CA560" s="238"/>
      <c r="CB560" s="238"/>
      <c r="CC560" s="238"/>
      <c r="CD560" s="238"/>
      <c r="CE560" s="238"/>
      <c r="CF560" s="238"/>
      <c r="CG560" s="238"/>
      <c r="CH560" s="238"/>
      <c r="CI560" s="238"/>
      <c r="CJ560" s="238"/>
      <c r="CK560" s="238"/>
      <c r="CL560" s="238"/>
      <c r="CM560" s="238"/>
      <c r="CN560" s="238"/>
      <c r="CO560" s="238"/>
      <c r="CP560" s="238"/>
      <c r="CQ560" s="238"/>
      <c r="CR560" s="238"/>
      <c r="CS560" s="238"/>
      <c r="CT560" s="238"/>
      <c r="CU560" s="238"/>
      <c r="CV560" s="238"/>
      <c r="CW560" s="238"/>
      <c r="CX560" s="238"/>
      <c r="CY560" s="238"/>
      <c r="CZ560" s="238"/>
      <c r="DA560" s="238"/>
    </row>
    <row r="561" spans="2:105">
      <c r="B561" s="226"/>
      <c r="BP561" s="82"/>
      <c r="BQ561" s="238"/>
      <c r="BR561" s="238"/>
      <c r="BS561" s="238"/>
      <c r="BT561" s="238"/>
      <c r="BU561" s="238"/>
      <c r="BV561" s="238"/>
      <c r="BW561" s="238"/>
      <c r="BX561" s="238"/>
      <c r="BY561" s="238"/>
      <c r="BZ561" s="238"/>
      <c r="CA561" s="238"/>
      <c r="CB561" s="238"/>
      <c r="CC561" s="238"/>
      <c r="CD561" s="238"/>
      <c r="CE561" s="238"/>
      <c r="CF561" s="238"/>
      <c r="CG561" s="238"/>
      <c r="CH561" s="238"/>
      <c r="CI561" s="238"/>
      <c r="CJ561" s="238"/>
      <c r="CK561" s="238"/>
      <c r="CL561" s="238"/>
      <c r="CM561" s="238"/>
      <c r="CN561" s="238"/>
      <c r="CO561" s="238"/>
      <c r="CP561" s="238"/>
      <c r="CQ561" s="238"/>
      <c r="CR561" s="238"/>
      <c r="CS561" s="238"/>
      <c r="CT561" s="238"/>
      <c r="CU561" s="238"/>
      <c r="CV561" s="238"/>
      <c r="CW561" s="238"/>
      <c r="CX561" s="238"/>
      <c r="CY561" s="238"/>
      <c r="CZ561" s="238"/>
      <c r="DA561" s="238"/>
    </row>
    <row r="562" spans="2:105">
      <c r="B562" s="226"/>
      <c r="BP562" s="82"/>
      <c r="BQ562" s="238"/>
      <c r="BR562" s="238"/>
      <c r="BS562" s="238"/>
      <c r="BT562" s="238"/>
      <c r="BU562" s="238"/>
      <c r="BV562" s="238"/>
      <c r="BW562" s="238"/>
      <c r="BX562" s="238"/>
      <c r="BY562" s="238"/>
      <c r="BZ562" s="238"/>
      <c r="CA562" s="238"/>
      <c r="CB562" s="238"/>
      <c r="CC562" s="238"/>
      <c r="CD562" s="238"/>
      <c r="CE562" s="238"/>
      <c r="CF562" s="238"/>
      <c r="CG562" s="238"/>
      <c r="CH562" s="238"/>
      <c r="CI562" s="238"/>
      <c r="CJ562" s="238"/>
      <c r="CK562" s="238"/>
      <c r="CL562" s="238"/>
      <c r="CM562" s="238"/>
      <c r="CN562" s="238"/>
      <c r="CO562" s="238"/>
      <c r="CP562" s="238"/>
      <c r="CQ562" s="238"/>
      <c r="CR562" s="238"/>
      <c r="CS562" s="238"/>
      <c r="CT562" s="238"/>
      <c r="CU562" s="238"/>
      <c r="CV562" s="238"/>
      <c r="CW562" s="238"/>
      <c r="CX562" s="238"/>
      <c r="CY562" s="238"/>
      <c r="CZ562" s="238"/>
      <c r="DA562" s="238"/>
    </row>
    <row r="563" spans="2:105">
      <c r="B563" s="226"/>
      <c r="BP563" s="82"/>
      <c r="BQ563" s="238"/>
      <c r="BR563" s="238"/>
      <c r="BS563" s="238"/>
      <c r="BT563" s="238"/>
      <c r="BU563" s="238"/>
      <c r="BV563" s="238"/>
      <c r="BW563" s="238"/>
      <c r="BX563" s="238"/>
      <c r="BY563" s="238"/>
      <c r="BZ563" s="238"/>
      <c r="CA563" s="238"/>
      <c r="CB563" s="238"/>
      <c r="CC563" s="238"/>
      <c r="CD563" s="238"/>
      <c r="CE563" s="238"/>
      <c r="CF563" s="238"/>
      <c r="CG563" s="238"/>
      <c r="CH563" s="238"/>
      <c r="CI563" s="238"/>
      <c r="CJ563" s="238"/>
      <c r="CK563" s="238"/>
      <c r="CL563" s="238"/>
      <c r="CM563" s="238"/>
      <c r="CN563" s="238"/>
      <c r="CO563" s="238"/>
      <c r="CP563" s="238"/>
      <c r="CQ563" s="238"/>
      <c r="CR563" s="238"/>
      <c r="CS563" s="238"/>
      <c r="CT563" s="238"/>
      <c r="CU563" s="238"/>
      <c r="CV563" s="238"/>
      <c r="CW563" s="238"/>
      <c r="CX563" s="238"/>
      <c r="CY563" s="238"/>
      <c r="CZ563" s="238"/>
      <c r="DA563" s="238"/>
    </row>
    <row r="564" spans="2:105">
      <c r="B564" s="226"/>
      <c r="BQ564" s="238"/>
      <c r="BR564" s="238"/>
      <c r="BS564" s="238"/>
      <c r="BT564" s="238"/>
      <c r="BU564" s="238"/>
      <c r="BV564" s="238"/>
      <c r="BW564" s="238"/>
      <c r="BX564" s="238"/>
      <c r="BY564" s="238"/>
      <c r="BZ564" s="238"/>
      <c r="CA564" s="238"/>
      <c r="CB564" s="238"/>
      <c r="CC564" s="238"/>
      <c r="CD564" s="238"/>
      <c r="CE564" s="238"/>
      <c r="CF564" s="238"/>
      <c r="CG564" s="238"/>
      <c r="CH564" s="238"/>
      <c r="CI564" s="238"/>
      <c r="CJ564" s="238"/>
      <c r="CK564" s="238"/>
      <c r="CL564" s="238"/>
      <c r="CM564" s="238"/>
      <c r="CN564" s="238"/>
      <c r="CO564" s="238"/>
      <c r="CP564" s="238"/>
      <c r="CQ564" s="238"/>
      <c r="CR564" s="238"/>
      <c r="CS564" s="238"/>
      <c r="CT564" s="238"/>
      <c r="CU564" s="238"/>
      <c r="CV564" s="238"/>
      <c r="CW564" s="238"/>
      <c r="CX564" s="238"/>
      <c r="CY564" s="238"/>
      <c r="CZ564" s="238"/>
      <c r="DA564" s="238"/>
    </row>
    <row r="565" spans="2:105">
      <c r="BQ565" s="238"/>
      <c r="BR565" s="238"/>
      <c r="BS565" s="238"/>
      <c r="BT565" s="238"/>
      <c r="BU565" s="238"/>
      <c r="BV565" s="238"/>
      <c r="BW565" s="238"/>
      <c r="BX565" s="238"/>
      <c r="BY565" s="238"/>
      <c r="BZ565" s="238"/>
      <c r="CA565" s="238"/>
      <c r="CB565" s="238"/>
      <c r="CC565" s="238"/>
      <c r="CD565" s="238"/>
      <c r="CE565" s="238"/>
      <c r="CF565" s="238"/>
      <c r="CG565" s="238"/>
      <c r="CH565" s="238"/>
      <c r="CI565" s="238"/>
      <c r="CJ565" s="238"/>
      <c r="CK565" s="238"/>
      <c r="CL565" s="238"/>
      <c r="CM565" s="238"/>
      <c r="CN565" s="238"/>
      <c r="CO565" s="238"/>
      <c r="CP565" s="238"/>
      <c r="CQ565" s="238"/>
      <c r="CR565" s="238"/>
      <c r="CS565" s="238"/>
      <c r="CT565" s="238"/>
      <c r="CU565" s="238"/>
      <c r="CV565" s="238"/>
      <c r="CW565" s="238"/>
      <c r="CX565" s="238"/>
      <c r="CY565" s="238"/>
      <c r="CZ565" s="238"/>
      <c r="DA565" s="238"/>
    </row>
    <row r="566" spans="2:105">
      <c r="BQ566" s="238"/>
      <c r="BR566" s="238"/>
      <c r="BS566" s="238"/>
      <c r="BT566" s="238"/>
      <c r="BU566" s="238"/>
      <c r="BV566" s="238"/>
      <c r="BW566" s="238"/>
      <c r="BX566" s="238"/>
      <c r="BY566" s="238"/>
      <c r="BZ566" s="238"/>
      <c r="CA566" s="238"/>
      <c r="CB566" s="238"/>
      <c r="CC566" s="238"/>
      <c r="CD566" s="238"/>
      <c r="CE566" s="238"/>
      <c r="CF566" s="238"/>
      <c r="CG566" s="238"/>
      <c r="CH566" s="238"/>
      <c r="CI566" s="238"/>
      <c r="CJ566" s="238"/>
      <c r="CK566" s="238"/>
      <c r="CL566" s="238"/>
      <c r="CM566" s="238"/>
      <c r="CN566" s="238"/>
      <c r="CO566" s="238"/>
      <c r="CP566" s="238"/>
      <c r="CQ566" s="238"/>
      <c r="CR566" s="238"/>
      <c r="CS566" s="238"/>
      <c r="CT566" s="238"/>
      <c r="CU566" s="238"/>
      <c r="CV566" s="238"/>
      <c r="CW566" s="238"/>
      <c r="CX566" s="238"/>
      <c r="CY566" s="238"/>
      <c r="CZ566" s="238"/>
      <c r="DA566" s="238"/>
    </row>
  </sheetData>
  <sheetProtection formatCells="0" formatColumns="0" formatRows="0" insertHyperlinks="0" sort="0" autoFilter="0" pivotTables="0"/>
  <mergeCells count="114">
    <mergeCell ref="C10:I10"/>
    <mergeCell ref="J10:P10"/>
    <mergeCell ref="Q10:W10"/>
    <mergeCell ref="X10:AD10"/>
    <mergeCell ref="AE10:AK10"/>
    <mergeCell ref="BN6:BP6"/>
    <mergeCell ref="C9:I9"/>
    <mergeCell ref="J9:P9"/>
    <mergeCell ref="Q9:W9"/>
    <mergeCell ref="X9:AD9"/>
    <mergeCell ref="AE9:AK9"/>
    <mergeCell ref="AL9:AR9"/>
    <mergeCell ref="AS9:AY9"/>
    <mergeCell ref="AZ9:BF9"/>
    <mergeCell ref="BG9:BM9"/>
    <mergeCell ref="AL10:AR10"/>
    <mergeCell ref="AS10:AY10"/>
    <mergeCell ref="AZ10:BF10"/>
    <mergeCell ref="BG10:BM10"/>
    <mergeCell ref="BN9:BT9"/>
    <mergeCell ref="BN11:BO13"/>
    <mergeCell ref="BP11:BQ13"/>
    <mergeCell ref="AN11:AO13"/>
    <mergeCell ref="AS11:AT13"/>
    <mergeCell ref="AU11:AV13"/>
    <mergeCell ref="AZ11:BA13"/>
    <mergeCell ref="BB11:BC13"/>
    <mergeCell ref="BG11:BH13"/>
    <mergeCell ref="BU10:BW10"/>
    <mergeCell ref="BN10:BT10"/>
    <mergeCell ref="BI11:BJ13"/>
    <mergeCell ref="BU12:BU13"/>
    <mergeCell ref="BV12:BV13"/>
    <mergeCell ref="BW12:BW13"/>
    <mergeCell ref="S11:T13"/>
    <mergeCell ref="X11:Y13"/>
    <mergeCell ref="Z11:AA13"/>
    <mergeCell ref="AE11:AF13"/>
    <mergeCell ref="AG11:AH13"/>
    <mergeCell ref="AL11:AM13"/>
    <mergeCell ref="C11:D13"/>
    <mergeCell ref="E11:F13"/>
    <mergeCell ref="J11:K13"/>
    <mergeCell ref="L11:M13"/>
    <mergeCell ref="Q11:R13"/>
    <mergeCell ref="BG59:BI59"/>
    <mergeCell ref="BN59:BP59"/>
    <mergeCell ref="BG58:BJ58"/>
    <mergeCell ref="BN58:BQ58"/>
    <mergeCell ref="C59:E59"/>
    <mergeCell ref="J59:L59"/>
    <mergeCell ref="Q59:S59"/>
    <mergeCell ref="X59:Z59"/>
    <mergeCell ref="AE59:AG59"/>
    <mergeCell ref="AL59:AN59"/>
    <mergeCell ref="AS59:AU59"/>
    <mergeCell ref="AZ59:BB59"/>
    <mergeCell ref="Q58:T58"/>
    <mergeCell ref="X58:AA58"/>
    <mergeCell ref="AE58:AH58"/>
    <mergeCell ref="AL58:AO58"/>
    <mergeCell ref="AS58:AV58"/>
    <mergeCell ref="AZ58:BC58"/>
    <mergeCell ref="C58:F58"/>
    <mergeCell ref="J58:M58"/>
    <mergeCell ref="A18:B18"/>
    <mergeCell ref="A19:B19"/>
    <mergeCell ref="A20:B20"/>
    <mergeCell ref="A21:B21"/>
    <mergeCell ref="A22:B22"/>
    <mergeCell ref="A10:B14"/>
    <mergeCell ref="A15:B15"/>
    <mergeCell ref="A16:B16"/>
    <mergeCell ref="A17:B17"/>
    <mergeCell ref="A28:B28"/>
    <mergeCell ref="A29:B29"/>
    <mergeCell ref="A30:B30"/>
    <mergeCell ref="A31:B31"/>
    <mergeCell ref="A32:B32"/>
    <mergeCell ref="A23:B23"/>
    <mergeCell ref="A24:B24"/>
    <mergeCell ref="A25:B25"/>
    <mergeCell ref="A26:B26"/>
    <mergeCell ref="A27:B27"/>
    <mergeCell ref="A38:B38"/>
    <mergeCell ref="A39:B39"/>
    <mergeCell ref="A40:B40"/>
    <mergeCell ref="A41:B41"/>
    <mergeCell ref="A42:B42"/>
    <mergeCell ref="A33:B33"/>
    <mergeCell ref="A34:B34"/>
    <mergeCell ref="A35:B35"/>
    <mergeCell ref="A36:B36"/>
    <mergeCell ref="A37:B37"/>
    <mergeCell ref="A48:B48"/>
    <mergeCell ref="A49:B49"/>
    <mergeCell ref="A50:B50"/>
    <mergeCell ref="A51:B51"/>
    <mergeCell ref="A52:B52"/>
    <mergeCell ref="A43:B43"/>
    <mergeCell ref="A44:B44"/>
    <mergeCell ref="A45:B45"/>
    <mergeCell ref="A46:B46"/>
    <mergeCell ref="A47:B47"/>
    <mergeCell ref="A58:B58"/>
    <mergeCell ref="A59:B59"/>
    <mergeCell ref="A60:B60"/>
    <mergeCell ref="A61:B61"/>
    <mergeCell ref="A62:B62"/>
    <mergeCell ref="A53:B53"/>
    <mergeCell ref="A54:B54"/>
    <mergeCell ref="A55:B55"/>
    <mergeCell ref="A56:B56"/>
    <mergeCell ref="A57:B57"/>
  </mergeCells>
  <conditionalFormatting sqref="C15:C57 J15:J57 Q15:Q57 X15:X57 AE15:AE57 AL15:AL57 AS15:AS57 AZ15:AZ57 BG15:BG57 BN15:BN57">
    <cfRule type="expression" dxfId="263" priority="13">
      <formula>AND(C15&gt;0,C15&lt;C$79)</formula>
    </cfRule>
  </conditionalFormatting>
  <conditionalFormatting sqref="C15:E57 J15:L57 Q15:S57 X15:Z57 AE15:AG57 AL15:AN57 AS15:AU57 AZ15:BB57 BG15:BI57 BN15:BP57">
    <cfRule type="expression" dxfId="262" priority="10">
      <formula>$A15=""</formula>
    </cfRule>
    <cfRule type="containsBlanks" dxfId="261" priority="12">
      <formula>LEN(TRIM(C15))=0</formula>
    </cfRule>
  </conditionalFormatting>
  <conditionalFormatting sqref="C59:BQ62">
    <cfRule type="expression" dxfId="259" priority="9">
      <formula>C$77&gt;C$76</formula>
    </cfRule>
  </conditionalFormatting>
  <conditionalFormatting sqref="C15:BT57 C58 G58:J58 Q58 X58 AE58 AL58 AS58 AZ58 BG58 BN58 N58:P62 U58:W62 AB58:AD62 AI58:AK62 AP58:AR62 AW58:AY62 BD58:BF62 BK58:BM62 BR58:BT62">
    <cfRule type="expression" dxfId="258" priority="7">
      <formula>C$77&gt;C$76</formula>
    </cfRule>
  </conditionalFormatting>
  <conditionalFormatting sqref="G60 I60 N60 P60 U60 W60 AB60 AD60 AI60 AK60 AP60 AR60 AW60 AY60 BD60 BF60 BK60 BM60 BR60 BT60">
    <cfRule type="containsBlanks" dxfId="257" priority="11">
      <formula>LEN(TRIM(G60))=0</formula>
    </cfRule>
  </conditionalFormatting>
  <conditionalFormatting sqref="BR61">
    <cfRule type="expression" dxfId="255" priority="5">
      <formula>BR$77&gt;BR$76</formula>
    </cfRule>
  </conditionalFormatting>
  <conditionalFormatting sqref="BT61">
    <cfRule type="expression" dxfId="252" priority="3">
      <formula>BT$77&gt;BT$76</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6D0DBCF0-9994-463D-997D-FADD934DE782}">
            <xm:f>C$74&gt;'Summary - ML &amp; PM'!$D$5</xm:f>
            <x14:dxf>
              <fill>
                <patternFill>
                  <bgColor theme="0" tint="-0.499984740745262"/>
                </patternFill>
              </fill>
            </x14:dxf>
          </x14:cfRule>
          <xm:sqref>C59:BQ62</xm:sqref>
        </x14:conditionalFormatting>
        <x14:conditionalFormatting xmlns:xm="http://schemas.microsoft.com/office/excel/2006/main">
          <x14:cfRule type="expression" priority="4" id="{BAA5E671-1C5E-4312-BA22-A5AB91AA5B06}">
            <xm:f>BR$74&gt;'Summary - ML &amp; PM'!$D$5</xm:f>
            <x14:dxf>
              <fill>
                <patternFill>
                  <bgColor theme="0" tint="-0.499984740745262"/>
                </patternFill>
              </fill>
            </x14:dxf>
          </x14:cfRule>
          <xm:sqref>BR61</xm:sqref>
        </x14:conditionalFormatting>
        <x14:conditionalFormatting xmlns:xm="http://schemas.microsoft.com/office/excel/2006/main">
          <x14:cfRule type="expression" priority="6" id="{59E74816-5A87-480B-9F50-0F2EE967E2FA}">
            <xm:f>C$74&gt;'Summary - ML &amp; PM'!$D$5</xm:f>
            <x14:dxf>
              <fill>
                <patternFill>
                  <bgColor theme="0" tint="-0.499984740745262"/>
                </patternFill>
              </fill>
            </x14:dxf>
          </x14:cfRule>
          <xm:sqref>BR58:BT62 C10:BT57 C58 G58:J58 Q58 X58 AE58 AL58 AS58 AZ58 BG58 BN58 N58:P62 U58:W62 AB58:AD62 AI58:AK62 AP58:AR62 AW58:AY62 BD58:BF62 BK58:BM62</xm:sqref>
        </x14:conditionalFormatting>
        <x14:conditionalFormatting xmlns:xm="http://schemas.microsoft.com/office/excel/2006/main">
          <x14:cfRule type="expression" priority="2" id="{97C90AE3-0A07-4BB8-B259-83C8BC4989A0}">
            <xm:f>BT$74&gt;'Summary - ML &amp; PM'!$D$5</xm:f>
            <x14:dxf>
              <fill>
                <patternFill>
                  <bgColor theme="0" tint="-0.499984740745262"/>
                </patternFill>
              </fill>
            </x14:dxf>
          </x14:cfRule>
          <xm:sqref>BT61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7E9A2-7CC1-460F-A4BE-24B268B82D59}">
  <dimension ref="A1:XFD220"/>
  <sheetViews>
    <sheetView tabSelected="1" zoomScale="120" zoomScaleNormal="120" workbookViewId="0">
      <selection activeCell="A103" sqref="A103:N103"/>
    </sheetView>
  </sheetViews>
  <sheetFormatPr defaultColWidth="0" defaultRowHeight="12.5" zeroHeight="1"/>
  <cols>
    <col min="1" max="13" width="10.54296875" customWidth="1"/>
    <col min="14" max="14" width="15" customWidth="1"/>
    <col min="15" max="15" width="9.1796875" hidden="1" customWidth="1"/>
    <col min="16" max="16384" width="10.54296875" hidden="1"/>
  </cols>
  <sheetData>
    <row r="1" spans="1:14" ht="27">
      <c r="A1" s="1029" t="s">
        <v>52</v>
      </c>
      <c r="B1" s="1029"/>
      <c r="C1" s="1029"/>
      <c r="D1" s="1029"/>
      <c r="E1" s="1029"/>
      <c r="F1" s="1029"/>
      <c r="G1" s="1029"/>
      <c r="H1" s="1029"/>
      <c r="I1" s="1029"/>
      <c r="J1" s="1029"/>
      <c r="K1" s="1029"/>
      <c r="L1" s="1029"/>
      <c r="M1" s="1029"/>
      <c r="N1" s="1029"/>
    </row>
    <row r="2" spans="1:14" ht="27">
      <c r="A2" s="1029" t="s">
        <v>53</v>
      </c>
      <c r="B2" s="1029"/>
      <c r="C2" s="1029"/>
      <c r="D2" s="1029"/>
      <c r="E2" s="1029"/>
      <c r="F2" s="1029"/>
      <c r="G2" s="1029"/>
      <c r="H2" s="1029"/>
      <c r="I2" s="1029"/>
      <c r="J2" s="1029"/>
      <c r="K2" s="1029"/>
      <c r="L2" s="1029"/>
      <c r="M2" s="1029"/>
      <c r="N2" s="1029"/>
    </row>
    <row r="3" spans="1:14" ht="27">
      <c r="A3" s="1029" t="s">
        <v>54</v>
      </c>
      <c r="B3" s="1029"/>
      <c r="C3" s="1029"/>
      <c r="D3" s="1029"/>
      <c r="E3" s="1029"/>
      <c r="F3" s="1029"/>
      <c r="G3" s="1029"/>
      <c r="H3" s="1029"/>
      <c r="I3" s="1029"/>
      <c r="J3" s="1029"/>
      <c r="K3" s="1029"/>
      <c r="L3" s="1029"/>
      <c r="M3" s="1029"/>
      <c r="N3" s="1029"/>
    </row>
    <row r="4" spans="1:14" ht="26.25" customHeight="1">
      <c r="A4" s="1006" t="s">
        <v>55</v>
      </c>
      <c r="B4" s="1006"/>
      <c r="C4" s="1006"/>
      <c r="D4" s="1006"/>
      <c r="E4" s="1006"/>
      <c r="F4" s="1006"/>
      <c r="G4" s="1006"/>
      <c r="H4" s="1006"/>
      <c r="I4" s="1006"/>
      <c r="J4" s="1006"/>
      <c r="K4" s="1006"/>
      <c r="L4" s="1006"/>
      <c r="M4" s="1006"/>
      <c r="N4" s="1006"/>
    </row>
    <row r="5" spans="1:14" s="335" customFormat="1" ht="8.25" customHeight="1">
      <c r="A5" s="1007"/>
      <c r="B5" s="1007"/>
      <c r="C5" s="1007"/>
      <c r="D5" s="1007"/>
      <c r="E5" s="1007"/>
      <c r="F5" s="1007"/>
      <c r="G5" s="1007"/>
      <c r="H5" s="1007"/>
      <c r="I5" s="1007"/>
      <c r="J5" s="1007"/>
      <c r="K5" s="1007"/>
      <c r="L5" s="1007"/>
      <c r="M5" s="1007"/>
      <c r="N5" s="1007"/>
    </row>
    <row r="6" spans="1:14" ht="50.25" customHeight="1">
      <c r="A6" s="1027" t="s">
        <v>56</v>
      </c>
      <c r="B6" s="1027"/>
      <c r="C6" s="1027"/>
      <c r="D6" s="1027"/>
      <c r="E6" s="1027"/>
      <c r="F6" s="1027"/>
      <c r="G6" s="1027"/>
      <c r="H6" s="1027"/>
      <c r="I6" s="1027"/>
      <c r="J6" s="1027"/>
      <c r="K6" s="1027"/>
      <c r="L6" s="1027"/>
      <c r="M6" s="1027"/>
      <c r="N6" s="1027"/>
    </row>
    <row r="7" spans="1:14" ht="10.5" customHeight="1">
      <c r="A7" s="1030"/>
      <c r="B7" s="1030"/>
      <c r="C7" s="1030"/>
      <c r="D7" s="1030"/>
      <c r="E7" s="1030"/>
      <c r="F7" s="1030"/>
      <c r="G7" s="1030"/>
      <c r="H7" s="1030"/>
      <c r="I7" s="1030"/>
      <c r="J7" s="1030"/>
      <c r="K7" s="1030"/>
      <c r="L7" s="1030"/>
      <c r="M7" s="1030"/>
      <c r="N7" s="1030"/>
    </row>
    <row r="8" spans="1:14" ht="20">
      <c r="A8" s="1006" t="s">
        <v>57</v>
      </c>
      <c r="B8" s="1006"/>
      <c r="C8" s="1006"/>
      <c r="D8" s="1006"/>
      <c r="E8" s="1006"/>
      <c r="F8" s="1006"/>
      <c r="G8" s="1006"/>
      <c r="H8" s="1006"/>
      <c r="I8" s="1006"/>
      <c r="J8" s="1006"/>
      <c r="K8" s="1006"/>
      <c r="L8" s="1006"/>
      <c r="M8" s="1006"/>
      <c r="N8" s="1006"/>
    </row>
    <row r="9" spans="1:14" s="335" customFormat="1" ht="8.25" customHeight="1">
      <c r="A9" s="1007"/>
      <c r="B9" s="1007"/>
      <c r="C9" s="1007"/>
      <c r="D9" s="1007"/>
      <c r="E9" s="1007"/>
      <c r="F9" s="1007"/>
      <c r="G9" s="1007"/>
      <c r="H9" s="1007"/>
      <c r="I9" s="1007"/>
      <c r="J9" s="1007"/>
      <c r="K9" s="1007"/>
      <c r="L9" s="1007"/>
      <c r="M9" s="1007"/>
      <c r="N9" s="1007"/>
    </row>
    <row r="10" spans="1:14" ht="15.75" customHeight="1">
      <c r="A10" s="1027" t="s">
        <v>58</v>
      </c>
      <c r="B10" s="1027"/>
      <c r="C10" s="1027"/>
      <c r="D10" s="1027"/>
      <c r="E10" s="1027"/>
      <c r="F10" s="1027"/>
      <c r="G10" s="1027"/>
      <c r="H10" s="1027"/>
      <c r="I10" s="1027"/>
      <c r="J10" s="1027"/>
      <c r="K10" s="1027"/>
      <c r="L10" s="1027"/>
      <c r="M10" s="1027"/>
      <c r="N10" s="1027"/>
    </row>
    <row r="11" spans="1:14" ht="15.5">
      <c r="A11" s="1027" t="s">
        <v>59</v>
      </c>
      <c r="B11" s="1027"/>
      <c r="C11" s="1027"/>
      <c r="D11" s="1027"/>
      <c r="E11" s="1027"/>
      <c r="F11" s="1027"/>
      <c r="G11" s="1027"/>
      <c r="H11" s="1027"/>
      <c r="I11" s="1027"/>
      <c r="J11" s="1027"/>
      <c r="K11" s="1027"/>
      <c r="L11" s="1027"/>
      <c r="M11" s="1027"/>
      <c r="N11" s="1027"/>
    </row>
    <row r="12" spans="1:14" ht="15.5">
      <c r="A12" s="1027" t="s">
        <v>60</v>
      </c>
      <c r="B12" s="1027"/>
      <c r="C12" s="1027"/>
      <c r="D12" s="1027"/>
      <c r="E12" s="1027"/>
      <c r="F12" s="1027"/>
      <c r="G12" s="1027"/>
      <c r="H12" s="1027"/>
      <c r="I12" s="1027"/>
      <c r="J12" s="1027"/>
      <c r="K12" s="1027"/>
      <c r="L12" s="1027"/>
      <c r="M12" s="1027"/>
      <c r="N12" s="1027"/>
    </row>
    <row r="13" spans="1:14" ht="13.5" customHeight="1">
      <c r="A13" s="1030"/>
      <c r="B13" s="1030"/>
      <c r="C13" s="1030"/>
      <c r="D13" s="1030"/>
      <c r="E13" s="1030"/>
      <c r="F13" s="1030"/>
      <c r="G13" s="1030"/>
      <c r="H13" s="1030"/>
      <c r="I13" s="1030"/>
      <c r="J13" s="1030"/>
      <c r="K13" s="1030"/>
      <c r="L13" s="1030"/>
      <c r="M13" s="1030"/>
      <c r="N13" s="1030"/>
    </row>
    <row r="14" spans="1:14" ht="20">
      <c r="A14" s="1006" t="s">
        <v>61</v>
      </c>
      <c r="B14" s="1006"/>
      <c r="C14" s="1006"/>
      <c r="D14" s="1006"/>
      <c r="E14" s="1006"/>
      <c r="F14" s="1006"/>
      <c r="G14" s="1006"/>
      <c r="H14" s="1006"/>
      <c r="I14" s="1006"/>
      <c r="J14" s="1006"/>
      <c r="K14" s="1006"/>
      <c r="L14" s="1006"/>
      <c r="M14" s="1006"/>
      <c r="N14" s="1006"/>
    </row>
    <row r="15" spans="1:14" s="335" customFormat="1" ht="8.25" customHeight="1">
      <c r="A15" s="1007"/>
      <c r="B15" s="1007"/>
      <c r="C15" s="1007"/>
      <c r="D15" s="1007"/>
      <c r="E15" s="1007"/>
      <c r="F15" s="1007"/>
      <c r="G15" s="1007"/>
      <c r="H15" s="1007"/>
      <c r="I15" s="1007"/>
      <c r="J15" s="1007"/>
      <c r="K15" s="1007"/>
      <c r="L15" s="1007"/>
      <c r="M15" s="1007"/>
      <c r="N15" s="1007"/>
    </row>
    <row r="16" spans="1:14" ht="39.75" customHeight="1">
      <c r="A16" s="1027" t="s">
        <v>399</v>
      </c>
      <c r="B16" s="1027"/>
      <c r="C16" s="1027"/>
      <c r="D16" s="1027"/>
      <c r="E16" s="1027"/>
      <c r="F16" s="1027"/>
      <c r="G16" s="1027"/>
      <c r="H16" s="1027"/>
      <c r="I16" s="1027"/>
      <c r="J16" s="1027"/>
      <c r="K16" s="1027"/>
      <c r="L16" s="1027"/>
      <c r="M16" s="1027"/>
      <c r="N16" s="1027"/>
    </row>
    <row r="17" spans="1:14" ht="15.5">
      <c r="A17" s="1008" t="s">
        <v>62</v>
      </c>
      <c r="B17" s="1008"/>
      <c r="C17" s="1008"/>
      <c r="D17" s="1008"/>
      <c r="E17" s="1008"/>
      <c r="F17" s="1008"/>
      <c r="G17" s="1008"/>
      <c r="H17" s="1008"/>
      <c r="I17" s="1008"/>
      <c r="J17" s="1008"/>
      <c r="K17" s="1008"/>
      <c r="L17" s="1008"/>
      <c r="M17" s="1008"/>
      <c r="N17" s="1008"/>
    </row>
    <row r="18" spans="1:14" ht="15.75" customHeight="1">
      <c r="A18" s="1009" t="s">
        <v>63</v>
      </c>
      <c r="B18" s="1009"/>
      <c r="C18" s="1009"/>
      <c r="D18" s="1009"/>
      <c r="E18" s="1009"/>
      <c r="F18" s="1009"/>
      <c r="G18" s="1009"/>
      <c r="H18" s="1009"/>
      <c r="I18" s="1009"/>
      <c r="J18" s="1009"/>
      <c r="K18" s="1009"/>
      <c r="L18" s="1009"/>
      <c r="M18" s="1009"/>
      <c r="N18" s="1009"/>
    </row>
    <row r="19" spans="1:14" ht="35.25" customHeight="1">
      <c r="A19" s="1009"/>
      <c r="B19" s="1009"/>
      <c r="C19" s="1009"/>
      <c r="D19" s="1009"/>
      <c r="E19" s="1009"/>
      <c r="F19" s="1009"/>
      <c r="G19" s="1009"/>
      <c r="H19" s="1009"/>
      <c r="I19" s="1009"/>
      <c r="J19" s="1009"/>
      <c r="K19" s="1009"/>
      <c r="L19" s="1009"/>
      <c r="M19" s="1009"/>
      <c r="N19" s="1009"/>
    </row>
    <row r="20" spans="1:14" ht="14.25" customHeight="1">
      <c r="A20" s="1009"/>
      <c r="B20" s="1009"/>
      <c r="C20" s="1009"/>
      <c r="D20" s="1009"/>
      <c r="E20" s="1009"/>
      <c r="F20" s="1009"/>
      <c r="G20" s="1009"/>
      <c r="H20" s="1009"/>
      <c r="I20" s="1009"/>
      <c r="J20" s="1009"/>
      <c r="K20" s="1009"/>
      <c r="L20" s="1009"/>
      <c r="M20" s="1009"/>
      <c r="N20" s="1009"/>
    </row>
    <row r="21" spans="1:14" ht="12.75" customHeight="1">
      <c r="A21" s="1008" t="s">
        <v>64</v>
      </c>
      <c r="B21" s="1008"/>
      <c r="C21" s="1008"/>
      <c r="D21" s="1008"/>
      <c r="E21" s="1008"/>
      <c r="F21" s="1008"/>
      <c r="G21" s="1008"/>
      <c r="H21" s="1008"/>
      <c r="I21" s="1008"/>
      <c r="J21" s="1008"/>
      <c r="K21" s="1008"/>
      <c r="L21" s="1008"/>
      <c r="M21" s="1008"/>
      <c r="N21" s="1008"/>
    </row>
    <row r="22" spans="1:14" ht="12.75" customHeight="1">
      <c r="A22" s="1009" t="s">
        <v>397</v>
      </c>
      <c r="B22" s="1009"/>
      <c r="C22" s="1009"/>
      <c r="D22" s="1009"/>
      <c r="E22" s="1009"/>
      <c r="F22" s="1009"/>
      <c r="G22" s="1009"/>
      <c r="H22" s="1009"/>
      <c r="I22" s="1009"/>
      <c r="J22" s="1009"/>
      <c r="K22" s="1009"/>
      <c r="L22" s="1009"/>
      <c r="M22" s="1009"/>
      <c r="N22" s="1009"/>
    </row>
    <row r="23" spans="1:14" ht="14.15" customHeight="1">
      <c r="A23" s="1009"/>
      <c r="B23" s="1009"/>
      <c r="C23" s="1009"/>
      <c r="D23" s="1009"/>
      <c r="E23" s="1009"/>
      <c r="F23" s="1009"/>
      <c r="G23" s="1009"/>
      <c r="H23" s="1009"/>
      <c r="I23" s="1009"/>
      <c r="J23" s="1009"/>
      <c r="K23" s="1009"/>
      <c r="L23" s="1009"/>
      <c r="M23" s="1009"/>
      <c r="N23" s="1009"/>
    </row>
    <row r="24" spans="1:14" ht="15.5">
      <c r="A24" s="1008" t="s">
        <v>398</v>
      </c>
      <c r="B24" s="1008"/>
      <c r="C24" s="1008"/>
      <c r="D24" s="1008"/>
      <c r="E24" s="1008"/>
      <c r="F24" s="1008"/>
      <c r="G24" s="1008"/>
      <c r="H24" s="1008"/>
      <c r="I24" s="1008"/>
      <c r="J24" s="1008"/>
      <c r="K24" s="1008"/>
      <c r="L24" s="1008"/>
      <c r="M24" s="1008"/>
      <c r="N24" s="1008"/>
    </row>
    <row r="25" spans="1:14" ht="35.25" customHeight="1">
      <c r="A25" s="1009" t="s">
        <v>411</v>
      </c>
      <c r="B25" s="1009"/>
      <c r="C25" s="1009"/>
      <c r="D25" s="1009"/>
      <c r="E25" s="1009"/>
      <c r="F25" s="1009"/>
      <c r="G25" s="1009"/>
      <c r="H25" s="1009"/>
      <c r="I25" s="1009"/>
      <c r="J25" s="1009"/>
      <c r="K25" s="1009"/>
      <c r="L25" s="1009"/>
      <c r="M25" s="1009"/>
      <c r="N25" s="1009"/>
    </row>
    <row r="26" spans="1:14" ht="14.25" customHeight="1">
      <c r="A26" s="1009"/>
      <c r="B26" s="1009"/>
      <c r="C26" s="1009"/>
      <c r="D26" s="1009"/>
      <c r="E26" s="1009"/>
      <c r="F26" s="1009"/>
      <c r="G26" s="1009"/>
      <c r="H26" s="1009"/>
      <c r="I26" s="1009"/>
      <c r="J26" s="1009"/>
      <c r="K26" s="1009"/>
      <c r="L26" s="1009"/>
      <c r="M26" s="1009"/>
      <c r="N26" s="1009"/>
    </row>
    <row r="27" spans="1:14" ht="14.25" customHeight="1">
      <c r="A27" s="979"/>
      <c r="B27" s="979"/>
      <c r="C27" s="979"/>
      <c r="D27" s="979"/>
      <c r="E27" s="979"/>
      <c r="F27" s="979"/>
      <c r="G27" s="979"/>
      <c r="H27" s="979"/>
      <c r="I27" s="979"/>
      <c r="J27" s="979"/>
      <c r="K27" s="979"/>
      <c r="L27" s="979"/>
      <c r="M27" s="979"/>
      <c r="N27" s="979"/>
    </row>
    <row r="28" spans="1:14" ht="15.5">
      <c r="A28" s="1008" t="s">
        <v>400</v>
      </c>
      <c r="B28" s="1008"/>
      <c r="C28" s="1008"/>
      <c r="D28" s="1008"/>
      <c r="E28" s="1008"/>
      <c r="F28" s="1008"/>
      <c r="G28" s="1008"/>
      <c r="H28" s="1008"/>
      <c r="I28" s="1008"/>
      <c r="J28" s="1008"/>
      <c r="K28" s="1008"/>
      <c r="L28" s="1008"/>
      <c r="M28" s="1008"/>
      <c r="N28" s="1008"/>
    </row>
    <row r="29" spans="1:14" ht="35.25" customHeight="1">
      <c r="A29" s="1009" t="s">
        <v>393</v>
      </c>
      <c r="B29" s="1009"/>
      <c r="C29" s="1009"/>
      <c r="D29" s="1009"/>
      <c r="E29" s="1009"/>
      <c r="F29" s="1009"/>
      <c r="G29" s="1009"/>
      <c r="H29" s="1009"/>
      <c r="I29" s="1009"/>
      <c r="J29" s="1009"/>
      <c r="K29" s="1009"/>
      <c r="L29" s="1009"/>
      <c r="M29" s="1009"/>
      <c r="N29" s="1009"/>
    </row>
    <row r="30" spans="1:14" ht="12" customHeight="1">
      <c r="A30" s="1009"/>
      <c r="B30" s="1009"/>
      <c r="C30" s="1009"/>
      <c r="D30" s="1009"/>
      <c r="E30" s="1009"/>
      <c r="F30" s="1009"/>
      <c r="G30" s="1009"/>
      <c r="H30" s="1009"/>
      <c r="I30" s="1009"/>
      <c r="J30" s="1009"/>
      <c r="K30" s="1009"/>
      <c r="L30" s="1009"/>
      <c r="M30" s="1009"/>
      <c r="N30" s="1009"/>
    </row>
    <row r="31" spans="1:14" ht="15.5">
      <c r="A31" s="1008" t="s">
        <v>401</v>
      </c>
      <c r="B31" s="1008"/>
      <c r="C31" s="1008"/>
      <c r="D31" s="1008"/>
      <c r="E31" s="1008"/>
      <c r="F31" s="1008"/>
      <c r="G31" s="1008"/>
      <c r="H31" s="1008"/>
      <c r="I31" s="1008"/>
      <c r="J31" s="1008"/>
      <c r="K31" s="1008"/>
      <c r="L31" s="1008"/>
      <c r="M31" s="1008"/>
      <c r="N31" s="1008"/>
    </row>
    <row r="32" spans="1:14" ht="39" customHeight="1">
      <c r="A32" s="1009" t="s">
        <v>65</v>
      </c>
      <c r="B32" s="1009"/>
      <c r="C32" s="1009"/>
      <c r="D32" s="1009"/>
      <c r="E32" s="1009"/>
      <c r="F32" s="1009"/>
      <c r="G32" s="1009"/>
      <c r="H32" s="1009"/>
      <c r="I32" s="1009"/>
      <c r="J32" s="1009"/>
      <c r="K32" s="1009"/>
      <c r="L32" s="1009"/>
      <c r="M32" s="1009"/>
      <c r="N32" s="1009"/>
    </row>
    <row r="33" spans="1:16384" customFormat="1" ht="15.5">
      <c r="A33" s="1008" t="s">
        <v>402</v>
      </c>
      <c r="B33" s="1008"/>
      <c r="C33" s="1008"/>
      <c r="D33" s="1008"/>
      <c r="E33" s="1008"/>
      <c r="F33" s="1008"/>
      <c r="G33" s="1008"/>
      <c r="H33" s="1008"/>
      <c r="I33" s="1008"/>
      <c r="J33" s="1008"/>
      <c r="K33" s="1008"/>
      <c r="L33" s="1008"/>
      <c r="M33" s="1008"/>
      <c r="N33" s="1008"/>
    </row>
    <row r="34" spans="1:16384" customFormat="1" ht="36.75" customHeight="1">
      <c r="A34" s="1009" t="s">
        <v>66</v>
      </c>
      <c r="B34" s="1009"/>
      <c r="C34" s="1009"/>
      <c r="D34" s="1009"/>
      <c r="E34" s="1009"/>
      <c r="F34" s="1009"/>
      <c r="G34" s="1009"/>
      <c r="H34" s="1009"/>
      <c r="I34" s="1009"/>
      <c r="J34" s="1009"/>
      <c r="K34" s="1009"/>
      <c r="L34" s="1009"/>
      <c r="M34" s="1009"/>
      <c r="N34" s="1009"/>
    </row>
    <row r="35" spans="1:16384" customFormat="1" ht="38.25" customHeight="1">
      <c r="A35" s="1009"/>
      <c r="B35" s="1009"/>
      <c r="C35" s="1009"/>
      <c r="D35" s="1009"/>
      <c r="E35" s="1009"/>
      <c r="F35" s="1009"/>
      <c r="G35" s="1009"/>
      <c r="H35" s="1009"/>
      <c r="I35" s="1009"/>
      <c r="J35" s="1009"/>
      <c r="K35" s="1009"/>
      <c r="L35" s="1009"/>
      <c r="M35" s="1009"/>
      <c r="N35" s="1009"/>
    </row>
    <row r="36" spans="1:16384" customFormat="1" ht="24.75" customHeight="1">
      <c r="A36" s="1008" t="s">
        <v>403</v>
      </c>
      <c r="B36" s="1008"/>
      <c r="C36" s="1008"/>
      <c r="D36" s="1008"/>
      <c r="E36" s="1008"/>
      <c r="F36" s="1008"/>
      <c r="G36" s="1008"/>
      <c r="H36" s="1008"/>
      <c r="I36" s="1008"/>
      <c r="J36" s="1008"/>
      <c r="K36" s="1008"/>
      <c r="L36" s="1008"/>
      <c r="M36" s="1008"/>
      <c r="N36" s="1008"/>
    </row>
    <row r="37" spans="1:16384" s="336" customFormat="1" ht="39.75" customHeight="1">
      <c r="A37" s="1009" t="s">
        <v>394</v>
      </c>
      <c r="B37" s="1009"/>
      <c r="C37" s="1009"/>
      <c r="D37" s="1009"/>
      <c r="E37" s="1009"/>
      <c r="F37" s="1009"/>
      <c r="G37" s="1009"/>
      <c r="H37" s="1009"/>
      <c r="I37" s="1009"/>
      <c r="J37" s="1009"/>
      <c r="K37" s="1009"/>
      <c r="L37" s="1009"/>
      <c r="M37" s="1009"/>
      <c r="N37" s="1009"/>
    </row>
    <row r="38" spans="1:16384" s="336" customFormat="1" ht="39.75" hidden="1" customHeight="1">
      <c r="A38" s="979"/>
      <c r="B38" s="979"/>
      <c r="C38" s="979"/>
      <c r="D38" s="979"/>
      <c r="E38" s="979"/>
      <c r="F38" s="979"/>
      <c r="G38" s="979"/>
      <c r="H38" s="979"/>
      <c r="I38" s="979"/>
      <c r="J38" s="979"/>
      <c r="K38" s="979"/>
      <c r="L38" s="979"/>
      <c r="M38" s="979"/>
      <c r="N38" s="979"/>
    </row>
    <row r="39" spans="1:16384" s="336" customFormat="1" ht="39.75" hidden="1" customHeight="1">
      <c r="A39" s="979"/>
      <c r="B39" s="979"/>
      <c r="C39" s="979"/>
      <c r="D39" s="979"/>
      <c r="E39" s="979"/>
      <c r="F39" s="979"/>
      <c r="G39" s="979"/>
      <c r="H39" s="979"/>
      <c r="I39" s="979"/>
      <c r="J39" s="979"/>
      <c r="K39" s="979"/>
      <c r="L39" s="979"/>
      <c r="M39" s="979"/>
      <c r="N39" s="979"/>
    </row>
    <row r="40" spans="1:16384" s="336" customFormat="1" ht="39.75" hidden="1" customHeight="1">
      <c r="A40" s="979"/>
      <c r="B40" s="979"/>
      <c r="C40" s="979"/>
      <c r="D40" s="979"/>
      <c r="E40" s="979"/>
      <c r="F40" s="979"/>
      <c r="G40" s="979"/>
      <c r="H40" s="979"/>
      <c r="I40" s="979"/>
      <c r="J40" s="979"/>
      <c r="K40" s="979"/>
      <c r="L40" s="979"/>
      <c r="M40" s="979"/>
      <c r="N40" s="979"/>
    </row>
    <row r="41" spans="1:16384" customFormat="1" ht="24" customHeight="1">
      <c r="A41" s="1006" t="s">
        <v>67</v>
      </c>
      <c r="B41" s="1006"/>
      <c r="C41" s="1006"/>
      <c r="D41" s="1006"/>
      <c r="E41" s="1006"/>
      <c r="F41" s="1006"/>
      <c r="G41" s="1006"/>
      <c r="H41" s="1006"/>
      <c r="I41" s="1006"/>
      <c r="J41" s="1006"/>
      <c r="K41" s="1006"/>
      <c r="L41" s="1006"/>
      <c r="M41" s="1006"/>
      <c r="N41" s="1006"/>
      <c r="O41" s="1006"/>
      <c r="P41" s="1006"/>
      <c r="Q41" s="1006"/>
      <c r="R41" s="1006"/>
      <c r="S41" s="1006"/>
      <c r="T41" s="1006"/>
      <c r="U41" s="1006"/>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6"/>
      <c r="AV41" s="1006"/>
      <c r="AW41" s="1006"/>
      <c r="AX41" s="1006"/>
      <c r="AY41" s="1006"/>
      <c r="AZ41" s="1006"/>
      <c r="BA41" s="1006"/>
      <c r="BB41" s="1006"/>
      <c r="BC41" s="1006"/>
      <c r="BD41" s="1006"/>
      <c r="BE41" s="1006"/>
      <c r="BF41" s="1006"/>
      <c r="BG41" s="1006"/>
      <c r="BH41" s="1006"/>
      <c r="BI41" s="1006"/>
      <c r="BJ41" s="1006"/>
      <c r="BK41" s="1006"/>
      <c r="BL41" s="1006"/>
      <c r="BM41" s="1006"/>
      <c r="BN41" s="1006"/>
      <c r="BO41" s="1006"/>
      <c r="BP41" s="1006"/>
      <c r="BQ41" s="1006"/>
      <c r="BR41" s="1006"/>
      <c r="BS41" s="1006"/>
      <c r="BT41" s="1006"/>
      <c r="BU41" s="1006"/>
      <c r="BV41" s="1006"/>
      <c r="BW41" s="1006"/>
      <c r="BX41" s="1006"/>
      <c r="BY41" s="1006"/>
      <c r="BZ41" s="1006"/>
      <c r="CA41" s="1006"/>
      <c r="CB41" s="1006"/>
      <c r="CC41" s="1006"/>
      <c r="CD41" s="1006"/>
      <c r="CE41" s="1006"/>
      <c r="CF41" s="1006"/>
      <c r="CG41" s="1006"/>
      <c r="CH41" s="1006"/>
      <c r="CI41" s="1006"/>
      <c r="CJ41" s="1006"/>
      <c r="CK41" s="1006"/>
      <c r="CL41" s="1006"/>
      <c r="CM41" s="1006"/>
      <c r="CN41" s="1006"/>
      <c r="CO41" s="1006"/>
      <c r="CP41" s="1006"/>
      <c r="CQ41" s="1006"/>
      <c r="CR41" s="1006"/>
      <c r="CS41" s="1006"/>
      <c r="CT41" s="1006"/>
      <c r="CU41" s="1006"/>
      <c r="CV41" s="1006"/>
      <c r="CW41" s="1006"/>
      <c r="CX41" s="1006"/>
      <c r="CY41" s="1006"/>
      <c r="CZ41" s="1006"/>
      <c r="DA41" s="1006"/>
      <c r="DB41" s="1006"/>
      <c r="DC41" s="1006"/>
      <c r="DD41" s="1006"/>
      <c r="DE41" s="1006"/>
      <c r="DF41" s="1006"/>
      <c r="DG41" s="1006"/>
      <c r="DH41" s="1006"/>
      <c r="DI41" s="1006"/>
      <c r="DJ41" s="1006"/>
      <c r="DK41" s="1006"/>
      <c r="DL41" s="1006"/>
      <c r="DM41" s="1006"/>
      <c r="DN41" s="1006"/>
      <c r="DO41" s="1006"/>
      <c r="DP41" s="1006"/>
      <c r="DQ41" s="1006"/>
      <c r="DR41" s="1006"/>
      <c r="DS41" s="1006"/>
      <c r="DT41" s="1006"/>
      <c r="DU41" s="1006"/>
      <c r="DV41" s="1006"/>
      <c r="DW41" s="1006"/>
      <c r="DX41" s="1006"/>
      <c r="DY41" s="1006"/>
      <c r="DZ41" s="1006"/>
      <c r="EA41" s="1006"/>
      <c r="EB41" s="1006"/>
      <c r="EC41" s="1006"/>
      <c r="ED41" s="1006"/>
      <c r="EE41" s="1006"/>
      <c r="EF41" s="1006"/>
      <c r="EG41" s="1006"/>
      <c r="EH41" s="1006"/>
      <c r="EI41" s="1006"/>
      <c r="EJ41" s="1006"/>
      <c r="EK41" s="1006"/>
      <c r="EL41" s="1006"/>
      <c r="EM41" s="1006"/>
      <c r="EN41" s="1006"/>
      <c r="EO41" s="1006"/>
      <c r="EP41" s="1006"/>
      <c r="EQ41" s="1006"/>
      <c r="ER41" s="1006"/>
      <c r="ES41" s="1006"/>
      <c r="ET41" s="1006"/>
      <c r="EU41" s="1006"/>
      <c r="EV41" s="1006"/>
      <c r="EW41" s="1006"/>
      <c r="EX41" s="1006"/>
      <c r="EY41" s="1006"/>
      <c r="EZ41" s="1006"/>
      <c r="FA41" s="1006"/>
      <c r="FB41" s="1006"/>
      <c r="FC41" s="1006"/>
      <c r="FD41" s="1006"/>
      <c r="FE41" s="1006"/>
      <c r="FF41" s="1006"/>
      <c r="FG41" s="1006"/>
      <c r="FH41" s="1006"/>
      <c r="FI41" s="1006"/>
      <c r="FJ41" s="1006"/>
      <c r="FK41" s="1006"/>
      <c r="FL41" s="1006"/>
      <c r="FM41" s="1006"/>
      <c r="FN41" s="1006"/>
      <c r="FO41" s="1006"/>
      <c r="FP41" s="1006"/>
      <c r="FQ41" s="1006"/>
      <c r="FR41" s="1006"/>
      <c r="FS41" s="1006"/>
      <c r="FT41" s="1006"/>
      <c r="FU41" s="1006"/>
      <c r="FV41" s="1006"/>
      <c r="FW41" s="1006"/>
      <c r="FX41" s="1006"/>
      <c r="FY41" s="1006"/>
      <c r="FZ41" s="1006"/>
      <c r="GA41" s="1006"/>
      <c r="GB41" s="1006"/>
      <c r="GC41" s="1006"/>
      <c r="GD41" s="1006"/>
      <c r="GE41" s="1006"/>
      <c r="GF41" s="1006"/>
      <c r="GG41" s="1006"/>
      <c r="GH41" s="1006"/>
      <c r="GI41" s="1006"/>
      <c r="GJ41" s="1006"/>
      <c r="GK41" s="1006"/>
      <c r="GL41" s="1006"/>
      <c r="GM41" s="1006"/>
      <c r="GN41" s="1006"/>
      <c r="GO41" s="1006"/>
      <c r="GP41" s="1006"/>
      <c r="GQ41" s="1006"/>
      <c r="GR41" s="1006"/>
      <c r="GS41" s="1006"/>
      <c r="GT41" s="1006"/>
      <c r="GU41" s="1006"/>
      <c r="GV41" s="1006"/>
      <c r="GW41" s="1006"/>
      <c r="GX41" s="1006"/>
      <c r="GY41" s="1006"/>
      <c r="GZ41" s="1006"/>
      <c r="HA41" s="1006"/>
      <c r="HB41" s="1006"/>
      <c r="HC41" s="1006"/>
      <c r="HD41" s="1006"/>
      <c r="HE41" s="1006"/>
      <c r="HF41" s="1006"/>
      <c r="HG41" s="1006"/>
      <c r="HH41" s="1006"/>
      <c r="HI41" s="1006"/>
      <c r="HJ41" s="1006"/>
      <c r="HK41" s="1006"/>
      <c r="HL41" s="1006"/>
      <c r="HM41" s="1006"/>
      <c r="HN41" s="1006"/>
      <c r="HO41" s="1006"/>
      <c r="HP41" s="1006"/>
      <c r="HQ41" s="1006"/>
      <c r="HR41" s="1006"/>
      <c r="HS41" s="1006"/>
      <c r="HT41" s="1006"/>
      <c r="HU41" s="1006"/>
      <c r="HV41" s="1006"/>
      <c r="HW41" s="1006"/>
      <c r="HX41" s="1006"/>
      <c r="HY41" s="1006"/>
      <c r="HZ41" s="1006"/>
      <c r="IA41" s="1006"/>
      <c r="IB41" s="1006"/>
      <c r="IC41" s="1006"/>
      <c r="ID41" s="1006"/>
      <c r="IE41" s="1006"/>
      <c r="IF41" s="1006"/>
      <c r="IG41" s="1006"/>
      <c r="IH41" s="1006"/>
      <c r="II41" s="1006"/>
      <c r="IJ41" s="1006"/>
      <c r="IK41" s="1006"/>
      <c r="IL41" s="1006"/>
      <c r="IM41" s="1006"/>
      <c r="IN41" s="1006"/>
      <c r="IO41" s="1006"/>
      <c r="IP41" s="1006"/>
      <c r="IQ41" s="1006"/>
      <c r="IR41" s="1006"/>
      <c r="IS41" s="1006"/>
      <c r="IT41" s="1006"/>
      <c r="IU41" s="1006"/>
      <c r="IV41" s="1006"/>
      <c r="IW41" s="1006"/>
      <c r="IX41" s="1006"/>
      <c r="IY41" s="1006"/>
      <c r="IZ41" s="1006"/>
      <c r="JA41" s="1006"/>
      <c r="JB41" s="1006"/>
      <c r="JC41" s="1006"/>
      <c r="JD41" s="1006"/>
      <c r="JE41" s="1006"/>
      <c r="JF41" s="1006"/>
      <c r="JG41" s="1006"/>
      <c r="JH41" s="1006"/>
      <c r="JI41" s="1006"/>
      <c r="JJ41" s="1006"/>
      <c r="JK41" s="1006"/>
      <c r="JL41" s="1006"/>
      <c r="JM41" s="1006"/>
      <c r="JN41" s="1006"/>
      <c r="JO41" s="1006"/>
      <c r="JP41" s="1006"/>
      <c r="JQ41" s="1006"/>
      <c r="JR41" s="1006"/>
      <c r="JS41" s="1006"/>
      <c r="JT41" s="1006"/>
      <c r="JU41" s="1006"/>
      <c r="JV41" s="1006"/>
      <c r="JW41" s="1006"/>
      <c r="JX41" s="1006"/>
      <c r="JY41" s="1006"/>
      <c r="JZ41" s="1006"/>
      <c r="KA41" s="1006"/>
      <c r="KB41" s="1006"/>
      <c r="KC41" s="1006"/>
      <c r="KD41" s="1006"/>
      <c r="KE41" s="1006"/>
      <c r="KF41" s="1006"/>
      <c r="KG41" s="1006"/>
      <c r="KH41" s="1006"/>
      <c r="KI41" s="1006"/>
      <c r="KJ41" s="1006"/>
      <c r="KK41" s="1006"/>
      <c r="KL41" s="1006"/>
      <c r="KM41" s="1006"/>
      <c r="KN41" s="1006"/>
      <c r="KO41" s="1006"/>
      <c r="KP41" s="1006"/>
      <c r="KQ41" s="1006"/>
      <c r="KR41" s="1006"/>
      <c r="KS41" s="1006"/>
      <c r="KT41" s="1006"/>
      <c r="KU41" s="1006"/>
      <c r="KV41" s="1006"/>
      <c r="KW41" s="1006"/>
      <c r="KX41" s="1006"/>
      <c r="KY41" s="1006"/>
      <c r="KZ41" s="1006"/>
      <c r="LA41" s="1006"/>
      <c r="LB41" s="1006"/>
      <c r="LC41" s="1006"/>
      <c r="LD41" s="1006"/>
      <c r="LE41" s="1006"/>
      <c r="LF41" s="1006"/>
      <c r="LG41" s="1006"/>
      <c r="LH41" s="1006"/>
      <c r="LI41" s="1006"/>
      <c r="LJ41" s="1006"/>
      <c r="LK41" s="1006"/>
      <c r="LL41" s="1006"/>
      <c r="LM41" s="1006"/>
      <c r="LN41" s="1006"/>
      <c r="LO41" s="1006"/>
      <c r="LP41" s="1006"/>
      <c r="LQ41" s="1006"/>
      <c r="LR41" s="1006"/>
      <c r="LS41" s="1006"/>
      <c r="LT41" s="1006"/>
      <c r="LU41" s="1006"/>
      <c r="LV41" s="1006"/>
      <c r="LW41" s="1006"/>
      <c r="LX41" s="1006"/>
      <c r="LY41" s="1006"/>
      <c r="LZ41" s="1006"/>
      <c r="MA41" s="1006"/>
      <c r="MB41" s="1006"/>
      <c r="MC41" s="1006"/>
      <c r="MD41" s="1006"/>
      <c r="ME41" s="1006"/>
      <c r="MF41" s="1006"/>
      <c r="MG41" s="1006"/>
      <c r="MH41" s="1006"/>
      <c r="MI41" s="1006"/>
      <c r="MJ41" s="1006"/>
      <c r="MK41" s="1006"/>
      <c r="ML41" s="1006"/>
      <c r="MM41" s="1006"/>
      <c r="MN41" s="1006"/>
      <c r="MO41" s="1006"/>
      <c r="MP41" s="1006"/>
      <c r="MQ41" s="1006"/>
      <c r="MR41" s="1006"/>
      <c r="MS41" s="1006"/>
      <c r="MT41" s="1006"/>
      <c r="MU41" s="1006"/>
      <c r="MV41" s="1006"/>
      <c r="MW41" s="1006"/>
      <c r="MX41" s="1006"/>
      <c r="MY41" s="1006"/>
      <c r="MZ41" s="1006"/>
      <c r="NA41" s="1006"/>
      <c r="NB41" s="1006"/>
      <c r="NC41" s="1006"/>
      <c r="ND41" s="1006"/>
      <c r="NE41" s="1006"/>
      <c r="NF41" s="1006"/>
      <c r="NG41" s="1006"/>
      <c r="NH41" s="1006"/>
      <c r="NI41" s="1006"/>
      <c r="NJ41" s="1006"/>
      <c r="NK41" s="1006"/>
      <c r="NL41" s="1006"/>
      <c r="NM41" s="1006"/>
      <c r="NN41" s="1006"/>
      <c r="NO41" s="1006"/>
      <c r="NP41" s="1006"/>
      <c r="NQ41" s="1006"/>
      <c r="NR41" s="1006"/>
      <c r="NS41" s="1006"/>
      <c r="NT41" s="1006"/>
      <c r="NU41" s="1006"/>
      <c r="NV41" s="1006"/>
      <c r="NW41" s="1006"/>
      <c r="NX41" s="1006"/>
      <c r="NY41" s="1006"/>
      <c r="NZ41" s="1006"/>
      <c r="OA41" s="1006"/>
      <c r="OB41" s="1006"/>
      <c r="OC41" s="1006"/>
      <c r="OD41" s="1006"/>
      <c r="OE41" s="1006"/>
      <c r="OF41" s="1006"/>
      <c r="OG41" s="1006"/>
      <c r="OH41" s="1006"/>
      <c r="OI41" s="1006"/>
      <c r="OJ41" s="1006"/>
      <c r="OK41" s="1006"/>
      <c r="OL41" s="1006"/>
      <c r="OM41" s="1006"/>
      <c r="ON41" s="1006"/>
      <c r="OO41" s="1006"/>
      <c r="OP41" s="1006"/>
      <c r="OQ41" s="1006"/>
      <c r="OR41" s="1006"/>
      <c r="OS41" s="1006"/>
      <c r="OT41" s="1006"/>
      <c r="OU41" s="1006"/>
      <c r="OV41" s="1006"/>
      <c r="OW41" s="1006"/>
      <c r="OX41" s="1006"/>
      <c r="OY41" s="1006"/>
      <c r="OZ41" s="1006"/>
      <c r="PA41" s="1006"/>
      <c r="PB41" s="1006"/>
      <c r="PC41" s="1006"/>
      <c r="PD41" s="1006"/>
      <c r="PE41" s="1006"/>
      <c r="PF41" s="1006"/>
      <c r="PG41" s="1006"/>
      <c r="PH41" s="1006"/>
      <c r="PI41" s="1006"/>
      <c r="PJ41" s="1006"/>
      <c r="PK41" s="1006"/>
      <c r="PL41" s="1006"/>
      <c r="PM41" s="1006"/>
      <c r="PN41" s="1006"/>
      <c r="PO41" s="1006"/>
      <c r="PP41" s="1006"/>
      <c r="PQ41" s="1006"/>
      <c r="PR41" s="1006"/>
      <c r="PS41" s="1006"/>
      <c r="PT41" s="1006"/>
      <c r="PU41" s="1006"/>
      <c r="PV41" s="1006"/>
      <c r="PW41" s="1006"/>
      <c r="PX41" s="1006"/>
      <c r="PY41" s="1006"/>
      <c r="PZ41" s="1006"/>
      <c r="QA41" s="1006"/>
      <c r="QB41" s="1006"/>
      <c r="QC41" s="1006"/>
      <c r="QD41" s="1006"/>
      <c r="QE41" s="1006"/>
      <c r="QF41" s="1006"/>
      <c r="QG41" s="1006"/>
      <c r="QH41" s="1006"/>
      <c r="QI41" s="1006"/>
      <c r="QJ41" s="1006"/>
      <c r="QK41" s="1006"/>
      <c r="QL41" s="1006"/>
      <c r="QM41" s="1006"/>
      <c r="QN41" s="1006"/>
      <c r="QO41" s="1006"/>
      <c r="QP41" s="1006"/>
      <c r="QQ41" s="1006"/>
      <c r="QR41" s="1006"/>
      <c r="QS41" s="1006"/>
      <c r="QT41" s="1006"/>
      <c r="QU41" s="1006"/>
      <c r="QV41" s="1006"/>
      <c r="QW41" s="1006"/>
      <c r="QX41" s="1006"/>
      <c r="QY41" s="1006"/>
      <c r="QZ41" s="1006"/>
      <c r="RA41" s="1006"/>
      <c r="RB41" s="1006"/>
      <c r="RC41" s="1006"/>
      <c r="RD41" s="1006"/>
      <c r="RE41" s="1006"/>
      <c r="RF41" s="1006"/>
      <c r="RG41" s="1006"/>
      <c r="RH41" s="1006"/>
      <c r="RI41" s="1006"/>
      <c r="RJ41" s="1006"/>
      <c r="RK41" s="1006"/>
      <c r="RL41" s="1006"/>
      <c r="RM41" s="1006"/>
      <c r="RN41" s="1006"/>
      <c r="RO41" s="1006"/>
      <c r="RP41" s="1006"/>
      <c r="RQ41" s="1006"/>
      <c r="RR41" s="1006"/>
      <c r="RS41" s="1006"/>
      <c r="RT41" s="1006"/>
      <c r="RU41" s="1006"/>
      <c r="RV41" s="1006"/>
      <c r="RW41" s="1006"/>
      <c r="RX41" s="1006"/>
      <c r="RY41" s="1006"/>
      <c r="RZ41" s="1006"/>
      <c r="SA41" s="1006"/>
      <c r="SB41" s="1006"/>
      <c r="SC41" s="1006"/>
      <c r="SD41" s="1006"/>
      <c r="SE41" s="1006"/>
      <c r="SF41" s="1006"/>
      <c r="SG41" s="1006"/>
      <c r="SH41" s="1006"/>
      <c r="SI41" s="1006"/>
      <c r="SJ41" s="1006"/>
      <c r="SK41" s="1006"/>
      <c r="SL41" s="1006"/>
      <c r="SM41" s="1006"/>
      <c r="SN41" s="1006"/>
      <c r="SO41" s="1006"/>
      <c r="SP41" s="1006"/>
      <c r="SQ41" s="1006"/>
      <c r="SR41" s="1006"/>
      <c r="SS41" s="1006"/>
      <c r="ST41" s="1006"/>
      <c r="SU41" s="1006"/>
      <c r="SV41" s="1006"/>
      <c r="SW41" s="1006"/>
      <c r="SX41" s="1006"/>
      <c r="SY41" s="1006"/>
      <c r="SZ41" s="1006"/>
      <c r="TA41" s="1006"/>
      <c r="TB41" s="1006"/>
      <c r="TC41" s="1006"/>
      <c r="TD41" s="1006"/>
      <c r="TE41" s="1006"/>
      <c r="TF41" s="1006"/>
      <c r="TG41" s="1006"/>
      <c r="TH41" s="1006"/>
      <c r="TI41" s="1006"/>
      <c r="TJ41" s="1006"/>
      <c r="TK41" s="1006"/>
      <c r="TL41" s="1006"/>
      <c r="TM41" s="1006"/>
      <c r="TN41" s="1006"/>
      <c r="TO41" s="1006"/>
      <c r="TP41" s="1006"/>
      <c r="TQ41" s="1006"/>
      <c r="TR41" s="1006"/>
      <c r="TS41" s="1006"/>
      <c r="TT41" s="1006"/>
      <c r="TU41" s="1006"/>
      <c r="TV41" s="1006"/>
      <c r="TW41" s="1006"/>
      <c r="TX41" s="1006"/>
      <c r="TY41" s="1006"/>
      <c r="TZ41" s="1006"/>
      <c r="UA41" s="1006"/>
      <c r="UB41" s="1006"/>
      <c r="UC41" s="1006"/>
      <c r="UD41" s="1006"/>
      <c r="UE41" s="1006"/>
      <c r="UF41" s="1006"/>
      <c r="UG41" s="1006"/>
      <c r="UH41" s="1006"/>
      <c r="UI41" s="1006"/>
      <c r="UJ41" s="1006"/>
      <c r="UK41" s="1006"/>
      <c r="UL41" s="1006"/>
      <c r="UM41" s="1006"/>
      <c r="UN41" s="1006"/>
      <c r="UO41" s="1006"/>
      <c r="UP41" s="1006"/>
      <c r="UQ41" s="1006"/>
      <c r="UR41" s="1006"/>
      <c r="US41" s="1006"/>
      <c r="UT41" s="1006"/>
      <c r="UU41" s="1006"/>
      <c r="UV41" s="1006"/>
      <c r="UW41" s="1006"/>
      <c r="UX41" s="1006"/>
      <c r="UY41" s="1006"/>
      <c r="UZ41" s="1006"/>
      <c r="VA41" s="1006"/>
      <c r="VB41" s="1006"/>
      <c r="VC41" s="1006"/>
      <c r="VD41" s="1006"/>
      <c r="VE41" s="1006"/>
      <c r="VF41" s="1006"/>
      <c r="VG41" s="1006"/>
      <c r="VH41" s="1006"/>
      <c r="VI41" s="1006"/>
      <c r="VJ41" s="1006"/>
      <c r="VK41" s="1006"/>
      <c r="VL41" s="1006"/>
      <c r="VM41" s="1006"/>
      <c r="VN41" s="1006"/>
      <c r="VO41" s="1006"/>
      <c r="VP41" s="1006"/>
      <c r="VQ41" s="1006"/>
      <c r="VR41" s="1006"/>
      <c r="VS41" s="1006"/>
      <c r="VT41" s="1006"/>
      <c r="VU41" s="1006"/>
      <c r="VV41" s="1006"/>
      <c r="VW41" s="1006"/>
      <c r="VX41" s="1006"/>
      <c r="VY41" s="1006"/>
      <c r="VZ41" s="1006"/>
      <c r="WA41" s="1006"/>
      <c r="WB41" s="1006"/>
      <c r="WC41" s="1006"/>
      <c r="WD41" s="1006"/>
      <c r="WE41" s="1006"/>
      <c r="WF41" s="1006"/>
      <c r="WG41" s="1006"/>
      <c r="WH41" s="1006"/>
      <c r="WI41" s="1006"/>
      <c r="WJ41" s="1006"/>
      <c r="WK41" s="1006"/>
      <c r="WL41" s="1006"/>
      <c r="WM41" s="1006"/>
      <c r="WN41" s="1006"/>
      <c r="WO41" s="1006"/>
      <c r="WP41" s="1006"/>
      <c r="WQ41" s="1006"/>
      <c r="WR41" s="1006"/>
      <c r="WS41" s="1006"/>
      <c r="WT41" s="1006"/>
      <c r="WU41" s="1006"/>
      <c r="WV41" s="1006"/>
      <c r="WW41" s="1006"/>
      <c r="WX41" s="1006"/>
      <c r="WY41" s="1006"/>
      <c r="WZ41" s="1006"/>
      <c r="XA41" s="1006"/>
      <c r="XB41" s="1006"/>
      <c r="XC41" s="1006"/>
      <c r="XD41" s="1006"/>
      <c r="XE41" s="1006"/>
      <c r="XF41" s="1006"/>
      <c r="XG41" s="1006"/>
      <c r="XH41" s="1006"/>
      <c r="XI41" s="1006"/>
      <c r="XJ41" s="1006"/>
      <c r="XK41" s="1006"/>
      <c r="XL41" s="1006"/>
      <c r="XM41" s="1006"/>
      <c r="XN41" s="1006"/>
      <c r="XO41" s="1006"/>
      <c r="XP41" s="1006"/>
      <c r="XQ41" s="1006"/>
      <c r="XR41" s="1006"/>
      <c r="XS41" s="1006"/>
      <c r="XT41" s="1006"/>
      <c r="XU41" s="1006"/>
      <c r="XV41" s="1006"/>
      <c r="XW41" s="1006"/>
      <c r="XX41" s="1006"/>
      <c r="XY41" s="1006"/>
      <c r="XZ41" s="1006"/>
      <c r="YA41" s="1006"/>
      <c r="YB41" s="1006"/>
      <c r="YC41" s="1006"/>
      <c r="YD41" s="1006"/>
      <c r="YE41" s="1006"/>
      <c r="YF41" s="1006"/>
      <c r="YG41" s="1006"/>
      <c r="YH41" s="1006"/>
      <c r="YI41" s="1006"/>
      <c r="YJ41" s="1006"/>
      <c r="YK41" s="1006"/>
      <c r="YL41" s="1006"/>
      <c r="YM41" s="1006"/>
      <c r="YN41" s="1006"/>
      <c r="YO41" s="1006"/>
      <c r="YP41" s="1006"/>
      <c r="YQ41" s="1006"/>
      <c r="YR41" s="1006"/>
      <c r="YS41" s="1006"/>
      <c r="YT41" s="1006"/>
      <c r="YU41" s="1006"/>
      <c r="YV41" s="1006"/>
      <c r="YW41" s="1006"/>
      <c r="YX41" s="1006"/>
      <c r="YY41" s="1006"/>
      <c r="YZ41" s="1006"/>
      <c r="ZA41" s="1006"/>
      <c r="ZB41" s="1006"/>
      <c r="ZC41" s="1006"/>
      <c r="ZD41" s="1006"/>
      <c r="ZE41" s="1006"/>
      <c r="ZF41" s="1006"/>
      <c r="ZG41" s="1006"/>
      <c r="ZH41" s="1006"/>
      <c r="ZI41" s="1006"/>
      <c r="ZJ41" s="1006"/>
      <c r="ZK41" s="1006"/>
      <c r="ZL41" s="1006"/>
      <c r="ZM41" s="1006"/>
      <c r="ZN41" s="1006"/>
      <c r="ZO41" s="1006"/>
      <c r="ZP41" s="1006"/>
      <c r="ZQ41" s="1006"/>
      <c r="ZR41" s="1006"/>
      <c r="ZS41" s="1006"/>
      <c r="ZT41" s="1006"/>
      <c r="ZU41" s="1006"/>
      <c r="ZV41" s="1006"/>
      <c r="ZW41" s="1006"/>
      <c r="ZX41" s="1006"/>
      <c r="ZY41" s="1006"/>
      <c r="ZZ41" s="1006"/>
      <c r="AAA41" s="1006"/>
      <c r="AAB41" s="1006"/>
      <c r="AAC41" s="1006"/>
      <c r="AAD41" s="1006"/>
      <c r="AAE41" s="1006"/>
      <c r="AAF41" s="1006"/>
      <c r="AAG41" s="1006"/>
      <c r="AAH41" s="1006"/>
      <c r="AAI41" s="1006"/>
      <c r="AAJ41" s="1006"/>
      <c r="AAK41" s="1006"/>
      <c r="AAL41" s="1006"/>
      <c r="AAM41" s="1006"/>
      <c r="AAN41" s="1006"/>
      <c r="AAO41" s="1006"/>
      <c r="AAP41" s="1006"/>
      <c r="AAQ41" s="1006"/>
      <c r="AAR41" s="1006"/>
      <c r="AAS41" s="1006"/>
      <c r="AAT41" s="1006"/>
      <c r="AAU41" s="1006"/>
      <c r="AAV41" s="1006"/>
      <c r="AAW41" s="1006"/>
      <c r="AAX41" s="1006"/>
      <c r="AAY41" s="1006"/>
      <c r="AAZ41" s="1006"/>
      <c r="ABA41" s="1006"/>
      <c r="ABB41" s="1006"/>
      <c r="ABC41" s="1006"/>
      <c r="ABD41" s="1006"/>
      <c r="ABE41" s="1006"/>
      <c r="ABF41" s="1006"/>
      <c r="ABG41" s="1006"/>
      <c r="ABH41" s="1006"/>
      <c r="ABI41" s="1006"/>
      <c r="ABJ41" s="1006"/>
      <c r="ABK41" s="1006"/>
      <c r="ABL41" s="1006"/>
      <c r="ABM41" s="1006"/>
      <c r="ABN41" s="1006"/>
      <c r="ABO41" s="1006"/>
      <c r="ABP41" s="1006"/>
      <c r="ABQ41" s="1006"/>
      <c r="ABR41" s="1006"/>
      <c r="ABS41" s="1006"/>
      <c r="ABT41" s="1006"/>
      <c r="ABU41" s="1006"/>
      <c r="ABV41" s="1006"/>
      <c r="ABW41" s="1006"/>
      <c r="ABX41" s="1006"/>
      <c r="ABY41" s="1006"/>
      <c r="ABZ41" s="1006"/>
      <c r="ACA41" s="1006"/>
      <c r="ACB41" s="1006"/>
      <c r="ACC41" s="1006"/>
      <c r="ACD41" s="1006"/>
      <c r="ACE41" s="1006"/>
      <c r="ACF41" s="1006"/>
      <c r="ACG41" s="1006"/>
      <c r="ACH41" s="1006"/>
      <c r="ACI41" s="1006"/>
      <c r="ACJ41" s="1006"/>
      <c r="ACK41" s="1006"/>
      <c r="ACL41" s="1006"/>
      <c r="ACM41" s="1006"/>
      <c r="ACN41" s="1006"/>
      <c r="ACO41" s="1006"/>
      <c r="ACP41" s="1006"/>
      <c r="ACQ41" s="1006"/>
      <c r="ACR41" s="1006"/>
      <c r="ACS41" s="1006"/>
      <c r="ACT41" s="1006"/>
      <c r="ACU41" s="1006"/>
      <c r="ACV41" s="1006"/>
      <c r="ACW41" s="1006"/>
      <c r="ACX41" s="1006"/>
      <c r="ACY41" s="1006"/>
      <c r="ACZ41" s="1006"/>
      <c r="ADA41" s="1006"/>
      <c r="ADB41" s="1006"/>
      <c r="ADC41" s="1006"/>
      <c r="ADD41" s="1006"/>
      <c r="ADE41" s="1006"/>
      <c r="ADF41" s="1006"/>
      <c r="ADG41" s="1006"/>
      <c r="ADH41" s="1006"/>
      <c r="ADI41" s="1006"/>
      <c r="ADJ41" s="1006"/>
      <c r="ADK41" s="1006"/>
      <c r="ADL41" s="1006"/>
      <c r="ADM41" s="1006"/>
      <c r="ADN41" s="1006"/>
      <c r="ADO41" s="1006"/>
      <c r="ADP41" s="1006"/>
      <c r="ADQ41" s="1006"/>
      <c r="ADR41" s="1006"/>
      <c r="ADS41" s="1006"/>
      <c r="ADT41" s="1006"/>
      <c r="ADU41" s="1006"/>
      <c r="ADV41" s="1006"/>
      <c r="ADW41" s="1006"/>
      <c r="ADX41" s="1006"/>
      <c r="ADY41" s="1006"/>
      <c r="ADZ41" s="1006"/>
      <c r="AEA41" s="1006"/>
      <c r="AEB41" s="1006"/>
      <c r="AEC41" s="1006"/>
      <c r="AED41" s="1006"/>
      <c r="AEE41" s="1006"/>
      <c r="AEF41" s="1006"/>
      <c r="AEG41" s="1006"/>
      <c r="AEH41" s="1006"/>
      <c r="AEI41" s="1006"/>
      <c r="AEJ41" s="1006"/>
      <c r="AEK41" s="1006"/>
      <c r="AEL41" s="1006"/>
      <c r="AEM41" s="1006"/>
      <c r="AEN41" s="1006"/>
      <c r="AEO41" s="1006"/>
      <c r="AEP41" s="1006"/>
      <c r="AEQ41" s="1006"/>
      <c r="AER41" s="1006"/>
      <c r="AES41" s="1006"/>
      <c r="AET41" s="1006"/>
      <c r="AEU41" s="1006"/>
      <c r="AEV41" s="1006"/>
      <c r="AEW41" s="1006"/>
      <c r="AEX41" s="1006"/>
      <c r="AEY41" s="1006"/>
      <c r="AEZ41" s="1006"/>
      <c r="AFA41" s="1006"/>
      <c r="AFB41" s="1006"/>
      <c r="AFC41" s="1006"/>
      <c r="AFD41" s="1006"/>
      <c r="AFE41" s="1006"/>
      <c r="AFF41" s="1006"/>
      <c r="AFG41" s="1006"/>
      <c r="AFH41" s="1006"/>
      <c r="AFI41" s="1006"/>
      <c r="AFJ41" s="1006"/>
      <c r="AFK41" s="1006"/>
      <c r="AFL41" s="1006"/>
      <c r="AFM41" s="1006"/>
      <c r="AFN41" s="1006"/>
      <c r="AFO41" s="1006"/>
      <c r="AFP41" s="1006"/>
      <c r="AFQ41" s="1006"/>
      <c r="AFR41" s="1006"/>
      <c r="AFS41" s="1006"/>
      <c r="AFT41" s="1006"/>
      <c r="AFU41" s="1006"/>
      <c r="AFV41" s="1006"/>
      <c r="AFW41" s="1006"/>
      <c r="AFX41" s="1006"/>
      <c r="AFY41" s="1006"/>
      <c r="AFZ41" s="1006"/>
      <c r="AGA41" s="1006"/>
      <c r="AGB41" s="1006"/>
      <c r="AGC41" s="1006"/>
      <c r="AGD41" s="1006"/>
      <c r="AGE41" s="1006"/>
      <c r="AGF41" s="1006"/>
      <c r="AGG41" s="1006"/>
      <c r="AGH41" s="1006"/>
      <c r="AGI41" s="1006"/>
      <c r="AGJ41" s="1006"/>
      <c r="AGK41" s="1006"/>
      <c r="AGL41" s="1006"/>
      <c r="AGM41" s="1006"/>
      <c r="AGN41" s="1006"/>
      <c r="AGO41" s="1006"/>
      <c r="AGP41" s="1006"/>
      <c r="AGQ41" s="1006"/>
      <c r="AGR41" s="1006"/>
      <c r="AGS41" s="1006"/>
      <c r="AGT41" s="1006"/>
      <c r="AGU41" s="1006"/>
      <c r="AGV41" s="1006"/>
      <c r="AGW41" s="1006"/>
      <c r="AGX41" s="1006"/>
      <c r="AGY41" s="1006"/>
      <c r="AGZ41" s="1006"/>
      <c r="AHA41" s="1006"/>
      <c r="AHB41" s="1006"/>
      <c r="AHC41" s="1006"/>
      <c r="AHD41" s="1006"/>
      <c r="AHE41" s="1006"/>
      <c r="AHF41" s="1006"/>
      <c r="AHG41" s="1006"/>
      <c r="AHH41" s="1006"/>
      <c r="AHI41" s="1006"/>
      <c r="AHJ41" s="1006"/>
      <c r="AHK41" s="1006"/>
      <c r="AHL41" s="1006"/>
      <c r="AHM41" s="1006"/>
      <c r="AHN41" s="1006"/>
      <c r="AHO41" s="1006"/>
      <c r="AHP41" s="1006"/>
      <c r="AHQ41" s="1006"/>
      <c r="AHR41" s="1006"/>
      <c r="AHS41" s="1006"/>
      <c r="AHT41" s="1006"/>
      <c r="AHU41" s="1006"/>
      <c r="AHV41" s="1006"/>
      <c r="AHW41" s="1006"/>
      <c r="AHX41" s="1006"/>
      <c r="AHY41" s="1006"/>
      <c r="AHZ41" s="1006"/>
      <c r="AIA41" s="1006"/>
      <c r="AIB41" s="1006"/>
      <c r="AIC41" s="1006"/>
      <c r="AID41" s="1006"/>
      <c r="AIE41" s="1006"/>
      <c r="AIF41" s="1006"/>
      <c r="AIG41" s="1006"/>
      <c r="AIH41" s="1006"/>
      <c r="AII41" s="1006"/>
      <c r="AIJ41" s="1006"/>
      <c r="AIK41" s="1006"/>
      <c r="AIL41" s="1006"/>
      <c r="AIM41" s="1006"/>
      <c r="AIN41" s="1006"/>
      <c r="AIO41" s="1006"/>
      <c r="AIP41" s="1006"/>
      <c r="AIQ41" s="1006"/>
      <c r="AIR41" s="1006"/>
      <c r="AIS41" s="1006"/>
      <c r="AIT41" s="1006"/>
      <c r="AIU41" s="1006"/>
      <c r="AIV41" s="1006"/>
      <c r="AIW41" s="1006"/>
      <c r="AIX41" s="1006"/>
      <c r="AIY41" s="1006"/>
      <c r="AIZ41" s="1006"/>
      <c r="AJA41" s="1006"/>
      <c r="AJB41" s="1006"/>
      <c r="AJC41" s="1006"/>
      <c r="AJD41" s="1006"/>
      <c r="AJE41" s="1006"/>
      <c r="AJF41" s="1006"/>
      <c r="AJG41" s="1006"/>
      <c r="AJH41" s="1006"/>
      <c r="AJI41" s="1006"/>
      <c r="AJJ41" s="1006"/>
      <c r="AJK41" s="1006"/>
      <c r="AJL41" s="1006"/>
      <c r="AJM41" s="1006"/>
      <c r="AJN41" s="1006"/>
      <c r="AJO41" s="1006"/>
      <c r="AJP41" s="1006"/>
      <c r="AJQ41" s="1006"/>
      <c r="AJR41" s="1006"/>
      <c r="AJS41" s="1006"/>
      <c r="AJT41" s="1006"/>
      <c r="AJU41" s="1006"/>
      <c r="AJV41" s="1006"/>
      <c r="AJW41" s="1006"/>
      <c r="AJX41" s="1006"/>
      <c r="AJY41" s="1006"/>
      <c r="AJZ41" s="1006"/>
      <c r="AKA41" s="1006"/>
      <c r="AKB41" s="1006"/>
      <c r="AKC41" s="1006"/>
      <c r="AKD41" s="1006"/>
      <c r="AKE41" s="1006"/>
      <c r="AKF41" s="1006"/>
      <c r="AKG41" s="1006"/>
      <c r="AKH41" s="1006"/>
      <c r="AKI41" s="1006"/>
      <c r="AKJ41" s="1006"/>
      <c r="AKK41" s="1006"/>
      <c r="AKL41" s="1006"/>
      <c r="AKM41" s="1006"/>
      <c r="AKN41" s="1006"/>
      <c r="AKO41" s="1006"/>
      <c r="AKP41" s="1006"/>
      <c r="AKQ41" s="1006"/>
      <c r="AKR41" s="1006"/>
      <c r="AKS41" s="1006"/>
      <c r="AKT41" s="1006"/>
      <c r="AKU41" s="1006"/>
      <c r="AKV41" s="1006"/>
      <c r="AKW41" s="1006"/>
      <c r="AKX41" s="1006"/>
      <c r="AKY41" s="1006"/>
      <c r="AKZ41" s="1006"/>
      <c r="ALA41" s="1006"/>
      <c r="ALB41" s="1006"/>
      <c r="ALC41" s="1006"/>
      <c r="ALD41" s="1006"/>
      <c r="ALE41" s="1006"/>
      <c r="ALF41" s="1006"/>
      <c r="ALG41" s="1006"/>
      <c r="ALH41" s="1006"/>
      <c r="ALI41" s="1006"/>
      <c r="ALJ41" s="1006"/>
      <c r="ALK41" s="1006"/>
      <c r="ALL41" s="1006"/>
      <c r="ALM41" s="1006"/>
      <c r="ALN41" s="1006"/>
      <c r="ALO41" s="1006"/>
      <c r="ALP41" s="1006"/>
      <c r="ALQ41" s="1006"/>
      <c r="ALR41" s="1006"/>
      <c r="ALS41" s="1006"/>
      <c r="ALT41" s="1006"/>
      <c r="ALU41" s="1006"/>
      <c r="ALV41" s="1006"/>
      <c r="ALW41" s="1006"/>
      <c r="ALX41" s="1006"/>
      <c r="ALY41" s="1006"/>
      <c r="ALZ41" s="1006"/>
      <c r="AMA41" s="1006"/>
      <c r="AMB41" s="1006"/>
      <c r="AMC41" s="1006"/>
      <c r="AMD41" s="1006"/>
      <c r="AME41" s="1006"/>
      <c r="AMF41" s="1006"/>
      <c r="AMG41" s="1006"/>
      <c r="AMH41" s="1006"/>
      <c r="AMI41" s="1006"/>
      <c r="AMJ41" s="1006"/>
      <c r="AMK41" s="1006"/>
      <c r="AML41" s="1006"/>
      <c r="AMM41" s="1006"/>
      <c r="AMN41" s="1006"/>
      <c r="AMO41" s="1006"/>
      <c r="AMP41" s="1006"/>
      <c r="AMQ41" s="1006"/>
      <c r="AMR41" s="1006"/>
      <c r="AMS41" s="1006"/>
      <c r="AMT41" s="1006"/>
      <c r="AMU41" s="1006"/>
      <c r="AMV41" s="1006"/>
      <c r="AMW41" s="1006"/>
      <c r="AMX41" s="1006"/>
      <c r="AMY41" s="1006"/>
      <c r="AMZ41" s="1006"/>
      <c r="ANA41" s="1006"/>
      <c r="ANB41" s="1006"/>
      <c r="ANC41" s="1006"/>
      <c r="AND41" s="1006"/>
      <c r="ANE41" s="1006"/>
      <c r="ANF41" s="1006"/>
      <c r="ANG41" s="1006"/>
      <c r="ANH41" s="1006"/>
      <c r="ANI41" s="1006"/>
      <c r="ANJ41" s="1006"/>
      <c r="ANK41" s="1006"/>
      <c r="ANL41" s="1006"/>
      <c r="ANM41" s="1006"/>
      <c r="ANN41" s="1006"/>
      <c r="ANO41" s="1006"/>
      <c r="ANP41" s="1006"/>
      <c r="ANQ41" s="1006"/>
      <c r="ANR41" s="1006"/>
      <c r="ANS41" s="1006"/>
      <c r="ANT41" s="1006"/>
      <c r="ANU41" s="1006"/>
      <c r="ANV41" s="1006"/>
      <c r="ANW41" s="1006"/>
      <c r="ANX41" s="1006"/>
      <c r="ANY41" s="1006"/>
      <c r="ANZ41" s="1006"/>
      <c r="AOA41" s="1006"/>
      <c r="AOB41" s="1006"/>
      <c r="AOC41" s="1006"/>
      <c r="AOD41" s="1006"/>
      <c r="AOE41" s="1006"/>
      <c r="AOF41" s="1006"/>
      <c r="AOG41" s="1006"/>
      <c r="AOH41" s="1006"/>
      <c r="AOI41" s="1006"/>
      <c r="AOJ41" s="1006"/>
      <c r="AOK41" s="1006"/>
      <c r="AOL41" s="1006"/>
      <c r="AOM41" s="1006"/>
      <c r="AON41" s="1006"/>
      <c r="AOO41" s="1006"/>
      <c r="AOP41" s="1006"/>
      <c r="AOQ41" s="1006"/>
      <c r="AOR41" s="1006"/>
      <c r="AOS41" s="1006"/>
      <c r="AOT41" s="1006"/>
      <c r="AOU41" s="1006"/>
      <c r="AOV41" s="1006"/>
      <c r="AOW41" s="1006"/>
      <c r="AOX41" s="1006"/>
      <c r="AOY41" s="1006"/>
      <c r="AOZ41" s="1006"/>
      <c r="APA41" s="1006"/>
      <c r="APB41" s="1006"/>
      <c r="APC41" s="1006"/>
      <c r="APD41" s="1006"/>
      <c r="APE41" s="1006"/>
      <c r="APF41" s="1006"/>
      <c r="APG41" s="1006"/>
      <c r="APH41" s="1006"/>
      <c r="API41" s="1006"/>
      <c r="APJ41" s="1006"/>
      <c r="APK41" s="1006"/>
      <c r="APL41" s="1006"/>
      <c r="APM41" s="1006"/>
      <c r="APN41" s="1006"/>
      <c r="APO41" s="1006"/>
      <c r="APP41" s="1006"/>
      <c r="APQ41" s="1006"/>
      <c r="APR41" s="1006"/>
      <c r="APS41" s="1006"/>
      <c r="APT41" s="1006"/>
      <c r="APU41" s="1006"/>
      <c r="APV41" s="1006"/>
      <c r="APW41" s="1006"/>
      <c r="APX41" s="1006"/>
      <c r="APY41" s="1006"/>
      <c r="APZ41" s="1006"/>
      <c r="AQA41" s="1006"/>
      <c r="AQB41" s="1006"/>
      <c r="AQC41" s="1006"/>
      <c r="AQD41" s="1006"/>
      <c r="AQE41" s="1006"/>
      <c r="AQF41" s="1006"/>
      <c r="AQG41" s="1006"/>
      <c r="AQH41" s="1006"/>
      <c r="AQI41" s="1006"/>
      <c r="AQJ41" s="1006"/>
      <c r="AQK41" s="1006"/>
      <c r="AQL41" s="1006"/>
      <c r="AQM41" s="1006"/>
      <c r="AQN41" s="1006"/>
      <c r="AQO41" s="1006"/>
      <c r="AQP41" s="1006"/>
      <c r="AQQ41" s="1006"/>
      <c r="AQR41" s="1006"/>
      <c r="AQS41" s="1006"/>
      <c r="AQT41" s="1006"/>
      <c r="AQU41" s="1006"/>
      <c r="AQV41" s="1006"/>
      <c r="AQW41" s="1006"/>
      <c r="AQX41" s="1006"/>
      <c r="AQY41" s="1006"/>
      <c r="AQZ41" s="1006"/>
      <c r="ARA41" s="1006"/>
      <c r="ARB41" s="1006"/>
      <c r="ARC41" s="1006"/>
      <c r="ARD41" s="1006"/>
      <c r="ARE41" s="1006"/>
      <c r="ARF41" s="1006"/>
      <c r="ARG41" s="1006"/>
      <c r="ARH41" s="1006"/>
      <c r="ARI41" s="1006"/>
      <c r="ARJ41" s="1006"/>
      <c r="ARK41" s="1006"/>
      <c r="ARL41" s="1006"/>
      <c r="ARM41" s="1006"/>
      <c r="ARN41" s="1006"/>
      <c r="ARO41" s="1006"/>
      <c r="ARP41" s="1006"/>
      <c r="ARQ41" s="1006"/>
      <c r="ARR41" s="1006"/>
      <c r="ARS41" s="1006"/>
      <c r="ART41" s="1006"/>
      <c r="ARU41" s="1006"/>
      <c r="ARV41" s="1006"/>
      <c r="ARW41" s="1006"/>
      <c r="ARX41" s="1006"/>
      <c r="ARY41" s="1006"/>
      <c r="ARZ41" s="1006"/>
      <c r="ASA41" s="1006"/>
      <c r="ASB41" s="1006"/>
      <c r="ASC41" s="1006"/>
      <c r="ASD41" s="1006"/>
      <c r="ASE41" s="1006"/>
      <c r="ASF41" s="1006"/>
      <c r="ASG41" s="1006"/>
      <c r="ASH41" s="1006"/>
      <c r="ASI41" s="1006"/>
      <c r="ASJ41" s="1006"/>
      <c r="ASK41" s="1006"/>
      <c r="ASL41" s="1006"/>
      <c r="ASM41" s="1006"/>
      <c r="ASN41" s="1006"/>
      <c r="ASO41" s="1006"/>
      <c r="ASP41" s="1006"/>
      <c r="ASQ41" s="1006"/>
      <c r="ASR41" s="1006"/>
      <c r="ASS41" s="1006"/>
      <c r="AST41" s="1006"/>
      <c r="ASU41" s="1006"/>
      <c r="ASV41" s="1006"/>
      <c r="ASW41" s="1006"/>
      <c r="ASX41" s="1006"/>
      <c r="ASY41" s="1006"/>
      <c r="ASZ41" s="1006"/>
      <c r="ATA41" s="1006"/>
      <c r="ATB41" s="1006"/>
      <c r="ATC41" s="1006"/>
      <c r="ATD41" s="1006"/>
      <c r="ATE41" s="1006"/>
      <c r="ATF41" s="1006"/>
      <c r="ATG41" s="1006"/>
      <c r="ATH41" s="1006"/>
      <c r="ATI41" s="1006"/>
      <c r="ATJ41" s="1006"/>
      <c r="ATK41" s="1006"/>
      <c r="ATL41" s="1006"/>
      <c r="ATM41" s="1006"/>
      <c r="ATN41" s="1006"/>
      <c r="ATO41" s="1006"/>
      <c r="ATP41" s="1006"/>
      <c r="ATQ41" s="1006"/>
      <c r="ATR41" s="1006"/>
      <c r="ATS41" s="1006"/>
      <c r="ATT41" s="1006"/>
      <c r="ATU41" s="1006"/>
      <c r="ATV41" s="1006"/>
      <c r="ATW41" s="1006"/>
      <c r="ATX41" s="1006"/>
      <c r="ATY41" s="1006"/>
      <c r="ATZ41" s="1006"/>
      <c r="AUA41" s="1006"/>
      <c r="AUB41" s="1006"/>
      <c r="AUC41" s="1006"/>
      <c r="AUD41" s="1006"/>
      <c r="AUE41" s="1006"/>
      <c r="AUF41" s="1006"/>
      <c r="AUG41" s="1006"/>
      <c r="AUH41" s="1006"/>
      <c r="AUI41" s="1006"/>
      <c r="AUJ41" s="1006"/>
      <c r="AUK41" s="1006"/>
      <c r="AUL41" s="1006"/>
      <c r="AUM41" s="1006"/>
      <c r="AUN41" s="1006"/>
      <c r="AUO41" s="1006"/>
      <c r="AUP41" s="1006"/>
      <c r="AUQ41" s="1006"/>
      <c r="AUR41" s="1006"/>
      <c r="AUS41" s="1006"/>
      <c r="AUT41" s="1006"/>
      <c r="AUU41" s="1006"/>
      <c r="AUV41" s="1006"/>
      <c r="AUW41" s="1006"/>
      <c r="AUX41" s="1006"/>
      <c r="AUY41" s="1006"/>
      <c r="AUZ41" s="1006"/>
      <c r="AVA41" s="1006"/>
      <c r="AVB41" s="1006"/>
      <c r="AVC41" s="1006"/>
      <c r="AVD41" s="1006"/>
      <c r="AVE41" s="1006"/>
      <c r="AVF41" s="1006"/>
      <c r="AVG41" s="1006"/>
      <c r="AVH41" s="1006"/>
      <c r="AVI41" s="1006"/>
      <c r="AVJ41" s="1006"/>
      <c r="AVK41" s="1006"/>
      <c r="AVL41" s="1006"/>
      <c r="AVM41" s="1006"/>
      <c r="AVN41" s="1006"/>
      <c r="AVO41" s="1006"/>
      <c r="AVP41" s="1006"/>
      <c r="AVQ41" s="1006"/>
      <c r="AVR41" s="1006"/>
      <c r="AVS41" s="1006"/>
      <c r="AVT41" s="1006"/>
      <c r="AVU41" s="1006"/>
      <c r="AVV41" s="1006"/>
      <c r="AVW41" s="1006"/>
      <c r="AVX41" s="1006"/>
      <c r="AVY41" s="1006"/>
      <c r="AVZ41" s="1006"/>
      <c r="AWA41" s="1006"/>
      <c r="AWB41" s="1006"/>
      <c r="AWC41" s="1006"/>
      <c r="AWD41" s="1006"/>
      <c r="AWE41" s="1006"/>
      <c r="AWF41" s="1006"/>
      <c r="AWG41" s="1006"/>
      <c r="AWH41" s="1006"/>
      <c r="AWI41" s="1006"/>
      <c r="AWJ41" s="1006"/>
      <c r="AWK41" s="1006"/>
      <c r="AWL41" s="1006"/>
      <c r="AWM41" s="1006"/>
      <c r="AWN41" s="1006"/>
      <c r="AWO41" s="1006"/>
      <c r="AWP41" s="1006"/>
      <c r="AWQ41" s="1006"/>
      <c r="AWR41" s="1006"/>
      <c r="AWS41" s="1006"/>
      <c r="AWT41" s="1006"/>
      <c r="AWU41" s="1006"/>
      <c r="AWV41" s="1006"/>
      <c r="AWW41" s="1006"/>
      <c r="AWX41" s="1006"/>
      <c r="AWY41" s="1006"/>
      <c r="AWZ41" s="1006"/>
      <c r="AXA41" s="1006"/>
      <c r="AXB41" s="1006"/>
      <c r="AXC41" s="1006"/>
      <c r="AXD41" s="1006"/>
      <c r="AXE41" s="1006"/>
      <c r="AXF41" s="1006"/>
      <c r="AXG41" s="1006"/>
      <c r="AXH41" s="1006"/>
      <c r="AXI41" s="1006"/>
      <c r="AXJ41" s="1006"/>
      <c r="AXK41" s="1006"/>
      <c r="AXL41" s="1006"/>
      <c r="AXM41" s="1006"/>
      <c r="AXN41" s="1006"/>
      <c r="AXO41" s="1006"/>
      <c r="AXP41" s="1006"/>
      <c r="AXQ41" s="1006"/>
      <c r="AXR41" s="1006"/>
      <c r="AXS41" s="1006"/>
      <c r="AXT41" s="1006"/>
      <c r="AXU41" s="1006"/>
      <c r="AXV41" s="1006"/>
      <c r="AXW41" s="1006"/>
      <c r="AXX41" s="1006"/>
      <c r="AXY41" s="1006"/>
      <c r="AXZ41" s="1006"/>
      <c r="AYA41" s="1006"/>
      <c r="AYB41" s="1006"/>
      <c r="AYC41" s="1006"/>
      <c r="AYD41" s="1006"/>
      <c r="AYE41" s="1006"/>
      <c r="AYF41" s="1006"/>
      <c r="AYG41" s="1006"/>
      <c r="AYH41" s="1006"/>
      <c r="AYI41" s="1006"/>
      <c r="AYJ41" s="1006"/>
      <c r="AYK41" s="1006"/>
      <c r="AYL41" s="1006"/>
      <c r="AYM41" s="1006"/>
      <c r="AYN41" s="1006"/>
      <c r="AYO41" s="1006"/>
      <c r="AYP41" s="1006"/>
      <c r="AYQ41" s="1006"/>
      <c r="AYR41" s="1006"/>
      <c r="AYS41" s="1006"/>
      <c r="AYT41" s="1006"/>
      <c r="AYU41" s="1006"/>
      <c r="AYV41" s="1006"/>
      <c r="AYW41" s="1006"/>
      <c r="AYX41" s="1006"/>
      <c r="AYY41" s="1006"/>
      <c r="AYZ41" s="1006"/>
      <c r="AZA41" s="1006"/>
      <c r="AZB41" s="1006"/>
      <c r="AZC41" s="1006"/>
      <c r="AZD41" s="1006"/>
      <c r="AZE41" s="1006"/>
      <c r="AZF41" s="1006"/>
      <c r="AZG41" s="1006"/>
      <c r="AZH41" s="1006"/>
      <c r="AZI41" s="1006"/>
      <c r="AZJ41" s="1006"/>
      <c r="AZK41" s="1006"/>
      <c r="AZL41" s="1006"/>
      <c r="AZM41" s="1006"/>
      <c r="AZN41" s="1006"/>
      <c r="AZO41" s="1006"/>
      <c r="AZP41" s="1006"/>
      <c r="AZQ41" s="1006"/>
      <c r="AZR41" s="1006"/>
      <c r="AZS41" s="1006"/>
      <c r="AZT41" s="1006"/>
      <c r="AZU41" s="1006"/>
      <c r="AZV41" s="1006"/>
      <c r="AZW41" s="1006"/>
      <c r="AZX41" s="1006"/>
      <c r="AZY41" s="1006"/>
      <c r="AZZ41" s="1006"/>
      <c r="BAA41" s="1006"/>
      <c r="BAB41" s="1006"/>
      <c r="BAC41" s="1006"/>
      <c r="BAD41" s="1006"/>
      <c r="BAE41" s="1006"/>
      <c r="BAF41" s="1006"/>
      <c r="BAG41" s="1006"/>
      <c r="BAH41" s="1006"/>
      <c r="BAI41" s="1006"/>
      <c r="BAJ41" s="1006"/>
      <c r="BAK41" s="1006"/>
      <c r="BAL41" s="1006"/>
      <c r="BAM41" s="1006"/>
      <c r="BAN41" s="1006"/>
      <c r="BAO41" s="1006"/>
      <c r="BAP41" s="1006"/>
      <c r="BAQ41" s="1006"/>
      <c r="BAR41" s="1006"/>
      <c r="BAS41" s="1006"/>
      <c r="BAT41" s="1006"/>
      <c r="BAU41" s="1006"/>
      <c r="BAV41" s="1006"/>
      <c r="BAW41" s="1006"/>
      <c r="BAX41" s="1006"/>
      <c r="BAY41" s="1006"/>
      <c r="BAZ41" s="1006"/>
      <c r="BBA41" s="1006"/>
      <c r="BBB41" s="1006"/>
      <c r="BBC41" s="1006"/>
      <c r="BBD41" s="1006"/>
      <c r="BBE41" s="1006"/>
      <c r="BBF41" s="1006"/>
      <c r="BBG41" s="1006"/>
      <c r="BBH41" s="1006"/>
      <c r="BBI41" s="1006"/>
      <c r="BBJ41" s="1006"/>
      <c r="BBK41" s="1006"/>
      <c r="BBL41" s="1006"/>
      <c r="BBM41" s="1006"/>
      <c r="BBN41" s="1006"/>
      <c r="BBO41" s="1006"/>
      <c r="BBP41" s="1006"/>
      <c r="BBQ41" s="1006"/>
      <c r="BBR41" s="1006"/>
      <c r="BBS41" s="1006"/>
      <c r="BBT41" s="1006"/>
      <c r="BBU41" s="1006"/>
      <c r="BBV41" s="1006"/>
      <c r="BBW41" s="1006"/>
      <c r="BBX41" s="1006"/>
      <c r="BBY41" s="1006"/>
      <c r="BBZ41" s="1006"/>
      <c r="BCA41" s="1006"/>
      <c r="BCB41" s="1006"/>
      <c r="BCC41" s="1006"/>
      <c r="BCD41" s="1006"/>
      <c r="BCE41" s="1006"/>
      <c r="BCF41" s="1006"/>
      <c r="BCG41" s="1006"/>
      <c r="BCH41" s="1006"/>
      <c r="BCI41" s="1006"/>
      <c r="BCJ41" s="1006"/>
      <c r="BCK41" s="1006"/>
      <c r="BCL41" s="1006"/>
      <c r="BCM41" s="1006"/>
      <c r="BCN41" s="1006"/>
      <c r="BCO41" s="1006"/>
      <c r="BCP41" s="1006"/>
      <c r="BCQ41" s="1006"/>
      <c r="BCR41" s="1006"/>
      <c r="BCS41" s="1006"/>
      <c r="BCT41" s="1006"/>
      <c r="BCU41" s="1006"/>
      <c r="BCV41" s="1006"/>
      <c r="BCW41" s="1006"/>
      <c r="BCX41" s="1006"/>
      <c r="BCY41" s="1006"/>
      <c r="BCZ41" s="1006"/>
      <c r="BDA41" s="1006"/>
      <c r="BDB41" s="1006"/>
      <c r="BDC41" s="1006"/>
      <c r="BDD41" s="1006"/>
      <c r="BDE41" s="1006"/>
      <c r="BDF41" s="1006"/>
      <c r="BDG41" s="1006"/>
      <c r="BDH41" s="1006"/>
      <c r="BDI41" s="1006"/>
      <c r="BDJ41" s="1006"/>
      <c r="BDK41" s="1006"/>
      <c r="BDL41" s="1006"/>
      <c r="BDM41" s="1006"/>
      <c r="BDN41" s="1006"/>
      <c r="BDO41" s="1006"/>
      <c r="BDP41" s="1006"/>
      <c r="BDQ41" s="1006"/>
      <c r="BDR41" s="1006"/>
      <c r="BDS41" s="1006"/>
      <c r="BDT41" s="1006"/>
      <c r="BDU41" s="1006"/>
      <c r="BDV41" s="1006"/>
      <c r="BDW41" s="1006"/>
      <c r="BDX41" s="1006"/>
      <c r="BDY41" s="1006"/>
      <c r="BDZ41" s="1006"/>
      <c r="BEA41" s="1006"/>
      <c r="BEB41" s="1006"/>
      <c r="BEC41" s="1006"/>
      <c r="BED41" s="1006"/>
      <c r="BEE41" s="1006"/>
      <c r="BEF41" s="1006"/>
      <c r="BEG41" s="1006"/>
      <c r="BEH41" s="1006"/>
      <c r="BEI41" s="1006"/>
      <c r="BEJ41" s="1006"/>
      <c r="BEK41" s="1006"/>
      <c r="BEL41" s="1006"/>
      <c r="BEM41" s="1006"/>
      <c r="BEN41" s="1006"/>
      <c r="BEO41" s="1006"/>
      <c r="BEP41" s="1006"/>
      <c r="BEQ41" s="1006"/>
      <c r="BER41" s="1006"/>
      <c r="BES41" s="1006"/>
      <c r="BET41" s="1006"/>
      <c r="BEU41" s="1006"/>
      <c r="BEV41" s="1006"/>
      <c r="BEW41" s="1006"/>
      <c r="BEX41" s="1006"/>
      <c r="BEY41" s="1006"/>
      <c r="BEZ41" s="1006"/>
      <c r="BFA41" s="1006"/>
      <c r="BFB41" s="1006"/>
      <c r="BFC41" s="1006"/>
      <c r="BFD41" s="1006"/>
      <c r="BFE41" s="1006"/>
      <c r="BFF41" s="1006"/>
      <c r="BFG41" s="1006"/>
      <c r="BFH41" s="1006"/>
      <c r="BFI41" s="1006"/>
      <c r="BFJ41" s="1006"/>
      <c r="BFK41" s="1006"/>
      <c r="BFL41" s="1006"/>
      <c r="BFM41" s="1006"/>
      <c r="BFN41" s="1006"/>
      <c r="BFO41" s="1006"/>
      <c r="BFP41" s="1006"/>
      <c r="BFQ41" s="1006"/>
      <c r="BFR41" s="1006"/>
      <c r="BFS41" s="1006"/>
      <c r="BFT41" s="1006"/>
      <c r="BFU41" s="1006"/>
      <c r="BFV41" s="1006"/>
      <c r="BFW41" s="1006"/>
      <c r="BFX41" s="1006"/>
      <c r="BFY41" s="1006"/>
      <c r="BFZ41" s="1006"/>
      <c r="BGA41" s="1006"/>
      <c r="BGB41" s="1006"/>
      <c r="BGC41" s="1006"/>
      <c r="BGD41" s="1006"/>
      <c r="BGE41" s="1006"/>
      <c r="BGF41" s="1006"/>
      <c r="BGG41" s="1006"/>
      <c r="BGH41" s="1006"/>
      <c r="BGI41" s="1006"/>
      <c r="BGJ41" s="1006"/>
      <c r="BGK41" s="1006"/>
      <c r="BGL41" s="1006"/>
      <c r="BGM41" s="1006"/>
      <c r="BGN41" s="1006"/>
      <c r="BGO41" s="1006"/>
      <c r="BGP41" s="1006"/>
      <c r="BGQ41" s="1006"/>
      <c r="BGR41" s="1006"/>
      <c r="BGS41" s="1006"/>
      <c r="BGT41" s="1006"/>
      <c r="BGU41" s="1006"/>
      <c r="BGV41" s="1006"/>
      <c r="BGW41" s="1006"/>
      <c r="BGX41" s="1006"/>
      <c r="BGY41" s="1006"/>
      <c r="BGZ41" s="1006"/>
      <c r="BHA41" s="1006"/>
      <c r="BHB41" s="1006"/>
      <c r="BHC41" s="1006"/>
      <c r="BHD41" s="1006"/>
      <c r="BHE41" s="1006"/>
      <c r="BHF41" s="1006"/>
      <c r="BHG41" s="1006"/>
      <c r="BHH41" s="1006"/>
      <c r="BHI41" s="1006"/>
      <c r="BHJ41" s="1006"/>
      <c r="BHK41" s="1006"/>
      <c r="BHL41" s="1006"/>
      <c r="BHM41" s="1006"/>
      <c r="BHN41" s="1006"/>
      <c r="BHO41" s="1006"/>
      <c r="BHP41" s="1006"/>
      <c r="BHQ41" s="1006"/>
      <c r="BHR41" s="1006"/>
      <c r="BHS41" s="1006"/>
      <c r="BHT41" s="1006"/>
      <c r="BHU41" s="1006"/>
      <c r="BHV41" s="1006"/>
      <c r="BHW41" s="1006"/>
      <c r="BHX41" s="1006"/>
      <c r="BHY41" s="1006"/>
      <c r="BHZ41" s="1006"/>
      <c r="BIA41" s="1006"/>
      <c r="BIB41" s="1006"/>
      <c r="BIC41" s="1006"/>
      <c r="BID41" s="1006"/>
      <c r="BIE41" s="1006"/>
      <c r="BIF41" s="1006"/>
      <c r="BIG41" s="1006"/>
      <c r="BIH41" s="1006"/>
      <c r="BII41" s="1006"/>
      <c r="BIJ41" s="1006"/>
      <c r="BIK41" s="1006"/>
      <c r="BIL41" s="1006"/>
      <c r="BIM41" s="1006"/>
      <c r="BIN41" s="1006"/>
      <c r="BIO41" s="1006"/>
      <c r="BIP41" s="1006"/>
      <c r="BIQ41" s="1006"/>
      <c r="BIR41" s="1006"/>
      <c r="BIS41" s="1006"/>
      <c r="BIT41" s="1006"/>
      <c r="BIU41" s="1006"/>
      <c r="BIV41" s="1006"/>
      <c r="BIW41" s="1006"/>
      <c r="BIX41" s="1006"/>
      <c r="BIY41" s="1006"/>
      <c r="BIZ41" s="1006"/>
      <c r="BJA41" s="1006"/>
      <c r="BJB41" s="1006"/>
      <c r="BJC41" s="1006"/>
      <c r="BJD41" s="1006"/>
      <c r="BJE41" s="1006"/>
      <c r="BJF41" s="1006"/>
      <c r="BJG41" s="1006"/>
      <c r="BJH41" s="1006"/>
      <c r="BJI41" s="1006"/>
      <c r="BJJ41" s="1006"/>
      <c r="BJK41" s="1006"/>
      <c r="BJL41" s="1006"/>
      <c r="BJM41" s="1006"/>
      <c r="BJN41" s="1006"/>
      <c r="BJO41" s="1006"/>
      <c r="BJP41" s="1006"/>
      <c r="BJQ41" s="1006"/>
      <c r="BJR41" s="1006"/>
      <c r="BJS41" s="1006"/>
      <c r="BJT41" s="1006"/>
      <c r="BJU41" s="1006"/>
      <c r="BJV41" s="1006"/>
      <c r="BJW41" s="1006"/>
      <c r="BJX41" s="1006"/>
      <c r="BJY41" s="1006"/>
      <c r="BJZ41" s="1006"/>
      <c r="BKA41" s="1006"/>
      <c r="BKB41" s="1006"/>
      <c r="BKC41" s="1006"/>
      <c r="BKD41" s="1006"/>
      <c r="BKE41" s="1006"/>
      <c r="BKF41" s="1006"/>
      <c r="BKG41" s="1006"/>
      <c r="BKH41" s="1006"/>
      <c r="BKI41" s="1006"/>
      <c r="BKJ41" s="1006"/>
      <c r="BKK41" s="1006"/>
      <c r="BKL41" s="1006"/>
      <c r="BKM41" s="1006"/>
      <c r="BKN41" s="1006"/>
      <c r="BKO41" s="1006"/>
      <c r="BKP41" s="1006"/>
      <c r="BKQ41" s="1006"/>
      <c r="BKR41" s="1006"/>
      <c r="BKS41" s="1006"/>
      <c r="BKT41" s="1006"/>
      <c r="BKU41" s="1006"/>
      <c r="BKV41" s="1006"/>
      <c r="BKW41" s="1006"/>
      <c r="BKX41" s="1006"/>
      <c r="BKY41" s="1006"/>
      <c r="BKZ41" s="1006"/>
      <c r="BLA41" s="1006"/>
      <c r="BLB41" s="1006"/>
      <c r="BLC41" s="1006"/>
      <c r="BLD41" s="1006"/>
      <c r="BLE41" s="1006"/>
      <c r="BLF41" s="1006"/>
      <c r="BLG41" s="1006"/>
      <c r="BLH41" s="1006"/>
      <c r="BLI41" s="1006"/>
      <c r="BLJ41" s="1006"/>
      <c r="BLK41" s="1006"/>
      <c r="BLL41" s="1006"/>
      <c r="BLM41" s="1006"/>
      <c r="BLN41" s="1006"/>
      <c r="BLO41" s="1006"/>
      <c r="BLP41" s="1006"/>
      <c r="BLQ41" s="1006"/>
      <c r="BLR41" s="1006"/>
      <c r="BLS41" s="1006"/>
      <c r="BLT41" s="1006"/>
      <c r="BLU41" s="1006"/>
      <c r="BLV41" s="1006"/>
      <c r="BLW41" s="1006"/>
      <c r="BLX41" s="1006"/>
      <c r="BLY41" s="1006"/>
      <c r="BLZ41" s="1006"/>
      <c r="BMA41" s="1006"/>
      <c r="BMB41" s="1006"/>
      <c r="BMC41" s="1006"/>
      <c r="BMD41" s="1006"/>
      <c r="BME41" s="1006"/>
      <c r="BMF41" s="1006"/>
      <c r="BMG41" s="1006"/>
      <c r="BMH41" s="1006"/>
      <c r="BMI41" s="1006"/>
      <c r="BMJ41" s="1006"/>
      <c r="BMK41" s="1006"/>
      <c r="BML41" s="1006"/>
      <c r="BMM41" s="1006"/>
      <c r="BMN41" s="1006"/>
      <c r="BMO41" s="1006"/>
      <c r="BMP41" s="1006"/>
      <c r="BMQ41" s="1006"/>
      <c r="BMR41" s="1006"/>
      <c r="BMS41" s="1006"/>
      <c r="BMT41" s="1006"/>
      <c r="BMU41" s="1006"/>
      <c r="BMV41" s="1006"/>
      <c r="BMW41" s="1006"/>
      <c r="BMX41" s="1006"/>
      <c r="BMY41" s="1006"/>
      <c r="BMZ41" s="1006"/>
      <c r="BNA41" s="1006"/>
      <c r="BNB41" s="1006"/>
      <c r="BNC41" s="1006"/>
      <c r="BND41" s="1006"/>
      <c r="BNE41" s="1006"/>
      <c r="BNF41" s="1006"/>
      <c r="BNG41" s="1006"/>
      <c r="BNH41" s="1006"/>
      <c r="BNI41" s="1006"/>
      <c r="BNJ41" s="1006"/>
      <c r="BNK41" s="1006"/>
      <c r="BNL41" s="1006"/>
      <c r="BNM41" s="1006"/>
      <c r="BNN41" s="1006"/>
      <c r="BNO41" s="1006"/>
      <c r="BNP41" s="1006"/>
      <c r="BNQ41" s="1006"/>
      <c r="BNR41" s="1006"/>
      <c r="BNS41" s="1006"/>
      <c r="BNT41" s="1006"/>
      <c r="BNU41" s="1006"/>
      <c r="BNV41" s="1006"/>
      <c r="BNW41" s="1006"/>
      <c r="BNX41" s="1006"/>
      <c r="BNY41" s="1006"/>
      <c r="BNZ41" s="1006"/>
      <c r="BOA41" s="1006"/>
      <c r="BOB41" s="1006"/>
      <c r="BOC41" s="1006"/>
      <c r="BOD41" s="1006"/>
      <c r="BOE41" s="1006"/>
      <c r="BOF41" s="1006"/>
      <c r="BOG41" s="1006"/>
      <c r="BOH41" s="1006"/>
      <c r="BOI41" s="1006"/>
      <c r="BOJ41" s="1006"/>
      <c r="BOK41" s="1006"/>
      <c r="BOL41" s="1006"/>
      <c r="BOM41" s="1006"/>
      <c r="BON41" s="1006"/>
      <c r="BOO41" s="1006"/>
      <c r="BOP41" s="1006"/>
      <c r="BOQ41" s="1006"/>
      <c r="BOR41" s="1006"/>
      <c r="BOS41" s="1006"/>
      <c r="BOT41" s="1006"/>
      <c r="BOU41" s="1006"/>
      <c r="BOV41" s="1006"/>
      <c r="BOW41" s="1006"/>
      <c r="BOX41" s="1006"/>
      <c r="BOY41" s="1006"/>
      <c r="BOZ41" s="1006"/>
      <c r="BPA41" s="1006"/>
      <c r="BPB41" s="1006"/>
      <c r="BPC41" s="1006"/>
      <c r="BPD41" s="1006"/>
      <c r="BPE41" s="1006"/>
      <c r="BPF41" s="1006"/>
      <c r="BPG41" s="1006"/>
      <c r="BPH41" s="1006"/>
      <c r="BPI41" s="1006"/>
      <c r="BPJ41" s="1006"/>
      <c r="BPK41" s="1006"/>
      <c r="BPL41" s="1006"/>
      <c r="BPM41" s="1006"/>
      <c r="BPN41" s="1006"/>
      <c r="BPO41" s="1006"/>
      <c r="BPP41" s="1006"/>
      <c r="BPQ41" s="1006"/>
      <c r="BPR41" s="1006"/>
      <c r="BPS41" s="1006"/>
      <c r="BPT41" s="1006"/>
      <c r="BPU41" s="1006"/>
      <c r="BPV41" s="1006"/>
      <c r="BPW41" s="1006"/>
      <c r="BPX41" s="1006"/>
      <c r="BPY41" s="1006"/>
      <c r="BPZ41" s="1006"/>
      <c r="BQA41" s="1006"/>
      <c r="BQB41" s="1006"/>
      <c r="BQC41" s="1006"/>
      <c r="BQD41" s="1006"/>
      <c r="BQE41" s="1006"/>
      <c r="BQF41" s="1006"/>
      <c r="BQG41" s="1006"/>
      <c r="BQH41" s="1006"/>
      <c r="BQI41" s="1006"/>
      <c r="BQJ41" s="1006"/>
      <c r="BQK41" s="1006"/>
      <c r="BQL41" s="1006"/>
      <c r="BQM41" s="1006"/>
      <c r="BQN41" s="1006"/>
      <c r="BQO41" s="1006"/>
      <c r="BQP41" s="1006"/>
      <c r="BQQ41" s="1006"/>
      <c r="BQR41" s="1006"/>
      <c r="BQS41" s="1006"/>
      <c r="BQT41" s="1006"/>
      <c r="BQU41" s="1006"/>
      <c r="BQV41" s="1006"/>
      <c r="BQW41" s="1006"/>
      <c r="BQX41" s="1006"/>
      <c r="BQY41" s="1006"/>
      <c r="BQZ41" s="1006"/>
      <c r="BRA41" s="1006"/>
      <c r="BRB41" s="1006"/>
      <c r="BRC41" s="1006"/>
      <c r="BRD41" s="1006"/>
      <c r="BRE41" s="1006"/>
      <c r="BRF41" s="1006"/>
      <c r="BRG41" s="1006"/>
      <c r="BRH41" s="1006"/>
      <c r="BRI41" s="1006"/>
      <c r="BRJ41" s="1006"/>
      <c r="BRK41" s="1006"/>
      <c r="BRL41" s="1006"/>
      <c r="BRM41" s="1006"/>
      <c r="BRN41" s="1006"/>
      <c r="BRO41" s="1006"/>
      <c r="BRP41" s="1006"/>
      <c r="BRQ41" s="1006"/>
      <c r="BRR41" s="1006"/>
      <c r="BRS41" s="1006"/>
      <c r="BRT41" s="1006"/>
      <c r="BRU41" s="1006"/>
      <c r="BRV41" s="1006"/>
      <c r="BRW41" s="1006"/>
      <c r="BRX41" s="1006"/>
      <c r="BRY41" s="1006"/>
      <c r="BRZ41" s="1006"/>
      <c r="BSA41" s="1006"/>
      <c r="BSB41" s="1006"/>
      <c r="BSC41" s="1006"/>
      <c r="BSD41" s="1006"/>
      <c r="BSE41" s="1006"/>
      <c r="BSF41" s="1006"/>
      <c r="BSG41" s="1006"/>
      <c r="BSH41" s="1006"/>
      <c r="BSI41" s="1006"/>
      <c r="BSJ41" s="1006"/>
      <c r="BSK41" s="1006"/>
      <c r="BSL41" s="1006"/>
      <c r="BSM41" s="1006"/>
      <c r="BSN41" s="1006"/>
      <c r="BSO41" s="1006"/>
      <c r="BSP41" s="1006"/>
      <c r="BSQ41" s="1006"/>
      <c r="BSR41" s="1006"/>
      <c r="BSS41" s="1006"/>
      <c r="BST41" s="1006"/>
      <c r="BSU41" s="1006"/>
      <c r="BSV41" s="1006"/>
      <c r="BSW41" s="1006"/>
      <c r="BSX41" s="1006"/>
      <c r="BSY41" s="1006"/>
      <c r="BSZ41" s="1006"/>
      <c r="BTA41" s="1006"/>
      <c r="BTB41" s="1006"/>
      <c r="BTC41" s="1006"/>
      <c r="BTD41" s="1006"/>
      <c r="BTE41" s="1006"/>
      <c r="BTF41" s="1006"/>
      <c r="BTG41" s="1006"/>
      <c r="BTH41" s="1006"/>
      <c r="BTI41" s="1006"/>
      <c r="BTJ41" s="1006"/>
      <c r="BTK41" s="1006"/>
      <c r="BTL41" s="1006"/>
      <c r="BTM41" s="1006"/>
      <c r="BTN41" s="1006"/>
      <c r="BTO41" s="1006"/>
      <c r="BTP41" s="1006"/>
      <c r="BTQ41" s="1006"/>
      <c r="BTR41" s="1006"/>
      <c r="BTS41" s="1006"/>
      <c r="BTT41" s="1006"/>
      <c r="BTU41" s="1006"/>
      <c r="BTV41" s="1006"/>
      <c r="BTW41" s="1006"/>
      <c r="BTX41" s="1006"/>
      <c r="BTY41" s="1006"/>
      <c r="BTZ41" s="1006"/>
      <c r="BUA41" s="1006"/>
      <c r="BUB41" s="1006"/>
      <c r="BUC41" s="1006"/>
      <c r="BUD41" s="1006"/>
      <c r="BUE41" s="1006"/>
      <c r="BUF41" s="1006"/>
      <c r="BUG41" s="1006"/>
      <c r="BUH41" s="1006"/>
      <c r="BUI41" s="1006"/>
      <c r="BUJ41" s="1006"/>
      <c r="BUK41" s="1006"/>
      <c r="BUL41" s="1006"/>
      <c r="BUM41" s="1006"/>
      <c r="BUN41" s="1006"/>
      <c r="BUO41" s="1006"/>
      <c r="BUP41" s="1006"/>
      <c r="BUQ41" s="1006"/>
      <c r="BUR41" s="1006"/>
      <c r="BUS41" s="1006"/>
      <c r="BUT41" s="1006"/>
      <c r="BUU41" s="1006"/>
      <c r="BUV41" s="1006"/>
      <c r="BUW41" s="1006"/>
      <c r="BUX41" s="1006"/>
      <c r="BUY41" s="1006"/>
      <c r="BUZ41" s="1006"/>
      <c r="BVA41" s="1006"/>
      <c r="BVB41" s="1006"/>
      <c r="BVC41" s="1006"/>
      <c r="BVD41" s="1006"/>
      <c r="BVE41" s="1006"/>
      <c r="BVF41" s="1006"/>
      <c r="BVG41" s="1006"/>
      <c r="BVH41" s="1006"/>
      <c r="BVI41" s="1006"/>
      <c r="BVJ41" s="1006"/>
      <c r="BVK41" s="1006"/>
      <c r="BVL41" s="1006"/>
      <c r="BVM41" s="1006"/>
      <c r="BVN41" s="1006"/>
      <c r="BVO41" s="1006"/>
      <c r="BVP41" s="1006"/>
      <c r="BVQ41" s="1006"/>
      <c r="BVR41" s="1006"/>
      <c r="BVS41" s="1006"/>
      <c r="BVT41" s="1006"/>
      <c r="BVU41" s="1006"/>
      <c r="BVV41" s="1006"/>
      <c r="BVW41" s="1006"/>
      <c r="BVX41" s="1006"/>
      <c r="BVY41" s="1006"/>
      <c r="BVZ41" s="1006"/>
      <c r="BWA41" s="1006"/>
      <c r="BWB41" s="1006"/>
      <c r="BWC41" s="1006"/>
      <c r="BWD41" s="1006"/>
      <c r="BWE41" s="1006"/>
      <c r="BWF41" s="1006"/>
      <c r="BWG41" s="1006"/>
      <c r="BWH41" s="1006"/>
      <c r="BWI41" s="1006"/>
      <c r="BWJ41" s="1006"/>
      <c r="BWK41" s="1006"/>
      <c r="BWL41" s="1006"/>
      <c r="BWM41" s="1006"/>
      <c r="BWN41" s="1006"/>
      <c r="BWO41" s="1006"/>
      <c r="BWP41" s="1006"/>
      <c r="BWQ41" s="1006"/>
      <c r="BWR41" s="1006"/>
      <c r="BWS41" s="1006"/>
      <c r="BWT41" s="1006"/>
      <c r="BWU41" s="1006"/>
      <c r="BWV41" s="1006"/>
      <c r="BWW41" s="1006"/>
      <c r="BWX41" s="1006"/>
      <c r="BWY41" s="1006"/>
      <c r="BWZ41" s="1006"/>
      <c r="BXA41" s="1006"/>
      <c r="BXB41" s="1006"/>
      <c r="BXC41" s="1006"/>
      <c r="BXD41" s="1006"/>
      <c r="BXE41" s="1006"/>
      <c r="BXF41" s="1006"/>
      <c r="BXG41" s="1006"/>
      <c r="BXH41" s="1006"/>
      <c r="BXI41" s="1006"/>
      <c r="BXJ41" s="1006"/>
      <c r="BXK41" s="1006"/>
      <c r="BXL41" s="1006"/>
      <c r="BXM41" s="1006"/>
      <c r="BXN41" s="1006"/>
      <c r="BXO41" s="1006"/>
      <c r="BXP41" s="1006"/>
      <c r="BXQ41" s="1006"/>
      <c r="BXR41" s="1006"/>
      <c r="BXS41" s="1006"/>
      <c r="BXT41" s="1006"/>
      <c r="BXU41" s="1006"/>
      <c r="BXV41" s="1006"/>
      <c r="BXW41" s="1006"/>
      <c r="BXX41" s="1006"/>
      <c r="BXY41" s="1006"/>
      <c r="BXZ41" s="1006"/>
      <c r="BYA41" s="1006"/>
      <c r="BYB41" s="1006"/>
      <c r="BYC41" s="1006"/>
      <c r="BYD41" s="1006"/>
      <c r="BYE41" s="1006"/>
      <c r="BYF41" s="1006"/>
      <c r="BYG41" s="1006"/>
      <c r="BYH41" s="1006"/>
      <c r="BYI41" s="1006"/>
      <c r="BYJ41" s="1006"/>
      <c r="BYK41" s="1006"/>
      <c r="BYL41" s="1006"/>
      <c r="BYM41" s="1006"/>
      <c r="BYN41" s="1006"/>
      <c r="BYO41" s="1006"/>
      <c r="BYP41" s="1006"/>
      <c r="BYQ41" s="1006"/>
      <c r="BYR41" s="1006"/>
      <c r="BYS41" s="1006"/>
      <c r="BYT41" s="1006"/>
      <c r="BYU41" s="1006"/>
      <c r="BYV41" s="1006"/>
      <c r="BYW41" s="1006"/>
      <c r="BYX41" s="1006"/>
      <c r="BYY41" s="1006"/>
      <c r="BYZ41" s="1006"/>
      <c r="BZA41" s="1006"/>
      <c r="BZB41" s="1006"/>
      <c r="BZC41" s="1006"/>
      <c r="BZD41" s="1006"/>
      <c r="BZE41" s="1006"/>
      <c r="BZF41" s="1006"/>
      <c r="BZG41" s="1006"/>
      <c r="BZH41" s="1006"/>
      <c r="BZI41" s="1006"/>
      <c r="BZJ41" s="1006"/>
      <c r="BZK41" s="1006"/>
      <c r="BZL41" s="1006"/>
      <c r="BZM41" s="1006"/>
      <c r="BZN41" s="1006"/>
      <c r="BZO41" s="1006"/>
      <c r="BZP41" s="1006"/>
      <c r="BZQ41" s="1006"/>
      <c r="BZR41" s="1006"/>
      <c r="BZS41" s="1006"/>
      <c r="BZT41" s="1006"/>
      <c r="BZU41" s="1006"/>
      <c r="BZV41" s="1006"/>
      <c r="BZW41" s="1006"/>
      <c r="BZX41" s="1006"/>
      <c r="BZY41" s="1006"/>
      <c r="BZZ41" s="1006"/>
      <c r="CAA41" s="1006"/>
      <c r="CAB41" s="1006"/>
      <c r="CAC41" s="1006"/>
      <c r="CAD41" s="1006"/>
      <c r="CAE41" s="1006"/>
      <c r="CAF41" s="1006"/>
      <c r="CAG41" s="1006"/>
      <c r="CAH41" s="1006"/>
      <c r="CAI41" s="1006"/>
      <c r="CAJ41" s="1006"/>
      <c r="CAK41" s="1006"/>
      <c r="CAL41" s="1006"/>
      <c r="CAM41" s="1006"/>
      <c r="CAN41" s="1006"/>
      <c r="CAO41" s="1006"/>
      <c r="CAP41" s="1006"/>
      <c r="CAQ41" s="1006"/>
      <c r="CAR41" s="1006"/>
      <c r="CAS41" s="1006"/>
      <c r="CAT41" s="1006"/>
      <c r="CAU41" s="1006"/>
      <c r="CAV41" s="1006"/>
      <c r="CAW41" s="1006"/>
      <c r="CAX41" s="1006"/>
      <c r="CAY41" s="1006"/>
      <c r="CAZ41" s="1006"/>
      <c r="CBA41" s="1006"/>
      <c r="CBB41" s="1006"/>
      <c r="CBC41" s="1006"/>
      <c r="CBD41" s="1006"/>
      <c r="CBE41" s="1006"/>
      <c r="CBF41" s="1006"/>
      <c r="CBG41" s="1006"/>
      <c r="CBH41" s="1006"/>
      <c r="CBI41" s="1006"/>
      <c r="CBJ41" s="1006"/>
      <c r="CBK41" s="1006"/>
      <c r="CBL41" s="1006"/>
      <c r="CBM41" s="1006"/>
      <c r="CBN41" s="1006"/>
      <c r="CBO41" s="1006"/>
      <c r="CBP41" s="1006"/>
      <c r="CBQ41" s="1006"/>
      <c r="CBR41" s="1006"/>
      <c r="CBS41" s="1006"/>
      <c r="CBT41" s="1006"/>
      <c r="CBU41" s="1006"/>
      <c r="CBV41" s="1006"/>
      <c r="CBW41" s="1006"/>
      <c r="CBX41" s="1006"/>
      <c r="CBY41" s="1006"/>
      <c r="CBZ41" s="1006"/>
      <c r="CCA41" s="1006"/>
      <c r="CCB41" s="1006"/>
      <c r="CCC41" s="1006"/>
      <c r="CCD41" s="1006"/>
      <c r="CCE41" s="1006"/>
      <c r="CCF41" s="1006"/>
      <c r="CCG41" s="1006"/>
      <c r="CCH41" s="1006"/>
      <c r="CCI41" s="1006"/>
      <c r="CCJ41" s="1006"/>
      <c r="CCK41" s="1006"/>
      <c r="CCL41" s="1006"/>
      <c r="CCM41" s="1006"/>
      <c r="CCN41" s="1006"/>
      <c r="CCO41" s="1006"/>
      <c r="CCP41" s="1006"/>
      <c r="CCQ41" s="1006"/>
      <c r="CCR41" s="1006"/>
      <c r="CCS41" s="1006"/>
      <c r="CCT41" s="1006"/>
      <c r="CCU41" s="1006"/>
      <c r="CCV41" s="1006"/>
      <c r="CCW41" s="1006"/>
      <c r="CCX41" s="1006"/>
      <c r="CCY41" s="1006"/>
      <c r="CCZ41" s="1006"/>
      <c r="CDA41" s="1006"/>
      <c r="CDB41" s="1006"/>
      <c r="CDC41" s="1006"/>
      <c r="CDD41" s="1006"/>
      <c r="CDE41" s="1006"/>
      <c r="CDF41" s="1006"/>
      <c r="CDG41" s="1006"/>
      <c r="CDH41" s="1006"/>
      <c r="CDI41" s="1006"/>
      <c r="CDJ41" s="1006"/>
      <c r="CDK41" s="1006"/>
      <c r="CDL41" s="1006"/>
      <c r="CDM41" s="1006"/>
      <c r="CDN41" s="1006"/>
      <c r="CDO41" s="1006"/>
      <c r="CDP41" s="1006"/>
      <c r="CDQ41" s="1006"/>
      <c r="CDR41" s="1006"/>
      <c r="CDS41" s="1006"/>
      <c r="CDT41" s="1006"/>
      <c r="CDU41" s="1006"/>
      <c r="CDV41" s="1006"/>
      <c r="CDW41" s="1006"/>
      <c r="CDX41" s="1006"/>
      <c r="CDY41" s="1006"/>
      <c r="CDZ41" s="1006"/>
      <c r="CEA41" s="1006"/>
      <c r="CEB41" s="1006"/>
      <c r="CEC41" s="1006"/>
      <c r="CED41" s="1006"/>
      <c r="CEE41" s="1006"/>
      <c r="CEF41" s="1006"/>
      <c r="CEG41" s="1006"/>
      <c r="CEH41" s="1006"/>
      <c r="CEI41" s="1006"/>
      <c r="CEJ41" s="1006"/>
      <c r="CEK41" s="1006"/>
      <c r="CEL41" s="1006"/>
      <c r="CEM41" s="1006"/>
      <c r="CEN41" s="1006"/>
      <c r="CEO41" s="1006"/>
      <c r="CEP41" s="1006"/>
      <c r="CEQ41" s="1006"/>
      <c r="CER41" s="1006"/>
      <c r="CES41" s="1006"/>
      <c r="CET41" s="1006"/>
      <c r="CEU41" s="1006"/>
      <c r="CEV41" s="1006"/>
      <c r="CEW41" s="1006"/>
      <c r="CEX41" s="1006"/>
      <c r="CEY41" s="1006"/>
      <c r="CEZ41" s="1006"/>
      <c r="CFA41" s="1006"/>
      <c r="CFB41" s="1006"/>
      <c r="CFC41" s="1006"/>
      <c r="CFD41" s="1006"/>
      <c r="CFE41" s="1006"/>
      <c r="CFF41" s="1006"/>
      <c r="CFG41" s="1006"/>
      <c r="CFH41" s="1006"/>
      <c r="CFI41" s="1006"/>
      <c r="CFJ41" s="1006"/>
      <c r="CFK41" s="1006"/>
      <c r="CFL41" s="1006"/>
      <c r="CFM41" s="1006"/>
      <c r="CFN41" s="1006"/>
      <c r="CFO41" s="1006"/>
      <c r="CFP41" s="1006"/>
      <c r="CFQ41" s="1006"/>
      <c r="CFR41" s="1006"/>
      <c r="CFS41" s="1006"/>
      <c r="CFT41" s="1006"/>
      <c r="CFU41" s="1006"/>
      <c r="CFV41" s="1006"/>
      <c r="CFW41" s="1006"/>
      <c r="CFX41" s="1006"/>
      <c r="CFY41" s="1006"/>
      <c r="CFZ41" s="1006"/>
      <c r="CGA41" s="1006"/>
      <c r="CGB41" s="1006"/>
      <c r="CGC41" s="1006"/>
      <c r="CGD41" s="1006"/>
      <c r="CGE41" s="1006"/>
      <c r="CGF41" s="1006"/>
      <c r="CGG41" s="1006"/>
      <c r="CGH41" s="1006"/>
      <c r="CGI41" s="1006"/>
      <c r="CGJ41" s="1006"/>
      <c r="CGK41" s="1006"/>
      <c r="CGL41" s="1006"/>
      <c r="CGM41" s="1006"/>
      <c r="CGN41" s="1006"/>
      <c r="CGO41" s="1006"/>
      <c r="CGP41" s="1006"/>
      <c r="CGQ41" s="1006"/>
      <c r="CGR41" s="1006"/>
      <c r="CGS41" s="1006"/>
      <c r="CGT41" s="1006"/>
      <c r="CGU41" s="1006"/>
      <c r="CGV41" s="1006"/>
      <c r="CGW41" s="1006"/>
      <c r="CGX41" s="1006"/>
      <c r="CGY41" s="1006"/>
      <c r="CGZ41" s="1006"/>
      <c r="CHA41" s="1006"/>
      <c r="CHB41" s="1006"/>
      <c r="CHC41" s="1006"/>
      <c r="CHD41" s="1006"/>
      <c r="CHE41" s="1006"/>
      <c r="CHF41" s="1006"/>
      <c r="CHG41" s="1006"/>
      <c r="CHH41" s="1006"/>
      <c r="CHI41" s="1006"/>
      <c r="CHJ41" s="1006"/>
      <c r="CHK41" s="1006"/>
      <c r="CHL41" s="1006"/>
      <c r="CHM41" s="1006"/>
      <c r="CHN41" s="1006"/>
      <c r="CHO41" s="1006"/>
      <c r="CHP41" s="1006"/>
      <c r="CHQ41" s="1006"/>
      <c r="CHR41" s="1006"/>
      <c r="CHS41" s="1006"/>
      <c r="CHT41" s="1006"/>
      <c r="CHU41" s="1006"/>
      <c r="CHV41" s="1006"/>
      <c r="CHW41" s="1006"/>
      <c r="CHX41" s="1006"/>
      <c r="CHY41" s="1006"/>
      <c r="CHZ41" s="1006"/>
      <c r="CIA41" s="1006"/>
      <c r="CIB41" s="1006"/>
      <c r="CIC41" s="1006"/>
      <c r="CID41" s="1006"/>
      <c r="CIE41" s="1006"/>
      <c r="CIF41" s="1006"/>
      <c r="CIG41" s="1006"/>
      <c r="CIH41" s="1006"/>
      <c r="CII41" s="1006"/>
      <c r="CIJ41" s="1006"/>
      <c r="CIK41" s="1006"/>
      <c r="CIL41" s="1006"/>
      <c r="CIM41" s="1006"/>
      <c r="CIN41" s="1006"/>
      <c r="CIO41" s="1006"/>
      <c r="CIP41" s="1006"/>
      <c r="CIQ41" s="1006"/>
      <c r="CIR41" s="1006"/>
      <c r="CIS41" s="1006"/>
      <c r="CIT41" s="1006"/>
      <c r="CIU41" s="1006"/>
      <c r="CIV41" s="1006"/>
      <c r="CIW41" s="1006"/>
      <c r="CIX41" s="1006"/>
      <c r="CIY41" s="1006"/>
      <c r="CIZ41" s="1006"/>
      <c r="CJA41" s="1006"/>
      <c r="CJB41" s="1006"/>
      <c r="CJC41" s="1006"/>
      <c r="CJD41" s="1006"/>
      <c r="CJE41" s="1006"/>
      <c r="CJF41" s="1006"/>
      <c r="CJG41" s="1006"/>
      <c r="CJH41" s="1006"/>
      <c r="CJI41" s="1006"/>
      <c r="CJJ41" s="1006"/>
      <c r="CJK41" s="1006"/>
      <c r="CJL41" s="1006"/>
      <c r="CJM41" s="1006"/>
      <c r="CJN41" s="1006"/>
      <c r="CJO41" s="1006"/>
      <c r="CJP41" s="1006"/>
      <c r="CJQ41" s="1006"/>
      <c r="CJR41" s="1006"/>
      <c r="CJS41" s="1006"/>
      <c r="CJT41" s="1006"/>
      <c r="CJU41" s="1006"/>
      <c r="CJV41" s="1006"/>
      <c r="CJW41" s="1006"/>
      <c r="CJX41" s="1006"/>
      <c r="CJY41" s="1006"/>
      <c r="CJZ41" s="1006"/>
      <c r="CKA41" s="1006"/>
      <c r="CKB41" s="1006"/>
      <c r="CKC41" s="1006"/>
      <c r="CKD41" s="1006"/>
      <c r="CKE41" s="1006"/>
      <c r="CKF41" s="1006"/>
      <c r="CKG41" s="1006"/>
      <c r="CKH41" s="1006"/>
      <c r="CKI41" s="1006"/>
      <c r="CKJ41" s="1006"/>
      <c r="CKK41" s="1006"/>
      <c r="CKL41" s="1006"/>
      <c r="CKM41" s="1006"/>
      <c r="CKN41" s="1006"/>
      <c r="CKO41" s="1006"/>
      <c r="CKP41" s="1006"/>
      <c r="CKQ41" s="1006"/>
      <c r="CKR41" s="1006"/>
      <c r="CKS41" s="1006"/>
      <c r="CKT41" s="1006"/>
      <c r="CKU41" s="1006"/>
      <c r="CKV41" s="1006"/>
      <c r="CKW41" s="1006"/>
      <c r="CKX41" s="1006"/>
      <c r="CKY41" s="1006"/>
      <c r="CKZ41" s="1006"/>
      <c r="CLA41" s="1006"/>
      <c r="CLB41" s="1006"/>
      <c r="CLC41" s="1006"/>
      <c r="CLD41" s="1006"/>
      <c r="CLE41" s="1006"/>
      <c r="CLF41" s="1006"/>
      <c r="CLG41" s="1006"/>
      <c r="CLH41" s="1006"/>
      <c r="CLI41" s="1006"/>
      <c r="CLJ41" s="1006"/>
      <c r="CLK41" s="1006"/>
      <c r="CLL41" s="1006"/>
      <c r="CLM41" s="1006"/>
      <c r="CLN41" s="1006"/>
      <c r="CLO41" s="1006"/>
      <c r="CLP41" s="1006"/>
      <c r="CLQ41" s="1006"/>
      <c r="CLR41" s="1006"/>
      <c r="CLS41" s="1006"/>
      <c r="CLT41" s="1006"/>
      <c r="CLU41" s="1006"/>
      <c r="CLV41" s="1006"/>
      <c r="CLW41" s="1006"/>
      <c r="CLX41" s="1006"/>
      <c r="CLY41" s="1006"/>
      <c r="CLZ41" s="1006"/>
      <c r="CMA41" s="1006"/>
      <c r="CMB41" s="1006"/>
      <c r="CMC41" s="1006"/>
      <c r="CMD41" s="1006"/>
      <c r="CME41" s="1006"/>
      <c r="CMF41" s="1006"/>
      <c r="CMG41" s="1006"/>
      <c r="CMH41" s="1006"/>
      <c r="CMI41" s="1006"/>
      <c r="CMJ41" s="1006"/>
      <c r="CMK41" s="1006"/>
      <c r="CML41" s="1006"/>
      <c r="CMM41" s="1006"/>
      <c r="CMN41" s="1006"/>
      <c r="CMO41" s="1006"/>
      <c r="CMP41" s="1006"/>
      <c r="CMQ41" s="1006"/>
      <c r="CMR41" s="1006"/>
      <c r="CMS41" s="1006"/>
      <c r="CMT41" s="1006"/>
      <c r="CMU41" s="1006"/>
      <c r="CMV41" s="1006"/>
      <c r="CMW41" s="1006"/>
      <c r="CMX41" s="1006"/>
      <c r="CMY41" s="1006"/>
      <c r="CMZ41" s="1006"/>
      <c r="CNA41" s="1006"/>
      <c r="CNB41" s="1006"/>
      <c r="CNC41" s="1006"/>
      <c r="CND41" s="1006"/>
      <c r="CNE41" s="1006"/>
      <c r="CNF41" s="1006"/>
      <c r="CNG41" s="1006"/>
      <c r="CNH41" s="1006"/>
      <c r="CNI41" s="1006"/>
      <c r="CNJ41" s="1006"/>
      <c r="CNK41" s="1006"/>
      <c r="CNL41" s="1006"/>
      <c r="CNM41" s="1006"/>
      <c r="CNN41" s="1006"/>
      <c r="CNO41" s="1006"/>
      <c r="CNP41" s="1006"/>
      <c r="CNQ41" s="1006"/>
      <c r="CNR41" s="1006"/>
      <c r="CNS41" s="1006"/>
      <c r="CNT41" s="1006"/>
      <c r="CNU41" s="1006"/>
      <c r="CNV41" s="1006"/>
      <c r="CNW41" s="1006"/>
      <c r="CNX41" s="1006"/>
      <c r="CNY41" s="1006"/>
      <c r="CNZ41" s="1006"/>
      <c r="COA41" s="1006"/>
      <c r="COB41" s="1006"/>
      <c r="COC41" s="1006"/>
      <c r="COD41" s="1006"/>
      <c r="COE41" s="1006"/>
      <c r="COF41" s="1006"/>
      <c r="COG41" s="1006"/>
      <c r="COH41" s="1006"/>
      <c r="COI41" s="1006"/>
      <c r="COJ41" s="1006"/>
      <c r="COK41" s="1006"/>
      <c r="COL41" s="1006"/>
      <c r="COM41" s="1006"/>
      <c r="CON41" s="1006"/>
      <c r="COO41" s="1006"/>
      <c r="COP41" s="1006"/>
      <c r="COQ41" s="1006"/>
      <c r="COR41" s="1006"/>
      <c r="COS41" s="1006"/>
      <c r="COT41" s="1006"/>
      <c r="COU41" s="1006"/>
      <c r="COV41" s="1006"/>
      <c r="COW41" s="1006"/>
      <c r="COX41" s="1006"/>
      <c r="COY41" s="1006"/>
      <c r="COZ41" s="1006"/>
      <c r="CPA41" s="1006"/>
      <c r="CPB41" s="1006"/>
      <c r="CPC41" s="1006"/>
      <c r="CPD41" s="1006"/>
      <c r="CPE41" s="1006"/>
      <c r="CPF41" s="1006"/>
      <c r="CPG41" s="1006"/>
      <c r="CPH41" s="1006"/>
      <c r="CPI41" s="1006"/>
      <c r="CPJ41" s="1006"/>
      <c r="CPK41" s="1006"/>
      <c r="CPL41" s="1006"/>
      <c r="CPM41" s="1006"/>
      <c r="CPN41" s="1006"/>
      <c r="CPO41" s="1006"/>
      <c r="CPP41" s="1006"/>
      <c r="CPQ41" s="1006"/>
      <c r="CPR41" s="1006"/>
      <c r="CPS41" s="1006"/>
      <c r="CPT41" s="1006"/>
      <c r="CPU41" s="1006"/>
      <c r="CPV41" s="1006"/>
      <c r="CPW41" s="1006"/>
      <c r="CPX41" s="1006"/>
      <c r="CPY41" s="1006"/>
      <c r="CPZ41" s="1006"/>
      <c r="CQA41" s="1006"/>
      <c r="CQB41" s="1006"/>
      <c r="CQC41" s="1006"/>
      <c r="CQD41" s="1006"/>
      <c r="CQE41" s="1006"/>
      <c r="CQF41" s="1006"/>
      <c r="CQG41" s="1006"/>
      <c r="CQH41" s="1006"/>
      <c r="CQI41" s="1006"/>
      <c r="CQJ41" s="1006"/>
      <c r="CQK41" s="1006"/>
      <c r="CQL41" s="1006"/>
      <c r="CQM41" s="1006"/>
      <c r="CQN41" s="1006"/>
      <c r="CQO41" s="1006"/>
      <c r="CQP41" s="1006"/>
      <c r="CQQ41" s="1006"/>
      <c r="CQR41" s="1006"/>
      <c r="CQS41" s="1006"/>
      <c r="CQT41" s="1006"/>
      <c r="CQU41" s="1006"/>
      <c r="CQV41" s="1006"/>
      <c r="CQW41" s="1006"/>
      <c r="CQX41" s="1006"/>
      <c r="CQY41" s="1006"/>
      <c r="CQZ41" s="1006"/>
      <c r="CRA41" s="1006"/>
      <c r="CRB41" s="1006"/>
      <c r="CRC41" s="1006"/>
      <c r="CRD41" s="1006"/>
      <c r="CRE41" s="1006"/>
      <c r="CRF41" s="1006"/>
      <c r="CRG41" s="1006"/>
      <c r="CRH41" s="1006"/>
      <c r="CRI41" s="1006"/>
      <c r="CRJ41" s="1006"/>
      <c r="CRK41" s="1006"/>
      <c r="CRL41" s="1006"/>
      <c r="CRM41" s="1006"/>
      <c r="CRN41" s="1006"/>
      <c r="CRO41" s="1006"/>
      <c r="CRP41" s="1006"/>
      <c r="CRQ41" s="1006"/>
      <c r="CRR41" s="1006"/>
      <c r="CRS41" s="1006"/>
      <c r="CRT41" s="1006"/>
      <c r="CRU41" s="1006"/>
      <c r="CRV41" s="1006"/>
      <c r="CRW41" s="1006"/>
      <c r="CRX41" s="1006"/>
      <c r="CRY41" s="1006"/>
      <c r="CRZ41" s="1006"/>
      <c r="CSA41" s="1006"/>
      <c r="CSB41" s="1006"/>
      <c r="CSC41" s="1006"/>
      <c r="CSD41" s="1006"/>
      <c r="CSE41" s="1006"/>
      <c r="CSF41" s="1006"/>
      <c r="CSG41" s="1006"/>
      <c r="CSH41" s="1006"/>
      <c r="CSI41" s="1006"/>
      <c r="CSJ41" s="1006"/>
      <c r="CSK41" s="1006"/>
      <c r="CSL41" s="1006"/>
      <c r="CSM41" s="1006"/>
      <c r="CSN41" s="1006"/>
      <c r="CSO41" s="1006"/>
      <c r="CSP41" s="1006"/>
      <c r="CSQ41" s="1006"/>
      <c r="CSR41" s="1006"/>
      <c r="CSS41" s="1006"/>
      <c r="CST41" s="1006"/>
      <c r="CSU41" s="1006"/>
      <c r="CSV41" s="1006"/>
      <c r="CSW41" s="1006"/>
      <c r="CSX41" s="1006"/>
      <c r="CSY41" s="1006"/>
      <c r="CSZ41" s="1006"/>
      <c r="CTA41" s="1006"/>
      <c r="CTB41" s="1006"/>
      <c r="CTC41" s="1006"/>
      <c r="CTD41" s="1006"/>
      <c r="CTE41" s="1006"/>
      <c r="CTF41" s="1006"/>
      <c r="CTG41" s="1006"/>
      <c r="CTH41" s="1006"/>
      <c r="CTI41" s="1006"/>
      <c r="CTJ41" s="1006"/>
      <c r="CTK41" s="1006"/>
      <c r="CTL41" s="1006"/>
      <c r="CTM41" s="1006"/>
      <c r="CTN41" s="1006"/>
      <c r="CTO41" s="1006"/>
      <c r="CTP41" s="1006"/>
      <c r="CTQ41" s="1006"/>
      <c r="CTR41" s="1006"/>
      <c r="CTS41" s="1006"/>
      <c r="CTT41" s="1006"/>
      <c r="CTU41" s="1006"/>
      <c r="CTV41" s="1006"/>
      <c r="CTW41" s="1006"/>
      <c r="CTX41" s="1006"/>
      <c r="CTY41" s="1006"/>
      <c r="CTZ41" s="1006"/>
      <c r="CUA41" s="1006"/>
      <c r="CUB41" s="1006"/>
      <c r="CUC41" s="1006"/>
      <c r="CUD41" s="1006"/>
      <c r="CUE41" s="1006"/>
      <c r="CUF41" s="1006"/>
      <c r="CUG41" s="1006"/>
      <c r="CUH41" s="1006"/>
      <c r="CUI41" s="1006"/>
      <c r="CUJ41" s="1006"/>
      <c r="CUK41" s="1006"/>
      <c r="CUL41" s="1006"/>
      <c r="CUM41" s="1006"/>
      <c r="CUN41" s="1006"/>
      <c r="CUO41" s="1006"/>
      <c r="CUP41" s="1006"/>
      <c r="CUQ41" s="1006"/>
      <c r="CUR41" s="1006"/>
      <c r="CUS41" s="1006"/>
      <c r="CUT41" s="1006"/>
      <c r="CUU41" s="1006"/>
      <c r="CUV41" s="1006"/>
      <c r="CUW41" s="1006"/>
      <c r="CUX41" s="1006"/>
      <c r="CUY41" s="1006"/>
      <c r="CUZ41" s="1006"/>
      <c r="CVA41" s="1006"/>
      <c r="CVB41" s="1006"/>
      <c r="CVC41" s="1006"/>
      <c r="CVD41" s="1006"/>
      <c r="CVE41" s="1006"/>
      <c r="CVF41" s="1006"/>
      <c r="CVG41" s="1006"/>
      <c r="CVH41" s="1006"/>
      <c r="CVI41" s="1006"/>
      <c r="CVJ41" s="1006"/>
      <c r="CVK41" s="1006"/>
      <c r="CVL41" s="1006"/>
      <c r="CVM41" s="1006"/>
      <c r="CVN41" s="1006"/>
      <c r="CVO41" s="1006"/>
      <c r="CVP41" s="1006"/>
      <c r="CVQ41" s="1006"/>
      <c r="CVR41" s="1006"/>
      <c r="CVS41" s="1006"/>
      <c r="CVT41" s="1006"/>
      <c r="CVU41" s="1006"/>
      <c r="CVV41" s="1006"/>
      <c r="CVW41" s="1006"/>
      <c r="CVX41" s="1006"/>
      <c r="CVY41" s="1006"/>
      <c r="CVZ41" s="1006"/>
      <c r="CWA41" s="1006"/>
      <c r="CWB41" s="1006"/>
      <c r="CWC41" s="1006"/>
      <c r="CWD41" s="1006"/>
      <c r="CWE41" s="1006"/>
      <c r="CWF41" s="1006"/>
      <c r="CWG41" s="1006"/>
      <c r="CWH41" s="1006"/>
      <c r="CWI41" s="1006"/>
      <c r="CWJ41" s="1006"/>
      <c r="CWK41" s="1006"/>
      <c r="CWL41" s="1006"/>
      <c r="CWM41" s="1006"/>
      <c r="CWN41" s="1006"/>
      <c r="CWO41" s="1006"/>
      <c r="CWP41" s="1006"/>
      <c r="CWQ41" s="1006"/>
      <c r="CWR41" s="1006"/>
      <c r="CWS41" s="1006"/>
      <c r="CWT41" s="1006"/>
      <c r="CWU41" s="1006"/>
      <c r="CWV41" s="1006"/>
      <c r="CWW41" s="1006"/>
      <c r="CWX41" s="1006"/>
      <c r="CWY41" s="1006"/>
      <c r="CWZ41" s="1006"/>
      <c r="CXA41" s="1006"/>
      <c r="CXB41" s="1006"/>
      <c r="CXC41" s="1006"/>
      <c r="CXD41" s="1006"/>
      <c r="CXE41" s="1006"/>
      <c r="CXF41" s="1006"/>
      <c r="CXG41" s="1006"/>
      <c r="CXH41" s="1006"/>
      <c r="CXI41" s="1006"/>
      <c r="CXJ41" s="1006"/>
      <c r="CXK41" s="1006"/>
      <c r="CXL41" s="1006"/>
      <c r="CXM41" s="1006"/>
      <c r="CXN41" s="1006"/>
      <c r="CXO41" s="1006"/>
      <c r="CXP41" s="1006"/>
      <c r="CXQ41" s="1006"/>
      <c r="CXR41" s="1006"/>
      <c r="CXS41" s="1006"/>
      <c r="CXT41" s="1006"/>
      <c r="CXU41" s="1006"/>
      <c r="CXV41" s="1006"/>
      <c r="CXW41" s="1006"/>
      <c r="CXX41" s="1006"/>
      <c r="CXY41" s="1006"/>
      <c r="CXZ41" s="1006"/>
      <c r="CYA41" s="1006"/>
      <c r="CYB41" s="1006"/>
      <c r="CYC41" s="1006"/>
      <c r="CYD41" s="1006"/>
      <c r="CYE41" s="1006"/>
      <c r="CYF41" s="1006"/>
      <c r="CYG41" s="1006"/>
      <c r="CYH41" s="1006"/>
      <c r="CYI41" s="1006"/>
      <c r="CYJ41" s="1006"/>
      <c r="CYK41" s="1006"/>
      <c r="CYL41" s="1006"/>
      <c r="CYM41" s="1006"/>
      <c r="CYN41" s="1006"/>
      <c r="CYO41" s="1006"/>
      <c r="CYP41" s="1006"/>
      <c r="CYQ41" s="1006"/>
      <c r="CYR41" s="1006"/>
      <c r="CYS41" s="1006"/>
      <c r="CYT41" s="1006"/>
      <c r="CYU41" s="1006"/>
      <c r="CYV41" s="1006"/>
      <c r="CYW41" s="1006"/>
      <c r="CYX41" s="1006"/>
      <c r="CYY41" s="1006"/>
      <c r="CYZ41" s="1006"/>
      <c r="CZA41" s="1006"/>
      <c r="CZB41" s="1006"/>
      <c r="CZC41" s="1006"/>
      <c r="CZD41" s="1006"/>
      <c r="CZE41" s="1006"/>
      <c r="CZF41" s="1006"/>
      <c r="CZG41" s="1006"/>
      <c r="CZH41" s="1006"/>
      <c r="CZI41" s="1006"/>
      <c r="CZJ41" s="1006"/>
      <c r="CZK41" s="1006"/>
      <c r="CZL41" s="1006"/>
      <c r="CZM41" s="1006"/>
      <c r="CZN41" s="1006"/>
      <c r="CZO41" s="1006"/>
      <c r="CZP41" s="1006"/>
      <c r="CZQ41" s="1006"/>
      <c r="CZR41" s="1006"/>
      <c r="CZS41" s="1006"/>
      <c r="CZT41" s="1006"/>
      <c r="CZU41" s="1006"/>
      <c r="CZV41" s="1006"/>
      <c r="CZW41" s="1006"/>
      <c r="CZX41" s="1006"/>
      <c r="CZY41" s="1006"/>
      <c r="CZZ41" s="1006"/>
      <c r="DAA41" s="1006"/>
      <c r="DAB41" s="1006"/>
      <c r="DAC41" s="1006"/>
      <c r="DAD41" s="1006"/>
      <c r="DAE41" s="1006"/>
      <c r="DAF41" s="1006"/>
      <c r="DAG41" s="1006"/>
      <c r="DAH41" s="1006"/>
      <c r="DAI41" s="1006"/>
      <c r="DAJ41" s="1006"/>
      <c r="DAK41" s="1006"/>
      <c r="DAL41" s="1006"/>
      <c r="DAM41" s="1006"/>
      <c r="DAN41" s="1006"/>
      <c r="DAO41" s="1006"/>
      <c r="DAP41" s="1006"/>
      <c r="DAQ41" s="1006"/>
      <c r="DAR41" s="1006"/>
      <c r="DAS41" s="1006"/>
      <c r="DAT41" s="1006"/>
      <c r="DAU41" s="1006"/>
      <c r="DAV41" s="1006"/>
      <c r="DAW41" s="1006"/>
      <c r="DAX41" s="1006"/>
      <c r="DAY41" s="1006"/>
      <c r="DAZ41" s="1006"/>
      <c r="DBA41" s="1006"/>
      <c r="DBB41" s="1006"/>
      <c r="DBC41" s="1006"/>
      <c r="DBD41" s="1006"/>
      <c r="DBE41" s="1006"/>
      <c r="DBF41" s="1006"/>
      <c r="DBG41" s="1006"/>
      <c r="DBH41" s="1006"/>
      <c r="DBI41" s="1006"/>
      <c r="DBJ41" s="1006"/>
      <c r="DBK41" s="1006"/>
      <c r="DBL41" s="1006"/>
      <c r="DBM41" s="1006"/>
      <c r="DBN41" s="1006"/>
      <c r="DBO41" s="1006"/>
      <c r="DBP41" s="1006"/>
      <c r="DBQ41" s="1006"/>
      <c r="DBR41" s="1006"/>
      <c r="DBS41" s="1006"/>
      <c r="DBT41" s="1006"/>
      <c r="DBU41" s="1006"/>
      <c r="DBV41" s="1006"/>
      <c r="DBW41" s="1006"/>
      <c r="DBX41" s="1006"/>
      <c r="DBY41" s="1006"/>
      <c r="DBZ41" s="1006"/>
      <c r="DCA41" s="1006"/>
      <c r="DCB41" s="1006"/>
      <c r="DCC41" s="1006"/>
      <c r="DCD41" s="1006"/>
      <c r="DCE41" s="1006"/>
      <c r="DCF41" s="1006"/>
      <c r="DCG41" s="1006"/>
      <c r="DCH41" s="1006"/>
      <c r="DCI41" s="1006"/>
      <c r="DCJ41" s="1006"/>
      <c r="DCK41" s="1006"/>
      <c r="DCL41" s="1006"/>
      <c r="DCM41" s="1006"/>
      <c r="DCN41" s="1006"/>
      <c r="DCO41" s="1006"/>
      <c r="DCP41" s="1006"/>
      <c r="DCQ41" s="1006"/>
      <c r="DCR41" s="1006"/>
      <c r="DCS41" s="1006"/>
      <c r="DCT41" s="1006"/>
      <c r="DCU41" s="1006"/>
      <c r="DCV41" s="1006"/>
      <c r="DCW41" s="1006"/>
      <c r="DCX41" s="1006"/>
      <c r="DCY41" s="1006"/>
      <c r="DCZ41" s="1006"/>
      <c r="DDA41" s="1006"/>
      <c r="DDB41" s="1006"/>
      <c r="DDC41" s="1006"/>
      <c r="DDD41" s="1006"/>
      <c r="DDE41" s="1006"/>
      <c r="DDF41" s="1006"/>
      <c r="DDG41" s="1006"/>
      <c r="DDH41" s="1006"/>
      <c r="DDI41" s="1006"/>
      <c r="DDJ41" s="1006"/>
      <c r="DDK41" s="1006"/>
      <c r="DDL41" s="1006"/>
      <c r="DDM41" s="1006"/>
      <c r="DDN41" s="1006"/>
      <c r="DDO41" s="1006"/>
      <c r="DDP41" s="1006"/>
      <c r="DDQ41" s="1006"/>
      <c r="DDR41" s="1006"/>
      <c r="DDS41" s="1006"/>
      <c r="DDT41" s="1006"/>
      <c r="DDU41" s="1006"/>
      <c r="DDV41" s="1006"/>
      <c r="DDW41" s="1006"/>
      <c r="DDX41" s="1006"/>
      <c r="DDY41" s="1006"/>
      <c r="DDZ41" s="1006"/>
      <c r="DEA41" s="1006"/>
      <c r="DEB41" s="1006"/>
      <c r="DEC41" s="1006"/>
      <c r="DED41" s="1006"/>
      <c r="DEE41" s="1006"/>
      <c r="DEF41" s="1006"/>
      <c r="DEG41" s="1006"/>
      <c r="DEH41" s="1006"/>
      <c r="DEI41" s="1006"/>
      <c r="DEJ41" s="1006"/>
      <c r="DEK41" s="1006"/>
      <c r="DEL41" s="1006"/>
      <c r="DEM41" s="1006"/>
      <c r="DEN41" s="1006"/>
      <c r="DEO41" s="1006"/>
      <c r="DEP41" s="1006"/>
      <c r="DEQ41" s="1006"/>
      <c r="DER41" s="1006"/>
      <c r="DES41" s="1006"/>
      <c r="DET41" s="1006"/>
      <c r="DEU41" s="1006"/>
      <c r="DEV41" s="1006"/>
      <c r="DEW41" s="1006"/>
      <c r="DEX41" s="1006"/>
      <c r="DEY41" s="1006"/>
      <c r="DEZ41" s="1006"/>
      <c r="DFA41" s="1006"/>
      <c r="DFB41" s="1006"/>
      <c r="DFC41" s="1006"/>
      <c r="DFD41" s="1006"/>
      <c r="DFE41" s="1006"/>
      <c r="DFF41" s="1006"/>
      <c r="DFG41" s="1006"/>
      <c r="DFH41" s="1006"/>
      <c r="DFI41" s="1006"/>
      <c r="DFJ41" s="1006"/>
      <c r="DFK41" s="1006"/>
      <c r="DFL41" s="1006"/>
      <c r="DFM41" s="1006"/>
      <c r="DFN41" s="1006"/>
      <c r="DFO41" s="1006"/>
      <c r="DFP41" s="1006"/>
      <c r="DFQ41" s="1006"/>
      <c r="DFR41" s="1006"/>
      <c r="DFS41" s="1006"/>
      <c r="DFT41" s="1006"/>
      <c r="DFU41" s="1006"/>
      <c r="DFV41" s="1006"/>
      <c r="DFW41" s="1006"/>
      <c r="DFX41" s="1006"/>
      <c r="DFY41" s="1006"/>
      <c r="DFZ41" s="1006"/>
      <c r="DGA41" s="1006"/>
      <c r="DGB41" s="1006"/>
      <c r="DGC41" s="1006"/>
      <c r="DGD41" s="1006"/>
      <c r="DGE41" s="1006"/>
      <c r="DGF41" s="1006"/>
      <c r="DGG41" s="1006"/>
      <c r="DGH41" s="1006"/>
      <c r="DGI41" s="1006"/>
      <c r="DGJ41" s="1006"/>
      <c r="DGK41" s="1006"/>
      <c r="DGL41" s="1006"/>
      <c r="DGM41" s="1006"/>
      <c r="DGN41" s="1006"/>
      <c r="DGO41" s="1006"/>
      <c r="DGP41" s="1006"/>
      <c r="DGQ41" s="1006"/>
      <c r="DGR41" s="1006"/>
      <c r="DGS41" s="1006"/>
      <c r="DGT41" s="1006"/>
      <c r="DGU41" s="1006"/>
      <c r="DGV41" s="1006"/>
      <c r="DGW41" s="1006"/>
      <c r="DGX41" s="1006"/>
      <c r="DGY41" s="1006"/>
      <c r="DGZ41" s="1006"/>
      <c r="DHA41" s="1006"/>
      <c r="DHB41" s="1006"/>
      <c r="DHC41" s="1006"/>
      <c r="DHD41" s="1006"/>
      <c r="DHE41" s="1006"/>
      <c r="DHF41" s="1006"/>
      <c r="DHG41" s="1006"/>
      <c r="DHH41" s="1006"/>
      <c r="DHI41" s="1006"/>
      <c r="DHJ41" s="1006"/>
      <c r="DHK41" s="1006"/>
      <c r="DHL41" s="1006"/>
      <c r="DHM41" s="1006"/>
      <c r="DHN41" s="1006"/>
      <c r="DHO41" s="1006"/>
      <c r="DHP41" s="1006"/>
      <c r="DHQ41" s="1006"/>
      <c r="DHR41" s="1006"/>
      <c r="DHS41" s="1006"/>
      <c r="DHT41" s="1006"/>
      <c r="DHU41" s="1006"/>
      <c r="DHV41" s="1006"/>
      <c r="DHW41" s="1006"/>
      <c r="DHX41" s="1006"/>
      <c r="DHY41" s="1006"/>
      <c r="DHZ41" s="1006"/>
      <c r="DIA41" s="1006"/>
      <c r="DIB41" s="1006"/>
      <c r="DIC41" s="1006"/>
      <c r="DID41" s="1006"/>
      <c r="DIE41" s="1006"/>
      <c r="DIF41" s="1006"/>
      <c r="DIG41" s="1006"/>
      <c r="DIH41" s="1006"/>
      <c r="DII41" s="1006"/>
      <c r="DIJ41" s="1006"/>
      <c r="DIK41" s="1006"/>
      <c r="DIL41" s="1006"/>
      <c r="DIM41" s="1006"/>
      <c r="DIN41" s="1006"/>
      <c r="DIO41" s="1006"/>
      <c r="DIP41" s="1006"/>
      <c r="DIQ41" s="1006"/>
      <c r="DIR41" s="1006"/>
      <c r="DIS41" s="1006"/>
      <c r="DIT41" s="1006"/>
      <c r="DIU41" s="1006"/>
      <c r="DIV41" s="1006"/>
      <c r="DIW41" s="1006"/>
      <c r="DIX41" s="1006"/>
      <c r="DIY41" s="1006"/>
      <c r="DIZ41" s="1006"/>
      <c r="DJA41" s="1006"/>
      <c r="DJB41" s="1006"/>
      <c r="DJC41" s="1006"/>
      <c r="DJD41" s="1006"/>
      <c r="DJE41" s="1006"/>
      <c r="DJF41" s="1006"/>
      <c r="DJG41" s="1006"/>
      <c r="DJH41" s="1006"/>
      <c r="DJI41" s="1006"/>
      <c r="DJJ41" s="1006"/>
      <c r="DJK41" s="1006"/>
      <c r="DJL41" s="1006"/>
      <c r="DJM41" s="1006"/>
      <c r="DJN41" s="1006"/>
      <c r="DJO41" s="1006"/>
      <c r="DJP41" s="1006"/>
      <c r="DJQ41" s="1006"/>
      <c r="DJR41" s="1006"/>
      <c r="DJS41" s="1006"/>
      <c r="DJT41" s="1006"/>
      <c r="DJU41" s="1006"/>
      <c r="DJV41" s="1006"/>
      <c r="DJW41" s="1006"/>
      <c r="DJX41" s="1006"/>
      <c r="DJY41" s="1006"/>
      <c r="DJZ41" s="1006"/>
      <c r="DKA41" s="1006"/>
      <c r="DKB41" s="1006"/>
      <c r="DKC41" s="1006"/>
      <c r="DKD41" s="1006"/>
      <c r="DKE41" s="1006"/>
      <c r="DKF41" s="1006"/>
      <c r="DKG41" s="1006"/>
      <c r="DKH41" s="1006"/>
      <c r="DKI41" s="1006"/>
      <c r="DKJ41" s="1006"/>
      <c r="DKK41" s="1006"/>
      <c r="DKL41" s="1006"/>
      <c r="DKM41" s="1006"/>
      <c r="DKN41" s="1006"/>
      <c r="DKO41" s="1006"/>
      <c r="DKP41" s="1006"/>
      <c r="DKQ41" s="1006"/>
      <c r="DKR41" s="1006"/>
      <c r="DKS41" s="1006"/>
      <c r="DKT41" s="1006"/>
      <c r="DKU41" s="1006"/>
      <c r="DKV41" s="1006"/>
      <c r="DKW41" s="1006"/>
      <c r="DKX41" s="1006"/>
      <c r="DKY41" s="1006"/>
      <c r="DKZ41" s="1006"/>
      <c r="DLA41" s="1006"/>
      <c r="DLB41" s="1006"/>
      <c r="DLC41" s="1006"/>
      <c r="DLD41" s="1006"/>
      <c r="DLE41" s="1006"/>
      <c r="DLF41" s="1006"/>
      <c r="DLG41" s="1006"/>
      <c r="DLH41" s="1006"/>
      <c r="DLI41" s="1006"/>
      <c r="DLJ41" s="1006"/>
      <c r="DLK41" s="1006"/>
      <c r="DLL41" s="1006"/>
      <c r="DLM41" s="1006"/>
      <c r="DLN41" s="1006"/>
      <c r="DLO41" s="1006"/>
      <c r="DLP41" s="1006"/>
      <c r="DLQ41" s="1006"/>
      <c r="DLR41" s="1006"/>
      <c r="DLS41" s="1006"/>
      <c r="DLT41" s="1006"/>
      <c r="DLU41" s="1006"/>
      <c r="DLV41" s="1006"/>
      <c r="DLW41" s="1006"/>
      <c r="DLX41" s="1006"/>
      <c r="DLY41" s="1006"/>
      <c r="DLZ41" s="1006"/>
      <c r="DMA41" s="1006"/>
      <c r="DMB41" s="1006"/>
      <c r="DMC41" s="1006"/>
      <c r="DMD41" s="1006"/>
      <c r="DME41" s="1006"/>
      <c r="DMF41" s="1006"/>
      <c r="DMG41" s="1006"/>
      <c r="DMH41" s="1006"/>
      <c r="DMI41" s="1006"/>
      <c r="DMJ41" s="1006"/>
      <c r="DMK41" s="1006"/>
      <c r="DML41" s="1006"/>
      <c r="DMM41" s="1006"/>
      <c r="DMN41" s="1006"/>
      <c r="DMO41" s="1006"/>
      <c r="DMP41" s="1006"/>
      <c r="DMQ41" s="1006"/>
      <c r="DMR41" s="1006"/>
      <c r="DMS41" s="1006"/>
      <c r="DMT41" s="1006"/>
      <c r="DMU41" s="1006"/>
      <c r="DMV41" s="1006"/>
      <c r="DMW41" s="1006"/>
      <c r="DMX41" s="1006"/>
      <c r="DMY41" s="1006"/>
      <c r="DMZ41" s="1006"/>
      <c r="DNA41" s="1006"/>
      <c r="DNB41" s="1006"/>
      <c r="DNC41" s="1006"/>
      <c r="DND41" s="1006"/>
      <c r="DNE41" s="1006"/>
      <c r="DNF41" s="1006"/>
      <c r="DNG41" s="1006"/>
      <c r="DNH41" s="1006"/>
      <c r="DNI41" s="1006"/>
      <c r="DNJ41" s="1006"/>
      <c r="DNK41" s="1006"/>
      <c r="DNL41" s="1006"/>
      <c r="DNM41" s="1006"/>
      <c r="DNN41" s="1006"/>
      <c r="DNO41" s="1006"/>
      <c r="DNP41" s="1006"/>
      <c r="DNQ41" s="1006"/>
      <c r="DNR41" s="1006"/>
      <c r="DNS41" s="1006"/>
      <c r="DNT41" s="1006"/>
      <c r="DNU41" s="1006"/>
      <c r="DNV41" s="1006"/>
      <c r="DNW41" s="1006"/>
      <c r="DNX41" s="1006"/>
      <c r="DNY41" s="1006"/>
      <c r="DNZ41" s="1006"/>
      <c r="DOA41" s="1006"/>
      <c r="DOB41" s="1006"/>
      <c r="DOC41" s="1006"/>
      <c r="DOD41" s="1006"/>
      <c r="DOE41" s="1006"/>
      <c r="DOF41" s="1006"/>
      <c r="DOG41" s="1006"/>
      <c r="DOH41" s="1006"/>
      <c r="DOI41" s="1006"/>
      <c r="DOJ41" s="1006"/>
      <c r="DOK41" s="1006"/>
      <c r="DOL41" s="1006"/>
      <c r="DOM41" s="1006"/>
      <c r="DON41" s="1006"/>
      <c r="DOO41" s="1006"/>
      <c r="DOP41" s="1006"/>
      <c r="DOQ41" s="1006"/>
      <c r="DOR41" s="1006"/>
      <c r="DOS41" s="1006"/>
      <c r="DOT41" s="1006"/>
      <c r="DOU41" s="1006"/>
      <c r="DOV41" s="1006"/>
      <c r="DOW41" s="1006"/>
      <c r="DOX41" s="1006"/>
      <c r="DOY41" s="1006"/>
      <c r="DOZ41" s="1006"/>
      <c r="DPA41" s="1006"/>
      <c r="DPB41" s="1006"/>
      <c r="DPC41" s="1006"/>
      <c r="DPD41" s="1006"/>
      <c r="DPE41" s="1006"/>
      <c r="DPF41" s="1006"/>
      <c r="DPG41" s="1006"/>
      <c r="DPH41" s="1006"/>
      <c r="DPI41" s="1006"/>
      <c r="DPJ41" s="1006"/>
      <c r="DPK41" s="1006"/>
      <c r="DPL41" s="1006"/>
      <c r="DPM41" s="1006"/>
      <c r="DPN41" s="1006"/>
      <c r="DPO41" s="1006"/>
      <c r="DPP41" s="1006"/>
      <c r="DPQ41" s="1006"/>
      <c r="DPR41" s="1006"/>
      <c r="DPS41" s="1006"/>
      <c r="DPT41" s="1006"/>
      <c r="DPU41" s="1006"/>
      <c r="DPV41" s="1006"/>
      <c r="DPW41" s="1006"/>
      <c r="DPX41" s="1006"/>
      <c r="DPY41" s="1006"/>
      <c r="DPZ41" s="1006"/>
      <c r="DQA41" s="1006"/>
      <c r="DQB41" s="1006"/>
      <c r="DQC41" s="1006"/>
      <c r="DQD41" s="1006"/>
      <c r="DQE41" s="1006"/>
      <c r="DQF41" s="1006"/>
      <c r="DQG41" s="1006"/>
      <c r="DQH41" s="1006"/>
      <c r="DQI41" s="1006"/>
      <c r="DQJ41" s="1006"/>
      <c r="DQK41" s="1006"/>
      <c r="DQL41" s="1006"/>
      <c r="DQM41" s="1006"/>
      <c r="DQN41" s="1006"/>
      <c r="DQO41" s="1006"/>
      <c r="DQP41" s="1006"/>
      <c r="DQQ41" s="1006"/>
      <c r="DQR41" s="1006"/>
      <c r="DQS41" s="1006"/>
      <c r="DQT41" s="1006"/>
      <c r="DQU41" s="1006"/>
      <c r="DQV41" s="1006"/>
      <c r="DQW41" s="1006"/>
      <c r="DQX41" s="1006"/>
      <c r="DQY41" s="1006"/>
      <c r="DQZ41" s="1006"/>
      <c r="DRA41" s="1006"/>
      <c r="DRB41" s="1006"/>
      <c r="DRC41" s="1006"/>
      <c r="DRD41" s="1006"/>
      <c r="DRE41" s="1006"/>
      <c r="DRF41" s="1006"/>
      <c r="DRG41" s="1006"/>
      <c r="DRH41" s="1006"/>
      <c r="DRI41" s="1006"/>
      <c r="DRJ41" s="1006"/>
      <c r="DRK41" s="1006"/>
      <c r="DRL41" s="1006"/>
      <c r="DRM41" s="1006"/>
      <c r="DRN41" s="1006"/>
      <c r="DRO41" s="1006"/>
      <c r="DRP41" s="1006"/>
      <c r="DRQ41" s="1006"/>
      <c r="DRR41" s="1006"/>
      <c r="DRS41" s="1006"/>
      <c r="DRT41" s="1006"/>
      <c r="DRU41" s="1006"/>
      <c r="DRV41" s="1006"/>
      <c r="DRW41" s="1006"/>
      <c r="DRX41" s="1006"/>
      <c r="DRY41" s="1006"/>
      <c r="DRZ41" s="1006"/>
      <c r="DSA41" s="1006"/>
      <c r="DSB41" s="1006"/>
      <c r="DSC41" s="1006"/>
      <c r="DSD41" s="1006"/>
      <c r="DSE41" s="1006"/>
      <c r="DSF41" s="1006"/>
      <c r="DSG41" s="1006"/>
      <c r="DSH41" s="1006"/>
      <c r="DSI41" s="1006"/>
      <c r="DSJ41" s="1006"/>
      <c r="DSK41" s="1006"/>
      <c r="DSL41" s="1006"/>
      <c r="DSM41" s="1006"/>
      <c r="DSN41" s="1006"/>
      <c r="DSO41" s="1006"/>
      <c r="DSP41" s="1006"/>
      <c r="DSQ41" s="1006"/>
      <c r="DSR41" s="1006"/>
      <c r="DSS41" s="1006"/>
      <c r="DST41" s="1006"/>
      <c r="DSU41" s="1006"/>
      <c r="DSV41" s="1006"/>
      <c r="DSW41" s="1006"/>
      <c r="DSX41" s="1006"/>
      <c r="DSY41" s="1006"/>
      <c r="DSZ41" s="1006"/>
      <c r="DTA41" s="1006"/>
      <c r="DTB41" s="1006"/>
      <c r="DTC41" s="1006"/>
      <c r="DTD41" s="1006"/>
      <c r="DTE41" s="1006"/>
      <c r="DTF41" s="1006"/>
      <c r="DTG41" s="1006"/>
      <c r="DTH41" s="1006"/>
      <c r="DTI41" s="1006"/>
      <c r="DTJ41" s="1006"/>
      <c r="DTK41" s="1006"/>
      <c r="DTL41" s="1006"/>
      <c r="DTM41" s="1006"/>
      <c r="DTN41" s="1006"/>
      <c r="DTO41" s="1006"/>
      <c r="DTP41" s="1006"/>
      <c r="DTQ41" s="1006"/>
      <c r="DTR41" s="1006"/>
      <c r="DTS41" s="1006"/>
      <c r="DTT41" s="1006"/>
      <c r="DTU41" s="1006"/>
      <c r="DTV41" s="1006"/>
      <c r="DTW41" s="1006"/>
      <c r="DTX41" s="1006"/>
      <c r="DTY41" s="1006"/>
      <c r="DTZ41" s="1006"/>
      <c r="DUA41" s="1006"/>
      <c r="DUB41" s="1006"/>
      <c r="DUC41" s="1006"/>
      <c r="DUD41" s="1006"/>
      <c r="DUE41" s="1006"/>
      <c r="DUF41" s="1006"/>
      <c r="DUG41" s="1006"/>
      <c r="DUH41" s="1006"/>
      <c r="DUI41" s="1006"/>
      <c r="DUJ41" s="1006"/>
      <c r="DUK41" s="1006"/>
      <c r="DUL41" s="1006"/>
      <c r="DUM41" s="1006"/>
      <c r="DUN41" s="1006"/>
      <c r="DUO41" s="1006"/>
      <c r="DUP41" s="1006"/>
      <c r="DUQ41" s="1006"/>
      <c r="DUR41" s="1006"/>
      <c r="DUS41" s="1006"/>
      <c r="DUT41" s="1006"/>
      <c r="DUU41" s="1006"/>
      <c r="DUV41" s="1006"/>
      <c r="DUW41" s="1006"/>
      <c r="DUX41" s="1006"/>
      <c r="DUY41" s="1006"/>
      <c r="DUZ41" s="1006"/>
      <c r="DVA41" s="1006"/>
      <c r="DVB41" s="1006"/>
      <c r="DVC41" s="1006"/>
      <c r="DVD41" s="1006"/>
      <c r="DVE41" s="1006"/>
      <c r="DVF41" s="1006"/>
      <c r="DVG41" s="1006"/>
      <c r="DVH41" s="1006"/>
      <c r="DVI41" s="1006"/>
      <c r="DVJ41" s="1006"/>
      <c r="DVK41" s="1006"/>
      <c r="DVL41" s="1006"/>
      <c r="DVM41" s="1006"/>
      <c r="DVN41" s="1006"/>
      <c r="DVO41" s="1006"/>
      <c r="DVP41" s="1006"/>
      <c r="DVQ41" s="1006"/>
      <c r="DVR41" s="1006"/>
      <c r="DVS41" s="1006"/>
      <c r="DVT41" s="1006"/>
      <c r="DVU41" s="1006"/>
      <c r="DVV41" s="1006"/>
      <c r="DVW41" s="1006"/>
      <c r="DVX41" s="1006"/>
      <c r="DVY41" s="1006"/>
      <c r="DVZ41" s="1006"/>
      <c r="DWA41" s="1006"/>
      <c r="DWB41" s="1006"/>
      <c r="DWC41" s="1006"/>
      <c r="DWD41" s="1006"/>
      <c r="DWE41" s="1006"/>
      <c r="DWF41" s="1006"/>
      <c r="DWG41" s="1006"/>
      <c r="DWH41" s="1006"/>
      <c r="DWI41" s="1006"/>
      <c r="DWJ41" s="1006"/>
      <c r="DWK41" s="1006"/>
      <c r="DWL41" s="1006"/>
      <c r="DWM41" s="1006"/>
      <c r="DWN41" s="1006"/>
      <c r="DWO41" s="1006"/>
      <c r="DWP41" s="1006"/>
      <c r="DWQ41" s="1006"/>
      <c r="DWR41" s="1006"/>
      <c r="DWS41" s="1006"/>
      <c r="DWT41" s="1006"/>
      <c r="DWU41" s="1006"/>
      <c r="DWV41" s="1006"/>
      <c r="DWW41" s="1006"/>
      <c r="DWX41" s="1006"/>
      <c r="DWY41" s="1006"/>
      <c r="DWZ41" s="1006"/>
      <c r="DXA41" s="1006"/>
      <c r="DXB41" s="1006"/>
      <c r="DXC41" s="1006"/>
      <c r="DXD41" s="1006"/>
      <c r="DXE41" s="1006"/>
      <c r="DXF41" s="1006"/>
      <c r="DXG41" s="1006"/>
      <c r="DXH41" s="1006"/>
      <c r="DXI41" s="1006"/>
      <c r="DXJ41" s="1006"/>
      <c r="DXK41" s="1006"/>
      <c r="DXL41" s="1006"/>
      <c r="DXM41" s="1006"/>
      <c r="DXN41" s="1006"/>
      <c r="DXO41" s="1006"/>
      <c r="DXP41" s="1006"/>
      <c r="DXQ41" s="1006"/>
      <c r="DXR41" s="1006"/>
      <c r="DXS41" s="1006"/>
      <c r="DXT41" s="1006"/>
      <c r="DXU41" s="1006"/>
      <c r="DXV41" s="1006"/>
      <c r="DXW41" s="1006"/>
      <c r="DXX41" s="1006"/>
      <c r="DXY41" s="1006"/>
      <c r="DXZ41" s="1006"/>
      <c r="DYA41" s="1006"/>
      <c r="DYB41" s="1006"/>
      <c r="DYC41" s="1006"/>
      <c r="DYD41" s="1006"/>
      <c r="DYE41" s="1006"/>
      <c r="DYF41" s="1006"/>
      <c r="DYG41" s="1006"/>
      <c r="DYH41" s="1006"/>
      <c r="DYI41" s="1006"/>
      <c r="DYJ41" s="1006"/>
      <c r="DYK41" s="1006"/>
      <c r="DYL41" s="1006"/>
      <c r="DYM41" s="1006"/>
      <c r="DYN41" s="1006"/>
      <c r="DYO41" s="1006"/>
      <c r="DYP41" s="1006"/>
      <c r="DYQ41" s="1006"/>
      <c r="DYR41" s="1006"/>
      <c r="DYS41" s="1006"/>
      <c r="DYT41" s="1006"/>
      <c r="DYU41" s="1006"/>
      <c r="DYV41" s="1006"/>
      <c r="DYW41" s="1006"/>
      <c r="DYX41" s="1006"/>
      <c r="DYY41" s="1006"/>
      <c r="DYZ41" s="1006"/>
      <c r="DZA41" s="1006"/>
      <c r="DZB41" s="1006"/>
      <c r="DZC41" s="1006"/>
      <c r="DZD41" s="1006"/>
      <c r="DZE41" s="1006"/>
      <c r="DZF41" s="1006"/>
      <c r="DZG41" s="1006"/>
      <c r="DZH41" s="1006"/>
      <c r="DZI41" s="1006"/>
      <c r="DZJ41" s="1006"/>
      <c r="DZK41" s="1006"/>
      <c r="DZL41" s="1006"/>
      <c r="DZM41" s="1006"/>
      <c r="DZN41" s="1006"/>
      <c r="DZO41" s="1006"/>
      <c r="DZP41" s="1006"/>
      <c r="DZQ41" s="1006"/>
      <c r="DZR41" s="1006"/>
      <c r="DZS41" s="1006"/>
      <c r="DZT41" s="1006"/>
      <c r="DZU41" s="1006"/>
      <c r="DZV41" s="1006"/>
      <c r="DZW41" s="1006"/>
      <c r="DZX41" s="1006"/>
      <c r="DZY41" s="1006"/>
      <c r="DZZ41" s="1006"/>
      <c r="EAA41" s="1006"/>
      <c r="EAB41" s="1006"/>
      <c r="EAC41" s="1006"/>
      <c r="EAD41" s="1006"/>
      <c r="EAE41" s="1006"/>
      <c r="EAF41" s="1006"/>
      <c r="EAG41" s="1006"/>
      <c r="EAH41" s="1006"/>
      <c r="EAI41" s="1006"/>
      <c r="EAJ41" s="1006"/>
      <c r="EAK41" s="1006"/>
      <c r="EAL41" s="1006"/>
      <c r="EAM41" s="1006"/>
      <c r="EAN41" s="1006"/>
      <c r="EAO41" s="1006"/>
      <c r="EAP41" s="1006"/>
      <c r="EAQ41" s="1006"/>
      <c r="EAR41" s="1006"/>
      <c r="EAS41" s="1006"/>
      <c r="EAT41" s="1006"/>
      <c r="EAU41" s="1006"/>
      <c r="EAV41" s="1006"/>
      <c r="EAW41" s="1006"/>
      <c r="EAX41" s="1006"/>
      <c r="EAY41" s="1006"/>
      <c r="EAZ41" s="1006"/>
      <c r="EBA41" s="1006"/>
      <c r="EBB41" s="1006"/>
      <c r="EBC41" s="1006"/>
      <c r="EBD41" s="1006"/>
      <c r="EBE41" s="1006"/>
      <c r="EBF41" s="1006"/>
      <c r="EBG41" s="1006"/>
      <c r="EBH41" s="1006"/>
      <c r="EBI41" s="1006"/>
      <c r="EBJ41" s="1006"/>
      <c r="EBK41" s="1006"/>
      <c r="EBL41" s="1006"/>
      <c r="EBM41" s="1006"/>
      <c r="EBN41" s="1006"/>
      <c r="EBO41" s="1006"/>
      <c r="EBP41" s="1006"/>
      <c r="EBQ41" s="1006"/>
      <c r="EBR41" s="1006"/>
      <c r="EBS41" s="1006"/>
      <c r="EBT41" s="1006"/>
      <c r="EBU41" s="1006"/>
      <c r="EBV41" s="1006"/>
      <c r="EBW41" s="1006"/>
      <c r="EBX41" s="1006"/>
      <c r="EBY41" s="1006"/>
      <c r="EBZ41" s="1006"/>
      <c r="ECA41" s="1006"/>
      <c r="ECB41" s="1006"/>
      <c r="ECC41" s="1006"/>
      <c r="ECD41" s="1006"/>
      <c r="ECE41" s="1006"/>
      <c r="ECF41" s="1006"/>
      <c r="ECG41" s="1006"/>
      <c r="ECH41" s="1006"/>
      <c r="ECI41" s="1006"/>
      <c r="ECJ41" s="1006"/>
      <c r="ECK41" s="1006"/>
      <c r="ECL41" s="1006"/>
      <c r="ECM41" s="1006"/>
      <c r="ECN41" s="1006"/>
      <c r="ECO41" s="1006"/>
      <c r="ECP41" s="1006"/>
      <c r="ECQ41" s="1006"/>
      <c r="ECR41" s="1006"/>
      <c r="ECS41" s="1006"/>
      <c r="ECT41" s="1006"/>
      <c r="ECU41" s="1006"/>
      <c r="ECV41" s="1006"/>
      <c r="ECW41" s="1006"/>
      <c r="ECX41" s="1006"/>
      <c r="ECY41" s="1006"/>
      <c r="ECZ41" s="1006"/>
      <c r="EDA41" s="1006"/>
      <c r="EDB41" s="1006"/>
      <c r="EDC41" s="1006"/>
      <c r="EDD41" s="1006"/>
      <c r="EDE41" s="1006"/>
      <c r="EDF41" s="1006"/>
      <c r="EDG41" s="1006"/>
      <c r="EDH41" s="1006"/>
      <c r="EDI41" s="1006"/>
      <c r="EDJ41" s="1006"/>
      <c r="EDK41" s="1006"/>
      <c r="EDL41" s="1006"/>
      <c r="EDM41" s="1006"/>
      <c r="EDN41" s="1006"/>
      <c r="EDO41" s="1006"/>
      <c r="EDP41" s="1006"/>
      <c r="EDQ41" s="1006"/>
      <c r="EDR41" s="1006"/>
      <c r="EDS41" s="1006"/>
      <c r="EDT41" s="1006"/>
      <c r="EDU41" s="1006"/>
      <c r="EDV41" s="1006"/>
      <c r="EDW41" s="1006"/>
      <c r="EDX41" s="1006"/>
      <c r="EDY41" s="1006"/>
      <c r="EDZ41" s="1006"/>
      <c r="EEA41" s="1006"/>
      <c r="EEB41" s="1006"/>
      <c r="EEC41" s="1006"/>
      <c r="EED41" s="1006"/>
      <c r="EEE41" s="1006"/>
      <c r="EEF41" s="1006"/>
      <c r="EEG41" s="1006"/>
      <c r="EEH41" s="1006"/>
      <c r="EEI41" s="1006"/>
      <c r="EEJ41" s="1006"/>
      <c r="EEK41" s="1006"/>
      <c r="EEL41" s="1006"/>
      <c r="EEM41" s="1006"/>
      <c r="EEN41" s="1006"/>
      <c r="EEO41" s="1006"/>
      <c r="EEP41" s="1006"/>
      <c r="EEQ41" s="1006"/>
      <c r="EER41" s="1006"/>
      <c r="EES41" s="1006"/>
      <c r="EET41" s="1006"/>
      <c r="EEU41" s="1006"/>
      <c r="EEV41" s="1006"/>
      <c r="EEW41" s="1006"/>
      <c r="EEX41" s="1006"/>
      <c r="EEY41" s="1006"/>
      <c r="EEZ41" s="1006"/>
      <c r="EFA41" s="1006"/>
      <c r="EFB41" s="1006"/>
      <c r="EFC41" s="1006"/>
      <c r="EFD41" s="1006"/>
      <c r="EFE41" s="1006"/>
      <c r="EFF41" s="1006"/>
      <c r="EFG41" s="1006"/>
      <c r="EFH41" s="1006"/>
      <c r="EFI41" s="1006"/>
      <c r="EFJ41" s="1006"/>
      <c r="EFK41" s="1006"/>
      <c r="EFL41" s="1006"/>
      <c r="EFM41" s="1006"/>
      <c r="EFN41" s="1006"/>
      <c r="EFO41" s="1006"/>
      <c r="EFP41" s="1006"/>
      <c r="EFQ41" s="1006"/>
      <c r="EFR41" s="1006"/>
      <c r="EFS41" s="1006"/>
      <c r="EFT41" s="1006"/>
      <c r="EFU41" s="1006"/>
      <c r="EFV41" s="1006"/>
      <c r="EFW41" s="1006"/>
      <c r="EFX41" s="1006"/>
      <c r="EFY41" s="1006"/>
      <c r="EFZ41" s="1006"/>
      <c r="EGA41" s="1006"/>
      <c r="EGB41" s="1006"/>
      <c r="EGC41" s="1006"/>
      <c r="EGD41" s="1006"/>
      <c r="EGE41" s="1006"/>
      <c r="EGF41" s="1006"/>
      <c r="EGG41" s="1006"/>
      <c r="EGH41" s="1006"/>
      <c r="EGI41" s="1006"/>
      <c r="EGJ41" s="1006"/>
      <c r="EGK41" s="1006"/>
      <c r="EGL41" s="1006"/>
      <c r="EGM41" s="1006"/>
      <c r="EGN41" s="1006"/>
      <c r="EGO41" s="1006"/>
      <c r="EGP41" s="1006"/>
      <c r="EGQ41" s="1006"/>
      <c r="EGR41" s="1006"/>
      <c r="EGS41" s="1006"/>
      <c r="EGT41" s="1006"/>
      <c r="EGU41" s="1006"/>
      <c r="EGV41" s="1006"/>
      <c r="EGW41" s="1006"/>
      <c r="EGX41" s="1006"/>
      <c r="EGY41" s="1006"/>
      <c r="EGZ41" s="1006"/>
      <c r="EHA41" s="1006"/>
      <c r="EHB41" s="1006"/>
      <c r="EHC41" s="1006"/>
      <c r="EHD41" s="1006"/>
      <c r="EHE41" s="1006"/>
      <c r="EHF41" s="1006"/>
      <c r="EHG41" s="1006"/>
      <c r="EHH41" s="1006"/>
      <c r="EHI41" s="1006"/>
      <c r="EHJ41" s="1006"/>
      <c r="EHK41" s="1006"/>
      <c r="EHL41" s="1006"/>
      <c r="EHM41" s="1006"/>
      <c r="EHN41" s="1006"/>
      <c r="EHO41" s="1006"/>
      <c r="EHP41" s="1006"/>
      <c r="EHQ41" s="1006"/>
      <c r="EHR41" s="1006"/>
      <c r="EHS41" s="1006"/>
      <c r="EHT41" s="1006"/>
      <c r="EHU41" s="1006"/>
      <c r="EHV41" s="1006"/>
      <c r="EHW41" s="1006"/>
      <c r="EHX41" s="1006"/>
      <c r="EHY41" s="1006"/>
      <c r="EHZ41" s="1006"/>
      <c r="EIA41" s="1006"/>
      <c r="EIB41" s="1006"/>
      <c r="EIC41" s="1006"/>
      <c r="EID41" s="1006"/>
      <c r="EIE41" s="1006"/>
      <c r="EIF41" s="1006"/>
      <c r="EIG41" s="1006"/>
      <c r="EIH41" s="1006"/>
      <c r="EII41" s="1006"/>
      <c r="EIJ41" s="1006"/>
      <c r="EIK41" s="1006"/>
      <c r="EIL41" s="1006"/>
      <c r="EIM41" s="1006"/>
      <c r="EIN41" s="1006"/>
      <c r="EIO41" s="1006"/>
      <c r="EIP41" s="1006"/>
      <c r="EIQ41" s="1006"/>
      <c r="EIR41" s="1006"/>
      <c r="EIS41" s="1006"/>
      <c r="EIT41" s="1006"/>
      <c r="EIU41" s="1006"/>
      <c r="EIV41" s="1006"/>
      <c r="EIW41" s="1006"/>
      <c r="EIX41" s="1006"/>
      <c r="EIY41" s="1006"/>
      <c r="EIZ41" s="1006"/>
      <c r="EJA41" s="1006"/>
      <c r="EJB41" s="1006"/>
      <c r="EJC41" s="1006"/>
      <c r="EJD41" s="1006"/>
      <c r="EJE41" s="1006"/>
      <c r="EJF41" s="1006"/>
      <c r="EJG41" s="1006"/>
      <c r="EJH41" s="1006"/>
      <c r="EJI41" s="1006"/>
      <c r="EJJ41" s="1006"/>
      <c r="EJK41" s="1006"/>
      <c r="EJL41" s="1006"/>
      <c r="EJM41" s="1006"/>
      <c r="EJN41" s="1006"/>
      <c r="EJO41" s="1006"/>
      <c r="EJP41" s="1006"/>
      <c r="EJQ41" s="1006"/>
      <c r="EJR41" s="1006"/>
      <c r="EJS41" s="1006"/>
      <c r="EJT41" s="1006"/>
      <c r="EJU41" s="1006"/>
      <c r="EJV41" s="1006"/>
      <c r="EJW41" s="1006"/>
      <c r="EJX41" s="1006"/>
      <c r="EJY41" s="1006"/>
      <c r="EJZ41" s="1006"/>
      <c r="EKA41" s="1006"/>
      <c r="EKB41" s="1006"/>
      <c r="EKC41" s="1006"/>
      <c r="EKD41" s="1006"/>
      <c r="EKE41" s="1006"/>
      <c r="EKF41" s="1006"/>
      <c r="EKG41" s="1006"/>
      <c r="EKH41" s="1006"/>
      <c r="EKI41" s="1006"/>
      <c r="EKJ41" s="1006"/>
      <c r="EKK41" s="1006"/>
      <c r="EKL41" s="1006"/>
      <c r="EKM41" s="1006"/>
      <c r="EKN41" s="1006"/>
      <c r="EKO41" s="1006"/>
      <c r="EKP41" s="1006"/>
      <c r="EKQ41" s="1006"/>
      <c r="EKR41" s="1006"/>
      <c r="EKS41" s="1006"/>
      <c r="EKT41" s="1006"/>
      <c r="EKU41" s="1006"/>
      <c r="EKV41" s="1006"/>
      <c r="EKW41" s="1006"/>
      <c r="EKX41" s="1006"/>
      <c r="EKY41" s="1006"/>
      <c r="EKZ41" s="1006"/>
      <c r="ELA41" s="1006"/>
      <c r="ELB41" s="1006"/>
      <c r="ELC41" s="1006"/>
      <c r="ELD41" s="1006"/>
      <c r="ELE41" s="1006"/>
      <c r="ELF41" s="1006"/>
      <c r="ELG41" s="1006"/>
      <c r="ELH41" s="1006"/>
      <c r="ELI41" s="1006"/>
      <c r="ELJ41" s="1006"/>
      <c r="ELK41" s="1006"/>
      <c r="ELL41" s="1006"/>
      <c r="ELM41" s="1006"/>
      <c r="ELN41" s="1006"/>
      <c r="ELO41" s="1006"/>
      <c r="ELP41" s="1006"/>
      <c r="ELQ41" s="1006"/>
      <c r="ELR41" s="1006"/>
      <c r="ELS41" s="1006"/>
      <c r="ELT41" s="1006"/>
      <c r="ELU41" s="1006"/>
      <c r="ELV41" s="1006"/>
      <c r="ELW41" s="1006"/>
      <c r="ELX41" s="1006"/>
      <c r="ELY41" s="1006"/>
      <c r="ELZ41" s="1006"/>
      <c r="EMA41" s="1006"/>
      <c r="EMB41" s="1006"/>
      <c r="EMC41" s="1006"/>
      <c r="EMD41" s="1006"/>
      <c r="EME41" s="1006"/>
      <c r="EMF41" s="1006"/>
      <c r="EMG41" s="1006"/>
      <c r="EMH41" s="1006"/>
      <c r="EMI41" s="1006"/>
      <c r="EMJ41" s="1006"/>
      <c r="EMK41" s="1006"/>
      <c r="EML41" s="1006"/>
      <c r="EMM41" s="1006"/>
      <c r="EMN41" s="1006"/>
      <c r="EMO41" s="1006"/>
      <c r="EMP41" s="1006"/>
      <c r="EMQ41" s="1006"/>
      <c r="EMR41" s="1006"/>
      <c r="EMS41" s="1006"/>
      <c r="EMT41" s="1006"/>
      <c r="EMU41" s="1006"/>
      <c r="EMV41" s="1006"/>
      <c r="EMW41" s="1006"/>
      <c r="EMX41" s="1006"/>
      <c r="EMY41" s="1006"/>
      <c r="EMZ41" s="1006"/>
      <c r="ENA41" s="1006"/>
      <c r="ENB41" s="1006"/>
      <c r="ENC41" s="1006"/>
      <c r="END41" s="1006"/>
      <c r="ENE41" s="1006"/>
      <c r="ENF41" s="1006"/>
      <c r="ENG41" s="1006"/>
      <c r="ENH41" s="1006"/>
      <c r="ENI41" s="1006"/>
      <c r="ENJ41" s="1006"/>
      <c r="ENK41" s="1006"/>
      <c r="ENL41" s="1006"/>
      <c r="ENM41" s="1006"/>
      <c r="ENN41" s="1006"/>
      <c r="ENO41" s="1006"/>
      <c r="ENP41" s="1006"/>
      <c r="ENQ41" s="1006"/>
      <c r="ENR41" s="1006"/>
      <c r="ENS41" s="1006"/>
      <c r="ENT41" s="1006"/>
      <c r="ENU41" s="1006"/>
      <c r="ENV41" s="1006"/>
      <c r="ENW41" s="1006"/>
      <c r="ENX41" s="1006"/>
      <c r="ENY41" s="1006"/>
      <c r="ENZ41" s="1006"/>
      <c r="EOA41" s="1006"/>
      <c r="EOB41" s="1006"/>
      <c r="EOC41" s="1006"/>
      <c r="EOD41" s="1006"/>
      <c r="EOE41" s="1006"/>
      <c r="EOF41" s="1006"/>
      <c r="EOG41" s="1006"/>
      <c r="EOH41" s="1006"/>
      <c r="EOI41" s="1006"/>
      <c r="EOJ41" s="1006"/>
      <c r="EOK41" s="1006"/>
      <c r="EOL41" s="1006"/>
      <c r="EOM41" s="1006"/>
      <c r="EON41" s="1006"/>
      <c r="EOO41" s="1006"/>
      <c r="EOP41" s="1006"/>
      <c r="EOQ41" s="1006"/>
      <c r="EOR41" s="1006"/>
      <c r="EOS41" s="1006"/>
      <c r="EOT41" s="1006"/>
      <c r="EOU41" s="1006"/>
      <c r="EOV41" s="1006"/>
      <c r="EOW41" s="1006"/>
      <c r="EOX41" s="1006"/>
      <c r="EOY41" s="1006"/>
      <c r="EOZ41" s="1006"/>
      <c r="EPA41" s="1006"/>
      <c r="EPB41" s="1006"/>
      <c r="EPC41" s="1006"/>
      <c r="EPD41" s="1006"/>
      <c r="EPE41" s="1006"/>
      <c r="EPF41" s="1006"/>
      <c r="EPG41" s="1006"/>
      <c r="EPH41" s="1006"/>
      <c r="EPI41" s="1006"/>
      <c r="EPJ41" s="1006"/>
      <c r="EPK41" s="1006"/>
      <c r="EPL41" s="1006"/>
      <c r="EPM41" s="1006"/>
      <c r="EPN41" s="1006"/>
      <c r="EPO41" s="1006"/>
      <c r="EPP41" s="1006"/>
      <c r="EPQ41" s="1006"/>
      <c r="EPR41" s="1006"/>
      <c r="EPS41" s="1006"/>
      <c r="EPT41" s="1006"/>
      <c r="EPU41" s="1006"/>
      <c r="EPV41" s="1006"/>
      <c r="EPW41" s="1006"/>
      <c r="EPX41" s="1006"/>
      <c r="EPY41" s="1006"/>
      <c r="EPZ41" s="1006"/>
      <c r="EQA41" s="1006"/>
      <c r="EQB41" s="1006"/>
      <c r="EQC41" s="1006"/>
      <c r="EQD41" s="1006"/>
      <c r="EQE41" s="1006"/>
      <c r="EQF41" s="1006"/>
      <c r="EQG41" s="1006"/>
      <c r="EQH41" s="1006"/>
      <c r="EQI41" s="1006"/>
      <c r="EQJ41" s="1006"/>
      <c r="EQK41" s="1006"/>
      <c r="EQL41" s="1006"/>
      <c r="EQM41" s="1006"/>
      <c r="EQN41" s="1006"/>
      <c r="EQO41" s="1006"/>
      <c r="EQP41" s="1006"/>
      <c r="EQQ41" s="1006"/>
      <c r="EQR41" s="1006"/>
      <c r="EQS41" s="1006"/>
      <c r="EQT41" s="1006"/>
      <c r="EQU41" s="1006"/>
      <c r="EQV41" s="1006"/>
      <c r="EQW41" s="1006"/>
      <c r="EQX41" s="1006"/>
      <c r="EQY41" s="1006"/>
      <c r="EQZ41" s="1006"/>
      <c r="ERA41" s="1006"/>
      <c r="ERB41" s="1006"/>
      <c r="ERC41" s="1006"/>
      <c r="ERD41" s="1006"/>
      <c r="ERE41" s="1006"/>
      <c r="ERF41" s="1006"/>
      <c r="ERG41" s="1006"/>
      <c r="ERH41" s="1006"/>
      <c r="ERI41" s="1006"/>
      <c r="ERJ41" s="1006"/>
      <c r="ERK41" s="1006"/>
      <c r="ERL41" s="1006"/>
      <c r="ERM41" s="1006"/>
      <c r="ERN41" s="1006"/>
      <c r="ERO41" s="1006"/>
      <c r="ERP41" s="1006"/>
      <c r="ERQ41" s="1006"/>
      <c r="ERR41" s="1006"/>
      <c r="ERS41" s="1006"/>
      <c r="ERT41" s="1006"/>
      <c r="ERU41" s="1006"/>
      <c r="ERV41" s="1006"/>
      <c r="ERW41" s="1006"/>
      <c r="ERX41" s="1006"/>
      <c r="ERY41" s="1006"/>
      <c r="ERZ41" s="1006"/>
      <c r="ESA41" s="1006"/>
      <c r="ESB41" s="1006"/>
      <c r="ESC41" s="1006"/>
      <c r="ESD41" s="1006"/>
      <c r="ESE41" s="1006"/>
      <c r="ESF41" s="1006"/>
      <c r="ESG41" s="1006"/>
      <c r="ESH41" s="1006"/>
      <c r="ESI41" s="1006"/>
      <c r="ESJ41" s="1006"/>
      <c r="ESK41" s="1006"/>
      <c r="ESL41" s="1006"/>
      <c r="ESM41" s="1006"/>
      <c r="ESN41" s="1006"/>
      <c r="ESO41" s="1006"/>
      <c r="ESP41" s="1006"/>
      <c r="ESQ41" s="1006"/>
      <c r="ESR41" s="1006"/>
      <c r="ESS41" s="1006"/>
      <c r="EST41" s="1006"/>
      <c r="ESU41" s="1006"/>
      <c r="ESV41" s="1006"/>
      <c r="ESW41" s="1006"/>
      <c r="ESX41" s="1006"/>
      <c r="ESY41" s="1006"/>
      <c r="ESZ41" s="1006"/>
      <c r="ETA41" s="1006"/>
      <c r="ETB41" s="1006"/>
      <c r="ETC41" s="1006"/>
      <c r="ETD41" s="1006"/>
      <c r="ETE41" s="1006"/>
      <c r="ETF41" s="1006"/>
      <c r="ETG41" s="1006"/>
      <c r="ETH41" s="1006"/>
      <c r="ETI41" s="1006"/>
      <c r="ETJ41" s="1006"/>
      <c r="ETK41" s="1006"/>
      <c r="ETL41" s="1006"/>
      <c r="ETM41" s="1006"/>
      <c r="ETN41" s="1006"/>
      <c r="ETO41" s="1006"/>
      <c r="ETP41" s="1006"/>
      <c r="ETQ41" s="1006"/>
      <c r="ETR41" s="1006"/>
      <c r="ETS41" s="1006"/>
      <c r="ETT41" s="1006"/>
      <c r="ETU41" s="1006"/>
      <c r="ETV41" s="1006"/>
      <c r="ETW41" s="1006"/>
      <c r="ETX41" s="1006"/>
      <c r="ETY41" s="1006"/>
      <c r="ETZ41" s="1006"/>
      <c r="EUA41" s="1006"/>
      <c r="EUB41" s="1006"/>
      <c r="EUC41" s="1006"/>
      <c r="EUD41" s="1006"/>
      <c r="EUE41" s="1006"/>
      <c r="EUF41" s="1006"/>
      <c r="EUG41" s="1006"/>
      <c r="EUH41" s="1006"/>
      <c r="EUI41" s="1006"/>
      <c r="EUJ41" s="1006"/>
      <c r="EUK41" s="1006"/>
      <c r="EUL41" s="1006"/>
      <c r="EUM41" s="1006"/>
      <c r="EUN41" s="1006"/>
      <c r="EUO41" s="1006"/>
      <c r="EUP41" s="1006"/>
      <c r="EUQ41" s="1006"/>
      <c r="EUR41" s="1006"/>
      <c r="EUS41" s="1006"/>
      <c r="EUT41" s="1006"/>
      <c r="EUU41" s="1006"/>
      <c r="EUV41" s="1006"/>
      <c r="EUW41" s="1006"/>
      <c r="EUX41" s="1006"/>
      <c r="EUY41" s="1006"/>
      <c r="EUZ41" s="1006"/>
      <c r="EVA41" s="1006"/>
      <c r="EVB41" s="1006"/>
      <c r="EVC41" s="1006"/>
      <c r="EVD41" s="1006"/>
      <c r="EVE41" s="1006"/>
      <c r="EVF41" s="1006"/>
      <c r="EVG41" s="1006"/>
      <c r="EVH41" s="1006"/>
      <c r="EVI41" s="1006"/>
      <c r="EVJ41" s="1006"/>
      <c r="EVK41" s="1006"/>
      <c r="EVL41" s="1006"/>
      <c r="EVM41" s="1006"/>
      <c r="EVN41" s="1006"/>
      <c r="EVO41" s="1006"/>
      <c r="EVP41" s="1006"/>
      <c r="EVQ41" s="1006"/>
      <c r="EVR41" s="1006"/>
      <c r="EVS41" s="1006"/>
      <c r="EVT41" s="1006"/>
      <c r="EVU41" s="1006"/>
      <c r="EVV41" s="1006"/>
      <c r="EVW41" s="1006"/>
      <c r="EVX41" s="1006"/>
      <c r="EVY41" s="1006"/>
      <c r="EVZ41" s="1006"/>
      <c r="EWA41" s="1006"/>
      <c r="EWB41" s="1006"/>
      <c r="EWC41" s="1006"/>
      <c r="EWD41" s="1006"/>
      <c r="EWE41" s="1006"/>
      <c r="EWF41" s="1006"/>
      <c r="EWG41" s="1006"/>
      <c r="EWH41" s="1006"/>
      <c r="EWI41" s="1006"/>
      <c r="EWJ41" s="1006"/>
      <c r="EWK41" s="1006"/>
      <c r="EWL41" s="1006"/>
      <c r="EWM41" s="1006"/>
      <c r="EWN41" s="1006"/>
      <c r="EWO41" s="1006"/>
      <c r="EWP41" s="1006"/>
      <c r="EWQ41" s="1006"/>
      <c r="EWR41" s="1006"/>
      <c r="EWS41" s="1006"/>
      <c r="EWT41" s="1006"/>
      <c r="EWU41" s="1006"/>
      <c r="EWV41" s="1006"/>
      <c r="EWW41" s="1006"/>
      <c r="EWX41" s="1006"/>
      <c r="EWY41" s="1006"/>
      <c r="EWZ41" s="1006"/>
      <c r="EXA41" s="1006"/>
      <c r="EXB41" s="1006"/>
      <c r="EXC41" s="1006"/>
      <c r="EXD41" s="1006"/>
      <c r="EXE41" s="1006"/>
      <c r="EXF41" s="1006"/>
      <c r="EXG41" s="1006"/>
      <c r="EXH41" s="1006"/>
      <c r="EXI41" s="1006"/>
      <c r="EXJ41" s="1006"/>
      <c r="EXK41" s="1006"/>
      <c r="EXL41" s="1006"/>
      <c r="EXM41" s="1006"/>
      <c r="EXN41" s="1006"/>
      <c r="EXO41" s="1006"/>
      <c r="EXP41" s="1006"/>
      <c r="EXQ41" s="1006"/>
      <c r="EXR41" s="1006"/>
      <c r="EXS41" s="1006"/>
      <c r="EXT41" s="1006"/>
      <c r="EXU41" s="1006"/>
      <c r="EXV41" s="1006"/>
      <c r="EXW41" s="1006"/>
      <c r="EXX41" s="1006"/>
      <c r="EXY41" s="1006"/>
      <c r="EXZ41" s="1006"/>
      <c r="EYA41" s="1006"/>
      <c r="EYB41" s="1006"/>
      <c r="EYC41" s="1006"/>
      <c r="EYD41" s="1006"/>
      <c r="EYE41" s="1006"/>
      <c r="EYF41" s="1006"/>
      <c r="EYG41" s="1006"/>
      <c r="EYH41" s="1006"/>
      <c r="EYI41" s="1006"/>
      <c r="EYJ41" s="1006"/>
      <c r="EYK41" s="1006"/>
      <c r="EYL41" s="1006"/>
      <c r="EYM41" s="1006"/>
      <c r="EYN41" s="1006"/>
      <c r="EYO41" s="1006"/>
      <c r="EYP41" s="1006"/>
      <c r="EYQ41" s="1006"/>
      <c r="EYR41" s="1006"/>
      <c r="EYS41" s="1006"/>
      <c r="EYT41" s="1006"/>
      <c r="EYU41" s="1006"/>
      <c r="EYV41" s="1006"/>
      <c r="EYW41" s="1006"/>
      <c r="EYX41" s="1006"/>
      <c r="EYY41" s="1006"/>
      <c r="EYZ41" s="1006"/>
      <c r="EZA41" s="1006"/>
      <c r="EZB41" s="1006"/>
      <c r="EZC41" s="1006"/>
      <c r="EZD41" s="1006"/>
      <c r="EZE41" s="1006"/>
      <c r="EZF41" s="1006"/>
      <c r="EZG41" s="1006"/>
      <c r="EZH41" s="1006"/>
      <c r="EZI41" s="1006"/>
      <c r="EZJ41" s="1006"/>
      <c r="EZK41" s="1006"/>
      <c r="EZL41" s="1006"/>
      <c r="EZM41" s="1006"/>
      <c r="EZN41" s="1006"/>
      <c r="EZO41" s="1006"/>
      <c r="EZP41" s="1006"/>
      <c r="EZQ41" s="1006"/>
      <c r="EZR41" s="1006"/>
      <c r="EZS41" s="1006"/>
      <c r="EZT41" s="1006"/>
      <c r="EZU41" s="1006"/>
      <c r="EZV41" s="1006"/>
      <c r="EZW41" s="1006"/>
      <c r="EZX41" s="1006"/>
      <c r="EZY41" s="1006"/>
      <c r="EZZ41" s="1006"/>
      <c r="FAA41" s="1006"/>
      <c r="FAB41" s="1006"/>
      <c r="FAC41" s="1006"/>
      <c r="FAD41" s="1006"/>
      <c r="FAE41" s="1006"/>
      <c r="FAF41" s="1006"/>
      <c r="FAG41" s="1006"/>
      <c r="FAH41" s="1006"/>
      <c r="FAI41" s="1006"/>
      <c r="FAJ41" s="1006"/>
      <c r="FAK41" s="1006"/>
      <c r="FAL41" s="1006"/>
      <c r="FAM41" s="1006"/>
      <c r="FAN41" s="1006"/>
      <c r="FAO41" s="1006"/>
      <c r="FAP41" s="1006"/>
      <c r="FAQ41" s="1006"/>
      <c r="FAR41" s="1006"/>
      <c r="FAS41" s="1006"/>
      <c r="FAT41" s="1006"/>
      <c r="FAU41" s="1006"/>
      <c r="FAV41" s="1006"/>
      <c r="FAW41" s="1006"/>
      <c r="FAX41" s="1006"/>
      <c r="FAY41" s="1006"/>
      <c r="FAZ41" s="1006"/>
      <c r="FBA41" s="1006"/>
      <c r="FBB41" s="1006"/>
      <c r="FBC41" s="1006"/>
      <c r="FBD41" s="1006"/>
      <c r="FBE41" s="1006"/>
      <c r="FBF41" s="1006"/>
      <c r="FBG41" s="1006"/>
      <c r="FBH41" s="1006"/>
      <c r="FBI41" s="1006"/>
      <c r="FBJ41" s="1006"/>
      <c r="FBK41" s="1006"/>
      <c r="FBL41" s="1006"/>
      <c r="FBM41" s="1006"/>
      <c r="FBN41" s="1006"/>
      <c r="FBO41" s="1006"/>
      <c r="FBP41" s="1006"/>
      <c r="FBQ41" s="1006"/>
      <c r="FBR41" s="1006"/>
      <c r="FBS41" s="1006"/>
      <c r="FBT41" s="1006"/>
      <c r="FBU41" s="1006"/>
      <c r="FBV41" s="1006"/>
      <c r="FBW41" s="1006"/>
      <c r="FBX41" s="1006"/>
      <c r="FBY41" s="1006"/>
      <c r="FBZ41" s="1006"/>
      <c r="FCA41" s="1006"/>
      <c r="FCB41" s="1006"/>
      <c r="FCC41" s="1006"/>
      <c r="FCD41" s="1006"/>
      <c r="FCE41" s="1006"/>
      <c r="FCF41" s="1006"/>
      <c r="FCG41" s="1006"/>
      <c r="FCH41" s="1006"/>
      <c r="FCI41" s="1006"/>
      <c r="FCJ41" s="1006"/>
      <c r="FCK41" s="1006"/>
      <c r="FCL41" s="1006"/>
      <c r="FCM41" s="1006"/>
      <c r="FCN41" s="1006"/>
      <c r="FCO41" s="1006"/>
      <c r="FCP41" s="1006"/>
      <c r="FCQ41" s="1006"/>
      <c r="FCR41" s="1006"/>
      <c r="FCS41" s="1006"/>
      <c r="FCT41" s="1006"/>
      <c r="FCU41" s="1006"/>
      <c r="FCV41" s="1006"/>
      <c r="FCW41" s="1006"/>
      <c r="FCX41" s="1006"/>
      <c r="FCY41" s="1006"/>
      <c r="FCZ41" s="1006"/>
      <c r="FDA41" s="1006"/>
      <c r="FDB41" s="1006"/>
      <c r="FDC41" s="1006"/>
      <c r="FDD41" s="1006"/>
      <c r="FDE41" s="1006"/>
      <c r="FDF41" s="1006"/>
      <c r="FDG41" s="1006"/>
      <c r="FDH41" s="1006"/>
      <c r="FDI41" s="1006"/>
      <c r="FDJ41" s="1006"/>
      <c r="FDK41" s="1006"/>
      <c r="FDL41" s="1006"/>
      <c r="FDM41" s="1006"/>
      <c r="FDN41" s="1006"/>
      <c r="FDO41" s="1006"/>
      <c r="FDP41" s="1006"/>
      <c r="FDQ41" s="1006"/>
      <c r="FDR41" s="1006"/>
      <c r="FDS41" s="1006"/>
      <c r="FDT41" s="1006"/>
      <c r="FDU41" s="1006"/>
      <c r="FDV41" s="1006"/>
      <c r="FDW41" s="1006"/>
      <c r="FDX41" s="1006"/>
      <c r="FDY41" s="1006"/>
      <c r="FDZ41" s="1006"/>
      <c r="FEA41" s="1006"/>
      <c r="FEB41" s="1006"/>
      <c r="FEC41" s="1006"/>
      <c r="FED41" s="1006"/>
      <c r="FEE41" s="1006"/>
      <c r="FEF41" s="1006"/>
      <c r="FEG41" s="1006"/>
      <c r="FEH41" s="1006"/>
      <c r="FEI41" s="1006"/>
      <c r="FEJ41" s="1006"/>
      <c r="FEK41" s="1006"/>
      <c r="FEL41" s="1006"/>
      <c r="FEM41" s="1006"/>
      <c r="FEN41" s="1006"/>
      <c r="FEO41" s="1006"/>
      <c r="FEP41" s="1006"/>
      <c r="FEQ41" s="1006"/>
      <c r="FER41" s="1006"/>
      <c r="FES41" s="1006"/>
      <c r="FET41" s="1006"/>
      <c r="FEU41" s="1006"/>
      <c r="FEV41" s="1006"/>
      <c r="FEW41" s="1006"/>
      <c r="FEX41" s="1006"/>
      <c r="FEY41" s="1006"/>
      <c r="FEZ41" s="1006"/>
      <c r="FFA41" s="1006"/>
      <c r="FFB41" s="1006"/>
      <c r="FFC41" s="1006"/>
      <c r="FFD41" s="1006"/>
      <c r="FFE41" s="1006"/>
      <c r="FFF41" s="1006"/>
      <c r="FFG41" s="1006"/>
      <c r="FFH41" s="1006"/>
      <c r="FFI41" s="1006"/>
      <c r="FFJ41" s="1006"/>
      <c r="FFK41" s="1006"/>
      <c r="FFL41" s="1006"/>
      <c r="FFM41" s="1006"/>
      <c r="FFN41" s="1006"/>
      <c r="FFO41" s="1006"/>
      <c r="FFP41" s="1006"/>
      <c r="FFQ41" s="1006"/>
      <c r="FFR41" s="1006"/>
      <c r="FFS41" s="1006"/>
      <c r="FFT41" s="1006"/>
      <c r="FFU41" s="1006"/>
      <c r="FFV41" s="1006"/>
      <c r="FFW41" s="1006"/>
      <c r="FFX41" s="1006"/>
      <c r="FFY41" s="1006"/>
      <c r="FFZ41" s="1006"/>
      <c r="FGA41" s="1006"/>
      <c r="FGB41" s="1006"/>
      <c r="FGC41" s="1006"/>
      <c r="FGD41" s="1006"/>
      <c r="FGE41" s="1006"/>
      <c r="FGF41" s="1006"/>
      <c r="FGG41" s="1006"/>
      <c r="FGH41" s="1006"/>
      <c r="FGI41" s="1006"/>
      <c r="FGJ41" s="1006"/>
      <c r="FGK41" s="1006"/>
      <c r="FGL41" s="1006"/>
      <c r="FGM41" s="1006"/>
      <c r="FGN41" s="1006"/>
      <c r="FGO41" s="1006"/>
      <c r="FGP41" s="1006"/>
      <c r="FGQ41" s="1006"/>
      <c r="FGR41" s="1006"/>
      <c r="FGS41" s="1006"/>
      <c r="FGT41" s="1006"/>
      <c r="FGU41" s="1006"/>
      <c r="FGV41" s="1006"/>
      <c r="FGW41" s="1006"/>
      <c r="FGX41" s="1006"/>
      <c r="FGY41" s="1006"/>
      <c r="FGZ41" s="1006"/>
      <c r="FHA41" s="1006"/>
      <c r="FHB41" s="1006"/>
      <c r="FHC41" s="1006"/>
      <c r="FHD41" s="1006"/>
      <c r="FHE41" s="1006"/>
      <c r="FHF41" s="1006"/>
      <c r="FHG41" s="1006"/>
      <c r="FHH41" s="1006"/>
      <c r="FHI41" s="1006"/>
      <c r="FHJ41" s="1006"/>
      <c r="FHK41" s="1006"/>
      <c r="FHL41" s="1006"/>
      <c r="FHM41" s="1006"/>
      <c r="FHN41" s="1006"/>
      <c r="FHO41" s="1006"/>
      <c r="FHP41" s="1006"/>
      <c r="FHQ41" s="1006"/>
      <c r="FHR41" s="1006"/>
      <c r="FHS41" s="1006"/>
      <c r="FHT41" s="1006"/>
      <c r="FHU41" s="1006"/>
      <c r="FHV41" s="1006"/>
      <c r="FHW41" s="1006"/>
      <c r="FHX41" s="1006"/>
      <c r="FHY41" s="1006"/>
      <c r="FHZ41" s="1006"/>
      <c r="FIA41" s="1006"/>
      <c r="FIB41" s="1006"/>
      <c r="FIC41" s="1006"/>
      <c r="FID41" s="1006"/>
      <c r="FIE41" s="1006"/>
      <c r="FIF41" s="1006"/>
      <c r="FIG41" s="1006"/>
      <c r="FIH41" s="1006"/>
      <c r="FII41" s="1006"/>
      <c r="FIJ41" s="1006"/>
      <c r="FIK41" s="1006"/>
      <c r="FIL41" s="1006"/>
      <c r="FIM41" s="1006"/>
      <c r="FIN41" s="1006"/>
      <c r="FIO41" s="1006"/>
      <c r="FIP41" s="1006"/>
      <c r="FIQ41" s="1006"/>
      <c r="FIR41" s="1006"/>
      <c r="FIS41" s="1006"/>
      <c r="FIT41" s="1006"/>
      <c r="FIU41" s="1006"/>
      <c r="FIV41" s="1006"/>
      <c r="FIW41" s="1006"/>
      <c r="FIX41" s="1006"/>
      <c r="FIY41" s="1006"/>
      <c r="FIZ41" s="1006"/>
      <c r="FJA41" s="1006"/>
      <c r="FJB41" s="1006"/>
      <c r="FJC41" s="1006"/>
      <c r="FJD41" s="1006"/>
      <c r="FJE41" s="1006"/>
      <c r="FJF41" s="1006"/>
      <c r="FJG41" s="1006"/>
      <c r="FJH41" s="1006"/>
      <c r="FJI41" s="1006"/>
      <c r="FJJ41" s="1006"/>
      <c r="FJK41" s="1006"/>
      <c r="FJL41" s="1006"/>
      <c r="FJM41" s="1006"/>
      <c r="FJN41" s="1006"/>
      <c r="FJO41" s="1006"/>
      <c r="FJP41" s="1006"/>
      <c r="FJQ41" s="1006"/>
      <c r="FJR41" s="1006"/>
      <c r="FJS41" s="1006"/>
      <c r="FJT41" s="1006"/>
      <c r="FJU41" s="1006"/>
      <c r="FJV41" s="1006"/>
      <c r="FJW41" s="1006"/>
      <c r="FJX41" s="1006"/>
      <c r="FJY41" s="1006"/>
      <c r="FJZ41" s="1006"/>
      <c r="FKA41" s="1006"/>
      <c r="FKB41" s="1006"/>
      <c r="FKC41" s="1006"/>
      <c r="FKD41" s="1006"/>
      <c r="FKE41" s="1006"/>
      <c r="FKF41" s="1006"/>
      <c r="FKG41" s="1006"/>
      <c r="FKH41" s="1006"/>
      <c r="FKI41" s="1006"/>
      <c r="FKJ41" s="1006"/>
      <c r="FKK41" s="1006"/>
      <c r="FKL41" s="1006"/>
      <c r="FKM41" s="1006"/>
      <c r="FKN41" s="1006"/>
      <c r="FKO41" s="1006"/>
      <c r="FKP41" s="1006"/>
      <c r="FKQ41" s="1006"/>
      <c r="FKR41" s="1006"/>
      <c r="FKS41" s="1006"/>
      <c r="FKT41" s="1006"/>
      <c r="FKU41" s="1006"/>
      <c r="FKV41" s="1006"/>
      <c r="FKW41" s="1006"/>
      <c r="FKX41" s="1006"/>
      <c r="FKY41" s="1006"/>
      <c r="FKZ41" s="1006"/>
      <c r="FLA41" s="1006"/>
      <c r="FLB41" s="1006"/>
      <c r="FLC41" s="1006"/>
      <c r="FLD41" s="1006"/>
      <c r="FLE41" s="1006"/>
      <c r="FLF41" s="1006"/>
      <c r="FLG41" s="1006"/>
      <c r="FLH41" s="1006"/>
      <c r="FLI41" s="1006"/>
      <c r="FLJ41" s="1006"/>
      <c r="FLK41" s="1006"/>
      <c r="FLL41" s="1006"/>
      <c r="FLM41" s="1006"/>
      <c r="FLN41" s="1006"/>
      <c r="FLO41" s="1006"/>
      <c r="FLP41" s="1006"/>
      <c r="FLQ41" s="1006"/>
      <c r="FLR41" s="1006"/>
      <c r="FLS41" s="1006"/>
      <c r="FLT41" s="1006"/>
      <c r="FLU41" s="1006"/>
      <c r="FLV41" s="1006"/>
      <c r="FLW41" s="1006"/>
      <c r="FLX41" s="1006"/>
      <c r="FLY41" s="1006"/>
      <c r="FLZ41" s="1006"/>
      <c r="FMA41" s="1006"/>
      <c r="FMB41" s="1006"/>
      <c r="FMC41" s="1006"/>
      <c r="FMD41" s="1006"/>
      <c r="FME41" s="1006"/>
      <c r="FMF41" s="1006"/>
      <c r="FMG41" s="1006"/>
      <c r="FMH41" s="1006"/>
      <c r="FMI41" s="1006"/>
      <c r="FMJ41" s="1006"/>
      <c r="FMK41" s="1006"/>
      <c r="FML41" s="1006"/>
      <c r="FMM41" s="1006"/>
      <c r="FMN41" s="1006"/>
      <c r="FMO41" s="1006"/>
      <c r="FMP41" s="1006"/>
      <c r="FMQ41" s="1006"/>
      <c r="FMR41" s="1006"/>
      <c r="FMS41" s="1006"/>
      <c r="FMT41" s="1006"/>
      <c r="FMU41" s="1006"/>
      <c r="FMV41" s="1006"/>
      <c r="FMW41" s="1006"/>
      <c r="FMX41" s="1006"/>
      <c r="FMY41" s="1006"/>
      <c r="FMZ41" s="1006"/>
      <c r="FNA41" s="1006"/>
      <c r="FNB41" s="1006"/>
      <c r="FNC41" s="1006"/>
      <c r="FND41" s="1006"/>
      <c r="FNE41" s="1006"/>
      <c r="FNF41" s="1006"/>
      <c r="FNG41" s="1006"/>
      <c r="FNH41" s="1006"/>
      <c r="FNI41" s="1006"/>
      <c r="FNJ41" s="1006"/>
      <c r="FNK41" s="1006"/>
      <c r="FNL41" s="1006"/>
      <c r="FNM41" s="1006"/>
      <c r="FNN41" s="1006"/>
      <c r="FNO41" s="1006"/>
      <c r="FNP41" s="1006"/>
      <c r="FNQ41" s="1006"/>
      <c r="FNR41" s="1006"/>
      <c r="FNS41" s="1006"/>
      <c r="FNT41" s="1006"/>
      <c r="FNU41" s="1006"/>
      <c r="FNV41" s="1006"/>
      <c r="FNW41" s="1006"/>
      <c r="FNX41" s="1006"/>
      <c r="FNY41" s="1006"/>
      <c r="FNZ41" s="1006"/>
      <c r="FOA41" s="1006"/>
      <c r="FOB41" s="1006"/>
      <c r="FOC41" s="1006"/>
      <c r="FOD41" s="1006"/>
      <c r="FOE41" s="1006"/>
      <c r="FOF41" s="1006"/>
      <c r="FOG41" s="1006"/>
      <c r="FOH41" s="1006"/>
      <c r="FOI41" s="1006"/>
      <c r="FOJ41" s="1006"/>
      <c r="FOK41" s="1006"/>
      <c r="FOL41" s="1006"/>
      <c r="FOM41" s="1006"/>
      <c r="FON41" s="1006"/>
      <c r="FOO41" s="1006"/>
      <c r="FOP41" s="1006"/>
      <c r="FOQ41" s="1006"/>
      <c r="FOR41" s="1006"/>
      <c r="FOS41" s="1006"/>
      <c r="FOT41" s="1006"/>
      <c r="FOU41" s="1006"/>
      <c r="FOV41" s="1006"/>
      <c r="FOW41" s="1006"/>
      <c r="FOX41" s="1006"/>
      <c r="FOY41" s="1006"/>
      <c r="FOZ41" s="1006"/>
      <c r="FPA41" s="1006"/>
      <c r="FPB41" s="1006"/>
      <c r="FPC41" s="1006"/>
      <c r="FPD41" s="1006"/>
      <c r="FPE41" s="1006"/>
      <c r="FPF41" s="1006"/>
      <c r="FPG41" s="1006"/>
      <c r="FPH41" s="1006"/>
      <c r="FPI41" s="1006"/>
      <c r="FPJ41" s="1006"/>
      <c r="FPK41" s="1006"/>
      <c r="FPL41" s="1006"/>
      <c r="FPM41" s="1006"/>
      <c r="FPN41" s="1006"/>
      <c r="FPO41" s="1006"/>
      <c r="FPP41" s="1006"/>
      <c r="FPQ41" s="1006"/>
      <c r="FPR41" s="1006"/>
      <c r="FPS41" s="1006"/>
      <c r="FPT41" s="1006"/>
      <c r="FPU41" s="1006"/>
      <c r="FPV41" s="1006"/>
      <c r="FPW41" s="1006"/>
      <c r="FPX41" s="1006"/>
      <c r="FPY41" s="1006"/>
      <c r="FPZ41" s="1006"/>
      <c r="FQA41" s="1006"/>
      <c r="FQB41" s="1006"/>
      <c r="FQC41" s="1006"/>
      <c r="FQD41" s="1006"/>
      <c r="FQE41" s="1006"/>
      <c r="FQF41" s="1006"/>
      <c r="FQG41" s="1006"/>
      <c r="FQH41" s="1006"/>
      <c r="FQI41" s="1006"/>
      <c r="FQJ41" s="1006"/>
      <c r="FQK41" s="1006"/>
      <c r="FQL41" s="1006"/>
      <c r="FQM41" s="1006"/>
      <c r="FQN41" s="1006"/>
      <c r="FQO41" s="1006"/>
      <c r="FQP41" s="1006"/>
      <c r="FQQ41" s="1006"/>
      <c r="FQR41" s="1006"/>
      <c r="FQS41" s="1006"/>
      <c r="FQT41" s="1006"/>
      <c r="FQU41" s="1006"/>
      <c r="FQV41" s="1006"/>
      <c r="FQW41" s="1006"/>
      <c r="FQX41" s="1006"/>
      <c r="FQY41" s="1006"/>
      <c r="FQZ41" s="1006"/>
      <c r="FRA41" s="1006"/>
      <c r="FRB41" s="1006"/>
      <c r="FRC41" s="1006"/>
      <c r="FRD41" s="1006"/>
      <c r="FRE41" s="1006"/>
      <c r="FRF41" s="1006"/>
      <c r="FRG41" s="1006"/>
      <c r="FRH41" s="1006"/>
      <c r="FRI41" s="1006"/>
      <c r="FRJ41" s="1006"/>
      <c r="FRK41" s="1006"/>
      <c r="FRL41" s="1006"/>
      <c r="FRM41" s="1006"/>
      <c r="FRN41" s="1006"/>
      <c r="FRO41" s="1006"/>
      <c r="FRP41" s="1006"/>
      <c r="FRQ41" s="1006"/>
      <c r="FRR41" s="1006"/>
      <c r="FRS41" s="1006"/>
      <c r="FRT41" s="1006"/>
      <c r="FRU41" s="1006"/>
      <c r="FRV41" s="1006"/>
      <c r="FRW41" s="1006"/>
      <c r="FRX41" s="1006"/>
      <c r="FRY41" s="1006"/>
      <c r="FRZ41" s="1006"/>
      <c r="FSA41" s="1006"/>
      <c r="FSB41" s="1006"/>
      <c r="FSC41" s="1006"/>
      <c r="FSD41" s="1006"/>
      <c r="FSE41" s="1006"/>
      <c r="FSF41" s="1006"/>
      <c r="FSG41" s="1006"/>
      <c r="FSH41" s="1006"/>
      <c r="FSI41" s="1006"/>
      <c r="FSJ41" s="1006"/>
      <c r="FSK41" s="1006"/>
      <c r="FSL41" s="1006"/>
      <c r="FSM41" s="1006"/>
      <c r="FSN41" s="1006"/>
      <c r="FSO41" s="1006"/>
      <c r="FSP41" s="1006"/>
      <c r="FSQ41" s="1006"/>
      <c r="FSR41" s="1006"/>
      <c r="FSS41" s="1006"/>
      <c r="FST41" s="1006"/>
      <c r="FSU41" s="1006"/>
      <c r="FSV41" s="1006"/>
      <c r="FSW41" s="1006"/>
      <c r="FSX41" s="1006"/>
      <c r="FSY41" s="1006"/>
      <c r="FSZ41" s="1006"/>
      <c r="FTA41" s="1006"/>
      <c r="FTB41" s="1006"/>
      <c r="FTC41" s="1006"/>
      <c r="FTD41" s="1006"/>
      <c r="FTE41" s="1006"/>
      <c r="FTF41" s="1006"/>
      <c r="FTG41" s="1006"/>
      <c r="FTH41" s="1006"/>
      <c r="FTI41" s="1006"/>
      <c r="FTJ41" s="1006"/>
      <c r="FTK41" s="1006"/>
      <c r="FTL41" s="1006"/>
      <c r="FTM41" s="1006"/>
      <c r="FTN41" s="1006"/>
      <c r="FTO41" s="1006"/>
      <c r="FTP41" s="1006"/>
      <c r="FTQ41" s="1006"/>
      <c r="FTR41" s="1006"/>
      <c r="FTS41" s="1006"/>
      <c r="FTT41" s="1006"/>
      <c r="FTU41" s="1006"/>
      <c r="FTV41" s="1006"/>
      <c r="FTW41" s="1006"/>
      <c r="FTX41" s="1006"/>
      <c r="FTY41" s="1006"/>
      <c r="FTZ41" s="1006"/>
      <c r="FUA41" s="1006"/>
      <c r="FUB41" s="1006"/>
      <c r="FUC41" s="1006"/>
      <c r="FUD41" s="1006"/>
      <c r="FUE41" s="1006"/>
      <c r="FUF41" s="1006"/>
      <c r="FUG41" s="1006"/>
      <c r="FUH41" s="1006"/>
      <c r="FUI41" s="1006"/>
      <c r="FUJ41" s="1006"/>
      <c r="FUK41" s="1006"/>
      <c r="FUL41" s="1006"/>
      <c r="FUM41" s="1006"/>
      <c r="FUN41" s="1006"/>
      <c r="FUO41" s="1006"/>
      <c r="FUP41" s="1006"/>
      <c r="FUQ41" s="1006"/>
      <c r="FUR41" s="1006"/>
      <c r="FUS41" s="1006"/>
      <c r="FUT41" s="1006"/>
      <c r="FUU41" s="1006"/>
      <c r="FUV41" s="1006"/>
      <c r="FUW41" s="1006"/>
      <c r="FUX41" s="1006"/>
      <c r="FUY41" s="1006"/>
      <c r="FUZ41" s="1006"/>
      <c r="FVA41" s="1006"/>
      <c r="FVB41" s="1006"/>
      <c r="FVC41" s="1006"/>
      <c r="FVD41" s="1006"/>
      <c r="FVE41" s="1006"/>
      <c r="FVF41" s="1006"/>
      <c r="FVG41" s="1006"/>
      <c r="FVH41" s="1006"/>
      <c r="FVI41" s="1006"/>
      <c r="FVJ41" s="1006"/>
      <c r="FVK41" s="1006"/>
      <c r="FVL41" s="1006"/>
      <c r="FVM41" s="1006"/>
      <c r="FVN41" s="1006"/>
      <c r="FVO41" s="1006"/>
      <c r="FVP41" s="1006"/>
      <c r="FVQ41" s="1006"/>
      <c r="FVR41" s="1006"/>
      <c r="FVS41" s="1006"/>
      <c r="FVT41" s="1006"/>
      <c r="FVU41" s="1006"/>
      <c r="FVV41" s="1006"/>
      <c r="FVW41" s="1006"/>
      <c r="FVX41" s="1006"/>
      <c r="FVY41" s="1006"/>
      <c r="FVZ41" s="1006"/>
      <c r="FWA41" s="1006"/>
      <c r="FWB41" s="1006"/>
      <c r="FWC41" s="1006"/>
      <c r="FWD41" s="1006"/>
      <c r="FWE41" s="1006"/>
      <c r="FWF41" s="1006"/>
      <c r="FWG41" s="1006"/>
      <c r="FWH41" s="1006"/>
      <c r="FWI41" s="1006"/>
      <c r="FWJ41" s="1006"/>
      <c r="FWK41" s="1006"/>
      <c r="FWL41" s="1006"/>
      <c r="FWM41" s="1006"/>
      <c r="FWN41" s="1006"/>
      <c r="FWO41" s="1006"/>
      <c r="FWP41" s="1006"/>
      <c r="FWQ41" s="1006"/>
      <c r="FWR41" s="1006"/>
      <c r="FWS41" s="1006"/>
      <c r="FWT41" s="1006"/>
      <c r="FWU41" s="1006"/>
      <c r="FWV41" s="1006"/>
      <c r="FWW41" s="1006"/>
      <c r="FWX41" s="1006"/>
      <c r="FWY41" s="1006"/>
      <c r="FWZ41" s="1006"/>
      <c r="FXA41" s="1006"/>
      <c r="FXB41" s="1006"/>
      <c r="FXC41" s="1006"/>
      <c r="FXD41" s="1006"/>
      <c r="FXE41" s="1006"/>
      <c r="FXF41" s="1006"/>
      <c r="FXG41" s="1006"/>
      <c r="FXH41" s="1006"/>
      <c r="FXI41" s="1006"/>
      <c r="FXJ41" s="1006"/>
      <c r="FXK41" s="1006"/>
      <c r="FXL41" s="1006"/>
      <c r="FXM41" s="1006"/>
      <c r="FXN41" s="1006"/>
      <c r="FXO41" s="1006"/>
      <c r="FXP41" s="1006"/>
      <c r="FXQ41" s="1006"/>
      <c r="FXR41" s="1006"/>
      <c r="FXS41" s="1006"/>
      <c r="FXT41" s="1006"/>
      <c r="FXU41" s="1006"/>
      <c r="FXV41" s="1006"/>
      <c r="FXW41" s="1006"/>
      <c r="FXX41" s="1006"/>
      <c r="FXY41" s="1006"/>
      <c r="FXZ41" s="1006"/>
      <c r="FYA41" s="1006"/>
      <c r="FYB41" s="1006"/>
      <c r="FYC41" s="1006"/>
      <c r="FYD41" s="1006"/>
      <c r="FYE41" s="1006"/>
      <c r="FYF41" s="1006"/>
      <c r="FYG41" s="1006"/>
      <c r="FYH41" s="1006"/>
      <c r="FYI41" s="1006"/>
      <c r="FYJ41" s="1006"/>
      <c r="FYK41" s="1006"/>
      <c r="FYL41" s="1006"/>
      <c r="FYM41" s="1006"/>
      <c r="FYN41" s="1006"/>
      <c r="FYO41" s="1006"/>
      <c r="FYP41" s="1006"/>
      <c r="FYQ41" s="1006"/>
      <c r="FYR41" s="1006"/>
      <c r="FYS41" s="1006"/>
      <c r="FYT41" s="1006"/>
      <c r="FYU41" s="1006"/>
      <c r="FYV41" s="1006"/>
      <c r="FYW41" s="1006"/>
      <c r="FYX41" s="1006"/>
      <c r="FYY41" s="1006"/>
      <c r="FYZ41" s="1006"/>
      <c r="FZA41" s="1006"/>
      <c r="FZB41" s="1006"/>
      <c r="FZC41" s="1006"/>
      <c r="FZD41" s="1006"/>
      <c r="FZE41" s="1006"/>
      <c r="FZF41" s="1006"/>
      <c r="FZG41" s="1006"/>
      <c r="FZH41" s="1006"/>
      <c r="FZI41" s="1006"/>
      <c r="FZJ41" s="1006"/>
      <c r="FZK41" s="1006"/>
      <c r="FZL41" s="1006"/>
      <c r="FZM41" s="1006"/>
      <c r="FZN41" s="1006"/>
      <c r="FZO41" s="1006"/>
      <c r="FZP41" s="1006"/>
      <c r="FZQ41" s="1006"/>
      <c r="FZR41" s="1006"/>
      <c r="FZS41" s="1006"/>
      <c r="FZT41" s="1006"/>
      <c r="FZU41" s="1006"/>
      <c r="FZV41" s="1006"/>
      <c r="FZW41" s="1006"/>
      <c r="FZX41" s="1006"/>
      <c r="FZY41" s="1006"/>
      <c r="FZZ41" s="1006"/>
      <c r="GAA41" s="1006"/>
      <c r="GAB41" s="1006"/>
      <c r="GAC41" s="1006"/>
      <c r="GAD41" s="1006"/>
      <c r="GAE41" s="1006"/>
      <c r="GAF41" s="1006"/>
      <c r="GAG41" s="1006"/>
      <c r="GAH41" s="1006"/>
      <c r="GAI41" s="1006"/>
      <c r="GAJ41" s="1006"/>
      <c r="GAK41" s="1006"/>
      <c r="GAL41" s="1006"/>
      <c r="GAM41" s="1006"/>
      <c r="GAN41" s="1006"/>
      <c r="GAO41" s="1006"/>
      <c r="GAP41" s="1006"/>
      <c r="GAQ41" s="1006"/>
      <c r="GAR41" s="1006"/>
      <c r="GAS41" s="1006"/>
      <c r="GAT41" s="1006"/>
      <c r="GAU41" s="1006"/>
      <c r="GAV41" s="1006"/>
      <c r="GAW41" s="1006"/>
      <c r="GAX41" s="1006"/>
      <c r="GAY41" s="1006"/>
      <c r="GAZ41" s="1006"/>
      <c r="GBA41" s="1006"/>
      <c r="GBB41" s="1006"/>
      <c r="GBC41" s="1006"/>
      <c r="GBD41" s="1006"/>
      <c r="GBE41" s="1006"/>
      <c r="GBF41" s="1006"/>
      <c r="GBG41" s="1006"/>
      <c r="GBH41" s="1006"/>
      <c r="GBI41" s="1006"/>
      <c r="GBJ41" s="1006"/>
      <c r="GBK41" s="1006"/>
      <c r="GBL41" s="1006"/>
      <c r="GBM41" s="1006"/>
      <c r="GBN41" s="1006"/>
      <c r="GBO41" s="1006"/>
      <c r="GBP41" s="1006"/>
      <c r="GBQ41" s="1006"/>
      <c r="GBR41" s="1006"/>
      <c r="GBS41" s="1006"/>
      <c r="GBT41" s="1006"/>
      <c r="GBU41" s="1006"/>
      <c r="GBV41" s="1006"/>
      <c r="GBW41" s="1006"/>
      <c r="GBX41" s="1006"/>
      <c r="GBY41" s="1006"/>
      <c r="GBZ41" s="1006"/>
      <c r="GCA41" s="1006"/>
      <c r="GCB41" s="1006"/>
      <c r="GCC41" s="1006"/>
      <c r="GCD41" s="1006"/>
      <c r="GCE41" s="1006"/>
      <c r="GCF41" s="1006"/>
      <c r="GCG41" s="1006"/>
      <c r="GCH41" s="1006"/>
      <c r="GCI41" s="1006"/>
      <c r="GCJ41" s="1006"/>
      <c r="GCK41" s="1006"/>
      <c r="GCL41" s="1006"/>
      <c r="GCM41" s="1006"/>
      <c r="GCN41" s="1006"/>
      <c r="GCO41" s="1006"/>
      <c r="GCP41" s="1006"/>
      <c r="GCQ41" s="1006"/>
      <c r="GCR41" s="1006"/>
      <c r="GCS41" s="1006"/>
      <c r="GCT41" s="1006"/>
      <c r="GCU41" s="1006"/>
      <c r="GCV41" s="1006"/>
      <c r="GCW41" s="1006"/>
      <c r="GCX41" s="1006"/>
      <c r="GCY41" s="1006"/>
      <c r="GCZ41" s="1006"/>
      <c r="GDA41" s="1006"/>
      <c r="GDB41" s="1006"/>
      <c r="GDC41" s="1006"/>
      <c r="GDD41" s="1006"/>
      <c r="GDE41" s="1006"/>
      <c r="GDF41" s="1006"/>
      <c r="GDG41" s="1006"/>
      <c r="GDH41" s="1006"/>
      <c r="GDI41" s="1006"/>
      <c r="GDJ41" s="1006"/>
      <c r="GDK41" s="1006"/>
      <c r="GDL41" s="1006"/>
      <c r="GDM41" s="1006"/>
      <c r="GDN41" s="1006"/>
      <c r="GDO41" s="1006"/>
      <c r="GDP41" s="1006"/>
      <c r="GDQ41" s="1006"/>
      <c r="GDR41" s="1006"/>
      <c r="GDS41" s="1006"/>
      <c r="GDT41" s="1006"/>
      <c r="GDU41" s="1006"/>
      <c r="GDV41" s="1006"/>
      <c r="GDW41" s="1006"/>
      <c r="GDX41" s="1006"/>
      <c r="GDY41" s="1006"/>
      <c r="GDZ41" s="1006"/>
      <c r="GEA41" s="1006"/>
      <c r="GEB41" s="1006"/>
      <c r="GEC41" s="1006"/>
      <c r="GED41" s="1006"/>
      <c r="GEE41" s="1006"/>
      <c r="GEF41" s="1006"/>
      <c r="GEG41" s="1006"/>
      <c r="GEH41" s="1006"/>
      <c r="GEI41" s="1006"/>
      <c r="GEJ41" s="1006"/>
      <c r="GEK41" s="1006"/>
      <c r="GEL41" s="1006"/>
      <c r="GEM41" s="1006"/>
      <c r="GEN41" s="1006"/>
      <c r="GEO41" s="1006"/>
      <c r="GEP41" s="1006"/>
      <c r="GEQ41" s="1006"/>
      <c r="GER41" s="1006"/>
      <c r="GES41" s="1006"/>
      <c r="GET41" s="1006"/>
      <c r="GEU41" s="1006"/>
      <c r="GEV41" s="1006"/>
      <c r="GEW41" s="1006"/>
      <c r="GEX41" s="1006"/>
      <c r="GEY41" s="1006"/>
      <c r="GEZ41" s="1006"/>
      <c r="GFA41" s="1006"/>
      <c r="GFB41" s="1006"/>
      <c r="GFC41" s="1006"/>
      <c r="GFD41" s="1006"/>
      <c r="GFE41" s="1006"/>
      <c r="GFF41" s="1006"/>
      <c r="GFG41" s="1006"/>
      <c r="GFH41" s="1006"/>
      <c r="GFI41" s="1006"/>
      <c r="GFJ41" s="1006"/>
      <c r="GFK41" s="1006"/>
      <c r="GFL41" s="1006"/>
      <c r="GFM41" s="1006"/>
      <c r="GFN41" s="1006"/>
      <c r="GFO41" s="1006"/>
      <c r="GFP41" s="1006"/>
      <c r="GFQ41" s="1006"/>
      <c r="GFR41" s="1006"/>
      <c r="GFS41" s="1006"/>
      <c r="GFT41" s="1006"/>
      <c r="GFU41" s="1006"/>
      <c r="GFV41" s="1006"/>
      <c r="GFW41" s="1006"/>
      <c r="GFX41" s="1006"/>
      <c r="GFY41" s="1006"/>
      <c r="GFZ41" s="1006"/>
      <c r="GGA41" s="1006"/>
      <c r="GGB41" s="1006"/>
      <c r="GGC41" s="1006"/>
      <c r="GGD41" s="1006"/>
      <c r="GGE41" s="1006"/>
      <c r="GGF41" s="1006"/>
      <c r="GGG41" s="1006"/>
      <c r="GGH41" s="1006"/>
      <c r="GGI41" s="1006"/>
      <c r="GGJ41" s="1006"/>
      <c r="GGK41" s="1006"/>
      <c r="GGL41" s="1006"/>
      <c r="GGM41" s="1006"/>
      <c r="GGN41" s="1006"/>
      <c r="GGO41" s="1006"/>
      <c r="GGP41" s="1006"/>
      <c r="GGQ41" s="1006"/>
      <c r="GGR41" s="1006"/>
      <c r="GGS41" s="1006"/>
      <c r="GGT41" s="1006"/>
      <c r="GGU41" s="1006"/>
      <c r="GGV41" s="1006"/>
      <c r="GGW41" s="1006"/>
      <c r="GGX41" s="1006"/>
      <c r="GGY41" s="1006"/>
      <c r="GGZ41" s="1006"/>
      <c r="GHA41" s="1006"/>
      <c r="GHB41" s="1006"/>
      <c r="GHC41" s="1006"/>
      <c r="GHD41" s="1006"/>
      <c r="GHE41" s="1006"/>
      <c r="GHF41" s="1006"/>
      <c r="GHG41" s="1006"/>
      <c r="GHH41" s="1006"/>
      <c r="GHI41" s="1006"/>
      <c r="GHJ41" s="1006"/>
      <c r="GHK41" s="1006"/>
      <c r="GHL41" s="1006"/>
      <c r="GHM41" s="1006"/>
      <c r="GHN41" s="1006"/>
      <c r="GHO41" s="1006"/>
      <c r="GHP41" s="1006"/>
      <c r="GHQ41" s="1006"/>
      <c r="GHR41" s="1006"/>
      <c r="GHS41" s="1006"/>
      <c r="GHT41" s="1006"/>
      <c r="GHU41" s="1006"/>
      <c r="GHV41" s="1006"/>
      <c r="GHW41" s="1006"/>
      <c r="GHX41" s="1006"/>
      <c r="GHY41" s="1006"/>
      <c r="GHZ41" s="1006"/>
      <c r="GIA41" s="1006"/>
      <c r="GIB41" s="1006"/>
      <c r="GIC41" s="1006"/>
      <c r="GID41" s="1006"/>
      <c r="GIE41" s="1006"/>
      <c r="GIF41" s="1006"/>
      <c r="GIG41" s="1006"/>
      <c r="GIH41" s="1006"/>
      <c r="GII41" s="1006"/>
      <c r="GIJ41" s="1006"/>
      <c r="GIK41" s="1006"/>
      <c r="GIL41" s="1006"/>
      <c r="GIM41" s="1006"/>
      <c r="GIN41" s="1006"/>
      <c r="GIO41" s="1006"/>
      <c r="GIP41" s="1006"/>
      <c r="GIQ41" s="1006"/>
      <c r="GIR41" s="1006"/>
      <c r="GIS41" s="1006"/>
      <c r="GIT41" s="1006"/>
      <c r="GIU41" s="1006"/>
      <c r="GIV41" s="1006"/>
      <c r="GIW41" s="1006"/>
      <c r="GIX41" s="1006"/>
      <c r="GIY41" s="1006"/>
      <c r="GIZ41" s="1006"/>
      <c r="GJA41" s="1006"/>
      <c r="GJB41" s="1006"/>
      <c r="GJC41" s="1006"/>
      <c r="GJD41" s="1006"/>
      <c r="GJE41" s="1006"/>
      <c r="GJF41" s="1006"/>
      <c r="GJG41" s="1006"/>
      <c r="GJH41" s="1006"/>
      <c r="GJI41" s="1006"/>
      <c r="GJJ41" s="1006"/>
      <c r="GJK41" s="1006"/>
      <c r="GJL41" s="1006"/>
      <c r="GJM41" s="1006"/>
      <c r="GJN41" s="1006"/>
      <c r="GJO41" s="1006"/>
      <c r="GJP41" s="1006"/>
      <c r="GJQ41" s="1006"/>
      <c r="GJR41" s="1006"/>
      <c r="GJS41" s="1006"/>
      <c r="GJT41" s="1006"/>
      <c r="GJU41" s="1006"/>
      <c r="GJV41" s="1006"/>
      <c r="GJW41" s="1006"/>
      <c r="GJX41" s="1006"/>
      <c r="GJY41" s="1006"/>
      <c r="GJZ41" s="1006"/>
      <c r="GKA41" s="1006"/>
      <c r="GKB41" s="1006"/>
      <c r="GKC41" s="1006"/>
      <c r="GKD41" s="1006"/>
      <c r="GKE41" s="1006"/>
      <c r="GKF41" s="1006"/>
      <c r="GKG41" s="1006"/>
      <c r="GKH41" s="1006"/>
      <c r="GKI41" s="1006"/>
      <c r="GKJ41" s="1006"/>
      <c r="GKK41" s="1006"/>
      <c r="GKL41" s="1006"/>
      <c r="GKM41" s="1006"/>
      <c r="GKN41" s="1006"/>
      <c r="GKO41" s="1006"/>
      <c r="GKP41" s="1006"/>
      <c r="GKQ41" s="1006"/>
      <c r="GKR41" s="1006"/>
      <c r="GKS41" s="1006"/>
      <c r="GKT41" s="1006"/>
      <c r="GKU41" s="1006"/>
      <c r="GKV41" s="1006"/>
      <c r="GKW41" s="1006"/>
      <c r="GKX41" s="1006"/>
      <c r="GKY41" s="1006"/>
      <c r="GKZ41" s="1006"/>
      <c r="GLA41" s="1006"/>
      <c r="GLB41" s="1006"/>
      <c r="GLC41" s="1006"/>
      <c r="GLD41" s="1006"/>
      <c r="GLE41" s="1006"/>
      <c r="GLF41" s="1006"/>
      <c r="GLG41" s="1006"/>
      <c r="GLH41" s="1006"/>
      <c r="GLI41" s="1006"/>
      <c r="GLJ41" s="1006"/>
      <c r="GLK41" s="1006"/>
      <c r="GLL41" s="1006"/>
      <c r="GLM41" s="1006"/>
      <c r="GLN41" s="1006"/>
      <c r="GLO41" s="1006"/>
      <c r="GLP41" s="1006"/>
      <c r="GLQ41" s="1006"/>
      <c r="GLR41" s="1006"/>
      <c r="GLS41" s="1006"/>
      <c r="GLT41" s="1006"/>
      <c r="GLU41" s="1006"/>
      <c r="GLV41" s="1006"/>
      <c r="GLW41" s="1006"/>
      <c r="GLX41" s="1006"/>
      <c r="GLY41" s="1006"/>
      <c r="GLZ41" s="1006"/>
      <c r="GMA41" s="1006"/>
      <c r="GMB41" s="1006"/>
      <c r="GMC41" s="1006"/>
      <c r="GMD41" s="1006"/>
      <c r="GME41" s="1006"/>
      <c r="GMF41" s="1006"/>
      <c r="GMG41" s="1006"/>
      <c r="GMH41" s="1006"/>
      <c r="GMI41" s="1006"/>
      <c r="GMJ41" s="1006"/>
      <c r="GMK41" s="1006"/>
      <c r="GML41" s="1006"/>
      <c r="GMM41" s="1006"/>
      <c r="GMN41" s="1006"/>
      <c r="GMO41" s="1006"/>
      <c r="GMP41" s="1006"/>
      <c r="GMQ41" s="1006"/>
      <c r="GMR41" s="1006"/>
      <c r="GMS41" s="1006"/>
      <c r="GMT41" s="1006"/>
      <c r="GMU41" s="1006"/>
      <c r="GMV41" s="1006"/>
      <c r="GMW41" s="1006"/>
      <c r="GMX41" s="1006"/>
      <c r="GMY41" s="1006"/>
      <c r="GMZ41" s="1006"/>
      <c r="GNA41" s="1006"/>
      <c r="GNB41" s="1006"/>
      <c r="GNC41" s="1006"/>
      <c r="GND41" s="1006"/>
      <c r="GNE41" s="1006"/>
      <c r="GNF41" s="1006"/>
      <c r="GNG41" s="1006"/>
      <c r="GNH41" s="1006"/>
      <c r="GNI41" s="1006"/>
      <c r="GNJ41" s="1006"/>
      <c r="GNK41" s="1006"/>
      <c r="GNL41" s="1006"/>
      <c r="GNM41" s="1006"/>
      <c r="GNN41" s="1006"/>
      <c r="GNO41" s="1006"/>
      <c r="GNP41" s="1006"/>
      <c r="GNQ41" s="1006"/>
      <c r="GNR41" s="1006"/>
      <c r="GNS41" s="1006"/>
      <c r="GNT41" s="1006"/>
      <c r="GNU41" s="1006"/>
      <c r="GNV41" s="1006"/>
      <c r="GNW41" s="1006"/>
      <c r="GNX41" s="1006"/>
      <c r="GNY41" s="1006"/>
      <c r="GNZ41" s="1006"/>
      <c r="GOA41" s="1006"/>
      <c r="GOB41" s="1006"/>
      <c r="GOC41" s="1006"/>
      <c r="GOD41" s="1006"/>
      <c r="GOE41" s="1006"/>
      <c r="GOF41" s="1006"/>
      <c r="GOG41" s="1006"/>
      <c r="GOH41" s="1006"/>
      <c r="GOI41" s="1006"/>
      <c r="GOJ41" s="1006"/>
      <c r="GOK41" s="1006"/>
      <c r="GOL41" s="1006"/>
      <c r="GOM41" s="1006"/>
      <c r="GON41" s="1006"/>
      <c r="GOO41" s="1006"/>
      <c r="GOP41" s="1006"/>
      <c r="GOQ41" s="1006"/>
      <c r="GOR41" s="1006"/>
      <c r="GOS41" s="1006"/>
      <c r="GOT41" s="1006"/>
      <c r="GOU41" s="1006"/>
      <c r="GOV41" s="1006"/>
      <c r="GOW41" s="1006"/>
      <c r="GOX41" s="1006"/>
      <c r="GOY41" s="1006"/>
      <c r="GOZ41" s="1006"/>
      <c r="GPA41" s="1006"/>
      <c r="GPB41" s="1006"/>
      <c r="GPC41" s="1006"/>
      <c r="GPD41" s="1006"/>
      <c r="GPE41" s="1006"/>
      <c r="GPF41" s="1006"/>
      <c r="GPG41" s="1006"/>
      <c r="GPH41" s="1006"/>
      <c r="GPI41" s="1006"/>
      <c r="GPJ41" s="1006"/>
      <c r="GPK41" s="1006"/>
      <c r="GPL41" s="1006"/>
      <c r="GPM41" s="1006"/>
      <c r="GPN41" s="1006"/>
      <c r="GPO41" s="1006"/>
      <c r="GPP41" s="1006"/>
      <c r="GPQ41" s="1006"/>
      <c r="GPR41" s="1006"/>
      <c r="GPS41" s="1006"/>
      <c r="GPT41" s="1006"/>
      <c r="GPU41" s="1006"/>
      <c r="GPV41" s="1006"/>
      <c r="GPW41" s="1006"/>
      <c r="GPX41" s="1006"/>
      <c r="GPY41" s="1006"/>
      <c r="GPZ41" s="1006"/>
      <c r="GQA41" s="1006"/>
      <c r="GQB41" s="1006"/>
      <c r="GQC41" s="1006"/>
      <c r="GQD41" s="1006"/>
      <c r="GQE41" s="1006"/>
      <c r="GQF41" s="1006"/>
      <c r="GQG41" s="1006"/>
      <c r="GQH41" s="1006"/>
      <c r="GQI41" s="1006"/>
      <c r="GQJ41" s="1006"/>
      <c r="GQK41" s="1006"/>
      <c r="GQL41" s="1006"/>
      <c r="GQM41" s="1006"/>
      <c r="GQN41" s="1006"/>
      <c r="GQO41" s="1006"/>
      <c r="GQP41" s="1006"/>
      <c r="GQQ41" s="1006"/>
      <c r="GQR41" s="1006"/>
      <c r="GQS41" s="1006"/>
      <c r="GQT41" s="1006"/>
      <c r="GQU41" s="1006"/>
      <c r="GQV41" s="1006"/>
      <c r="GQW41" s="1006"/>
      <c r="GQX41" s="1006"/>
      <c r="GQY41" s="1006"/>
      <c r="GQZ41" s="1006"/>
      <c r="GRA41" s="1006"/>
      <c r="GRB41" s="1006"/>
      <c r="GRC41" s="1006"/>
      <c r="GRD41" s="1006"/>
      <c r="GRE41" s="1006"/>
      <c r="GRF41" s="1006"/>
      <c r="GRG41" s="1006"/>
      <c r="GRH41" s="1006"/>
      <c r="GRI41" s="1006"/>
      <c r="GRJ41" s="1006"/>
      <c r="GRK41" s="1006"/>
      <c r="GRL41" s="1006"/>
      <c r="GRM41" s="1006"/>
      <c r="GRN41" s="1006"/>
      <c r="GRO41" s="1006"/>
      <c r="GRP41" s="1006"/>
      <c r="GRQ41" s="1006"/>
      <c r="GRR41" s="1006"/>
      <c r="GRS41" s="1006"/>
      <c r="GRT41" s="1006"/>
      <c r="GRU41" s="1006"/>
      <c r="GRV41" s="1006"/>
      <c r="GRW41" s="1006"/>
      <c r="GRX41" s="1006"/>
      <c r="GRY41" s="1006"/>
      <c r="GRZ41" s="1006"/>
      <c r="GSA41" s="1006"/>
      <c r="GSB41" s="1006"/>
      <c r="GSC41" s="1006"/>
      <c r="GSD41" s="1006"/>
      <c r="GSE41" s="1006"/>
      <c r="GSF41" s="1006"/>
      <c r="GSG41" s="1006"/>
      <c r="GSH41" s="1006"/>
      <c r="GSI41" s="1006"/>
      <c r="GSJ41" s="1006"/>
      <c r="GSK41" s="1006"/>
      <c r="GSL41" s="1006"/>
      <c r="GSM41" s="1006"/>
      <c r="GSN41" s="1006"/>
      <c r="GSO41" s="1006"/>
      <c r="GSP41" s="1006"/>
      <c r="GSQ41" s="1006"/>
      <c r="GSR41" s="1006"/>
      <c r="GSS41" s="1006"/>
      <c r="GST41" s="1006"/>
      <c r="GSU41" s="1006"/>
      <c r="GSV41" s="1006"/>
      <c r="GSW41" s="1006"/>
      <c r="GSX41" s="1006"/>
      <c r="GSY41" s="1006"/>
      <c r="GSZ41" s="1006"/>
      <c r="GTA41" s="1006"/>
      <c r="GTB41" s="1006"/>
      <c r="GTC41" s="1006"/>
      <c r="GTD41" s="1006"/>
      <c r="GTE41" s="1006"/>
      <c r="GTF41" s="1006"/>
      <c r="GTG41" s="1006"/>
      <c r="GTH41" s="1006"/>
      <c r="GTI41" s="1006"/>
      <c r="GTJ41" s="1006"/>
      <c r="GTK41" s="1006"/>
      <c r="GTL41" s="1006"/>
      <c r="GTM41" s="1006"/>
      <c r="GTN41" s="1006"/>
      <c r="GTO41" s="1006"/>
      <c r="GTP41" s="1006"/>
      <c r="GTQ41" s="1006"/>
      <c r="GTR41" s="1006"/>
      <c r="GTS41" s="1006"/>
      <c r="GTT41" s="1006"/>
      <c r="GTU41" s="1006"/>
      <c r="GTV41" s="1006"/>
      <c r="GTW41" s="1006"/>
      <c r="GTX41" s="1006"/>
      <c r="GTY41" s="1006"/>
      <c r="GTZ41" s="1006"/>
      <c r="GUA41" s="1006"/>
      <c r="GUB41" s="1006"/>
      <c r="GUC41" s="1006"/>
      <c r="GUD41" s="1006"/>
      <c r="GUE41" s="1006"/>
      <c r="GUF41" s="1006"/>
      <c r="GUG41" s="1006"/>
      <c r="GUH41" s="1006"/>
      <c r="GUI41" s="1006"/>
      <c r="GUJ41" s="1006"/>
      <c r="GUK41" s="1006"/>
      <c r="GUL41" s="1006"/>
      <c r="GUM41" s="1006"/>
      <c r="GUN41" s="1006"/>
      <c r="GUO41" s="1006"/>
      <c r="GUP41" s="1006"/>
      <c r="GUQ41" s="1006"/>
      <c r="GUR41" s="1006"/>
      <c r="GUS41" s="1006"/>
      <c r="GUT41" s="1006"/>
      <c r="GUU41" s="1006"/>
      <c r="GUV41" s="1006"/>
      <c r="GUW41" s="1006"/>
      <c r="GUX41" s="1006"/>
      <c r="GUY41" s="1006"/>
      <c r="GUZ41" s="1006"/>
      <c r="GVA41" s="1006"/>
      <c r="GVB41" s="1006"/>
      <c r="GVC41" s="1006"/>
      <c r="GVD41" s="1006"/>
      <c r="GVE41" s="1006"/>
      <c r="GVF41" s="1006"/>
      <c r="GVG41" s="1006"/>
      <c r="GVH41" s="1006"/>
      <c r="GVI41" s="1006"/>
      <c r="GVJ41" s="1006"/>
      <c r="GVK41" s="1006"/>
      <c r="GVL41" s="1006"/>
      <c r="GVM41" s="1006"/>
      <c r="GVN41" s="1006"/>
      <c r="GVO41" s="1006"/>
      <c r="GVP41" s="1006"/>
      <c r="GVQ41" s="1006"/>
      <c r="GVR41" s="1006"/>
      <c r="GVS41" s="1006"/>
      <c r="GVT41" s="1006"/>
      <c r="GVU41" s="1006"/>
      <c r="GVV41" s="1006"/>
      <c r="GVW41" s="1006"/>
      <c r="GVX41" s="1006"/>
      <c r="GVY41" s="1006"/>
      <c r="GVZ41" s="1006"/>
      <c r="GWA41" s="1006"/>
      <c r="GWB41" s="1006"/>
      <c r="GWC41" s="1006"/>
      <c r="GWD41" s="1006"/>
      <c r="GWE41" s="1006"/>
      <c r="GWF41" s="1006"/>
      <c r="GWG41" s="1006"/>
      <c r="GWH41" s="1006"/>
      <c r="GWI41" s="1006"/>
      <c r="GWJ41" s="1006"/>
      <c r="GWK41" s="1006"/>
      <c r="GWL41" s="1006"/>
      <c r="GWM41" s="1006"/>
      <c r="GWN41" s="1006"/>
      <c r="GWO41" s="1006"/>
      <c r="GWP41" s="1006"/>
      <c r="GWQ41" s="1006"/>
      <c r="GWR41" s="1006"/>
      <c r="GWS41" s="1006"/>
      <c r="GWT41" s="1006"/>
      <c r="GWU41" s="1006"/>
      <c r="GWV41" s="1006"/>
      <c r="GWW41" s="1006"/>
      <c r="GWX41" s="1006"/>
      <c r="GWY41" s="1006"/>
      <c r="GWZ41" s="1006"/>
      <c r="GXA41" s="1006"/>
      <c r="GXB41" s="1006"/>
      <c r="GXC41" s="1006"/>
      <c r="GXD41" s="1006"/>
      <c r="GXE41" s="1006"/>
      <c r="GXF41" s="1006"/>
      <c r="GXG41" s="1006"/>
      <c r="GXH41" s="1006"/>
      <c r="GXI41" s="1006"/>
      <c r="GXJ41" s="1006"/>
      <c r="GXK41" s="1006"/>
      <c r="GXL41" s="1006"/>
      <c r="GXM41" s="1006"/>
      <c r="GXN41" s="1006"/>
      <c r="GXO41" s="1006"/>
      <c r="GXP41" s="1006"/>
      <c r="GXQ41" s="1006"/>
      <c r="GXR41" s="1006"/>
      <c r="GXS41" s="1006"/>
      <c r="GXT41" s="1006"/>
      <c r="GXU41" s="1006"/>
      <c r="GXV41" s="1006"/>
      <c r="GXW41" s="1006"/>
      <c r="GXX41" s="1006"/>
      <c r="GXY41" s="1006"/>
      <c r="GXZ41" s="1006"/>
      <c r="GYA41" s="1006"/>
      <c r="GYB41" s="1006"/>
      <c r="GYC41" s="1006"/>
      <c r="GYD41" s="1006"/>
      <c r="GYE41" s="1006"/>
      <c r="GYF41" s="1006"/>
      <c r="GYG41" s="1006"/>
      <c r="GYH41" s="1006"/>
      <c r="GYI41" s="1006"/>
      <c r="GYJ41" s="1006"/>
      <c r="GYK41" s="1006"/>
      <c r="GYL41" s="1006"/>
      <c r="GYM41" s="1006"/>
      <c r="GYN41" s="1006"/>
      <c r="GYO41" s="1006"/>
      <c r="GYP41" s="1006"/>
      <c r="GYQ41" s="1006"/>
      <c r="GYR41" s="1006"/>
      <c r="GYS41" s="1006"/>
      <c r="GYT41" s="1006"/>
      <c r="GYU41" s="1006"/>
      <c r="GYV41" s="1006"/>
      <c r="GYW41" s="1006"/>
      <c r="GYX41" s="1006"/>
      <c r="GYY41" s="1006"/>
      <c r="GYZ41" s="1006"/>
      <c r="GZA41" s="1006"/>
      <c r="GZB41" s="1006"/>
      <c r="GZC41" s="1006"/>
      <c r="GZD41" s="1006"/>
      <c r="GZE41" s="1006"/>
      <c r="GZF41" s="1006"/>
      <c r="GZG41" s="1006"/>
      <c r="GZH41" s="1006"/>
      <c r="GZI41" s="1006"/>
      <c r="GZJ41" s="1006"/>
      <c r="GZK41" s="1006"/>
      <c r="GZL41" s="1006"/>
      <c r="GZM41" s="1006"/>
      <c r="GZN41" s="1006"/>
      <c r="GZO41" s="1006"/>
      <c r="GZP41" s="1006"/>
      <c r="GZQ41" s="1006"/>
      <c r="GZR41" s="1006"/>
      <c r="GZS41" s="1006"/>
      <c r="GZT41" s="1006"/>
      <c r="GZU41" s="1006"/>
      <c r="GZV41" s="1006"/>
      <c r="GZW41" s="1006"/>
      <c r="GZX41" s="1006"/>
      <c r="GZY41" s="1006"/>
      <c r="GZZ41" s="1006"/>
      <c r="HAA41" s="1006"/>
      <c r="HAB41" s="1006"/>
      <c r="HAC41" s="1006"/>
      <c r="HAD41" s="1006"/>
      <c r="HAE41" s="1006"/>
      <c r="HAF41" s="1006"/>
      <c r="HAG41" s="1006"/>
      <c r="HAH41" s="1006"/>
      <c r="HAI41" s="1006"/>
      <c r="HAJ41" s="1006"/>
      <c r="HAK41" s="1006"/>
      <c r="HAL41" s="1006"/>
      <c r="HAM41" s="1006"/>
      <c r="HAN41" s="1006"/>
      <c r="HAO41" s="1006"/>
      <c r="HAP41" s="1006"/>
      <c r="HAQ41" s="1006"/>
      <c r="HAR41" s="1006"/>
      <c r="HAS41" s="1006"/>
      <c r="HAT41" s="1006"/>
      <c r="HAU41" s="1006"/>
      <c r="HAV41" s="1006"/>
      <c r="HAW41" s="1006"/>
      <c r="HAX41" s="1006"/>
      <c r="HAY41" s="1006"/>
      <c r="HAZ41" s="1006"/>
      <c r="HBA41" s="1006"/>
      <c r="HBB41" s="1006"/>
      <c r="HBC41" s="1006"/>
      <c r="HBD41" s="1006"/>
      <c r="HBE41" s="1006"/>
      <c r="HBF41" s="1006"/>
      <c r="HBG41" s="1006"/>
      <c r="HBH41" s="1006"/>
      <c r="HBI41" s="1006"/>
      <c r="HBJ41" s="1006"/>
      <c r="HBK41" s="1006"/>
      <c r="HBL41" s="1006"/>
      <c r="HBM41" s="1006"/>
      <c r="HBN41" s="1006"/>
      <c r="HBO41" s="1006"/>
      <c r="HBP41" s="1006"/>
      <c r="HBQ41" s="1006"/>
      <c r="HBR41" s="1006"/>
      <c r="HBS41" s="1006"/>
      <c r="HBT41" s="1006"/>
      <c r="HBU41" s="1006"/>
      <c r="HBV41" s="1006"/>
      <c r="HBW41" s="1006"/>
      <c r="HBX41" s="1006"/>
      <c r="HBY41" s="1006"/>
      <c r="HBZ41" s="1006"/>
      <c r="HCA41" s="1006"/>
      <c r="HCB41" s="1006"/>
      <c r="HCC41" s="1006"/>
      <c r="HCD41" s="1006"/>
      <c r="HCE41" s="1006"/>
      <c r="HCF41" s="1006"/>
      <c r="HCG41" s="1006"/>
      <c r="HCH41" s="1006"/>
      <c r="HCI41" s="1006"/>
      <c r="HCJ41" s="1006"/>
      <c r="HCK41" s="1006"/>
      <c r="HCL41" s="1006"/>
      <c r="HCM41" s="1006"/>
      <c r="HCN41" s="1006"/>
      <c r="HCO41" s="1006"/>
      <c r="HCP41" s="1006"/>
      <c r="HCQ41" s="1006"/>
      <c r="HCR41" s="1006"/>
      <c r="HCS41" s="1006"/>
      <c r="HCT41" s="1006"/>
      <c r="HCU41" s="1006"/>
      <c r="HCV41" s="1006"/>
      <c r="HCW41" s="1006"/>
      <c r="HCX41" s="1006"/>
      <c r="HCY41" s="1006"/>
      <c r="HCZ41" s="1006"/>
      <c r="HDA41" s="1006"/>
      <c r="HDB41" s="1006"/>
      <c r="HDC41" s="1006"/>
      <c r="HDD41" s="1006"/>
      <c r="HDE41" s="1006"/>
      <c r="HDF41" s="1006"/>
      <c r="HDG41" s="1006"/>
      <c r="HDH41" s="1006"/>
      <c r="HDI41" s="1006"/>
      <c r="HDJ41" s="1006"/>
      <c r="HDK41" s="1006"/>
      <c r="HDL41" s="1006"/>
      <c r="HDM41" s="1006"/>
      <c r="HDN41" s="1006"/>
      <c r="HDO41" s="1006"/>
      <c r="HDP41" s="1006"/>
      <c r="HDQ41" s="1006"/>
      <c r="HDR41" s="1006"/>
      <c r="HDS41" s="1006"/>
      <c r="HDT41" s="1006"/>
      <c r="HDU41" s="1006"/>
      <c r="HDV41" s="1006"/>
      <c r="HDW41" s="1006"/>
      <c r="HDX41" s="1006"/>
      <c r="HDY41" s="1006"/>
      <c r="HDZ41" s="1006"/>
      <c r="HEA41" s="1006"/>
      <c r="HEB41" s="1006"/>
      <c r="HEC41" s="1006"/>
      <c r="HED41" s="1006"/>
      <c r="HEE41" s="1006"/>
      <c r="HEF41" s="1006"/>
      <c r="HEG41" s="1006"/>
      <c r="HEH41" s="1006"/>
      <c r="HEI41" s="1006"/>
      <c r="HEJ41" s="1006"/>
      <c r="HEK41" s="1006"/>
      <c r="HEL41" s="1006"/>
      <c r="HEM41" s="1006"/>
      <c r="HEN41" s="1006"/>
      <c r="HEO41" s="1006"/>
      <c r="HEP41" s="1006"/>
      <c r="HEQ41" s="1006"/>
      <c r="HER41" s="1006"/>
      <c r="HES41" s="1006"/>
      <c r="HET41" s="1006"/>
      <c r="HEU41" s="1006"/>
      <c r="HEV41" s="1006"/>
      <c r="HEW41" s="1006"/>
      <c r="HEX41" s="1006"/>
      <c r="HEY41" s="1006"/>
      <c r="HEZ41" s="1006"/>
      <c r="HFA41" s="1006"/>
      <c r="HFB41" s="1006"/>
      <c r="HFC41" s="1006"/>
      <c r="HFD41" s="1006"/>
      <c r="HFE41" s="1006"/>
      <c r="HFF41" s="1006"/>
      <c r="HFG41" s="1006"/>
      <c r="HFH41" s="1006"/>
      <c r="HFI41" s="1006"/>
      <c r="HFJ41" s="1006"/>
      <c r="HFK41" s="1006"/>
      <c r="HFL41" s="1006"/>
      <c r="HFM41" s="1006"/>
      <c r="HFN41" s="1006"/>
      <c r="HFO41" s="1006"/>
      <c r="HFP41" s="1006"/>
      <c r="HFQ41" s="1006"/>
      <c r="HFR41" s="1006"/>
      <c r="HFS41" s="1006"/>
      <c r="HFT41" s="1006"/>
      <c r="HFU41" s="1006"/>
      <c r="HFV41" s="1006"/>
      <c r="HFW41" s="1006"/>
      <c r="HFX41" s="1006"/>
      <c r="HFY41" s="1006"/>
      <c r="HFZ41" s="1006"/>
      <c r="HGA41" s="1006"/>
      <c r="HGB41" s="1006"/>
      <c r="HGC41" s="1006"/>
      <c r="HGD41" s="1006"/>
      <c r="HGE41" s="1006"/>
      <c r="HGF41" s="1006"/>
      <c r="HGG41" s="1006"/>
      <c r="HGH41" s="1006"/>
      <c r="HGI41" s="1006"/>
      <c r="HGJ41" s="1006"/>
      <c r="HGK41" s="1006"/>
      <c r="HGL41" s="1006"/>
      <c r="HGM41" s="1006"/>
      <c r="HGN41" s="1006"/>
      <c r="HGO41" s="1006"/>
      <c r="HGP41" s="1006"/>
      <c r="HGQ41" s="1006"/>
      <c r="HGR41" s="1006"/>
      <c r="HGS41" s="1006"/>
      <c r="HGT41" s="1006"/>
      <c r="HGU41" s="1006"/>
      <c r="HGV41" s="1006"/>
      <c r="HGW41" s="1006"/>
      <c r="HGX41" s="1006"/>
      <c r="HGY41" s="1006"/>
      <c r="HGZ41" s="1006"/>
      <c r="HHA41" s="1006"/>
      <c r="HHB41" s="1006"/>
      <c r="HHC41" s="1006"/>
      <c r="HHD41" s="1006"/>
      <c r="HHE41" s="1006"/>
      <c r="HHF41" s="1006"/>
      <c r="HHG41" s="1006"/>
      <c r="HHH41" s="1006"/>
      <c r="HHI41" s="1006"/>
      <c r="HHJ41" s="1006"/>
      <c r="HHK41" s="1006"/>
      <c r="HHL41" s="1006"/>
      <c r="HHM41" s="1006"/>
      <c r="HHN41" s="1006"/>
      <c r="HHO41" s="1006"/>
      <c r="HHP41" s="1006"/>
      <c r="HHQ41" s="1006"/>
      <c r="HHR41" s="1006"/>
      <c r="HHS41" s="1006"/>
      <c r="HHT41" s="1006"/>
      <c r="HHU41" s="1006"/>
      <c r="HHV41" s="1006"/>
      <c r="HHW41" s="1006"/>
      <c r="HHX41" s="1006"/>
      <c r="HHY41" s="1006"/>
      <c r="HHZ41" s="1006"/>
      <c r="HIA41" s="1006"/>
      <c r="HIB41" s="1006"/>
      <c r="HIC41" s="1006"/>
      <c r="HID41" s="1006"/>
      <c r="HIE41" s="1006"/>
      <c r="HIF41" s="1006"/>
      <c r="HIG41" s="1006"/>
      <c r="HIH41" s="1006"/>
      <c r="HII41" s="1006"/>
      <c r="HIJ41" s="1006"/>
      <c r="HIK41" s="1006"/>
      <c r="HIL41" s="1006"/>
      <c r="HIM41" s="1006"/>
      <c r="HIN41" s="1006"/>
      <c r="HIO41" s="1006"/>
      <c r="HIP41" s="1006"/>
      <c r="HIQ41" s="1006"/>
      <c r="HIR41" s="1006"/>
      <c r="HIS41" s="1006"/>
      <c r="HIT41" s="1006"/>
      <c r="HIU41" s="1006"/>
      <c r="HIV41" s="1006"/>
      <c r="HIW41" s="1006"/>
      <c r="HIX41" s="1006"/>
      <c r="HIY41" s="1006"/>
      <c r="HIZ41" s="1006"/>
      <c r="HJA41" s="1006"/>
      <c r="HJB41" s="1006"/>
      <c r="HJC41" s="1006"/>
      <c r="HJD41" s="1006"/>
      <c r="HJE41" s="1006"/>
      <c r="HJF41" s="1006"/>
      <c r="HJG41" s="1006"/>
      <c r="HJH41" s="1006"/>
      <c r="HJI41" s="1006"/>
      <c r="HJJ41" s="1006"/>
      <c r="HJK41" s="1006"/>
      <c r="HJL41" s="1006"/>
      <c r="HJM41" s="1006"/>
      <c r="HJN41" s="1006"/>
      <c r="HJO41" s="1006"/>
      <c r="HJP41" s="1006"/>
      <c r="HJQ41" s="1006"/>
      <c r="HJR41" s="1006"/>
      <c r="HJS41" s="1006"/>
      <c r="HJT41" s="1006"/>
      <c r="HJU41" s="1006"/>
      <c r="HJV41" s="1006"/>
      <c r="HJW41" s="1006"/>
      <c r="HJX41" s="1006"/>
      <c r="HJY41" s="1006"/>
      <c r="HJZ41" s="1006"/>
      <c r="HKA41" s="1006"/>
      <c r="HKB41" s="1006"/>
      <c r="HKC41" s="1006"/>
      <c r="HKD41" s="1006"/>
      <c r="HKE41" s="1006"/>
      <c r="HKF41" s="1006"/>
      <c r="HKG41" s="1006"/>
      <c r="HKH41" s="1006"/>
      <c r="HKI41" s="1006"/>
      <c r="HKJ41" s="1006"/>
      <c r="HKK41" s="1006"/>
      <c r="HKL41" s="1006"/>
      <c r="HKM41" s="1006"/>
      <c r="HKN41" s="1006"/>
      <c r="HKO41" s="1006"/>
      <c r="HKP41" s="1006"/>
      <c r="HKQ41" s="1006"/>
      <c r="HKR41" s="1006"/>
      <c r="HKS41" s="1006"/>
      <c r="HKT41" s="1006"/>
      <c r="HKU41" s="1006"/>
      <c r="HKV41" s="1006"/>
      <c r="HKW41" s="1006"/>
      <c r="HKX41" s="1006"/>
      <c r="HKY41" s="1006"/>
      <c r="HKZ41" s="1006"/>
      <c r="HLA41" s="1006"/>
      <c r="HLB41" s="1006"/>
      <c r="HLC41" s="1006"/>
      <c r="HLD41" s="1006"/>
      <c r="HLE41" s="1006"/>
      <c r="HLF41" s="1006"/>
      <c r="HLG41" s="1006"/>
      <c r="HLH41" s="1006"/>
      <c r="HLI41" s="1006"/>
      <c r="HLJ41" s="1006"/>
      <c r="HLK41" s="1006"/>
      <c r="HLL41" s="1006"/>
      <c r="HLM41" s="1006"/>
      <c r="HLN41" s="1006"/>
      <c r="HLO41" s="1006"/>
      <c r="HLP41" s="1006"/>
      <c r="HLQ41" s="1006"/>
      <c r="HLR41" s="1006"/>
      <c r="HLS41" s="1006"/>
      <c r="HLT41" s="1006"/>
      <c r="HLU41" s="1006"/>
      <c r="HLV41" s="1006"/>
      <c r="HLW41" s="1006"/>
      <c r="HLX41" s="1006"/>
      <c r="HLY41" s="1006"/>
      <c r="HLZ41" s="1006"/>
      <c r="HMA41" s="1006"/>
      <c r="HMB41" s="1006"/>
      <c r="HMC41" s="1006"/>
      <c r="HMD41" s="1006"/>
      <c r="HME41" s="1006"/>
      <c r="HMF41" s="1006"/>
      <c r="HMG41" s="1006"/>
      <c r="HMH41" s="1006"/>
      <c r="HMI41" s="1006"/>
      <c r="HMJ41" s="1006"/>
      <c r="HMK41" s="1006"/>
      <c r="HML41" s="1006"/>
      <c r="HMM41" s="1006"/>
      <c r="HMN41" s="1006"/>
      <c r="HMO41" s="1006"/>
      <c r="HMP41" s="1006"/>
      <c r="HMQ41" s="1006"/>
      <c r="HMR41" s="1006"/>
      <c r="HMS41" s="1006"/>
      <c r="HMT41" s="1006"/>
      <c r="HMU41" s="1006"/>
      <c r="HMV41" s="1006"/>
      <c r="HMW41" s="1006"/>
      <c r="HMX41" s="1006"/>
      <c r="HMY41" s="1006"/>
      <c r="HMZ41" s="1006"/>
      <c r="HNA41" s="1006"/>
      <c r="HNB41" s="1006"/>
      <c r="HNC41" s="1006"/>
      <c r="HND41" s="1006"/>
      <c r="HNE41" s="1006"/>
      <c r="HNF41" s="1006"/>
      <c r="HNG41" s="1006"/>
      <c r="HNH41" s="1006"/>
      <c r="HNI41" s="1006"/>
      <c r="HNJ41" s="1006"/>
      <c r="HNK41" s="1006"/>
      <c r="HNL41" s="1006"/>
      <c r="HNM41" s="1006"/>
      <c r="HNN41" s="1006"/>
      <c r="HNO41" s="1006"/>
      <c r="HNP41" s="1006"/>
      <c r="HNQ41" s="1006"/>
      <c r="HNR41" s="1006"/>
      <c r="HNS41" s="1006"/>
      <c r="HNT41" s="1006"/>
      <c r="HNU41" s="1006"/>
      <c r="HNV41" s="1006"/>
      <c r="HNW41" s="1006"/>
      <c r="HNX41" s="1006"/>
      <c r="HNY41" s="1006"/>
      <c r="HNZ41" s="1006"/>
      <c r="HOA41" s="1006"/>
      <c r="HOB41" s="1006"/>
      <c r="HOC41" s="1006"/>
      <c r="HOD41" s="1006"/>
      <c r="HOE41" s="1006"/>
      <c r="HOF41" s="1006"/>
      <c r="HOG41" s="1006"/>
      <c r="HOH41" s="1006"/>
      <c r="HOI41" s="1006"/>
      <c r="HOJ41" s="1006"/>
      <c r="HOK41" s="1006"/>
      <c r="HOL41" s="1006"/>
      <c r="HOM41" s="1006"/>
      <c r="HON41" s="1006"/>
      <c r="HOO41" s="1006"/>
      <c r="HOP41" s="1006"/>
      <c r="HOQ41" s="1006"/>
      <c r="HOR41" s="1006"/>
      <c r="HOS41" s="1006"/>
      <c r="HOT41" s="1006"/>
      <c r="HOU41" s="1006"/>
      <c r="HOV41" s="1006"/>
      <c r="HOW41" s="1006"/>
      <c r="HOX41" s="1006"/>
      <c r="HOY41" s="1006"/>
      <c r="HOZ41" s="1006"/>
      <c r="HPA41" s="1006"/>
      <c r="HPB41" s="1006"/>
      <c r="HPC41" s="1006"/>
      <c r="HPD41" s="1006"/>
      <c r="HPE41" s="1006"/>
      <c r="HPF41" s="1006"/>
      <c r="HPG41" s="1006"/>
      <c r="HPH41" s="1006"/>
      <c r="HPI41" s="1006"/>
      <c r="HPJ41" s="1006"/>
      <c r="HPK41" s="1006"/>
      <c r="HPL41" s="1006"/>
      <c r="HPM41" s="1006"/>
      <c r="HPN41" s="1006"/>
      <c r="HPO41" s="1006"/>
      <c r="HPP41" s="1006"/>
      <c r="HPQ41" s="1006"/>
      <c r="HPR41" s="1006"/>
      <c r="HPS41" s="1006"/>
      <c r="HPT41" s="1006"/>
      <c r="HPU41" s="1006"/>
      <c r="HPV41" s="1006"/>
      <c r="HPW41" s="1006"/>
      <c r="HPX41" s="1006"/>
      <c r="HPY41" s="1006"/>
      <c r="HPZ41" s="1006"/>
      <c r="HQA41" s="1006"/>
      <c r="HQB41" s="1006"/>
      <c r="HQC41" s="1006"/>
      <c r="HQD41" s="1006"/>
      <c r="HQE41" s="1006"/>
      <c r="HQF41" s="1006"/>
      <c r="HQG41" s="1006"/>
      <c r="HQH41" s="1006"/>
      <c r="HQI41" s="1006"/>
      <c r="HQJ41" s="1006"/>
      <c r="HQK41" s="1006"/>
      <c r="HQL41" s="1006"/>
      <c r="HQM41" s="1006"/>
      <c r="HQN41" s="1006"/>
      <c r="HQO41" s="1006"/>
      <c r="HQP41" s="1006"/>
      <c r="HQQ41" s="1006"/>
      <c r="HQR41" s="1006"/>
      <c r="HQS41" s="1006"/>
      <c r="HQT41" s="1006"/>
      <c r="HQU41" s="1006"/>
      <c r="HQV41" s="1006"/>
      <c r="HQW41" s="1006"/>
      <c r="HQX41" s="1006"/>
      <c r="HQY41" s="1006"/>
      <c r="HQZ41" s="1006"/>
      <c r="HRA41" s="1006"/>
      <c r="HRB41" s="1006"/>
      <c r="HRC41" s="1006"/>
      <c r="HRD41" s="1006"/>
      <c r="HRE41" s="1006"/>
      <c r="HRF41" s="1006"/>
      <c r="HRG41" s="1006"/>
      <c r="HRH41" s="1006"/>
      <c r="HRI41" s="1006"/>
      <c r="HRJ41" s="1006"/>
      <c r="HRK41" s="1006"/>
      <c r="HRL41" s="1006"/>
      <c r="HRM41" s="1006"/>
      <c r="HRN41" s="1006"/>
      <c r="HRO41" s="1006"/>
      <c r="HRP41" s="1006"/>
      <c r="HRQ41" s="1006"/>
      <c r="HRR41" s="1006"/>
      <c r="HRS41" s="1006"/>
      <c r="HRT41" s="1006"/>
      <c r="HRU41" s="1006"/>
      <c r="HRV41" s="1006"/>
      <c r="HRW41" s="1006"/>
      <c r="HRX41" s="1006"/>
      <c r="HRY41" s="1006"/>
      <c r="HRZ41" s="1006"/>
      <c r="HSA41" s="1006"/>
      <c r="HSB41" s="1006"/>
      <c r="HSC41" s="1006"/>
      <c r="HSD41" s="1006"/>
      <c r="HSE41" s="1006"/>
      <c r="HSF41" s="1006"/>
      <c r="HSG41" s="1006"/>
      <c r="HSH41" s="1006"/>
      <c r="HSI41" s="1006"/>
      <c r="HSJ41" s="1006"/>
      <c r="HSK41" s="1006"/>
      <c r="HSL41" s="1006"/>
      <c r="HSM41" s="1006"/>
      <c r="HSN41" s="1006"/>
      <c r="HSO41" s="1006"/>
      <c r="HSP41" s="1006"/>
      <c r="HSQ41" s="1006"/>
      <c r="HSR41" s="1006"/>
      <c r="HSS41" s="1006"/>
      <c r="HST41" s="1006"/>
      <c r="HSU41" s="1006"/>
      <c r="HSV41" s="1006"/>
      <c r="HSW41" s="1006"/>
      <c r="HSX41" s="1006"/>
      <c r="HSY41" s="1006"/>
      <c r="HSZ41" s="1006"/>
      <c r="HTA41" s="1006"/>
      <c r="HTB41" s="1006"/>
      <c r="HTC41" s="1006"/>
      <c r="HTD41" s="1006"/>
      <c r="HTE41" s="1006"/>
      <c r="HTF41" s="1006"/>
      <c r="HTG41" s="1006"/>
      <c r="HTH41" s="1006"/>
      <c r="HTI41" s="1006"/>
      <c r="HTJ41" s="1006"/>
      <c r="HTK41" s="1006"/>
      <c r="HTL41" s="1006"/>
      <c r="HTM41" s="1006"/>
      <c r="HTN41" s="1006"/>
      <c r="HTO41" s="1006"/>
      <c r="HTP41" s="1006"/>
      <c r="HTQ41" s="1006"/>
      <c r="HTR41" s="1006"/>
      <c r="HTS41" s="1006"/>
      <c r="HTT41" s="1006"/>
      <c r="HTU41" s="1006"/>
      <c r="HTV41" s="1006"/>
      <c r="HTW41" s="1006"/>
      <c r="HTX41" s="1006"/>
      <c r="HTY41" s="1006"/>
      <c r="HTZ41" s="1006"/>
      <c r="HUA41" s="1006"/>
      <c r="HUB41" s="1006"/>
      <c r="HUC41" s="1006"/>
      <c r="HUD41" s="1006"/>
      <c r="HUE41" s="1006"/>
      <c r="HUF41" s="1006"/>
      <c r="HUG41" s="1006"/>
      <c r="HUH41" s="1006"/>
      <c r="HUI41" s="1006"/>
      <c r="HUJ41" s="1006"/>
      <c r="HUK41" s="1006"/>
      <c r="HUL41" s="1006"/>
      <c r="HUM41" s="1006"/>
      <c r="HUN41" s="1006"/>
      <c r="HUO41" s="1006"/>
      <c r="HUP41" s="1006"/>
      <c r="HUQ41" s="1006"/>
      <c r="HUR41" s="1006"/>
      <c r="HUS41" s="1006"/>
      <c r="HUT41" s="1006"/>
      <c r="HUU41" s="1006"/>
      <c r="HUV41" s="1006"/>
      <c r="HUW41" s="1006"/>
      <c r="HUX41" s="1006"/>
      <c r="HUY41" s="1006"/>
      <c r="HUZ41" s="1006"/>
      <c r="HVA41" s="1006"/>
      <c r="HVB41" s="1006"/>
      <c r="HVC41" s="1006"/>
      <c r="HVD41" s="1006"/>
      <c r="HVE41" s="1006"/>
      <c r="HVF41" s="1006"/>
      <c r="HVG41" s="1006"/>
      <c r="HVH41" s="1006"/>
      <c r="HVI41" s="1006"/>
      <c r="HVJ41" s="1006"/>
      <c r="HVK41" s="1006"/>
      <c r="HVL41" s="1006"/>
      <c r="HVM41" s="1006"/>
      <c r="HVN41" s="1006"/>
      <c r="HVO41" s="1006"/>
      <c r="HVP41" s="1006"/>
      <c r="HVQ41" s="1006"/>
      <c r="HVR41" s="1006"/>
      <c r="HVS41" s="1006"/>
      <c r="HVT41" s="1006"/>
      <c r="HVU41" s="1006"/>
      <c r="HVV41" s="1006"/>
      <c r="HVW41" s="1006"/>
      <c r="HVX41" s="1006"/>
      <c r="HVY41" s="1006"/>
      <c r="HVZ41" s="1006"/>
      <c r="HWA41" s="1006"/>
      <c r="HWB41" s="1006"/>
      <c r="HWC41" s="1006"/>
      <c r="HWD41" s="1006"/>
      <c r="HWE41" s="1006"/>
      <c r="HWF41" s="1006"/>
      <c r="HWG41" s="1006"/>
      <c r="HWH41" s="1006"/>
      <c r="HWI41" s="1006"/>
      <c r="HWJ41" s="1006"/>
      <c r="HWK41" s="1006"/>
      <c r="HWL41" s="1006"/>
      <c r="HWM41" s="1006"/>
      <c r="HWN41" s="1006"/>
      <c r="HWO41" s="1006"/>
      <c r="HWP41" s="1006"/>
      <c r="HWQ41" s="1006"/>
      <c r="HWR41" s="1006"/>
      <c r="HWS41" s="1006"/>
      <c r="HWT41" s="1006"/>
      <c r="HWU41" s="1006"/>
      <c r="HWV41" s="1006"/>
      <c r="HWW41" s="1006"/>
      <c r="HWX41" s="1006"/>
      <c r="HWY41" s="1006"/>
      <c r="HWZ41" s="1006"/>
      <c r="HXA41" s="1006"/>
      <c r="HXB41" s="1006"/>
      <c r="HXC41" s="1006"/>
      <c r="HXD41" s="1006"/>
      <c r="HXE41" s="1006"/>
      <c r="HXF41" s="1006"/>
      <c r="HXG41" s="1006"/>
      <c r="HXH41" s="1006"/>
      <c r="HXI41" s="1006"/>
      <c r="HXJ41" s="1006"/>
      <c r="HXK41" s="1006"/>
      <c r="HXL41" s="1006"/>
      <c r="HXM41" s="1006"/>
      <c r="HXN41" s="1006"/>
      <c r="HXO41" s="1006"/>
      <c r="HXP41" s="1006"/>
      <c r="HXQ41" s="1006"/>
      <c r="HXR41" s="1006"/>
      <c r="HXS41" s="1006"/>
      <c r="HXT41" s="1006"/>
      <c r="HXU41" s="1006"/>
      <c r="HXV41" s="1006"/>
      <c r="HXW41" s="1006"/>
      <c r="HXX41" s="1006"/>
      <c r="HXY41" s="1006"/>
      <c r="HXZ41" s="1006"/>
      <c r="HYA41" s="1006"/>
      <c r="HYB41" s="1006"/>
      <c r="HYC41" s="1006"/>
      <c r="HYD41" s="1006"/>
      <c r="HYE41" s="1006"/>
      <c r="HYF41" s="1006"/>
      <c r="HYG41" s="1006"/>
      <c r="HYH41" s="1006"/>
      <c r="HYI41" s="1006"/>
      <c r="HYJ41" s="1006"/>
      <c r="HYK41" s="1006"/>
      <c r="HYL41" s="1006"/>
      <c r="HYM41" s="1006"/>
      <c r="HYN41" s="1006"/>
      <c r="HYO41" s="1006"/>
      <c r="HYP41" s="1006"/>
      <c r="HYQ41" s="1006"/>
      <c r="HYR41" s="1006"/>
      <c r="HYS41" s="1006"/>
      <c r="HYT41" s="1006"/>
      <c r="HYU41" s="1006"/>
      <c r="HYV41" s="1006"/>
      <c r="HYW41" s="1006"/>
      <c r="HYX41" s="1006"/>
      <c r="HYY41" s="1006"/>
      <c r="HYZ41" s="1006"/>
      <c r="HZA41" s="1006"/>
      <c r="HZB41" s="1006"/>
      <c r="HZC41" s="1006"/>
      <c r="HZD41" s="1006"/>
      <c r="HZE41" s="1006"/>
      <c r="HZF41" s="1006"/>
      <c r="HZG41" s="1006"/>
      <c r="HZH41" s="1006"/>
      <c r="HZI41" s="1006"/>
      <c r="HZJ41" s="1006"/>
      <c r="HZK41" s="1006"/>
      <c r="HZL41" s="1006"/>
      <c r="HZM41" s="1006"/>
      <c r="HZN41" s="1006"/>
      <c r="HZO41" s="1006"/>
      <c r="HZP41" s="1006"/>
      <c r="HZQ41" s="1006"/>
      <c r="HZR41" s="1006"/>
      <c r="HZS41" s="1006"/>
      <c r="HZT41" s="1006"/>
      <c r="HZU41" s="1006"/>
      <c r="HZV41" s="1006"/>
      <c r="HZW41" s="1006"/>
      <c r="HZX41" s="1006"/>
      <c r="HZY41" s="1006"/>
      <c r="HZZ41" s="1006"/>
      <c r="IAA41" s="1006"/>
      <c r="IAB41" s="1006"/>
      <c r="IAC41" s="1006"/>
      <c r="IAD41" s="1006"/>
      <c r="IAE41" s="1006"/>
      <c r="IAF41" s="1006"/>
      <c r="IAG41" s="1006"/>
      <c r="IAH41" s="1006"/>
      <c r="IAI41" s="1006"/>
      <c r="IAJ41" s="1006"/>
      <c r="IAK41" s="1006"/>
      <c r="IAL41" s="1006"/>
      <c r="IAM41" s="1006"/>
      <c r="IAN41" s="1006"/>
      <c r="IAO41" s="1006"/>
      <c r="IAP41" s="1006"/>
      <c r="IAQ41" s="1006"/>
      <c r="IAR41" s="1006"/>
      <c r="IAS41" s="1006"/>
      <c r="IAT41" s="1006"/>
      <c r="IAU41" s="1006"/>
      <c r="IAV41" s="1006"/>
      <c r="IAW41" s="1006"/>
      <c r="IAX41" s="1006"/>
      <c r="IAY41" s="1006"/>
      <c r="IAZ41" s="1006"/>
      <c r="IBA41" s="1006"/>
      <c r="IBB41" s="1006"/>
      <c r="IBC41" s="1006"/>
      <c r="IBD41" s="1006"/>
      <c r="IBE41" s="1006"/>
      <c r="IBF41" s="1006"/>
      <c r="IBG41" s="1006"/>
      <c r="IBH41" s="1006"/>
      <c r="IBI41" s="1006"/>
      <c r="IBJ41" s="1006"/>
      <c r="IBK41" s="1006"/>
      <c r="IBL41" s="1006"/>
      <c r="IBM41" s="1006"/>
      <c r="IBN41" s="1006"/>
      <c r="IBO41" s="1006"/>
      <c r="IBP41" s="1006"/>
      <c r="IBQ41" s="1006"/>
      <c r="IBR41" s="1006"/>
      <c r="IBS41" s="1006"/>
      <c r="IBT41" s="1006"/>
      <c r="IBU41" s="1006"/>
      <c r="IBV41" s="1006"/>
      <c r="IBW41" s="1006"/>
      <c r="IBX41" s="1006"/>
      <c r="IBY41" s="1006"/>
      <c r="IBZ41" s="1006"/>
      <c r="ICA41" s="1006"/>
      <c r="ICB41" s="1006"/>
      <c r="ICC41" s="1006"/>
      <c r="ICD41" s="1006"/>
      <c r="ICE41" s="1006"/>
      <c r="ICF41" s="1006"/>
      <c r="ICG41" s="1006"/>
      <c r="ICH41" s="1006"/>
      <c r="ICI41" s="1006"/>
      <c r="ICJ41" s="1006"/>
      <c r="ICK41" s="1006"/>
      <c r="ICL41" s="1006"/>
      <c r="ICM41" s="1006"/>
      <c r="ICN41" s="1006"/>
      <c r="ICO41" s="1006"/>
      <c r="ICP41" s="1006"/>
      <c r="ICQ41" s="1006"/>
      <c r="ICR41" s="1006"/>
      <c r="ICS41" s="1006"/>
      <c r="ICT41" s="1006"/>
      <c r="ICU41" s="1006"/>
      <c r="ICV41" s="1006"/>
      <c r="ICW41" s="1006"/>
      <c r="ICX41" s="1006"/>
      <c r="ICY41" s="1006"/>
      <c r="ICZ41" s="1006"/>
      <c r="IDA41" s="1006"/>
      <c r="IDB41" s="1006"/>
      <c r="IDC41" s="1006"/>
      <c r="IDD41" s="1006"/>
      <c r="IDE41" s="1006"/>
      <c r="IDF41" s="1006"/>
      <c r="IDG41" s="1006"/>
      <c r="IDH41" s="1006"/>
      <c r="IDI41" s="1006"/>
      <c r="IDJ41" s="1006"/>
      <c r="IDK41" s="1006"/>
      <c r="IDL41" s="1006"/>
      <c r="IDM41" s="1006"/>
      <c r="IDN41" s="1006"/>
      <c r="IDO41" s="1006"/>
      <c r="IDP41" s="1006"/>
      <c r="IDQ41" s="1006"/>
      <c r="IDR41" s="1006"/>
      <c r="IDS41" s="1006"/>
      <c r="IDT41" s="1006"/>
      <c r="IDU41" s="1006"/>
      <c r="IDV41" s="1006"/>
      <c r="IDW41" s="1006"/>
      <c r="IDX41" s="1006"/>
      <c r="IDY41" s="1006"/>
      <c r="IDZ41" s="1006"/>
      <c r="IEA41" s="1006"/>
      <c r="IEB41" s="1006"/>
      <c r="IEC41" s="1006"/>
      <c r="IED41" s="1006"/>
      <c r="IEE41" s="1006"/>
      <c r="IEF41" s="1006"/>
      <c r="IEG41" s="1006"/>
      <c r="IEH41" s="1006"/>
      <c r="IEI41" s="1006"/>
      <c r="IEJ41" s="1006"/>
      <c r="IEK41" s="1006"/>
      <c r="IEL41" s="1006"/>
      <c r="IEM41" s="1006"/>
      <c r="IEN41" s="1006"/>
      <c r="IEO41" s="1006"/>
      <c r="IEP41" s="1006"/>
      <c r="IEQ41" s="1006"/>
      <c r="IER41" s="1006"/>
      <c r="IES41" s="1006"/>
      <c r="IET41" s="1006"/>
      <c r="IEU41" s="1006"/>
      <c r="IEV41" s="1006"/>
      <c r="IEW41" s="1006"/>
      <c r="IEX41" s="1006"/>
      <c r="IEY41" s="1006"/>
      <c r="IEZ41" s="1006"/>
      <c r="IFA41" s="1006"/>
      <c r="IFB41" s="1006"/>
      <c r="IFC41" s="1006"/>
      <c r="IFD41" s="1006"/>
      <c r="IFE41" s="1006"/>
      <c r="IFF41" s="1006"/>
      <c r="IFG41" s="1006"/>
      <c r="IFH41" s="1006"/>
      <c r="IFI41" s="1006"/>
      <c r="IFJ41" s="1006"/>
      <c r="IFK41" s="1006"/>
      <c r="IFL41" s="1006"/>
      <c r="IFM41" s="1006"/>
      <c r="IFN41" s="1006"/>
      <c r="IFO41" s="1006"/>
      <c r="IFP41" s="1006"/>
      <c r="IFQ41" s="1006"/>
      <c r="IFR41" s="1006"/>
      <c r="IFS41" s="1006"/>
      <c r="IFT41" s="1006"/>
      <c r="IFU41" s="1006"/>
      <c r="IFV41" s="1006"/>
      <c r="IFW41" s="1006"/>
      <c r="IFX41" s="1006"/>
      <c r="IFY41" s="1006"/>
      <c r="IFZ41" s="1006"/>
      <c r="IGA41" s="1006"/>
      <c r="IGB41" s="1006"/>
      <c r="IGC41" s="1006"/>
      <c r="IGD41" s="1006"/>
      <c r="IGE41" s="1006"/>
      <c r="IGF41" s="1006"/>
      <c r="IGG41" s="1006"/>
      <c r="IGH41" s="1006"/>
      <c r="IGI41" s="1006"/>
      <c r="IGJ41" s="1006"/>
      <c r="IGK41" s="1006"/>
      <c r="IGL41" s="1006"/>
      <c r="IGM41" s="1006"/>
      <c r="IGN41" s="1006"/>
      <c r="IGO41" s="1006"/>
      <c r="IGP41" s="1006"/>
      <c r="IGQ41" s="1006"/>
      <c r="IGR41" s="1006"/>
      <c r="IGS41" s="1006"/>
      <c r="IGT41" s="1006"/>
      <c r="IGU41" s="1006"/>
      <c r="IGV41" s="1006"/>
      <c r="IGW41" s="1006"/>
      <c r="IGX41" s="1006"/>
      <c r="IGY41" s="1006"/>
      <c r="IGZ41" s="1006"/>
      <c r="IHA41" s="1006"/>
      <c r="IHB41" s="1006"/>
      <c r="IHC41" s="1006"/>
      <c r="IHD41" s="1006"/>
      <c r="IHE41" s="1006"/>
      <c r="IHF41" s="1006"/>
      <c r="IHG41" s="1006"/>
      <c r="IHH41" s="1006"/>
      <c r="IHI41" s="1006"/>
      <c r="IHJ41" s="1006"/>
      <c r="IHK41" s="1006"/>
      <c r="IHL41" s="1006"/>
      <c r="IHM41" s="1006"/>
      <c r="IHN41" s="1006"/>
      <c r="IHO41" s="1006"/>
      <c r="IHP41" s="1006"/>
      <c r="IHQ41" s="1006"/>
      <c r="IHR41" s="1006"/>
      <c r="IHS41" s="1006"/>
      <c r="IHT41" s="1006"/>
      <c r="IHU41" s="1006"/>
      <c r="IHV41" s="1006"/>
      <c r="IHW41" s="1006"/>
      <c r="IHX41" s="1006"/>
      <c r="IHY41" s="1006"/>
      <c r="IHZ41" s="1006"/>
      <c r="IIA41" s="1006"/>
      <c r="IIB41" s="1006"/>
      <c r="IIC41" s="1006"/>
      <c r="IID41" s="1006"/>
      <c r="IIE41" s="1006"/>
      <c r="IIF41" s="1006"/>
      <c r="IIG41" s="1006"/>
      <c r="IIH41" s="1006"/>
      <c r="III41" s="1006"/>
      <c r="IIJ41" s="1006"/>
      <c r="IIK41" s="1006"/>
      <c r="IIL41" s="1006"/>
      <c r="IIM41" s="1006"/>
      <c r="IIN41" s="1006"/>
      <c r="IIO41" s="1006"/>
      <c r="IIP41" s="1006"/>
      <c r="IIQ41" s="1006"/>
      <c r="IIR41" s="1006"/>
      <c r="IIS41" s="1006"/>
      <c r="IIT41" s="1006"/>
      <c r="IIU41" s="1006"/>
      <c r="IIV41" s="1006"/>
      <c r="IIW41" s="1006"/>
      <c r="IIX41" s="1006"/>
      <c r="IIY41" s="1006"/>
      <c r="IIZ41" s="1006"/>
      <c r="IJA41" s="1006"/>
      <c r="IJB41" s="1006"/>
      <c r="IJC41" s="1006"/>
      <c r="IJD41" s="1006"/>
      <c r="IJE41" s="1006"/>
      <c r="IJF41" s="1006"/>
      <c r="IJG41" s="1006"/>
      <c r="IJH41" s="1006"/>
      <c r="IJI41" s="1006"/>
      <c r="IJJ41" s="1006"/>
      <c r="IJK41" s="1006"/>
      <c r="IJL41" s="1006"/>
      <c r="IJM41" s="1006"/>
      <c r="IJN41" s="1006"/>
      <c r="IJO41" s="1006"/>
      <c r="IJP41" s="1006"/>
      <c r="IJQ41" s="1006"/>
      <c r="IJR41" s="1006"/>
      <c r="IJS41" s="1006"/>
      <c r="IJT41" s="1006"/>
      <c r="IJU41" s="1006"/>
      <c r="IJV41" s="1006"/>
      <c r="IJW41" s="1006"/>
      <c r="IJX41" s="1006"/>
      <c r="IJY41" s="1006"/>
      <c r="IJZ41" s="1006"/>
      <c r="IKA41" s="1006"/>
      <c r="IKB41" s="1006"/>
      <c r="IKC41" s="1006"/>
      <c r="IKD41" s="1006"/>
      <c r="IKE41" s="1006"/>
      <c r="IKF41" s="1006"/>
      <c r="IKG41" s="1006"/>
      <c r="IKH41" s="1006"/>
      <c r="IKI41" s="1006"/>
      <c r="IKJ41" s="1006"/>
      <c r="IKK41" s="1006"/>
      <c r="IKL41" s="1006"/>
      <c r="IKM41" s="1006"/>
      <c r="IKN41" s="1006"/>
      <c r="IKO41" s="1006"/>
      <c r="IKP41" s="1006"/>
      <c r="IKQ41" s="1006"/>
      <c r="IKR41" s="1006"/>
      <c r="IKS41" s="1006"/>
      <c r="IKT41" s="1006"/>
      <c r="IKU41" s="1006"/>
      <c r="IKV41" s="1006"/>
      <c r="IKW41" s="1006"/>
      <c r="IKX41" s="1006"/>
      <c r="IKY41" s="1006"/>
      <c r="IKZ41" s="1006"/>
      <c r="ILA41" s="1006"/>
      <c r="ILB41" s="1006"/>
      <c r="ILC41" s="1006"/>
      <c r="ILD41" s="1006"/>
      <c r="ILE41" s="1006"/>
      <c r="ILF41" s="1006"/>
      <c r="ILG41" s="1006"/>
      <c r="ILH41" s="1006"/>
      <c r="ILI41" s="1006"/>
      <c r="ILJ41" s="1006"/>
      <c r="ILK41" s="1006"/>
      <c r="ILL41" s="1006"/>
      <c r="ILM41" s="1006"/>
      <c r="ILN41" s="1006"/>
      <c r="ILO41" s="1006"/>
      <c r="ILP41" s="1006"/>
      <c r="ILQ41" s="1006"/>
      <c r="ILR41" s="1006"/>
      <c r="ILS41" s="1006"/>
      <c r="ILT41" s="1006"/>
      <c r="ILU41" s="1006"/>
      <c r="ILV41" s="1006"/>
      <c r="ILW41" s="1006"/>
      <c r="ILX41" s="1006"/>
      <c r="ILY41" s="1006"/>
      <c r="ILZ41" s="1006"/>
      <c r="IMA41" s="1006"/>
      <c r="IMB41" s="1006"/>
      <c r="IMC41" s="1006"/>
      <c r="IMD41" s="1006"/>
      <c r="IME41" s="1006"/>
      <c r="IMF41" s="1006"/>
      <c r="IMG41" s="1006"/>
      <c r="IMH41" s="1006"/>
      <c r="IMI41" s="1006"/>
      <c r="IMJ41" s="1006"/>
      <c r="IMK41" s="1006"/>
      <c r="IML41" s="1006"/>
      <c r="IMM41" s="1006"/>
      <c r="IMN41" s="1006"/>
      <c r="IMO41" s="1006"/>
      <c r="IMP41" s="1006"/>
      <c r="IMQ41" s="1006"/>
      <c r="IMR41" s="1006"/>
      <c r="IMS41" s="1006"/>
      <c r="IMT41" s="1006"/>
      <c r="IMU41" s="1006"/>
      <c r="IMV41" s="1006"/>
      <c r="IMW41" s="1006"/>
      <c r="IMX41" s="1006"/>
      <c r="IMY41" s="1006"/>
      <c r="IMZ41" s="1006"/>
      <c r="INA41" s="1006"/>
      <c r="INB41" s="1006"/>
      <c r="INC41" s="1006"/>
      <c r="IND41" s="1006"/>
      <c r="INE41" s="1006"/>
      <c r="INF41" s="1006"/>
      <c r="ING41" s="1006"/>
      <c r="INH41" s="1006"/>
      <c r="INI41" s="1006"/>
      <c r="INJ41" s="1006"/>
      <c r="INK41" s="1006"/>
      <c r="INL41" s="1006"/>
      <c r="INM41" s="1006"/>
      <c r="INN41" s="1006"/>
      <c r="INO41" s="1006"/>
      <c r="INP41" s="1006"/>
      <c r="INQ41" s="1006"/>
      <c r="INR41" s="1006"/>
      <c r="INS41" s="1006"/>
      <c r="INT41" s="1006"/>
      <c r="INU41" s="1006"/>
      <c r="INV41" s="1006"/>
      <c r="INW41" s="1006"/>
      <c r="INX41" s="1006"/>
      <c r="INY41" s="1006"/>
      <c r="INZ41" s="1006"/>
      <c r="IOA41" s="1006"/>
      <c r="IOB41" s="1006"/>
      <c r="IOC41" s="1006"/>
      <c r="IOD41" s="1006"/>
      <c r="IOE41" s="1006"/>
      <c r="IOF41" s="1006"/>
      <c r="IOG41" s="1006"/>
      <c r="IOH41" s="1006"/>
      <c r="IOI41" s="1006"/>
      <c r="IOJ41" s="1006"/>
      <c r="IOK41" s="1006"/>
      <c r="IOL41" s="1006"/>
      <c r="IOM41" s="1006"/>
      <c r="ION41" s="1006"/>
      <c r="IOO41" s="1006"/>
      <c r="IOP41" s="1006"/>
      <c r="IOQ41" s="1006"/>
      <c r="IOR41" s="1006"/>
      <c r="IOS41" s="1006"/>
      <c r="IOT41" s="1006"/>
      <c r="IOU41" s="1006"/>
      <c r="IOV41" s="1006"/>
      <c r="IOW41" s="1006"/>
      <c r="IOX41" s="1006"/>
      <c r="IOY41" s="1006"/>
      <c r="IOZ41" s="1006"/>
      <c r="IPA41" s="1006"/>
      <c r="IPB41" s="1006"/>
      <c r="IPC41" s="1006"/>
      <c r="IPD41" s="1006"/>
      <c r="IPE41" s="1006"/>
      <c r="IPF41" s="1006"/>
      <c r="IPG41" s="1006"/>
      <c r="IPH41" s="1006"/>
      <c r="IPI41" s="1006"/>
      <c r="IPJ41" s="1006"/>
      <c r="IPK41" s="1006"/>
      <c r="IPL41" s="1006"/>
      <c r="IPM41" s="1006"/>
      <c r="IPN41" s="1006"/>
      <c r="IPO41" s="1006"/>
      <c r="IPP41" s="1006"/>
      <c r="IPQ41" s="1006"/>
      <c r="IPR41" s="1006"/>
      <c r="IPS41" s="1006"/>
      <c r="IPT41" s="1006"/>
      <c r="IPU41" s="1006"/>
      <c r="IPV41" s="1006"/>
      <c r="IPW41" s="1006"/>
      <c r="IPX41" s="1006"/>
      <c r="IPY41" s="1006"/>
      <c r="IPZ41" s="1006"/>
      <c r="IQA41" s="1006"/>
      <c r="IQB41" s="1006"/>
      <c r="IQC41" s="1006"/>
      <c r="IQD41" s="1006"/>
      <c r="IQE41" s="1006"/>
      <c r="IQF41" s="1006"/>
      <c r="IQG41" s="1006"/>
      <c r="IQH41" s="1006"/>
      <c r="IQI41" s="1006"/>
      <c r="IQJ41" s="1006"/>
      <c r="IQK41" s="1006"/>
      <c r="IQL41" s="1006"/>
      <c r="IQM41" s="1006"/>
      <c r="IQN41" s="1006"/>
      <c r="IQO41" s="1006"/>
      <c r="IQP41" s="1006"/>
      <c r="IQQ41" s="1006"/>
      <c r="IQR41" s="1006"/>
      <c r="IQS41" s="1006"/>
      <c r="IQT41" s="1006"/>
      <c r="IQU41" s="1006"/>
      <c r="IQV41" s="1006"/>
      <c r="IQW41" s="1006"/>
      <c r="IQX41" s="1006"/>
      <c r="IQY41" s="1006"/>
      <c r="IQZ41" s="1006"/>
      <c r="IRA41" s="1006"/>
      <c r="IRB41" s="1006"/>
      <c r="IRC41" s="1006"/>
      <c r="IRD41" s="1006"/>
      <c r="IRE41" s="1006"/>
      <c r="IRF41" s="1006"/>
      <c r="IRG41" s="1006"/>
      <c r="IRH41" s="1006"/>
      <c r="IRI41" s="1006"/>
      <c r="IRJ41" s="1006"/>
      <c r="IRK41" s="1006"/>
      <c r="IRL41" s="1006"/>
      <c r="IRM41" s="1006"/>
      <c r="IRN41" s="1006"/>
      <c r="IRO41" s="1006"/>
      <c r="IRP41" s="1006"/>
      <c r="IRQ41" s="1006"/>
      <c r="IRR41" s="1006"/>
      <c r="IRS41" s="1006"/>
      <c r="IRT41" s="1006"/>
      <c r="IRU41" s="1006"/>
      <c r="IRV41" s="1006"/>
      <c r="IRW41" s="1006"/>
      <c r="IRX41" s="1006"/>
      <c r="IRY41" s="1006"/>
      <c r="IRZ41" s="1006"/>
      <c r="ISA41" s="1006"/>
      <c r="ISB41" s="1006"/>
      <c r="ISC41" s="1006"/>
      <c r="ISD41" s="1006"/>
      <c r="ISE41" s="1006"/>
      <c r="ISF41" s="1006"/>
      <c r="ISG41" s="1006"/>
      <c r="ISH41" s="1006"/>
      <c r="ISI41" s="1006"/>
      <c r="ISJ41" s="1006"/>
      <c r="ISK41" s="1006"/>
      <c r="ISL41" s="1006"/>
      <c r="ISM41" s="1006"/>
      <c r="ISN41" s="1006"/>
      <c r="ISO41" s="1006"/>
      <c r="ISP41" s="1006"/>
      <c r="ISQ41" s="1006"/>
      <c r="ISR41" s="1006"/>
      <c r="ISS41" s="1006"/>
      <c r="IST41" s="1006"/>
      <c r="ISU41" s="1006"/>
      <c r="ISV41" s="1006"/>
      <c r="ISW41" s="1006"/>
      <c r="ISX41" s="1006"/>
      <c r="ISY41" s="1006"/>
      <c r="ISZ41" s="1006"/>
      <c r="ITA41" s="1006"/>
      <c r="ITB41" s="1006"/>
      <c r="ITC41" s="1006"/>
      <c r="ITD41" s="1006"/>
      <c r="ITE41" s="1006"/>
      <c r="ITF41" s="1006"/>
      <c r="ITG41" s="1006"/>
      <c r="ITH41" s="1006"/>
      <c r="ITI41" s="1006"/>
      <c r="ITJ41" s="1006"/>
      <c r="ITK41" s="1006"/>
      <c r="ITL41" s="1006"/>
      <c r="ITM41" s="1006"/>
      <c r="ITN41" s="1006"/>
      <c r="ITO41" s="1006"/>
      <c r="ITP41" s="1006"/>
      <c r="ITQ41" s="1006"/>
      <c r="ITR41" s="1006"/>
      <c r="ITS41" s="1006"/>
      <c r="ITT41" s="1006"/>
      <c r="ITU41" s="1006"/>
      <c r="ITV41" s="1006"/>
      <c r="ITW41" s="1006"/>
      <c r="ITX41" s="1006"/>
      <c r="ITY41" s="1006"/>
      <c r="ITZ41" s="1006"/>
      <c r="IUA41" s="1006"/>
      <c r="IUB41" s="1006"/>
      <c r="IUC41" s="1006"/>
      <c r="IUD41" s="1006"/>
      <c r="IUE41" s="1006"/>
      <c r="IUF41" s="1006"/>
      <c r="IUG41" s="1006"/>
      <c r="IUH41" s="1006"/>
      <c r="IUI41" s="1006"/>
      <c r="IUJ41" s="1006"/>
      <c r="IUK41" s="1006"/>
      <c r="IUL41" s="1006"/>
      <c r="IUM41" s="1006"/>
      <c r="IUN41" s="1006"/>
      <c r="IUO41" s="1006"/>
      <c r="IUP41" s="1006"/>
      <c r="IUQ41" s="1006"/>
      <c r="IUR41" s="1006"/>
      <c r="IUS41" s="1006"/>
      <c r="IUT41" s="1006"/>
      <c r="IUU41" s="1006"/>
      <c r="IUV41" s="1006"/>
      <c r="IUW41" s="1006"/>
      <c r="IUX41" s="1006"/>
      <c r="IUY41" s="1006"/>
      <c r="IUZ41" s="1006"/>
      <c r="IVA41" s="1006"/>
      <c r="IVB41" s="1006"/>
      <c r="IVC41" s="1006"/>
      <c r="IVD41" s="1006"/>
      <c r="IVE41" s="1006"/>
      <c r="IVF41" s="1006"/>
      <c r="IVG41" s="1006"/>
      <c r="IVH41" s="1006"/>
      <c r="IVI41" s="1006"/>
      <c r="IVJ41" s="1006"/>
      <c r="IVK41" s="1006"/>
      <c r="IVL41" s="1006"/>
      <c r="IVM41" s="1006"/>
      <c r="IVN41" s="1006"/>
      <c r="IVO41" s="1006"/>
      <c r="IVP41" s="1006"/>
      <c r="IVQ41" s="1006"/>
      <c r="IVR41" s="1006"/>
      <c r="IVS41" s="1006"/>
      <c r="IVT41" s="1006"/>
      <c r="IVU41" s="1006"/>
      <c r="IVV41" s="1006"/>
      <c r="IVW41" s="1006"/>
      <c r="IVX41" s="1006"/>
      <c r="IVY41" s="1006"/>
      <c r="IVZ41" s="1006"/>
      <c r="IWA41" s="1006"/>
      <c r="IWB41" s="1006"/>
      <c r="IWC41" s="1006"/>
      <c r="IWD41" s="1006"/>
      <c r="IWE41" s="1006"/>
      <c r="IWF41" s="1006"/>
      <c r="IWG41" s="1006"/>
      <c r="IWH41" s="1006"/>
      <c r="IWI41" s="1006"/>
      <c r="IWJ41" s="1006"/>
      <c r="IWK41" s="1006"/>
      <c r="IWL41" s="1006"/>
      <c r="IWM41" s="1006"/>
      <c r="IWN41" s="1006"/>
      <c r="IWO41" s="1006"/>
      <c r="IWP41" s="1006"/>
      <c r="IWQ41" s="1006"/>
      <c r="IWR41" s="1006"/>
      <c r="IWS41" s="1006"/>
      <c r="IWT41" s="1006"/>
      <c r="IWU41" s="1006"/>
      <c r="IWV41" s="1006"/>
      <c r="IWW41" s="1006"/>
      <c r="IWX41" s="1006"/>
      <c r="IWY41" s="1006"/>
      <c r="IWZ41" s="1006"/>
      <c r="IXA41" s="1006"/>
      <c r="IXB41" s="1006"/>
      <c r="IXC41" s="1006"/>
      <c r="IXD41" s="1006"/>
      <c r="IXE41" s="1006"/>
      <c r="IXF41" s="1006"/>
      <c r="IXG41" s="1006"/>
      <c r="IXH41" s="1006"/>
      <c r="IXI41" s="1006"/>
      <c r="IXJ41" s="1006"/>
      <c r="IXK41" s="1006"/>
      <c r="IXL41" s="1006"/>
      <c r="IXM41" s="1006"/>
      <c r="IXN41" s="1006"/>
      <c r="IXO41" s="1006"/>
      <c r="IXP41" s="1006"/>
      <c r="IXQ41" s="1006"/>
      <c r="IXR41" s="1006"/>
      <c r="IXS41" s="1006"/>
      <c r="IXT41" s="1006"/>
      <c r="IXU41" s="1006"/>
      <c r="IXV41" s="1006"/>
      <c r="IXW41" s="1006"/>
      <c r="IXX41" s="1006"/>
      <c r="IXY41" s="1006"/>
      <c r="IXZ41" s="1006"/>
      <c r="IYA41" s="1006"/>
      <c r="IYB41" s="1006"/>
      <c r="IYC41" s="1006"/>
      <c r="IYD41" s="1006"/>
      <c r="IYE41" s="1006"/>
      <c r="IYF41" s="1006"/>
      <c r="IYG41" s="1006"/>
      <c r="IYH41" s="1006"/>
      <c r="IYI41" s="1006"/>
      <c r="IYJ41" s="1006"/>
      <c r="IYK41" s="1006"/>
      <c r="IYL41" s="1006"/>
      <c r="IYM41" s="1006"/>
      <c r="IYN41" s="1006"/>
      <c r="IYO41" s="1006"/>
      <c r="IYP41" s="1006"/>
      <c r="IYQ41" s="1006"/>
      <c r="IYR41" s="1006"/>
      <c r="IYS41" s="1006"/>
      <c r="IYT41" s="1006"/>
      <c r="IYU41" s="1006"/>
      <c r="IYV41" s="1006"/>
      <c r="IYW41" s="1006"/>
      <c r="IYX41" s="1006"/>
      <c r="IYY41" s="1006"/>
      <c r="IYZ41" s="1006"/>
      <c r="IZA41" s="1006"/>
      <c r="IZB41" s="1006"/>
      <c r="IZC41" s="1006"/>
      <c r="IZD41" s="1006"/>
      <c r="IZE41" s="1006"/>
      <c r="IZF41" s="1006"/>
      <c r="IZG41" s="1006"/>
      <c r="IZH41" s="1006"/>
      <c r="IZI41" s="1006"/>
      <c r="IZJ41" s="1006"/>
      <c r="IZK41" s="1006"/>
      <c r="IZL41" s="1006"/>
      <c r="IZM41" s="1006"/>
      <c r="IZN41" s="1006"/>
      <c r="IZO41" s="1006"/>
      <c r="IZP41" s="1006"/>
      <c r="IZQ41" s="1006"/>
      <c r="IZR41" s="1006"/>
      <c r="IZS41" s="1006"/>
      <c r="IZT41" s="1006"/>
      <c r="IZU41" s="1006"/>
      <c r="IZV41" s="1006"/>
      <c r="IZW41" s="1006"/>
      <c r="IZX41" s="1006"/>
      <c r="IZY41" s="1006"/>
      <c r="IZZ41" s="1006"/>
      <c r="JAA41" s="1006"/>
      <c r="JAB41" s="1006"/>
      <c r="JAC41" s="1006"/>
      <c r="JAD41" s="1006"/>
      <c r="JAE41" s="1006"/>
      <c r="JAF41" s="1006"/>
      <c r="JAG41" s="1006"/>
      <c r="JAH41" s="1006"/>
      <c r="JAI41" s="1006"/>
      <c r="JAJ41" s="1006"/>
      <c r="JAK41" s="1006"/>
      <c r="JAL41" s="1006"/>
      <c r="JAM41" s="1006"/>
      <c r="JAN41" s="1006"/>
      <c r="JAO41" s="1006"/>
      <c r="JAP41" s="1006"/>
      <c r="JAQ41" s="1006"/>
      <c r="JAR41" s="1006"/>
      <c r="JAS41" s="1006"/>
      <c r="JAT41" s="1006"/>
      <c r="JAU41" s="1006"/>
      <c r="JAV41" s="1006"/>
      <c r="JAW41" s="1006"/>
      <c r="JAX41" s="1006"/>
      <c r="JAY41" s="1006"/>
      <c r="JAZ41" s="1006"/>
      <c r="JBA41" s="1006"/>
      <c r="JBB41" s="1006"/>
      <c r="JBC41" s="1006"/>
      <c r="JBD41" s="1006"/>
      <c r="JBE41" s="1006"/>
      <c r="JBF41" s="1006"/>
      <c r="JBG41" s="1006"/>
      <c r="JBH41" s="1006"/>
      <c r="JBI41" s="1006"/>
      <c r="JBJ41" s="1006"/>
      <c r="JBK41" s="1006"/>
      <c r="JBL41" s="1006"/>
      <c r="JBM41" s="1006"/>
      <c r="JBN41" s="1006"/>
      <c r="JBO41" s="1006"/>
      <c r="JBP41" s="1006"/>
      <c r="JBQ41" s="1006"/>
      <c r="JBR41" s="1006"/>
      <c r="JBS41" s="1006"/>
      <c r="JBT41" s="1006"/>
      <c r="JBU41" s="1006"/>
      <c r="JBV41" s="1006"/>
      <c r="JBW41" s="1006"/>
      <c r="JBX41" s="1006"/>
      <c r="JBY41" s="1006"/>
      <c r="JBZ41" s="1006"/>
      <c r="JCA41" s="1006"/>
      <c r="JCB41" s="1006"/>
      <c r="JCC41" s="1006"/>
      <c r="JCD41" s="1006"/>
      <c r="JCE41" s="1006"/>
      <c r="JCF41" s="1006"/>
      <c r="JCG41" s="1006"/>
      <c r="JCH41" s="1006"/>
      <c r="JCI41" s="1006"/>
      <c r="JCJ41" s="1006"/>
      <c r="JCK41" s="1006"/>
      <c r="JCL41" s="1006"/>
      <c r="JCM41" s="1006"/>
      <c r="JCN41" s="1006"/>
      <c r="JCO41" s="1006"/>
      <c r="JCP41" s="1006"/>
      <c r="JCQ41" s="1006"/>
      <c r="JCR41" s="1006"/>
      <c r="JCS41" s="1006"/>
      <c r="JCT41" s="1006"/>
      <c r="JCU41" s="1006"/>
      <c r="JCV41" s="1006"/>
      <c r="JCW41" s="1006"/>
      <c r="JCX41" s="1006"/>
      <c r="JCY41" s="1006"/>
      <c r="JCZ41" s="1006"/>
      <c r="JDA41" s="1006"/>
      <c r="JDB41" s="1006"/>
      <c r="JDC41" s="1006"/>
      <c r="JDD41" s="1006"/>
      <c r="JDE41" s="1006"/>
      <c r="JDF41" s="1006"/>
      <c r="JDG41" s="1006"/>
      <c r="JDH41" s="1006"/>
      <c r="JDI41" s="1006"/>
      <c r="JDJ41" s="1006"/>
      <c r="JDK41" s="1006"/>
      <c r="JDL41" s="1006"/>
      <c r="JDM41" s="1006"/>
      <c r="JDN41" s="1006"/>
      <c r="JDO41" s="1006"/>
      <c r="JDP41" s="1006"/>
      <c r="JDQ41" s="1006"/>
      <c r="JDR41" s="1006"/>
      <c r="JDS41" s="1006"/>
      <c r="JDT41" s="1006"/>
      <c r="JDU41" s="1006"/>
      <c r="JDV41" s="1006"/>
      <c r="JDW41" s="1006"/>
      <c r="JDX41" s="1006"/>
      <c r="JDY41" s="1006"/>
      <c r="JDZ41" s="1006"/>
      <c r="JEA41" s="1006"/>
      <c r="JEB41" s="1006"/>
      <c r="JEC41" s="1006"/>
      <c r="JED41" s="1006"/>
      <c r="JEE41" s="1006"/>
      <c r="JEF41" s="1006"/>
      <c r="JEG41" s="1006"/>
      <c r="JEH41" s="1006"/>
      <c r="JEI41" s="1006"/>
      <c r="JEJ41" s="1006"/>
      <c r="JEK41" s="1006"/>
      <c r="JEL41" s="1006"/>
      <c r="JEM41" s="1006"/>
      <c r="JEN41" s="1006"/>
      <c r="JEO41" s="1006"/>
      <c r="JEP41" s="1006"/>
      <c r="JEQ41" s="1006"/>
      <c r="JER41" s="1006"/>
      <c r="JES41" s="1006"/>
      <c r="JET41" s="1006"/>
      <c r="JEU41" s="1006"/>
      <c r="JEV41" s="1006"/>
      <c r="JEW41" s="1006"/>
      <c r="JEX41" s="1006"/>
      <c r="JEY41" s="1006"/>
      <c r="JEZ41" s="1006"/>
      <c r="JFA41" s="1006"/>
      <c r="JFB41" s="1006"/>
      <c r="JFC41" s="1006"/>
      <c r="JFD41" s="1006"/>
      <c r="JFE41" s="1006"/>
      <c r="JFF41" s="1006"/>
      <c r="JFG41" s="1006"/>
      <c r="JFH41" s="1006"/>
      <c r="JFI41" s="1006"/>
      <c r="JFJ41" s="1006"/>
      <c r="JFK41" s="1006"/>
      <c r="JFL41" s="1006"/>
      <c r="JFM41" s="1006"/>
      <c r="JFN41" s="1006"/>
      <c r="JFO41" s="1006"/>
      <c r="JFP41" s="1006"/>
      <c r="JFQ41" s="1006"/>
      <c r="JFR41" s="1006"/>
      <c r="JFS41" s="1006"/>
      <c r="JFT41" s="1006"/>
      <c r="JFU41" s="1006"/>
      <c r="JFV41" s="1006"/>
      <c r="JFW41" s="1006"/>
      <c r="JFX41" s="1006"/>
      <c r="JFY41" s="1006"/>
      <c r="JFZ41" s="1006"/>
      <c r="JGA41" s="1006"/>
      <c r="JGB41" s="1006"/>
      <c r="JGC41" s="1006"/>
      <c r="JGD41" s="1006"/>
      <c r="JGE41" s="1006"/>
      <c r="JGF41" s="1006"/>
      <c r="JGG41" s="1006"/>
      <c r="JGH41" s="1006"/>
      <c r="JGI41" s="1006"/>
      <c r="JGJ41" s="1006"/>
      <c r="JGK41" s="1006"/>
      <c r="JGL41" s="1006"/>
      <c r="JGM41" s="1006"/>
      <c r="JGN41" s="1006"/>
      <c r="JGO41" s="1006"/>
      <c r="JGP41" s="1006"/>
      <c r="JGQ41" s="1006"/>
      <c r="JGR41" s="1006"/>
      <c r="JGS41" s="1006"/>
      <c r="JGT41" s="1006"/>
      <c r="JGU41" s="1006"/>
      <c r="JGV41" s="1006"/>
      <c r="JGW41" s="1006"/>
      <c r="JGX41" s="1006"/>
      <c r="JGY41" s="1006"/>
      <c r="JGZ41" s="1006"/>
      <c r="JHA41" s="1006"/>
      <c r="JHB41" s="1006"/>
      <c r="JHC41" s="1006"/>
      <c r="JHD41" s="1006"/>
      <c r="JHE41" s="1006"/>
      <c r="JHF41" s="1006"/>
      <c r="JHG41" s="1006"/>
      <c r="JHH41" s="1006"/>
      <c r="JHI41" s="1006"/>
      <c r="JHJ41" s="1006"/>
      <c r="JHK41" s="1006"/>
      <c r="JHL41" s="1006"/>
      <c r="JHM41" s="1006"/>
      <c r="JHN41" s="1006"/>
      <c r="JHO41" s="1006"/>
      <c r="JHP41" s="1006"/>
      <c r="JHQ41" s="1006"/>
      <c r="JHR41" s="1006"/>
      <c r="JHS41" s="1006"/>
      <c r="JHT41" s="1006"/>
      <c r="JHU41" s="1006"/>
      <c r="JHV41" s="1006"/>
      <c r="JHW41" s="1006"/>
      <c r="JHX41" s="1006"/>
      <c r="JHY41" s="1006"/>
      <c r="JHZ41" s="1006"/>
      <c r="JIA41" s="1006"/>
      <c r="JIB41" s="1006"/>
      <c r="JIC41" s="1006"/>
      <c r="JID41" s="1006"/>
      <c r="JIE41" s="1006"/>
      <c r="JIF41" s="1006"/>
      <c r="JIG41" s="1006"/>
      <c r="JIH41" s="1006"/>
      <c r="JII41" s="1006"/>
      <c r="JIJ41" s="1006"/>
      <c r="JIK41" s="1006"/>
      <c r="JIL41" s="1006"/>
      <c r="JIM41" s="1006"/>
      <c r="JIN41" s="1006"/>
      <c r="JIO41" s="1006"/>
      <c r="JIP41" s="1006"/>
      <c r="JIQ41" s="1006"/>
      <c r="JIR41" s="1006"/>
      <c r="JIS41" s="1006"/>
      <c r="JIT41" s="1006"/>
      <c r="JIU41" s="1006"/>
      <c r="JIV41" s="1006"/>
      <c r="JIW41" s="1006"/>
      <c r="JIX41" s="1006"/>
      <c r="JIY41" s="1006"/>
      <c r="JIZ41" s="1006"/>
      <c r="JJA41" s="1006"/>
      <c r="JJB41" s="1006"/>
      <c r="JJC41" s="1006"/>
      <c r="JJD41" s="1006"/>
      <c r="JJE41" s="1006"/>
      <c r="JJF41" s="1006"/>
      <c r="JJG41" s="1006"/>
      <c r="JJH41" s="1006"/>
      <c r="JJI41" s="1006"/>
      <c r="JJJ41" s="1006"/>
      <c r="JJK41" s="1006"/>
      <c r="JJL41" s="1006"/>
      <c r="JJM41" s="1006"/>
      <c r="JJN41" s="1006"/>
      <c r="JJO41" s="1006"/>
      <c r="JJP41" s="1006"/>
      <c r="JJQ41" s="1006"/>
      <c r="JJR41" s="1006"/>
      <c r="JJS41" s="1006"/>
      <c r="JJT41" s="1006"/>
      <c r="JJU41" s="1006"/>
      <c r="JJV41" s="1006"/>
      <c r="JJW41" s="1006"/>
      <c r="JJX41" s="1006"/>
      <c r="JJY41" s="1006"/>
      <c r="JJZ41" s="1006"/>
      <c r="JKA41" s="1006"/>
      <c r="JKB41" s="1006"/>
      <c r="JKC41" s="1006"/>
      <c r="JKD41" s="1006"/>
      <c r="JKE41" s="1006"/>
      <c r="JKF41" s="1006"/>
      <c r="JKG41" s="1006"/>
      <c r="JKH41" s="1006"/>
      <c r="JKI41" s="1006"/>
      <c r="JKJ41" s="1006"/>
      <c r="JKK41" s="1006"/>
      <c r="JKL41" s="1006"/>
      <c r="JKM41" s="1006"/>
      <c r="JKN41" s="1006"/>
      <c r="JKO41" s="1006"/>
      <c r="JKP41" s="1006"/>
      <c r="JKQ41" s="1006"/>
      <c r="JKR41" s="1006"/>
      <c r="JKS41" s="1006"/>
      <c r="JKT41" s="1006"/>
      <c r="JKU41" s="1006"/>
      <c r="JKV41" s="1006"/>
      <c r="JKW41" s="1006"/>
      <c r="JKX41" s="1006"/>
      <c r="JKY41" s="1006"/>
      <c r="JKZ41" s="1006"/>
      <c r="JLA41" s="1006"/>
      <c r="JLB41" s="1006"/>
      <c r="JLC41" s="1006"/>
      <c r="JLD41" s="1006"/>
      <c r="JLE41" s="1006"/>
      <c r="JLF41" s="1006"/>
      <c r="JLG41" s="1006"/>
      <c r="JLH41" s="1006"/>
      <c r="JLI41" s="1006"/>
      <c r="JLJ41" s="1006"/>
      <c r="JLK41" s="1006"/>
      <c r="JLL41" s="1006"/>
      <c r="JLM41" s="1006"/>
      <c r="JLN41" s="1006"/>
      <c r="JLO41" s="1006"/>
      <c r="JLP41" s="1006"/>
      <c r="JLQ41" s="1006"/>
      <c r="JLR41" s="1006"/>
      <c r="JLS41" s="1006"/>
      <c r="JLT41" s="1006"/>
      <c r="JLU41" s="1006"/>
      <c r="JLV41" s="1006"/>
      <c r="JLW41" s="1006"/>
      <c r="JLX41" s="1006"/>
      <c r="JLY41" s="1006"/>
      <c r="JLZ41" s="1006"/>
      <c r="JMA41" s="1006"/>
      <c r="JMB41" s="1006"/>
      <c r="JMC41" s="1006"/>
      <c r="JMD41" s="1006"/>
      <c r="JME41" s="1006"/>
      <c r="JMF41" s="1006"/>
      <c r="JMG41" s="1006"/>
      <c r="JMH41" s="1006"/>
      <c r="JMI41" s="1006"/>
      <c r="JMJ41" s="1006"/>
      <c r="JMK41" s="1006"/>
      <c r="JML41" s="1006"/>
      <c r="JMM41" s="1006"/>
      <c r="JMN41" s="1006"/>
      <c r="JMO41" s="1006"/>
      <c r="JMP41" s="1006"/>
      <c r="JMQ41" s="1006"/>
      <c r="JMR41" s="1006"/>
      <c r="JMS41" s="1006"/>
      <c r="JMT41" s="1006"/>
      <c r="JMU41" s="1006"/>
      <c r="JMV41" s="1006"/>
      <c r="JMW41" s="1006"/>
      <c r="JMX41" s="1006"/>
      <c r="JMY41" s="1006"/>
      <c r="JMZ41" s="1006"/>
      <c r="JNA41" s="1006"/>
      <c r="JNB41" s="1006"/>
      <c r="JNC41" s="1006"/>
      <c r="JND41" s="1006"/>
      <c r="JNE41" s="1006"/>
      <c r="JNF41" s="1006"/>
      <c r="JNG41" s="1006"/>
      <c r="JNH41" s="1006"/>
      <c r="JNI41" s="1006"/>
      <c r="JNJ41" s="1006"/>
      <c r="JNK41" s="1006"/>
      <c r="JNL41" s="1006"/>
      <c r="JNM41" s="1006"/>
      <c r="JNN41" s="1006"/>
      <c r="JNO41" s="1006"/>
      <c r="JNP41" s="1006"/>
      <c r="JNQ41" s="1006"/>
      <c r="JNR41" s="1006"/>
      <c r="JNS41" s="1006"/>
      <c r="JNT41" s="1006"/>
      <c r="JNU41" s="1006"/>
      <c r="JNV41" s="1006"/>
      <c r="JNW41" s="1006"/>
      <c r="JNX41" s="1006"/>
      <c r="JNY41" s="1006"/>
      <c r="JNZ41" s="1006"/>
      <c r="JOA41" s="1006"/>
      <c r="JOB41" s="1006"/>
      <c r="JOC41" s="1006"/>
      <c r="JOD41" s="1006"/>
      <c r="JOE41" s="1006"/>
      <c r="JOF41" s="1006"/>
      <c r="JOG41" s="1006"/>
      <c r="JOH41" s="1006"/>
      <c r="JOI41" s="1006"/>
      <c r="JOJ41" s="1006"/>
      <c r="JOK41" s="1006"/>
      <c r="JOL41" s="1006"/>
      <c r="JOM41" s="1006"/>
      <c r="JON41" s="1006"/>
      <c r="JOO41" s="1006"/>
      <c r="JOP41" s="1006"/>
      <c r="JOQ41" s="1006"/>
      <c r="JOR41" s="1006"/>
      <c r="JOS41" s="1006"/>
      <c r="JOT41" s="1006"/>
      <c r="JOU41" s="1006"/>
      <c r="JOV41" s="1006"/>
      <c r="JOW41" s="1006"/>
      <c r="JOX41" s="1006"/>
      <c r="JOY41" s="1006"/>
      <c r="JOZ41" s="1006"/>
      <c r="JPA41" s="1006"/>
      <c r="JPB41" s="1006"/>
      <c r="JPC41" s="1006"/>
      <c r="JPD41" s="1006"/>
      <c r="JPE41" s="1006"/>
      <c r="JPF41" s="1006"/>
      <c r="JPG41" s="1006"/>
      <c r="JPH41" s="1006"/>
      <c r="JPI41" s="1006"/>
      <c r="JPJ41" s="1006"/>
      <c r="JPK41" s="1006"/>
      <c r="JPL41" s="1006"/>
      <c r="JPM41" s="1006"/>
      <c r="JPN41" s="1006"/>
      <c r="JPO41" s="1006"/>
      <c r="JPP41" s="1006"/>
      <c r="JPQ41" s="1006"/>
      <c r="JPR41" s="1006"/>
      <c r="JPS41" s="1006"/>
      <c r="JPT41" s="1006"/>
      <c r="JPU41" s="1006"/>
      <c r="JPV41" s="1006"/>
      <c r="JPW41" s="1006"/>
      <c r="JPX41" s="1006"/>
      <c r="JPY41" s="1006"/>
      <c r="JPZ41" s="1006"/>
      <c r="JQA41" s="1006"/>
      <c r="JQB41" s="1006"/>
      <c r="JQC41" s="1006"/>
      <c r="JQD41" s="1006"/>
      <c r="JQE41" s="1006"/>
      <c r="JQF41" s="1006"/>
      <c r="JQG41" s="1006"/>
      <c r="JQH41" s="1006"/>
      <c r="JQI41" s="1006"/>
      <c r="JQJ41" s="1006"/>
      <c r="JQK41" s="1006"/>
      <c r="JQL41" s="1006"/>
      <c r="JQM41" s="1006"/>
      <c r="JQN41" s="1006"/>
      <c r="JQO41" s="1006"/>
      <c r="JQP41" s="1006"/>
      <c r="JQQ41" s="1006"/>
      <c r="JQR41" s="1006"/>
      <c r="JQS41" s="1006"/>
      <c r="JQT41" s="1006"/>
      <c r="JQU41" s="1006"/>
      <c r="JQV41" s="1006"/>
      <c r="JQW41" s="1006"/>
      <c r="JQX41" s="1006"/>
      <c r="JQY41" s="1006"/>
      <c r="JQZ41" s="1006"/>
      <c r="JRA41" s="1006"/>
      <c r="JRB41" s="1006"/>
      <c r="JRC41" s="1006"/>
      <c r="JRD41" s="1006"/>
      <c r="JRE41" s="1006"/>
      <c r="JRF41" s="1006"/>
      <c r="JRG41" s="1006"/>
      <c r="JRH41" s="1006"/>
      <c r="JRI41" s="1006"/>
      <c r="JRJ41" s="1006"/>
      <c r="JRK41" s="1006"/>
      <c r="JRL41" s="1006"/>
      <c r="JRM41" s="1006"/>
      <c r="JRN41" s="1006"/>
      <c r="JRO41" s="1006"/>
      <c r="JRP41" s="1006"/>
      <c r="JRQ41" s="1006"/>
      <c r="JRR41" s="1006"/>
      <c r="JRS41" s="1006"/>
      <c r="JRT41" s="1006"/>
      <c r="JRU41" s="1006"/>
      <c r="JRV41" s="1006"/>
      <c r="JRW41" s="1006"/>
      <c r="JRX41" s="1006"/>
      <c r="JRY41" s="1006"/>
      <c r="JRZ41" s="1006"/>
      <c r="JSA41" s="1006"/>
      <c r="JSB41" s="1006"/>
      <c r="JSC41" s="1006"/>
      <c r="JSD41" s="1006"/>
      <c r="JSE41" s="1006"/>
      <c r="JSF41" s="1006"/>
      <c r="JSG41" s="1006"/>
      <c r="JSH41" s="1006"/>
      <c r="JSI41" s="1006"/>
      <c r="JSJ41" s="1006"/>
      <c r="JSK41" s="1006"/>
      <c r="JSL41" s="1006"/>
      <c r="JSM41" s="1006"/>
      <c r="JSN41" s="1006"/>
      <c r="JSO41" s="1006"/>
      <c r="JSP41" s="1006"/>
      <c r="JSQ41" s="1006"/>
      <c r="JSR41" s="1006"/>
      <c r="JSS41" s="1006"/>
      <c r="JST41" s="1006"/>
      <c r="JSU41" s="1006"/>
      <c r="JSV41" s="1006"/>
      <c r="JSW41" s="1006"/>
      <c r="JSX41" s="1006"/>
      <c r="JSY41" s="1006"/>
      <c r="JSZ41" s="1006"/>
      <c r="JTA41" s="1006"/>
      <c r="JTB41" s="1006"/>
      <c r="JTC41" s="1006"/>
      <c r="JTD41" s="1006"/>
      <c r="JTE41" s="1006"/>
      <c r="JTF41" s="1006"/>
      <c r="JTG41" s="1006"/>
      <c r="JTH41" s="1006"/>
      <c r="JTI41" s="1006"/>
      <c r="JTJ41" s="1006"/>
      <c r="JTK41" s="1006"/>
      <c r="JTL41" s="1006"/>
      <c r="JTM41" s="1006"/>
      <c r="JTN41" s="1006"/>
      <c r="JTO41" s="1006"/>
      <c r="JTP41" s="1006"/>
      <c r="JTQ41" s="1006"/>
      <c r="JTR41" s="1006"/>
      <c r="JTS41" s="1006"/>
      <c r="JTT41" s="1006"/>
      <c r="JTU41" s="1006"/>
      <c r="JTV41" s="1006"/>
      <c r="JTW41" s="1006"/>
      <c r="JTX41" s="1006"/>
      <c r="JTY41" s="1006"/>
      <c r="JTZ41" s="1006"/>
      <c r="JUA41" s="1006"/>
      <c r="JUB41" s="1006"/>
      <c r="JUC41" s="1006"/>
      <c r="JUD41" s="1006"/>
      <c r="JUE41" s="1006"/>
      <c r="JUF41" s="1006"/>
      <c r="JUG41" s="1006"/>
      <c r="JUH41" s="1006"/>
      <c r="JUI41" s="1006"/>
      <c r="JUJ41" s="1006"/>
      <c r="JUK41" s="1006"/>
      <c r="JUL41" s="1006"/>
      <c r="JUM41" s="1006"/>
      <c r="JUN41" s="1006"/>
      <c r="JUO41" s="1006"/>
      <c r="JUP41" s="1006"/>
      <c r="JUQ41" s="1006"/>
      <c r="JUR41" s="1006"/>
      <c r="JUS41" s="1006"/>
      <c r="JUT41" s="1006"/>
      <c r="JUU41" s="1006"/>
      <c r="JUV41" s="1006"/>
      <c r="JUW41" s="1006"/>
      <c r="JUX41" s="1006"/>
      <c r="JUY41" s="1006"/>
      <c r="JUZ41" s="1006"/>
      <c r="JVA41" s="1006"/>
      <c r="JVB41" s="1006"/>
      <c r="JVC41" s="1006"/>
      <c r="JVD41" s="1006"/>
      <c r="JVE41" s="1006"/>
      <c r="JVF41" s="1006"/>
      <c r="JVG41" s="1006"/>
      <c r="JVH41" s="1006"/>
      <c r="JVI41" s="1006"/>
      <c r="JVJ41" s="1006"/>
      <c r="JVK41" s="1006"/>
      <c r="JVL41" s="1006"/>
      <c r="JVM41" s="1006"/>
      <c r="JVN41" s="1006"/>
      <c r="JVO41" s="1006"/>
      <c r="JVP41" s="1006"/>
      <c r="JVQ41" s="1006"/>
      <c r="JVR41" s="1006"/>
      <c r="JVS41" s="1006"/>
      <c r="JVT41" s="1006"/>
      <c r="JVU41" s="1006"/>
      <c r="JVV41" s="1006"/>
      <c r="JVW41" s="1006"/>
      <c r="JVX41" s="1006"/>
      <c r="JVY41" s="1006"/>
      <c r="JVZ41" s="1006"/>
      <c r="JWA41" s="1006"/>
      <c r="JWB41" s="1006"/>
      <c r="JWC41" s="1006"/>
      <c r="JWD41" s="1006"/>
      <c r="JWE41" s="1006"/>
      <c r="JWF41" s="1006"/>
      <c r="JWG41" s="1006"/>
      <c r="JWH41" s="1006"/>
      <c r="JWI41" s="1006"/>
      <c r="JWJ41" s="1006"/>
      <c r="JWK41" s="1006"/>
      <c r="JWL41" s="1006"/>
      <c r="JWM41" s="1006"/>
      <c r="JWN41" s="1006"/>
      <c r="JWO41" s="1006"/>
      <c r="JWP41" s="1006"/>
      <c r="JWQ41" s="1006"/>
      <c r="JWR41" s="1006"/>
      <c r="JWS41" s="1006"/>
      <c r="JWT41" s="1006"/>
      <c r="JWU41" s="1006"/>
      <c r="JWV41" s="1006"/>
      <c r="JWW41" s="1006"/>
      <c r="JWX41" s="1006"/>
      <c r="JWY41" s="1006"/>
      <c r="JWZ41" s="1006"/>
      <c r="JXA41" s="1006"/>
      <c r="JXB41" s="1006"/>
      <c r="JXC41" s="1006"/>
      <c r="JXD41" s="1006"/>
      <c r="JXE41" s="1006"/>
      <c r="JXF41" s="1006"/>
      <c r="JXG41" s="1006"/>
      <c r="JXH41" s="1006"/>
      <c r="JXI41" s="1006"/>
      <c r="JXJ41" s="1006"/>
      <c r="JXK41" s="1006"/>
      <c r="JXL41" s="1006"/>
      <c r="JXM41" s="1006"/>
      <c r="JXN41" s="1006"/>
      <c r="JXO41" s="1006"/>
      <c r="JXP41" s="1006"/>
      <c r="JXQ41" s="1006"/>
      <c r="JXR41" s="1006"/>
      <c r="JXS41" s="1006"/>
      <c r="JXT41" s="1006"/>
      <c r="JXU41" s="1006"/>
      <c r="JXV41" s="1006"/>
      <c r="JXW41" s="1006"/>
      <c r="JXX41" s="1006"/>
      <c r="JXY41" s="1006"/>
      <c r="JXZ41" s="1006"/>
      <c r="JYA41" s="1006"/>
      <c r="JYB41" s="1006"/>
      <c r="JYC41" s="1006"/>
      <c r="JYD41" s="1006"/>
      <c r="JYE41" s="1006"/>
      <c r="JYF41" s="1006"/>
      <c r="JYG41" s="1006"/>
      <c r="JYH41" s="1006"/>
      <c r="JYI41" s="1006"/>
      <c r="JYJ41" s="1006"/>
      <c r="JYK41" s="1006"/>
      <c r="JYL41" s="1006"/>
      <c r="JYM41" s="1006"/>
      <c r="JYN41" s="1006"/>
      <c r="JYO41" s="1006"/>
      <c r="JYP41" s="1006"/>
      <c r="JYQ41" s="1006"/>
      <c r="JYR41" s="1006"/>
      <c r="JYS41" s="1006"/>
      <c r="JYT41" s="1006"/>
      <c r="JYU41" s="1006"/>
      <c r="JYV41" s="1006"/>
      <c r="JYW41" s="1006"/>
      <c r="JYX41" s="1006"/>
      <c r="JYY41" s="1006"/>
      <c r="JYZ41" s="1006"/>
      <c r="JZA41" s="1006"/>
      <c r="JZB41" s="1006"/>
      <c r="JZC41" s="1006"/>
      <c r="JZD41" s="1006"/>
      <c r="JZE41" s="1006"/>
      <c r="JZF41" s="1006"/>
      <c r="JZG41" s="1006"/>
      <c r="JZH41" s="1006"/>
      <c r="JZI41" s="1006"/>
      <c r="JZJ41" s="1006"/>
      <c r="JZK41" s="1006"/>
      <c r="JZL41" s="1006"/>
      <c r="JZM41" s="1006"/>
      <c r="JZN41" s="1006"/>
      <c r="JZO41" s="1006"/>
      <c r="JZP41" s="1006"/>
      <c r="JZQ41" s="1006"/>
      <c r="JZR41" s="1006"/>
      <c r="JZS41" s="1006"/>
      <c r="JZT41" s="1006"/>
      <c r="JZU41" s="1006"/>
      <c r="JZV41" s="1006"/>
      <c r="JZW41" s="1006"/>
      <c r="JZX41" s="1006"/>
      <c r="JZY41" s="1006"/>
      <c r="JZZ41" s="1006"/>
      <c r="KAA41" s="1006"/>
      <c r="KAB41" s="1006"/>
      <c r="KAC41" s="1006"/>
      <c r="KAD41" s="1006"/>
      <c r="KAE41" s="1006"/>
      <c r="KAF41" s="1006"/>
      <c r="KAG41" s="1006"/>
      <c r="KAH41" s="1006"/>
      <c r="KAI41" s="1006"/>
      <c r="KAJ41" s="1006"/>
      <c r="KAK41" s="1006"/>
      <c r="KAL41" s="1006"/>
      <c r="KAM41" s="1006"/>
      <c r="KAN41" s="1006"/>
      <c r="KAO41" s="1006"/>
      <c r="KAP41" s="1006"/>
      <c r="KAQ41" s="1006"/>
      <c r="KAR41" s="1006"/>
      <c r="KAS41" s="1006"/>
      <c r="KAT41" s="1006"/>
      <c r="KAU41" s="1006"/>
      <c r="KAV41" s="1006"/>
      <c r="KAW41" s="1006"/>
      <c r="KAX41" s="1006"/>
      <c r="KAY41" s="1006"/>
      <c r="KAZ41" s="1006"/>
      <c r="KBA41" s="1006"/>
      <c r="KBB41" s="1006"/>
      <c r="KBC41" s="1006"/>
      <c r="KBD41" s="1006"/>
      <c r="KBE41" s="1006"/>
      <c r="KBF41" s="1006"/>
      <c r="KBG41" s="1006"/>
      <c r="KBH41" s="1006"/>
      <c r="KBI41" s="1006"/>
      <c r="KBJ41" s="1006"/>
      <c r="KBK41" s="1006"/>
      <c r="KBL41" s="1006"/>
      <c r="KBM41" s="1006"/>
      <c r="KBN41" s="1006"/>
      <c r="KBO41" s="1006"/>
      <c r="KBP41" s="1006"/>
      <c r="KBQ41" s="1006"/>
      <c r="KBR41" s="1006"/>
      <c r="KBS41" s="1006"/>
      <c r="KBT41" s="1006"/>
      <c r="KBU41" s="1006"/>
      <c r="KBV41" s="1006"/>
      <c r="KBW41" s="1006"/>
      <c r="KBX41" s="1006"/>
      <c r="KBY41" s="1006"/>
      <c r="KBZ41" s="1006"/>
      <c r="KCA41" s="1006"/>
      <c r="KCB41" s="1006"/>
      <c r="KCC41" s="1006"/>
      <c r="KCD41" s="1006"/>
      <c r="KCE41" s="1006"/>
      <c r="KCF41" s="1006"/>
      <c r="KCG41" s="1006"/>
      <c r="KCH41" s="1006"/>
      <c r="KCI41" s="1006"/>
      <c r="KCJ41" s="1006"/>
      <c r="KCK41" s="1006"/>
      <c r="KCL41" s="1006"/>
      <c r="KCM41" s="1006"/>
      <c r="KCN41" s="1006"/>
      <c r="KCO41" s="1006"/>
      <c r="KCP41" s="1006"/>
      <c r="KCQ41" s="1006"/>
      <c r="KCR41" s="1006"/>
      <c r="KCS41" s="1006"/>
      <c r="KCT41" s="1006"/>
      <c r="KCU41" s="1006"/>
      <c r="KCV41" s="1006"/>
      <c r="KCW41" s="1006"/>
      <c r="KCX41" s="1006"/>
      <c r="KCY41" s="1006"/>
      <c r="KCZ41" s="1006"/>
      <c r="KDA41" s="1006"/>
      <c r="KDB41" s="1006"/>
      <c r="KDC41" s="1006"/>
      <c r="KDD41" s="1006"/>
      <c r="KDE41" s="1006"/>
      <c r="KDF41" s="1006"/>
      <c r="KDG41" s="1006"/>
      <c r="KDH41" s="1006"/>
      <c r="KDI41" s="1006"/>
      <c r="KDJ41" s="1006"/>
      <c r="KDK41" s="1006"/>
      <c r="KDL41" s="1006"/>
      <c r="KDM41" s="1006"/>
      <c r="KDN41" s="1006"/>
      <c r="KDO41" s="1006"/>
      <c r="KDP41" s="1006"/>
      <c r="KDQ41" s="1006"/>
      <c r="KDR41" s="1006"/>
      <c r="KDS41" s="1006"/>
      <c r="KDT41" s="1006"/>
      <c r="KDU41" s="1006"/>
      <c r="KDV41" s="1006"/>
      <c r="KDW41" s="1006"/>
      <c r="KDX41" s="1006"/>
      <c r="KDY41" s="1006"/>
      <c r="KDZ41" s="1006"/>
      <c r="KEA41" s="1006"/>
      <c r="KEB41" s="1006"/>
      <c r="KEC41" s="1006"/>
      <c r="KED41" s="1006"/>
      <c r="KEE41" s="1006"/>
      <c r="KEF41" s="1006"/>
      <c r="KEG41" s="1006"/>
      <c r="KEH41" s="1006"/>
      <c r="KEI41" s="1006"/>
      <c r="KEJ41" s="1006"/>
      <c r="KEK41" s="1006"/>
      <c r="KEL41" s="1006"/>
      <c r="KEM41" s="1006"/>
      <c r="KEN41" s="1006"/>
      <c r="KEO41" s="1006"/>
      <c r="KEP41" s="1006"/>
      <c r="KEQ41" s="1006"/>
      <c r="KER41" s="1006"/>
      <c r="KES41" s="1006"/>
      <c r="KET41" s="1006"/>
      <c r="KEU41" s="1006"/>
      <c r="KEV41" s="1006"/>
      <c r="KEW41" s="1006"/>
      <c r="KEX41" s="1006"/>
      <c r="KEY41" s="1006"/>
      <c r="KEZ41" s="1006"/>
      <c r="KFA41" s="1006"/>
      <c r="KFB41" s="1006"/>
      <c r="KFC41" s="1006"/>
      <c r="KFD41" s="1006"/>
      <c r="KFE41" s="1006"/>
      <c r="KFF41" s="1006"/>
      <c r="KFG41" s="1006"/>
      <c r="KFH41" s="1006"/>
      <c r="KFI41" s="1006"/>
      <c r="KFJ41" s="1006"/>
      <c r="KFK41" s="1006"/>
      <c r="KFL41" s="1006"/>
      <c r="KFM41" s="1006"/>
      <c r="KFN41" s="1006"/>
      <c r="KFO41" s="1006"/>
      <c r="KFP41" s="1006"/>
      <c r="KFQ41" s="1006"/>
      <c r="KFR41" s="1006"/>
      <c r="KFS41" s="1006"/>
      <c r="KFT41" s="1006"/>
      <c r="KFU41" s="1006"/>
      <c r="KFV41" s="1006"/>
      <c r="KFW41" s="1006"/>
      <c r="KFX41" s="1006"/>
      <c r="KFY41" s="1006"/>
      <c r="KFZ41" s="1006"/>
      <c r="KGA41" s="1006"/>
      <c r="KGB41" s="1006"/>
      <c r="KGC41" s="1006"/>
      <c r="KGD41" s="1006"/>
      <c r="KGE41" s="1006"/>
      <c r="KGF41" s="1006"/>
      <c r="KGG41" s="1006"/>
      <c r="KGH41" s="1006"/>
      <c r="KGI41" s="1006"/>
      <c r="KGJ41" s="1006"/>
      <c r="KGK41" s="1006"/>
      <c r="KGL41" s="1006"/>
      <c r="KGM41" s="1006"/>
      <c r="KGN41" s="1006"/>
      <c r="KGO41" s="1006"/>
      <c r="KGP41" s="1006"/>
      <c r="KGQ41" s="1006"/>
      <c r="KGR41" s="1006"/>
      <c r="KGS41" s="1006"/>
      <c r="KGT41" s="1006"/>
      <c r="KGU41" s="1006"/>
      <c r="KGV41" s="1006"/>
      <c r="KGW41" s="1006"/>
      <c r="KGX41" s="1006"/>
      <c r="KGY41" s="1006"/>
      <c r="KGZ41" s="1006"/>
      <c r="KHA41" s="1006"/>
      <c r="KHB41" s="1006"/>
      <c r="KHC41" s="1006"/>
      <c r="KHD41" s="1006"/>
      <c r="KHE41" s="1006"/>
      <c r="KHF41" s="1006"/>
      <c r="KHG41" s="1006"/>
      <c r="KHH41" s="1006"/>
      <c r="KHI41" s="1006"/>
      <c r="KHJ41" s="1006"/>
      <c r="KHK41" s="1006"/>
      <c r="KHL41" s="1006"/>
      <c r="KHM41" s="1006"/>
      <c r="KHN41" s="1006"/>
      <c r="KHO41" s="1006"/>
      <c r="KHP41" s="1006"/>
      <c r="KHQ41" s="1006"/>
      <c r="KHR41" s="1006"/>
      <c r="KHS41" s="1006"/>
      <c r="KHT41" s="1006"/>
      <c r="KHU41" s="1006"/>
      <c r="KHV41" s="1006"/>
      <c r="KHW41" s="1006"/>
      <c r="KHX41" s="1006"/>
      <c r="KHY41" s="1006"/>
      <c r="KHZ41" s="1006"/>
      <c r="KIA41" s="1006"/>
      <c r="KIB41" s="1006"/>
      <c r="KIC41" s="1006"/>
      <c r="KID41" s="1006"/>
      <c r="KIE41" s="1006"/>
      <c r="KIF41" s="1006"/>
      <c r="KIG41" s="1006"/>
      <c r="KIH41" s="1006"/>
      <c r="KII41" s="1006"/>
      <c r="KIJ41" s="1006"/>
      <c r="KIK41" s="1006"/>
      <c r="KIL41" s="1006"/>
      <c r="KIM41" s="1006"/>
      <c r="KIN41" s="1006"/>
      <c r="KIO41" s="1006"/>
      <c r="KIP41" s="1006"/>
      <c r="KIQ41" s="1006"/>
      <c r="KIR41" s="1006"/>
      <c r="KIS41" s="1006"/>
      <c r="KIT41" s="1006"/>
      <c r="KIU41" s="1006"/>
      <c r="KIV41" s="1006"/>
      <c r="KIW41" s="1006"/>
      <c r="KIX41" s="1006"/>
      <c r="KIY41" s="1006"/>
      <c r="KIZ41" s="1006"/>
      <c r="KJA41" s="1006"/>
      <c r="KJB41" s="1006"/>
      <c r="KJC41" s="1006"/>
      <c r="KJD41" s="1006"/>
      <c r="KJE41" s="1006"/>
      <c r="KJF41" s="1006"/>
      <c r="KJG41" s="1006"/>
      <c r="KJH41" s="1006"/>
      <c r="KJI41" s="1006"/>
      <c r="KJJ41" s="1006"/>
      <c r="KJK41" s="1006"/>
      <c r="KJL41" s="1006"/>
      <c r="KJM41" s="1006"/>
      <c r="KJN41" s="1006"/>
      <c r="KJO41" s="1006"/>
      <c r="KJP41" s="1006"/>
      <c r="KJQ41" s="1006"/>
      <c r="KJR41" s="1006"/>
      <c r="KJS41" s="1006"/>
      <c r="KJT41" s="1006"/>
      <c r="KJU41" s="1006"/>
      <c r="KJV41" s="1006"/>
      <c r="KJW41" s="1006"/>
      <c r="KJX41" s="1006"/>
      <c r="KJY41" s="1006"/>
      <c r="KJZ41" s="1006"/>
      <c r="KKA41" s="1006"/>
      <c r="KKB41" s="1006"/>
      <c r="KKC41" s="1006"/>
      <c r="KKD41" s="1006"/>
      <c r="KKE41" s="1006"/>
      <c r="KKF41" s="1006"/>
      <c r="KKG41" s="1006"/>
      <c r="KKH41" s="1006"/>
      <c r="KKI41" s="1006"/>
      <c r="KKJ41" s="1006"/>
      <c r="KKK41" s="1006"/>
      <c r="KKL41" s="1006"/>
      <c r="KKM41" s="1006"/>
      <c r="KKN41" s="1006"/>
      <c r="KKO41" s="1006"/>
      <c r="KKP41" s="1006"/>
      <c r="KKQ41" s="1006"/>
      <c r="KKR41" s="1006"/>
      <c r="KKS41" s="1006"/>
      <c r="KKT41" s="1006"/>
      <c r="KKU41" s="1006"/>
      <c r="KKV41" s="1006"/>
      <c r="KKW41" s="1006"/>
      <c r="KKX41" s="1006"/>
      <c r="KKY41" s="1006"/>
      <c r="KKZ41" s="1006"/>
      <c r="KLA41" s="1006"/>
      <c r="KLB41" s="1006"/>
      <c r="KLC41" s="1006"/>
      <c r="KLD41" s="1006"/>
      <c r="KLE41" s="1006"/>
      <c r="KLF41" s="1006"/>
      <c r="KLG41" s="1006"/>
      <c r="KLH41" s="1006"/>
      <c r="KLI41" s="1006"/>
      <c r="KLJ41" s="1006"/>
      <c r="KLK41" s="1006"/>
      <c r="KLL41" s="1006"/>
      <c r="KLM41" s="1006"/>
      <c r="KLN41" s="1006"/>
      <c r="KLO41" s="1006"/>
      <c r="KLP41" s="1006"/>
      <c r="KLQ41" s="1006"/>
      <c r="KLR41" s="1006"/>
      <c r="KLS41" s="1006"/>
      <c r="KLT41" s="1006"/>
      <c r="KLU41" s="1006"/>
      <c r="KLV41" s="1006"/>
      <c r="KLW41" s="1006"/>
      <c r="KLX41" s="1006"/>
      <c r="KLY41" s="1006"/>
      <c r="KLZ41" s="1006"/>
      <c r="KMA41" s="1006"/>
      <c r="KMB41" s="1006"/>
      <c r="KMC41" s="1006"/>
      <c r="KMD41" s="1006"/>
      <c r="KME41" s="1006"/>
      <c r="KMF41" s="1006"/>
      <c r="KMG41" s="1006"/>
      <c r="KMH41" s="1006"/>
      <c r="KMI41" s="1006"/>
      <c r="KMJ41" s="1006"/>
      <c r="KMK41" s="1006"/>
      <c r="KML41" s="1006"/>
      <c r="KMM41" s="1006"/>
      <c r="KMN41" s="1006"/>
      <c r="KMO41" s="1006"/>
      <c r="KMP41" s="1006"/>
      <c r="KMQ41" s="1006"/>
      <c r="KMR41" s="1006"/>
      <c r="KMS41" s="1006"/>
      <c r="KMT41" s="1006"/>
      <c r="KMU41" s="1006"/>
      <c r="KMV41" s="1006"/>
      <c r="KMW41" s="1006"/>
      <c r="KMX41" s="1006"/>
      <c r="KMY41" s="1006"/>
      <c r="KMZ41" s="1006"/>
      <c r="KNA41" s="1006"/>
      <c r="KNB41" s="1006"/>
      <c r="KNC41" s="1006"/>
      <c r="KND41" s="1006"/>
      <c r="KNE41" s="1006"/>
      <c r="KNF41" s="1006"/>
      <c r="KNG41" s="1006"/>
      <c r="KNH41" s="1006"/>
      <c r="KNI41" s="1006"/>
      <c r="KNJ41" s="1006"/>
      <c r="KNK41" s="1006"/>
      <c r="KNL41" s="1006"/>
      <c r="KNM41" s="1006"/>
      <c r="KNN41" s="1006"/>
      <c r="KNO41" s="1006"/>
      <c r="KNP41" s="1006"/>
      <c r="KNQ41" s="1006"/>
      <c r="KNR41" s="1006"/>
      <c r="KNS41" s="1006"/>
      <c r="KNT41" s="1006"/>
      <c r="KNU41" s="1006"/>
      <c r="KNV41" s="1006"/>
      <c r="KNW41" s="1006"/>
      <c r="KNX41" s="1006"/>
      <c r="KNY41" s="1006"/>
      <c r="KNZ41" s="1006"/>
      <c r="KOA41" s="1006"/>
      <c r="KOB41" s="1006"/>
      <c r="KOC41" s="1006"/>
      <c r="KOD41" s="1006"/>
      <c r="KOE41" s="1006"/>
      <c r="KOF41" s="1006"/>
      <c r="KOG41" s="1006"/>
      <c r="KOH41" s="1006"/>
      <c r="KOI41" s="1006"/>
      <c r="KOJ41" s="1006"/>
      <c r="KOK41" s="1006"/>
      <c r="KOL41" s="1006"/>
      <c r="KOM41" s="1006"/>
      <c r="KON41" s="1006"/>
      <c r="KOO41" s="1006"/>
      <c r="KOP41" s="1006"/>
      <c r="KOQ41" s="1006"/>
      <c r="KOR41" s="1006"/>
      <c r="KOS41" s="1006"/>
      <c r="KOT41" s="1006"/>
      <c r="KOU41" s="1006"/>
      <c r="KOV41" s="1006"/>
      <c r="KOW41" s="1006"/>
      <c r="KOX41" s="1006"/>
      <c r="KOY41" s="1006"/>
      <c r="KOZ41" s="1006"/>
      <c r="KPA41" s="1006"/>
      <c r="KPB41" s="1006"/>
      <c r="KPC41" s="1006"/>
      <c r="KPD41" s="1006"/>
      <c r="KPE41" s="1006"/>
      <c r="KPF41" s="1006"/>
      <c r="KPG41" s="1006"/>
      <c r="KPH41" s="1006"/>
      <c r="KPI41" s="1006"/>
      <c r="KPJ41" s="1006"/>
      <c r="KPK41" s="1006"/>
      <c r="KPL41" s="1006"/>
      <c r="KPM41" s="1006"/>
      <c r="KPN41" s="1006"/>
      <c r="KPO41" s="1006"/>
      <c r="KPP41" s="1006"/>
      <c r="KPQ41" s="1006"/>
      <c r="KPR41" s="1006"/>
      <c r="KPS41" s="1006"/>
      <c r="KPT41" s="1006"/>
      <c r="KPU41" s="1006"/>
      <c r="KPV41" s="1006"/>
      <c r="KPW41" s="1006"/>
      <c r="KPX41" s="1006"/>
      <c r="KPY41" s="1006"/>
      <c r="KPZ41" s="1006"/>
      <c r="KQA41" s="1006"/>
      <c r="KQB41" s="1006"/>
      <c r="KQC41" s="1006"/>
      <c r="KQD41" s="1006"/>
      <c r="KQE41" s="1006"/>
      <c r="KQF41" s="1006"/>
      <c r="KQG41" s="1006"/>
      <c r="KQH41" s="1006"/>
      <c r="KQI41" s="1006"/>
      <c r="KQJ41" s="1006"/>
      <c r="KQK41" s="1006"/>
      <c r="KQL41" s="1006"/>
      <c r="KQM41" s="1006"/>
      <c r="KQN41" s="1006"/>
      <c r="KQO41" s="1006"/>
      <c r="KQP41" s="1006"/>
      <c r="KQQ41" s="1006"/>
      <c r="KQR41" s="1006"/>
      <c r="KQS41" s="1006"/>
      <c r="KQT41" s="1006"/>
      <c r="KQU41" s="1006"/>
      <c r="KQV41" s="1006"/>
      <c r="KQW41" s="1006"/>
      <c r="KQX41" s="1006"/>
      <c r="KQY41" s="1006"/>
      <c r="KQZ41" s="1006"/>
      <c r="KRA41" s="1006"/>
      <c r="KRB41" s="1006"/>
      <c r="KRC41" s="1006"/>
      <c r="KRD41" s="1006"/>
      <c r="KRE41" s="1006"/>
      <c r="KRF41" s="1006"/>
      <c r="KRG41" s="1006"/>
      <c r="KRH41" s="1006"/>
      <c r="KRI41" s="1006"/>
      <c r="KRJ41" s="1006"/>
      <c r="KRK41" s="1006"/>
      <c r="KRL41" s="1006"/>
      <c r="KRM41" s="1006"/>
      <c r="KRN41" s="1006"/>
      <c r="KRO41" s="1006"/>
      <c r="KRP41" s="1006"/>
      <c r="KRQ41" s="1006"/>
      <c r="KRR41" s="1006"/>
      <c r="KRS41" s="1006"/>
      <c r="KRT41" s="1006"/>
      <c r="KRU41" s="1006"/>
      <c r="KRV41" s="1006"/>
      <c r="KRW41" s="1006"/>
      <c r="KRX41" s="1006"/>
      <c r="KRY41" s="1006"/>
      <c r="KRZ41" s="1006"/>
      <c r="KSA41" s="1006"/>
      <c r="KSB41" s="1006"/>
      <c r="KSC41" s="1006"/>
      <c r="KSD41" s="1006"/>
      <c r="KSE41" s="1006"/>
      <c r="KSF41" s="1006"/>
      <c r="KSG41" s="1006"/>
      <c r="KSH41" s="1006"/>
      <c r="KSI41" s="1006"/>
      <c r="KSJ41" s="1006"/>
      <c r="KSK41" s="1006"/>
      <c r="KSL41" s="1006"/>
      <c r="KSM41" s="1006"/>
      <c r="KSN41" s="1006"/>
      <c r="KSO41" s="1006"/>
      <c r="KSP41" s="1006"/>
      <c r="KSQ41" s="1006"/>
      <c r="KSR41" s="1006"/>
      <c r="KSS41" s="1006"/>
      <c r="KST41" s="1006"/>
      <c r="KSU41" s="1006"/>
      <c r="KSV41" s="1006"/>
      <c r="KSW41" s="1006"/>
      <c r="KSX41" s="1006"/>
      <c r="KSY41" s="1006"/>
      <c r="KSZ41" s="1006"/>
      <c r="KTA41" s="1006"/>
      <c r="KTB41" s="1006"/>
      <c r="KTC41" s="1006"/>
      <c r="KTD41" s="1006"/>
      <c r="KTE41" s="1006"/>
      <c r="KTF41" s="1006"/>
      <c r="KTG41" s="1006"/>
      <c r="KTH41" s="1006"/>
      <c r="KTI41" s="1006"/>
      <c r="KTJ41" s="1006"/>
      <c r="KTK41" s="1006"/>
      <c r="KTL41" s="1006"/>
      <c r="KTM41" s="1006"/>
      <c r="KTN41" s="1006"/>
      <c r="KTO41" s="1006"/>
      <c r="KTP41" s="1006"/>
      <c r="KTQ41" s="1006"/>
      <c r="KTR41" s="1006"/>
      <c r="KTS41" s="1006"/>
      <c r="KTT41" s="1006"/>
      <c r="KTU41" s="1006"/>
      <c r="KTV41" s="1006"/>
      <c r="KTW41" s="1006"/>
      <c r="KTX41" s="1006"/>
      <c r="KTY41" s="1006"/>
      <c r="KTZ41" s="1006"/>
      <c r="KUA41" s="1006"/>
      <c r="KUB41" s="1006"/>
      <c r="KUC41" s="1006"/>
      <c r="KUD41" s="1006"/>
      <c r="KUE41" s="1006"/>
      <c r="KUF41" s="1006"/>
      <c r="KUG41" s="1006"/>
      <c r="KUH41" s="1006"/>
      <c r="KUI41" s="1006"/>
      <c r="KUJ41" s="1006"/>
      <c r="KUK41" s="1006"/>
      <c r="KUL41" s="1006"/>
      <c r="KUM41" s="1006"/>
      <c r="KUN41" s="1006"/>
      <c r="KUO41" s="1006"/>
      <c r="KUP41" s="1006"/>
      <c r="KUQ41" s="1006"/>
      <c r="KUR41" s="1006"/>
      <c r="KUS41" s="1006"/>
      <c r="KUT41" s="1006"/>
      <c r="KUU41" s="1006"/>
      <c r="KUV41" s="1006"/>
      <c r="KUW41" s="1006"/>
      <c r="KUX41" s="1006"/>
      <c r="KUY41" s="1006"/>
      <c r="KUZ41" s="1006"/>
      <c r="KVA41" s="1006"/>
      <c r="KVB41" s="1006"/>
      <c r="KVC41" s="1006"/>
      <c r="KVD41" s="1006"/>
      <c r="KVE41" s="1006"/>
      <c r="KVF41" s="1006"/>
      <c r="KVG41" s="1006"/>
      <c r="KVH41" s="1006"/>
      <c r="KVI41" s="1006"/>
      <c r="KVJ41" s="1006"/>
      <c r="KVK41" s="1006"/>
      <c r="KVL41" s="1006"/>
      <c r="KVM41" s="1006"/>
      <c r="KVN41" s="1006"/>
      <c r="KVO41" s="1006"/>
      <c r="KVP41" s="1006"/>
      <c r="KVQ41" s="1006"/>
      <c r="KVR41" s="1006"/>
      <c r="KVS41" s="1006"/>
      <c r="KVT41" s="1006"/>
      <c r="KVU41" s="1006"/>
      <c r="KVV41" s="1006"/>
      <c r="KVW41" s="1006"/>
      <c r="KVX41" s="1006"/>
      <c r="KVY41" s="1006"/>
      <c r="KVZ41" s="1006"/>
      <c r="KWA41" s="1006"/>
      <c r="KWB41" s="1006"/>
      <c r="KWC41" s="1006"/>
      <c r="KWD41" s="1006"/>
      <c r="KWE41" s="1006"/>
      <c r="KWF41" s="1006"/>
      <c r="KWG41" s="1006"/>
      <c r="KWH41" s="1006"/>
      <c r="KWI41" s="1006"/>
      <c r="KWJ41" s="1006"/>
      <c r="KWK41" s="1006"/>
      <c r="KWL41" s="1006"/>
      <c r="KWM41" s="1006"/>
      <c r="KWN41" s="1006"/>
      <c r="KWO41" s="1006"/>
      <c r="KWP41" s="1006"/>
      <c r="KWQ41" s="1006"/>
      <c r="KWR41" s="1006"/>
      <c r="KWS41" s="1006"/>
      <c r="KWT41" s="1006"/>
      <c r="KWU41" s="1006"/>
      <c r="KWV41" s="1006"/>
      <c r="KWW41" s="1006"/>
      <c r="KWX41" s="1006"/>
      <c r="KWY41" s="1006"/>
      <c r="KWZ41" s="1006"/>
      <c r="KXA41" s="1006"/>
      <c r="KXB41" s="1006"/>
      <c r="KXC41" s="1006"/>
      <c r="KXD41" s="1006"/>
      <c r="KXE41" s="1006"/>
      <c r="KXF41" s="1006"/>
      <c r="KXG41" s="1006"/>
      <c r="KXH41" s="1006"/>
      <c r="KXI41" s="1006"/>
      <c r="KXJ41" s="1006"/>
      <c r="KXK41" s="1006"/>
      <c r="KXL41" s="1006"/>
      <c r="KXM41" s="1006"/>
      <c r="KXN41" s="1006"/>
      <c r="KXO41" s="1006"/>
      <c r="KXP41" s="1006"/>
      <c r="KXQ41" s="1006"/>
      <c r="KXR41" s="1006"/>
      <c r="KXS41" s="1006"/>
      <c r="KXT41" s="1006"/>
      <c r="KXU41" s="1006"/>
      <c r="KXV41" s="1006"/>
      <c r="KXW41" s="1006"/>
      <c r="KXX41" s="1006"/>
      <c r="KXY41" s="1006"/>
      <c r="KXZ41" s="1006"/>
      <c r="KYA41" s="1006"/>
      <c r="KYB41" s="1006"/>
      <c r="KYC41" s="1006"/>
      <c r="KYD41" s="1006"/>
      <c r="KYE41" s="1006"/>
      <c r="KYF41" s="1006"/>
      <c r="KYG41" s="1006"/>
      <c r="KYH41" s="1006"/>
      <c r="KYI41" s="1006"/>
      <c r="KYJ41" s="1006"/>
      <c r="KYK41" s="1006"/>
      <c r="KYL41" s="1006"/>
      <c r="KYM41" s="1006"/>
      <c r="KYN41" s="1006"/>
      <c r="KYO41" s="1006"/>
      <c r="KYP41" s="1006"/>
      <c r="KYQ41" s="1006"/>
      <c r="KYR41" s="1006"/>
      <c r="KYS41" s="1006"/>
      <c r="KYT41" s="1006"/>
      <c r="KYU41" s="1006"/>
      <c r="KYV41" s="1006"/>
      <c r="KYW41" s="1006"/>
      <c r="KYX41" s="1006"/>
      <c r="KYY41" s="1006"/>
      <c r="KYZ41" s="1006"/>
      <c r="KZA41" s="1006"/>
      <c r="KZB41" s="1006"/>
      <c r="KZC41" s="1006"/>
      <c r="KZD41" s="1006"/>
      <c r="KZE41" s="1006"/>
      <c r="KZF41" s="1006"/>
      <c r="KZG41" s="1006"/>
      <c r="KZH41" s="1006"/>
      <c r="KZI41" s="1006"/>
      <c r="KZJ41" s="1006"/>
      <c r="KZK41" s="1006"/>
      <c r="KZL41" s="1006"/>
      <c r="KZM41" s="1006"/>
      <c r="KZN41" s="1006"/>
      <c r="KZO41" s="1006"/>
      <c r="KZP41" s="1006"/>
      <c r="KZQ41" s="1006"/>
      <c r="KZR41" s="1006"/>
      <c r="KZS41" s="1006"/>
      <c r="KZT41" s="1006"/>
      <c r="KZU41" s="1006"/>
      <c r="KZV41" s="1006"/>
      <c r="KZW41" s="1006"/>
      <c r="KZX41" s="1006"/>
      <c r="KZY41" s="1006"/>
      <c r="KZZ41" s="1006"/>
      <c r="LAA41" s="1006"/>
      <c r="LAB41" s="1006"/>
      <c r="LAC41" s="1006"/>
      <c r="LAD41" s="1006"/>
      <c r="LAE41" s="1006"/>
      <c r="LAF41" s="1006"/>
      <c r="LAG41" s="1006"/>
      <c r="LAH41" s="1006"/>
      <c r="LAI41" s="1006"/>
      <c r="LAJ41" s="1006"/>
      <c r="LAK41" s="1006"/>
      <c r="LAL41" s="1006"/>
      <c r="LAM41" s="1006"/>
      <c r="LAN41" s="1006"/>
      <c r="LAO41" s="1006"/>
      <c r="LAP41" s="1006"/>
      <c r="LAQ41" s="1006"/>
      <c r="LAR41" s="1006"/>
      <c r="LAS41" s="1006"/>
      <c r="LAT41" s="1006"/>
      <c r="LAU41" s="1006"/>
      <c r="LAV41" s="1006"/>
      <c r="LAW41" s="1006"/>
      <c r="LAX41" s="1006"/>
      <c r="LAY41" s="1006"/>
      <c r="LAZ41" s="1006"/>
      <c r="LBA41" s="1006"/>
      <c r="LBB41" s="1006"/>
      <c r="LBC41" s="1006"/>
      <c r="LBD41" s="1006"/>
      <c r="LBE41" s="1006"/>
      <c r="LBF41" s="1006"/>
      <c r="LBG41" s="1006"/>
      <c r="LBH41" s="1006"/>
      <c r="LBI41" s="1006"/>
      <c r="LBJ41" s="1006"/>
      <c r="LBK41" s="1006"/>
      <c r="LBL41" s="1006"/>
      <c r="LBM41" s="1006"/>
      <c r="LBN41" s="1006"/>
      <c r="LBO41" s="1006"/>
      <c r="LBP41" s="1006"/>
      <c r="LBQ41" s="1006"/>
      <c r="LBR41" s="1006"/>
      <c r="LBS41" s="1006"/>
      <c r="LBT41" s="1006"/>
      <c r="LBU41" s="1006"/>
      <c r="LBV41" s="1006"/>
      <c r="LBW41" s="1006"/>
      <c r="LBX41" s="1006"/>
      <c r="LBY41" s="1006"/>
      <c r="LBZ41" s="1006"/>
      <c r="LCA41" s="1006"/>
      <c r="LCB41" s="1006"/>
      <c r="LCC41" s="1006"/>
      <c r="LCD41" s="1006"/>
      <c r="LCE41" s="1006"/>
      <c r="LCF41" s="1006"/>
      <c r="LCG41" s="1006"/>
      <c r="LCH41" s="1006"/>
      <c r="LCI41" s="1006"/>
      <c r="LCJ41" s="1006"/>
      <c r="LCK41" s="1006"/>
      <c r="LCL41" s="1006"/>
      <c r="LCM41" s="1006"/>
      <c r="LCN41" s="1006"/>
      <c r="LCO41" s="1006"/>
      <c r="LCP41" s="1006"/>
      <c r="LCQ41" s="1006"/>
      <c r="LCR41" s="1006"/>
      <c r="LCS41" s="1006"/>
      <c r="LCT41" s="1006"/>
      <c r="LCU41" s="1006"/>
      <c r="LCV41" s="1006"/>
      <c r="LCW41" s="1006"/>
      <c r="LCX41" s="1006"/>
      <c r="LCY41" s="1006"/>
      <c r="LCZ41" s="1006"/>
      <c r="LDA41" s="1006"/>
      <c r="LDB41" s="1006"/>
      <c r="LDC41" s="1006"/>
      <c r="LDD41" s="1006"/>
      <c r="LDE41" s="1006"/>
      <c r="LDF41" s="1006"/>
      <c r="LDG41" s="1006"/>
      <c r="LDH41" s="1006"/>
      <c r="LDI41" s="1006"/>
      <c r="LDJ41" s="1006"/>
      <c r="LDK41" s="1006"/>
      <c r="LDL41" s="1006"/>
      <c r="LDM41" s="1006"/>
      <c r="LDN41" s="1006"/>
      <c r="LDO41" s="1006"/>
      <c r="LDP41" s="1006"/>
      <c r="LDQ41" s="1006"/>
      <c r="LDR41" s="1006"/>
      <c r="LDS41" s="1006"/>
      <c r="LDT41" s="1006"/>
      <c r="LDU41" s="1006"/>
      <c r="LDV41" s="1006"/>
      <c r="LDW41" s="1006"/>
      <c r="LDX41" s="1006"/>
      <c r="LDY41" s="1006"/>
      <c r="LDZ41" s="1006"/>
      <c r="LEA41" s="1006"/>
      <c r="LEB41" s="1006"/>
      <c r="LEC41" s="1006"/>
      <c r="LED41" s="1006"/>
      <c r="LEE41" s="1006"/>
      <c r="LEF41" s="1006"/>
      <c r="LEG41" s="1006"/>
      <c r="LEH41" s="1006"/>
      <c r="LEI41" s="1006"/>
      <c r="LEJ41" s="1006"/>
      <c r="LEK41" s="1006"/>
      <c r="LEL41" s="1006"/>
      <c r="LEM41" s="1006"/>
      <c r="LEN41" s="1006"/>
      <c r="LEO41" s="1006"/>
      <c r="LEP41" s="1006"/>
      <c r="LEQ41" s="1006"/>
      <c r="LER41" s="1006"/>
      <c r="LES41" s="1006"/>
      <c r="LET41" s="1006"/>
      <c r="LEU41" s="1006"/>
      <c r="LEV41" s="1006"/>
      <c r="LEW41" s="1006"/>
      <c r="LEX41" s="1006"/>
      <c r="LEY41" s="1006"/>
      <c r="LEZ41" s="1006"/>
      <c r="LFA41" s="1006"/>
      <c r="LFB41" s="1006"/>
      <c r="LFC41" s="1006"/>
      <c r="LFD41" s="1006"/>
      <c r="LFE41" s="1006"/>
      <c r="LFF41" s="1006"/>
      <c r="LFG41" s="1006"/>
      <c r="LFH41" s="1006"/>
      <c r="LFI41" s="1006"/>
      <c r="LFJ41" s="1006"/>
      <c r="LFK41" s="1006"/>
      <c r="LFL41" s="1006"/>
      <c r="LFM41" s="1006"/>
      <c r="LFN41" s="1006"/>
      <c r="LFO41" s="1006"/>
      <c r="LFP41" s="1006"/>
      <c r="LFQ41" s="1006"/>
      <c r="LFR41" s="1006"/>
      <c r="LFS41" s="1006"/>
      <c r="LFT41" s="1006"/>
      <c r="LFU41" s="1006"/>
      <c r="LFV41" s="1006"/>
      <c r="LFW41" s="1006"/>
      <c r="LFX41" s="1006"/>
      <c r="LFY41" s="1006"/>
      <c r="LFZ41" s="1006"/>
      <c r="LGA41" s="1006"/>
      <c r="LGB41" s="1006"/>
      <c r="LGC41" s="1006"/>
      <c r="LGD41" s="1006"/>
      <c r="LGE41" s="1006"/>
      <c r="LGF41" s="1006"/>
      <c r="LGG41" s="1006"/>
      <c r="LGH41" s="1006"/>
      <c r="LGI41" s="1006"/>
      <c r="LGJ41" s="1006"/>
      <c r="LGK41" s="1006"/>
      <c r="LGL41" s="1006"/>
      <c r="LGM41" s="1006"/>
      <c r="LGN41" s="1006"/>
      <c r="LGO41" s="1006"/>
      <c r="LGP41" s="1006"/>
      <c r="LGQ41" s="1006"/>
      <c r="LGR41" s="1006"/>
      <c r="LGS41" s="1006"/>
      <c r="LGT41" s="1006"/>
      <c r="LGU41" s="1006"/>
      <c r="LGV41" s="1006"/>
      <c r="LGW41" s="1006"/>
      <c r="LGX41" s="1006"/>
      <c r="LGY41" s="1006"/>
      <c r="LGZ41" s="1006"/>
      <c r="LHA41" s="1006"/>
      <c r="LHB41" s="1006"/>
      <c r="LHC41" s="1006"/>
      <c r="LHD41" s="1006"/>
      <c r="LHE41" s="1006"/>
      <c r="LHF41" s="1006"/>
      <c r="LHG41" s="1006"/>
      <c r="LHH41" s="1006"/>
      <c r="LHI41" s="1006"/>
      <c r="LHJ41" s="1006"/>
      <c r="LHK41" s="1006"/>
      <c r="LHL41" s="1006"/>
      <c r="LHM41" s="1006"/>
      <c r="LHN41" s="1006"/>
      <c r="LHO41" s="1006"/>
      <c r="LHP41" s="1006"/>
      <c r="LHQ41" s="1006"/>
      <c r="LHR41" s="1006"/>
      <c r="LHS41" s="1006"/>
      <c r="LHT41" s="1006"/>
      <c r="LHU41" s="1006"/>
      <c r="LHV41" s="1006"/>
      <c r="LHW41" s="1006"/>
      <c r="LHX41" s="1006"/>
      <c r="LHY41" s="1006"/>
      <c r="LHZ41" s="1006"/>
      <c r="LIA41" s="1006"/>
      <c r="LIB41" s="1006"/>
      <c r="LIC41" s="1006"/>
      <c r="LID41" s="1006"/>
      <c r="LIE41" s="1006"/>
      <c r="LIF41" s="1006"/>
      <c r="LIG41" s="1006"/>
      <c r="LIH41" s="1006"/>
      <c r="LII41" s="1006"/>
      <c r="LIJ41" s="1006"/>
      <c r="LIK41" s="1006"/>
      <c r="LIL41" s="1006"/>
      <c r="LIM41" s="1006"/>
      <c r="LIN41" s="1006"/>
      <c r="LIO41" s="1006"/>
      <c r="LIP41" s="1006"/>
      <c r="LIQ41" s="1006"/>
      <c r="LIR41" s="1006"/>
      <c r="LIS41" s="1006"/>
      <c r="LIT41" s="1006"/>
      <c r="LIU41" s="1006"/>
      <c r="LIV41" s="1006"/>
      <c r="LIW41" s="1006"/>
      <c r="LIX41" s="1006"/>
      <c r="LIY41" s="1006"/>
      <c r="LIZ41" s="1006"/>
      <c r="LJA41" s="1006"/>
      <c r="LJB41" s="1006"/>
      <c r="LJC41" s="1006"/>
      <c r="LJD41" s="1006"/>
      <c r="LJE41" s="1006"/>
      <c r="LJF41" s="1006"/>
      <c r="LJG41" s="1006"/>
      <c r="LJH41" s="1006"/>
      <c r="LJI41" s="1006"/>
      <c r="LJJ41" s="1006"/>
      <c r="LJK41" s="1006"/>
      <c r="LJL41" s="1006"/>
      <c r="LJM41" s="1006"/>
      <c r="LJN41" s="1006"/>
      <c r="LJO41" s="1006"/>
      <c r="LJP41" s="1006"/>
      <c r="LJQ41" s="1006"/>
      <c r="LJR41" s="1006"/>
      <c r="LJS41" s="1006"/>
      <c r="LJT41" s="1006"/>
      <c r="LJU41" s="1006"/>
      <c r="LJV41" s="1006"/>
      <c r="LJW41" s="1006"/>
      <c r="LJX41" s="1006"/>
      <c r="LJY41" s="1006"/>
      <c r="LJZ41" s="1006"/>
      <c r="LKA41" s="1006"/>
      <c r="LKB41" s="1006"/>
      <c r="LKC41" s="1006"/>
      <c r="LKD41" s="1006"/>
      <c r="LKE41" s="1006"/>
      <c r="LKF41" s="1006"/>
      <c r="LKG41" s="1006"/>
      <c r="LKH41" s="1006"/>
      <c r="LKI41" s="1006"/>
      <c r="LKJ41" s="1006"/>
      <c r="LKK41" s="1006"/>
      <c r="LKL41" s="1006"/>
      <c r="LKM41" s="1006"/>
      <c r="LKN41" s="1006"/>
      <c r="LKO41" s="1006"/>
      <c r="LKP41" s="1006"/>
      <c r="LKQ41" s="1006"/>
      <c r="LKR41" s="1006"/>
      <c r="LKS41" s="1006"/>
      <c r="LKT41" s="1006"/>
      <c r="LKU41" s="1006"/>
      <c r="LKV41" s="1006"/>
      <c r="LKW41" s="1006"/>
      <c r="LKX41" s="1006"/>
      <c r="LKY41" s="1006"/>
      <c r="LKZ41" s="1006"/>
      <c r="LLA41" s="1006"/>
      <c r="LLB41" s="1006"/>
      <c r="LLC41" s="1006"/>
      <c r="LLD41" s="1006"/>
      <c r="LLE41" s="1006"/>
      <c r="LLF41" s="1006"/>
      <c r="LLG41" s="1006"/>
      <c r="LLH41" s="1006"/>
      <c r="LLI41" s="1006"/>
      <c r="LLJ41" s="1006"/>
      <c r="LLK41" s="1006"/>
      <c r="LLL41" s="1006"/>
      <c r="LLM41" s="1006"/>
      <c r="LLN41" s="1006"/>
      <c r="LLO41" s="1006"/>
      <c r="LLP41" s="1006"/>
      <c r="LLQ41" s="1006"/>
      <c r="LLR41" s="1006"/>
      <c r="LLS41" s="1006"/>
      <c r="LLT41" s="1006"/>
      <c r="LLU41" s="1006"/>
      <c r="LLV41" s="1006"/>
      <c r="LLW41" s="1006"/>
      <c r="LLX41" s="1006"/>
      <c r="LLY41" s="1006"/>
      <c r="LLZ41" s="1006"/>
      <c r="LMA41" s="1006"/>
      <c r="LMB41" s="1006"/>
      <c r="LMC41" s="1006"/>
      <c r="LMD41" s="1006"/>
      <c r="LME41" s="1006"/>
      <c r="LMF41" s="1006"/>
      <c r="LMG41" s="1006"/>
      <c r="LMH41" s="1006"/>
      <c r="LMI41" s="1006"/>
      <c r="LMJ41" s="1006"/>
      <c r="LMK41" s="1006"/>
      <c r="LML41" s="1006"/>
      <c r="LMM41" s="1006"/>
      <c r="LMN41" s="1006"/>
      <c r="LMO41" s="1006"/>
      <c r="LMP41" s="1006"/>
      <c r="LMQ41" s="1006"/>
      <c r="LMR41" s="1006"/>
      <c r="LMS41" s="1006"/>
      <c r="LMT41" s="1006"/>
      <c r="LMU41" s="1006"/>
      <c r="LMV41" s="1006"/>
      <c r="LMW41" s="1006"/>
      <c r="LMX41" s="1006"/>
      <c r="LMY41" s="1006"/>
      <c r="LMZ41" s="1006"/>
      <c r="LNA41" s="1006"/>
      <c r="LNB41" s="1006"/>
      <c r="LNC41" s="1006"/>
      <c r="LND41" s="1006"/>
      <c r="LNE41" s="1006"/>
      <c r="LNF41" s="1006"/>
      <c r="LNG41" s="1006"/>
      <c r="LNH41" s="1006"/>
      <c r="LNI41" s="1006"/>
      <c r="LNJ41" s="1006"/>
      <c r="LNK41" s="1006"/>
      <c r="LNL41" s="1006"/>
      <c r="LNM41" s="1006"/>
      <c r="LNN41" s="1006"/>
      <c r="LNO41" s="1006"/>
      <c r="LNP41" s="1006"/>
      <c r="LNQ41" s="1006"/>
      <c r="LNR41" s="1006"/>
      <c r="LNS41" s="1006"/>
      <c r="LNT41" s="1006"/>
      <c r="LNU41" s="1006"/>
      <c r="LNV41" s="1006"/>
      <c r="LNW41" s="1006"/>
      <c r="LNX41" s="1006"/>
      <c r="LNY41" s="1006"/>
      <c r="LNZ41" s="1006"/>
      <c r="LOA41" s="1006"/>
      <c r="LOB41" s="1006"/>
      <c r="LOC41" s="1006"/>
      <c r="LOD41" s="1006"/>
      <c r="LOE41" s="1006"/>
      <c r="LOF41" s="1006"/>
      <c r="LOG41" s="1006"/>
      <c r="LOH41" s="1006"/>
      <c r="LOI41" s="1006"/>
      <c r="LOJ41" s="1006"/>
      <c r="LOK41" s="1006"/>
      <c r="LOL41" s="1006"/>
      <c r="LOM41" s="1006"/>
      <c r="LON41" s="1006"/>
      <c r="LOO41" s="1006"/>
      <c r="LOP41" s="1006"/>
      <c r="LOQ41" s="1006"/>
      <c r="LOR41" s="1006"/>
      <c r="LOS41" s="1006"/>
      <c r="LOT41" s="1006"/>
      <c r="LOU41" s="1006"/>
      <c r="LOV41" s="1006"/>
      <c r="LOW41" s="1006"/>
      <c r="LOX41" s="1006"/>
      <c r="LOY41" s="1006"/>
      <c r="LOZ41" s="1006"/>
      <c r="LPA41" s="1006"/>
      <c r="LPB41" s="1006"/>
      <c r="LPC41" s="1006"/>
      <c r="LPD41" s="1006"/>
      <c r="LPE41" s="1006"/>
      <c r="LPF41" s="1006"/>
      <c r="LPG41" s="1006"/>
      <c r="LPH41" s="1006"/>
      <c r="LPI41" s="1006"/>
      <c r="LPJ41" s="1006"/>
      <c r="LPK41" s="1006"/>
      <c r="LPL41" s="1006"/>
      <c r="LPM41" s="1006"/>
      <c r="LPN41" s="1006"/>
      <c r="LPO41" s="1006"/>
      <c r="LPP41" s="1006"/>
      <c r="LPQ41" s="1006"/>
      <c r="LPR41" s="1006"/>
      <c r="LPS41" s="1006"/>
      <c r="LPT41" s="1006"/>
      <c r="LPU41" s="1006"/>
      <c r="LPV41" s="1006"/>
      <c r="LPW41" s="1006"/>
      <c r="LPX41" s="1006"/>
      <c r="LPY41" s="1006"/>
      <c r="LPZ41" s="1006"/>
      <c r="LQA41" s="1006"/>
      <c r="LQB41" s="1006"/>
      <c r="LQC41" s="1006"/>
      <c r="LQD41" s="1006"/>
      <c r="LQE41" s="1006"/>
      <c r="LQF41" s="1006"/>
      <c r="LQG41" s="1006"/>
      <c r="LQH41" s="1006"/>
      <c r="LQI41" s="1006"/>
      <c r="LQJ41" s="1006"/>
      <c r="LQK41" s="1006"/>
      <c r="LQL41" s="1006"/>
      <c r="LQM41" s="1006"/>
      <c r="LQN41" s="1006"/>
      <c r="LQO41" s="1006"/>
      <c r="LQP41" s="1006"/>
      <c r="LQQ41" s="1006"/>
      <c r="LQR41" s="1006"/>
      <c r="LQS41" s="1006"/>
      <c r="LQT41" s="1006"/>
      <c r="LQU41" s="1006"/>
      <c r="LQV41" s="1006"/>
      <c r="LQW41" s="1006"/>
      <c r="LQX41" s="1006"/>
      <c r="LQY41" s="1006"/>
      <c r="LQZ41" s="1006"/>
      <c r="LRA41" s="1006"/>
      <c r="LRB41" s="1006"/>
      <c r="LRC41" s="1006"/>
      <c r="LRD41" s="1006"/>
      <c r="LRE41" s="1006"/>
      <c r="LRF41" s="1006"/>
      <c r="LRG41" s="1006"/>
      <c r="LRH41" s="1006"/>
      <c r="LRI41" s="1006"/>
      <c r="LRJ41" s="1006"/>
      <c r="LRK41" s="1006"/>
      <c r="LRL41" s="1006"/>
      <c r="LRM41" s="1006"/>
      <c r="LRN41" s="1006"/>
      <c r="LRO41" s="1006"/>
      <c r="LRP41" s="1006"/>
      <c r="LRQ41" s="1006"/>
      <c r="LRR41" s="1006"/>
      <c r="LRS41" s="1006"/>
      <c r="LRT41" s="1006"/>
      <c r="LRU41" s="1006"/>
      <c r="LRV41" s="1006"/>
      <c r="LRW41" s="1006"/>
      <c r="LRX41" s="1006"/>
      <c r="LRY41" s="1006"/>
      <c r="LRZ41" s="1006"/>
      <c r="LSA41" s="1006"/>
      <c r="LSB41" s="1006"/>
      <c r="LSC41" s="1006"/>
      <c r="LSD41" s="1006"/>
      <c r="LSE41" s="1006"/>
      <c r="LSF41" s="1006"/>
      <c r="LSG41" s="1006"/>
      <c r="LSH41" s="1006"/>
      <c r="LSI41" s="1006"/>
      <c r="LSJ41" s="1006"/>
      <c r="LSK41" s="1006"/>
      <c r="LSL41" s="1006"/>
      <c r="LSM41" s="1006"/>
      <c r="LSN41" s="1006"/>
      <c r="LSO41" s="1006"/>
      <c r="LSP41" s="1006"/>
      <c r="LSQ41" s="1006"/>
      <c r="LSR41" s="1006"/>
      <c r="LSS41" s="1006"/>
      <c r="LST41" s="1006"/>
      <c r="LSU41" s="1006"/>
      <c r="LSV41" s="1006"/>
      <c r="LSW41" s="1006"/>
      <c r="LSX41" s="1006"/>
      <c r="LSY41" s="1006"/>
      <c r="LSZ41" s="1006"/>
      <c r="LTA41" s="1006"/>
      <c r="LTB41" s="1006"/>
      <c r="LTC41" s="1006"/>
      <c r="LTD41" s="1006"/>
      <c r="LTE41" s="1006"/>
      <c r="LTF41" s="1006"/>
      <c r="LTG41" s="1006"/>
      <c r="LTH41" s="1006"/>
      <c r="LTI41" s="1006"/>
      <c r="LTJ41" s="1006"/>
      <c r="LTK41" s="1006"/>
      <c r="LTL41" s="1006"/>
      <c r="LTM41" s="1006"/>
      <c r="LTN41" s="1006"/>
      <c r="LTO41" s="1006"/>
      <c r="LTP41" s="1006"/>
      <c r="LTQ41" s="1006"/>
      <c r="LTR41" s="1006"/>
      <c r="LTS41" s="1006"/>
      <c r="LTT41" s="1006"/>
      <c r="LTU41" s="1006"/>
      <c r="LTV41" s="1006"/>
      <c r="LTW41" s="1006"/>
      <c r="LTX41" s="1006"/>
      <c r="LTY41" s="1006"/>
      <c r="LTZ41" s="1006"/>
      <c r="LUA41" s="1006"/>
      <c r="LUB41" s="1006"/>
      <c r="LUC41" s="1006"/>
      <c r="LUD41" s="1006"/>
      <c r="LUE41" s="1006"/>
      <c r="LUF41" s="1006"/>
      <c r="LUG41" s="1006"/>
      <c r="LUH41" s="1006"/>
      <c r="LUI41" s="1006"/>
      <c r="LUJ41" s="1006"/>
      <c r="LUK41" s="1006"/>
      <c r="LUL41" s="1006"/>
      <c r="LUM41" s="1006"/>
      <c r="LUN41" s="1006"/>
      <c r="LUO41" s="1006"/>
      <c r="LUP41" s="1006"/>
      <c r="LUQ41" s="1006"/>
      <c r="LUR41" s="1006"/>
      <c r="LUS41" s="1006"/>
      <c r="LUT41" s="1006"/>
      <c r="LUU41" s="1006"/>
      <c r="LUV41" s="1006"/>
      <c r="LUW41" s="1006"/>
      <c r="LUX41" s="1006"/>
      <c r="LUY41" s="1006"/>
      <c r="LUZ41" s="1006"/>
      <c r="LVA41" s="1006"/>
      <c r="LVB41" s="1006"/>
      <c r="LVC41" s="1006"/>
      <c r="LVD41" s="1006"/>
      <c r="LVE41" s="1006"/>
      <c r="LVF41" s="1006"/>
      <c r="LVG41" s="1006"/>
      <c r="LVH41" s="1006"/>
      <c r="LVI41" s="1006"/>
      <c r="LVJ41" s="1006"/>
      <c r="LVK41" s="1006"/>
      <c r="LVL41" s="1006"/>
      <c r="LVM41" s="1006"/>
      <c r="LVN41" s="1006"/>
      <c r="LVO41" s="1006"/>
      <c r="LVP41" s="1006"/>
      <c r="LVQ41" s="1006"/>
      <c r="LVR41" s="1006"/>
      <c r="LVS41" s="1006"/>
      <c r="LVT41" s="1006"/>
      <c r="LVU41" s="1006"/>
      <c r="LVV41" s="1006"/>
      <c r="LVW41" s="1006"/>
      <c r="LVX41" s="1006"/>
      <c r="LVY41" s="1006"/>
      <c r="LVZ41" s="1006"/>
      <c r="LWA41" s="1006"/>
      <c r="LWB41" s="1006"/>
      <c r="LWC41" s="1006"/>
      <c r="LWD41" s="1006"/>
      <c r="LWE41" s="1006"/>
      <c r="LWF41" s="1006"/>
      <c r="LWG41" s="1006"/>
      <c r="LWH41" s="1006"/>
      <c r="LWI41" s="1006"/>
      <c r="LWJ41" s="1006"/>
      <c r="LWK41" s="1006"/>
      <c r="LWL41" s="1006"/>
      <c r="LWM41" s="1006"/>
      <c r="LWN41" s="1006"/>
      <c r="LWO41" s="1006"/>
      <c r="LWP41" s="1006"/>
      <c r="LWQ41" s="1006"/>
      <c r="LWR41" s="1006"/>
      <c r="LWS41" s="1006"/>
      <c r="LWT41" s="1006"/>
      <c r="LWU41" s="1006"/>
      <c r="LWV41" s="1006"/>
      <c r="LWW41" s="1006"/>
      <c r="LWX41" s="1006"/>
      <c r="LWY41" s="1006"/>
      <c r="LWZ41" s="1006"/>
      <c r="LXA41" s="1006"/>
      <c r="LXB41" s="1006"/>
      <c r="LXC41" s="1006"/>
      <c r="LXD41" s="1006"/>
      <c r="LXE41" s="1006"/>
      <c r="LXF41" s="1006"/>
      <c r="LXG41" s="1006"/>
      <c r="LXH41" s="1006"/>
      <c r="LXI41" s="1006"/>
      <c r="LXJ41" s="1006"/>
      <c r="LXK41" s="1006"/>
      <c r="LXL41" s="1006"/>
      <c r="LXM41" s="1006"/>
      <c r="LXN41" s="1006"/>
      <c r="LXO41" s="1006"/>
      <c r="LXP41" s="1006"/>
      <c r="LXQ41" s="1006"/>
      <c r="LXR41" s="1006"/>
      <c r="LXS41" s="1006"/>
      <c r="LXT41" s="1006"/>
      <c r="LXU41" s="1006"/>
      <c r="LXV41" s="1006"/>
      <c r="LXW41" s="1006"/>
      <c r="LXX41" s="1006"/>
      <c r="LXY41" s="1006"/>
      <c r="LXZ41" s="1006"/>
      <c r="LYA41" s="1006"/>
      <c r="LYB41" s="1006"/>
      <c r="LYC41" s="1006"/>
      <c r="LYD41" s="1006"/>
      <c r="LYE41" s="1006"/>
      <c r="LYF41" s="1006"/>
      <c r="LYG41" s="1006"/>
      <c r="LYH41" s="1006"/>
      <c r="LYI41" s="1006"/>
      <c r="LYJ41" s="1006"/>
      <c r="LYK41" s="1006"/>
      <c r="LYL41" s="1006"/>
      <c r="LYM41" s="1006"/>
      <c r="LYN41" s="1006"/>
      <c r="LYO41" s="1006"/>
      <c r="LYP41" s="1006"/>
      <c r="LYQ41" s="1006"/>
      <c r="LYR41" s="1006"/>
      <c r="LYS41" s="1006"/>
      <c r="LYT41" s="1006"/>
      <c r="LYU41" s="1006"/>
      <c r="LYV41" s="1006"/>
      <c r="LYW41" s="1006"/>
      <c r="LYX41" s="1006"/>
      <c r="LYY41" s="1006"/>
      <c r="LYZ41" s="1006"/>
      <c r="LZA41" s="1006"/>
      <c r="LZB41" s="1006"/>
      <c r="LZC41" s="1006"/>
      <c r="LZD41" s="1006"/>
      <c r="LZE41" s="1006"/>
      <c r="LZF41" s="1006"/>
      <c r="LZG41" s="1006"/>
      <c r="LZH41" s="1006"/>
      <c r="LZI41" s="1006"/>
      <c r="LZJ41" s="1006"/>
      <c r="LZK41" s="1006"/>
      <c r="LZL41" s="1006"/>
      <c r="LZM41" s="1006"/>
      <c r="LZN41" s="1006"/>
      <c r="LZO41" s="1006"/>
      <c r="LZP41" s="1006"/>
      <c r="LZQ41" s="1006"/>
      <c r="LZR41" s="1006"/>
      <c r="LZS41" s="1006"/>
      <c r="LZT41" s="1006"/>
      <c r="LZU41" s="1006"/>
      <c r="LZV41" s="1006"/>
      <c r="LZW41" s="1006"/>
      <c r="LZX41" s="1006"/>
      <c r="LZY41" s="1006"/>
      <c r="LZZ41" s="1006"/>
      <c r="MAA41" s="1006"/>
      <c r="MAB41" s="1006"/>
      <c r="MAC41" s="1006"/>
      <c r="MAD41" s="1006"/>
      <c r="MAE41" s="1006"/>
      <c r="MAF41" s="1006"/>
      <c r="MAG41" s="1006"/>
      <c r="MAH41" s="1006"/>
      <c r="MAI41" s="1006"/>
      <c r="MAJ41" s="1006"/>
      <c r="MAK41" s="1006"/>
      <c r="MAL41" s="1006"/>
      <c r="MAM41" s="1006"/>
      <c r="MAN41" s="1006"/>
      <c r="MAO41" s="1006"/>
      <c r="MAP41" s="1006"/>
      <c r="MAQ41" s="1006"/>
      <c r="MAR41" s="1006"/>
      <c r="MAS41" s="1006"/>
      <c r="MAT41" s="1006"/>
      <c r="MAU41" s="1006"/>
      <c r="MAV41" s="1006"/>
      <c r="MAW41" s="1006"/>
      <c r="MAX41" s="1006"/>
      <c r="MAY41" s="1006"/>
      <c r="MAZ41" s="1006"/>
      <c r="MBA41" s="1006"/>
      <c r="MBB41" s="1006"/>
      <c r="MBC41" s="1006"/>
      <c r="MBD41" s="1006"/>
      <c r="MBE41" s="1006"/>
      <c r="MBF41" s="1006"/>
      <c r="MBG41" s="1006"/>
      <c r="MBH41" s="1006"/>
      <c r="MBI41" s="1006"/>
      <c r="MBJ41" s="1006"/>
      <c r="MBK41" s="1006"/>
      <c r="MBL41" s="1006"/>
      <c r="MBM41" s="1006"/>
      <c r="MBN41" s="1006"/>
      <c r="MBO41" s="1006"/>
      <c r="MBP41" s="1006"/>
      <c r="MBQ41" s="1006"/>
      <c r="MBR41" s="1006"/>
      <c r="MBS41" s="1006"/>
      <c r="MBT41" s="1006"/>
      <c r="MBU41" s="1006"/>
      <c r="MBV41" s="1006"/>
      <c r="MBW41" s="1006"/>
      <c r="MBX41" s="1006"/>
      <c r="MBY41" s="1006"/>
      <c r="MBZ41" s="1006"/>
      <c r="MCA41" s="1006"/>
      <c r="MCB41" s="1006"/>
      <c r="MCC41" s="1006"/>
      <c r="MCD41" s="1006"/>
      <c r="MCE41" s="1006"/>
      <c r="MCF41" s="1006"/>
      <c r="MCG41" s="1006"/>
      <c r="MCH41" s="1006"/>
      <c r="MCI41" s="1006"/>
      <c r="MCJ41" s="1006"/>
      <c r="MCK41" s="1006"/>
      <c r="MCL41" s="1006"/>
      <c r="MCM41" s="1006"/>
      <c r="MCN41" s="1006"/>
      <c r="MCO41" s="1006"/>
      <c r="MCP41" s="1006"/>
      <c r="MCQ41" s="1006"/>
      <c r="MCR41" s="1006"/>
      <c r="MCS41" s="1006"/>
      <c r="MCT41" s="1006"/>
      <c r="MCU41" s="1006"/>
      <c r="MCV41" s="1006"/>
      <c r="MCW41" s="1006"/>
      <c r="MCX41" s="1006"/>
      <c r="MCY41" s="1006"/>
      <c r="MCZ41" s="1006"/>
      <c r="MDA41" s="1006"/>
      <c r="MDB41" s="1006"/>
      <c r="MDC41" s="1006"/>
      <c r="MDD41" s="1006"/>
      <c r="MDE41" s="1006"/>
      <c r="MDF41" s="1006"/>
      <c r="MDG41" s="1006"/>
      <c r="MDH41" s="1006"/>
      <c r="MDI41" s="1006"/>
      <c r="MDJ41" s="1006"/>
      <c r="MDK41" s="1006"/>
      <c r="MDL41" s="1006"/>
      <c r="MDM41" s="1006"/>
      <c r="MDN41" s="1006"/>
      <c r="MDO41" s="1006"/>
      <c r="MDP41" s="1006"/>
      <c r="MDQ41" s="1006"/>
      <c r="MDR41" s="1006"/>
      <c r="MDS41" s="1006"/>
      <c r="MDT41" s="1006"/>
      <c r="MDU41" s="1006"/>
      <c r="MDV41" s="1006"/>
      <c r="MDW41" s="1006"/>
      <c r="MDX41" s="1006"/>
      <c r="MDY41" s="1006"/>
      <c r="MDZ41" s="1006"/>
      <c r="MEA41" s="1006"/>
      <c r="MEB41" s="1006"/>
      <c r="MEC41" s="1006"/>
      <c r="MED41" s="1006"/>
      <c r="MEE41" s="1006"/>
      <c r="MEF41" s="1006"/>
      <c r="MEG41" s="1006"/>
      <c r="MEH41" s="1006"/>
      <c r="MEI41" s="1006"/>
      <c r="MEJ41" s="1006"/>
      <c r="MEK41" s="1006"/>
      <c r="MEL41" s="1006"/>
      <c r="MEM41" s="1006"/>
      <c r="MEN41" s="1006"/>
      <c r="MEO41" s="1006"/>
      <c r="MEP41" s="1006"/>
      <c r="MEQ41" s="1006"/>
      <c r="MER41" s="1006"/>
      <c r="MES41" s="1006"/>
      <c r="MET41" s="1006"/>
      <c r="MEU41" s="1006"/>
      <c r="MEV41" s="1006"/>
      <c r="MEW41" s="1006"/>
      <c r="MEX41" s="1006"/>
      <c r="MEY41" s="1006"/>
      <c r="MEZ41" s="1006"/>
      <c r="MFA41" s="1006"/>
      <c r="MFB41" s="1006"/>
      <c r="MFC41" s="1006"/>
      <c r="MFD41" s="1006"/>
      <c r="MFE41" s="1006"/>
      <c r="MFF41" s="1006"/>
      <c r="MFG41" s="1006"/>
      <c r="MFH41" s="1006"/>
      <c r="MFI41" s="1006"/>
      <c r="MFJ41" s="1006"/>
      <c r="MFK41" s="1006"/>
      <c r="MFL41" s="1006"/>
      <c r="MFM41" s="1006"/>
      <c r="MFN41" s="1006"/>
      <c r="MFO41" s="1006"/>
      <c r="MFP41" s="1006"/>
      <c r="MFQ41" s="1006"/>
      <c r="MFR41" s="1006"/>
      <c r="MFS41" s="1006"/>
      <c r="MFT41" s="1006"/>
      <c r="MFU41" s="1006"/>
      <c r="MFV41" s="1006"/>
      <c r="MFW41" s="1006"/>
      <c r="MFX41" s="1006"/>
      <c r="MFY41" s="1006"/>
      <c r="MFZ41" s="1006"/>
      <c r="MGA41" s="1006"/>
      <c r="MGB41" s="1006"/>
      <c r="MGC41" s="1006"/>
      <c r="MGD41" s="1006"/>
      <c r="MGE41" s="1006"/>
      <c r="MGF41" s="1006"/>
      <c r="MGG41" s="1006"/>
      <c r="MGH41" s="1006"/>
      <c r="MGI41" s="1006"/>
      <c r="MGJ41" s="1006"/>
      <c r="MGK41" s="1006"/>
      <c r="MGL41" s="1006"/>
      <c r="MGM41" s="1006"/>
      <c r="MGN41" s="1006"/>
      <c r="MGO41" s="1006"/>
      <c r="MGP41" s="1006"/>
      <c r="MGQ41" s="1006"/>
      <c r="MGR41" s="1006"/>
      <c r="MGS41" s="1006"/>
      <c r="MGT41" s="1006"/>
      <c r="MGU41" s="1006"/>
      <c r="MGV41" s="1006"/>
      <c r="MGW41" s="1006"/>
      <c r="MGX41" s="1006"/>
      <c r="MGY41" s="1006"/>
      <c r="MGZ41" s="1006"/>
      <c r="MHA41" s="1006"/>
      <c r="MHB41" s="1006"/>
      <c r="MHC41" s="1006"/>
      <c r="MHD41" s="1006"/>
      <c r="MHE41" s="1006"/>
      <c r="MHF41" s="1006"/>
      <c r="MHG41" s="1006"/>
      <c r="MHH41" s="1006"/>
      <c r="MHI41" s="1006"/>
      <c r="MHJ41" s="1006"/>
      <c r="MHK41" s="1006"/>
      <c r="MHL41" s="1006"/>
      <c r="MHM41" s="1006"/>
      <c r="MHN41" s="1006"/>
      <c r="MHO41" s="1006"/>
      <c r="MHP41" s="1006"/>
      <c r="MHQ41" s="1006"/>
      <c r="MHR41" s="1006"/>
      <c r="MHS41" s="1006"/>
      <c r="MHT41" s="1006"/>
      <c r="MHU41" s="1006"/>
      <c r="MHV41" s="1006"/>
      <c r="MHW41" s="1006"/>
      <c r="MHX41" s="1006"/>
      <c r="MHY41" s="1006"/>
      <c r="MHZ41" s="1006"/>
      <c r="MIA41" s="1006"/>
      <c r="MIB41" s="1006"/>
      <c r="MIC41" s="1006"/>
      <c r="MID41" s="1006"/>
      <c r="MIE41" s="1006"/>
      <c r="MIF41" s="1006"/>
      <c r="MIG41" s="1006"/>
      <c r="MIH41" s="1006"/>
      <c r="MII41" s="1006"/>
      <c r="MIJ41" s="1006"/>
      <c r="MIK41" s="1006"/>
      <c r="MIL41" s="1006"/>
      <c r="MIM41" s="1006"/>
      <c r="MIN41" s="1006"/>
      <c r="MIO41" s="1006"/>
      <c r="MIP41" s="1006"/>
      <c r="MIQ41" s="1006"/>
      <c r="MIR41" s="1006"/>
      <c r="MIS41" s="1006"/>
      <c r="MIT41" s="1006"/>
      <c r="MIU41" s="1006"/>
      <c r="MIV41" s="1006"/>
      <c r="MIW41" s="1006"/>
      <c r="MIX41" s="1006"/>
      <c r="MIY41" s="1006"/>
      <c r="MIZ41" s="1006"/>
      <c r="MJA41" s="1006"/>
      <c r="MJB41" s="1006"/>
      <c r="MJC41" s="1006"/>
      <c r="MJD41" s="1006"/>
      <c r="MJE41" s="1006"/>
      <c r="MJF41" s="1006"/>
      <c r="MJG41" s="1006"/>
      <c r="MJH41" s="1006"/>
      <c r="MJI41" s="1006"/>
      <c r="MJJ41" s="1006"/>
      <c r="MJK41" s="1006"/>
      <c r="MJL41" s="1006"/>
      <c r="MJM41" s="1006"/>
      <c r="MJN41" s="1006"/>
      <c r="MJO41" s="1006"/>
      <c r="MJP41" s="1006"/>
      <c r="MJQ41" s="1006"/>
      <c r="MJR41" s="1006"/>
      <c r="MJS41" s="1006"/>
      <c r="MJT41" s="1006"/>
      <c r="MJU41" s="1006"/>
      <c r="MJV41" s="1006"/>
      <c r="MJW41" s="1006"/>
      <c r="MJX41" s="1006"/>
      <c r="MJY41" s="1006"/>
      <c r="MJZ41" s="1006"/>
      <c r="MKA41" s="1006"/>
      <c r="MKB41" s="1006"/>
      <c r="MKC41" s="1006"/>
      <c r="MKD41" s="1006"/>
      <c r="MKE41" s="1006"/>
      <c r="MKF41" s="1006"/>
      <c r="MKG41" s="1006"/>
      <c r="MKH41" s="1006"/>
      <c r="MKI41" s="1006"/>
      <c r="MKJ41" s="1006"/>
      <c r="MKK41" s="1006"/>
      <c r="MKL41" s="1006"/>
      <c r="MKM41" s="1006"/>
      <c r="MKN41" s="1006"/>
      <c r="MKO41" s="1006"/>
      <c r="MKP41" s="1006"/>
      <c r="MKQ41" s="1006"/>
      <c r="MKR41" s="1006"/>
      <c r="MKS41" s="1006"/>
      <c r="MKT41" s="1006"/>
      <c r="MKU41" s="1006"/>
      <c r="MKV41" s="1006"/>
      <c r="MKW41" s="1006"/>
      <c r="MKX41" s="1006"/>
      <c r="MKY41" s="1006"/>
      <c r="MKZ41" s="1006"/>
      <c r="MLA41" s="1006"/>
      <c r="MLB41" s="1006"/>
      <c r="MLC41" s="1006"/>
      <c r="MLD41" s="1006"/>
      <c r="MLE41" s="1006"/>
      <c r="MLF41" s="1006"/>
      <c r="MLG41" s="1006"/>
      <c r="MLH41" s="1006"/>
      <c r="MLI41" s="1006"/>
      <c r="MLJ41" s="1006"/>
      <c r="MLK41" s="1006"/>
      <c r="MLL41" s="1006"/>
      <c r="MLM41" s="1006"/>
      <c r="MLN41" s="1006"/>
      <c r="MLO41" s="1006"/>
      <c r="MLP41" s="1006"/>
      <c r="MLQ41" s="1006"/>
      <c r="MLR41" s="1006"/>
      <c r="MLS41" s="1006"/>
      <c r="MLT41" s="1006"/>
      <c r="MLU41" s="1006"/>
      <c r="MLV41" s="1006"/>
      <c r="MLW41" s="1006"/>
      <c r="MLX41" s="1006"/>
      <c r="MLY41" s="1006"/>
      <c r="MLZ41" s="1006"/>
      <c r="MMA41" s="1006"/>
      <c r="MMB41" s="1006"/>
      <c r="MMC41" s="1006"/>
      <c r="MMD41" s="1006"/>
      <c r="MME41" s="1006"/>
      <c r="MMF41" s="1006"/>
      <c r="MMG41" s="1006"/>
      <c r="MMH41" s="1006"/>
      <c r="MMI41" s="1006"/>
      <c r="MMJ41" s="1006"/>
      <c r="MMK41" s="1006"/>
      <c r="MML41" s="1006"/>
      <c r="MMM41" s="1006"/>
      <c r="MMN41" s="1006"/>
      <c r="MMO41" s="1006"/>
      <c r="MMP41" s="1006"/>
      <c r="MMQ41" s="1006"/>
      <c r="MMR41" s="1006"/>
      <c r="MMS41" s="1006"/>
      <c r="MMT41" s="1006"/>
      <c r="MMU41" s="1006"/>
      <c r="MMV41" s="1006"/>
      <c r="MMW41" s="1006"/>
      <c r="MMX41" s="1006"/>
      <c r="MMY41" s="1006"/>
      <c r="MMZ41" s="1006"/>
      <c r="MNA41" s="1006"/>
      <c r="MNB41" s="1006"/>
      <c r="MNC41" s="1006"/>
      <c r="MND41" s="1006"/>
      <c r="MNE41" s="1006"/>
      <c r="MNF41" s="1006"/>
      <c r="MNG41" s="1006"/>
      <c r="MNH41" s="1006"/>
      <c r="MNI41" s="1006"/>
      <c r="MNJ41" s="1006"/>
      <c r="MNK41" s="1006"/>
      <c r="MNL41" s="1006"/>
      <c r="MNM41" s="1006"/>
      <c r="MNN41" s="1006"/>
      <c r="MNO41" s="1006"/>
      <c r="MNP41" s="1006"/>
      <c r="MNQ41" s="1006"/>
      <c r="MNR41" s="1006"/>
      <c r="MNS41" s="1006"/>
      <c r="MNT41" s="1006"/>
      <c r="MNU41" s="1006"/>
      <c r="MNV41" s="1006"/>
      <c r="MNW41" s="1006"/>
      <c r="MNX41" s="1006"/>
      <c r="MNY41" s="1006"/>
      <c r="MNZ41" s="1006"/>
      <c r="MOA41" s="1006"/>
      <c r="MOB41" s="1006"/>
      <c r="MOC41" s="1006"/>
      <c r="MOD41" s="1006"/>
      <c r="MOE41" s="1006"/>
      <c r="MOF41" s="1006"/>
      <c r="MOG41" s="1006"/>
      <c r="MOH41" s="1006"/>
      <c r="MOI41" s="1006"/>
      <c r="MOJ41" s="1006"/>
      <c r="MOK41" s="1006"/>
      <c r="MOL41" s="1006"/>
      <c r="MOM41" s="1006"/>
      <c r="MON41" s="1006"/>
      <c r="MOO41" s="1006"/>
      <c r="MOP41" s="1006"/>
      <c r="MOQ41" s="1006"/>
      <c r="MOR41" s="1006"/>
      <c r="MOS41" s="1006"/>
      <c r="MOT41" s="1006"/>
      <c r="MOU41" s="1006"/>
      <c r="MOV41" s="1006"/>
      <c r="MOW41" s="1006"/>
      <c r="MOX41" s="1006"/>
      <c r="MOY41" s="1006"/>
      <c r="MOZ41" s="1006"/>
      <c r="MPA41" s="1006"/>
      <c r="MPB41" s="1006"/>
      <c r="MPC41" s="1006"/>
      <c r="MPD41" s="1006"/>
      <c r="MPE41" s="1006"/>
      <c r="MPF41" s="1006"/>
      <c r="MPG41" s="1006"/>
      <c r="MPH41" s="1006"/>
      <c r="MPI41" s="1006"/>
      <c r="MPJ41" s="1006"/>
      <c r="MPK41" s="1006"/>
      <c r="MPL41" s="1006"/>
      <c r="MPM41" s="1006"/>
      <c r="MPN41" s="1006"/>
      <c r="MPO41" s="1006"/>
      <c r="MPP41" s="1006"/>
      <c r="MPQ41" s="1006"/>
      <c r="MPR41" s="1006"/>
      <c r="MPS41" s="1006"/>
      <c r="MPT41" s="1006"/>
      <c r="MPU41" s="1006"/>
      <c r="MPV41" s="1006"/>
      <c r="MPW41" s="1006"/>
      <c r="MPX41" s="1006"/>
      <c r="MPY41" s="1006"/>
      <c r="MPZ41" s="1006"/>
      <c r="MQA41" s="1006"/>
      <c r="MQB41" s="1006"/>
      <c r="MQC41" s="1006"/>
      <c r="MQD41" s="1006"/>
      <c r="MQE41" s="1006"/>
      <c r="MQF41" s="1006"/>
      <c r="MQG41" s="1006"/>
      <c r="MQH41" s="1006"/>
      <c r="MQI41" s="1006"/>
      <c r="MQJ41" s="1006"/>
      <c r="MQK41" s="1006"/>
      <c r="MQL41" s="1006"/>
      <c r="MQM41" s="1006"/>
      <c r="MQN41" s="1006"/>
      <c r="MQO41" s="1006"/>
      <c r="MQP41" s="1006"/>
      <c r="MQQ41" s="1006"/>
      <c r="MQR41" s="1006"/>
      <c r="MQS41" s="1006"/>
      <c r="MQT41" s="1006"/>
      <c r="MQU41" s="1006"/>
      <c r="MQV41" s="1006"/>
      <c r="MQW41" s="1006"/>
      <c r="MQX41" s="1006"/>
      <c r="MQY41" s="1006"/>
      <c r="MQZ41" s="1006"/>
      <c r="MRA41" s="1006"/>
      <c r="MRB41" s="1006"/>
      <c r="MRC41" s="1006"/>
      <c r="MRD41" s="1006"/>
      <c r="MRE41" s="1006"/>
      <c r="MRF41" s="1006"/>
      <c r="MRG41" s="1006"/>
      <c r="MRH41" s="1006"/>
      <c r="MRI41" s="1006"/>
      <c r="MRJ41" s="1006"/>
      <c r="MRK41" s="1006"/>
      <c r="MRL41" s="1006"/>
      <c r="MRM41" s="1006"/>
      <c r="MRN41" s="1006"/>
      <c r="MRO41" s="1006"/>
      <c r="MRP41" s="1006"/>
      <c r="MRQ41" s="1006"/>
      <c r="MRR41" s="1006"/>
      <c r="MRS41" s="1006"/>
      <c r="MRT41" s="1006"/>
      <c r="MRU41" s="1006"/>
      <c r="MRV41" s="1006"/>
      <c r="MRW41" s="1006"/>
      <c r="MRX41" s="1006"/>
      <c r="MRY41" s="1006"/>
      <c r="MRZ41" s="1006"/>
      <c r="MSA41" s="1006"/>
      <c r="MSB41" s="1006"/>
      <c r="MSC41" s="1006"/>
      <c r="MSD41" s="1006"/>
      <c r="MSE41" s="1006"/>
      <c r="MSF41" s="1006"/>
      <c r="MSG41" s="1006"/>
      <c r="MSH41" s="1006"/>
      <c r="MSI41" s="1006"/>
      <c r="MSJ41" s="1006"/>
      <c r="MSK41" s="1006"/>
      <c r="MSL41" s="1006"/>
      <c r="MSM41" s="1006"/>
      <c r="MSN41" s="1006"/>
      <c r="MSO41" s="1006"/>
      <c r="MSP41" s="1006"/>
      <c r="MSQ41" s="1006"/>
      <c r="MSR41" s="1006"/>
      <c r="MSS41" s="1006"/>
      <c r="MST41" s="1006"/>
      <c r="MSU41" s="1006"/>
      <c r="MSV41" s="1006"/>
      <c r="MSW41" s="1006"/>
      <c r="MSX41" s="1006"/>
      <c r="MSY41" s="1006"/>
      <c r="MSZ41" s="1006"/>
      <c r="MTA41" s="1006"/>
      <c r="MTB41" s="1006"/>
      <c r="MTC41" s="1006"/>
      <c r="MTD41" s="1006"/>
      <c r="MTE41" s="1006"/>
      <c r="MTF41" s="1006"/>
      <c r="MTG41" s="1006"/>
      <c r="MTH41" s="1006"/>
      <c r="MTI41" s="1006"/>
      <c r="MTJ41" s="1006"/>
      <c r="MTK41" s="1006"/>
      <c r="MTL41" s="1006"/>
      <c r="MTM41" s="1006"/>
      <c r="MTN41" s="1006"/>
      <c r="MTO41" s="1006"/>
      <c r="MTP41" s="1006"/>
      <c r="MTQ41" s="1006"/>
      <c r="MTR41" s="1006"/>
      <c r="MTS41" s="1006"/>
      <c r="MTT41" s="1006"/>
      <c r="MTU41" s="1006"/>
      <c r="MTV41" s="1006"/>
      <c r="MTW41" s="1006"/>
      <c r="MTX41" s="1006"/>
      <c r="MTY41" s="1006"/>
      <c r="MTZ41" s="1006"/>
      <c r="MUA41" s="1006"/>
      <c r="MUB41" s="1006"/>
      <c r="MUC41" s="1006"/>
      <c r="MUD41" s="1006"/>
      <c r="MUE41" s="1006"/>
      <c r="MUF41" s="1006"/>
      <c r="MUG41" s="1006"/>
      <c r="MUH41" s="1006"/>
      <c r="MUI41" s="1006"/>
      <c r="MUJ41" s="1006"/>
      <c r="MUK41" s="1006"/>
      <c r="MUL41" s="1006"/>
      <c r="MUM41" s="1006"/>
      <c r="MUN41" s="1006"/>
      <c r="MUO41" s="1006"/>
      <c r="MUP41" s="1006"/>
      <c r="MUQ41" s="1006"/>
      <c r="MUR41" s="1006"/>
      <c r="MUS41" s="1006"/>
      <c r="MUT41" s="1006"/>
      <c r="MUU41" s="1006"/>
      <c r="MUV41" s="1006"/>
      <c r="MUW41" s="1006"/>
      <c r="MUX41" s="1006"/>
      <c r="MUY41" s="1006"/>
      <c r="MUZ41" s="1006"/>
      <c r="MVA41" s="1006"/>
      <c r="MVB41" s="1006"/>
      <c r="MVC41" s="1006"/>
      <c r="MVD41" s="1006"/>
      <c r="MVE41" s="1006"/>
      <c r="MVF41" s="1006"/>
      <c r="MVG41" s="1006"/>
      <c r="MVH41" s="1006"/>
      <c r="MVI41" s="1006"/>
      <c r="MVJ41" s="1006"/>
      <c r="MVK41" s="1006"/>
      <c r="MVL41" s="1006"/>
      <c r="MVM41" s="1006"/>
      <c r="MVN41" s="1006"/>
      <c r="MVO41" s="1006"/>
      <c r="MVP41" s="1006"/>
      <c r="MVQ41" s="1006"/>
      <c r="MVR41" s="1006"/>
      <c r="MVS41" s="1006"/>
      <c r="MVT41" s="1006"/>
      <c r="MVU41" s="1006"/>
      <c r="MVV41" s="1006"/>
      <c r="MVW41" s="1006"/>
      <c r="MVX41" s="1006"/>
      <c r="MVY41" s="1006"/>
      <c r="MVZ41" s="1006"/>
      <c r="MWA41" s="1006"/>
      <c r="MWB41" s="1006"/>
      <c r="MWC41" s="1006"/>
      <c r="MWD41" s="1006"/>
      <c r="MWE41" s="1006"/>
      <c r="MWF41" s="1006"/>
      <c r="MWG41" s="1006"/>
      <c r="MWH41" s="1006"/>
      <c r="MWI41" s="1006"/>
      <c r="MWJ41" s="1006"/>
      <c r="MWK41" s="1006"/>
      <c r="MWL41" s="1006"/>
      <c r="MWM41" s="1006"/>
      <c r="MWN41" s="1006"/>
      <c r="MWO41" s="1006"/>
      <c r="MWP41" s="1006"/>
      <c r="MWQ41" s="1006"/>
      <c r="MWR41" s="1006"/>
      <c r="MWS41" s="1006"/>
      <c r="MWT41" s="1006"/>
      <c r="MWU41" s="1006"/>
      <c r="MWV41" s="1006"/>
      <c r="MWW41" s="1006"/>
      <c r="MWX41" s="1006"/>
      <c r="MWY41" s="1006"/>
      <c r="MWZ41" s="1006"/>
      <c r="MXA41" s="1006"/>
      <c r="MXB41" s="1006"/>
      <c r="MXC41" s="1006"/>
      <c r="MXD41" s="1006"/>
      <c r="MXE41" s="1006"/>
      <c r="MXF41" s="1006"/>
      <c r="MXG41" s="1006"/>
      <c r="MXH41" s="1006"/>
      <c r="MXI41" s="1006"/>
      <c r="MXJ41" s="1006"/>
      <c r="MXK41" s="1006"/>
      <c r="MXL41" s="1006"/>
      <c r="MXM41" s="1006"/>
      <c r="MXN41" s="1006"/>
      <c r="MXO41" s="1006"/>
      <c r="MXP41" s="1006"/>
      <c r="MXQ41" s="1006"/>
      <c r="MXR41" s="1006"/>
      <c r="MXS41" s="1006"/>
      <c r="MXT41" s="1006"/>
      <c r="MXU41" s="1006"/>
      <c r="MXV41" s="1006"/>
      <c r="MXW41" s="1006"/>
      <c r="MXX41" s="1006"/>
      <c r="MXY41" s="1006"/>
      <c r="MXZ41" s="1006"/>
      <c r="MYA41" s="1006"/>
      <c r="MYB41" s="1006"/>
      <c r="MYC41" s="1006"/>
      <c r="MYD41" s="1006"/>
      <c r="MYE41" s="1006"/>
      <c r="MYF41" s="1006"/>
      <c r="MYG41" s="1006"/>
      <c r="MYH41" s="1006"/>
      <c r="MYI41" s="1006"/>
      <c r="MYJ41" s="1006"/>
      <c r="MYK41" s="1006"/>
      <c r="MYL41" s="1006"/>
      <c r="MYM41" s="1006"/>
      <c r="MYN41" s="1006"/>
      <c r="MYO41" s="1006"/>
      <c r="MYP41" s="1006"/>
      <c r="MYQ41" s="1006"/>
      <c r="MYR41" s="1006"/>
      <c r="MYS41" s="1006"/>
      <c r="MYT41" s="1006"/>
      <c r="MYU41" s="1006"/>
      <c r="MYV41" s="1006"/>
      <c r="MYW41" s="1006"/>
      <c r="MYX41" s="1006"/>
      <c r="MYY41" s="1006"/>
      <c r="MYZ41" s="1006"/>
      <c r="MZA41" s="1006"/>
      <c r="MZB41" s="1006"/>
      <c r="MZC41" s="1006"/>
      <c r="MZD41" s="1006"/>
      <c r="MZE41" s="1006"/>
      <c r="MZF41" s="1006"/>
      <c r="MZG41" s="1006"/>
      <c r="MZH41" s="1006"/>
      <c r="MZI41" s="1006"/>
      <c r="MZJ41" s="1006"/>
      <c r="MZK41" s="1006"/>
      <c r="MZL41" s="1006"/>
      <c r="MZM41" s="1006"/>
      <c r="MZN41" s="1006"/>
      <c r="MZO41" s="1006"/>
      <c r="MZP41" s="1006"/>
      <c r="MZQ41" s="1006"/>
      <c r="MZR41" s="1006"/>
      <c r="MZS41" s="1006"/>
      <c r="MZT41" s="1006"/>
      <c r="MZU41" s="1006"/>
      <c r="MZV41" s="1006"/>
      <c r="MZW41" s="1006"/>
      <c r="MZX41" s="1006"/>
      <c r="MZY41" s="1006"/>
      <c r="MZZ41" s="1006"/>
      <c r="NAA41" s="1006"/>
      <c r="NAB41" s="1006"/>
      <c r="NAC41" s="1006"/>
      <c r="NAD41" s="1006"/>
      <c r="NAE41" s="1006"/>
      <c r="NAF41" s="1006"/>
      <c r="NAG41" s="1006"/>
      <c r="NAH41" s="1006"/>
      <c r="NAI41" s="1006"/>
      <c r="NAJ41" s="1006"/>
      <c r="NAK41" s="1006"/>
      <c r="NAL41" s="1006"/>
      <c r="NAM41" s="1006"/>
      <c r="NAN41" s="1006"/>
      <c r="NAO41" s="1006"/>
      <c r="NAP41" s="1006"/>
      <c r="NAQ41" s="1006"/>
      <c r="NAR41" s="1006"/>
      <c r="NAS41" s="1006"/>
      <c r="NAT41" s="1006"/>
      <c r="NAU41" s="1006"/>
      <c r="NAV41" s="1006"/>
      <c r="NAW41" s="1006"/>
      <c r="NAX41" s="1006"/>
      <c r="NAY41" s="1006"/>
      <c r="NAZ41" s="1006"/>
      <c r="NBA41" s="1006"/>
      <c r="NBB41" s="1006"/>
      <c r="NBC41" s="1006"/>
      <c r="NBD41" s="1006"/>
      <c r="NBE41" s="1006"/>
      <c r="NBF41" s="1006"/>
      <c r="NBG41" s="1006"/>
      <c r="NBH41" s="1006"/>
      <c r="NBI41" s="1006"/>
      <c r="NBJ41" s="1006"/>
      <c r="NBK41" s="1006"/>
      <c r="NBL41" s="1006"/>
      <c r="NBM41" s="1006"/>
      <c r="NBN41" s="1006"/>
      <c r="NBO41" s="1006"/>
      <c r="NBP41" s="1006"/>
      <c r="NBQ41" s="1006"/>
      <c r="NBR41" s="1006"/>
      <c r="NBS41" s="1006"/>
      <c r="NBT41" s="1006"/>
      <c r="NBU41" s="1006"/>
      <c r="NBV41" s="1006"/>
      <c r="NBW41" s="1006"/>
      <c r="NBX41" s="1006"/>
      <c r="NBY41" s="1006"/>
      <c r="NBZ41" s="1006"/>
      <c r="NCA41" s="1006"/>
      <c r="NCB41" s="1006"/>
      <c r="NCC41" s="1006"/>
      <c r="NCD41" s="1006"/>
      <c r="NCE41" s="1006"/>
      <c r="NCF41" s="1006"/>
      <c r="NCG41" s="1006"/>
      <c r="NCH41" s="1006"/>
      <c r="NCI41" s="1006"/>
      <c r="NCJ41" s="1006"/>
      <c r="NCK41" s="1006"/>
      <c r="NCL41" s="1006"/>
      <c r="NCM41" s="1006"/>
      <c r="NCN41" s="1006"/>
      <c r="NCO41" s="1006"/>
      <c r="NCP41" s="1006"/>
      <c r="NCQ41" s="1006"/>
      <c r="NCR41" s="1006"/>
      <c r="NCS41" s="1006"/>
      <c r="NCT41" s="1006"/>
      <c r="NCU41" s="1006"/>
      <c r="NCV41" s="1006"/>
      <c r="NCW41" s="1006"/>
      <c r="NCX41" s="1006"/>
      <c r="NCY41" s="1006"/>
      <c r="NCZ41" s="1006"/>
      <c r="NDA41" s="1006"/>
      <c r="NDB41" s="1006"/>
      <c r="NDC41" s="1006"/>
      <c r="NDD41" s="1006"/>
      <c r="NDE41" s="1006"/>
      <c r="NDF41" s="1006"/>
      <c r="NDG41" s="1006"/>
      <c r="NDH41" s="1006"/>
      <c r="NDI41" s="1006"/>
      <c r="NDJ41" s="1006"/>
      <c r="NDK41" s="1006"/>
      <c r="NDL41" s="1006"/>
      <c r="NDM41" s="1006"/>
      <c r="NDN41" s="1006"/>
      <c r="NDO41" s="1006"/>
      <c r="NDP41" s="1006"/>
      <c r="NDQ41" s="1006"/>
      <c r="NDR41" s="1006"/>
      <c r="NDS41" s="1006"/>
      <c r="NDT41" s="1006"/>
      <c r="NDU41" s="1006"/>
      <c r="NDV41" s="1006"/>
      <c r="NDW41" s="1006"/>
      <c r="NDX41" s="1006"/>
      <c r="NDY41" s="1006"/>
      <c r="NDZ41" s="1006"/>
      <c r="NEA41" s="1006"/>
      <c r="NEB41" s="1006"/>
      <c r="NEC41" s="1006"/>
      <c r="NED41" s="1006"/>
      <c r="NEE41" s="1006"/>
      <c r="NEF41" s="1006"/>
      <c r="NEG41" s="1006"/>
      <c r="NEH41" s="1006"/>
      <c r="NEI41" s="1006"/>
      <c r="NEJ41" s="1006"/>
      <c r="NEK41" s="1006"/>
      <c r="NEL41" s="1006"/>
      <c r="NEM41" s="1006"/>
      <c r="NEN41" s="1006"/>
      <c r="NEO41" s="1006"/>
      <c r="NEP41" s="1006"/>
      <c r="NEQ41" s="1006"/>
      <c r="NER41" s="1006"/>
      <c r="NES41" s="1006"/>
      <c r="NET41" s="1006"/>
      <c r="NEU41" s="1006"/>
      <c r="NEV41" s="1006"/>
      <c r="NEW41" s="1006"/>
      <c r="NEX41" s="1006"/>
      <c r="NEY41" s="1006"/>
      <c r="NEZ41" s="1006"/>
      <c r="NFA41" s="1006"/>
      <c r="NFB41" s="1006"/>
      <c r="NFC41" s="1006"/>
      <c r="NFD41" s="1006"/>
      <c r="NFE41" s="1006"/>
      <c r="NFF41" s="1006"/>
      <c r="NFG41" s="1006"/>
      <c r="NFH41" s="1006"/>
      <c r="NFI41" s="1006"/>
      <c r="NFJ41" s="1006"/>
      <c r="NFK41" s="1006"/>
      <c r="NFL41" s="1006"/>
      <c r="NFM41" s="1006"/>
      <c r="NFN41" s="1006"/>
      <c r="NFO41" s="1006"/>
      <c r="NFP41" s="1006"/>
      <c r="NFQ41" s="1006"/>
      <c r="NFR41" s="1006"/>
      <c r="NFS41" s="1006"/>
      <c r="NFT41" s="1006"/>
      <c r="NFU41" s="1006"/>
      <c r="NFV41" s="1006"/>
      <c r="NFW41" s="1006"/>
      <c r="NFX41" s="1006"/>
      <c r="NFY41" s="1006"/>
      <c r="NFZ41" s="1006"/>
      <c r="NGA41" s="1006"/>
      <c r="NGB41" s="1006"/>
      <c r="NGC41" s="1006"/>
      <c r="NGD41" s="1006"/>
      <c r="NGE41" s="1006"/>
      <c r="NGF41" s="1006"/>
      <c r="NGG41" s="1006"/>
      <c r="NGH41" s="1006"/>
      <c r="NGI41" s="1006"/>
      <c r="NGJ41" s="1006"/>
      <c r="NGK41" s="1006"/>
      <c r="NGL41" s="1006"/>
      <c r="NGM41" s="1006"/>
      <c r="NGN41" s="1006"/>
      <c r="NGO41" s="1006"/>
      <c r="NGP41" s="1006"/>
      <c r="NGQ41" s="1006"/>
      <c r="NGR41" s="1006"/>
      <c r="NGS41" s="1006"/>
      <c r="NGT41" s="1006"/>
      <c r="NGU41" s="1006"/>
      <c r="NGV41" s="1006"/>
      <c r="NGW41" s="1006"/>
      <c r="NGX41" s="1006"/>
      <c r="NGY41" s="1006"/>
      <c r="NGZ41" s="1006"/>
      <c r="NHA41" s="1006"/>
      <c r="NHB41" s="1006"/>
      <c r="NHC41" s="1006"/>
      <c r="NHD41" s="1006"/>
      <c r="NHE41" s="1006"/>
      <c r="NHF41" s="1006"/>
      <c r="NHG41" s="1006"/>
      <c r="NHH41" s="1006"/>
      <c r="NHI41" s="1006"/>
      <c r="NHJ41" s="1006"/>
      <c r="NHK41" s="1006"/>
      <c r="NHL41" s="1006"/>
      <c r="NHM41" s="1006"/>
      <c r="NHN41" s="1006"/>
      <c r="NHO41" s="1006"/>
      <c r="NHP41" s="1006"/>
      <c r="NHQ41" s="1006"/>
      <c r="NHR41" s="1006"/>
      <c r="NHS41" s="1006"/>
      <c r="NHT41" s="1006"/>
      <c r="NHU41" s="1006"/>
      <c r="NHV41" s="1006"/>
      <c r="NHW41" s="1006"/>
      <c r="NHX41" s="1006"/>
      <c r="NHY41" s="1006"/>
      <c r="NHZ41" s="1006"/>
      <c r="NIA41" s="1006"/>
      <c r="NIB41" s="1006"/>
      <c r="NIC41" s="1006"/>
      <c r="NID41" s="1006"/>
      <c r="NIE41" s="1006"/>
      <c r="NIF41" s="1006"/>
      <c r="NIG41" s="1006"/>
      <c r="NIH41" s="1006"/>
      <c r="NII41" s="1006"/>
      <c r="NIJ41" s="1006"/>
      <c r="NIK41" s="1006"/>
      <c r="NIL41" s="1006"/>
      <c r="NIM41" s="1006"/>
      <c r="NIN41" s="1006"/>
      <c r="NIO41" s="1006"/>
      <c r="NIP41" s="1006"/>
      <c r="NIQ41" s="1006"/>
      <c r="NIR41" s="1006"/>
      <c r="NIS41" s="1006"/>
      <c r="NIT41" s="1006"/>
      <c r="NIU41" s="1006"/>
      <c r="NIV41" s="1006"/>
      <c r="NIW41" s="1006"/>
      <c r="NIX41" s="1006"/>
      <c r="NIY41" s="1006"/>
      <c r="NIZ41" s="1006"/>
      <c r="NJA41" s="1006"/>
      <c r="NJB41" s="1006"/>
      <c r="NJC41" s="1006"/>
      <c r="NJD41" s="1006"/>
      <c r="NJE41" s="1006"/>
      <c r="NJF41" s="1006"/>
      <c r="NJG41" s="1006"/>
      <c r="NJH41" s="1006"/>
      <c r="NJI41" s="1006"/>
      <c r="NJJ41" s="1006"/>
      <c r="NJK41" s="1006"/>
      <c r="NJL41" s="1006"/>
      <c r="NJM41" s="1006"/>
      <c r="NJN41" s="1006"/>
      <c r="NJO41" s="1006"/>
      <c r="NJP41" s="1006"/>
      <c r="NJQ41" s="1006"/>
      <c r="NJR41" s="1006"/>
      <c r="NJS41" s="1006"/>
      <c r="NJT41" s="1006"/>
      <c r="NJU41" s="1006"/>
      <c r="NJV41" s="1006"/>
      <c r="NJW41" s="1006"/>
      <c r="NJX41" s="1006"/>
      <c r="NJY41" s="1006"/>
      <c r="NJZ41" s="1006"/>
      <c r="NKA41" s="1006"/>
      <c r="NKB41" s="1006"/>
      <c r="NKC41" s="1006"/>
      <c r="NKD41" s="1006"/>
      <c r="NKE41" s="1006"/>
      <c r="NKF41" s="1006"/>
      <c r="NKG41" s="1006"/>
      <c r="NKH41" s="1006"/>
      <c r="NKI41" s="1006"/>
      <c r="NKJ41" s="1006"/>
      <c r="NKK41" s="1006"/>
      <c r="NKL41" s="1006"/>
      <c r="NKM41" s="1006"/>
      <c r="NKN41" s="1006"/>
      <c r="NKO41" s="1006"/>
      <c r="NKP41" s="1006"/>
      <c r="NKQ41" s="1006"/>
      <c r="NKR41" s="1006"/>
      <c r="NKS41" s="1006"/>
      <c r="NKT41" s="1006"/>
      <c r="NKU41" s="1006"/>
      <c r="NKV41" s="1006"/>
      <c r="NKW41" s="1006"/>
      <c r="NKX41" s="1006"/>
      <c r="NKY41" s="1006"/>
      <c r="NKZ41" s="1006"/>
      <c r="NLA41" s="1006"/>
      <c r="NLB41" s="1006"/>
      <c r="NLC41" s="1006"/>
      <c r="NLD41" s="1006"/>
      <c r="NLE41" s="1006"/>
      <c r="NLF41" s="1006"/>
      <c r="NLG41" s="1006"/>
      <c r="NLH41" s="1006"/>
      <c r="NLI41" s="1006"/>
      <c r="NLJ41" s="1006"/>
      <c r="NLK41" s="1006"/>
      <c r="NLL41" s="1006"/>
      <c r="NLM41" s="1006"/>
      <c r="NLN41" s="1006"/>
      <c r="NLO41" s="1006"/>
      <c r="NLP41" s="1006"/>
      <c r="NLQ41" s="1006"/>
      <c r="NLR41" s="1006"/>
      <c r="NLS41" s="1006"/>
      <c r="NLT41" s="1006"/>
      <c r="NLU41" s="1006"/>
      <c r="NLV41" s="1006"/>
      <c r="NLW41" s="1006"/>
      <c r="NLX41" s="1006"/>
      <c r="NLY41" s="1006"/>
      <c r="NLZ41" s="1006"/>
      <c r="NMA41" s="1006"/>
      <c r="NMB41" s="1006"/>
      <c r="NMC41" s="1006"/>
      <c r="NMD41" s="1006"/>
      <c r="NME41" s="1006"/>
      <c r="NMF41" s="1006"/>
      <c r="NMG41" s="1006"/>
      <c r="NMH41" s="1006"/>
      <c r="NMI41" s="1006"/>
      <c r="NMJ41" s="1006"/>
      <c r="NMK41" s="1006"/>
      <c r="NML41" s="1006"/>
      <c r="NMM41" s="1006"/>
      <c r="NMN41" s="1006"/>
      <c r="NMO41" s="1006"/>
      <c r="NMP41" s="1006"/>
      <c r="NMQ41" s="1006"/>
      <c r="NMR41" s="1006"/>
      <c r="NMS41" s="1006"/>
      <c r="NMT41" s="1006"/>
      <c r="NMU41" s="1006"/>
      <c r="NMV41" s="1006"/>
      <c r="NMW41" s="1006"/>
      <c r="NMX41" s="1006"/>
      <c r="NMY41" s="1006"/>
      <c r="NMZ41" s="1006"/>
      <c r="NNA41" s="1006"/>
      <c r="NNB41" s="1006"/>
      <c r="NNC41" s="1006"/>
      <c r="NND41" s="1006"/>
      <c r="NNE41" s="1006"/>
      <c r="NNF41" s="1006"/>
      <c r="NNG41" s="1006"/>
      <c r="NNH41" s="1006"/>
      <c r="NNI41" s="1006"/>
      <c r="NNJ41" s="1006"/>
      <c r="NNK41" s="1006"/>
      <c r="NNL41" s="1006"/>
      <c r="NNM41" s="1006"/>
      <c r="NNN41" s="1006"/>
      <c r="NNO41" s="1006"/>
      <c r="NNP41" s="1006"/>
      <c r="NNQ41" s="1006"/>
      <c r="NNR41" s="1006"/>
      <c r="NNS41" s="1006"/>
      <c r="NNT41" s="1006"/>
      <c r="NNU41" s="1006"/>
      <c r="NNV41" s="1006"/>
      <c r="NNW41" s="1006"/>
      <c r="NNX41" s="1006"/>
      <c r="NNY41" s="1006"/>
      <c r="NNZ41" s="1006"/>
      <c r="NOA41" s="1006"/>
      <c r="NOB41" s="1006"/>
      <c r="NOC41" s="1006"/>
      <c r="NOD41" s="1006"/>
      <c r="NOE41" s="1006"/>
      <c r="NOF41" s="1006"/>
      <c r="NOG41" s="1006"/>
      <c r="NOH41" s="1006"/>
      <c r="NOI41" s="1006"/>
      <c r="NOJ41" s="1006"/>
      <c r="NOK41" s="1006"/>
      <c r="NOL41" s="1006"/>
      <c r="NOM41" s="1006"/>
      <c r="NON41" s="1006"/>
      <c r="NOO41" s="1006"/>
      <c r="NOP41" s="1006"/>
      <c r="NOQ41" s="1006"/>
      <c r="NOR41" s="1006"/>
      <c r="NOS41" s="1006"/>
      <c r="NOT41" s="1006"/>
      <c r="NOU41" s="1006"/>
      <c r="NOV41" s="1006"/>
      <c r="NOW41" s="1006"/>
      <c r="NOX41" s="1006"/>
      <c r="NOY41" s="1006"/>
      <c r="NOZ41" s="1006"/>
      <c r="NPA41" s="1006"/>
      <c r="NPB41" s="1006"/>
      <c r="NPC41" s="1006"/>
      <c r="NPD41" s="1006"/>
      <c r="NPE41" s="1006"/>
      <c r="NPF41" s="1006"/>
      <c r="NPG41" s="1006"/>
      <c r="NPH41" s="1006"/>
      <c r="NPI41" s="1006"/>
      <c r="NPJ41" s="1006"/>
      <c r="NPK41" s="1006"/>
      <c r="NPL41" s="1006"/>
      <c r="NPM41" s="1006"/>
      <c r="NPN41" s="1006"/>
      <c r="NPO41" s="1006"/>
      <c r="NPP41" s="1006"/>
      <c r="NPQ41" s="1006"/>
      <c r="NPR41" s="1006"/>
      <c r="NPS41" s="1006"/>
      <c r="NPT41" s="1006"/>
      <c r="NPU41" s="1006"/>
      <c r="NPV41" s="1006"/>
      <c r="NPW41" s="1006"/>
      <c r="NPX41" s="1006"/>
      <c r="NPY41" s="1006"/>
      <c r="NPZ41" s="1006"/>
      <c r="NQA41" s="1006"/>
      <c r="NQB41" s="1006"/>
      <c r="NQC41" s="1006"/>
      <c r="NQD41" s="1006"/>
      <c r="NQE41" s="1006"/>
      <c r="NQF41" s="1006"/>
      <c r="NQG41" s="1006"/>
      <c r="NQH41" s="1006"/>
      <c r="NQI41" s="1006"/>
      <c r="NQJ41" s="1006"/>
      <c r="NQK41" s="1006"/>
      <c r="NQL41" s="1006"/>
      <c r="NQM41" s="1006"/>
      <c r="NQN41" s="1006"/>
      <c r="NQO41" s="1006"/>
      <c r="NQP41" s="1006"/>
      <c r="NQQ41" s="1006"/>
      <c r="NQR41" s="1006"/>
      <c r="NQS41" s="1006"/>
      <c r="NQT41" s="1006"/>
      <c r="NQU41" s="1006"/>
      <c r="NQV41" s="1006"/>
      <c r="NQW41" s="1006"/>
      <c r="NQX41" s="1006"/>
      <c r="NQY41" s="1006"/>
      <c r="NQZ41" s="1006"/>
      <c r="NRA41" s="1006"/>
      <c r="NRB41" s="1006"/>
      <c r="NRC41" s="1006"/>
      <c r="NRD41" s="1006"/>
      <c r="NRE41" s="1006"/>
      <c r="NRF41" s="1006"/>
      <c r="NRG41" s="1006"/>
      <c r="NRH41" s="1006"/>
      <c r="NRI41" s="1006"/>
      <c r="NRJ41" s="1006"/>
      <c r="NRK41" s="1006"/>
      <c r="NRL41" s="1006"/>
      <c r="NRM41" s="1006"/>
      <c r="NRN41" s="1006"/>
      <c r="NRO41" s="1006"/>
      <c r="NRP41" s="1006"/>
      <c r="NRQ41" s="1006"/>
      <c r="NRR41" s="1006"/>
      <c r="NRS41" s="1006"/>
      <c r="NRT41" s="1006"/>
      <c r="NRU41" s="1006"/>
      <c r="NRV41" s="1006"/>
      <c r="NRW41" s="1006"/>
      <c r="NRX41" s="1006"/>
      <c r="NRY41" s="1006"/>
      <c r="NRZ41" s="1006"/>
      <c r="NSA41" s="1006"/>
      <c r="NSB41" s="1006"/>
      <c r="NSC41" s="1006"/>
      <c r="NSD41" s="1006"/>
      <c r="NSE41" s="1006"/>
      <c r="NSF41" s="1006"/>
      <c r="NSG41" s="1006"/>
      <c r="NSH41" s="1006"/>
      <c r="NSI41" s="1006"/>
      <c r="NSJ41" s="1006"/>
      <c r="NSK41" s="1006"/>
      <c r="NSL41" s="1006"/>
      <c r="NSM41" s="1006"/>
      <c r="NSN41" s="1006"/>
      <c r="NSO41" s="1006"/>
      <c r="NSP41" s="1006"/>
      <c r="NSQ41" s="1006"/>
      <c r="NSR41" s="1006"/>
      <c r="NSS41" s="1006"/>
      <c r="NST41" s="1006"/>
      <c r="NSU41" s="1006"/>
      <c r="NSV41" s="1006"/>
      <c r="NSW41" s="1006"/>
      <c r="NSX41" s="1006"/>
      <c r="NSY41" s="1006"/>
      <c r="NSZ41" s="1006"/>
      <c r="NTA41" s="1006"/>
      <c r="NTB41" s="1006"/>
      <c r="NTC41" s="1006"/>
      <c r="NTD41" s="1006"/>
      <c r="NTE41" s="1006"/>
      <c r="NTF41" s="1006"/>
      <c r="NTG41" s="1006"/>
      <c r="NTH41" s="1006"/>
      <c r="NTI41" s="1006"/>
      <c r="NTJ41" s="1006"/>
      <c r="NTK41" s="1006"/>
      <c r="NTL41" s="1006"/>
      <c r="NTM41" s="1006"/>
      <c r="NTN41" s="1006"/>
      <c r="NTO41" s="1006"/>
      <c r="NTP41" s="1006"/>
      <c r="NTQ41" s="1006"/>
      <c r="NTR41" s="1006"/>
      <c r="NTS41" s="1006"/>
      <c r="NTT41" s="1006"/>
      <c r="NTU41" s="1006"/>
      <c r="NTV41" s="1006"/>
      <c r="NTW41" s="1006"/>
      <c r="NTX41" s="1006"/>
      <c r="NTY41" s="1006"/>
      <c r="NTZ41" s="1006"/>
      <c r="NUA41" s="1006"/>
      <c r="NUB41" s="1006"/>
      <c r="NUC41" s="1006"/>
      <c r="NUD41" s="1006"/>
      <c r="NUE41" s="1006"/>
      <c r="NUF41" s="1006"/>
      <c r="NUG41" s="1006"/>
      <c r="NUH41" s="1006"/>
      <c r="NUI41" s="1006"/>
      <c r="NUJ41" s="1006"/>
      <c r="NUK41" s="1006"/>
      <c r="NUL41" s="1006"/>
      <c r="NUM41" s="1006"/>
      <c r="NUN41" s="1006"/>
      <c r="NUO41" s="1006"/>
      <c r="NUP41" s="1006"/>
      <c r="NUQ41" s="1006"/>
      <c r="NUR41" s="1006"/>
      <c r="NUS41" s="1006"/>
      <c r="NUT41" s="1006"/>
      <c r="NUU41" s="1006"/>
      <c r="NUV41" s="1006"/>
      <c r="NUW41" s="1006"/>
      <c r="NUX41" s="1006"/>
      <c r="NUY41" s="1006"/>
      <c r="NUZ41" s="1006"/>
      <c r="NVA41" s="1006"/>
      <c r="NVB41" s="1006"/>
      <c r="NVC41" s="1006"/>
      <c r="NVD41" s="1006"/>
      <c r="NVE41" s="1006"/>
      <c r="NVF41" s="1006"/>
      <c r="NVG41" s="1006"/>
      <c r="NVH41" s="1006"/>
      <c r="NVI41" s="1006"/>
      <c r="NVJ41" s="1006"/>
      <c r="NVK41" s="1006"/>
      <c r="NVL41" s="1006"/>
      <c r="NVM41" s="1006"/>
      <c r="NVN41" s="1006"/>
      <c r="NVO41" s="1006"/>
      <c r="NVP41" s="1006"/>
      <c r="NVQ41" s="1006"/>
      <c r="NVR41" s="1006"/>
      <c r="NVS41" s="1006"/>
      <c r="NVT41" s="1006"/>
      <c r="NVU41" s="1006"/>
      <c r="NVV41" s="1006"/>
      <c r="NVW41" s="1006"/>
      <c r="NVX41" s="1006"/>
      <c r="NVY41" s="1006"/>
      <c r="NVZ41" s="1006"/>
      <c r="NWA41" s="1006"/>
      <c r="NWB41" s="1006"/>
      <c r="NWC41" s="1006"/>
      <c r="NWD41" s="1006"/>
      <c r="NWE41" s="1006"/>
      <c r="NWF41" s="1006"/>
      <c r="NWG41" s="1006"/>
      <c r="NWH41" s="1006"/>
      <c r="NWI41" s="1006"/>
      <c r="NWJ41" s="1006"/>
      <c r="NWK41" s="1006"/>
      <c r="NWL41" s="1006"/>
      <c r="NWM41" s="1006"/>
      <c r="NWN41" s="1006"/>
      <c r="NWO41" s="1006"/>
      <c r="NWP41" s="1006"/>
      <c r="NWQ41" s="1006"/>
      <c r="NWR41" s="1006"/>
      <c r="NWS41" s="1006"/>
      <c r="NWT41" s="1006"/>
      <c r="NWU41" s="1006"/>
      <c r="NWV41" s="1006"/>
      <c r="NWW41" s="1006"/>
      <c r="NWX41" s="1006"/>
      <c r="NWY41" s="1006"/>
      <c r="NWZ41" s="1006"/>
      <c r="NXA41" s="1006"/>
      <c r="NXB41" s="1006"/>
      <c r="NXC41" s="1006"/>
      <c r="NXD41" s="1006"/>
      <c r="NXE41" s="1006"/>
      <c r="NXF41" s="1006"/>
      <c r="NXG41" s="1006"/>
      <c r="NXH41" s="1006"/>
      <c r="NXI41" s="1006"/>
      <c r="NXJ41" s="1006"/>
      <c r="NXK41" s="1006"/>
      <c r="NXL41" s="1006"/>
      <c r="NXM41" s="1006"/>
      <c r="NXN41" s="1006"/>
      <c r="NXO41" s="1006"/>
      <c r="NXP41" s="1006"/>
      <c r="NXQ41" s="1006"/>
      <c r="NXR41" s="1006"/>
      <c r="NXS41" s="1006"/>
      <c r="NXT41" s="1006"/>
      <c r="NXU41" s="1006"/>
      <c r="NXV41" s="1006"/>
      <c r="NXW41" s="1006"/>
      <c r="NXX41" s="1006"/>
      <c r="NXY41" s="1006"/>
      <c r="NXZ41" s="1006"/>
      <c r="NYA41" s="1006"/>
      <c r="NYB41" s="1006"/>
      <c r="NYC41" s="1006"/>
      <c r="NYD41" s="1006"/>
      <c r="NYE41" s="1006"/>
      <c r="NYF41" s="1006"/>
      <c r="NYG41" s="1006"/>
      <c r="NYH41" s="1006"/>
      <c r="NYI41" s="1006"/>
      <c r="NYJ41" s="1006"/>
      <c r="NYK41" s="1006"/>
      <c r="NYL41" s="1006"/>
      <c r="NYM41" s="1006"/>
      <c r="NYN41" s="1006"/>
      <c r="NYO41" s="1006"/>
      <c r="NYP41" s="1006"/>
      <c r="NYQ41" s="1006"/>
      <c r="NYR41" s="1006"/>
      <c r="NYS41" s="1006"/>
      <c r="NYT41" s="1006"/>
      <c r="NYU41" s="1006"/>
      <c r="NYV41" s="1006"/>
      <c r="NYW41" s="1006"/>
      <c r="NYX41" s="1006"/>
      <c r="NYY41" s="1006"/>
      <c r="NYZ41" s="1006"/>
      <c r="NZA41" s="1006"/>
      <c r="NZB41" s="1006"/>
      <c r="NZC41" s="1006"/>
      <c r="NZD41" s="1006"/>
      <c r="NZE41" s="1006"/>
      <c r="NZF41" s="1006"/>
      <c r="NZG41" s="1006"/>
      <c r="NZH41" s="1006"/>
      <c r="NZI41" s="1006"/>
      <c r="NZJ41" s="1006"/>
      <c r="NZK41" s="1006"/>
      <c r="NZL41" s="1006"/>
      <c r="NZM41" s="1006"/>
      <c r="NZN41" s="1006"/>
      <c r="NZO41" s="1006"/>
      <c r="NZP41" s="1006"/>
      <c r="NZQ41" s="1006"/>
      <c r="NZR41" s="1006"/>
      <c r="NZS41" s="1006"/>
      <c r="NZT41" s="1006"/>
      <c r="NZU41" s="1006"/>
      <c r="NZV41" s="1006"/>
      <c r="NZW41" s="1006"/>
      <c r="NZX41" s="1006"/>
      <c r="NZY41" s="1006"/>
      <c r="NZZ41" s="1006"/>
      <c r="OAA41" s="1006"/>
      <c r="OAB41" s="1006"/>
      <c r="OAC41" s="1006"/>
      <c r="OAD41" s="1006"/>
      <c r="OAE41" s="1006"/>
      <c r="OAF41" s="1006"/>
      <c r="OAG41" s="1006"/>
      <c r="OAH41" s="1006"/>
      <c r="OAI41" s="1006"/>
      <c r="OAJ41" s="1006"/>
      <c r="OAK41" s="1006"/>
      <c r="OAL41" s="1006"/>
      <c r="OAM41" s="1006"/>
      <c r="OAN41" s="1006"/>
      <c r="OAO41" s="1006"/>
      <c r="OAP41" s="1006"/>
      <c r="OAQ41" s="1006"/>
      <c r="OAR41" s="1006"/>
      <c r="OAS41" s="1006"/>
      <c r="OAT41" s="1006"/>
      <c r="OAU41" s="1006"/>
      <c r="OAV41" s="1006"/>
      <c r="OAW41" s="1006"/>
      <c r="OAX41" s="1006"/>
      <c r="OAY41" s="1006"/>
      <c r="OAZ41" s="1006"/>
      <c r="OBA41" s="1006"/>
      <c r="OBB41" s="1006"/>
      <c r="OBC41" s="1006"/>
      <c r="OBD41" s="1006"/>
      <c r="OBE41" s="1006"/>
      <c r="OBF41" s="1006"/>
      <c r="OBG41" s="1006"/>
      <c r="OBH41" s="1006"/>
      <c r="OBI41" s="1006"/>
      <c r="OBJ41" s="1006"/>
      <c r="OBK41" s="1006"/>
      <c r="OBL41" s="1006"/>
      <c r="OBM41" s="1006"/>
      <c r="OBN41" s="1006"/>
      <c r="OBO41" s="1006"/>
      <c r="OBP41" s="1006"/>
      <c r="OBQ41" s="1006"/>
      <c r="OBR41" s="1006"/>
      <c r="OBS41" s="1006"/>
      <c r="OBT41" s="1006"/>
      <c r="OBU41" s="1006"/>
      <c r="OBV41" s="1006"/>
      <c r="OBW41" s="1006"/>
      <c r="OBX41" s="1006"/>
      <c r="OBY41" s="1006"/>
      <c r="OBZ41" s="1006"/>
      <c r="OCA41" s="1006"/>
      <c r="OCB41" s="1006"/>
      <c r="OCC41" s="1006"/>
      <c r="OCD41" s="1006"/>
      <c r="OCE41" s="1006"/>
      <c r="OCF41" s="1006"/>
      <c r="OCG41" s="1006"/>
      <c r="OCH41" s="1006"/>
      <c r="OCI41" s="1006"/>
      <c r="OCJ41" s="1006"/>
      <c r="OCK41" s="1006"/>
      <c r="OCL41" s="1006"/>
      <c r="OCM41" s="1006"/>
      <c r="OCN41" s="1006"/>
      <c r="OCO41" s="1006"/>
      <c r="OCP41" s="1006"/>
      <c r="OCQ41" s="1006"/>
      <c r="OCR41" s="1006"/>
      <c r="OCS41" s="1006"/>
      <c r="OCT41" s="1006"/>
      <c r="OCU41" s="1006"/>
      <c r="OCV41" s="1006"/>
      <c r="OCW41" s="1006"/>
      <c r="OCX41" s="1006"/>
      <c r="OCY41" s="1006"/>
      <c r="OCZ41" s="1006"/>
      <c r="ODA41" s="1006"/>
      <c r="ODB41" s="1006"/>
      <c r="ODC41" s="1006"/>
      <c r="ODD41" s="1006"/>
      <c r="ODE41" s="1006"/>
      <c r="ODF41" s="1006"/>
      <c r="ODG41" s="1006"/>
      <c r="ODH41" s="1006"/>
      <c r="ODI41" s="1006"/>
      <c r="ODJ41" s="1006"/>
      <c r="ODK41" s="1006"/>
      <c r="ODL41" s="1006"/>
      <c r="ODM41" s="1006"/>
      <c r="ODN41" s="1006"/>
      <c r="ODO41" s="1006"/>
      <c r="ODP41" s="1006"/>
      <c r="ODQ41" s="1006"/>
      <c r="ODR41" s="1006"/>
      <c r="ODS41" s="1006"/>
      <c r="ODT41" s="1006"/>
      <c r="ODU41" s="1006"/>
      <c r="ODV41" s="1006"/>
      <c r="ODW41" s="1006"/>
      <c r="ODX41" s="1006"/>
      <c r="ODY41" s="1006"/>
      <c r="ODZ41" s="1006"/>
      <c r="OEA41" s="1006"/>
      <c r="OEB41" s="1006"/>
      <c r="OEC41" s="1006"/>
      <c r="OED41" s="1006"/>
      <c r="OEE41" s="1006"/>
      <c r="OEF41" s="1006"/>
      <c r="OEG41" s="1006"/>
      <c r="OEH41" s="1006"/>
      <c r="OEI41" s="1006"/>
      <c r="OEJ41" s="1006"/>
      <c r="OEK41" s="1006"/>
      <c r="OEL41" s="1006"/>
      <c r="OEM41" s="1006"/>
      <c r="OEN41" s="1006"/>
      <c r="OEO41" s="1006"/>
      <c r="OEP41" s="1006"/>
      <c r="OEQ41" s="1006"/>
      <c r="OER41" s="1006"/>
      <c r="OES41" s="1006"/>
      <c r="OET41" s="1006"/>
      <c r="OEU41" s="1006"/>
      <c r="OEV41" s="1006"/>
      <c r="OEW41" s="1006"/>
      <c r="OEX41" s="1006"/>
      <c r="OEY41" s="1006"/>
      <c r="OEZ41" s="1006"/>
      <c r="OFA41" s="1006"/>
      <c r="OFB41" s="1006"/>
      <c r="OFC41" s="1006"/>
      <c r="OFD41" s="1006"/>
      <c r="OFE41" s="1006"/>
      <c r="OFF41" s="1006"/>
      <c r="OFG41" s="1006"/>
      <c r="OFH41" s="1006"/>
      <c r="OFI41" s="1006"/>
      <c r="OFJ41" s="1006"/>
      <c r="OFK41" s="1006"/>
      <c r="OFL41" s="1006"/>
      <c r="OFM41" s="1006"/>
      <c r="OFN41" s="1006"/>
      <c r="OFO41" s="1006"/>
      <c r="OFP41" s="1006"/>
      <c r="OFQ41" s="1006"/>
      <c r="OFR41" s="1006"/>
      <c r="OFS41" s="1006"/>
      <c r="OFT41" s="1006"/>
      <c r="OFU41" s="1006"/>
      <c r="OFV41" s="1006"/>
      <c r="OFW41" s="1006"/>
      <c r="OFX41" s="1006"/>
      <c r="OFY41" s="1006"/>
      <c r="OFZ41" s="1006"/>
      <c r="OGA41" s="1006"/>
      <c r="OGB41" s="1006"/>
      <c r="OGC41" s="1006"/>
      <c r="OGD41" s="1006"/>
      <c r="OGE41" s="1006"/>
      <c r="OGF41" s="1006"/>
      <c r="OGG41" s="1006"/>
      <c r="OGH41" s="1006"/>
      <c r="OGI41" s="1006"/>
      <c r="OGJ41" s="1006"/>
      <c r="OGK41" s="1006"/>
      <c r="OGL41" s="1006"/>
      <c r="OGM41" s="1006"/>
      <c r="OGN41" s="1006"/>
      <c r="OGO41" s="1006"/>
      <c r="OGP41" s="1006"/>
      <c r="OGQ41" s="1006"/>
      <c r="OGR41" s="1006"/>
      <c r="OGS41" s="1006"/>
      <c r="OGT41" s="1006"/>
      <c r="OGU41" s="1006"/>
      <c r="OGV41" s="1006"/>
      <c r="OGW41" s="1006"/>
      <c r="OGX41" s="1006"/>
      <c r="OGY41" s="1006"/>
      <c r="OGZ41" s="1006"/>
      <c r="OHA41" s="1006"/>
      <c r="OHB41" s="1006"/>
      <c r="OHC41" s="1006"/>
      <c r="OHD41" s="1006"/>
      <c r="OHE41" s="1006"/>
      <c r="OHF41" s="1006"/>
      <c r="OHG41" s="1006"/>
      <c r="OHH41" s="1006"/>
      <c r="OHI41" s="1006"/>
      <c r="OHJ41" s="1006"/>
      <c r="OHK41" s="1006"/>
      <c r="OHL41" s="1006"/>
      <c r="OHM41" s="1006"/>
      <c r="OHN41" s="1006"/>
      <c r="OHO41" s="1006"/>
      <c r="OHP41" s="1006"/>
      <c r="OHQ41" s="1006"/>
      <c r="OHR41" s="1006"/>
      <c r="OHS41" s="1006"/>
      <c r="OHT41" s="1006"/>
      <c r="OHU41" s="1006"/>
      <c r="OHV41" s="1006"/>
      <c r="OHW41" s="1006"/>
      <c r="OHX41" s="1006"/>
      <c r="OHY41" s="1006"/>
      <c r="OHZ41" s="1006"/>
      <c r="OIA41" s="1006"/>
      <c r="OIB41" s="1006"/>
      <c r="OIC41" s="1006"/>
      <c r="OID41" s="1006"/>
      <c r="OIE41" s="1006"/>
      <c r="OIF41" s="1006"/>
      <c r="OIG41" s="1006"/>
      <c r="OIH41" s="1006"/>
      <c r="OII41" s="1006"/>
      <c r="OIJ41" s="1006"/>
      <c r="OIK41" s="1006"/>
      <c r="OIL41" s="1006"/>
      <c r="OIM41" s="1006"/>
      <c r="OIN41" s="1006"/>
      <c r="OIO41" s="1006"/>
      <c r="OIP41" s="1006"/>
      <c r="OIQ41" s="1006"/>
      <c r="OIR41" s="1006"/>
      <c r="OIS41" s="1006"/>
      <c r="OIT41" s="1006"/>
      <c r="OIU41" s="1006"/>
      <c r="OIV41" s="1006"/>
      <c r="OIW41" s="1006"/>
      <c r="OIX41" s="1006"/>
      <c r="OIY41" s="1006"/>
      <c r="OIZ41" s="1006"/>
      <c r="OJA41" s="1006"/>
      <c r="OJB41" s="1006"/>
      <c r="OJC41" s="1006"/>
      <c r="OJD41" s="1006"/>
      <c r="OJE41" s="1006"/>
      <c r="OJF41" s="1006"/>
      <c r="OJG41" s="1006"/>
      <c r="OJH41" s="1006"/>
      <c r="OJI41" s="1006"/>
      <c r="OJJ41" s="1006"/>
      <c r="OJK41" s="1006"/>
      <c r="OJL41" s="1006"/>
      <c r="OJM41" s="1006"/>
      <c r="OJN41" s="1006"/>
      <c r="OJO41" s="1006"/>
      <c r="OJP41" s="1006"/>
      <c r="OJQ41" s="1006"/>
      <c r="OJR41" s="1006"/>
      <c r="OJS41" s="1006"/>
      <c r="OJT41" s="1006"/>
      <c r="OJU41" s="1006"/>
      <c r="OJV41" s="1006"/>
      <c r="OJW41" s="1006"/>
      <c r="OJX41" s="1006"/>
      <c r="OJY41" s="1006"/>
      <c r="OJZ41" s="1006"/>
      <c r="OKA41" s="1006"/>
      <c r="OKB41" s="1006"/>
      <c r="OKC41" s="1006"/>
      <c r="OKD41" s="1006"/>
      <c r="OKE41" s="1006"/>
      <c r="OKF41" s="1006"/>
      <c r="OKG41" s="1006"/>
      <c r="OKH41" s="1006"/>
      <c r="OKI41" s="1006"/>
      <c r="OKJ41" s="1006"/>
      <c r="OKK41" s="1006"/>
      <c r="OKL41" s="1006"/>
      <c r="OKM41" s="1006"/>
      <c r="OKN41" s="1006"/>
      <c r="OKO41" s="1006"/>
      <c r="OKP41" s="1006"/>
      <c r="OKQ41" s="1006"/>
      <c r="OKR41" s="1006"/>
      <c r="OKS41" s="1006"/>
      <c r="OKT41" s="1006"/>
      <c r="OKU41" s="1006"/>
      <c r="OKV41" s="1006"/>
      <c r="OKW41" s="1006"/>
      <c r="OKX41" s="1006"/>
      <c r="OKY41" s="1006"/>
      <c r="OKZ41" s="1006"/>
      <c r="OLA41" s="1006"/>
      <c r="OLB41" s="1006"/>
      <c r="OLC41" s="1006"/>
      <c r="OLD41" s="1006"/>
      <c r="OLE41" s="1006"/>
      <c r="OLF41" s="1006"/>
      <c r="OLG41" s="1006"/>
      <c r="OLH41" s="1006"/>
      <c r="OLI41" s="1006"/>
      <c r="OLJ41" s="1006"/>
      <c r="OLK41" s="1006"/>
      <c r="OLL41" s="1006"/>
      <c r="OLM41" s="1006"/>
      <c r="OLN41" s="1006"/>
      <c r="OLO41" s="1006"/>
      <c r="OLP41" s="1006"/>
      <c r="OLQ41" s="1006"/>
      <c r="OLR41" s="1006"/>
      <c r="OLS41" s="1006"/>
      <c r="OLT41" s="1006"/>
      <c r="OLU41" s="1006"/>
      <c r="OLV41" s="1006"/>
      <c r="OLW41" s="1006"/>
      <c r="OLX41" s="1006"/>
      <c r="OLY41" s="1006"/>
      <c r="OLZ41" s="1006"/>
      <c r="OMA41" s="1006"/>
      <c r="OMB41" s="1006"/>
      <c r="OMC41" s="1006"/>
      <c r="OMD41" s="1006"/>
      <c r="OME41" s="1006"/>
      <c r="OMF41" s="1006"/>
      <c r="OMG41" s="1006"/>
      <c r="OMH41" s="1006"/>
      <c r="OMI41" s="1006"/>
      <c r="OMJ41" s="1006"/>
      <c r="OMK41" s="1006"/>
      <c r="OML41" s="1006"/>
      <c r="OMM41" s="1006"/>
      <c r="OMN41" s="1006"/>
      <c r="OMO41" s="1006"/>
      <c r="OMP41" s="1006"/>
      <c r="OMQ41" s="1006"/>
      <c r="OMR41" s="1006"/>
      <c r="OMS41" s="1006"/>
      <c r="OMT41" s="1006"/>
      <c r="OMU41" s="1006"/>
      <c r="OMV41" s="1006"/>
      <c r="OMW41" s="1006"/>
      <c r="OMX41" s="1006"/>
      <c r="OMY41" s="1006"/>
      <c r="OMZ41" s="1006"/>
      <c r="ONA41" s="1006"/>
      <c r="ONB41" s="1006"/>
      <c r="ONC41" s="1006"/>
      <c r="OND41" s="1006"/>
      <c r="ONE41" s="1006"/>
      <c r="ONF41" s="1006"/>
      <c r="ONG41" s="1006"/>
      <c r="ONH41" s="1006"/>
      <c r="ONI41" s="1006"/>
      <c r="ONJ41" s="1006"/>
      <c r="ONK41" s="1006"/>
      <c r="ONL41" s="1006"/>
      <c r="ONM41" s="1006"/>
      <c r="ONN41" s="1006"/>
      <c r="ONO41" s="1006"/>
      <c r="ONP41" s="1006"/>
      <c r="ONQ41" s="1006"/>
      <c r="ONR41" s="1006"/>
      <c r="ONS41" s="1006"/>
      <c r="ONT41" s="1006"/>
      <c r="ONU41" s="1006"/>
      <c r="ONV41" s="1006"/>
      <c r="ONW41" s="1006"/>
      <c r="ONX41" s="1006"/>
      <c r="ONY41" s="1006"/>
      <c r="ONZ41" s="1006"/>
      <c r="OOA41" s="1006"/>
      <c r="OOB41" s="1006"/>
      <c r="OOC41" s="1006"/>
      <c r="OOD41" s="1006"/>
      <c r="OOE41" s="1006"/>
      <c r="OOF41" s="1006"/>
      <c r="OOG41" s="1006"/>
      <c r="OOH41" s="1006"/>
      <c r="OOI41" s="1006"/>
      <c r="OOJ41" s="1006"/>
      <c r="OOK41" s="1006"/>
      <c r="OOL41" s="1006"/>
      <c r="OOM41" s="1006"/>
      <c r="OON41" s="1006"/>
      <c r="OOO41" s="1006"/>
      <c r="OOP41" s="1006"/>
      <c r="OOQ41" s="1006"/>
      <c r="OOR41" s="1006"/>
      <c r="OOS41" s="1006"/>
      <c r="OOT41" s="1006"/>
      <c r="OOU41" s="1006"/>
      <c r="OOV41" s="1006"/>
      <c r="OOW41" s="1006"/>
      <c r="OOX41" s="1006"/>
      <c r="OOY41" s="1006"/>
      <c r="OOZ41" s="1006"/>
      <c r="OPA41" s="1006"/>
      <c r="OPB41" s="1006"/>
      <c r="OPC41" s="1006"/>
      <c r="OPD41" s="1006"/>
      <c r="OPE41" s="1006"/>
      <c r="OPF41" s="1006"/>
      <c r="OPG41" s="1006"/>
      <c r="OPH41" s="1006"/>
      <c r="OPI41" s="1006"/>
      <c r="OPJ41" s="1006"/>
      <c r="OPK41" s="1006"/>
      <c r="OPL41" s="1006"/>
      <c r="OPM41" s="1006"/>
      <c r="OPN41" s="1006"/>
      <c r="OPO41" s="1006"/>
      <c r="OPP41" s="1006"/>
      <c r="OPQ41" s="1006"/>
      <c r="OPR41" s="1006"/>
      <c r="OPS41" s="1006"/>
      <c r="OPT41" s="1006"/>
      <c r="OPU41" s="1006"/>
      <c r="OPV41" s="1006"/>
      <c r="OPW41" s="1006"/>
      <c r="OPX41" s="1006"/>
      <c r="OPY41" s="1006"/>
      <c r="OPZ41" s="1006"/>
      <c r="OQA41" s="1006"/>
      <c r="OQB41" s="1006"/>
      <c r="OQC41" s="1006"/>
      <c r="OQD41" s="1006"/>
      <c r="OQE41" s="1006"/>
      <c r="OQF41" s="1006"/>
      <c r="OQG41" s="1006"/>
      <c r="OQH41" s="1006"/>
      <c r="OQI41" s="1006"/>
      <c r="OQJ41" s="1006"/>
      <c r="OQK41" s="1006"/>
      <c r="OQL41" s="1006"/>
      <c r="OQM41" s="1006"/>
      <c r="OQN41" s="1006"/>
      <c r="OQO41" s="1006"/>
      <c r="OQP41" s="1006"/>
      <c r="OQQ41" s="1006"/>
      <c r="OQR41" s="1006"/>
      <c r="OQS41" s="1006"/>
      <c r="OQT41" s="1006"/>
      <c r="OQU41" s="1006"/>
      <c r="OQV41" s="1006"/>
      <c r="OQW41" s="1006"/>
      <c r="OQX41" s="1006"/>
      <c r="OQY41" s="1006"/>
      <c r="OQZ41" s="1006"/>
      <c r="ORA41" s="1006"/>
      <c r="ORB41" s="1006"/>
      <c r="ORC41" s="1006"/>
      <c r="ORD41" s="1006"/>
      <c r="ORE41" s="1006"/>
      <c r="ORF41" s="1006"/>
      <c r="ORG41" s="1006"/>
      <c r="ORH41" s="1006"/>
      <c r="ORI41" s="1006"/>
      <c r="ORJ41" s="1006"/>
      <c r="ORK41" s="1006"/>
      <c r="ORL41" s="1006"/>
      <c r="ORM41" s="1006"/>
      <c r="ORN41" s="1006"/>
      <c r="ORO41" s="1006"/>
      <c r="ORP41" s="1006"/>
      <c r="ORQ41" s="1006"/>
      <c r="ORR41" s="1006"/>
      <c r="ORS41" s="1006"/>
      <c r="ORT41" s="1006"/>
      <c r="ORU41" s="1006"/>
      <c r="ORV41" s="1006"/>
      <c r="ORW41" s="1006"/>
      <c r="ORX41" s="1006"/>
      <c r="ORY41" s="1006"/>
      <c r="ORZ41" s="1006"/>
      <c r="OSA41" s="1006"/>
      <c r="OSB41" s="1006"/>
      <c r="OSC41" s="1006"/>
      <c r="OSD41" s="1006"/>
      <c r="OSE41" s="1006"/>
      <c r="OSF41" s="1006"/>
      <c r="OSG41" s="1006"/>
      <c r="OSH41" s="1006"/>
      <c r="OSI41" s="1006"/>
      <c r="OSJ41" s="1006"/>
      <c r="OSK41" s="1006"/>
      <c r="OSL41" s="1006"/>
      <c r="OSM41" s="1006"/>
      <c r="OSN41" s="1006"/>
      <c r="OSO41" s="1006"/>
      <c r="OSP41" s="1006"/>
      <c r="OSQ41" s="1006"/>
      <c r="OSR41" s="1006"/>
      <c r="OSS41" s="1006"/>
      <c r="OST41" s="1006"/>
      <c r="OSU41" s="1006"/>
      <c r="OSV41" s="1006"/>
      <c r="OSW41" s="1006"/>
      <c r="OSX41" s="1006"/>
      <c r="OSY41" s="1006"/>
      <c r="OSZ41" s="1006"/>
      <c r="OTA41" s="1006"/>
      <c r="OTB41" s="1006"/>
      <c r="OTC41" s="1006"/>
      <c r="OTD41" s="1006"/>
      <c r="OTE41" s="1006"/>
      <c r="OTF41" s="1006"/>
      <c r="OTG41" s="1006"/>
      <c r="OTH41" s="1006"/>
      <c r="OTI41" s="1006"/>
      <c r="OTJ41" s="1006"/>
      <c r="OTK41" s="1006"/>
      <c r="OTL41" s="1006"/>
      <c r="OTM41" s="1006"/>
      <c r="OTN41" s="1006"/>
      <c r="OTO41" s="1006"/>
      <c r="OTP41" s="1006"/>
      <c r="OTQ41" s="1006"/>
      <c r="OTR41" s="1006"/>
      <c r="OTS41" s="1006"/>
      <c r="OTT41" s="1006"/>
      <c r="OTU41" s="1006"/>
      <c r="OTV41" s="1006"/>
      <c r="OTW41" s="1006"/>
      <c r="OTX41" s="1006"/>
      <c r="OTY41" s="1006"/>
      <c r="OTZ41" s="1006"/>
      <c r="OUA41" s="1006"/>
      <c r="OUB41" s="1006"/>
      <c r="OUC41" s="1006"/>
      <c r="OUD41" s="1006"/>
      <c r="OUE41" s="1006"/>
      <c r="OUF41" s="1006"/>
      <c r="OUG41" s="1006"/>
      <c r="OUH41" s="1006"/>
      <c r="OUI41" s="1006"/>
      <c r="OUJ41" s="1006"/>
      <c r="OUK41" s="1006"/>
      <c r="OUL41" s="1006"/>
      <c r="OUM41" s="1006"/>
      <c r="OUN41" s="1006"/>
      <c r="OUO41" s="1006"/>
      <c r="OUP41" s="1006"/>
      <c r="OUQ41" s="1006"/>
      <c r="OUR41" s="1006"/>
      <c r="OUS41" s="1006"/>
      <c r="OUT41" s="1006"/>
      <c r="OUU41" s="1006"/>
      <c r="OUV41" s="1006"/>
      <c r="OUW41" s="1006"/>
      <c r="OUX41" s="1006"/>
      <c r="OUY41" s="1006"/>
      <c r="OUZ41" s="1006"/>
      <c r="OVA41" s="1006"/>
      <c r="OVB41" s="1006"/>
      <c r="OVC41" s="1006"/>
      <c r="OVD41" s="1006"/>
      <c r="OVE41" s="1006"/>
      <c r="OVF41" s="1006"/>
      <c r="OVG41" s="1006"/>
      <c r="OVH41" s="1006"/>
      <c r="OVI41" s="1006"/>
      <c r="OVJ41" s="1006"/>
      <c r="OVK41" s="1006"/>
      <c r="OVL41" s="1006"/>
      <c r="OVM41" s="1006"/>
      <c r="OVN41" s="1006"/>
      <c r="OVO41" s="1006"/>
      <c r="OVP41" s="1006"/>
      <c r="OVQ41" s="1006"/>
      <c r="OVR41" s="1006"/>
      <c r="OVS41" s="1006"/>
      <c r="OVT41" s="1006"/>
      <c r="OVU41" s="1006"/>
      <c r="OVV41" s="1006"/>
      <c r="OVW41" s="1006"/>
      <c r="OVX41" s="1006"/>
      <c r="OVY41" s="1006"/>
      <c r="OVZ41" s="1006"/>
      <c r="OWA41" s="1006"/>
      <c r="OWB41" s="1006"/>
      <c r="OWC41" s="1006"/>
      <c r="OWD41" s="1006"/>
      <c r="OWE41" s="1006"/>
      <c r="OWF41" s="1006"/>
      <c r="OWG41" s="1006"/>
      <c r="OWH41" s="1006"/>
      <c r="OWI41" s="1006"/>
      <c r="OWJ41" s="1006"/>
      <c r="OWK41" s="1006"/>
      <c r="OWL41" s="1006"/>
      <c r="OWM41" s="1006"/>
      <c r="OWN41" s="1006"/>
      <c r="OWO41" s="1006"/>
      <c r="OWP41" s="1006"/>
      <c r="OWQ41" s="1006"/>
      <c r="OWR41" s="1006"/>
      <c r="OWS41" s="1006"/>
      <c r="OWT41" s="1006"/>
      <c r="OWU41" s="1006"/>
      <c r="OWV41" s="1006"/>
      <c r="OWW41" s="1006"/>
      <c r="OWX41" s="1006"/>
      <c r="OWY41" s="1006"/>
      <c r="OWZ41" s="1006"/>
      <c r="OXA41" s="1006"/>
      <c r="OXB41" s="1006"/>
      <c r="OXC41" s="1006"/>
      <c r="OXD41" s="1006"/>
      <c r="OXE41" s="1006"/>
      <c r="OXF41" s="1006"/>
      <c r="OXG41" s="1006"/>
      <c r="OXH41" s="1006"/>
      <c r="OXI41" s="1006"/>
      <c r="OXJ41" s="1006"/>
      <c r="OXK41" s="1006"/>
      <c r="OXL41" s="1006"/>
      <c r="OXM41" s="1006"/>
      <c r="OXN41" s="1006"/>
      <c r="OXO41" s="1006"/>
      <c r="OXP41" s="1006"/>
      <c r="OXQ41" s="1006"/>
      <c r="OXR41" s="1006"/>
      <c r="OXS41" s="1006"/>
      <c r="OXT41" s="1006"/>
      <c r="OXU41" s="1006"/>
      <c r="OXV41" s="1006"/>
      <c r="OXW41" s="1006"/>
      <c r="OXX41" s="1006"/>
      <c r="OXY41" s="1006"/>
      <c r="OXZ41" s="1006"/>
      <c r="OYA41" s="1006"/>
      <c r="OYB41" s="1006"/>
      <c r="OYC41" s="1006"/>
      <c r="OYD41" s="1006"/>
      <c r="OYE41" s="1006"/>
      <c r="OYF41" s="1006"/>
      <c r="OYG41" s="1006"/>
      <c r="OYH41" s="1006"/>
      <c r="OYI41" s="1006"/>
      <c r="OYJ41" s="1006"/>
      <c r="OYK41" s="1006"/>
      <c r="OYL41" s="1006"/>
      <c r="OYM41" s="1006"/>
      <c r="OYN41" s="1006"/>
      <c r="OYO41" s="1006"/>
      <c r="OYP41" s="1006"/>
      <c r="OYQ41" s="1006"/>
      <c r="OYR41" s="1006"/>
      <c r="OYS41" s="1006"/>
      <c r="OYT41" s="1006"/>
      <c r="OYU41" s="1006"/>
      <c r="OYV41" s="1006"/>
      <c r="OYW41" s="1006"/>
      <c r="OYX41" s="1006"/>
      <c r="OYY41" s="1006"/>
      <c r="OYZ41" s="1006"/>
      <c r="OZA41" s="1006"/>
      <c r="OZB41" s="1006"/>
      <c r="OZC41" s="1006"/>
      <c r="OZD41" s="1006"/>
      <c r="OZE41" s="1006"/>
      <c r="OZF41" s="1006"/>
      <c r="OZG41" s="1006"/>
      <c r="OZH41" s="1006"/>
      <c r="OZI41" s="1006"/>
      <c r="OZJ41" s="1006"/>
      <c r="OZK41" s="1006"/>
      <c r="OZL41" s="1006"/>
      <c r="OZM41" s="1006"/>
      <c r="OZN41" s="1006"/>
      <c r="OZO41" s="1006"/>
      <c r="OZP41" s="1006"/>
      <c r="OZQ41" s="1006"/>
      <c r="OZR41" s="1006"/>
      <c r="OZS41" s="1006"/>
      <c r="OZT41" s="1006"/>
      <c r="OZU41" s="1006"/>
      <c r="OZV41" s="1006"/>
      <c r="OZW41" s="1006"/>
      <c r="OZX41" s="1006"/>
      <c r="OZY41" s="1006"/>
      <c r="OZZ41" s="1006"/>
      <c r="PAA41" s="1006"/>
      <c r="PAB41" s="1006"/>
      <c r="PAC41" s="1006"/>
      <c r="PAD41" s="1006"/>
      <c r="PAE41" s="1006"/>
      <c r="PAF41" s="1006"/>
      <c r="PAG41" s="1006"/>
      <c r="PAH41" s="1006"/>
      <c r="PAI41" s="1006"/>
      <c r="PAJ41" s="1006"/>
      <c r="PAK41" s="1006"/>
      <c r="PAL41" s="1006"/>
      <c r="PAM41" s="1006"/>
      <c r="PAN41" s="1006"/>
      <c r="PAO41" s="1006"/>
      <c r="PAP41" s="1006"/>
      <c r="PAQ41" s="1006"/>
      <c r="PAR41" s="1006"/>
      <c r="PAS41" s="1006"/>
      <c r="PAT41" s="1006"/>
      <c r="PAU41" s="1006"/>
      <c r="PAV41" s="1006"/>
      <c r="PAW41" s="1006"/>
      <c r="PAX41" s="1006"/>
      <c r="PAY41" s="1006"/>
      <c r="PAZ41" s="1006"/>
      <c r="PBA41" s="1006"/>
      <c r="PBB41" s="1006"/>
      <c r="PBC41" s="1006"/>
      <c r="PBD41" s="1006"/>
      <c r="PBE41" s="1006"/>
      <c r="PBF41" s="1006"/>
      <c r="PBG41" s="1006"/>
      <c r="PBH41" s="1006"/>
      <c r="PBI41" s="1006"/>
      <c r="PBJ41" s="1006"/>
      <c r="PBK41" s="1006"/>
      <c r="PBL41" s="1006"/>
      <c r="PBM41" s="1006"/>
      <c r="PBN41" s="1006"/>
      <c r="PBO41" s="1006"/>
      <c r="PBP41" s="1006"/>
      <c r="PBQ41" s="1006"/>
      <c r="PBR41" s="1006"/>
      <c r="PBS41" s="1006"/>
      <c r="PBT41" s="1006"/>
      <c r="PBU41" s="1006"/>
      <c r="PBV41" s="1006"/>
      <c r="PBW41" s="1006"/>
      <c r="PBX41" s="1006"/>
      <c r="PBY41" s="1006"/>
      <c r="PBZ41" s="1006"/>
      <c r="PCA41" s="1006"/>
      <c r="PCB41" s="1006"/>
      <c r="PCC41" s="1006"/>
      <c r="PCD41" s="1006"/>
      <c r="PCE41" s="1006"/>
      <c r="PCF41" s="1006"/>
      <c r="PCG41" s="1006"/>
      <c r="PCH41" s="1006"/>
      <c r="PCI41" s="1006"/>
      <c r="PCJ41" s="1006"/>
      <c r="PCK41" s="1006"/>
      <c r="PCL41" s="1006"/>
      <c r="PCM41" s="1006"/>
      <c r="PCN41" s="1006"/>
      <c r="PCO41" s="1006"/>
      <c r="PCP41" s="1006"/>
      <c r="PCQ41" s="1006"/>
      <c r="PCR41" s="1006"/>
      <c r="PCS41" s="1006"/>
      <c r="PCT41" s="1006"/>
      <c r="PCU41" s="1006"/>
      <c r="PCV41" s="1006"/>
      <c r="PCW41" s="1006"/>
      <c r="PCX41" s="1006"/>
      <c r="PCY41" s="1006"/>
      <c r="PCZ41" s="1006"/>
      <c r="PDA41" s="1006"/>
      <c r="PDB41" s="1006"/>
      <c r="PDC41" s="1006"/>
      <c r="PDD41" s="1006"/>
      <c r="PDE41" s="1006"/>
      <c r="PDF41" s="1006"/>
      <c r="PDG41" s="1006"/>
      <c r="PDH41" s="1006"/>
      <c r="PDI41" s="1006"/>
      <c r="PDJ41" s="1006"/>
      <c r="PDK41" s="1006"/>
      <c r="PDL41" s="1006"/>
      <c r="PDM41" s="1006"/>
      <c r="PDN41" s="1006"/>
      <c r="PDO41" s="1006"/>
      <c r="PDP41" s="1006"/>
      <c r="PDQ41" s="1006"/>
      <c r="PDR41" s="1006"/>
      <c r="PDS41" s="1006"/>
      <c r="PDT41" s="1006"/>
      <c r="PDU41" s="1006"/>
      <c r="PDV41" s="1006"/>
      <c r="PDW41" s="1006"/>
      <c r="PDX41" s="1006"/>
      <c r="PDY41" s="1006"/>
      <c r="PDZ41" s="1006"/>
      <c r="PEA41" s="1006"/>
      <c r="PEB41" s="1006"/>
      <c r="PEC41" s="1006"/>
      <c r="PED41" s="1006"/>
      <c r="PEE41" s="1006"/>
      <c r="PEF41" s="1006"/>
      <c r="PEG41" s="1006"/>
      <c r="PEH41" s="1006"/>
      <c r="PEI41" s="1006"/>
      <c r="PEJ41" s="1006"/>
      <c r="PEK41" s="1006"/>
      <c r="PEL41" s="1006"/>
      <c r="PEM41" s="1006"/>
      <c r="PEN41" s="1006"/>
      <c r="PEO41" s="1006"/>
      <c r="PEP41" s="1006"/>
      <c r="PEQ41" s="1006"/>
      <c r="PER41" s="1006"/>
      <c r="PES41" s="1006"/>
      <c r="PET41" s="1006"/>
      <c r="PEU41" s="1006"/>
      <c r="PEV41" s="1006"/>
      <c r="PEW41" s="1006"/>
      <c r="PEX41" s="1006"/>
      <c r="PEY41" s="1006"/>
      <c r="PEZ41" s="1006"/>
      <c r="PFA41" s="1006"/>
      <c r="PFB41" s="1006"/>
      <c r="PFC41" s="1006"/>
      <c r="PFD41" s="1006"/>
      <c r="PFE41" s="1006"/>
      <c r="PFF41" s="1006"/>
      <c r="PFG41" s="1006"/>
      <c r="PFH41" s="1006"/>
      <c r="PFI41" s="1006"/>
      <c r="PFJ41" s="1006"/>
      <c r="PFK41" s="1006"/>
      <c r="PFL41" s="1006"/>
      <c r="PFM41" s="1006"/>
      <c r="PFN41" s="1006"/>
      <c r="PFO41" s="1006"/>
      <c r="PFP41" s="1006"/>
      <c r="PFQ41" s="1006"/>
      <c r="PFR41" s="1006"/>
      <c r="PFS41" s="1006"/>
      <c r="PFT41" s="1006"/>
      <c r="PFU41" s="1006"/>
      <c r="PFV41" s="1006"/>
      <c r="PFW41" s="1006"/>
      <c r="PFX41" s="1006"/>
      <c r="PFY41" s="1006"/>
      <c r="PFZ41" s="1006"/>
      <c r="PGA41" s="1006"/>
      <c r="PGB41" s="1006"/>
      <c r="PGC41" s="1006"/>
      <c r="PGD41" s="1006"/>
      <c r="PGE41" s="1006"/>
      <c r="PGF41" s="1006"/>
      <c r="PGG41" s="1006"/>
      <c r="PGH41" s="1006"/>
      <c r="PGI41" s="1006"/>
      <c r="PGJ41" s="1006"/>
      <c r="PGK41" s="1006"/>
      <c r="PGL41" s="1006"/>
      <c r="PGM41" s="1006"/>
      <c r="PGN41" s="1006"/>
      <c r="PGO41" s="1006"/>
      <c r="PGP41" s="1006"/>
      <c r="PGQ41" s="1006"/>
      <c r="PGR41" s="1006"/>
      <c r="PGS41" s="1006"/>
      <c r="PGT41" s="1006"/>
      <c r="PGU41" s="1006"/>
      <c r="PGV41" s="1006"/>
      <c r="PGW41" s="1006"/>
      <c r="PGX41" s="1006"/>
      <c r="PGY41" s="1006"/>
      <c r="PGZ41" s="1006"/>
      <c r="PHA41" s="1006"/>
      <c r="PHB41" s="1006"/>
      <c r="PHC41" s="1006"/>
      <c r="PHD41" s="1006"/>
      <c r="PHE41" s="1006"/>
      <c r="PHF41" s="1006"/>
      <c r="PHG41" s="1006"/>
      <c r="PHH41" s="1006"/>
      <c r="PHI41" s="1006"/>
      <c r="PHJ41" s="1006"/>
      <c r="PHK41" s="1006"/>
      <c r="PHL41" s="1006"/>
      <c r="PHM41" s="1006"/>
      <c r="PHN41" s="1006"/>
      <c r="PHO41" s="1006"/>
      <c r="PHP41" s="1006"/>
      <c r="PHQ41" s="1006"/>
      <c r="PHR41" s="1006"/>
      <c r="PHS41" s="1006"/>
      <c r="PHT41" s="1006"/>
      <c r="PHU41" s="1006"/>
      <c r="PHV41" s="1006"/>
      <c r="PHW41" s="1006"/>
      <c r="PHX41" s="1006"/>
      <c r="PHY41" s="1006"/>
      <c r="PHZ41" s="1006"/>
      <c r="PIA41" s="1006"/>
      <c r="PIB41" s="1006"/>
      <c r="PIC41" s="1006"/>
      <c r="PID41" s="1006"/>
      <c r="PIE41" s="1006"/>
      <c r="PIF41" s="1006"/>
      <c r="PIG41" s="1006"/>
      <c r="PIH41" s="1006"/>
      <c r="PII41" s="1006"/>
      <c r="PIJ41" s="1006"/>
      <c r="PIK41" s="1006"/>
      <c r="PIL41" s="1006"/>
      <c r="PIM41" s="1006"/>
      <c r="PIN41" s="1006"/>
      <c r="PIO41" s="1006"/>
      <c r="PIP41" s="1006"/>
      <c r="PIQ41" s="1006"/>
      <c r="PIR41" s="1006"/>
      <c r="PIS41" s="1006"/>
      <c r="PIT41" s="1006"/>
      <c r="PIU41" s="1006"/>
      <c r="PIV41" s="1006"/>
      <c r="PIW41" s="1006"/>
      <c r="PIX41" s="1006"/>
      <c r="PIY41" s="1006"/>
      <c r="PIZ41" s="1006"/>
      <c r="PJA41" s="1006"/>
      <c r="PJB41" s="1006"/>
      <c r="PJC41" s="1006"/>
      <c r="PJD41" s="1006"/>
      <c r="PJE41" s="1006"/>
      <c r="PJF41" s="1006"/>
      <c r="PJG41" s="1006"/>
      <c r="PJH41" s="1006"/>
      <c r="PJI41" s="1006"/>
      <c r="PJJ41" s="1006"/>
      <c r="PJK41" s="1006"/>
      <c r="PJL41" s="1006"/>
      <c r="PJM41" s="1006"/>
      <c r="PJN41" s="1006"/>
      <c r="PJO41" s="1006"/>
      <c r="PJP41" s="1006"/>
      <c r="PJQ41" s="1006"/>
      <c r="PJR41" s="1006"/>
      <c r="PJS41" s="1006"/>
      <c r="PJT41" s="1006"/>
      <c r="PJU41" s="1006"/>
      <c r="PJV41" s="1006"/>
      <c r="PJW41" s="1006"/>
      <c r="PJX41" s="1006"/>
      <c r="PJY41" s="1006"/>
      <c r="PJZ41" s="1006"/>
      <c r="PKA41" s="1006"/>
      <c r="PKB41" s="1006"/>
      <c r="PKC41" s="1006"/>
      <c r="PKD41" s="1006"/>
      <c r="PKE41" s="1006"/>
      <c r="PKF41" s="1006"/>
      <c r="PKG41" s="1006"/>
      <c r="PKH41" s="1006"/>
      <c r="PKI41" s="1006"/>
      <c r="PKJ41" s="1006"/>
      <c r="PKK41" s="1006"/>
      <c r="PKL41" s="1006"/>
      <c r="PKM41" s="1006"/>
      <c r="PKN41" s="1006"/>
      <c r="PKO41" s="1006"/>
      <c r="PKP41" s="1006"/>
      <c r="PKQ41" s="1006"/>
      <c r="PKR41" s="1006"/>
      <c r="PKS41" s="1006"/>
      <c r="PKT41" s="1006"/>
      <c r="PKU41" s="1006"/>
      <c r="PKV41" s="1006"/>
      <c r="PKW41" s="1006"/>
      <c r="PKX41" s="1006"/>
      <c r="PKY41" s="1006"/>
      <c r="PKZ41" s="1006"/>
      <c r="PLA41" s="1006"/>
      <c r="PLB41" s="1006"/>
      <c r="PLC41" s="1006"/>
      <c r="PLD41" s="1006"/>
      <c r="PLE41" s="1006"/>
      <c r="PLF41" s="1006"/>
      <c r="PLG41" s="1006"/>
      <c r="PLH41" s="1006"/>
      <c r="PLI41" s="1006"/>
      <c r="PLJ41" s="1006"/>
      <c r="PLK41" s="1006"/>
      <c r="PLL41" s="1006"/>
      <c r="PLM41" s="1006"/>
      <c r="PLN41" s="1006"/>
      <c r="PLO41" s="1006"/>
      <c r="PLP41" s="1006"/>
      <c r="PLQ41" s="1006"/>
      <c r="PLR41" s="1006"/>
      <c r="PLS41" s="1006"/>
      <c r="PLT41" s="1006"/>
      <c r="PLU41" s="1006"/>
      <c r="PLV41" s="1006"/>
      <c r="PLW41" s="1006"/>
      <c r="PLX41" s="1006"/>
      <c r="PLY41" s="1006"/>
      <c r="PLZ41" s="1006"/>
      <c r="PMA41" s="1006"/>
      <c r="PMB41" s="1006"/>
      <c r="PMC41" s="1006"/>
      <c r="PMD41" s="1006"/>
      <c r="PME41" s="1006"/>
      <c r="PMF41" s="1006"/>
      <c r="PMG41" s="1006"/>
      <c r="PMH41" s="1006"/>
      <c r="PMI41" s="1006"/>
      <c r="PMJ41" s="1006"/>
      <c r="PMK41" s="1006"/>
      <c r="PML41" s="1006"/>
      <c r="PMM41" s="1006"/>
      <c r="PMN41" s="1006"/>
      <c r="PMO41" s="1006"/>
      <c r="PMP41" s="1006"/>
      <c r="PMQ41" s="1006"/>
      <c r="PMR41" s="1006"/>
      <c r="PMS41" s="1006"/>
      <c r="PMT41" s="1006"/>
      <c r="PMU41" s="1006"/>
      <c r="PMV41" s="1006"/>
      <c r="PMW41" s="1006"/>
      <c r="PMX41" s="1006"/>
      <c r="PMY41" s="1006"/>
      <c r="PMZ41" s="1006"/>
      <c r="PNA41" s="1006"/>
      <c r="PNB41" s="1006"/>
      <c r="PNC41" s="1006"/>
      <c r="PND41" s="1006"/>
      <c r="PNE41" s="1006"/>
      <c r="PNF41" s="1006"/>
      <c r="PNG41" s="1006"/>
      <c r="PNH41" s="1006"/>
      <c r="PNI41" s="1006"/>
      <c r="PNJ41" s="1006"/>
      <c r="PNK41" s="1006"/>
      <c r="PNL41" s="1006"/>
      <c r="PNM41" s="1006"/>
      <c r="PNN41" s="1006"/>
      <c r="PNO41" s="1006"/>
      <c r="PNP41" s="1006"/>
      <c r="PNQ41" s="1006"/>
      <c r="PNR41" s="1006"/>
      <c r="PNS41" s="1006"/>
      <c r="PNT41" s="1006"/>
      <c r="PNU41" s="1006"/>
      <c r="PNV41" s="1006"/>
      <c r="PNW41" s="1006"/>
      <c r="PNX41" s="1006"/>
      <c r="PNY41" s="1006"/>
      <c r="PNZ41" s="1006"/>
      <c r="POA41" s="1006"/>
      <c r="POB41" s="1006"/>
      <c r="POC41" s="1006"/>
      <c r="POD41" s="1006"/>
      <c r="POE41" s="1006"/>
      <c r="POF41" s="1006"/>
      <c r="POG41" s="1006"/>
      <c r="POH41" s="1006"/>
      <c r="POI41" s="1006"/>
      <c r="POJ41" s="1006"/>
      <c r="POK41" s="1006"/>
      <c r="POL41" s="1006"/>
      <c r="POM41" s="1006"/>
      <c r="PON41" s="1006"/>
      <c r="POO41" s="1006"/>
      <c r="POP41" s="1006"/>
      <c r="POQ41" s="1006"/>
      <c r="POR41" s="1006"/>
      <c r="POS41" s="1006"/>
      <c r="POT41" s="1006"/>
      <c r="POU41" s="1006"/>
      <c r="POV41" s="1006"/>
      <c r="POW41" s="1006"/>
      <c r="POX41" s="1006"/>
      <c r="POY41" s="1006"/>
      <c r="POZ41" s="1006"/>
      <c r="PPA41" s="1006"/>
      <c r="PPB41" s="1006"/>
      <c r="PPC41" s="1006"/>
      <c r="PPD41" s="1006"/>
      <c r="PPE41" s="1006"/>
      <c r="PPF41" s="1006"/>
      <c r="PPG41" s="1006"/>
      <c r="PPH41" s="1006"/>
      <c r="PPI41" s="1006"/>
      <c r="PPJ41" s="1006"/>
      <c r="PPK41" s="1006"/>
      <c r="PPL41" s="1006"/>
      <c r="PPM41" s="1006"/>
      <c r="PPN41" s="1006"/>
      <c r="PPO41" s="1006"/>
      <c r="PPP41" s="1006"/>
      <c r="PPQ41" s="1006"/>
      <c r="PPR41" s="1006"/>
      <c r="PPS41" s="1006"/>
      <c r="PPT41" s="1006"/>
      <c r="PPU41" s="1006"/>
      <c r="PPV41" s="1006"/>
      <c r="PPW41" s="1006"/>
      <c r="PPX41" s="1006"/>
      <c r="PPY41" s="1006"/>
      <c r="PPZ41" s="1006"/>
      <c r="PQA41" s="1006"/>
      <c r="PQB41" s="1006"/>
      <c r="PQC41" s="1006"/>
      <c r="PQD41" s="1006"/>
      <c r="PQE41" s="1006"/>
      <c r="PQF41" s="1006"/>
      <c r="PQG41" s="1006"/>
      <c r="PQH41" s="1006"/>
      <c r="PQI41" s="1006"/>
      <c r="PQJ41" s="1006"/>
      <c r="PQK41" s="1006"/>
      <c r="PQL41" s="1006"/>
      <c r="PQM41" s="1006"/>
      <c r="PQN41" s="1006"/>
      <c r="PQO41" s="1006"/>
      <c r="PQP41" s="1006"/>
      <c r="PQQ41" s="1006"/>
      <c r="PQR41" s="1006"/>
      <c r="PQS41" s="1006"/>
      <c r="PQT41" s="1006"/>
      <c r="PQU41" s="1006"/>
      <c r="PQV41" s="1006"/>
      <c r="PQW41" s="1006"/>
      <c r="PQX41" s="1006"/>
      <c r="PQY41" s="1006"/>
      <c r="PQZ41" s="1006"/>
      <c r="PRA41" s="1006"/>
      <c r="PRB41" s="1006"/>
      <c r="PRC41" s="1006"/>
      <c r="PRD41" s="1006"/>
      <c r="PRE41" s="1006"/>
      <c r="PRF41" s="1006"/>
      <c r="PRG41" s="1006"/>
      <c r="PRH41" s="1006"/>
      <c r="PRI41" s="1006"/>
      <c r="PRJ41" s="1006"/>
      <c r="PRK41" s="1006"/>
      <c r="PRL41" s="1006"/>
      <c r="PRM41" s="1006"/>
      <c r="PRN41" s="1006"/>
      <c r="PRO41" s="1006"/>
      <c r="PRP41" s="1006"/>
      <c r="PRQ41" s="1006"/>
      <c r="PRR41" s="1006"/>
      <c r="PRS41" s="1006"/>
      <c r="PRT41" s="1006"/>
      <c r="PRU41" s="1006"/>
      <c r="PRV41" s="1006"/>
      <c r="PRW41" s="1006"/>
      <c r="PRX41" s="1006"/>
      <c r="PRY41" s="1006"/>
      <c r="PRZ41" s="1006"/>
      <c r="PSA41" s="1006"/>
      <c r="PSB41" s="1006"/>
      <c r="PSC41" s="1006"/>
      <c r="PSD41" s="1006"/>
      <c r="PSE41" s="1006"/>
      <c r="PSF41" s="1006"/>
      <c r="PSG41" s="1006"/>
      <c r="PSH41" s="1006"/>
      <c r="PSI41" s="1006"/>
      <c r="PSJ41" s="1006"/>
      <c r="PSK41" s="1006"/>
      <c r="PSL41" s="1006"/>
      <c r="PSM41" s="1006"/>
      <c r="PSN41" s="1006"/>
      <c r="PSO41" s="1006"/>
      <c r="PSP41" s="1006"/>
      <c r="PSQ41" s="1006"/>
      <c r="PSR41" s="1006"/>
      <c r="PSS41" s="1006"/>
      <c r="PST41" s="1006"/>
      <c r="PSU41" s="1006"/>
      <c r="PSV41" s="1006"/>
      <c r="PSW41" s="1006"/>
      <c r="PSX41" s="1006"/>
      <c r="PSY41" s="1006"/>
      <c r="PSZ41" s="1006"/>
      <c r="PTA41" s="1006"/>
      <c r="PTB41" s="1006"/>
      <c r="PTC41" s="1006"/>
      <c r="PTD41" s="1006"/>
      <c r="PTE41" s="1006"/>
      <c r="PTF41" s="1006"/>
      <c r="PTG41" s="1006"/>
      <c r="PTH41" s="1006"/>
      <c r="PTI41" s="1006"/>
      <c r="PTJ41" s="1006"/>
      <c r="PTK41" s="1006"/>
      <c r="PTL41" s="1006"/>
      <c r="PTM41" s="1006"/>
      <c r="PTN41" s="1006"/>
      <c r="PTO41" s="1006"/>
      <c r="PTP41" s="1006"/>
      <c r="PTQ41" s="1006"/>
      <c r="PTR41" s="1006"/>
      <c r="PTS41" s="1006"/>
      <c r="PTT41" s="1006"/>
      <c r="PTU41" s="1006"/>
      <c r="PTV41" s="1006"/>
      <c r="PTW41" s="1006"/>
      <c r="PTX41" s="1006"/>
      <c r="PTY41" s="1006"/>
      <c r="PTZ41" s="1006"/>
      <c r="PUA41" s="1006"/>
      <c r="PUB41" s="1006"/>
      <c r="PUC41" s="1006"/>
      <c r="PUD41" s="1006"/>
      <c r="PUE41" s="1006"/>
      <c r="PUF41" s="1006"/>
      <c r="PUG41" s="1006"/>
      <c r="PUH41" s="1006"/>
      <c r="PUI41" s="1006"/>
      <c r="PUJ41" s="1006"/>
      <c r="PUK41" s="1006"/>
      <c r="PUL41" s="1006"/>
      <c r="PUM41" s="1006"/>
      <c r="PUN41" s="1006"/>
      <c r="PUO41" s="1006"/>
      <c r="PUP41" s="1006"/>
      <c r="PUQ41" s="1006"/>
      <c r="PUR41" s="1006"/>
      <c r="PUS41" s="1006"/>
      <c r="PUT41" s="1006"/>
      <c r="PUU41" s="1006"/>
      <c r="PUV41" s="1006"/>
      <c r="PUW41" s="1006"/>
      <c r="PUX41" s="1006"/>
      <c r="PUY41" s="1006"/>
      <c r="PUZ41" s="1006"/>
      <c r="PVA41" s="1006"/>
      <c r="PVB41" s="1006"/>
      <c r="PVC41" s="1006"/>
      <c r="PVD41" s="1006"/>
      <c r="PVE41" s="1006"/>
      <c r="PVF41" s="1006"/>
      <c r="PVG41" s="1006"/>
      <c r="PVH41" s="1006"/>
      <c r="PVI41" s="1006"/>
      <c r="PVJ41" s="1006"/>
      <c r="PVK41" s="1006"/>
      <c r="PVL41" s="1006"/>
      <c r="PVM41" s="1006"/>
      <c r="PVN41" s="1006"/>
      <c r="PVO41" s="1006"/>
      <c r="PVP41" s="1006"/>
      <c r="PVQ41" s="1006"/>
      <c r="PVR41" s="1006"/>
      <c r="PVS41" s="1006"/>
      <c r="PVT41" s="1006"/>
      <c r="PVU41" s="1006"/>
      <c r="PVV41" s="1006"/>
      <c r="PVW41" s="1006"/>
      <c r="PVX41" s="1006"/>
      <c r="PVY41" s="1006"/>
      <c r="PVZ41" s="1006"/>
      <c r="PWA41" s="1006"/>
      <c r="PWB41" s="1006"/>
      <c r="PWC41" s="1006"/>
      <c r="PWD41" s="1006"/>
      <c r="PWE41" s="1006"/>
      <c r="PWF41" s="1006"/>
      <c r="PWG41" s="1006"/>
      <c r="PWH41" s="1006"/>
      <c r="PWI41" s="1006"/>
      <c r="PWJ41" s="1006"/>
      <c r="PWK41" s="1006"/>
      <c r="PWL41" s="1006"/>
      <c r="PWM41" s="1006"/>
      <c r="PWN41" s="1006"/>
      <c r="PWO41" s="1006"/>
      <c r="PWP41" s="1006"/>
      <c r="PWQ41" s="1006"/>
      <c r="PWR41" s="1006"/>
      <c r="PWS41" s="1006"/>
      <c r="PWT41" s="1006"/>
      <c r="PWU41" s="1006"/>
      <c r="PWV41" s="1006"/>
      <c r="PWW41" s="1006"/>
      <c r="PWX41" s="1006"/>
      <c r="PWY41" s="1006"/>
      <c r="PWZ41" s="1006"/>
      <c r="PXA41" s="1006"/>
      <c r="PXB41" s="1006"/>
      <c r="PXC41" s="1006"/>
      <c r="PXD41" s="1006"/>
      <c r="PXE41" s="1006"/>
      <c r="PXF41" s="1006"/>
      <c r="PXG41" s="1006"/>
      <c r="PXH41" s="1006"/>
      <c r="PXI41" s="1006"/>
      <c r="PXJ41" s="1006"/>
      <c r="PXK41" s="1006"/>
      <c r="PXL41" s="1006"/>
      <c r="PXM41" s="1006"/>
      <c r="PXN41" s="1006"/>
      <c r="PXO41" s="1006"/>
      <c r="PXP41" s="1006"/>
      <c r="PXQ41" s="1006"/>
      <c r="PXR41" s="1006"/>
      <c r="PXS41" s="1006"/>
      <c r="PXT41" s="1006"/>
      <c r="PXU41" s="1006"/>
      <c r="PXV41" s="1006"/>
      <c r="PXW41" s="1006"/>
      <c r="PXX41" s="1006"/>
      <c r="PXY41" s="1006"/>
      <c r="PXZ41" s="1006"/>
      <c r="PYA41" s="1006"/>
      <c r="PYB41" s="1006"/>
      <c r="PYC41" s="1006"/>
      <c r="PYD41" s="1006"/>
      <c r="PYE41" s="1006"/>
      <c r="PYF41" s="1006"/>
      <c r="PYG41" s="1006"/>
      <c r="PYH41" s="1006"/>
      <c r="PYI41" s="1006"/>
      <c r="PYJ41" s="1006"/>
      <c r="PYK41" s="1006"/>
      <c r="PYL41" s="1006"/>
      <c r="PYM41" s="1006"/>
      <c r="PYN41" s="1006"/>
      <c r="PYO41" s="1006"/>
      <c r="PYP41" s="1006"/>
      <c r="PYQ41" s="1006"/>
      <c r="PYR41" s="1006"/>
      <c r="PYS41" s="1006"/>
      <c r="PYT41" s="1006"/>
      <c r="PYU41" s="1006"/>
      <c r="PYV41" s="1006"/>
      <c r="PYW41" s="1006"/>
      <c r="PYX41" s="1006"/>
      <c r="PYY41" s="1006"/>
      <c r="PYZ41" s="1006"/>
      <c r="PZA41" s="1006"/>
      <c r="PZB41" s="1006"/>
      <c r="PZC41" s="1006"/>
      <c r="PZD41" s="1006"/>
      <c r="PZE41" s="1006"/>
      <c r="PZF41" s="1006"/>
      <c r="PZG41" s="1006"/>
      <c r="PZH41" s="1006"/>
      <c r="PZI41" s="1006"/>
      <c r="PZJ41" s="1006"/>
      <c r="PZK41" s="1006"/>
      <c r="PZL41" s="1006"/>
      <c r="PZM41" s="1006"/>
      <c r="PZN41" s="1006"/>
      <c r="PZO41" s="1006"/>
      <c r="PZP41" s="1006"/>
      <c r="PZQ41" s="1006"/>
      <c r="PZR41" s="1006"/>
      <c r="PZS41" s="1006"/>
      <c r="PZT41" s="1006"/>
      <c r="PZU41" s="1006"/>
      <c r="PZV41" s="1006"/>
      <c r="PZW41" s="1006"/>
      <c r="PZX41" s="1006"/>
      <c r="PZY41" s="1006"/>
      <c r="PZZ41" s="1006"/>
      <c r="QAA41" s="1006"/>
      <c r="QAB41" s="1006"/>
      <c r="QAC41" s="1006"/>
      <c r="QAD41" s="1006"/>
      <c r="QAE41" s="1006"/>
      <c r="QAF41" s="1006"/>
      <c r="QAG41" s="1006"/>
      <c r="QAH41" s="1006"/>
      <c r="QAI41" s="1006"/>
      <c r="QAJ41" s="1006"/>
      <c r="QAK41" s="1006"/>
      <c r="QAL41" s="1006"/>
      <c r="QAM41" s="1006"/>
      <c r="QAN41" s="1006"/>
      <c r="QAO41" s="1006"/>
      <c r="QAP41" s="1006"/>
      <c r="QAQ41" s="1006"/>
      <c r="QAR41" s="1006"/>
      <c r="QAS41" s="1006"/>
      <c r="QAT41" s="1006"/>
      <c r="QAU41" s="1006"/>
      <c r="QAV41" s="1006"/>
      <c r="QAW41" s="1006"/>
      <c r="QAX41" s="1006"/>
      <c r="QAY41" s="1006"/>
      <c r="QAZ41" s="1006"/>
      <c r="QBA41" s="1006"/>
      <c r="QBB41" s="1006"/>
      <c r="QBC41" s="1006"/>
      <c r="QBD41" s="1006"/>
      <c r="QBE41" s="1006"/>
      <c r="QBF41" s="1006"/>
      <c r="QBG41" s="1006"/>
      <c r="QBH41" s="1006"/>
      <c r="QBI41" s="1006"/>
      <c r="QBJ41" s="1006"/>
      <c r="QBK41" s="1006"/>
      <c r="QBL41" s="1006"/>
      <c r="QBM41" s="1006"/>
      <c r="QBN41" s="1006"/>
      <c r="QBO41" s="1006"/>
      <c r="QBP41" s="1006"/>
      <c r="QBQ41" s="1006"/>
      <c r="QBR41" s="1006"/>
      <c r="QBS41" s="1006"/>
      <c r="QBT41" s="1006"/>
      <c r="QBU41" s="1006"/>
      <c r="QBV41" s="1006"/>
      <c r="QBW41" s="1006"/>
      <c r="QBX41" s="1006"/>
      <c r="QBY41" s="1006"/>
      <c r="QBZ41" s="1006"/>
      <c r="QCA41" s="1006"/>
      <c r="QCB41" s="1006"/>
      <c r="QCC41" s="1006"/>
      <c r="QCD41" s="1006"/>
      <c r="QCE41" s="1006"/>
      <c r="QCF41" s="1006"/>
      <c r="QCG41" s="1006"/>
      <c r="QCH41" s="1006"/>
      <c r="QCI41" s="1006"/>
      <c r="QCJ41" s="1006"/>
      <c r="QCK41" s="1006"/>
      <c r="QCL41" s="1006"/>
      <c r="QCM41" s="1006"/>
      <c r="QCN41" s="1006"/>
      <c r="QCO41" s="1006"/>
      <c r="QCP41" s="1006"/>
      <c r="QCQ41" s="1006"/>
      <c r="QCR41" s="1006"/>
      <c r="QCS41" s="1006"/>
      <c r="QCT41" s="1006"/>
      <c r="QCU41" s="1006"/>
      <c r="QCV41" s="1006"/>
      <c r="QCW41" s="1006"/>
      <c r="QCX41" s="1006"/>
      <c r="QCY41" s="1006"/>
      <c r="QCZ41" s="1006"/>
      <c r="QDA41" s="1006"/>
      <c r="QDB41" s="1006"/>
      <c r="QDC41" s="1006"/>
      <c r="QDD41" s="1006"/>
      <c r="QDE41" s="1006"/>
      <c r="QDF41" s="1006"/>
      <c r="QDG41" s="1006"/>
      <c r="QDH41" s="1006"/>
      <c r="QDI41" s="1006"/>
      <c r="QDJ41" s="1006"/>
      <c r="QDK41" s="1006"/>
      <c r="QDL41" s="1006"/>
      <c r="QDM41" s="1006"/>
      <c r="QDN41" s="1006"/>
      <c r="QDO41" s="1006"/>
      <c r="QDP41" s="1006"/>
      <c r="QDQ41" s="1006"/>
      <c r="QDR41" s="1006"/>
      <c r="QDS41" s="1006"/>
      <c r="QDT41" s="1006"/>
      <c r="QDU41" s="1006"/>
      <c r="QDV41" s="1006"/>
      <c r="QDW41" s="1006"/>
      <c r="QDX41" s="1006"/>
      <c r="QDY41" s="1006"/>
      <c r="QDZ41" s="1006"/>
      <c r="QEA41" s="1006"/>
      <c r="QEB41" s="1006"/>
      <c r="QEC41" s="1006"/>
      <c r="QED41" s="1006"/>
      <c r="QEE41" s="1006"/>
      <c r="QEF41" s="1006"/>
      <c r="QEG41" s="1006"/>
      <c r="QEH41" s="1006"/>
      <c r="QEI41" s="1006"/>
      <c r="QEJ41" s="1006"/>
      <c r="QEK41" s="1006"/>
      <c r="QEL41" s="1006"/>
      <c r="QEM41" s="1006"/>
      <c r="QEN41" s="1006"/>
      <c r="QEO41" s="1006"/>
      <c r="QEP41" s="1006"/>
      <c r="QEQ41" s="1006"/>
      <c r="QER41" s="1006"/>
      <c r="QES41" s="1006"/>
      <c r="QET41" s="1006"/>
      <c r="QEU41" s="1006"/>
      <c r="QEV41" s="1006"/>
      <c r="QEW41" s="1006"/>
      <c r="QEX41" s="1006"/>
      <c r="QEY41" s="1006"/>
      <c r="QEZ41" s="1006"/>
      <c r="QFA41" s="1006"/>
      <c r="QFB41" s="1006"/>
      <c r="QFC41" s="1006"/>
      <c r="QFD41" s="1006"/>
      <c r="QFE41" s="1006"/>
      <c r="QFF41" s="1006"/>
      <c r="QFG41" s="1006"/>
      <c r="QFH41" s="1006"/>
      <c r="QFI41" s="1006"/>
      <c r="QFJ41" s="1006"/>
      <c r="QFK41" s="1006"/>
      <c r="QFL41" s="1006"/>
      <c r="QFM41" s="1006"/>
      <c r="QFN41" s="1006"/>
      <c r="QFO41" s="1006"/>
      <c r="QFP41" s="1006"/>
      <c r="QFQ41" s="1006"/>
      <c r="QFR41" s="1006"/>
      <c r="QFS41" s="1006"/>
      <c r="QFT41" s="1006"/>
      <c r="QFU41" s="1006"/>
      <c r="QFV41" s="1006"/>
      <c r="QFW41" s="1006"/>
      <c r="QFX41" s="1006"/>
      <c r="QFY41" s="1006"/>
      <c r="QFZ41" s="1006"/>
      <c r="QGA41" s="1006"/>
      <c r="QGB41" s="1006"/>
      <c r="QGC41" s="1006"/>
      <c r="QGD41" s="1006"/>
      <c r="QGE41" s="1006"/>
      <c r="QGF41" s="1006"/>
      <c r="QGG41" s="1006"/>
      <c r="QGH41" s="1006"/>
      <c r="QGI41" s="1006"/>
      <c r="QGJ41" s="1006"/>
      <c r="QGK41" s="1006"/>
      <c r="QGL41" s="1006"/>
      <c r="QGM41" s="1006"/>
      <c r="QGN41" s="1006"/>
      <c r="QGO41" s="1006"/>
      <c r="QGP41" s="1006"/>
      <c r="QGQ41" s="1006"/>
      <c r="QGR41" s="1006"/>
      <c r="QGS41" s="1006"/>
      <c r="QGT41" s="1006"/>
      <c r="QGU41" s="1006"/>
      <c r="QGV41" s="1006"/>
      <c r="QGW41" s="1006"/>
      <c r="QGX41" s="1006"/>
      <c r="QGY41" s="1006"/>
      <c r="QGZ41" s="1006"/>
      <c r="QHA41" s="1006"/>
      <c r="QHB41" s="1006"/>
      <c r="QHC41" s="1006"/>
      <c r="QHD41" s="1006"/>
      <c r="QHE41" s="1006"/>
      <c r="QHF41" s="1006"/>
      <c r="QHG41" s="1006"/>
      <c r="QHH41" s="1006"/>
      <c r="QHI41" s="1006"/>
      <c r="QHJ41" s="1006"/>
      <c r="QHK41" s="1006"/>
      <c r="QHL41" s="1006"/>
      <c r="QHM41" s="1006"/>
      <c r="QHN41" s="1006"/>
      <c r="QHO41" s="1006"/>
      <c r="QHP41" s="1006"/>
      <c r="QHQ41" s="1006"/>
      <c r="QHR41" s="1006"/>
      <c r="QHS41" s="1006"/>
      <c r="QHT41" s="1006"/>
      <c r="QHU41" s="1006"/>
      <c r="QHV41" s="1006"/>
      <c r="QHW41" s="1006"/>
      <c r="QHX41" s="1006"/>
      <c r="QHY41" s="1006"/>
      <c r="QHZ41" s="1006"/>
      <c r="QIA41" s="1006"/>
      <c r="QIB41" s="1006"/>
      <c r="QIC41" s="1006"/>
      <c r="QID41" s="1006"/>
      <c r="QIE41" s="1006"/>
      <c r="QIF41" s="1006"/>
      <c r="QIG41" s="1006"/>
      <c r="QIH41" s="1006"/>
      <c r="QII41" s="1006"/>
      <c r="QIJ41" s="1006"/>
      <c r="QIK41" s="1006"/>
      <c r="QIL41" s="1006"/>
      <c r="QIM41" s="1006"/>
      <c r="QIN41" s="1006"/>
      <c r="QIO41" s="1006"/>
      <c r="QIP41" s="1006"/>
      <c r="QIQ41" s="1006"/>
      <c r="QIR41" s="1006"/>
      <c r="QIS41" s="1006"/>
      <c r="QIT41" s="1006"/>
      <c r="QIU41" s="1006"/>
      <c r="QIV41" s="1006"/>
      <c r="QIW41" s="1006"/>
      <c r="QIX41" s="1006"/>
      <c r="QIY41" s="1006"/>
      <c r="QIZ41" s="1006"/>
      <c r="QJA41" s="1006"/>
      <c r="QJB41" s="1006"/>
      <c r="QJC41" s="1006"/>
      <c r="QJD41" s="1006"/>
      <c r="QJE41" s="1006"/>
      <c r="QJF41" s="1006"/>
      <c r="QJG41" s="1006"/>
      <c r="QJH41" s="1006"/>
      <c r="QJI41" s="1006"/>
      <c r="QJJ41" s="1006"/>
      <c r="QJK41" s="1006"/>
      <c r="QJL41" s="1006"/>
      <c r="QJM41" s="1006"/>
      <c r="QJN41" s="1006"/>
      <c r="QJO41" s="1006"/>
      <c r="QJP41" s="1006"/>
      <c r="QJQ41" s="1006"/>
      <c r="QJR41" s="1006"/>
      <c r="QJS41" s="1006"/>
      <c r="QJT41" s="1006"/>
      <c r="QJU41" s="1006"/>
      <c r="QJV41" s="1006"/>
      <c r="QJW41" s="1006"/>
      <c r="QJX41" s="1006"/>
      <c r="QJY41" s="1006"/>
      <c r="QJZ41" s="1006"/>
      <c r="QKA41" s="1006"/>
      <c r="QKB41" s="1006"/>
      <c r="QKC41" s="1006"/>
      <c r="QKD41" s="1006"/>
      <c r="QKE41" s="1006"/>
      <c r="QKF41" s="1006"/>
      <c r="QKG41" s="1006"/>
      <c r="QKH41" s="1006"/>
      <c r="QKI41" s="1006"/>
      <c r="QKJ41" s="1006"/>
      <c r="QKK41" s="1006"/>
      <c r="QKL41" s="1006"/>
      <c r="QKM41" s="1006"/>
      <c r="QKN41" s="1006"/>
      <c r="QKO41" s="1006"/>
      <c r="QKP41" s="1006"/>
      <c r="QKQ41" s="1006"/>
      <c r="QKR41" s="1006"/>
      <c r="QKS41" s="1006"/>
      <c r="QKT41" s="1006"/>
      <c r="QKU41" s="1006"/>
      <c r="QKV41" s="1006"/>
      <c r="QKW41" s="1006"/>
      <c r="QKX41" s="1006"/>
      <c r="QKY41" s="1006"/>
      <c r="QKZ41" s="1006"/>
      <c r="QLA41" s="1006"/>
      <c r="QLB41" s="1006"/>
      <c r="QLC41" s="1006"/>
      <c r="QLD41" s="1006"/>
      <c r="QLE41" s="1006"/>
      <c r="QLF41" s="1006"/>
      <c r="QLG41" s="1006"/>
      <c r="QLH41" s="1006"/>
      <c r="QLI41" s="1006"/>
      <c r="QLJ41" s="1006"/>
      <c r="QLK41" s="1006"/>
      <c r="QLL41" s="1006"/>
      <c r="QLM41" s="1006"/>
      <c r="QLN41" s="1006"/>
      <c r="QLO41" s="1006"/>
      <c r="QLP41" s="1006"/>
      <c r="QLQ41" s="1006"/>
      <c r="QLR41" s="1006"/>
      <c r="QLS41" s="1006"/>
      <c r="QLT41" s="1006"/>
      <c r="QLU41" s="1006"/>
      <c r="QLV41" s="1006"/>
      <c r="QLW41" s="1006"/>
      <c r="QLX41" s="1006"/>
      <c r="QLY41" s="1006"/>
      <c r="QLZ41" s="1006"/>
      <c r="QMA41" s="1006"/>
      <c r="QMB41" s="1006"/>
      <c r="QMC41" s="1006"/>
      <c r="QMD41" s="1006"/>
      <c r="QME41" s="1006"/>
      <c r="QMF41" s="1006"/>
      <c r="QMG41" s="1006"/>
      <c r="QMH41" s="1006"/>
      <c r="QMI41" s="1006"/>
      <c r="QMJ41" s="1006"/>
      <c r="QMK41" s="1006"/>
      <c r="QML41" s="1006"/>
      <c r="QMM41" s="1006"/>
      <c r="QMN41" s="1006"/>
      <c r="QMO41" s="1006"/>
      <c r="QMP41" s="1006"/>
      <c r="QMQ41" s="1006"/>
      <c r="QMR41" s="1006"/>
      <c r="QMS41" s="1006"/>
      <c r="QMT41" s="1006"/>
      <c r="QMU41" s="1006"/>
      <c r="QMV41" s="1006"/>
      <c r="QMW41" s="1006"/>
      <c r="QMX41" s="1006"/>
      <c r="QMY41" s="1006"/>
      <c r="QMZ41" s="1006"/>
      <c r="QNA41" s="1006"/>
      <c r="QNB41" s="1006"/>
      <c r="QNC41" s="1006"/>
      <c r="QND41" s="1006"/>
      <c r="QNE41" s="1006"/>
      <c r="QNF41" s="1006"/>
      <c r="QNG41" s="1006"/>
      <c r="QNH41" s="1006"/>
      <c r="QNI41" s="1006"/>
      <c r="QNJ41" s="1006"/>
      <c r="QNK41" s="1006"/>
      <c r="QNL41" s="1006"/>
      <c r="QNM41" s="1006"/>
      <c r="QNN41" s="1006"/>
      <c r="QNO41" s="1006"/>
      <c r="QNP41" s="1006"/>
      <c r="QNQ41" s="1006"/>
      <c r="QNR41" s="1006"/>
      <c r="QNS41" s="1006"/>
      <c r="QNT41" s="1006"/>
      <c r="QNU41" s="1006"/>
      <c r="QNV41" s="1006"/>
      <c r="QNW41" s="1006"/>
      <c r="QNX41" s="1006"/>
      <c r="QNY41" s="1006"/>
      <c r="QNZ41" s="1006"/>
      <c r="QOA41" s="1006"/>
      <c r="QOB41" s="1006"/>
      <c r="QOC41" s="1006"/>
      <c r="QOD41" s="1006"/>
      <c r="QOE41" s="1006"/>
      <c r="QOF41" s="1006"/>
      <c r="QOG41" s="1006"/>
      <c r="QOH41" s="1006"/>
      <c r="QOI41" s="1006"/>
      <c r="QOJ41" s="1006"/>
      <c r="QOK41" s="1006"/>
      <c r="QOL41" s="1006"/>
      <c r="QOM41" s="1006"/>
      <c r="QON41" s="1006"/>
      <c r="QOO41" s="1006"/>
      <c r="QOP41" s="1006"/>
      <c r="QOQ41" s="1006"/>
      <c r="QOR41" s="1006"/>
      <c r="QOS41" s="1006"/>
      <c r="QOT41" s="1006"/>
      <c r="QOU41" s="1006"/>
      <c r="QOV41" s="1006"/>
      <c r="QOW41" s="1006"/>
      <c r="QOX41" s="1006"/>
      <c r="QOY41" s="1006"/>
      <c r="QOZ41" s="1006"/>
      <c r="QPA41" s="1006"/>
      <c r="QPB41" s="1006"/>
      <c r="QPC41" s="1006"/>
      <c r="QPD41" s="1006"/>
      <c r="QPE41" s="1006"/>
      <c r="QPF41" s="1006"/>
      <c r="QPG41" s="1006"/>
      <c r="QPH41" s="1006"/>
      <c r="QPI41" s="1006"/>
      <c r="QPJ41" s="1006"/>
      <c r="QPK41" s="1006"/>
      <c r="QPL41" s="1006"/>
      <c r="QPM41" s="1006"/>
      <c r="QPN41" s="1006"/>
      <c r="QPO41" s="1006"/>
      <c r="QPP41" s="1006"/>
      <c r="QPQ41" s="1006"/>
      <c r="QPR41" s="1006"/>
      <c r="QPS41" s="1006"/>
      <c r="QPT41" s="1006"/>
      <c r="QPU41" s="1006"/>
      <c r="QPV41" s="1006"/>
      <c r="QPW41" s="1006"/>
      <c r="QPX41" s="1006"/>
      <c r="QPY41" s="1006"/>
      <c r="QPZ41" s="1006"/>
      <c r="QQA41" s="1006"/>
      <c r="QQB41" s="1006"/>
      <c r="QQC41" s="1006"/>
      <c r="QQD41" s="1006"/>
      <c r="QQE41" s="1006"/>
      <c r="QQF41" s="1006"/>
      <c r="QQG41" s="1006"/>
      <c r="QQH41" s="1006"/>
      <c r="QQI41" s="1006"/>
      <c r="QQJ41" s="1006"/>
      <c r="QQK41" s="1006"/>
      <c r="QQL41" s="1006"/>
      <c r="QQM41" s="1006"/>
      <c r="QQN41" s="1006"/>
      <c r="QQO41" s="1006"/>
      <c r="QQP41" s="1006"/>
      <c r="QQQ41" s="1006"/>
      <c r="QQR41" s="1006"/>
      <c r="QQS41" s="1006"/>
      <c r="QQT41" s="1006"/>
      <c r="QQU41" s="1006"/>
      <c r="QQV41" s="1006"/>
      <c r="QQW41" s="1006"/>
      <c r="QQX41" s="1006"/>
      <c r="QQY41" s="1006"/>
      <c r="QQZ41" s="1006"/>
      <c r="QRA41" s="1006"/>
      <c r="QRB41" s="1006"/>
      <c r="QRC41" s="1006"/>
      <c r="QRD41" s="1006"/>
      <c r="QRE41" s="1006"/>
      <c r="QRF41" s="1006"/>
      <c r="QRG41" s="1006"/>
      <c r="QRH41" s="1006"/>
      <c r="QRI41" s="1006"/>
      <c r="QRJ41" s="1006"/>
      <c r="QRK41" s="1006"/>
      <c r="QRL41" s="1006"/>
      <c r="QRM41" s="1006"/>
      <c r="QRN41" s="1006"/>
      <c r="QRO41" s="1006"/>
      <c r="QRP41" s="1006"/>
      <c r="QRQ41" s="1006"/>
      <c r="QRR41" s="1006"/>
      <c r="QRS41" s="1006"/>
      <c r="QRT41" s="1006"/>
      <c r="QRU41" s="1006"/>
      <c r="QRV41" s="1006"/>
      <c r="QRW41" s="1006"/>
      <c r="QRX41" s="1006"/>
      <c r="QRY41" s="1006"/>
      <c r="QRZ41" s="1006"/>
      <c r="QSA41" s="1006"/>
      <c r="QSB41" s="1006"/>
      <c r="QSC41" s="1006"/>
      <c r="QSD41" s="1006"/>
      <c r="QSE41" s="1006"/>
      <c r="QSF41" s="1006"/>
      <c r="QSG41" s="1006"/>
      <c r="QSH41" s="1006"/>
      <c r="QSI41" s="1006"/>
      <c r="QSJ41" s="1006"/>
      <c r="QSK41" s="1006"/>
      <c r="QSL41" s="1006"/>
      <c r="QSM41" s="1006"/>
      <c r="QSN41" s="1006"/>
      <c r="QSO41" s="1006"/>
      <c r="QSP41" s="1006"/>
      <c r="QSQ41" s="1006"/>
      <c r="QSR41" s="1006"/>
      <c r="QSS41" s="1006"/>
      <c r="QST41" s="1006"/>
      <c r="QSU41" s="1006"/>
      <c r="QSV41" s="1006"/>
      <c r="QSW41" s="1006"/>
      <c r="QSX41" s="1006"/>
      <c r="QSY41" s="1006"/>
      <c r="QSZ41" s="1006"/>
      <c r="QTA41" s="1006"/>
      <c r="QTB41" s="1006"/>
      <c r="QTC41" s="1006"/>
      <c r="QTD41" s="1006"/>
      <c r="QTE41" s="1006"/>
      <c r="QTF41" s="1006"/>
      <c r="QTG41" s="1006"/>
      <c r="QTH41" s="1006"/>
      <c r="QTI41" s="1006"/>
      <c r="QTJ41" s="1006"/>
      <c r="QTK41" s="1006"/>
      <c r="QTL41" s="1006"/>
      <c r="QTM41" s="1006"/>
      <c r="QTN41" s="1006"/>
      <c r="QTO41" s="1006"/>
      <c r="QTP41" s="1006"/>
      <c r="QTQ41" s="1006"/>
      <c r="QTR41" s="1006"/>
      <c r="QTS41" s="1006"/>
      <c r="QTT41" s="1006"/>
      <c r="QTU41" s="1006"/>
      <c r="QTV41" s="1006"/>
      <c r="QTW41" s="1006"/>
      <c r="QTX41" s="1006"/>
      <c r="QTY41" s="1006"/>
      <c r="QTZ41" s="1006"/>
      <c r="QUA41" s="1006"/>
      <c r="QUB41" s="1006"/>
      <c r="QUC41" s="1006"/>
      <c r="QUD41" s="1006"/>
      <c r="QUE41" s="1006"/>
      <c r="QUF41" s="1006"/>
      <c r="QUG41" s="1006"/>
      <c r="QUH41" s="1006"/>
      <c r="QUI41" s="1006"/>
      <c r="QUJ41" s="1006"/>
      <c r="QUK41" s="1006"/>
      <c r="QUL41" s="1006"/>
      <c r="QUM41" s="1006"/>
      <c r="QUN41" s="1006"/>
      <c r="QUO41" s="1006"/>
      <c r="QUP41" s="1006"/>
      <c r="QUQ41" s="1006"/>
      <c r="QUR41" s="1006"/>
      <c r="QUS41" s="1006"/>
      <c r="QUT41" s="1006"/>
      <c r="QUU41" s="1006"/>
      <c r="QUV41" s="1006"/>
      <c r="QUW41" s="1006"/>
      <c r="QUX41" s="1006"/>
      <c r="QUY41" s="1006"/>
      <c r="QUZ41" s="1006"/>
      <c r="QVA41" s="1006"/>
      <c r="QVB41" s="1006"/>
      <c r="QVC41" s="1006"/>
      <c r="QVD41" s="1006"/>
      <c r="QVE41" s="1006"/>
      <c r="QVF41" s="1006"/>
      <c r="QVG41" s="1006"/>
      <c r="QVH41" s="1006"/>
      <c r="QVI41" s="1006"/>
      <c r="QVJ41" s="1006"/>
      <c r="QVK41" s="1006"/>
      <c r="QVL41" s="1006"/>
      <c r="QVM41" s="1006"/>
      <c r="QVN41" s="1006"/>
      <c r="QVO41" s="1006"/>
      <c r="QVP41" s="1006"/>
      <c r="QVQ41" s="1006"/>
      <c r="QVR41" s="1006"/>
      <c r="QVS41" s="1006"/>
      <c r="QVT41" s="1006"/>
      <c r="QVU41" s="1006"/>
      <c r="QVV41" s="1006"/>
      <c r="QVW41" s="1006"/>
      <c r="QVX41" s="1006"/>
      <c r="QVY41" s="1006"/>
      <c r="QVZ41" s="1006"/>
      <c r="QWA41" s="1006"/>
      <c r="QWB41" s="1006"/>
      <c r="QWC41" s="1006"/>
      <c r="QWD41" s="1006"/>
      <c r="QWE41" s="1006"/>
      <c r="QWF41" s="1006"/>
      <c r="QWG41" s="1006"/>
      <c r="QWH41" s="1006"/>
      <c r="QWI41" s="1006"/>
      <c r="QWJ41" s="1006"/>
      <c r="QWK41" s="1006"/>
      <c r="QWL41" s="1006"/>
      <c r="QWM41" s="1006"/>
      <c r="QWN41" s="1006"/>
      <c r="QWO41" s="1006"/>
      <c r="QWP41" s="1006"/>
      <c r="QWQ41" s="1006"/>
      <c r="QWR41" s="1006"/>
      <c r="QWS41" s="1006"/>
      <c r="QWT41" s="1006"/>
      <c r="QWU41" s="1006"/>
      <c r="QWV41" s="1006"/>
      <c r="QWW41" s="1006"/>
      <c r="QWX41" s="1006"/>
      <c r="QWY41" s="1006"/>
      <c r="QWZ41" s="1006"/>
      <c r="QXA41" s="1006"/>
      <c r="QXB41" s="1006"/>
      <c r="QXC41" s="1006"/>
      <c r="QXD41" s="1006"/>
      <c r="QXE41" s="1006"/>
      <c r="QXF41" s="1006"/>
      <c r="QXG41" s="1006"/>
      <c r="QXH41" s="1006"/>
      <c r="QXI41" s="1006"/>
      <c r="QXJ41" s="1006"/>
      <c r="QXK41" s="1006"/>
      <c r="QXL41" s="1006"/>
      <c r="QXM41" s="1006"/>
      <c r="QXN41" s="1006"/>
      <c r="QXO41" s="1006"/>
      <c r="QXP41" s="1006"/>
      <c r="QXQ41" s="1006"/>
      <c r="QXR41" s="1006"/>
      <c r="QXS41" s="1006"/>
      <c r="QXT41" s="1006"/>
      <c r="QXU41" s="1006"/>
      <c r="QXV41" s="1006"/>
      <c r="QXW41" s="1006"/>
      <c r="QXX41" s="1006"/>
      <c r="QXY41" s="1006"/>
      <c r="QXZ41" s="1006"/>
      <c r="QYA41" s="1006"/>
      <c r="QYB41" s="1006"/>
      <c r="QYC41" s="1006"/>
      <c r="QYD41" s="1006"/>
      <c r="QYE41" s="1006"/>
      <c r="QYF41" s="1006"/>
      <c r="QYG41" s="1006"/>
      <c r="QYH41" s="1006"/>
      <c r="QYI41" s="1006"/>
      <c r="QYJ41" s="1006"/>
      <c r="QYK41" s="1006"/>
      <c r="QYL41" s="1006"/>
      <c r="QYM41" s="1006"/>
      <c r="QYN41" s="1006"/>
      <c r="QYO41" s="1006"/>
      <c r="QYP41" s="1006"/>
      <c r="QYQ41" s="1006"/>
      <c r="QYR41" s="1006"/>
      <c r="QYS41" s="1006"/>
      <c r="QYT41" s="1006"/>
      <c r="QYU41" s="1006"/>
      <c r="QYV41" s="1006"/>
      <c r="QYW41" s="1006"/>
      <c r="QYX41" s="1006"/>
      <c r="QYY41" s="1006"/>
      <c r="QYZ41" s="1006"/>
      <c r="QZA41" s="1006"/>
      <c r="QZB41" s="1006"/>
      <c r="QZC41" s="1006"/>
      <c r="QZD41" s="1006"/>
      <c r="QZE41" s="1006"/>
      <c r="QZF41" s="1006"/>
      <c r="QZG41" s="1006"/>
      <c r="QZH41" s="1006"/>
      <c r="QZI41" s="1006"/>
      <c r="QZJ41" s="1006"/>
      <c r="QZK41" s="1006"/>
      <c r="QZL41" s="1006"/>
      <c r="QZM41" s="1006"/>
      <c r="QZN41" s="1006"/>
      <c r="QZO41" s="1006"/>
      <c r="QZP41" s="1006"/>
      <c r="QZQ41" s="1006"/>
      <c r="QZR41" s="1006"/>
      <c r="QZS41" s="1006"/>
      <c r="QZT41" s="1006"/>
      <c r="QZU41" s="1006"/>
      <c r="QZV41" s="1006"/>
      <c r="QZW41" s="1006"/>
      <c r="QZX41" s="1006"/>
      <c r="QZY41" s="1006"/>
      <c r="QZZ41" s="1006"/>
      <c r="RAA41" s="1006"/>
      <c r="RAB41" s="1006"/>
      <c r="RAC41" s="1006"/>
      <c r="RAD41" s="1006"/>
      <c r="RAE41" s="1006"/>
      <c r="RAF41" s="1006"/>
      <c r="RAG41" s="1006"/>
      <c r="RAH41" s="1006"/>
      <c r="RAI41" s="1006"/>
      <c r="RAJ41" s="1006"/>
      <c r="RAK41" s="1006"/>
      <c r="RAL41" s="1006"/>
      <c r="RAM41" s="1006"/>
      <c r="RAN41" s="1006"/>
      <c r="RAO41" s="1006"/>
      <c r="RAP41" s="1006"/>
      <c r="RAQ41" s="1006"/>
      <c r="RAR41" s="1006"/>
      <c r="RAS41" s="1006"/>
      <c r="RAT41" s="1006"/>
      <c r="RAU41" s="1006"/>
      <c r="RAV41" s="1006"/>
      <c r="RAW41" s="1006"/>
      <c r="RAX41" s="1006"/>
      <c r="RAY41" s="1006"/>
      <c r="RAZ41" s="1006"/>
      <c r="RBA41" s="1006"/>
      <c r="RBB41" s="1006"/>
      <c r="RBC41" s="1006"/>
      <c r="RBD41" s="1006"/>
      <c r="RBE41" s="1006"/>
      <c r="RBF41" s="1006"/>
      <c r="RBG41" s="1006"/>
      <c r="RBH41" s="1006"/>
      <c r="RBI41" s="1006"/>
      <c r="RBJ41" s="1006"/>
      <c r="RBK41" s="1006"/>
      <c r="RBL41" s="1006"/>
      <c r="RBM41" s="1006"/>
      <c r="RBN41" s="1006"/>
      <c r="RBO41" s="1006"/>
      <c r="RBP41" s="1006"/>
      <c r="RBQ41" s="1006"/>
      <c r="RBR41" s="1006"/>
      <c r="RBS41" s="1006"/>
      <c r="RBT41" s="1006"/>
      <c r="RBU41" s="1006"/>
      <c r="RBV41" s="1006"/>
      <c r="RBW41" s="1006"/>
      <c r="RBX41" s="1006"/>
      <c r="RBY41" s="1006"/>
      <c r="RBZ41" s="1006"/>
      <c r="RCA41" s="1006"/>
      <c r="RCB41" s="1006"/>
      <c r="RCC41" s="1006"/>
      <c r="RCD41" s="1006"/>
      <c r="RCE41" s="1006"/>
      <c r="RCF41" s="1006"/>
      <c r="RCG41" s="1006"/>
      <c r="RCH41" s="1006"/>
      <c r="RCI41" s="1006"/>
      <c r="RCJ41" s="1006"/>
      <c r="RCK41" s="1006"/>
      <c r="RCL41" s="1006"/>
      <c r="RCM41" s="1006"/>
      <c r="RCN41" s="1006"/>
      <c r="RCO41" s="1006"/>
      <c r="RCP41" s="1006"/>
      <c r="RCQ41" s="1006"/>
      <c r="RCR41" s="1006"/>
      <c r="RCS41" s="1006"/>
      <c r="RCT41" s="1006"/>
      <c r="RCU41" s="1006"/>
      <c r="RCV41" s="1006"/>
      <c r="RCW41" s="1006"/>
      <c r="RCX41" s="1006"/>
      <c r="RCY41" s="1006"/>
      <c r="RCZ41" s="1006"/>
      <c r="RDA41" s="1006"/>
      <c r="RDB41" s="1006"/>
      <c r="RDC41" s="1006"/>
      <c r="RDD41" s="1006"/>
      <c r="RDE41" s="1006"/>
      <c r="RDF41" s="1006"/>
      <c r="RDG41" s="1006"/>
      <c r="RDH41" s="1006"/>
      <c r="RDI41" s="1006"/>
      <c r="RDJ41" s="1006"/>
      <c r="RDK41" s="1006"/>
      <c r="RDL41" s="1006"/>
      <c r="RDM41" s="1006"/>
      <c r="RDN41" s="1006"/>
      <c r="RDO41" s="1006"/>
      <c r="RDP41" s="1006"/>
      <c r="RDQ41" s="1006"/>
      <c r="RDR41" s="1006"/>
      <c r="RDS41" s="1006"/>
      <c r="RDT41" s="1006"/>
      <c r="RDU41" s="1006"/>
      <c r="RDV41" s="1006"/>
      <c r="RDW41" s="1006"/>
      <c r="RDX41" s="1006"/>
      <c r="RDY41" s="1006"/>
      <c r="RDZ41" s="1006"/>
      <c r="REA41" s="1006"/>
      <c r="REB41" s="1006"/>
      <c r="REC41" s="1006"/>
      <c r="RED41" s="1006"/>
      <c r="REE41" s="1006"/>
      <c r="REF41" s="1006"/>
      <c r="REG41" s="1006"/>
      <c r="REH41" s="1006"/>
      <c r="REI41" s="1006"/>
      <c r="REJ41" s="1006"/>
      <c r="REK41" s="1006"/>
      <c r="REL41" s="1006"/>
      <c r="REM41" s="1006"/>
      <c r="REN41" s="1006"/>
      <c r="REO41" s="1006"/>
      <c r="REP41" s="1006"/>
      <c r="REQ41" s="1006"/>
      <c r="RER41" s="1006"/>
      <c r="RES41" s="1006"/>
      <c r="RET41" s="1006"/>
      <c r="REU41" s="1006"/>
      <c r="REV41" s="1006"/>
      <c r="REW41" s="1006"/>
      <c r="REX41" s="1006"/>
      <c r="REY41" s="1006"/>
      <c r="REZ41" s="1006"/>
      <c r="RFA41" s="1006"/>
      <c r="RFB41" s="1006"/>
      <c r="RFC41" s="1006"/>
      <c r="RFD41" s="1006"/>
      <c r="RFE41" s="1006"/>
      <c r="RFF41" s="1006"/>
      <c r="RFG41" s="1006"/>
      <c r="RFH41" s="1006"/>
      <c r="RFI41" s="1006"/>
      <c r="RFJ41" s="1006"/>
      <c r="RFK41" s="1006"/>
      <c r="RFL41" s="1006"/>
      <c r="RFM41" s="1006"/>
      <c r="RFN41" s="1006"/>
      <c r="RFO41" s="1006"/>
      <c r="RFP41" s="1006"/>
      <c r="RFQ41" s="1006"/>
      <c r="RFR41" s="1006"/>
      <c r="RFS41" s="1006"/>
      <c r="RFT41" s="1006"/>
      <c r="RFU41" s="1006"/>
      <c r="RFV41" s="1006"/>
      <c r="RFW41" s="1006"/>
      <c r="RFX41" s="1006"/>
      <c r="RFY41" s="1006"/>
      <c r="RFZ41" s="1006"/>
      <c r="RGA41" s="1006"/>
      <c r="RGB41" s="1006"/>
      <c r="RGC41" s="1006"/>
      <c r="RGD41" s="1006"/>
      <c r="RGE41" s="1006"/>
      <c r="RGF41" s="1006"/>
      <c r="RGG41" s="1006"/>
      <c r="RGH41" s="1006"/>
      <c r="RGI41" s="1006"/>
      <c r="RGJ41" s="1006"/>
      <c r="RGK41" s="1006"/>
      <c r="RGL41" s="1006"/>
      <c r="RGM41" s="1006"/>
      <c r="RGN41" s="1006"/>
      <c r="RGO41" s="1006"/>
      <c r="RGP41" s="1006"/>
      <c r="RGQ41" s="1006"/>
      <c r="RGR41" s="1006"/>
      <c r="RGS41" s="1006"/>
      <c r="RGT41" s="1006"/>
      <c r="RGU41" s="1006"/>
      <c r="RGV41" s="1006"/>
      <c r="RGW41" s="1006"/>
      <c r="RGX41" s="1006"/>
      <c r="RGY41" s="1006"/>
      <c r="RGZ41" s="1006"/>
      <c r="RHA41" s="1006"/>
      <c r="RHB41" s="1006"/>
      <c r="RHC41" s="1006"/>
      <c r="RHD41" s="1006"/>
      <c r="RHE41" s="1006"/>
      <c r="RHF41" s="1006"/>
      <c r="RHG41" s="1006"/>
      <c r="RHH41" s="1006"/>
      <c r="RHI41" s="1006"/>
      <c r="RHJ41" s="1006"/>
      <c r="RHK41" s="1006"/>
      <c r="RHL41" s="1006"/>
      <c r="RHM41" s="1006"/>
      <c r="RHN41" s="1006"/>
      <c r="RHO41" s="1006"/>
      <c r="RHP41" s="1006"/>
      <c r="RHQ41" s="1006"/>
      <c r="RHR41" s="1006"/>
      <c r="RHS41" s="1006"/>
      <c r="RHT41" s="1006"/>
      <c r="RHU41" s="1006"/>
      <c r="RHV41" s="1006"/>
      <c r="RHW41" s="1006"/>
      <c r="RHX41" s="1006"/>
      <c r="RHY41" s="1006"/>
      <c r="RHZ41" s="1006"/>
      <c r="RIA41" s="1006"/>
      <c r="RIB41" s="1006"/>
      <c r="RIC41" s="1006"/>
      <c r="RID41" s="1006"/>
      <c r="RIE41" s="1006"/>
      <c r="RIF41" s="1006"/>
      <c r="RIG41" s="1006"/>
      <c r="RIH41" s="1006"/>
      <c r="RII41" s="1006"/>
      <c r="RIJ41" s="1006"/>
      <c r="RIK41" s="1006"/>
      <c r="RIL41" s="1006"/>
      <c r="RIM41" s="1006"/>
      <c r="RIN41" s="1006"/>
      <c r="RIO41" s="1006"/>
      <c r="RIP41" s="1006"/>
      <c r="RIQ41" s="1006"/>
      <c r="RIR41" s="1006"/>
      <c r="RIS41" s="1006"/>
      <c r="RIT41" s="1006"/>
      <c r="RIU41" s="1006"/>
      <c r="RIV41" s="1006"/>
      <c r="RIW41" s="1006"/>
      <c r="RIX41" s="1006"/>
      <c r="RIY41" s="1006"/>
      <c r="RIZ41" s="1006"/>
      <c r="RJA41" s="1006"/>
      <c r="RJB41" s="1006"/>
      <c r="RJC41" s="1006"/>
      <c r="RJD41" s="1006"/>
      <c r="RJE41" s="1006"/>
      <c r="RJF41" s="1006"/>
      <c r="RJG41" s="1006"/>
      <c r="RJH41" s="1006"/>
      <c r="RJI41" s="1006"/>
      <c r="RJJ41" s="1006"/>
      <c r="RJK41" s="1006"/>
      <c r="RJL41" s="1006"/>
      <c r="RJM41" s="1006"/>
      <c r="RJN41" s="1006"/>
      <c r="RJO41" s="1006"/>
      <c r="RJP41" s="1006"/>
      <c r="RJQ41" s="1006"/>
      <c r="RJR41" s="1006"/>
      <c r="RJS41" s="1006"/>
      <c r="RJT41" s="1006"/>
      <c r="RJU41" s="1006"/>
      <c r="RJV41" s="1006"/>
      <c r="RJW41" s="1006"/>
      <c r="RJX41" s="1006"/>
      <c r="RJY41" s="1006"/>
      <c r="RJZ41" s="1006"/>
      <c r="RKA41" s="1006"/>
      <c r="RKB41" s="1006"/>
      <c r="RKC41" s="1006"/>
      <c r="RKD41" s="1006"/>
      <c r="RKE41" s="1006"/>
      <c r="RKF41" s="1006"/>
      <c r="RKG41" s="1006"/>
      <c r="RKH41" s="1006"/>
      <c r="RKI41" s="1006"/>
      <c r="RKJ41" s="1006"/>
      <c r="RKK41" s="1006"/>
      <c r="RKL41" s="1006"/>
      <c r="RKM41" s="1006"/>
      <c r="RKN41" s="1006"/>
      <c r="RKO41" s="1006"/>
      <c r="RKP41" s="1006"/>
      <c r="RKQ41" s="1006"/>
      <c r="RKR41" s="1006"/>
      <c r="RKS41" s="1006"/>
      <c r="RKT41" s="1006"/>
      <c r="RKU41" s="1006"/>
      <c r="RKV41" s="1006"/>
      <c r="RKW41" s="1006"/>
      <c r="RKX41" s="1006"/>
      <c r="RKY41" s="1006"/>
      <c r="RKZ41" s="1006"/>
      <c r="RLA41" s="1006"/>
      <c r="RLB41" s="1006"/>
      <c r="RLC41" s="1006"/>
      <c r="RLD41" s="1006"/>
      <c r="RLE41" s="1006"/>
      <c r="RLF41" s="1006"/>
      <c r="RLG41" s="1006"/>
      <c r="RLH41" s="1006"/>
      <c r="RLI41" s="1006"/>
      <c r="RLJ41" s="1006"/>
      <c r="RLK41" s="1006"/>
      <c r="RLL41" s="1006"/>
      <c r="RLM41" s="1006"/>
      <c r="RLN41" s="1006"/>
      <c r="RLO41" s="1006"/>
      <c r="RLP41" s="1006"/>
      <c r="RLQ41" s="1006"/>
      <c r="RLR41" s="1006"/>
      <c r="RLS41" s="1006"/>
      <c r="RLT41" s="1006"/>
      <c r="RLU41" s="1006"/>
      <c r="RLV41" s="1006"/>
      <c r="RLW41" s="1006"/>
      <c r="RLX41" s="1006"/>
      <c r="RLY41" s="1006"/>
      <c r="RLZ41" s="1006"/>
      <c r="RMA41" s="1006"/>
      <c r="RMB41" s="1006"/>
      <c r="RMC41" s="1006"/>
      <c r="RMD41" s="1006"/>
      <c r="RME41" s="1006"/>
      <c r="RMF41" s="1006"/>
      <c r="RMG41" s="1006"/>
      <c r="RMH41" s="1006"/>
      <c r="RMI41" s="1006"/>
      <c r="RMJ41" s="1006"/>
      <c r="RMK41" s="1006"/>
      <c r="RML41" s="1006"/>
      <c r="RMM41" s="1006"/>
      <c r="RMN41" s="1006"/>
      <c r="RMO41" s="1006"/>
      <c r="RMP41" s="1006"/>
      <c r="RMQ41" s="1006"/>
      <c r="RMR41" s="1006"/>
      <c r="RMS41" s="1006"/>
      <c r="RMT41" s="1006"/>
      <c r="RMU41" s="1006"/>
      <c r="RMV41" s="1006"/>
      <c r="RMW41" s="1006"/>
      <c r="RMX41" s="1006"/>
      <c r="RMY41" s="1006"/>
      <c r="RMZ41" s="1006"/>
      <c r="RNA41" s="1006"/>
      <c r="RNB41" s="1006"/>
      <c r="RNC41" s="1006"/>
      <c r="RND41" s="1006"/>
      <c r="RNE41" s="1006"/>
      <c r="RNF41" s="1006"/>
      <c r="RNG41" s="1006"/>
      <c r="RNH41" s="1006"/>
      <c r="RNI41" s="1006"/>
      <c r="RNJ41" s="1006"/>
      <c r="RNK41" s="1006"/>
      <c r="RNL41" s="1006"/>
      <c r="RNM41" s="1006"/>
      <c r="RNN41" s="1006"/>
      <c r="RNO41" s="1006"/>
      <c r="RNP41" s="1006"/>
      <c r="RNQ41" s="1006"/>
      <c r="RNR41" s="1006"/>
      <c r="RNS41" s="1006"/>
      <c r="RNT41" s="1006"/>
      <c r="RNU41" s="1006"/>
      <c r="RNV41" s="1006"/>
      <c r="RNW41" s="1006"/>
      <c r="RNX41" s="1006"/>
      <c r="RNY41" s="1006"/>
      <c r="RNZ41" s="1006"/>
      <c r="ROA41" s="1006"/>
      <c r="ROB41" s="1006"/>
      <c r="ROC41" s="1006"/>
      <c r="ROD41" s="1006"/>
      <c r="ROE41" s="1006"/>
      <c r="ROF41" s="1006"/>
      <c r="ROG41" s="1006"/>
      <c r="ROH41" s="1006"/>
      <c r="ROI41" s="1006"/>
      <c r="ROJ41" s="1006"/>
      <c r="ROK41" s="1006"/>
      <c r="ROL41" s="1006"/>
      <c r="ROM41" s="1006"/>
      <c r="RON41" s="1006"/>
      <c r="ROO41" s="1006"/>
      <c r="ROP41" s="1006"/>
      <c r="ROQ41" s="1006"/>
      <c r="ROR41" s="1006"/>
      <c r="ROS41" s="1006"/>
      <c r="ROT41" s="1006"/>
      <c r="ROU41" s="1006"/>
      <c r="ROV41" s="1006"/>
      <c r="ROW41" s="1006"/>
      <c r="ROX41" s="1006"/>
      <c r="ROY41" s="1006"/>
      <c r="ROZ41" s="1006"/>
      <c r="RPA41" s="1006"/>
      <c r="RPB41" s="1006"/>
      <c r="RPC41" s="1006"/>
      <c r="RPD41" s="1006"/>
      <c r="RPE41" s="1006"/>
      <c r="RPF41" s="1006"/>
      <c r="RPG41" s="1006"/>
      <c r="RPH41" s="1006"/>
      <c r="RPI41" s="1006"/>
      <c r="RPJ41" s="1006"/>
      <c r="RPK41" s="1006"/>
      <c r="RPL41" s="1006"/>
      <c r="RPM41" s="1006"/>
      <c r="RPN41" s="1006"/>
      <c r="RPO41" s="1006"/>
      <c r="RPP41" s="1006"/>
      <c r="RPQ41" s="1006"/>
      <c r="RPR41" s="1006"/>
      <c r="RPS41" s="1006"/>
      <c r="RPT41" s="1006"/>
      <c r="RPU41" s="1006"/>
      <c r="RPV41" s="1006"/>
      <c r="RPW41" s="1006"/>
      <c r="RPX41" s="1006"/>
      <c r="RPY41" s="1006"/>
      <c r="RPZ41" s="1006"/>
      <c r="RQA41" s="1006"/>
      <c r="RQB41" s="1006"/>
      <c r="RQC41" s="1006"/>
      <c r="RQD41" s="1006"/>
      <c r="RQE41" s="1006"/>
      <c r="RQF41" s="1006"/>
      <c r="RQG41" s="1006"/>
      <c r="RQH41" s="1006"/>
      <c r="RQI41" s="1006"/>
      <c r="RQJ41" s="1006"/>
      <c r="RQK41" s="1006"/>
      <c r="RQL41" s="1006"/>
      <c r="RQM41" s="1006"/>
      <c r="RQN41" s="1006"/>
      <c r="RQO41" s="1006"/>
      <c r="RQP41" s="1006"/>
      <c r="RQQ41" s="1006"/>
      <c r="RQR41" s="1006"/>
      <c r="RQS41" s="1006"/>
      <c r="RQT41" s="1006"/>
      <c r="RQU41" s="1006"/>
      <c r="RQV41" s="1006"/>
      <c r="RQW41" s="1006"/>
      <c r="RQX41" s="1006"/>
      <c r="RQY41" s="1006"/>
      <c r="RQZ41" s="1006"/>
      <c r="RRA41" s="1006"/>
      <c r="RRB41" s="1006"/>
      <c r="RRC41" s="1006"/>
      <c r="RRD41" s="1006"/>
      <c r="RRE41" s="1006"/>
      <c r="RRF41" s="1006"/>
      <c r="RRG41" s="1006"/>
      <c r="RRH41" s="1006"/>
      <c r="RRI41" s="1006"/>
      <c r="RRJ41" s="1006"/>
      <c r="RRK41" s="1006"/>
      <c r="RRL41" s="1006"/>
      <c r="RRM41" s="1006"/>
      <c r="RRN41" s="1006"/>
      <c r="RRO41" s="1006"/>
      <c r="RRP41" s="1006"/>
      <c r="RRQ41" s="1006"/>
      <c r="RRR41" s="1006"/>
      <c r="RRS41" s="1006"/>
      <c r="RRT41" s="1006"/>
      <c r="RRU41" s="1006"/>
      <c r="RRV41" s="1006"/>
      <c r="RRW41" s="1006"/>
      <c r="RRX41" s="1006"/>
      <c r="RRY41" s="1006"/>
      <c r="RRZ41" s="1006"/>
      <c r="RSA41" s="1006"/>
      <c r="RSB41" s="1006"/>
      <c r="RSC41" s="1006"/>
      <c r="RSD41" s="1006"/>
      <c r="RSE41" s="1006"/>
      <c r="RSF41" s="1006"/>
      <c r="RSG41" s="1006"/>
      <c r="RSH41" s="1006"/>
      <c r="RSI41" s="1006"/>
      <c r="RSJ41" s="1006"/>
      <c r="RSK41" s="1006"/>
      <c r="RSL41" s="1006"/>
      <c r="RSM41" s="1006"/>
      <c r="RSN41" s="1006"/>
      <c r="RSO41" s="1006"/>
      <c r="RSP41" s="1006"/>
      <c r="RSQ41" s="1006"/>
      <c r="RSR41" s="1006"/>
      <c r="RSS41" s="1006"/>
      <c r="RST41" s="1006"/>
      <c r="RSU41" s="1006"/>
      <c r="RSV41" s="1006"/>
      <c r="RSW41" s="1006"/>
      <c r="RSX41" s="1006"/>
      <c r="RSY41" s="1006"/>
      <c r="RSZ41" s="1006"/>
      <c r="RTA41" s="1006"/>
      <c r="RTB41" s="1006"/>
      <c r="RTC41" s="1006"/>
      <c r="RTD41" s="1006"/>
      <c r="RTE41" s="1006"/>
      <c r="RTF41" s="1006"/>
      <c r="RTG41" s="1006"/>
      <c r="RTH41" s="1006"/>
      <c r="RTI41" s="1006"/>
      <c r="RTJ41" s="1006"/>
      <c r="RTK41" s="1006"/>
      <c r="RTL41" s="1006"/>
      <c r="RTM41" s="1006"/>
      <c r="RTN41" s="1006"/>
      <c r="RTO41" s="1006"/>
      <c r="RTP41" s="1006"/>
      <c r="RTQ41" s="1006"/>
      <c r="RTR41" s="1006"/>
      <c r="RTS41" s="1006"/>
      <c r="RTT41" s="1006"/>
      <c r="RTU41" s="1006"/>
      <c r="RTV41" s="1006"/>
      <c r="RTW41" s="1006"/>
      <c r="RTX41" s="1006"/>
      <c r="RTY41" s="1006"/>
      <c r="RTZ41" s="1006"/>
      <c r="RUA41" s="1006"/>
      <c r="RUB41" s="1006"/>
      <c r="RUC41" s="1006"/>
      <c r="RUD41" s="1006"/>
      <c r="RUE41" s="1006"/>
      <c r="RUF41" s="1006"/>
      <c r="RUG41" s="1006"/>
      <c r="RUH41" s="1006"/>
      <c r="RUI41" s="1006"/>
      <c r="RUJ41" s="1006"/>
      <c r="RUK41" s="1006"/>
      <c r="RUL41" s="1006"/>
      <c r="RUM41" s="1006"/>
      <c r="RUN41" s="1006"/>
      <c r="RUO41" s="1006"/>
      <c r="RUP41" s="1006"/>
      <c r="RUQ41" s="1006"/>
      <c r="RUR41" s="1006"/>
      <c r="RUS41" s="1006"/>
      <c r="RUT41" s="1006"/>
      <c r="RUU41" s="1006"/>
      <c r="RUV41" s="1006"/>
      <c r="RUW41" s="1006"/>
      <c r="RUX41" s="1006"/>
      <c r="RUY41" s="1006"/>
      <c r="RUZ41" s="1006"/>
      <c r="RVA41" s="1006"/>
      <c r="RVB41" s="1006"/>
      <c r="RVC41" s="1006"/>
      <c r="RVD41" s="1006"/>
      <c r="RVE41" s="1006"/>
      <c r="RVF41" s="1006"/>
      <c r="RVG41" s="1006"/>
      <c r="RVH41" s="1006"/>
      <c r="RVI41" s="1006"/>
      <c r="RVJ41" s="1006"/>
      <c r="RVK41" s="1006"/>
      <c r="RVL41" s="1006"/>
      <c r="RVM41" s="1006"/>
      <c r="RVN41" s="1006"/>
      <c r="RVO41" s="1006"/>
      <c r="RVP41" s="1006"/>
      <c r="RVQ41" s="1006"/>
      <c r="RVR41" s="1006"/>
      <c r="RVS41" s="1006"/>
      <c r="RVT41" s="1006"/>
      <c r="RVU41" s="1006"/>
      <c r="RVV41" s="1006"/>
      <c r="RVW41" s="1006"/>
      <c r="RVX41" s="1006"/>
      <c r="RVY41" s="1006"/>
      <c r="RVZ41" s="1006"/>
      <c r="RWA41" s="1006"/>
      <c r="RWB41" s="1006"/>
      <c r="RWC41" s="1006"/>
      <c r="RWD41" s="1006"/>
      <c r="RWE41" s="1006"/>
      <c r="RWF41" s="1006"/>
      <c r="RWG41" s="1006"/>
      <c r="RWH41" s="1006"/>
      <c r="RWI41" s="1006"/>
      <c r="RWJ41" s="1006"/>
      <c r="RWK41" s="1006"/>
      <c r="RWL41" s="1006"/>
      <c r="RWM41" s="1006"/>
      <c r="RWN41" s="1006"/>
      <c r="RWO41" s="1006"/>
      <c r="RWP41" s="1006"/>
      <c r="RWQ41" s="1006"/>
      <c r="RWR41" s="1006"/>
      <c r="RWS41" s="1006"/>
      <c r="RWT41" s="1006"/>
      <c r="RWU41" s="1006"/>
      <c r="RWV41" s="1006"/>
      <c r="RWW41" s="1006"/>
      <c r="RWX41" s="1006"/>
      <c r="RWY41" s="1006"/>
      <c r="RWZ41" s="1006"/>
      <c r="RXA41" s="1006"/>
      <c r="RXB41" s="1006"/>
      <c r="RXC41" s="1006"/>
      <c r="RXD41" s="1006"/>
      <c r="RXE41" s="1006"/>
      <c r="RXF41" s="1006"/>
      <c r="RXG41" s="1006"/>
      <c r="RXH41" s="1006"/>
      <c r="RXI41" s="1006"/>
      <c r="RXJ41" s="1006"/>
      <c r="RXK41" s="1006"/>
      <c r="RXL41" s="1006"/>
      <c r="RXM41" s="1006"/>
      <c r="RXN41" s="1006"/>
      <c r="RXO41" s="1006"/>
      <c r="RXP41" s="1006"/>
      <c r="RXQ41" s="1006"/>
      <c r="RXR41" s="1006"/>
      <c r="RXS41" s="1006"/>
      <c r="RXT41" s="1006"/>
      <c r="RXU41" s="1006"/>
      <c r="RXV41" s="1006"/>
      <c r="RXW41" s="1006"/>
      <c r="RXX41" s="1006"/>
      <c r="RXY41" s="1006"/>
      <c r="RXZ41" s="1006"/>
      <c r="RYA41" s="1006"/>
      <c r="RYB41" s="1006"/>
      <c r="RYC41" s="1006"/>
      <c r="RYD41" s="1006"/>
      <c r="RYE41" s="1006"/>
      <c r="RYF41" s="1006"/>
      <c r="RYG41" s="1006"/>
      <c r="RYH41" s="1006"/>
      <c r="RYI41" s="1006"/>
      <c r="RYJ41" s="1006"/>
      <c r="RYK41" s="1006"/>
      <c r="RYL41" s="1006"/>
      <c r="RYM41" s="1006"/>
      <c r="RYN41" s="1006"/>
      <c r="RYO41" s="1006"/>
      <c r="RYP41" s="1006"/>
      <c r="RYQ41" s="1006"/>
      <c r="RYR41" s="1006"/>
      <c r="RYS41" s="1006"/>
      <c r="RYT41" s="1006"/>
      <c r="RYU41" s="1006"/>
      <c r="RYV41" s="1006"/>
      <c r="RYW41" s="1006"/>
      <c r="RYX41" s="1006"/>
      <c r="RYY41" s="1006"/>
      <c r="RYZ41" s="1006"/>
      <c r="RZA41" s="1006"/>
      <c r="RZB41" s="1006"/>
      <c r="RZC41" s="1006"/>
      <c r="RZD41" s="1006"/>
      <c r="RZE41" s="1006"/>
      <c r="RZF41" s="1006"/>
      <c r="RZG41" s="1006"/>
      <c r="RZH41" s="1006"/>
      <c r="RZI41" s="1006"/>
      <c r="RZJ41" s="1006"/>
      <c r="RZK41" s="1006"/>
      <c r="RZL41" s="1006"/>
      <c r="RZM41" s="1006"/>
      <c r="RZN41" s="1006"/>
      <c r="RZO41" s="1006"/>
      <c r="RZP41" s="1006"/>
      <c r="RZQ41" s="1006"/>
      <c r="RZR41" s="1006"/>
      <c r="RZS41" s="1006"/>
      <c r="RZT41" s="1006"/>
      <c r="RZU41" s="1006"/>
      <c r="RZV41" s="1006"/>
      <c r="RZW41" s="1006"/>
      <c r="RZX41" s="1006"/>
      <c r="RZY41" s="1006"/>
      <c r="RZZ41" s="1006"/>
      <c r="SAA41" s="1006"/>
      <c r="SAB41" s="1006"/>
      <c r="SAC41" s="1006"/>
      <c r="SAD41" s="1006"/>
      <c r="SAE41" s="1006"/>
      <c r="SAF41" s="1006"/>
      <c r="SAG41" s="1006"/>
      <c r="SAH41" s="1006"/>
      <c r="SAI41" s="1006"/>
      <c r="SAJ41" s="1006"/>
      <c r="SAK41" s="1006"/>
      <c r="SAL41" s="1006"/>
      <c r="SAM41" s="1006"/>
      <c r="SAN41" s="1006"/>
      <c r="SAO41" s="1006"/>
      <c r="SAP41" s="1006"/>
      <c r="SAQ41" s="1006"/>
      <c r="SAR41" s="1006"/>
      <c r="SAS41" s="1006"/>
      <c r="SAT41" s="1006"/>
      <c r="SAU41" s="1006"/>
      <c r="SAV41" s="1006"/>
      <c r="SAW41" s="1006"/>
      <c r="SAX41" s="1006"/>
      <c r="SAY41" s="1006"/>
      <c r="SAZ41" s="1006"/>
      <c r="SBA41" s="1006"/>
      <c r="SBB41" s="1006"/>
      <c r="SBC41" s="1006"/>
      <c r="SBD41" s="1006"/>
      <c r="SBE41" s="1006"/>
      <c r="SBF41" s="1006"/>
      <c r="SBG41" s="1006"/>
      <c r="SBH41" s="1006"/>
      <c r="SBI41" s="1006"/>
      <c r="SBJ41" s="1006"/>
      <c r="SBK41" s="1006"/>
      <c r="SBL41" s="1006"/>
      <c r="SBM41" s="1006"/>
      <c r="SBN41" s="1006"/>
      <c r="SBO41" s="1006"/>
      <c r="SBP41" s="1006"/>
      <c r="SBQ41" s="1006"/>
      <c r="SBR41" s="1006"/>
      <c r="SBS41" s="1006"/>
      <c r="SBT41" s="1006"/>
      <c r="SBU41" s="1006"/>
      <c r="SBV41" s="1006"/>
      <c r="SBW41" s="1006"/>
      <c r="SBX41" s="1006"/>
      <c r="SBY41" s="1006"/>
      <c r="SBZ41" s="1006"/>
      <c r="SCA41" s="1006"/>
      <c r="SCB41" s="1006"/>
      <c r="SCC41" s="1006"/>
      <c r="SCD41" s="1006"/>
      <c r="SCE41" s="1006"/>
      <c r="SCF41" s="1006"/>
      <c r="SCG41" s="1006"/>
      <c r="SCH41" s="1006"/>
      <c r="SCI41" s="1006"/>
      <c r="SCJ41" s="1006"/>
      <c r="SCK41" s="1006"/>
      <c r="SCL41" s="1006"/>
      <c r="SCM41" s="1006"/>
      <c r="SCN41" s="1006"/>
      <c r="SCO41" s="1006"/>
      <c r="SCP41" s="1006"/>
      <c r="SCQ41" s="1006"/>
      <c r="SCR41" s="1006"/>
      <c r="SCS41" s="1006"/>
      <c r="SCT41" s="1006"/>
      <c r="SCU41" s="1006"/>
      <c r="SCV41" s="1006"/>
      <c r="SCW41" s="1006"/>
      <c r="SCX41" s="1006"/>
      <c r="SCY41" s="1006"/>
      <c r="SCZ41" s="1006"/>
      <c r="SDA41" s="1006"/>
      <c r="SDB41" s="1006"/>
      <c r="SDC41" s="1006"/>
      <c r="SDD41" s="1006"/>
      <c r="SDE41" s="1006"/>
      <c r="SDF41" s="1006"/>
      <c r="SDG41" s="1006"/>
      <c r="SDH41" s="1006"/>
      <c r="SDI41" s="1006"/>
      <c r="SDJ41" s="1006"/>
      <c r="SDK41" s="1006"/>
      <c r="SDL41" s="1006"/>
      <c r="SDM41" s="1006"/>
      <c r="SDN41" s="1006"/>
      <c r="SDO41" s="1006"/>
      <c r="SDP41" s="1006"/>
      <c r="SDQ41" s="1006"/>
      <c r="SDR41" s="1006"/>
      <c r="SDS41" s="1006"/>
      <c r="SDT41" s="1006"/>
      <c r="SDU41" s="1006"/>
      <c r="SDV41" s="1006"/>
      <c r="SDW41" s="1006"/>
      <c r="SDX41" s="1006"/>
      <c r="SDY41" s="1006"/>
      <c r="SDZ41" s="1006"/>
      <c r="SEA41" s="1006"/>
      <c r="SEB41" s="1006"/>
      <c r="SEC41" s="1006"/>
      <c r="SED41" s="1006"/>
      <c r="SEE41" s="1006"/>
      <c r="SEF41" s="1006"/>
      <c r="SEG41" s="1006"/>
      <c r="SEH41" s="1006"/>
      <c r="SEI41" s="1006"/>
      <c r="SEJ41" s="1006"/>
      <c r="SEK41" s="1006"/>
      <c r="SEL41" s="1006"/>
      <c r="SEM41" s="1006"/>
      <c r="SEN41" s="1006"/>
      <c r="SEO41" s="1006"/>
      <c r="SEP41" s="1006"/>
      <c r="SEQ41" s="1006"/>
      <c r="SER41" s="1006"/>
      <c r="SES41" s="1006"/>
      <c r="SET41" s="1006"/>
      <c r="SEU41" s="1006"/>
      <c r="SEV41" s="1006"/>
      <c r="SEW41" s="1006"/>
      <c r="SEX41" s="1006"/>
      <c r="SEY41" s="1006"/>
      <c r="SEZ41" s="1006"/>
      <c r="SFA41" s="1006"/>
      <c r="SFB41" s="1006"/>
      <c r="SFC41" s="1006"/>
      <c r="SFD41" s="1006"/>
      <c r="SFE41" s="1006"/>
      <c r="SFF41" s="1006"/>
      <c r="SFG41" s="1006"/>
      <c r="SFH41" s="1006"/>
      <c r="SFI41" s="1006"/>
      <c r="SFJ41" s="1006"/>
      <c r="SFK41" s="1006"/>
      <c r="SFL41" s="1006"/>
      <c r="SFM41" s="1006"/>
      <c r="SFN41" s="1006"/>
      <c r="SFO41" s="1006"/>
      <c r="SFP41" s="1006"/>
      <c r="SFQ41" s="1006"/>
      <c r="SFR41" s="1006"/>
      <c r="SFS41" s="1006"/>
      <c r="SFT41" s="1006"/>
      <c r="SFU41" s="1006"/>
      <c r="SFV41" s="1006"/>
      <c r="SFW41" s="1006"/>
      <c r="SFX41" s="1006"/>
      <c r="SFY41" s="1006"/>
      <c r="SFZ41" s="1006"/>
      <c r="SGA41" s="1006"/>
      <c r="SGB41" s="1006"/>
      <c r="SGC41" s="1006"/>
      <c r="SGD41" s="1006"/>
      <c r="SGE41" s="1006"/>
      <c r="SGF41" s="1006"/>
      <c r="SGG41" s="1006"/>
      <c r="SGH41" s="1006"/>
      <c r="SGI41" s="1006"/>
      <c r="SGJ41" s="1006"/>
      <c r="SGK41" s="1006"/>
      <c r="SGL41" s="1006"/>
      <c r="SGM41" s="1006"/>
      <c r="SGN41" s="1006"/>
      <c r="SGO41" s="1006"/>
      <c r="SGP41" s="1006"/>
      <c r="SGQ41" s="1006"/>
      <c r="SGR41" s="1006"/>
      <c r="SGS41" s="1006"/>
      <c r="SGT41" s="1006"/>
      <c r="SGU41" s="1006"/>
      <c r="SGV41" s="1006"/>
      <c r="SGW41" s="1006"/>
      <c r="SGX41" s="1006"/>
      <c r="SGY41" s="1006"/>
      <c r="SGZ41" s="1006"/>
      <c r="SHA41" s="1006"/>
      <c r="SHB41" s="1006"/>
      <c r="SHC41" s="1006"/>
      <c r="SHD41" s="1006"/>
      <c r="SHE41" s="1006"/>
      <c r="SHF41" s="1006"/>
      <c r="SHG41" s="1006"/>
      <c r="SHH41" s="1006"/>
      <c r="SHI41" s="1006"/>
      <c r="SHJ41" s="1006"/>
      <c r="SHK41" s="1006"/>
      <c r="SHL41" s="1006"/>
      <c r="SHM41" s="1006"/>
      <c r="SHN41" s="1006"/>
      <c r="SHO41" s="1006"/>
      <c r="SHP41" s="1006"/>
      <c r="SHQ41" s="1006"/>
      <c r="SHR41" s="1006"/>
      <c r="SHS41" s="1006"/>
      <c r="SHT41" s="1006"/>
      <c r="SHU41" s="1006"/>
      <c r="SHV41" s="1006"/>
      <c r="SHW41" s="1006"/>
      <c r="SHX41" s="1006"/>
      <c r="SHY41" s="1006"/>
      <c r="SHZ41" s="1006"/>
      <c r="SIA41" s="1006"/>
      <c r="SIB41" s="1006"/>
      <c r="SIC41" s="1006"/>
      <c r="SID41" s="1006"/>
      <c r="SIE41" s="1006"/>
      <c r="SIF41" s="1006"/>
      <c r="SIG41" s="1006"/>
      <c r="SIH41" s="1006"/>
      <c r="SII41" s="1006"/>
      <c r="SIJ41" s="1006"/>
      <c r="SIK41" s="1006"/>
      <c r="SIL41" s="1006"/>
      <c r="SIM41" s="1006"/>
      <c r="SIN41" s="1006"/>
      <c r="SIO41" s="1006"/>
      <c r="SIP41" s="1006"/>
      <c r="SIQ41" s="1006"/>
      <c r="SIR41" s="1006"/>
      <c r="SIS41" s="1006"/>
      <c r="SIT41" s="1006"/>
      <c r="SIU41" s="1006"/>
      <c r="SIV41" s="1006"/>
      <c r="SIW41" s="1006"/>
      <c r="SIX41" s="1006"/>
      <c r="SIY41" s="1006"/>
      <c r="SIZ41" s="1006"/>
      <c r="SJA41" s="1006"/>
      <c r="SJB41" s="1006"/>
      <c r="SJC41" s="1006"/>
      <c r="SJD41" s="1006"/>
      <c r="SJE41" s="1006"/>
      <c r="SJF41" s="1006"/>
      <c r="SJG41" s="1006"/>
      <c r="SJH41" s="1006"/>
      <c r="SJI41" s="1006"/>
      <c r="SJJ41" s="1006"/>
      <c r="SJK41" s="1006"/>
      <c r="SJL41" s="1006"/>
      <c r="SJM41" s="1006"/>
      <c r="SJN41" s="1006"/>
      <c r="SJO41" s="1006"/>
      <c r="SJP41" s="1006"/>
      <c r="SJQ41" s="1006"/>
      <c r="SJR41" s="1006"/>
      <c r="SJS41" s="1006"/>
      <c r="SJT41" s="1006"/>
      <c r="SJU41" s="1006"/>
      <c r="SJV41" s="1006"/>
      <c r="SJW41" s="1006"/>
      <c r="SJX41" s="1006"/>
      <c r="SJY41" s="1006"/>
      <c r="SJZ41" s="1006"/>
      <c r="SKA41" s="1006"/>
      <c r="SKB41" s="1006"/>
      <c r="SKC41" s="1006"/>
      <c r="SKD41" s="1006"/>
      <c r="SKE41" s="1006"/>
      <c r="SKF41" s="1006"/>
      <c r="SKG41" s="1006"/>
      <c r="SKH41" s="1006"/>
      <c r="SKI41" s="1006"/>
      <c r="SKJ41" s="1006"/>
      <c r="SKK41" s="1006"/>
      <c r="SKL41" s="1006"/>
      <c r="SKM41" s="1006"/>
      <c r="SKN41" s="1006"/>
      <c r="SKO41" s="1006"/>
      <c r="SKP41" s="1006"/>
      <c r="SKQ41" s="1006"/>
      <c r="SKR41" s="1006"/>
      <c r="SKS41" s="1006"/>
      <c r="SKT41" s="1006"/>
      <c r="SKU41" s="1006"/>
      <c r="SKV41" s="1006"/>
      <c r="SKW41" s="1006"/>
      <c r="SKX41" s="1006"/>
      <c r="SKY41" s="1006"/>
      <c r="SKZ41" s="1006"/>
      <c r="SLA41" s="1006"/>
      <c r="SLB41" s="1006"/>
      <c r="SLC41" s="1006"/>
      <c r="SLD41" s="1006"/>
      <c r="SLE41" s="1006"/>
      <c r="SLF41" s="1006"/>
      <c r="SLG41" s="1006"/>
      <c r="SLH41" s="1006"/>
      <c r="SLI41" s="1006"/>
      <c r="SLJ41" s="1006"/>
      <c r="SLK41" s="1006"/>
      <c r="SLL41" s="1006"/>
      <c r="SLM41" s="1006"/>
      <c r="SLN41" s="1006"/>
      <c r="SLO41" s="1006"/>
      <c r="SLP41" s="1006"/>
      <c r="SLQ41" s="1006"/>
      <c r="SLR41" s="1006"/>
      <c r="SLS41" s="1006"/>
      <c r="SLT41" s="1006"/>
      <c r="SLU41" s="1006"/>
      <c r="SLV41" s="1006"/>
      <c r="SLW41" s="1006"/>
      <c r="SLX41" s="1006"/>
      <c r="SLY41" s="1006"/>
      <c r="SLZ41" s="1006"/>
      <c r="SMA41" s="1006"/>
      <c r="SMB41" s="1006"/>
      <c r="SMC41" s="1006"/>
      <c r="SMD41" s="1006"/>
      <c r="SME41" s="1006"/>
      <c r="SMF41" s="1006"/>
      <c r="SMG41" s="1006"/>
      <c r="SMH41" s="1006"/>
      <c r="SMI41" s="1006"/>
      <c r="SMJ41" s="1006"/>
      <c r="SMK41" s="1006"/>
      <c r="SML41" s="1006"/>
      <c r="SMM41" s="1006"/>
      <c r="SMN41" s="1006"/>
      <c r="SMO41" s="1006"/>
      <c r="SMP41" s="1006"/>
      <c r="SMQ41" s="1006"/>
      <c r="SMR41" s="1006"/>
      <c r="SMS41" s="1006"/>
      <c r="SMT41" s="1006"/>
      <c r="SMU41" s="1006"/>
      <c r="SMV41" s="1006"/>
      <c r="SMW41" s="1006"/>
      <c r="SMX41" s="1006"/>
      <c r="SMY41" s="1006"/>
      <c r="SMZ41" s="1006"/>
      <c r="SNA41" s="1006"/>
      <c r="SNB41" s="1006"/>
      <c r="SNC41" s="1006"/>
      <c r="SND41" s="1006"/>
      <c r="SNE41" s="1006"/>
      <c r="SNF41" s="1006"/>
      <c r="SNG41" s="1006"/>
      <c r="SNH41" s="1006"/>
      <c r="SNI41" s="1006"/>
      <c r="SNJ41" s="1006"/>
      <c r="SNK41" s="1006"/>
      <c r="SNL41" s="1006"/>
      <c r="SNM41" s="1006"/>
      <c r="SNN41" s="1006"/>
      <c r="SNO41" s="1006"/>
      <c r="SNP41" s="1006"/>
      <c r="SNQ41" s="1006"/>
      <c r="SNR41" s="1006"/>
      <c r="SNS41" s="1006"/>
      <c r="SNT41" s="1006"/>
      <c r="SNU41" s="1006"/>
      <c r="SNV41" s="1006"/>
      <c r="SNW41" s="1006"/>
      <c r="SNX41" s="1006"/>
      <c r="SNY41" s="1006"/>
      <c r="SNZ41" s="1006"/>
      <c r="SOA41" s="1006"/>
      <c r="SOB41" s="1006"/>
      <c r="SOC41" s="1006"/>
      <c r="SOD41" s="1006"/>
      <c r="SOE41" s="1006"/>
      <c r="SOF41" s="1006"/>
      <c r="SOG41" s="1006"/>
      <c r="SOH41" s="1006"/>
      <c r="SOI41" s="1006"/>
      <c r="SOJ41" s="1006"/>
      <c r="SOK41" s="1006"/>
      <c r="SOL41" s="1006"/>
      <c r="SOM41" s="1006"/>
      <c r="SON41" s="1006"/>
      <c r="SOO41" s="1006"/>
      <c r="SOP41" s="1006"/>
      <c r="SOQ41" s="1006"/>
      <c r="SOR41" s="1006"/>
      <c r="SOS41" s="1006"/>
      <c r="SOT41" s="1006"/>
      <c r="SOU41" s="1006"/>
      <c r="SOV41" s="1006"/>
      <c r="SOW41" s="1006"/>
      <c r="SOX41" s="1006"/>
      <c r="SOY41" s="1006"/>
      <c r="SOZ41" s="1006"/>
      <c r="SPA41" s="1006"/>
      <c r="SPB41" s="1006"/>
      <c r="SPC41" s="1006"/>
      <c r="SPD41" s="1006"/>
      <c r="SPE41" s="1006"/>
      <c r="SPF41" s="1006"/>
      <c r="SPG41" s="1006"/>
      <c r="SPH41" s="1006"/>
      <c r="SPI41" s="1006"/>
      <c r="SPJ41" s="1006"/>
      <c r="SPK41" s="1006"/>
      <c r="SPL41" s="1006"/>
      <c r="SPM41" s="1006"/>
      <c r="SPN41" s="1006"/>
      <c r="SPO41" s="1006"/>
      <c r="SPP41" s="1006"/>
      <c r="SPQ41" s="1006"/>
      <c r="SPR41" s="1006"/>
      <c r="SPS41" s="1006"/>
      <c r="SPT41" s="1006"/>
      <c r="SPU41" s="1006"/>
      <c r="SPV41" s="1006"/>
      <c r="SPW41" s="1006"/>
      <c r="SPX41" s="1006"/>
      <c r="SPY41" s="1006"/>
      <c r="SPZ41" s="1006"/>
      <c r="SQA41" s="1006"/>
      <c r="SQB41" s="1006"/>
      <c r="SQC41" s="1006"/>
      <c r="SQD41" s="1006"/>
      <c r="SQE41" s="1006"/>
      <c r="SQF41" s="1006"/>
      <c r="SQG41" s="1006"/>
      <c r="SQH41" s="1006"/>
      <c r="SQI41" s="1006"/>
      <c r="SQJ41" s="1006"/>
      <c r="SQK41" s="1006"/>
      <c r="SQL41" s="1006"/>
      <c r="SQM41" s="1006"/>
      <c r="SQN41" s="1006"/>
      <c r="SQO41" s="1006"/>
      <c r="SQP41" s="1006"/>
      <c r="SQQ41" s="1006"/>
      <c r="SQR41" s="1006"/>
      <c r="SQS41" s="1006"/>
      <c r="SQT41" s="1006"/>
      <c r="SQU41" s="1006"/>
      <c r="SQV41" s="1006"/>
      <c r="SQW41" s="1006"/>
      <c r="SQX41" s="1006"/>
      <c r="SQY41" s="1006"/>
      <c r="SQZ41" s="1006"/>
      <c r="SRA41" s="1006"/>
      <c r="SRB41" s="1006"/>
      <c r="SRC41" s="1006"/>
      <c r="SRD41" s="1006"/>
      <c r="SRE41" s="1006"/>
      <c r="SRF41" s="1006"/>
      <c r="SRG41" s="1006"/>
      <c r="SRH41" s="1006"/>
      <c r="SRI41" s="1006"/>
      <c r="SRJ41" s="1006"/>
      <c r="SRK41" s="1006"/>
      <c r="SRL41" s="1006"/>
      <c r="SRM41" s="1006"/>
      <c r="SRN41" s="1006"/>
      <c r="SRO41" s="1006"/>
      <c r="SRP41" s="1006"/>
      <c r="SRQ41" s="1006"/>
      <c r="SRR41" s="1006"/>
      <c r="SRS41" s="1006"/>
      <c r="SRT41" s="1006"/>
      <c r="SRU41" s="1006"/>
      <c r="SRV41" s="1006"/>
      <c r="SRW41" s="1006"/>
      <c r="SRX41" s="1006"/>
      <c r="SRY41" s="1006"/>
      <c r="SRZ41" s="1006"/>
      <c r="SSA41" s="1006"/>
      <c r="SSB41" s="1006"/>
      <c r="SSC41" s="1006"/>
      <c r="SSD41" s="1006"/>
      <c r="SSE41" s="1006"/>
      <c r="SSF41" s="1006"/>
      <c r="SSG41" s="1006"/>
      <c r="SSH41" s="1006"/>
      <c r="SSI41" s="1006"/>
      <c r="SSJ41" s="1006"/>
      <c r="SSK41" s="1006"/>
      <c r="SSL41" s="1006"/>
      <c r="SSM41" s="1006"/>
      <c r="SSN41" s="1006"/>
      <c r="SSO41" s="1006"/>
      <c r="SSP41" s="1006"/>
      <c r="SSQ41" s="1006"/>
      <c r="SSR41" s="1006"/>
      <c r="SSS41" s="1006"/>
      <c r="SST41" s="1006"/>
      <c r="SSU41" s="1006"/>
      <c r="SSV41" s="1006"/>
      <c r="SSW41" s="1006"/>
      <c r="SSX41" s="1006"/>
      <c r="SSY41" s="1006"/>
      <c r="SSZ41" s="1006"/>
      <c r="STA41" s="1006"/>
      <c r="STB41" s="1006"/>
      <c r="STC41" s="1006"/>
      <c r="STD41" s="1006"/>
      <c r="STE41" s="1006"/>
      <c r="STF41" s="1006"/>
      <c r="STG41" s="1006"/>
      <c r="STH41" s="1006"/>
      <c r="STI41" s="1006"/>
      <c r="STJ41" s="1006"/>
      <c r="STK41" s="1006"/>
      <c r="STL41" s="1006"/>
      <c r="STM41" s="1006"/>
      <c r="STN41" s="1006"/>
      <c r="STO41" s="1006"/>
      <c r="STP41" s="1006"/>
      <c r="STQ41" s="1006"/>
      <c r="STR41" s="1006"/>
      <c r="STS41" s="1006"/>
      <c r="STT41" s="1006"/>
      <c r="STU41" s="1006"/>
      <c r="STV41" s="1006"/>
      <c r="STW41" s="1006"/>
      <c r="STX41" s="1006"/>
      <c r="STY41" s="1006"/>
      <c r="STZ41" s="1006"/>
      <c r="SUA41" s="1006"/>
      <c r="SUB41" s="1006"/>
      <c r="SUC41" s="1006"/>
      <c r="SUD41" s="1006"/>
      <c r="SUE41" s="1006"/>
      <c r="SUF41" s="1006"/>
      <c r="SUG41" s="1006"/>
      <c r="SUH41" s="1006"/>
      <c r="SUI41" s="1006"/>
      <c r="SUJ41" s="1006"/>
      <c r="SUK41" s="1006"/>
      <c r="SUL41" s="1006"/>
      <c r="SUM41" s="1006"/>
      <c r="SUN41" s="1006"/>
      <c r="SUO41" s="1006"/>
      <c r="SUP41" s="1006"/>
      <c r="SUQ41" s="1006"/>
      <c r="SUR41" s="1006"/>
      <c r="SUS41" s="1006"/>
      <c r="SUT41" s="1006"/>
      <c r="SUU41" s="1006"/>
      <c r="SUV41" s="1006"/>
      <c r="SUW41" s="1006"/>
      <c r="SUX41" s="1006"/>
      <c r="SUY41" s="1006"/>
      <c r="SUZ41" s="1006"/>
      <c r="SVA41" s="1006"/>
      <c r="SVB41" s="1006"/>
      <c r="SVC41" s="1006"/>
      <c r="SVD41" s="1006"/>
      <c r="SVE41" s="1006"/>
      <c r="SVF41" s="1006"/>
      <c r="SVG41" s="1006"/>
      <c r="SVH41" s="1006"/>
      <c r="SVI41" s="1006"/>
      <c r="SVJ41" s="1006"/>
      <c r="SVK41" s="1006"/>
      <c r="SVL41" s="1006"/>
      <c r="SVM41" s="1006"/>
      <c r="SVN41" s="1006"/>
      <c r="SVO41" s="1006"/>
      <c r="SVP41" s="1006"/>
      <c r="SVQ41" s="1006"/>
      <c r="SVR41" s="1006"/>
      <c r="SVS41" s="1006"/>
      <c r="SVT41" s="1006"/>
      <c r="SVU41" s="1006"/>
      <c r="SVV41" s="1006"/>
      <c r="SVW41" s="1006"/>
      <c r="SVX41" s="1006"/>
      <c r="SVY41" s="1006"/>
      <c r="SVZ41" s="1006"/>
      <c r="SWA41" s="1006"/>
      <c r="SWB41" s="1006"/>
      <c r="SWC41" s="1006"/>
      <c r="SWD41" s="1006"/>
      <c r="SWE41" s="1006"/>
      <c r="SWF41" s="1006"/>
      <c r="SWG41" s="1006"/>
      <c r="SWH41" s="1006"/>
      <c r="SWI41" s="1006"/>
      <c r="SWJ41" s="1006"/>
      <c r="SWK41" s="1006"/>
      <c r="SWL41" s="1006"/>
      <c r="SWM41" s="1006"/>
      <c r="SWN41" s="1006"/>
      <c r="SWO41" s="1006"/>
      <c r="SWP41" s="1006"/>
      <c r="SWQ41" s="1006"/>
      <c r="SWR41" s="1006"/>
      <c r="SWS41" s="1006"/>
      <c r="SWT41" s="1006"/>
      <c r="SWU41" s="1006"/>
      <c r="SWV41" s="1006"/>
      <c r="SWW41" s="1006"/>
      <c r="SWX41" s="1006"/>
      <c r="SWY41" s="1006"/>
      <c r="SWZ41" s="1006"/>
      <c r="SXA41" s="1006"/>
      <c r="SXB41" s="1006"/>
      <c r="SXC41" s="1006"/>
      <c r="SXD41" s="1006"/>
      <c r="SXE41" s="1006"/>
      <c r="SXF41" s="1006"/>
      <c r="SXG41" s="1006"/>
      <c r="SXH41" s="1006"/>
      <c r="SXI41" s="1006"/>
      <c r="SXJ41" s="1006"/>
      <c r="SXK41" s="1006"/>
      <c r="SXL41" s="1006"/>
      <c r="SXM41" s="1006"/>
      <c r="SXN41" s="1006"/>
      <c r="SXO41" s="1006"/>
      <c r="SXP41" s="1006"/>
      <c r="SXQ41" s="1006"/>
      <c r="SXR41" s="1006"/>
      <c r="SXS41" s="1006"/>
      <c r="SXT41" s="1006"/>
      <c r="SXU41" s="1006"/>
      <c r="SXV41" s="1006"/>
      <c r="SXW41" s="1006"/>
      <c r="SXX41" s="1006"/>
      <c r="SXY41" s="1006"/>
      <c r="SXZ41" s="1006"/>
      <c r="SYA41" s="1006"/>
      <c r="SYB41" s="1006"/>
      <c r="SYC41" s="1006"/>
      <c r="SYD41" s="1006"/>
      <c r="SYE41" s="1006"/>
      <c r="SYF41" s="1006"/>
      <c r="SYG41" s="1006"/>
      <c r="SYH41" s="1006"/>
      <c r="SYI41" s="1006"/>
      <c r="SYJ41" s="1006"/>
      <c r="SYK41" s="1006"/>
      <c r="SYL41" s="1006"/>
      <c r="SYM41" s="1006"/>
      <c r="SYN41" s="1006"/>
      <c r="SYO41" s="1006"/>
      <c r="SYP41" s="1006"/>
      <c r="SYQ41" s="1006"/>
      <c r="SYR41" s="1006"/>
      <c r="SYS41" s="1006"/>
      <c r="SYT41" s="1006"/>
      <c r="SYU41" s="1006"/>
      <c r="SYV41" s="1006"/>
      <c r="SYW41" s="1006"/>
      <c r="SYX41" s="1006"/>
      <c r="SYY41" s="1006"/>
      <c r="SYZ41" s="1006"/>
      <c r="SZA41" s="1006"/>
      <c r="SZB41" s="1006"/>
      <c r="SZC41" s="1006"/>
      <c r="SZD41" s="1006"/>
      <c r="SZE41" s="1006"/>
      <c r="SZF41" s="1006"/>
      <c r="SZG41" s="1006"/>
      <c r="SZH41" s="1006"/>
      <c r="SZI41" s="1006"/>
      <c r="SZJ41" s="1006"/>
      <c r="SZK41" s="1006"/>
      <c r="SZL41" s="1006"/>
      <c r="SZM41" s="1006"/>
      <c r="SZN41" s="1006"/>
      <c r="SZO41" s="1006"/>
      <c r="SZP41" s="1006"/>
      <c r="SZQ41" s="1006"/>
      <c r="SZR41" s="1006"/>
      <c r="SZS41" s="1006"/>
      <c r="SZT41" s="1006"/>
      <c r="SZU41" s="1006"/>
      <c r="SZV41" s="1006"/>
      <c r="SZW41" s="1006"/>
      <c r="SZX41" s="1006"/>
      <c r="SZY41" s="1006"/>
      <c r="SZZ41" s="1006"/>
      <c r="TAA41" s="1006"/>
      <c r="TAB41" s="1006"/>
      <c r="TAC41" s="1006"/>
      <c r="TAD41" s="1006"/>
      <c r="TAE41" s="1006"/>
      <c r="TAF41" s="1006"/>
      <c r="TAG41" s="1006"/>
      <c r="TAH41" s="1006"/>
      <c r="TAI41" s="1006"/>
      <c r="TAJ41" s="1006"/>
      <c r="TAK41" s="1006"/>
      <c r="TAL41" s="1006"/>
      <c r="TAM41" s="1006"/>
      <c r="TAN41" s="1006"/>
      <c r="TAO41" s="1006"/>
      <c r="TAP41" s="1006"/>
      <c r="TAQ41" s="1006"/>
      <c r="TAR41" s="1006"/>
      <c r="TAS41" s="1006"/>
      <c r="TAT41" s="1006"/>
      <c r="TAU41" s="1006"/>
      <c r="TAV41" s="1006"/>
      <c r="TAW41" s="1006"/>
      <c r="TAX41" s="1006"/>
      <c r="TAY41" s="1006"/>
      <c r="TAZ41" s="1006"/>
      <c r="TBA41" s="1006"/>
      <c r="TBB41" s="1006"/>
      <c r="TBC41" s="1006"/>
      <c r="TBD41" s="1006"/>
      <c r="TBE41" s="1006"/>
      <c r="TBF41" s="1006"/>
      <c r="TBG41" s="1006"/>
      <c r="TBH41" s="1006"/>
      <c r="TBI41" s="1006"/>
      <c r="TBJ41" s="1006"/>
      <c r="TBK41" s="1006"/>
      <c r="TBL41" s="1006"/>
      <c r="TBM41" s="1006"/>
      <c r="TBN41" s="1006"/>
      <c r="TBO41" s="1006"/>
      <c r="TBP41" s="1006"/>
      <c r="TBQ41" s="1006"/>
      <c r="TBR41" s="1006"/>
      <c r="TBS41" s="1006"/>
      <c r="TBT41" s="1006"/>
      <c r="TBU41" s="1006"/>
      <c r="TBV41" s="1006"/>
      <c r="TBW41" s="1006"/>
      <c r="TBX41" s="1006"/>
      <c r="TBY41" s="1006"/>
      <c r="TBZ41" s="1006"/>
      <c r="TCA41" s="1006"/>
      <c r="TCB41" s="1006"/>
      <c r="TCC41" s="1006"/>
      <c r="TCD41" s="1006"/>
      <c r="TCE41" s="1006"/>
      <c r="TCF41" s="1006"/>
      <c r="TCG41" s="1006"/>
      <c r="TCH41" s="1006"/>
      <c r="TCI41" s="1006"/>
      <c r="TCJ41" s="1006"/>
      <c r="TCK41" s="1006"/>
      <c r="TCL41" s="1006"/>
      <c r="TCM41" s="1006"/>
      <c r="TCN41" s="1006"/>
      <c r="TCO41" s="1006"/>
      <c r="TCP41" s="1006"/>
      <c r="TCQ41" s="1006"/>
      <c r="TCR41" s="1006"/>
      <c r="TCS41" s="1006"/>
      <c r="TCT41" s="1006"/>
      <c r="TCU41" s="1006"/>
      <c r="TCV41" s="1006"/>
      <c r="TCW41" s="1006"/>
      <c r="TCX41" s="1006"/>
      <c r="TCY41" s="1006"/>
      <c r="TCZ41" s="1006"/>
      <c r="TDA41" s="1006"/>
      <c r="TDB41" s="1006"/>
      <c r="TDC41" s="1006"/>
      <c r="TDD41" s="1006"/>
      <c r="TDE41" s="1006"/>
      <c r="TDF41" s="1006"/>
      <c r="TDG41" s="1006"/>
      <c r="TDH41" s="1006"/>
      <c r="TDI41" s="1006"/>
      <c r="TDJ41" s="1006"/>
      <c r="TDK41" s="1006"/>
      <c r="TDL41" s="1006"/>
      <c r="TDM41" s="1006"/>
      <c r="TDN41" s="1006"/>
      <c r="TDO41" s="1006"/>
      <c r="TDP41" s="1006"/>
      <c r="TDQ41" s="1006"/>
      <c r="TDR41" s="1006"/>
      <c r="TDS41" s="1006"/>
      <c r="TDT41" s="1006"/>
      <c r="TDU41" s="1006"/>
      <c r="TDV41" s="1006"/>
      <c r="TDW41" s="1006"/>
      <c r="TDX41" s="1006"/>
      <c r="TDY41" s="1006"/>
      <c r="TDZ41" s="1006"/>
      <c r="TEA41" s="1006"/>
      <c r="TEB41" s="1006"/>
      <c r="TEC41" s="1006"/>
      <c r="TED41" s="1006"/>
      <c r="TEE41" s="1006"/>
      <c r="TEF41" s="1006"/>
      <c r="TEG41" s="1006"/>
      <c r="TEH41" s="1006"/>
      <c r="TEI41" s="1006"/>
      <c r="TEJ41" s="1006"/>
      <c r="TEK41" s="1006"/>
      <c r="TEL41" s="1006"/>
      <c r="TEM41" s="1006"/>
      <c r="TEN41" s="1006"/>
      <c r="TEO41" s="1006"/>
      <c r="TEP41" s="1006"/>
      <c r="TEQ41" s="1006"/>
      <c r="TER41" s="1006"/>
      <c r="TES41" s="1006"/>
      <c r="TET41" s="1006"/>
      <c r="TEU41" s="1006"/>
      <c r="TEV41" s="1006"/>
      <c r="TEW41" s="1006"/>
      <c r="TEX41" s="1006"/>
      <c r="TEY41" s="1006"/>
      <c r="TEZ41" s="1006"/>
      <c r="TFA41" s="1006"/>
      <c r="TFB41" s="1006"/>
      <c r="TFC41" s="1006"/>
      <c r="TFD41" s="1006"/>
      <c r="TFE41" s="1006"/>
      <c r="TFF41" s="1006"/>
      <c r="TFG41" s="1006"/>
      <c r="TFH41" s="1006"/>
      <c r="TFI41" s="1006"/>
      <c r="TFJ41" s="1006"/>
      <c r="TFK41" s="1006"/>
      <c r="TFL41" s="1006"/>
      <c r="TFM41" s="1006"/>
      <c r="TFN41" s="1006"/>
      <c r="TFO41" s="1006"/>
      <c r="TFP41" s="1006"/>
      <c r="TFQ41" s="1006"/>
      <c r="TFR41" s="1006"/>
      <c r="TFS41" s="1006"/>
      <c r="TFT41" s="1006"/>
      <c r="TFU41" s="1006"/>
      <c r="TFV41" s="1006"/>
      <c r="TFW41" s="1006"/>
      <c r="TFX41" s="1006"/>
      <c r="TFY41" s="1006"/>
      <c r="TFZ41" s="1006"/>
      <c r="TGA41" s="1006"/>
      <c r="TGB41" s="1006"/>
      <c r="TGC41" s="1006"/>
      <c r="TGD41" s="1006"/>
      <c r="TGE41" s="1006"/>
      <c r="TGF41" s="1006"/>
      <c r="TGG41" s="1006"/>
      <c r="TGH41" s="1006"/>
      <c r="TGI41" s="1006"/>
      <c r="TGJ41" s="1006"/>
      <c r="TGK41" s="1006"/>
      <c r="TGL41" s="1006"/>
      <c r="TGM41" s="1006"/>
      <c r="TGN41" s="1006"/>
      <c r="TGO41" s="1006"/>
      <c r="TGP41" s="1006"/>
      <c r="TGQ41" s="1006"/>
      <c r="TGR41" s="1006"/>
      <c r="TGS41" s="1006"/>
      <c r="TGT41" s="1006"/>
      <c r="TGU41" s="1006"/>
      <c r="TGV41" s="1006"/>
      <c r="TGW41" s="1006"/>
      <c r="TGX41" s="1006"/>
      <c r="TGY41" s="1006"/>
      <c r="TGZ41" s="1006"/>
      <c r="THA41" s="1006"/>
      <c r="THB41" s="1006"/>
      <c r="THC41" s="1006"/>
      <c r="THD41" s="1006"/>
      <c r="THE41" s="1006"/>
      <c r="THF41" s="1006"/>
      <c r="THG41" s="1006"/>
      <c r="THH41" s="1006"/>
      <c r="THI41" s="1006"/>
      <c r="THJ41" s="1006"/>
      <c r="THK41" s="1006"/>
      <c r="THL41" s="1006"/>
      <c r="THM41" s="1006"/>
      <c r="THN41" s="1006"/>
      <c r="THO41" s="1006"/>
      <c r="THP41" s="1006"/>
      <c r="THQ41" s="1006"/>
      <c r="THR41" s="1006"/>
      <c r="THS41" s="1006"/>
      <c r="THT41" s="1006"/>
      <c r="THU41" s="1006"/>
      <c r="THV41" s="1006"/>
      <c r="THW41" s="1006"/>
      <c r="THX41" s="1006"/>
      <c r="THY41" s="1006"/>
      <c r="THZ41" s="1006"/>
      <c r="TIA41" s="1006"/>
      <c r="TIB41" s="1006"/>
      <c r="TIC41" s="1006"/>
      <c r="TID41" s="1006"/>
      <c r="TIE41" s="1006"/>
      <c r="TIF41" s="1006"/>
      <c r="TIG41" s="1006"/>
      <c r="TIH41" s="1006"/>
      <c r="TII41" s="1006"/>
      <c r="TIJ41" s="1006"/>
      <c r="TIK41" s="1006"/>
      <c r="TIL41" s="1006"/>
      <c r="TIM41" s="1006"/>
      <c r="TIN41" s="1006"/>
      <c r="TIO41" s="1006"/>
      <c r="TIP41" s="1006"/>
      <c r="TIQ41" s="1006"/>
      <c r="TIR41" s="1006"/>
      <c r="TIS41" s="1006"/>
      <c r="TIT41" s="1006"/>
      <c r="TIU41" s="1006"/>
      <c r="TIV41" s="1006"/>
      <c r="TIW41" s="1006"/>
      <c r="TIX41" s="1006"/>
      <c r="TIY41" s="1006"/>
      <c r="TIZ41" s="1006"/>
      <c r="TJA41" s="1006"/>
      <c r="TJB41" s="1006"/>
      <c r="TJC41" s="1006"/>
      <c r="TJD41" s="1006"/>
      <c r="TJE41" s="1006"/>
      <c r="TJF41" s="1006"/>
      <c r="TJG41" s="1006"/>
      <c r="TJH41" s="1006"/>
      <c r="TJI41" s="1006"/>
      <c r="TJJ41" s="1006"/>
      <c r="TJK41" s="1006"/>
      <c r="TJL41" s="1006"/>
      <c r="TJM41" s="1006"/>
      <c r="TJN41" s="1006"/>
      <c r="TJO41" s="1006"/>
      <c r="TJP41" s="1006"/>
      <c r="TJQ41" s="1006"/>
      <c r="TJR41" s="1006"/>
      <c r="TJS41" s="1006"/>
      <c r="TJT41" s="1006"/>
      <c r="TJU41" s="1006"/>
      <c r="TJV41" s="1006"/>
      <c r="TJW41" s="1006"/>
      <c r="TJX41" s="1006"/>
      <c r="TJY41" s="1006"/>
      <c r="TJZ41" s="1006"/>
      <c r="TKA41" s="1006"/>
      <c r="TKB41" s="1006"/>
      <c r="TKC41" s="1006"/>
      <c r="TKD41" s="1006"/>
      <c r="TKE41" s="1006"/>
      <c r="TKF41" s="1006"/>
      <c r="TKG41" s="1006"/>
      <c r="TKH41" s="1006"/>
      <c r="TKI41" s="1006"/>
      <c r="TKJ41" s="1006"/>
      <c r="TKK41" s="1006"/>
      <c r="TKL41" s="1006"/>
      <c r="TKM41" s="1006"/>
      <c r="TKN41" s="1006"/>
      <c r="TKO41" s="1006"/>
      <c r="TKP41" s="1006"/>
      <c r="TKQ41" s="1006"/>
      <c r="TKR41" s="1006"/>
      <c r="TKS41" s="1006"/>
      <c r="TKT41" s="1006"/>
      <c r="TKU41" s="1006"/>
      <c r="TKV41" s="1006"/>
      <c r="TKW41" s="1006"/>
      <c r="TKX41" s="1006"/>
      <c r="TKY41" s="1006"/>
      <c r="TKZ41" s="1006"/>
      <c r="TLA41" s="1006"/>
      <c r="TLB41" s="1006"/>
      <c r="TLC41" s="1006"/>
      <c r="TLD41" s="1006"/>
      <c r="TLE41" s="1006"/>
      <c r="TLF41" s="1006"/>
      <c r="TLG41" s="1006"/>
      <c r="TLH41" s="1006"/>
      <c r="TLI41" s="1006"/>
      <c r="TLJ41" s="1006"/>
      <c r="TLK41" s="1006"/>
      <c r="TLL41" s="1006"/>
      <c r="TLM41" s="1006"/>
      <c r="TLN41" s="1006"/>
      <c r="TLO41" s="1006"/>
      <c r="TLP41" s="1006"/>
      <c r="TLQ41" s="1006"/>
      <c r="TLR41" s="1006"/>
      <c r="TLS41" s="1006"/>
      <c r="TLT41" s="1006"/>
      <c r="TLU41" s="1006"/>
      <c r="TLV41" s="1006"/>
      <c r="TLW41" s="1006"/>
      <c r="TLX41" s="1006"/>
      <c r="TLY41" s="1006"/>
      <c r="TLZ41" s="1006"/>
      <c r="TMA41" s="1006"/>
      <c r="TMB41" s="1006"/>
      <c r="TMC41" s="1006"/>
      <c r="TMD41" s="1006"/>
      <c r="TME41" s="1006"/>
      <c r="TMF41" s="1006"/>
      <c r="TMG41" s="1006"/>
      <c r="TMH41" s="1006"/>
      <c r="TMI41" s="1006"/>
      <c r="TMJ41" s="1006"/>
      <c r="TMK41" s="1006"/>
      <c r="TML41" s="1006"/>
      <c r="TMM41" s="1006"/>
      <c r="TMN41" s="1006"/>
      <c r="TMO41" s="1006"/>
      <c r="TMP41" s="1006"/>
      <c r="TMQ41" s="1006"/>
      <c r="TMR41" s="1006"/>
      <c r="TMS41" s="1006"/>
      <c r="TMT41" s="1006"/>
      <c r="TMU41" s="1006"/>
      <c r="TMV41" s="1006"/>
      <c r="TMW41" s="1006"/>
      <c r="TMX41" s="1006"/>
      <c r="TMY41" s="1006"/>
      <c r="TMZ41" s="1006"/>
      <c r="TNA41" s="1006"/>
      <c r="TNB41" s="1006"/>
      <c r="TNC41" s="1006"/>
      <c r="TND41" s="1006"/>
      <c r="TNE41" s="1006"/>
      <c r="TNF41" s="1006"/>
      <c r="TNG41" s="1006"/>
      <c r="TNH41" s="1006"/>
      <c r="TNI41" s="1006"/>
      <c r="TNJ41" s="1006"/>
      <c r="TNK41" s="1006"/>
      <c r="TNL41" s="1006"/>
      <c r="TNM41" s="1006"/>
      <c r="TNN41" s="1006"/>
      <c r="TNO41" s="1006"/>
      <c r="TNP41" s="1006"/>
      <c r="TNQ41" s="1006"/>
      <c r="TNR41" s="1006"/>
      <c r="TNS41" s="1006"/>
      <c r="TNT41" s="1006"/>
      <c r="TNU41" s="1006"/>
      <c r="TNV41" s="1006"/>
      <c r="TNW41" s="1006"/>
      <c r="TNX41" s="1006"/>
      <c r="TNY41" s="1006"/>
      <c r="TNZ41" s="1006"/>
      <c r="TOA41" s="1006"/>
      <c r="TOB41" s="1006"/>
      <c r="TOC41" s="1006"/>
      <c r="TOD41" s="1006"/>
      <c r="TOE41" s="1006"/>
      <c r="TOF41" s="1006"/>
      <c r="TOG41" s="1006"/>
      <c r="TOH41" s="1006"/>
      <c r="TOI41" s="1006"/>
      <c r="TOJ41" s="1006"/>
      <c r="TOK41" s="1006"/>
      <c r="TOL41" s="1006"/>
      <c r="TOM41" s="1006"/>
      <c r="TON41" s="1006"/>
      <c r="TOO41" s="1006"/>
      <c r="TOP41" s="1006"/>
      <c r="TOQ41" s="1006"/>
      <c r="TOR41" s="1006"/>
      <c r="TOS41" s="1006"/>
      <c r="TOT41" s="1006"/>
      <c r="TOU41" s="1006"/>
      <c r="TOV41" s="1006"/>
      <c r="TOW41" s="1006"/>
      <c r="TOX41" s="1006"/>
      <c r="TOY41" s="1006"/>
      <c r="TOZ41" s="1006"/>
      <c r="TPA41" s="1006"/>
      <c r="TPB41" s="1006"/>
      <c r="TPC41" s="1006"/>
      <c r="TPD41" s="1006"/>
      <c r="TPE41" s="1006"/>
      <c r="TPF41" s="1006"/>
      <c r="TPG41" s="1006"/>
      <c r="TPH41" s="1006"/>
      <c r="TPI41" s="1006"/>
      <c r="TPJ41" s="1006"/>
      <c r="TPK41" s="1006"/>
      <c r="TPL41" s="1006"/>
      <c r="TPM41" s="1006"/>
      <c r="TPN41" s="1006"/>
      <c r="TPO41" s="1006"/>
      <c r="TPP41" s="1006"/>
      <c r="TPQ41" s="1006"/>
      <c r="TPR41" s="1006"/>
      <c r="TPS41" s="1006"/>
      <c r="TPT41" s="1006"/>
      <c r="TPU41" s="1006"/>
      <c r="TPV41" s="1006"/>
      <c r="TPW41" s="1006"/>
      <c r="TPX41" s="1006"/>
      <c r="TPY41" s="1006"/>
      <c r="TPZ41" s="1006"/>
      <c r="TQA41" s="1006"/>
      <c r="TQB41" s="1006"/>
      <c r="TQC41" s="1006"/>
      <c r="TQD41" s="1006"/>
      <c r="TQE41" s="1006"/>
      <c r="TQF41" s="1006"/>
      <c r="TQG41" s="1006"/>
      <c r="TQH41" s="1006"/>
      <c r="TQI41" s="1006"/>
      <c r="TQJ41" s="1006"/>
      <c r="TQK41" s="1006"/>
      <c r="TQL41" s="1006"/>
      <c r="TQM41" s="1006"/>
      <c r="TQN41" s="1006"/>
      <c r="TQO41" s="1006"/>
      <c r="TQP41" s="1006"/>
      <c r="TQQ41" s="1006"/>
      <c r="TQR41" s="1006"/>
      <c r="TQS41" s="1006"/>
      <c r="TQT41" s="1006"/>
      <c r="TQU41" s="1006"/>
      <c r="TQV41" s="1006"/>
      <c r="TQW41" s="1006"/>
      <c r="TQX41" s="1006"/>
      <c r="TQY41" s="1006"/>
      <c r="TQZ41" s="1006"/>
      <c r="TRA41" s="1006"/>
      <c r="TRB41" s="1006"/>
      <c r="TRC41" s="1006"/>
      <c r="TRD41" s="1006"/>
      <c r="TRE41" s="1006"/>
      <c r="TRF41" s="1006"/>
      <c r="TRG41" s="1006"/>
      <c r="TRH41" s="1006"/>
      <c r="TRI41" s="1006"/>
      <c r="TRJ41" s="1006"/>
      <c r="TRK41" s="1006"/>
      <c r="TRL41" s="1006"/>
      <c r="TRM41" s="1006"/>
      <c r="TRN41" s="1006"/>
      <c r="TRO41" s="1006"/>
      <c r="TRP41" s="1006"/>
      <c r="TRQ41" s="1006"/>
      <c r="TRR41" s="1006"/>
      <c r="TRS41" s="1006"/>
      <c r="TRT41" s="1006"/>
      <c r="TRU41" s="1006"/>
      <c r="TRV41" s="1006"/>
      <c r="TRW41" s="1006"/>
      <c r="TRX41" s="1006"/>
      <c r="TRY41" s="1006"/>
      <c r="TRZ41" s="1006"/>
      <c r="TSA41" s="1006"/>
      <c r="TSB41" s="1006"/>
      <c r="TSC41" s="1006"/>
      <c r="TSD41" s="1006"/>
      <c r="TSE41" s="1006"/>
      <c r="TSF41" s="1006"/>
      <c r="TSG41" s="1006"/>
      <c r="TSH41" s="1006"/>
      <c r="TSI41" s="1006"/>
      <c r="TSJ41" s="1006"/>
      <c r="TSK41" s="1006"/>
      <c r="TSL41" s="1006"/>
      <c r="TSM41" s="1006"/>
      <c r="TSN41" s="1006"/>
      <c r="TSO41" s="1006"/>
      <c r="TSP41" s="1006"/>
      <c r="TSQ41" s="1006"/>
      <c r="TSR41" s="1006"/>
      <c r="TSS41" s="1006"/>
      <c r="TST41" s="1006"/>
      <c r="TSU41" s="1006"/>
      <c r="TSV41" s="1006"/>
      <c r="TSW41" s="1006"/>
      <c r="TSX41" s="1006"/>
      <c r="TSY41" s="1006"/>
      <c r="TSZ41" s="1006"/>
      <c r="TTA41" s="1006"/>
      <c r="TTB41" s="1006"/>
      <c r="TTC41" s="1006"/>
      <c r="TTD41" s="1006"/>
      <c r="TTE41" s="1006"/>
      <c r="TTF41" s="1006"/>
      <c r="TTG41" s="1006"/>
      <c r="TTH41" s="1006"/>
      <c r="TTI41" s="1006"/>
      <c r="TTJ41" s="1006"/>
      <c r="TTK41" s="1006"/>
      <c r="TTL41" s="1006"/>
      <c r="TTM41" s="1006"/>
      <c r="TTN41" s="1006"/>
      <c r="TTO41" s="1006"/>
      <c r="TTP41" s="1006"/>
      <c r="TTQ41" s="1006"/>
      <c r="TTR41" s="1006"/>
      <c r="TTS41" s="1006"/>
      <c r="TTT41" s="1006"/>
      <c r="TTU41" s="1006"/>
      <c r="TTV41" s="1006"/>
      <c r="TTW41" s="1006"/>
      <c r="TTX41" s="1006"/>
      <c r="TTY41" s="1006"/>
      <c r="TTZ41" s="1006"/>
      <c r="TUA41" s="1006"/>
      <c r="TUB41" s="1006"/>
      <c r="TUC41" s="1006"/>
      <c r="TUD41" s="1006"/>
      <c r="TUE41" s="1006"/>
      <c r="TUF41" s="1006"/>
      <c r="TUG41" s="1006"/>
      <c r="TUH41" s="1006"/>
      <c r="TUI41" s="1006"/>
      <c r="TUJ41" s="1006"/>
      <c r="TUK41" s="1006"/>
      <c r="TUL41" s="1006"/>
      <c r="TUM41" s="1006"/>
      <c r="TUN41" s="1006"/>
      <c r="TUO41" s="1006"/>
      <c r="TUP41" s="1006"/>
      <c r="TUQ41" s="1006"/>
      <c r="TUR41" s="1006"/>
      <c r="TUS41" s="1006"/>
      <c r="TUT41" s="1006"/>
      <c r="TUU41" s="1006"/>
      <c r="TUV41" s="1006"/>
      <c r="TUW41" s="1006"/>
      <c r="TUX41" s="1006"/>
      <c r="TUY41" s="1006"/>
      <c r="TUZ41" s="1006"/>
      <c r="TVA41" s="1006"/>
      <c r="TVB41" s="1006"/>
      <c r="TVC41" s="1006"/>
      <c r="TVD41" s="1006"/>
      <c r="TVE41" s="1006"/>
      <c r="TVF41" s="1006"/>
      <c r="TVG41" s="1006"/>
      <c r="TVH41" s="1006"/>
      <c r="TVI41" s="1006"/>
      <c r="TVJ41" s="1006"/>
      <c r="TVK41" s="1006"/>
      <c r="TVL41" s="1006"/>
      <c r="TVM41" s="1006"/>
      <c r="TVN41" s="1006"/>
      <c r="TVO41" s="1006"/>
      <c r="TVP41" s="1006"/>
      <c r="TVQ41" s="1006"/>
      <c r="TVR41" s="1006"/>
      <c r="TVS41" s="1006"/>
      <c r="TVT41" s="1006"/>
      <c r="TVU41" s="1006"/>
      <c r="TVV41" s="1006"/>
      <c r="TVW41" s="1006"/>
      <c r="TVX41" s="1006"/>
      <c r="TVY41" s="1006"/>
      <c r="TVZ41" s="1006"/>
      <c r="TWA41" s="1006"/>
      <c r="TWB41" s="1006"/>
      <c r="TWC41" s="1006"/>
      <c r="TWD41" s="1006"/>
      <c r="TWE41" s="1006"/>
      <c r="TWF41" s="1006"/>
      <c r="TWG41" s="1006"/>
      <c r="TWH41" s="1006"/>
      <c r="TWI41" s="1006"/>
      <c r="TWJ41" s="1006"/>
      <c r="TWK41" s="1006"/>
      <c r="TWL41" s="1006"/>
      <c r="TWM41" s="1006"/>
      <c r="TWN41" s="1006"/>
      <c r="TWO41" s="1006"/>
      <c r="TWP41" s="1006"/>
      <c r="TWQ41" s="1006"/>
      <c r="TWR41" s="1006"/>
      <c r="TWS41" s="1006"/>
      <c r="TWT41" s="1006"/>
      <c r="TWU41" s="1006"/>
      <c r="TWV41" s="1006"/>
      <c r="TWW41" s="1006"/>
      <c r="TWX41" s="1006"/>
      <c r="TWY41" s="1006"/>
      <c r="TWZ41" s="1006"/>
      <c r="TXA41" s="1006"/>
      <c r="TXB41" s="1006"/>
      <c r="TXC41" s="1006"/>
      <c r="TXD41" s="1006"/>
      <c r="TXE41" s="1006"/>
      <c r="TXF41" s="1006"/>
      <c r="TXG41" s="1006"/>
      <c r="TXH41" s="1006"/>
      <c r="TXI41" s="1006"/>
      <c r="TXJ41" s="1006"/>
      <c r="TXK41" s="1006"/>
      <c r="TXL41" s="1006"/>
      <c r="TXM41" s="1006"/>
      <c r="TXN41" s="1006"/>
      <c r="TXO41" s="1006"/>
      <c r="TXP41" s="1006"/>
      <c r="TXQ41" s="1006"/>
      <c r="TXR41" s="1006"/>
      <c r="TXS41" s="1006"/>
      <c r="TXT41" s="1006"/>
      <c r="TXU41" s="1006"/>
      <c r="TXV41" s="1006"/>
      <c r="TXW41" s="1006"/>
      <c r="TXX41" s="1006"/>
      <c r="TXY41" s="1006"/>
      <c r="TXZ41" s="1006"/>
      <c r="TYA41" s="1006"/>
      <c r="TYB41" s="1006"/>
      <c r="TYC41" s="1006"/>
      <c r="TYD41" s="1006"/>
      <c r="TYE41" s="1006"/>
      <c r="TYF41" s="1006"/>
      <c r="TYG41" s="1006"/>
      <c r="TYH41" s="1006"/>
      <c r="TYI41" s="1006"/>
      <c r="TYJ41" s="1006"/>
      <c r="TYK41" s="1006"/>
      <c r="TYL41" s="1006"/>
      <c r="TYM41" s="1006"/>
      <c r="TYN41" s="1006"/>
      <c r="TYO41" s="1006"/>
      <c r="TYP41" s="1006"/>
      <c r="TYQ41" s="1006"/>
      <c r="TYR41" s="1006"/>
      <c r="TYS41" s="1006"/>
      <c r="TYT41" s="1006"/>
      <c r="TYU41" s="1006"/>
      <c r="TYV41" s="1006"/>
      <c r="TYW41" s="1006"/>
      <c r="TYX41" s="1006"/>
      <c r="TYY41" s="1006"/>
      <c r="TYZ41" s="1006"/>
      <c r="TZA41" s="1006"/>
      <c r="TZB41" s="1006"/>
      <c r="TZC41" s="1006"/>
      <c r="TZD41" s="1006"/>
      <c r="TZE41" s="1006"/>
      <c r="TZF41" s="1006"/>
      <c r="TZG41" s="1006"/>
      <c r="TZH41" s="1006"/>
      <c r="TZI41" s="1006"/>
      <c r="TZJ41" s="1006"/>
      <c r="TZK41" s="1006"/>
      <c r="TZL41" s="1006"/>
      <c r="TZM41" s="1006"/>
      <c r="TZN41" s="1006"/>
      <c r="TZO41" s="1006"/>
      <c r="TZP41" s="1006"/>
      <c r="TZQ41" s="1006"/>
      <c r="TZR41" s="1006"/>
      <c r="TZS41" s="1006"/>
      <c r="TZT41" s="1006"/>
      <c r="TZU41" s="1006"/>
      <c r="TZV41" s="1006"/>
      <c r="TZW41" s="1006"/>
      <c r="TZX41" s="1006"/>
      <c r="TZY41" s="1006"/>
      <c r="TZZ41" s="1006"/>
      <c r="UAA41" s="1006"/>
      <c r="UAB41" s="1006"/>
      <c r="UAC41" s="1006"/>
      <c r="UAD41" s="1006"/>
      <c r="UAE41" s="1006"/>
      <c r="UAF41" s="1006"/>
      <c r="UAG41" s="1006"/>
      <c r="UAH41" s="1006"/>
      <c r="UAI41" s="1006"/>
      <c r="UAJ41" s="1006"/>
      <c r="UAK41" s="1006"/>
      <c r="UAL41" s="1006"/>
      <c r="UAM41" s="1006"/>
      <c r="UAN41" s="1006"/>
      <c r="UAO41" s="1006"/>
      <c r="UAP41" s="1006"/>
      <c r="UAQ41" s="1006"/>
      <c r="UAR41" s="1006"/>
      <c r="UAS41" s="1006"/>
      <c r="UAT41" s="1006"/>
      <c r="UAU41" s="1006"/>
      <c r="UAV41" s="1006"/>
      <c r="UAW41" s="1006"/>
      <c r="UAX41" s="1006"/>
      <c r="UAY41" s="1006"/>
      <c r="UAZ41" s="1006"/>
      <c r="UBA41" s="1006"/>
      <c r="UBB41" s="1006"/>
      <c r="UBC41" s="1006"/>
      <c r="UBD41" s="1006"/>
      <c r="UBE41" s="1006"/>
      <c r="UBF41" s="1006"/>
      <c r="UBG41" s="1006"/>
      <c r="UBH41" s="1006"/>
      <c r="UBI41" s="1006"/>
      <c r="UBJ41" s="1006"/>
      <c r="UBK41" s="1006"/>
      <c r="UBL41" s="1006"/>
      <c r="UBM41" s="1006"/>
      <c r="UBN41" s="1006"/>
      <c r="UBO41" s="1006"/>
      <c r="UBP41" s="1006"/>
      <c r="UBQ41" s="1006"/>
      <c r="UBR41" s="1006"/>
      <c r="UBS41" s="1006"/>
      <c r="UBT41" s="1006"/>
      <c r="UBU41" s="1006"/>
      <c r="UBV41" s="1006"/>
      <c r="UBW41" s="1006"/>
      <c r="UBX41" s="1006"/>
      <c r="UBY41" s="1006"/>
      <c r="UBZ41" s="1006"/>
      <c r="UCA41" s="1006"/>
      <c r="UCB41" s="1006"/>
      <c r="UCC41" s="1006"/>
      <c r="UCD41" s="1006"/>
      <c r="UCE41" s="1006"/>
      <c r="UCF41" s="1006"/>
      <c r="UCG41" s="1006"/>
      <c r="UCH41" s="1006"/>
      <c r="UCI41" s="1006"/>
      <c r="UCJ41" s="1006"/>
      <c r="UCK41" s="1006"/>
      <c r="UCL41" s="1006"/>
      <c r="UCM41" s="1006"/>
      <c r="UCN41" s="1006"/>
      <c r="UCO41" s="1006"/>
      <c r="UCP41" s="1006"/>
      <c r="UCQ41" s="1006"/>
      <c r="UCR41" s="1006"/>
      <c r="UCS41" s="1006"/>
      <c r="UCT41" s="1006"/>
      <c r="UCU41" s="1006"/>
      <c r="UCV41" s="1006"/>
      <c r="UCW41" s="1006"/>
      <c r="UCX41" s="1006"/>
      <c r="UCY41" s="1006"/>
      <c r="UCZ41" s="1006"/>
      <c r="UDA41" s="1006"/>
      <c r="UDB41" s="1006"/>
      <c r="UDC41" s="1006"/>
      <c r="UDD41" s="1006"/>
      <c r="UDE41" s="1006"/>
      <c r="UDF41" s="1006"/>
      <c r="UDG41" s="1006"/>
      <c r="UDH41" s="1006"/>
      <c r="UDI41" s="1006"/>
      <c r="UDJ41" s="1006"/>
      <c r="UDK41" s="1006"/>
      <c r="UDL41" s="1006"/>
      <c r="UDM41" s="1006"/>
      <c r="UDN41" s="1006"/>
      <c r="UDO41" s="1006"/>
      <c r="UDP41" s="1006"/>
      <c r="UDQ41" s="1006"/>
      <c r="UDR41" s="1006"/>
      <c r="UDS41" s="1006"/>
      <c r="UDT41" s="1006"/>
      <c r="UDU41" s="1006"/>
      <c r="UDV41" s="1006"/>
      <c r="UDW41" s="1006"/>
      <c r="UDX41" s="1006"/>
      <c r="UDY41" s="1006"/>
      <c r="UDZ41" s="1006"/>
      <c r="UEA41" s="1006"/>
      <c r="UEB41" s="1006"/>
      <c r="UEC41" s="1006"/>
      <c r="UED41" s="1006"/>
      <c r="UEE41" s="1006"/>
      <c r="UEF41" s="1006"/>
      <c r="UEG41" s="1006"/>
      <c r="UEH41" s="1006"/>
      <c r="UEI41" s="1006"/>
      <c r="UEJ41" s="1006"/>
      <c r="UEK41" s="1006"/>
      <c r="UEL41" s="1006"/>
      <c r="UEM41" s="1006"/>
      <c r="UEN41" s="1006"/>
      <c r="UEO41" s="1006"/>
      <c r="UEP41" s="1006"/>
      <c r="UEQ41" s="1006"/>
      <c r="UER41" s="1006"/>
      <c r="UES41" s="1006"/>
      <c r="UET41" s="1006"/>
      <c r="UEU41" s="1006"/>
      <c r="UEV41" s="1006"/>
      <c r="UEW41" s="1006"/>
      <c r="UEX41" s="1006"/>
      <c r="UEY41" s="1006"/>
      <c r="UEZ41" s="1006"/>
      <c r="UFA41" s="1006"/>
      <c r="UFB41" s="1006"/>
      <c r="UFC41" s="1006"/>
      <c r="UFD41" s="1006"/>
      <c r="UFE41" s="1006"/>
      <c r="UFF41" s="1006"/>
      <c r="UFG41" s="1006"/>
      <c r="UFH41" s="1006"/>
      <c r="UFI41" s="1006"/>
      <c r="UFJ41" s="1006"/>
      <c r="UFK41" s="1006"/>
      <c r="UFL41" s="1006"/>
      <c r="UFM41" s="1006"/>
      <c r="UFN41" s="1006"/>
      <c r="UFO41" s="1006"/>
      <c r="UFP41" s="1006"/>
      <c r="UFQ41" s="1006"/>
      <c r="UFR41" s="1006"/>
      <c r="UFS41" s="1006"/>
      <c r="UFT41" s="1006"/>
      <c r="UFU41" s="1006"/>
      <c r="UFV41" s="1006"/>
      <c r="UFW41" s="1006"/>
      <c r="UFX41" s="1006"/>
      <c r="UFY41" s="1006"/>
      <c r="UFZ41" s="1006"/>
      <c r="UGA41" s="1006"/>
      <c r="UGB41" s="1006"/>
      <c r="UGC41" s="1006"/>
      <c r="UGD41" s="1006"/>
      <c r="UGE41" s="1006"/>
      <c r="UGF41" s="1006"/>
      <c r="UGG41" s="1006"/>
      <c r="UGH41" s="1006"/>
      <c r="UGI41" s="1006"/>
      <c r="UGJ41" s="1006"/>
      <c r="UGK41" s="1006"/>
      <c r="UGL41" s="1006"/>
      <c r="UGM41" s="1006"/>
      <c r="UGN41" s="1006"/>
      <c r="UGO41" s="1006"/>
      <c r="UGP41" s="1006"/>
      <c r="UGQ41" s="1006"/>
      <c r="UGR41" s="1006"/>
      <c r="UGS41" s="1006"/>
      <c r="UGT41" s="1006"/>
      <c r="UGU41" s="1006"/>
      <c r="UGV41" s="1006"/>
      <c r="UGW41" s="1006"/>
      <c r="UGX41" s="1006"/>
      <c r="UGY41" s="1006"/>
      <c r="UGZ41" s="1006"/>
      <c r="UHA41" s="1006"/>
      <c r="UHB41" s="1006"/>
      <c r="UHC41" s="1006"/>
      <c r="UHD41" s="1006"/>
      <c r="UHE41" s="1006"/>
      <c r="UHF41" s="1006"/>
      <c r="UHG41" s="1006"/>
      <c r="UHH41" s="1006"/>
      <c r="UHI41" s="1006"/>
      <c r="UHJ41" s="1006"/>
      <c r="UHK41" s="1006"/>
      <c r="UHL41" s="1006"/>
      <c r="UHM41" s="1006"/>
      <c r="UHN41" s="1006"/>
      <c r="UHO41" s="1006"/>
      <c r="UHP41" s="1006"/>
      <c r="UHQ41" s="1006"/>
      <c r="UHR41" s="1006"/>
      <c r="UHS41" s="1006"/>
      <c r="UHT41" s="1006"/>
      <c r="UHU41" s="1006"/>
      <c r="UHV41" s="1006"/>
      <c r="UHW41" s="1006"/>
      <c r="UHX41" s="1006"/>
      <c r="UHY41" s="1006"/>
      <c r="UHZ41" s="1006"/>
      <c r="UIA41" s="1006"/>
      <c r="UIB41" s="1006"/>
      <c r="UIC41" s="1006"/>
      <c r="UID41" s="1006"/>
      <c r="UIE41" s="1006"/>
      <c r="UIF41" s="1006"/>
      <c r="UIG41" s="1006"/>
      <c r="UIH41" s="1006"/>
      <c r="UII41" s="1006"/>
      <c r="UIJ41" s="1006"/>
      <c r="UIK41" s="1006"/>
      <c r="UIL41" s="1006"/>
      <c r="UIM41" s="1006"/>
      <c r="UIN41" s="1006"/>
      <c r="UIO41" s="1006"/>
      <c r="UIP41" s="1006"/>
      <c r="UIQ41" s="1006"/>
      <c r="UIR41" s="1006"/>
      <c r="UIS41" s="1006"/>
      <c r="UIT41" s="1006"/>
      <c r="UIU41" s="1006"/>
      <c r="UIV41" s="1006"/>
      <c r="UIW41" s="1006"/>
      <c r="UIX41" s="1006"/>
      <c r="UIY41" s="1006"/>
      <c r="UIZ41" s="1006"/>
      <c r="UJA41" s="1006"/>
      <c r="UJB41" s="1006"/>
      <c r="UJC41" s="1006"/>
      <c r="UJD41" s="1006"/>
      <c r="UJE41" s="1006"/>
      <c r="UJF41" s="1006"/>
      <c r="UJG41" s="1006"/>
      <c r="UJH41" s="1006"/>
      <c r="UJI41" s="1006"/>
      <c r="UJJ41" s="1006"/>
      <c r="UJK41" s="1006"/>
      <c r="UJL41" s="1006"/>
      <c r="UJM41" s="1006"/>
      <c r="UJN41" s="1006"/>
      <c r="UJO41" s="1006"/>
      <c r="UJP41" s="1006"/>
      <c r="UJQ41" s="1006"/>
      <c r="UJR41" s="1006"/>
      <c r="UJS41" s="1006"/>
      <c r="UJT41" s="1006"/>
      <c r="UJU41" s="1006"/>
      <c r="UJV41" s="1006"/>
      <c r="UJW41" s="1006"/>
      <c r="UJX41" s="1006"/>
      <c r="UJY41" s="1006"/>
      <c r="UJZ41" s="1006"/>
      <c r="UKA41" s="1006"/>
      <c r="UKB41" s="1006"/>
      <c r="UKC41" s="1006"/>
      <c r="UKD41" s="1006"/>
      <c r="UKE41" s="1006"/>
      <c r="UKF41" s="1006"/>
      <c r="UKG41" s="1006"/>
      <c r="UKH41" s="1006"/>
      <c r="UKI41" s="1006"/>
      <c r="UKJ41" s="1006"/>
      <c r="UKK41" s="1006"/>
      <c r="UKL41" s="1006"/>
      <c r="UKM41" s="1006"/>
      <c r="UKN41" s="1006"/>
      <c r="UKO41" s="1006"/>
      <c r="UKP41" s="1006"/>
      <c r="UKQ41" s="1006"/>
      <c r="UKR41" s="1006"/>
      <c r="UKS41" s="1006"/>
      <c r="UKT41" s="1006"/>
      <c r="UKU41" s="1006"/>
      <c r="UKV41" s="1006"/>
      <c r="UKW41" s="1006"/>
      <c r="UKX41" s="1006"/>
      <c r="UKY41" s="1006"/>
      <c r="UKZ41" s="1006"/>
      <c r="ULA41" s="1006"/>
      <c r="ULB41" s="1006"/>
      <c r="ULC41" s="1006"/>
      <c r="ULD41" s="1006"/>
      <c r="ULE41" s="1006"/>
      <c r="ULF41" s="1006"/>
      <c r="ULG41" s="1006"/>
      <c r="ULH41" s="1006"/>
      <c r="ULI41" s="1006"/>
      <c r="ULJ41" s="1006"/>
      <c r="ULK41" s="1006"/>
      <c r="ULL41" s="1006"/>
      <c r="ULM41" s="1006"/>
      <c r="ULN41" s="1006"/>
      <c r="ULO41" s="1006"/>
      <c r="ULP41" s="1006"/>
      <c r="ULQ41" s="1006"/>
      <c r="ULR41" s="1006"/>
      <c r="ULS41" s="1006"/>
      <c r="ULT41" s="1006"/>
      <c r="ULU41" s="1006"/>
      <c r="ULV41" s="1006"/>
      <c r="ULW41" s="1006"/>
      <c r="ULX41" s="1006"/>
      <c r="ULY41" s="1006"/>
      <c r="ULZ41" s="1006"/>
      <c r="UMA41" s="1006"/>
      <c r="UMB41" s="1006"/>
      <c r="UMC41" s="1006"/>
      <c r="UMD41" s="1006"/>
      <c r="UME41" s="1006"/>
      <c r="UMF41" s="1006"/>
      <c r="UMG41" s="1006"/>
      <c r="UMH41" s="1006"/>
      <c r="UMI41" s="1006"/>
      <c r="UMJ41" s="1006"/>
      <c r="UMK41" s="1006"/>
      <c r="UML41" s="1006"/>
      <c r="UMM41" s="1006"/>
      <c r="UMN41" s="1006"/>
      <c r="UMO41" s="1006"/>
      <c r="UMP41" s="1006"/>
      <c r="UMQ41" s="1006"/>
      <c r="UMR41" s="1006"/>
      <c r="UMS41" s="1006"/>
      <c r="UMT41" s="1006"/>
      <c r="UMU41" s="1006"/>
      <c r="UMV41" s="1006"/>
      <c r="UMW41" s="1006"/>
      <c r="UMX41" s="1006"/>
      <c r="UMY41" s="1006"/>
      <c r="UMZ41" s="1006"/>
      <c r="UNA41" s="1006"/>
      <c r="UNB41" s="1006"/>
      <c r="UNC41" s="1006"/>
      <c r="UND41" s="1006"/>
      <c r="UNE41" s="1006"/>
      <c r="UNF41" s="1006"/>
      <c r="UNG41" s="1006"/>
      <c r="UNH41" s="1006"/>
      <c r="UNI41" s="1006"/>
      <c r="UNJ41" s="1006"/>
      <c r="UNK41" s="1006"/>
      <c r="UNL41" s="1006"/>
      <c r="UNM41" s="1006"/>
      <c r="UNN41" s="1006"/>
      <c r="UNO41" s="1006"/>
      <c r="UNP41" s="1006"/>
      <c r="UNQ41" s="1006"/>
      <c r="UNR41" s="1006"/>
      <c r="UNS41" s="1006"/>
      <c r="UNT41" s="1006"/>
      <c r="UNU41" s="1006"/>
      <c r="UNV41" s="1006"/>
      <c r="UNW41" s="1006"/>
      <c r="UNX41" s="1006"/>
      <c r="UNY41" s="1006"/>
      <c r="UNZ41" s="1006"/>
      <c r="UOA41" s="1006"/>
      <c r="UOB41" s="1006"/>
      <c r="UOC41" s="1006"/>
      <c r="UOD41" s="1006"/>
      <c r="UOE41" s="1006"/>
      <c r="UOF41" s="1006"/>
      <c r="UOG41" s="1006"/>
      <c r="UOH41" s="1006"/>
      <c r="UOI41" s="1006"/>
      <c r="UOJ41" s="1006"/>
      <c r="UOK41" s="1006"/>
      <c r="UOL41" s="1006"/>
      <c r="UOM41" s="1006"/>
      <c r="UON41" s="1006"/>
      <c r="UOO41" s="1006"/>
      <c r="UOP41" s="1006"/>
      <c r="UOQ41" s="1006"/>
      <c r="UOR41" s="1006"/>
      <c r="UOS41" s="1006"/>
      <c r="UOT41" s="1006"/>
      <c r="UOU41" s="1006"/>
      <c r="UOV41" s="1006"/>
      <c r="UOW41" s="1006"/>
      <c r="UOX41" s="1006"/>
      <c r="UOY41" s="1006"/>
      <c r="UOZ41" s="1006"/>
      <c r="UPA41" s="1006"/>
      <c r="UPB41" s="1006"/>
      <c r="UPC41" s="1006"/>
      <c r="UPD41" s="1006"/>
      <c r="UPE41" s="1006"/>
      <c r="UPF41" s="1006"/>
      <c r="UPG41" s="1006"/>
      <c r="UPH41" s="1006"/>
      <c r="UPI41" s="1006"/>
      <c r="UPJ41" s="1006"/>
      <c r="UPK41" s="1006"/>
      <c r="UPL41" s="1006"/>
      <c r="UPM41" s="1006"/>
      <c r="UPN41" s="1006"/>
      <c r="UPO41" s="1006"/>
      <c r="UPP41" s="1006"/>
      <c r="UPQ41" s="1006"/>
      <c r="UPR41" s="1006"/>
      <c r="UPS41" s="1006"/>
      <c r="UPT41" s="1006"/>
      <c r="UPU41" s="1006"/>
      <c r="UPV41" s="1006"/>
      <c r="UPW41" s="1006"/>
      <c r="UPX41" s="1006"/>
      <c r="UPY41" s="1006"/>
      <c r="UPZ41" s="1006"/>
      <c r="UQA41" s="1006"/>
      <c r="UQB41" s="1006"/>
      <c r="UQC41" s="1006"/>
      <c r="UQD41" s="1006"/>
      <c r="UQE41" s="1006"/>
      <c r="UQF41" s="1006"/>
      <c r="UQG41" s="1006"/>
      <c r="UQH41" s="1006"/>
      <c r="UQI41" s="1006"/>
      <c r="UQJ41" s="1006"/>
      <c r="UQK41" s="1006"/>
      <c r="UQL41" s="1006"/>
      <c r="UQM41" s="1006"/>
      <c r="UQN41" s="1006"/>
      <c r="UQO41" s="1006"/>
      <c r="UQP41" s="1006"/>
      <c r="UQQ41" s="1006"/>
      <c r="UQR41" s="1006"/>
      <c r="UQS41" s="1006"/>
      <c r="UQT41" s="1006"/>
      <c r="UQU41" s="1006"/>
      <c r="UQV41" s="1006"/>
      <c r="UQW41" s="1006"/>
      <c r="UQX41" s="1006"/>
      <c r="UQY41" s="1006"/>
      <c r="UQZ41" s="1006"/>
      <c r="URA41" s="1006"/>
      <c r="URB41" s="1006"/>
      <c r="URC41" s="1006"/>
      <c r="URD41" s="1006"/>
      <c r="URE41" s="1006"/>
      <c r="URF41" s="1006"/>
      <c r="URG41" s="1006"/>
      <c r="URH41" s="1006"/>
      <c r="URI41" s="1006"/>
      <c r="URJ41" s="1006"/>
      <c r="URK41" s="1006"/>
      <c r="URL41" s="1006"/>
      <c r="URM41" s="1006"/>
      <c r="URN41" s="1006"/>
      <c r="URO41" s="1006"/>
      <c r="URP41" s="1006"/>
      <c r="URQ41" s="1006"/>
      <c r="URR41" s="1006"/>
      <c r="URS41" s="1006"/>
      <c r="URT41" s="1006"/>
      <c r="URU41" s="1006"/>
      <c r="URV41" s="1006"/>
      <c r="URW41" s="1006"/>
      <c r="URX41" s="1006"/>
      <c r="URY41" s="1006"/>
      <c r="URZ41" s="1006"/>
      <c r="USA41" s="1006"/>
      <c r="USB41" s="1006"/>
      <c r="USC41" s="1006"/>
      <c r="USD41" s="1006"/>
      <c r="USE41" s="1006"/>
      <c r="USF41" s="1006"/>
      <c r="USG41" s="1006"/>
      <c r="USH41" s="1006"/>
      <c r="USI41" s="1006"/>
      <c r="USJ41" s="1006"/>
      <c r="USK41" s="1006"/>
      <c r="USL41" s="1006"/>
      <c r="USM41" s="1006"/>
      <c r="USN41" s="1006"/>
      <c r="USO41" s="1006"/>
      <c r="USP41" s="1006"/>
      <c r="USQ41" s="1006"/>
      <c r="USR41" s="1006"/>
      <c r="USS41" s="1006"/>
      <c r="UST41" s="1006"/>
      <c r="USU41" s="1006"/>
      <c r="USV41" s="1006"/>
      <c r="USW41" s="1006"/>
      <c r="USX41" s="1006"/>
      <c r="USY41" s="1006"/>
      <c r="USZ41" s="1006"/>
      <c r="UTA41" s="1006"/>
      <c r="UTB41" s="1006"/>
      <c r="UTC41" s="1006"/>
      <c r="UTD41" s="1006"/>
      <c r="UTE41" s="1006"/>
      <c r="UTF41" s="1006"/>
      <c r="UTG41" s="1006"/>
      <c r="UTH41" s="1006"/>
      <c r="UTI41" s="1006"/>
      <c r="UTJ41" s="1006"/>
      <c r="UTK41" s="1006"/>
      <c r="UTL41" s="1006"/>
      <c r="UTM41" s="1006"/>
      <c r="UTN41" s="1006"/>
      <c r="UTO41" s="1006"/>
      <c r="UTP41" s="1006"/>
      <c r="UTQ41" s="1006"/>
      <c r="UTR41" s="1006"/>
      <c r="UTS41" s="1006"/>
      <c r="UTT41" s="1006"/>
      <c r="UTU41" s="1006"/>
      <c r="UTV41" s="1006"/>
      <c r="UTW41" s="1006"/>
      <c r="UTX41" s="1006"/>
      <c r="UTY41" s="1006"/>
      <c r="UTZ41" s="1006"/>
      <c r="UUA41" s="1006"/>
      <c r="UUB41" s="1006"/>
      <c r="UUC41" s="1006"/>
      <c r="UUD41" s="1006"/>
      <c r="UUE41" s="1006"/>
      <c r="UUF41" s="1006"/>
      <c r="UUG41" s="1006"/>
      <c r="UUH41" s="1006"/>
      <c r="UUI41" s="1006"/>
      <c r="UUJ41" s="1006"/>
      <c r="UUK41" s="1006"/>
      <c r="UUL41" s="1006"/>
      <c r="UUM41" s="1006"/>
      <c r="UUN41" s="1006"/>
      <c r="UUO41" s="1006"/>
      <c r="UUP41" s="1006"/>
      <c r="UUQ41" s="1006"/>
      <c r="UUR41" s="1006"/>
      <c r="UUS41" s="1006"/>
      <c r="UUT41" s="1006"/>
      <c r="UUU41" s="1006"/>
      <c r="UUV41" s="1006"/>
      <c r="UUW41" s="1006"/>
      <c r="UUX41" s="1006"/>
      <c r="UUY41" s="1006"/>
      <c r="UUZ41" s="1006"/>
      <c r="UVA41" s="1006"/>
      <c r="UVB41" s="1006"/>
      <c r="UVC41" s="1006"/>
      <c r="UVD41" s="1006"/>
      <c r="UVE41" s="1006"/>
      <c r="UVF41" s="1006"/>
      <c r="UVG41" s="1006"/>
      <c r="UVH41" s="1006"/>
      <c r="UVI41" s="1006"/>
      <c r="UVJ41" s="1006"/>
      <c r="UVK41" s="1006"/>
      <c r="UVL41" s="1006"/>
      <c r="UVM41" s="1006"/>
      <c r="UVN41" s="1006"/>
      <c r="UVO41" s="1006"/>
      <c r="UVP41" s="1006"/>
      <c r="UVQ41" s="1006"/>
      <c r="UVR41" s="1006"/>
      <c r="UVS41" s="1006"/>
      <c r="UVT41" s="1006"/>
      <c r="UVU41" s="1006"/>
      <c r="UVV41" s="1006"/>
      <c r="UVW41" s="1006"/>
      <c r="UVX41" s="1006"/>
      <c r="UVY41" s="1006"/>
      <c r="UVZ41" s="1006"/>
      <c r="UWA41" s="1006"/>
      <c r="UWB41" s="1006"/>
      <c r="UWC41" s="1006"/>
      <c r="UWD41" s="1006"/>
      <c r="UWE41" s="1006"/>
      <c r="UWF41" s="1006"/>
      <c r="UWG41" s="1006"/>
      <c r="UWH41" s="1006"/>
      <c r="UWI41" s="1006"/>
      <c r="UWJ41" s="1006"/>
      <c r="UWK41" s="1006"/>
      <c r="UWL41" s="1006"/>
      <c r="UWM41" s="1006"/>
      <c r="UWN41" s="1006"/>
      <c r="UWO41" s="1006"/>
      <c r="UWP41" s="1006"/>
      <c r="UWQ41" s="1006"/>
      <c r="UWR41" s="1006"/>
      <c r="UWS41" s="1006"/>
      <c r="UWT41" s="1006"/>
      <c r="UWU41" s="1006"/>
      <c r="UWV41" s="1006"/>
      <c r="UWW41" s="1006"/>
      <c r="UWX41" s="1006"/>
      <c r="UWY41" s="1006"/>
      <c r="UWZ41" s="1006"/>
      <c r="UXA41" s="1006"/>
      <c r="UXB41" s="1006"/>
      <c r="UXC41" s="1006"/>
      <c r="UXD41" s="1006"/>
      <c r="UXE41" s="1006"/>
      <c r="UXF41" s="1006"/>
      <c r="UXG41" s="1006"/>
      <c r="UXH41" s="1006"/>
      <c r="UXI41" s="1006"/>
      <c r="UXJ41" s="1006"/>
      <c r="UXK41" s="1006"/>
      <c r="UXL41" s="1006"/>
      <c r="UXM41" s="1006"/>
      <c r="UXN41" s="1006"/>
      <c r="UXO41" s="1006"/>
      <c r="UXP41" s="1006"/>
      <c r="UXQ41" s="1006"/>
      <c r="UXR41" s="1006"/>
      <c r="UXS41" s="1006"/>
      <c r="UXT41" s="1006"/>
      <c r="UXU41" s="1006"/>
      <c r="UXV41" s="1006"/>
      <c r="UXW41" s="1006"/>
      <c r="UXX41" s="1006"/>
      <c r="UXY41" s="1006"/>
      <c r="UXZ41" s="1006"/>
      <c r="UYA41" s="1006"/>
      <c r="UYB41" s="1006"/>
      <c r="UYC41" s="1006"/>
      <c r="UYD41" s="1006"/>
      <c r="UYE41" s="1006"/>
      <c r="UYF41" s="1006"/>
      <c r="UYG41" s="1006"/>
      <c r="UYH41" s="1006"/>
      <c r="UYI41" s="1006"/>
      <c r="UYJ41" s="1006"/>
      <c r="UYK41" s="1006"/>
      <c r="UYL41" s="1006"/>
      <c r="UYM41" s="1006"/>
      <c r="UYN41" s="1006"/>
      <c r="UYO41" s="1006"/>
      <c r="UYP41" s="1006"/>
      <c r="UYQ41" s="1006"/>
      <c r="UYR41" s="1006"/>
      <c r="UYS41" s="1006"/>
      <c r="UYT41" s="1006"/>
      <c r="UYU41" s="1006"/>
      <c r="UYV41" s="1006"/>
      <c r="UYW41" s="1006"/>
      <c r="UYX41" s="1006"/>
      <c r="UYY41" s="1006"/>
      <c r="UYZ41" s="1006"/>
      <c r="UZA41" s="1006"/>
      <c r="UZB41" s="1006"/>
      <c r="UZC41" s="1006"/>
      <c r="UZD41" s="1006"/>
      <c r="UZE41" s="1006"/>
      <c r="UZF41" s="1006"/>
      <c r="UZG41" s="1006"/>
      <c r="UZH41" s="1006"/>
      <c r="UZI41" s="1006"/>
      <c r="UZJ41" s="1006"/>
      <c r="UZK41" s="1006"/>
      <c r="UZL41" s="1006"/>
      <c r="UZM41" s="1006"/>
      <c r="UZN41" s="1006"/>
      <c r="UZO41" s="1006"/>
      <c r="UZP41" s="1006"/>
      <c r="UZQ41" s="1006"/>
      <c r="UZR41" s="1006"/>
      <c r="UZS41" s="1006"/>
      <c r="UZT41" s="1006"/>
      <c r="UZU41" s="1006"/>
      <c r="UZV41" s="1006"/>
      <c r="UZW41" s="1006"/>
      <c r="UZX41" s="1006"/>
      <c r="UZY41" s="1006"/>
      <c r="UZZ41" s="1006"/>
      <c r="VAA41" s="1006"/>
      <c r="VAB41" s="1006"/>
      <c r="VAC41" s="1006"/>
      <c r="VAD41" s="1006"/>
      <c r="VAE41" s="1006"/>
      <c r="VAF41" s="1006"/>
      <c r="VAG41" s="1006"/>
      <c r="VAH41" s="1006"/>
      <c r="VAI41" s="1006"/>
      <c r="VAJ41" s="1006"/>
      <c r="VAK41" s="1006"/>
      <c r="VAL41" s="1006"/>
      <c r="VAM41" s="1006"/>
      <c r="VAN41" s="1006"/>
      <c r="VAO41" s="1006"/>
      <c r="VAP41" s="1006"/>
      <c r="VAQ41" s="1006"/>
      <c r="VAR41" s="1006"/>
      <c r="VAS41" s="1006"/>
      <c r="VAT41" s="1006"/>
      <c r="VAU41" s="1006"/>
      <c r="VAV41" s="1006"/>
      <c r="VAW41" s="1006"/>
      <c r="VAX41" s="1006"/>
      <c r="VAY41" s="1006"/>
      <c r="VAZ41" s="1006"/>
      <c r="VBA41" s="1006"/>
      <c r="VBB41" s="1006"/>
      <c r="VBC41" s="1006"/>
      <c r="VBD41" s="1006"/>
      <c r="VBE41" s="1006"/>
      <c r="VBF41" s="1006"/>
      <c r="VBG41" s="1006"/>
      <c r="VBH41" s="1006"/>
      <c r="VBI41" s="1006"/>
      <c r="VBJ41" s="1006"/>
      <c r="VBK41" s="1006"/>
      <c r="VBL41" s="1006"/>
      <c r="VBM41" s="1006"/>
      <c r="VBN41" s="1006"/>
      <c r="VBO41" s="1006"/>
      <c r="VBP41" s="1006"/>
      <c r="VBQ41" s="1006"/>
      <c r="VBR41" s="1006"/>
      <c r="VBS41" s="1006"/>
      <c r="VBT41" s="1006"/>
      <c r="VBU41" s="1006"/>
      <c r="VBV41" s="1006"/>
      <c r="VBW41" s="1006"/>
      <c r="VBX41" s="1006"/>
      <c r="VBY41" s="1006"/>
      <c r="VBZ41" s="1006"/>
      <c r="VCA41" s="1006"/>
      <c r="VCB41" s="1006"/>
      <c r="VCC41" s="1006"/>
      <c r="VCD41" s="1006"/>
      <c r="VCE41" s="1006"/>
      <c r="VCF41" s="1006"/>
      <c r="VCG41" s="1006"/>
      <c r="VCH41" s="1006"/>
      <c r="VCI41" s="1006"/>
      <c r="VCJ41" s="1006"/>
      <c r="VCK41" s="1006"/>
      <c r="VCL41" s="1006"/>
      <c r="VCM41" s="1006"/>
      <c r="VCN41" s="1006"/>
      <c r="VCO41" s="1006"/>
      <c r="VCP41" s="1006"/>
      <c r="VCQ41" s="1006"/>
      <c r="VCR41" s="1006"/>
      <c r="VCS41" s="1006"/>
      <c r="VCT41" s="1006"/>
      <c r="VCU41" s="1006"/>
      <c r="VCV41" s="1006"/>
      <c r="VCW41" s="1006"/>
      <c r="VCX41" s="1006"/>
      <c r="VCY41" s="1006"/>
      <c r="VCZ41" s="1006"/>
      <c r="VDA41" s="1006"/>
      <c r="VDB41" s="1006"/>
      <c r="VDC41" s="1006"/>
      <c r="VDD41" s="1006"/>
      <c r="VDE41" s="1006"/>
      <c r="VDF41" s="1006"/>
      <c r="VDG41" s="1006"/>
      <c r="VDH41" s="1006"/>
      <c r="VDI41" s="1006"/>
      <c r="VDJ41" s="1006"/>
      <c r="VDK41" s="1006"/>
      <c r="VDL41" s="1006"/>
      <c r="VDM41" s="1006"/>
      <c r="VDN41" s="1006"/>
      <c r="VDO41" s="1006"/>
      <c r="VDP41" s="1006"/>
      <c r="VDQ41" s="1006"/>
      <c r="VDR41" s="1006"/>
      <c r="VDS41" s="1006"/>
      <c r="VDT41" s="1006"/>
      <c r="VDU41" s="1006"/>
      <c r="VDV41" s="1006"/>
      <c r="VDW41" s="1006"/>
      <c r="VDX41" s="1006"/>
      <c r="VDY41" s="1006"/>
      <c r="VDZ41" s="1006"/>
      <c r="VEA41" s="1006"/>
      <c r="VEB41" s="1006"/>
      <c r="VEC41" s="1006"/>
      <c r="VED41" s="1006"/>
      <c r="VEE41" s="1006"/>
      <c r="VEF41" s="1006"/>
      <c r="VEG41" s="1006"/>
      <c r="VEH41" s="1006"/>
      <c r="VEI41" s="1006"/>
      <c r="VEJ41" s="1006"/>
      <c r="VEK41" s="1006"/>
      <c r="VEL41" s="1006"/>
      <c r="VEM41" s="1006"/>
      <c r="VEN41" s="1006"/>
      <c r="VEO41" s="1006"/>
      <c r="VEP41" s="1006"/>
      <c r="VEQ41" s="1006"/>
      <c r="VER41" s="1006"/>
      <c r="VES41" s="1006"/>
      <c r="VET41" s="1006"/>
      <c r="VEU41" s="1006"/>
      <c r="VEV41" s="1006"/>
      <c r="VEW41" s="1006"/>
      <c r="VEX41" s="1006"/>
      <c r="VEY41" s="1006"/>
      <c r="VEZ41" s="1006"/>
      <c r="VFA41" s="1006"/>
      <c r="VFB41" s="1006"/>
      <c r="VFC41" s="1006"/>
      <c r="VFD41" s="1006"/>
      <c r="VFE41" s="1006"/>
      <c r="VFF41" s="1006"/>
      <c r="VFG41" s="1006"/>
      <c r="VFH41" s="1006"/>
      <c r="VFI41" s="1006"/>
      <c r="VFJ41" s="1006"/>
      <c r="VFK41" s="1006"/>
      <c r="VFL41" s="1006"/>
      <c r="VFM41" s="1006"/>
      <c r="VFN41" s="1006"/>
      <c r="VFO41" s="1006"/>
      <c r="VFP41" s="1006"/>
      <c r="VFQ41" s="1006"/>
      <c r="VFR41" s="1006"/>
      <c r="VFS41" s="1006"/>
      <c r="VFT41" s="1006"/>
      <c r="VFU41" s="1006"/>
      <c r="VFV41" s="1006"/>
      <c r="VFW41" s="1006"/>
      <c r="VFX41" s="1006"/>
      <c r="VFY41" s="1006"/>
      <c r="VFZ41" s="1006"/>
      <c r="VGA41" s="1006"/>
      <c r="VGB41" s="1006"/>
      <c r="VGC41" s="1006"/>
      <c r="VGD41" s="1006"/>
      <c r="VGE41" s="1006"/>
      <c r="VGF41" s="1006"/>
      <c r="VGG41" s="1006"/>
      <c r="VGH41" s="1006"/>
      <c r="VGI41" s="1006"/>
      <c r="VGJ41" s="1006"/>
      <c r="VGK41" s="1006"/>
      <c r="VGL41" s="1006"/>
      <c r="VGM41" s="1006"/>
      <c r="VGN41" s="1006"/>
      <c r="VGO41" s="1006"/>
      <c r="VGP41" s="1006"/>
      <c r="VGQ41" s="1006"/>
      <c r="VGR41" s="1006"/>
      <c r="VGS41" s="1006"/>
      <c r="VGT41" s="1006"/>
      <c r="VGU41" s="1006"/>
      <c r="VGV41" s="1006"/>
      <c r="VGW41" s="1006"/>
      <c r="VGX41" s="1006"/>
      <c r="VGY41" s="1006"/>
      <c r="VGZ41" s="1006"/>
      <c r="VHA41" s="1006"/>
      <c r="VHB41" s="1006"/>
      <c r="VHC41" s="1006"/>
      <c r="VHD41" s="1006"/>
      <c r="VHE41" s="1006"/>
      <c r="VHF41" s="1006"/>
      <c r="VHG41" s="1006"/>
      <c r="VHH41" s="1006"/>
      <c r="VHI41" s="1006"/>
      <c r="VHJ41" s="1006"/>
      <c r="VHK41" s="1006"/>
      <c r="VHL41" s="1006"/>
      <c r="VHM41" s="1006"/>
      <c r="VHN41" s="1006"/>
      <c r="VHO41" s="1006"/>
      <c r="VHP41" s="1006"/>
      <c r="VHQ41" s="1006"/>
      <c r="VHR41" s="1006"/>
      <c r="VHS41" s="1006"/>
      <c r="VHT41" s="1006"/>
      <c r="VHU41" s="1006"/>
      <c r="VHV41" s="1006"/>
      <c r="VHW41" s="1006"/>
      <c r="VHX41" s="1006"/>
      <c r="VHY41" s="1006"/>
      <c r="VHZ41" s="1006"/>
      <c r="VIA41" s="1006"/>
      <c r="VIB41" s="1006"/>
      <c r="VIC41" s="1006"/>
      <c r="VID41" s="1006"/>
      <c r="VIE41" s="1006"/>
      <c r="VIF41" s="1006"/>
      <c r="VIG41" s="1006"/>
      <c r="VIH41" s="1006"/>
      <c r="VII41" s="1006"/>
      <c r="VIJ41" s="1006"/>
      <c r="VIK41" s="1006"/>
      <c r="VIL41" s="1006"/>
      <c r="VIM41" s="1006"/>
      <c r="VIN41" s="1006"/>
      <c r="VIO41" s="1006"/>
      <c r="VIP41" s="1006"/>
      <c r="VIQ41" s="1006"/>
      <c r="VIR41" s="1006"/>
      <c r="VIS41" s="1006"/>
      <c r="VIT41" s="1006"/>
      <c r="VIU41" s="1006"/>
      <c r="VIV41" s="1006"/>
      <c r="VIW41" s="1006"/>
      <c r="VIX41" s="1006"/>
      <c r="VIY41" s="1006"/>
      <c r="VIZ41" s="1006"/>
      <c r="VJA41" s="1006"/>
      <c r="VJB41" s="1006"/>
      <c r="VJC41" s="1006"/>
      <c r="VJD41" s="1006"/>
      <c r="VJE41" s="1006"/>
      <c r="VJF41" s="1006"/>
      <c r="VJG41" s="1006"/>
      <c r="VJH41" s="1006"/>
      <c r="VJI41" s="1006"/>
      <c r="VJJ41" s="1006"/>
      <c r="VJK41" s="1006"/>
      <c r="VJL41" s="1006"/>
      <c r="VJM41" s="1006"/>
      <c r="VJN41" s="1006"/>
      <c r="VJO41" s="1006"/>
      <c r="VJP41" s="1006"/>
      <c r="VJQ41" s="1006"/>
      <c r="VJR41" s="1006"/>
      <c r="VJS41" s="1006"/>
      <c r="VJT41" s="1006"/>
      <c r="VJU41" s="1006"/>
      <c r="VJV41" s="1006"/>
      <c r="VJW41" s="1006"/>
      <c r="VJX41" s="1006"/>
      <c r="VJY41" s="1006"/>
      <c r="VJZ41" s="1006"/>
      <c r="VKA41" s="1006"/>
      <c r="VKB41" s="1006"/>
      <c r="VKC41" s="1006"/>
      <c r="VKD41" s="1006"/>
      <c r="VKE41" s="1006"/>
      <c r="VKF41" s="1006"/>
      <c r="VKG41" s="1006"/>
      <c r="VKH41" s="1006"/>
      <c r="VKI41" s="1006"/>
      <c r="VKJ41" s="1006"/>
      <c r="VKK41" s="1006"/>
      <c r="VKL41" s="1006"/>
      <c r="VKM41" s="1006"/>
      <c r="VKN41" s="1006"/>
      <c r="VKO41" s="1006"/>
      <c r="VKP41" s="1006"/>
      <c r="VKQ41" s="1006"/>
      <c r="VKR41" s="1006"/>
      <c r="VKS41" s="1006"/>
      <c r="VKT41" s="1006"/>
      <c r="VKU41" s="1006"/>
      <c r="VKV41" s="1006"/>
      <c r="VKW41" s="1006"/>
      <c r="VKX41" s="1006"/>
      <c r="VKY41" s="1006"/>
      <c r="VKZ41" s="1006"/>
      <c r="VLA41" s="1006"/>
      <c r="VLB41" s="1006"/>
      <c r="VLC41" s="1006"/>
      <c r="VLD41" s="1006"/>
      <c r="VLE41" s="1006"/>
      <c r="VLF41" s="1006"/>
      <c r="VLG41" s="1006"/>
      <c r="VLH41" s="1006"/>
      <c r="VLI41" s="1006"/>
      <c r="VLJ41" s="1006"/>
      <c r="VLK41" s="1006"/>
      <c r="VLL41" s="1006"/>
      <c r="VLM41" s="1006"/>
      <c r="VLN41" s="1006"/>
      <c r="VLO41" s="1006"/>
      <c r="VLP41" s="1006"/>
      <c r="VLQ41" s="1006"/>
      <c r="VLR41" s="1006"/>
      <c r="VLS41" s="1006"/>
      <c r="VLT41" s="1006"/>
      <c r="VLU41" s="1006"/>
      <c r="VLV41" s="1006"/>
      <c r="VLW41" s="1006"/>
      <c r="VLX41" s="1006"/>
      <c r="VLY41" s="1006"/>
      <c r="VLZ41" s="1006"/>
      <c r="VMA41" s="1006"/>
      <c r="VMB41" s="1006"/>
      <c r="VMC41" s="1006"/>
      <c r="VMD41" s="1006"/>
      <c r="VME41" s="1006"/>
      <c r="VMF41" s="1006"/>
      <c r="VMG41" s="1006"/>
      <c r="VMH41" s="1006"/>
      <c r="VMI41" s="1006"/>
      <c r="VMJ41" s="1006"/>
      <c r="VMK41" s="1006"/>
      <c r="VML41" s="1006"/>
      <c r="VMM41" s="1006"/>
      <c r="VMN41" s="1006"/>
      <c r="VMO41" s="1006"/>
      <c r="VMP41" s="1006"/>
      <c r="VMQ41" s="1006"/>
      <c r="VMR41" s="1006"/>
      <c r="VMS41" s="1006"/>
      <c r="VMT41" s="1006"/>
      <c r="VMU41" s="1006"/>
      <c r="VMV41" s="1006"/>
      <c r="VMW41" s="1006"/>
      <c r="VMX41" s="1006"/>
      <c r="VMY41" s="1006"/>
      <c r="VMZ41" s="1006"/>
      <c r="VNA41" s="1006"/>
      <c r="VNB41" s="1006"/>
      <c r="VNC41" s="1006"/>
      <c r="VND41" s="1006"/>
      <c r="VNE41" s="1006"/>
      <c r="VNF41" s="1006"/>
      <c r="VNG41" s="1006"/>
      <c r="VNH41" s="1006"/>
      <c r="VNI41" s="1006"/>
      <c r="VNJ41" s="1006"/>
      <c r="VNK41" s="1006"/>
      <c r="VNL41" s="1006"/>
      <c r="VNM41" s="1006"/>
      <c r="VNN41" s="1006"/>
      <c r="VNO41" s="1006"/>
      <c r="VNP41" s="1006"/>
      <c r="VNQ41" s="1006"/>
      <c r="VNR41" s="1006"/>
      <c r="VNS41" s="1006"/>
      <c r="VNT41" s="1006"/>
      <c r="VNU41" s="1006"/>
      <c r="VNV41" s="1006"/>
      <c r="VNW41" s="1006"/>
      <c r="VNX41" s="1006"/>
      <c r="VNY41" s="1006"/>
      <c r="VNZ41" s="1006"/>
      <c r="VOA41" s="1006"/>
      <c r="VOB41" s="1006"/>
      <c r="VOC41" s="1006"/>
      <c r="VOD41" s="1006"/>
      <c r="VOE41" s="1006"/>
      <c r="VOF41" s="1006"/>
      <c r="VOG41" s="1006"/>
      <c r="VOH41" s="1006"/>
      <c r="VOI41" s="1006"/>
      <c r="VOJ41" s="1006"/>
      <c r="VOK41" s="1006"/>
      <c r="VOL41" s="1006"/>
      <c r="VOM41" s="1006"/>
      <c r="VON41" s="1006"/>
      <c r="VOO41" s="1006"/>
      <c r="VOP41" s="1006"/>
      <c r="VOQ41" s="1006"/>
      <c r="VOR41" s="1006"/>
      <c r="VOS41" s="1006"/>
      <c r="VOT41" s="1006"/>
      <c r="VOU41" s="1006"/>
      <c r="VOV41" s="1006"/>
      <c r="VOW41" s="1006"/>
      <c r="VOX41" s="1006"/>
      <c r="VOY41" s="1006"/>
      <c r="VOZ41" s="1006"/>
      <c r="VPA41" s="1006"/>
      <c r="VPB41" s="1006"/>
      <c r="VPC41" s="1006"/>
      <c r="VPD41" s="1006"/>
      <c r="VPE41" s="1006"/>
      <c r="VPF41" s="1006"/>
      <c r="VPG41" s="1006"/>
      <c r="VPH41" s="1006"/>
      <c r="VPI41" s="1006"/>
      <c r="VPJ41" s="1006"/>
      <c r="VPK41" s="1006"/>
      <c r="VPL41" s="1006"/>
      <c r="VPM41" s="1006"/>
      <c r="VPN41" s="1006"/>
      <c r="VPO41" s="1006"/>
      <c r="VPP41" s="1006"/>
      <c r="VPQ41" s="1006"/>
      <c r="VPR41" s="1006"/>
      <c r="VPS41" s="1006"/>
      <c r="VPT41" s="1006"/>
      <c r="VPU41" s="1006"/>
      <c r="VPV41" s="1006"/>
      <c r="VPW41" s="1006"/>
      <c r="VPX41" s="1006"/>
      <c r="VPY41" s="1006"/>
      <c r="VPZ41" s="1006"/>
      <c r="VQA41" s="1006"/>
      <c r="VQB41" s="1006"/>
      <c r="VQC41" s="1006"/>
      <c r="VQD41" s="1006"/>
      <c r="VQE41" s="1006"/>
      <c r="VQF41" s="1006"/>
      <c r="VQG41" s="1006"/>
      <c r="VQH41" s="1006"/>
      <c r="VQI41" s="1006"/>
      <c r="VQJ41" s="1006"/>
      <c r="VQK41" s="1006"/>
      <c r="VQL41" s="1006"/>
      <c r="VQM41" s="1006"/>
      <c r="VQN41" s="1006"/>
      <c r="VQO41" s="1006"/>
      <c r="VQP41" s="1006"/>
      <c r="VQQ41" s="1006"/>
      <c r="VQR41" s="1006"/>
      <c r="VQS41" s="1006"/>
      <c r="VQT41" s="1006"/>
      <c r="VQU41" s="1006"/>
      <c r="VQV41" s="1006"/>
      <c r="VQW41" s="1006"/>
      <c r="VQX41" s="1006"/>
      <c r="VQY41" s="1006"/>
      <c r="VQZ41" s="1006"/>
      <c r="VRA41" s="1006"/>
      <c r="VRB41" s="1006"/>
      <c r="VRC41" s="1006"/>
      <c r="VRD41" s="1006"/>
      <c r="VRE41" s="1006"/>
      <c r="VRF41" s="1006"/>
      <c r="VRG41" s="1006"/>
      <c r="VRH41" s="1006"/>
      <c r="VRI41" s="1006"/>
      <c r="VRJ41" s="1006"/>
      <c r="VRK41" s="1006"/>
      <c r="VRL41" s="1006"/>
      <c r="VRM41" s="1006"/>
      <c r="VRN41" s="1006"/>
      <c r="VRO41" s="1006"/>
      <c r="VRP41" s="1006"/>
      <c r="VRQ41" s="1006"/>
      <c r="VRR41" s="1006"/>
      <c r="VRS41" s="1006"/>
      <c r="VRT41" s="1006"/>
      <c r="VRU41" s="1006"/>
      <c r="VRV41" s="1006"/>
      <c r="VRW41" s="1006"/>
      <c r="VRX41" s="1006"/>
      <c r="VRY41" s="1006"/>
      <c r="VRZ41" s="1006"/>
      <c r="VSA41" s="1006"/>
      <c r="VSB41" s="1006"/>
      <c r="VSC41" s="1006"/>
      <c r="VSD41" s="1006"/>
      <c r="VSE41" s="1006"/>
      <c r="VSF41" s="1006"/>
      <c r="VSG41" s="1006"/>
      <c r="VSH41" s="1006"/>
      <c r="VSI41" s="1006"/>
      <c r="VSJ41" s="1006"/>
      <c r="VSK41" s="1006"/>
      <c r="VSL41" s="1006"/>
      <c r="VSM41" s="1006"/>
      <c r="VSN41" s="1006"/>
      <c r="VSO41" s="1006"/>
      <c r="VSP41" s="1006"/>
      <c r="VSQ41" s="1006"/>
      <c r="VSR41" s="1006"/>
      <c r="VSS41" s="1006"/>
      <c r="VST41" s="1006"/>
      <c r="VSU41" s="1006"/>
      <c r="VSV41" s="1006"/>
      <c r="VSW41" s="1006"/>
      <c r="VSX41" s="1006"/>
      <c r="VSY41" s="1006"/>
      <c r="VSZ41" s="1006"/>
      <c r="VTA41" s="1006"/>
      <c r="VTB41" s="1006"/>
      <c r="VTC41" s="1006"/>
      <c r="VTD41" s="1006"/>
      <c r="VTE41" s="1006"/>
      <c r="VTF41" s="1006"/>
      <c r="VTG41" s="1006"/>
      <c r="VTH41" s="1006"/>
      <c r="VTI41" s="1006"/>
      <c r="VTJ41" s="1006"/>
      <c r="VTK41" s="1006"/>
      <c r="VTL41" s="1006"/>
      <c r="VTM41" s="1006"/>
      <c r="VTN41" s="1006"/>
      <c r="VTO41" s="1006"/>
      <c r="VTP41" s="1006"/>
      <c r="VTQ41" s="1006"/>
      <c r="VTR41" s="1006"/>
      <c r="VTS41" s="1006"/>
      <c r="VTT41" s="1006"/>
      <c r="VTU41" s="1006"/>
      <c r="VTV41" s="1006"/>
      <c r="VTW41" s="1006"/>
      <c r="VTX41" s="1006"/>
      <c r="VTY41" s="1006"/>
      <c r="VTZ41" s="1006"/>
      <c r="VUA41" s="1006"/>
      <c r="VUB41" s="1006"/>
      <c r="VUC41" s="1006"/>
      <c r="VUD41" s="1006"/>
      <c r="VUE41" s="1006"/>
      <c r="VUF41" s="1006"/>
      <c r="VUG41" s="1006"/>
      <c r="VUH41" s="1006"/>
      <c r="VUI41" s="1006"/>
      <c r="VUJ41" s="1006"/>
      <c r="VUK41" s="1006"/>
      <c r="VUL41" s="1006"/>
      <c r="VUM41" s="1006"/>
      <c r="VUN41" s="1006"/>
      <c r="VUO41" s="1006"/>
      <c r="VUP41" s="1006"/>
      <c r="VUQ41" s="1006"/>
      <c r="VUR41" s="1006"/>
      <c r="VUS41" s="1006"/>
      <c r="VUT41" s="1006"/>
      <c r="VUU41" s="1006"/>
      <c r="VUV41" s="1006"/>
      <c r="VUW41" s="1006"/>
      <c r="VUX41" s="1006"/>
      <c r="VUY41" s="1006"/>
      <c r="VUZ41" s="1006"/>
      <c r="VVA41" s="1006"/>
      <c r="VVB41" s="1006"/>
      <c r="VVC41" s="1006"/>
      <c r="VVD41" s="1006"/>
      <c r="VVE41" s="1006"/>
      <c r="VVF41" s="1006"/>
      <c r="VVG41" s="1006"/>
      <c r="VVH41" s="1006"/>
      <c r="VVI41" s="1006"/>
      <c r="VVJ41" s="1006"/>
      <c r="VVK41" s="1006"/>
      <c r="VVL41" s="1006"/>
      <c r="VVM41" s="1006"/>
      <c r="VVN41" s="1006"/>
      <c r="VVO41" s="1006"/>
      <c r="VVP41" s="1006"/>
      <c r="VVQ41" s="1006"/>
      <c r="VVR41" s="1006"/>
      <c r="VVS41" s="1006"/>
      <c r="VVT41" s="1006"/>
      <c r="VVU41" s="1006"/>
      <c r="VVV41" s="1006"/>
      <c r="VVW41" s="1006"/>
      <c r="VVX41" s="1006"/>
      <c r="VVY41" s="1006"/>
      <c r="VVZ41" s="1006"/>
      <c r="VWA41" s="1006"/>
      <c r="VWB41" s="1006"/>
      <c r="VWC41" s="1006"/>
      <c r="VWD41" s="1006"/>
      <c r="VWE41" s="1006"/>
      <c r="VWF41" s="1006"/>
      <c r="VWG41" s="1006"/>
      <c r="VWH41" s="1006"/>
      <c r="VWI41" s="1006"/>
      <c r="VWJ41" s="1006"/>
      <c r="VWK41" s="1006"/>
      <c r="VWL41" s="1006"/>
      <c r="VWM41" s="1006"/>
      <c r="VWN41" s="1006"/>
      <c r="VWO41" s="1006"/>
      <c r="VWP41" s="1006"/>
      <c r="VWQ41" s="1006"/>
      <c r="VWR41" s="1006"/>
      <c r="VWS41" s="1006"/>
      <c r="VWT41" s="1006"/>
      <c r="VWU41" s="1006"/>
      <c r="VWV41" s="1006"/>
      <c r="VWW41" s="1006"/>
      <c r="VWX41" s="1006"/>
      <c r="VWY41" s="1006"/>
      <c r="VWZ41" s="1006"/>
      <c r="VXA41" s="1006"/>
      <c r="VXB41" s="1006"/>
      <c r="VXC41" s="1006"/>
      <c r="VXD41" s="1006"/>
      <c r="VXE41" s="1006"/>
      <c r="VXF41" s="1006"/>
      <c r="VXG41" s="1006"/>
      <c r="VXH41" s="1006"/>
      <c r="VXI41" s="1006"/>
      <c r="VXJ41" s="1006"/>
      <c r="VXK41" s="1006"/>
      <c r="VXL41" s="1006"/>
      <c r="VXM41" s="1006"/>
      <c r="VXN41" s="1006"/>
      <c r="VXO41" s="1006"/>
      <c r="VXP41" s="1006"/>
      <c r="VXQ41" s="1006"/>
      <c r="VXR41" s="1006"/>
      <c r="VXS41" s="1006"/>
      <c r="VXT41" s="1006"/>
      <c r="VXU41" s="1006"/>
      <c r="VXV41" s="1006"/>
      <c r="VXW41" s="1006"/>
      <c r="VXX41" s="1006"/>
      <c r="VXY41" s="1006"/>
      <c r="VXZ41" s="1006"/>
      <c r="VYA41" s="1006"/>
      <c r="VYB41" s="1006"/>
      <c r="VYC41" s="1006"/>
      <c r="VYD41" s="1006"/>
      <c r="VYE41" s="1006"/>
      <c r="VYF41" s="1006"/>
      <c r="VYG41" s="1006"/>
      <c r="VYH41" s="1006"/>
      <c r="VYI41" s="1006"/>
      <c r="VYJ41" s="1006"/>
      <c r="VYK41" s="1006"/>
      <c r="VYL41" s="1006"/>
      <c r="VYM41" s="1006"/>
      <c r="VYN41" s="1006"/>
      <c r="VYO41" s="1006"/>
      <c r="VYP41" s="1006"/>
      <c r="VYQ41" s="1006"/>
      <c r="VYR41" s="1006"/>
      <c r="VYS41" s="1006"/>
      <c r="VYT41" s="1006"/>
      <c r="VYU41" s="1006"/>
      <c r="VYV41" s="1006"/>
      <c r="VYW41" s="1006"/>
      <c r="VYX41" s="1006"/>
      <c r="VYY41" s="1006"/>
      <c r="VYZ41" s="1006"/>
      <c r="VZA41" s="1006"/>
      <c r="VZB41" s="1006"/>
      <c r="VZC41" s="1006"/>
      <c r="VZD41" s="1006"/>
      <c r="VZE41" s="1006"/>
      <c r="VZF41" s="1006"/>
      <c r="VZG41" s="1006"/>
      <c r="VZH41" s="1006"/>
      <c r="VZI41" s="1006"/>
      <c r="VZJ41" s="1006"/>
      <c r="VZK41" s="1006"/>
      <c r="VZL41" s="1006"/>
      <c r="VZM41" s="1006"/>
      <c r="VZN41" s="1006"/>
      <c r="VZO41" s="1006"/>
      <c r="VZP41" s="1006"/>
      <c r="VZQ41" s="1006"/>
      <c r="VZR41" s="1006"/>
      <c r="VZS41" s="1006"/>
      <c r="VZT41" s="1006"/>
      <c r="VZU41" s="1006"/>
      <c r="VZV41" s="1006"/>
      <c r="VZW41" s="1006"/>
      <c r="VZX41" s="1006"/>
      <c r="VZY41" s="1006"/>
      <c r="VZZ41" s="1006"/>
      <c r="WAA41" s="1006"/>
      <c r="WAB41" s="1006"/>
      <c r="WAC41" s="1006"/>
      <c r="WAD41" s="1006"/>
      <c r="WAE41" s="1006"/>
      <c r="WAF41" s="1006"/>
      <c r="WAG41" s="1006"/>
      <c r="WAH41" s="1006"/>
      <c r="WAI41" s="1006"/>
      <c r="WAJ41" s="1006"/>
      <c r="WAK41" s="1006"/>
      <c r="WAL41" s="1006"/>
      <c r="WAM41" s="1006"/>
      <c r="WAN41" s="1006"/>
      <c r="WAO41" s="1006"/>
      <c r="WAP41" s="1006"/>
      <c r="WAQ41" s="1006"/>
      <c r="WAR41" s="1006"/>
      <c r="WAS41" s="1006"/>
      <c r="WAT41" s="1006"/>
      <c r="WAU41" s="1006"/>
      <c r="WAV41" s="1006"/>
      <c r="WAW41" s="1006"/>
      <c r="WAX41" s="1006"/>
      <c r="WAY41" s="1006"/>
      <c r="WAZ41" s="1006"/>
      <c r="WBA41" s="1006"/>
      <c r="WBB41" s="1006"/>
      <c r="WBC41" s="1006"/>
      <c r="WBD41" s="1006"/>
      <c r="WBE41" s="1006"/>
      <c r="WBF41" s="1006"/>
      <c r="WBG41" s="1006"/>
      <c r="WBH41" s="1006"/>
      <c r="WBI41" s="1006"/>
      <c r="WBJ41" s="1006"/>
      <c r="WBK41" s="1006"/>
      <c r="WBL41" s="1006"/>
      <c r="WBM41" s="1006"/>
      <c r="WBN41" s="1006"/>
      <c r="WBO41" s="1006"/>
      <c r="WBP41" s="1006"/>
      <c r="WBQ41" s="1006"/>
      <c r="WBR41" s="1006"/>
      <c r="WBS41" s="1006"/>
      <c r="WBT41" s="1006"/>
      <c r="WBU41" s="1006"/>
      <c r="WBV41" s="1006"/>
      <c r="WBW41" s="1006"/>
      <c r="WBX41" s="1006"/>
      <c r="WBY41" s="1006"/>
      <c r="WBZ41" s="1006"/>
      <c r="WCA41" s="1006"/>
      <c r="WCB41" s="1006"/>
      <c r="WCC41" s="1006"/>
      <c r="WCD41" s="1006"/>
      <c r="WCE41" s="1006"/>
      <c r="WCF41" s="1006"/>
      <c r="WCG41" s="1006"/>
      <c r="WCH41" s="1006"/>
      <c r="WCI41" s="1006"/>
      <c r="WCJ41" s="1006"/>
      <c r="WCK41" s="1006"/>
      <c r="WCL41" s="1006"/>
      <c r="WCM41" s="1006"/>
      <c r="WCN41" s="1006"/>
      <c r="WCO41" s="1006"/>
      <c r="WCP41" s="1006"/>
      <c r="WCQ41" s="1006"/>
      <c r="WCR41" s="1006"/>
      <c r="WCS41" s="1006"/>
      <c r="WCT41" s="1006"/>
      <c r="WCU41" s="1006"/>
      <c r="WCV41" s="1006"/>
      <c r="WCW41" s="1006"/>
      <c r="WCX41" s="1006"/>
      <c r="WCY41" s="1006"/>
      <c r="WCZ41" s="1006"/>
      <c r="WDA41" s="1006"/>
      <c r="WDB41" s="1006"/>
      <c r="WDC41" s="1006"/>
      <c r="WDD41" s="1006"/>
      <c r="WDE41" s="1006"/>
      <c r="WDF41" s="1006"/>
      <c r="WDG41" s="1006"/>
      <c r="WDH41" s="1006"/>
      <c r="WDI41" s="1006"/>
      <c r="WDJ41" s="1006"/>
      <c r="WDK41" s="1006"/>
      <c r="WDL41" s="1006"/>
      <c r="WDM41" s="1006"/>
      <c r="WDN41" s="1006"/>
      <c r="WDO41" s="1006"/>
      <c r="WDP41" s="1006"/>
      <c r="WDQ41" s="1006"/>
      <c r="WDR41" s="1006"/>
      <c r="WDS41" s="1006"/>
      <c r="WDT41" s="1006"/>
      <c r="WDU41" s="1006"/>
      <c r="WDV41" s="1006"/>
      <c r="WDW41" s="1006"/>
      <c r="WDX41" s="1006"/>
      <c r="WDY41" s="1006"/>
      <c r="WDZ41" s="1006"/>
      <c r="WEA41" s="1006"/>
      <c r="WEB41" s="1006"/>
      <c r="WEC41" s="1006"/>
      <c r="WED41" s="1006"/>
      <c r="WEE41" s="1006"/>
      <c r="WEF41" s="1006"/>
      <c r="WEG41" s="1006"/>
      <c r="WEH41" s="1006"/>
      <c r="WEI41" s="1006"/>
      <c r="WEJ41" s="1006"/>
      <c r="WEK41" s="1006"/>
      <c r="WEL41" s="1006"/>
      <c r="WEM41" s="1006"/>
      <c r="WEN41" s="1006"/>
      <c r="WEO41" s="1006"/>
      <c r="WEP41" s="1006"/>
      <c r="WEQ41" s="1006"/>
      <c r="WER41" s="1006"/>
      <c r="WES41" s="1006"/>
      <c r="WET41" s="1006"/>
      <c r="WEU41" s="1006"/>
      <c r="WEV41" s="1006"/>
      <c r="WEW41" s="1006"/>
      <c r="WEX41" s="1006"/>
      <c r="WEY41" s="1006"/>
      <c r="WEZ41" s="1006"/>
      <c r="WFA41" s="1006"/>
      <c r="WFB41" s="1006"/>
      <c r="WFC41" s="1006"/>
      <c r="WFD41" s="1006"/>
      <c r="WFE41" s="1006"/>
      <c r="WFF41" s="1006"/>
      <c r="WFG41" s="1006"/>
      <c r="WFH41" s="1006"/>
      <c r="WFI41" s="1006"/>
      <c r="WFJ41" s="1006"/>
      <c r="WFK41" s="1006"/>
      <c r="WFL41" s="1006"/>
      <c r="WFM41" s="1006"/>
      <c r="WFN41" s="1006"/>
      <c r="WFO41" s="1006"/>
      <c r="WFP41" s="1006"/>
      <c r="WFQ41" s="1006"/>
      <c r="WFR41" s="1006"/>
      <c r="WFS41" s="1006"/>
      <c r="WFT41" s="1006"/>
      <c r="WFU41" s="1006"/>
      <c r="WFV41" s="1006"/>
      <c r="WFW41" s="1006"/>
      <c r="WFX41" s="1006"/>
      <c r="WFY41" s="1006"/>
      <c r="WFZ41" s="1006"/>
      <c r="WGA41" s="1006"/>
      <c r="WGB41" s="1006"/>
      <c r="WGC41" s="1006"/>
      <c r="WGD41" s="1006"/>
      <c r="WGE41" s="1006"/>
      <c r="WGF41" s="1006"/>
      <c r="WGG41" s="1006"/>
      <c r="WGH41" s="1006"/>
      <c r="WGI41" s="1006"/>
      <c r="WGJ41" s="1006"/>
      <c r="WGK41" s="1006"/>
      <c r="WGL41" s="1006"/>
      <c r="WGM41" s="1006"/>
      <c r="WGN41" s="1006"/>
      <c r="WGO41" s="1006"/>
      <c r="WGP41" s="1006"/>
      <c r="WGQ41" s="1006"/>
      <c r="WGR41" s="1006"/>
      <c r="WGS41" s="1006"/>
      <c r="WGT41" s="1006"/>
      <c r="WGU41" s="1006"/>
      <c r="WGV41" s="1006"/>
      <c r="WGW41" s="1006"/>
      <c r="WGX41" s="1006"/>
      <c r="WGY41" s="1006"/>
      <c r="WGZ41" s="1006"/>
      <c r="WHA41" s="1006"/>
      <c r="WHB41" s="1006"/>
      <c r="WHC41" s="1006"/>
      <c r="WHD41" s="1006"/>
      <c r="WHE41" s="1006"/>
      <c r="WHF41" s="1006"/>
      <c r="WHG41" s="1006"/>
      <c r="WHH41" s="1006"/>
      <c r="WHI41" s="1006"/>
      <c r="WHJ41" s="1006"/>
      <c r="WHK41" s="1006"/>
      <c r="WHL41" s="1006"/>
      <c r="WHM41" s="1006"/>
      <c r="WHN41" s="1006"/>
      <c r="WHO41" s="1006"/>
      <c r="WHP41" s="1006"/>
      <c r="WHQ41" s="1006"/>
      <c r="WHR41" s="1006"/>
      <c r="WHS41" s="1006"/>
      <c r="WHT41" s="1006"/>
      <c r="WHU41" s="1006"/>
      <c r="WHV41" s="1006"/>
      <c r="WHW41" s="1006"/>
      <c r="WHX41" s="1006"/>
      <c r="WHY41" s="1006"/>
      <c r="WHZ41" s="1006"/>
      <c r="WIA41" s="1006"/>
      <c r="WIB41" s="1006"/>
      <c r="WIC41" s="1006"/>
      <c r="WID41" s="1006"/>
      <c r="WIE41" s="1006"/>
      <c r="WIF41" s="1006"/>
      <c r="WIG41" s="1006"/>
      <c r="WIH41" s="1006"/>
      <c r="WII41" s="1006"/>
      <c r="WIJ41" s="1006"/>
      <c r="WIK41" s="1006"/>
      <c r="WIL41" s="1006"/>
      <c r="WIM41" s="1006"/>
      <c r="WIN41" s="1006"/>
      <c r="WIO41" s="1006"/>
      <c r="WIP41" s="1006"/>
      <c r="WIQ41" s="1006"/>
      <c r="WIR41" s="1006"/>
      <c r="WIS41" s="1006"/>
      <c r="WIT41" s="1006"/>
      <c r="WIU41" s="1006"/>
      <c r="WIV41" s="1006"/>
      <c r="WIW41" s="1006"/>
      <c r="WIX41" s="1006"/>
      <c r="WIY41" s="1006"/>
      <c r="WIZ41" s="1006"/>
      <c r="WJA41" s="1006"/>
      <c r="WJB41" s="1006"/>
      <c r="WJC41" s="1006"/>
      <c r="WJD41" s="1006"/>
      <c r="WJE41" s="1006"/>
      <c r="WJF41" s="1006"/>
      <c r="WJG41" s="1006"/>
      <c r="WJH41" s="1006"/>
      <c r="WJI41" s="1006"/>
      <c r="WJJ41" s="1006"/>
      <c r="WJK41" s="1006"/>
      <c r="WJL41" s="1006"/>
      <c r="WJM41" s="1006"/>
      <c r="WJN41" s="1006"/>
      <c r="WJO41" s="1006"/>
      <c r="WJP41" s="1006"/>
      <c r="WJQ41" s="1006"/>
      <c r="WJR41" s="1006"/>
      <c r="WJS41" s="1006"/>
      <c r="WJT41" s="1006"/>
      <c r="WJU41" s="1006"/>
      <c r="WJV41" s="1006"/>
      <c r="WJW41" s="1006"/>
      <c r="WJX41" s="1006"/>
      <c r="WJY41" s="1006"/>
      <c r="WJZ41" s="1006"/>
      <c r="WKA41" s="1006"/>
      <c r="WKB41" s="1006"/>
      <c r="WKC41" s="1006"/>
      <c r="WKD41" s="1006"/>
      <c r="WKE41" s="1006"/>
      <c r="WKF41" s="1006"/>
      <c r="WKG41" s="1006"/>
      <c r="WKH41" s="1006"/>
      <c r="WKI41" s="1006"/>
      <c r="WKJ41" s="1006"/>
      <c r="WKK41" s="1006"/>
      <c r="WKL41" s="1006"/>
      <c r="WKM41" s="1006"/>
      <c r="WKN41" s="1006"/>
      <c r="WKO41" s="1006"/>
      <c r="WKP41" s="1006"/>
      <c r="WKQ41" s="1006"/>
      <c r="WKR41" s="1006"/>
      <c r="WKS41" s="1006"/>
      <c r="WKT41" s="1006"/>
      <c r="WKU41" s="1006"/>
      <c r="WKV41" s="1006"/>
      <c r="WKW41" s="1006"/>
      <c r="WKX41" s="1006"/>
      <c r="WKY41" s="1006"/>
      <c r="WKZ41" s="1006"/>
      <c r="WLA41" s="1006"/>
      <c r="WLB41" s="1006"/>
      <c r="WLC41" s="1006"/>
      <c r="WLD41" s="1006"/>
      <c r="WLE41" s="1006"/>
      <c r="WLF41" s="1006"/>
      <c r="WLG41" s="1006"/>
      <c r="WLH41" s="1006"/>
      <c r="WLI41" s="1006"/>
      <c r="WLJ41" s="1006"/>
      <c r="WLK41" s="1006"/>
      <c r="WLL41" s="1006"/>
      <c r="WLM41" s="1006"/>
      <c r="WLN41" s="1006"/>
      <c r="WLO41" s="1006"/>
      <c r="WLP41" s="1006"/>
      <c r="WLQ41" s="1006"/>
      <c r="WLR41" s="1006"/>
      <c r="WLS41" s="1006"/>
      <c r="WLT41" s="1006"/>
      <c r="WLU41" s="1006"/>
      <c r="WLV41" s="1006"/>
      <c r="WLW41" s="1006"/>
      <c r="WLX41" s="1006"/>
      <c r="WLY41" s="1006"/>
      <c r="WLZ41" s="1006"/>
      <c r="WMA41" s="1006"/>
      <c r="WMB41" s="1006"/>
      <c r="WMC41" s="1006"/>
      <c r="WMD41" s="1006"/>
      <c r="WME41" s="1006"/>
      <c r="WMF41" s="1006"/>
      <c r="WMG41" s="1006"/>
      <c r="WMH41" s="1006"/>
      <c r="WMI41" s="1006"/>
      <c r="WMJ41" s="1006"/>
      <c r="WMK41" s="1006"/>
      <c r="WML41" s="1006"/>
      <c r="WMM41" s="1006"/>
      <c r="WMN41" s="1006"/>
      <c r="WMO41" s="1006"/>
      <c r="WMP41" s="1006"/>
      <c r="WMQ41" s="1006"/>
      <c r="WMR41" s="1006"/>
      <c r="WMS41" s="1006"/>
      <c r="WMT41" s="1006"/>
      <c r="WMU41" s="1006"/>
      <c r="WMV41" s="1006"/>
      <c r="WMW41" s="1006"/>
      <c r="WMX41" s="1006"/>
      <c r="WMY41" s="1006"/>
      <c r="WMZ41" s="1006"/>
      <c r="WNA41" s="1006"/>
      <c r="WNB41" s="1006"/>
      <c r="WNC41" s="1006"/>
      <c r="WND41" s="1006"/>
      <c r="WNE41" s="1006"/>
      <c r="WNF41" s="1006"/>
      <c r="WNG41" s="1006"/>
      <c r="WNH41" s="1006"/>
      <c r="WNI41" s="1006"/>
      <c r="WNJ41" s="1006"/>
      <c r="WNK41" s="1006"/>
      <c r="WNL41" s="1006"/>
      <c r="WNM41" s="1006"/>
      <c r="WNN41" s="1006"/>
      <c r="WNO41" s="1006"/>
      <c r="WNP41" s="1006"/>
      <c r="WNQ41" s="1006"/>
      <c r="WNR41" s="1006"/>
      <c r="WNS41" s="1006"/>
      <c r="WNT41" s="1006"/>
      <c r="WNU41" s="1006"/>
      <c r="WNV41" s="1006"/>
      <c r="WNW41" s="1006"/>
      <c r="WNX41" s="1006"/>
      <c r="WNY41" s="1006"/>
      <c r="WNZ41" s="1006"/>
      <c r="WOA41" s="1006"/>
      <c r="WOB41" s="1006"/>
      <c r="WOC41" s="1006"/>
      <c r="WOD41" s="1006"/>
      <c r="WOE41" s="1006"/>
      <c r="WOF41" s="1006"/>
      <c r="WOG41" s="1006"/>
      <c r="WOH41" s="1006"/>
      <c r="WOI41" s="1006"/>
      <c r="WOJ41" s="1006"/>
      <c r="WOK41" s="1006"/>
      <c r="WOL41" s="1006"/>
      <c r="WOM41" s="1006"/>
      <c r="WON41" s="1006"/>
      <c r="WOO41" s="1006"/>
      <c r="WOP41" s="1006"/>
      <c r="WOQ41" s="1006"/>
      <c r="WOR41" s="1006"/>
      <c r="WOS41" s="1006"/>
      <c r="WOT41" s="1006"/>
      <c r="WOU41" s="1006"/>
      <c r="WOV41" s="1006"/>
      <c r="WOW41" s="1006"/>
      <c r="WOX41" s="1006"/>
      <c r="WOY41" s="1006"/>
      <c r="WOZ41" s="1006"/>
      <c r="WPA41" s="1006"/>
      <c r="WPB41" s="1006"/>
      <c r="WPC41" s="1006"/>
      <c r="WPD41" s="1006"/>
      <c r="WPE41" s="1006"/>
      <c r="WPF41" s="1006"/>
      <c r="WPG41" s="1006"/>
      <c r="WPH41" s="1006"/>
      <c r="WPI41" s="1006"/>
      <c r="WPJ41" s="1006"/>
      <c r="WPK41" s="1006"/>
      <c r="WPL41" s="1006"/>
      <c r="WPM41" s="1006"/>
      <c r="WPN41" s="1006"/>
      <c r="WPO41" s="1006"/>
      <c r="WPP41" s="1006"/>
      <c r="WPQ41" s="1006"/>
      <c r="WPR41" s="1006"/>
      <c r="WPS41" s="1006"/>
      <c r="WPT41" s="1006"/>
      <c r="WPU41" s="1006"/>
      <c r="WPV41" s="1006"/>
      <c r="WPW41" s="1006"/>
      <c r="WPX41" s="1006"/>
      <c r="WPY41" s="1006"/>
      <c r="WPZ41" s="1006"/>
      <c r="WQA41" s="1006"/>
      <c r="WQB41" s="1006"/>
      <c r="WQC41" s="1006"/>
      <c r="WQD41" s="1006"/>
      <c r="WQE41" s="1006"/>
      <c r="WQF41" s="1006"/>
      <c r="WQG41" s="1006"/>
      <c r="WQH41" s="1006"/>
      <c r="WQI41" s="1006"/>
      <c r="WQJ41" s="1006"/>
      <c r="WQK41" s="1006"/>
      <c r="WQL41" s="1006"/>
      <c r="WQM41" s="1006"/>
      <c r="WQN41" s="1006"/>
      <c r="WQO41" s="1006"/>
      <c r="WQP41" s="1006"/>
      <c r="WQQ41" s="1006"/>
      <c r="WQR41" s="1006"/>
      <c r="WQS41" s="1006"/>
      <c r="WQT41" s="1006"/>
      <c r="WQU41" s="1006"/>
      <c r="WQV41" s="1006"/>
      <c r="WQW41" s="1006"/>
      <c r="WQX41" s="1006"/>
      <c r="WQY41" s="1006"/>
      <c r="WQZ41" s="1006"/>
      <c r="WRA41" s="1006"/>
      <c r="WRB41" s="1006"/>
      <c r="WRC41" s="1006"/>
      <c r="WRD41" s="1006"/>
      <c r="WRE41" s="1006"/>
      <c r="WRF41" s="1006"/>
      <c r="WRG41" s="1006"/>
      <c r="WRH41" s="1006"/>
      <c r="WRI41" s="1006"/>
      <c r="WRJ41" s="1006"/>
      <c r="WRK41" s="1006"/>
      <c r="WRL41" s="1006"/>
      <c r="WRM41" s="1006"/>
      <c r="WRN41" s="1006"/>
      <c r="WRO41" s="1006"/>
      <c r="WRP41" s="1006"/>
      <c r="WRQ41" s="1006"/>
      <c r="WRR41" s="1006"/>
      <c r="WRS41" s="1006"/>
      <c r="WRT41" s="1006"/>
      <c r="WRU41" s="1006"/>
      <c r="WRV41" s="1006"/>
      <c r="WRW41" s="1006"/>
      <c r="WRX41" s="1006"/>
      <c r="WRY41" s="1006"/>
      <c r="WRZ41" s="1006"/>
      <c r="WSA41" s="1006"/>
      <c r="WSB41" s="1006"/>
      <c r="WSC41" s="1006"/>
      <c r="WSD41" s="1006"/>
      <c r="WSE41" s="1006"/>
      <c r="WSF41" s="1006"/>
      <c r="WSG41" s="1006"/>
      <c r="WSH41" s="1006"/>
      <c r="WSI41" s="1006"/>
      <c r="WSJ41" s="1006"/>
      <c r="WSK41" s="1006"/>
      <c r="WSL41" s="1006"/>
      <c r="WSM41" s="1006"/>
      <c r="WSN41" s="1006"/>
      <c r="WSO41" s="1006"/>
      <c r="WSP41" s="1006"/>
      <c r="WSQ41" s="1006"/>
      <c r="WSR41" s="1006"/>
      <c r="WSS41" s="1006"/>
      <c r="WST41" s="1006"/>
      <c r="WSU41" s="1006"/>
      <c r="WSV41" s="1006"/>
      <c r="WSW41" s="1006"/>
      <c r="WSX41" s="1006"/>
      <c r="WSY41" s="1006"/>
      <c r="WSZ41" s="1006"/>
      <c r="WTA41" s="1006"/>
      <c r="WTB41" s="1006"/>
      <c r="WTC41" s="1006"/>
      <c r="WTD41" s="1006"/>
      <c r="WTE41" s="1006"/>
      <c r="WTF41" s="1006"/>
      <c r="WTG41" s="1006"/>
      <c r="WTH41" s="1006"/>
      <c r="WTI41" s="1006"/>
      <c r="WTJ41" s="1006"/>
      <c r="WTK41" s="1006"/>
      <c r="WTL41" s="1006"/>
      <c r="WTM41" s="1006"/>
      <c r="WTN41" s="1006"/>
      <c r="WTO41" s="1006"/>
      <c r="WTP41" s="1006"/>
      <c r="WTQ41" s="1006"/>
      <c r="WTR41" s="1006"/>
      <c r="WTS41" s="1006"/>
      <c r="WTT41" s="1006"/>
      <c r="WTU41" s="1006"/>
      <c r="WTV41" s="1006"/>
      <c r="WTW41" s="1006"/>
      <c r="WTX41" s="1006"/>
      <c r="WTY41" s="1006"/>
      <c r="WTZ41" s="1006"/>
      <c r="WUA41" s="1006"/>
      <c r="WUB41" s="1006"/>
      <c r="WUC41" s="1006"/>
      <c r="WUD41" s="1006"/>
      <c r="WUE41" s="1006"/>
      <c r="WUF41" s="1006"/>
      <c r="WUG41" s="1006"/>
      <c r="WUH41" s="1006"/>
      <c r="WUI41" s="1006"/>
      <c r="WUJ41" s="1006"/>
      <c r="WUK41" s="1006"/>
      <c r="WUL41" s="1006"/>
      <c r="WUM41" s="1006"/>
      <c r="WUN41" s="1006"/>
      <c r="WUO41" s="1006"/>
      <c r="WUP41" s="1006"/>
      <c r="WUQ41" s="1006"/>
      <c r="WUR41" s="1006"/>
      <c r="WUS41" s="1006"/>
      <c r="WUT41" s="1006"/>
      <c r="WUU41" s="1006"/>
      <c r="WUV41" s="1006"/>
      <c r="WUW41" s="1006"/>
      <c r="WUX41" s="1006"/>
      <c r="WUY41" s="1006"/>
      <c r="WUZ41" s="1006"/>
      <c r="WVA41" s="1006"/>
      <c r="WVB41" s="1006"/>
      <c r="WVC41" s="1006"/>
      <c r="WVD41" s="1006"/>
      <c r="WVE41" s="1006"/>
      <c r="WVF41" s="1006"/>
      <c r="WVG41" s="1006"/>
      <c r="WVH41" s="1006"/>
      <c r="WVI41" s="1006"/>
      <c r="WVJ41" s="1006"/>
      <c r="WVK41" s="1006"/>
      <c r="WVL41" s="1006"/>
      <c r="WVM41" s="1006"/>
      <c r="WVN41" s="1006"/>
      <c r="WVO41" s="1006"/>
      <c r="WVP41" s="1006"/>
      <c r="WVQ41" s="1006"/>
      <c r="WVR41" s="1006"/>
      <c r="WVS41" s="1006"/>
      <c r="WVT41" s="1006"/>
      <c r="WVU41" s="1006"/>
      <c r="WVV41" s="1006"/>
      <c r="WVW41" s="1006"/>
      <c r="WVX41" s="1006"/>
      <c r="WVY41" s="1006"/>
      <c r="WVZ41" s="1006"/>
      <c r="WWA41" s="1006"/>
      <c r="WWB41" s="1006"/>
      <c r="WWC41" s="1006"/>
      <c r="WWD41" s="1006"/>
      <c r="WWE41" s="1006"/>
      <c r="WWF41" s="1006"/>
      <c r="WWG41" s="1006"/>
      <c r="WWH41" s="1006"/>
      <c r="WWI41" s="1006"/>
      <c r="WWJ41" s="1006"/>
      <c r="WWK41" s="1006"/>
      <c r="WWL41" s="1006"/>
      <c r="WWM41" s="1006"/>
      <c r="WWN41" s="1006"/>
      <c r="WWO41" s="1006"/>
      <c r="WWP41" s="1006"/>
      <c r="WWQ41" s="1006"/>
      <c r="WWR41" s="1006"/>
      <c r="WWS41" s="1006"/>
      <c r="WWT41" s="1006"/>
      <c r="WWU41" s="1006"/>
      <c r="WWV41" s="1006"/>
      <c r="WWW41" s="1006"/>
      <c r="WWX41" s="1006"/>
      <c r="WWY41" s="1006"/>
      <c r="WWZ41" s="1006"/>
      <c r="WXA41" s="1006"/>
      <c r="WXB41" s="1006"/>
      <c r="WXC41" s="1006"/>
      <c r="WXD41" s="1006"/>
      <c r="WXE41" s="1006"/>
      <c r="WXF41" s="1006"/>
      <c r="WXG41" s="1006"/>
      <c r="WXH41" s="1006"/>
      <c r="WXI41" s="1006"/>
      <c r="WXJ41" s="1006"/>
      <c r="WXK41" s="1006"/>
      <c r="WXL41" s="1006"/>
      <c r="WXM41" s="1006"/>
      <c r="WXN41" s="1006"/>
      <c r="WXO41" s="1006"/>
      <c r="WXP41" s="1006"/>
      <c r="WXQ41" s="1006"/>
      <c r="WXR41" s="1006"/>
      <c r="WXS41" s="1006"/>
      <c r="WXT41" s="1006"/>
      <c r="WXU41" s="1006"/>
      <c r="WXV41" s="1006"/>
      <c r="WXW41" s="1006"/>
      <c r="WXX41" s="1006"/>
      <c r="WXY41" s="1006"/>
      <c r="WXZ41" s="1006"/>
      <c r="WYA41" s="1006"/>
      <c r="WYB41" s="1006"/>
      <c r="WYC41" s="1006"/>
      <c r="WYD41" s="1006"/>
      <c r="WYE41" s="1006"/>
      <c r="WYF41" s="1006"/>
      <c r="WYG41" s="1006"/>
      <c r="WYH41" s="1006"/>
      <c r="WYI41" s="1006"/>
      <c r="WYJ41" s="1006"/>
      <c r="WYK41" s="1006"/>
      <c r="WYL41" s="1006"/>
      <c r="WYM41" s="1006"/>
      <c r="WYN41" s="1006"/>
      <c r="WYO41" s="1006"/>
      <c r="WYP41" s="1006"/>
      <c r="WYQ41" s="1006"/>
      <c r="WYR41" s="1006"/>
      <c r="WYS41" s="1006"/>
      <c r="WYT41" s="1006"/>
      <c r="WYU41" s="1006"/>
      <c r="WYV41" s="1006"/>
      <c r="WYW41" s="1006"/>
      <c r="WYX41" s="1006"/>
      <c r="WYY41" s="1006"/>
      <c r="WYZ41" s="1006"/>
      <c r="WZA41" s="1006"/>
      <c r="WZB41" s="1006"/>
      <c r="WZC41" s="1006"/>
      <c r="WZD41" s="1006"/>
      <c r="WZE41" s="1006"/>
      <c r="WZF41" s="1006"/>
      <c r="WZG41" s="1006"/>
      <c r="WZH41" s="1006"/>
      <c r="WZI41" s="1006"/>
      <c r="WZJ41" s="1006"/>
      <c r="WZK41" s="1006"/>
      <c r="WZL41" s="1006"/>
      <c r="WZM41" s="1006"/>
      <c r="WZN41" s="1006"/>
      <c r="WZO41" s="1006"/>
      <c r="WZP41" s="1006"/>
      <c r="WZQ41" s="1006"/>
      <c r="WZR41" s="1006"/>
      <c r="WZS41" s="1006"/>
      <c r="WZT41" s="1006"/>
      <c r="WZU41" s="1006"/>
      <c r="WZV41" s="1006"/>
      <c r="WZW41" s="1006"/>
      <c r="WZX41" s="1006"/>
      <c r="WZY41" s="1006"/>
      <c r="WZZ41" s="1006"/>
      <c r="XAA41" s="1006"/>
      <c r="XAB41" s="1006"/>
      <c r="XAC41" s="1006"/>
      <c r="XAD41" s="1006"/>
      <c r="XAE41" s="1006"/>
      <c r="XAF41" s="1006"/>
      <c r="XAG41" s="1006"/>
      <c r="XAH41" s="1006"/>
      <c r="XAI41" s="1006"/>
      <c r="XAJ41" s="1006"/>
      <c r="XAK41" s="1006"/>
      <c r="XAL41" s="1006"/>
      <c r="XAM41" s="1006"/>
      <c r="XAN41" s="1006"/>
      <c r="XAO41" s="1006"/>
      <c r="XAP41" s="1006"/>
      <c r="XAQ41" s="1006"/>
      <c r="XAR41" s="1006"/>
      <c r="XAS41" s="1006"/>
      <c r="XAT41" s="1006"/>
      <c r="XAU41" s="1006"/>
      <c r="XAV41" s="1006"/>
      <c r="XAW41" s="1006"/>
      <c r="XAX41" s="1006"/>
      <c r="XAY41" s="1006"/>
      <c r="XAZ41" s="1006"/>
      <c r="XBA41" s="1006"/>
      <c r="XBB41" s="1006"/>
      <c r="XBC41" s="1006"/>
      <c r="XBD41" s="1006"/>
      <c r="XBE41" s="1006"/>
      <c r="XBF41" s="1006"/>
      <c r="XBG41" s="1006"/>
      <c r="XBH41" s="1006"/>
      <c r="XBI41" s="1006"/>
      <c r="XBJ41" s="1006"/>
      <c r="XBK41" s="1006"/>
      <c r="XBL41" s="1006"/>
      <c r="XBM41" s="1006"/>
      <c r="XBN41" s="1006"/>
      <c r="XBO41" s="1006"/>
      <c r="XBP41" s="1006"/>
      <c r="XBQ41" s="1006"/>
      <c r="XBR41" s="1006"/>
      <c r="XBS41" s="1006"/>
      <c r="XBT41" s="1006"/>
      <c r="XBU41" s="1006"/>
      <c r="XBV41" s="1006"/>
      <c r="XBW41" s="1006"/>
      <c r="XBX41" s="1006"/>
      <c r="XBY41" s="1006"/>
      <c r="XBZ41" s="1006"/>
      <c r="XCA41" s="1006"/>
      <c r="XCB41" s="1006"/>
      <c r="XCC41" s="1006"/>
      <c r="XCD41" s="1006"/>
      <c r="XCE41" s="1006"/>
      <c r="XCF41" s="1006"/>
      <c r="XCG41" s="1006"/>
      <c r="XCH41" s="1006"/>
      <c r="XCI41" s="1006"/>
      <c r="XCJ41" s="1006"/>
      <c r="XCK41" s="1006"/>
      <c r="XCL41" s="1006"/>
      <c r="XCM41" s="1006"/>
      <c r="XCN41" s="1006"/>
      <c r="XCO41" s="1006"/>
      <c r="XCP41" s="1006"/>
      <c r="XCQ41" s="1006"/>
      <c r="XCR41" s="1006"/>
      <c r="XCS41" s="1006"/>
      <c r="XCT41" s="1006"/>
      <c r="XCU41" s="1006"/>
      <c r="XCV41" s="1006"/>
      <c r="XCW41" s="1006"/>
      <c r="XCX41" s="1006"/>
      <c r="XCY41" s="1006"/>
      <c r="XCZ41" s="1006"/>
      <c r="XDA41" s="1006"/>
      <c r="XDB41" s="1006"/>
      <c r="XDC41" s="1006"/>
      <c r="XDD41" s="1006"/>
      <c r="XDE41" s="1006"/>
      <c r="XDF41" s="1006"/>
      <c r="XDG41" s="1006"/>
      <c r="XDH41" s="1006"/>
      <c r="XDI41" s="1006"/>
      <c r="XDJ41" s="1006"/>
      <c r="XDK41" s="1006"/>
      <c r="XDL41" s="1006"/>
      <c r="XDM41" s="1006"/>
      <c r="XDN41" s="1006"/>
      <c r="XDO41" s="1006"/>
      <c r="XDP41" s="1006"/>
      <c r="XDQ41" s="1006"/>
      <c r="XDR41" s="1006"/>
      <c r="XDS41" s="1006"/>
      <c r="XDT41" s="1006"/>
      <c r="XDU41" s="1006"/>
      <c r="XDV41" s="1006"/>
      <c r="XDW41" s="1006"/>
      <c r="XDX41" s="1006"/>
      <c r="XDY41" s="1006"/>
      <c r="XDZ41" s="1006"/>
      <c r="XEA41" s="1006"/>
      <c r="XEB41" s="1006"/>
      <c r="XEC41" s="1006"/>
      <c r="XED41" s="1006"/>
      <c r="XEE41" s="1006"/>
      <c r="XEF41" s="1006"/>
      <c r="XEG41" s="1006"/>
      <c r="XEH41" s="1006"/>
      <c r="XEI41" s="1006"/>
      <c r="XEJ41" s="1006"/>
      <c r="XEK41" s="1006"/>
      <c r="XEL41" s="1006"/>
      <c r="XEM41" s="1006"/>
      <c r="XEN41" s="1006"/>
      <c r="XEO41" s="1006"/>
      <c r="XEP41" s="1006"/>
      <c r="XEQ41" s="1006"/>
      <c r="XER41" s="1006"/>
      <c r="XES41" s="1006"/>
      <c r="XET41" s="1006"/>
      <c r="XEU41" s="1006"/>
      <c r="XEV41" s="1006"/>
      <c r="XEW41" s="1006"/>
      <c r="XEX41" s="1006"/>
      <c r="XEY41" s="1006"/>
      <c r="XEZ41" s="1006"/>
      <c r="XFA41" s="1006"/>
      <c r="XFB41" s="1006"/>
      <c r="XFC41" s="1006"/>
      <c r="XFD41" s="1006"/>
    </row>
    <row r="42" spans="1:16384" s="333" customFormat="1" ht="9" customHeight="1">
      <c r="A42" s="1013"/>
      <c r="B42" s="1013"/>
      <c r="C42" s="1013"/>
      <c r="D42" s="1013"/>
      <c r="E42" s="1013"/>
      <c r="F42" s="1013"/>
      <c r="G42" s="1013"/>
      <c r="H42" s="1013"/>
      <c r="I42" s="1013"/>
      <c r="J42" s="1013"/>
      <c r="K42" s="1013"/>
      <c r="L42" s="1013"/>
      <c r="M42" s="1013"/>
      <c r="N42" s="1013"/>
    </row>
    <row r="43" spans="1:16384" customFormat="1" ht="15.5">
      <c r="A43" s="1012" t="s">
        <v>68</v>
      </c>
      <c r="B43" s="1012"/>
      <c r="C43" s="1012"/>
      <c r="D43" s="1012"/>
      <c r="E43" s="1012"/>
      <c r="F43" s="1012"/>
      <c r="G43" s="1012"/>
      <c r="H43" s="1012"/>
      <c r="I43" s="1012"/>
      <c r="J43" s="1012"/>
      <c r="K43" s="1012"/>
      <c r="L43" s="1012"/>
      <c r="M43" s="1012"/>
      <c r="N43" s="1012"/>
    </row>
    <row r="44" spans="1:16384" customFormat="1" ht="28.5" customHeight="1">
      <c r="A44" s="1023" t="s">
        <v>374</v>
      </c>
      <c r="B44" s="1023"/>
      <c r="C44" s="1023"/>
      <c r="D44" s="1023"/>
      <c r="E44" s="1023"/>
      <c r="F44" s="1023"/>
      <c r="G44" s="1023"/>
      <c r="H44" s="1023"/>
      <c r="I44" s="1023"/>
      <c r="J44" s="1023"/>
      <c r="K44" s="1023"/>
      <c r="L44" s="1023"/>
      <c r="M44" s="1023"/>
      <c r="N44" s="1023"/>
    </row>
    <row r="45" spans="1:16384" customFormat="1" ht="30.75" customHeight="1">
      <c r="A45" s="1038" t="s">
        <v>412</v>
      </c>
      <c r="B45" s="1038"/>
      <c r="C45" s="1038"/>
      <c r="D45" s="1038"/>
      <c r="E45" s="1038"/>
      <c r="F45" s="1038"/>
      <c r="G45" s="1038"/>
      <c r="H45" s="1038"/>
      <c r="I45" s="1038"/>
      <c r="J45" s="1038"/>
      <c r="K45" s="1038"/>
      <c r="L45" s="1038"/>
      <c r="M45" s="1038"/>
      <c r="N45" s="1038"/>
      <c r="O45" s="1011"/>
      <c r="P45" s="1011"/>
    </row>
    <row r="46" spans="1:16384" s="1000" customFormat="1" ht="30.75" customHeight="1">
      <c r="A46" s="1039" t="s">
        <v>413</v>
      </c>
      <c r="B46" s="1039"/>
      <c r="C46" s="1039"/>
      <c r="D46" s="1039"/>
      <c r="E46" s="1039"/>
      <c r="F46" s="1039"/>
      <c r="G46" s="1039"/>
      <c r="H46" s="1039"/>
      <c r="I46" s="1039"/>
      <c r="J46" s="1039"/>
      <c r="K46" s="1039"/>
      <c r="L46" s="1039"/>
      <c r="M46" s="1039"/>
      <c r="N46" s="1039"/>
      <c r="O46" s="1028"/>
      <c r="P46" s="1028"/>
    </row>
    <row r="47" spans="1:16384" customFormat="1" ht="36" customHeight="1">
      <c r="A47" s="1011" t="s">
        <v>69</v>
      </c>
      <c r="B47" s="1011"/>
      <c r="C47" s="1011"/>
      <c r="D47" s="1011"/>
      <c r="E47" s="1011"/>
      <c r="F47" s="1011"/>
      <c r="G47" s="1011"/>
      <c r="H47" s="1011"/>
      <c r="I47" s="1011"/>
      <c r="J47" s="1011"/>
      <c r="K47" s="1011"/>
      <c r="L47" s="1011"/>
      <c r="M47" s="1011"/>
      <c r="N47" s="1011"/>
    </row>
    <row r="48" spans="1:16384" customFormat="1" ht="36" customHeight="1">
      <c r="A48" s="1011" t="s">
        <v>70</v>
      </c>
      <c r="B48" s="1011"/>
      <c r="C48" s="1011"/>
      <c r="D48" s="1011"/>
      <c r="E48" s="1011"/>
      <c r="F48" s="1011"/>
      <c r="G48" s="1011"/>
      <c r="H48" s="1011"/>
      <c r="I48" s="1011"/>
      <c r="J48" s="1011"/>
      <c r="K48" s="1011"/>
      <c r="L48" s="1011"/>
      <c r="M48" s="1011"/>
      <c r="N48" s="1011"/>
    </row>
    <row r="49" spans="1:16" ht="45" customHeight="1">
      <c r="A49" s="1011" t="s">
        <v>71</v>
      </c>
      <c r="B49" s="1011"/>
      <c r="C49" s="1011"/>
      <c r="D49" s="1011"/>
      <c r="E49" s="1011"/>
      <c r="F49" s="1011"/>
      <c r="G49" s="1011"/>
      <c r="H49" s="1011"/>
      <c r="I49" s="1011"/>
      <c r="J49" s="1011"/>
      <c r="K49" s="1011"/>
      <c r="L49" s="1011"/>
      <c r="M49" s="1011"/>
      <c r="N49" s="1011"/>
    </row>
    <row r="50" spans="1:16" ht="30.75" customHeight="1">
      <c r="A50" s="1011" t="s">
        <v>72</v>
      </c>
      <c r="B50" s="1011"/>
      <c r="C50" s="1011"/>
      <c r="D50" s="1011"/>
      <c r="E50" s="1011"/>
      <c r="F50" s="1011"/>
      <c r="G50" s="1011"/>
      <c r="H50" s="1011"/>
      <c r="I50" s="1011"/>
      <c r="J50" s="1011"/>
      <c r="K50" s="1011"/>
      <c r="L50" s="1011"/>
      <c r="M50" s="1011"/>
      <c r="N50" s="1011"/>
      <c r="O50" s="1011"/>
      <c r="P50" s="1011"/>
    </row>
    <row r="51" spans="1:16" s="335" customFormat="1" ht="8.25" customHeight="1">
      <c r="A51" s="1007"/>
      <c r="B51" s="1007"/>
      <c r="C51" s="1007"/>
      <c r="D51" s="1007"/>
      <c r="E51" s="1007"/>
      <c r="F51" s="1007"/>
      <c r="G51" s="1007"/>
      <c r="H51" s="1007"/>
      <c r="I51" s="1007"/>
      <c r="J51" s="1007"/>
      <c r="K51" s="1007"/>
      <c r="L51" s="1007"/>
      <c r="M51" s="1007"/>
      <c r="N51" s="1007"/>
    </row>
    <row r="52" spans="1:16" ht="15.5">
      <c r="A52" s="1022" t="s">
        <v>73</v>
      </c>
      <c r="B52" s="1022"/>
      <c r="C52" s="1022"/>
      <c r="D52" s="1022"/>
      <c r="E52" s="1022"/>
      <c r="F52" s="1022"/>
      <c r="G52" s="1022"/>
      <c r="H52" s="1022"/>
      <c r="I52" s="1022"/>
      <c r="J52" s="1022"/>
      <c r="K52" s="1022"/>
      <c r="L52" s="1022"/>
      <c r="M52" s="1022"/>
      <c r="N52" s="1022"/>
    </row>
    <row r="53" spans="1:16" ht="12.75" customHeight="1">
      <c r="A53" s="1024"/>
      <c r="B53" s="1024"/>
      <c r="C53" s="1024"/>
      <c r="D53" s="1024"/>
      <c r="E53" s="1024"/>
      <c r="F53" s="1024"/>
      <c r="G53" s="1024"/>
      <c r="H53" s="1024"/>
      <c r="I53" s="1024"/>
      <c r="J53" s="1024"/>
      <c r="K53" s="1024"/>
      <c r="L53" s="1024"/>
      <c r="M53" s="1024"/>
      <c r="N53" s="1024"/>
    </row>
    <row r="54" spans="1:16" ht="14">
      <c r="A54" s="1026" t="s">
        <v>74</v>
      </c>
      <c r="B54" s="1026"/>
      <c r="C54" s="1026"/>
      <c r="D54" s="1026"/>
      <c r="E54" s="1026"/>
      <c r="F54" s="1026"/>
      <c r="G54" s="1026"/>
      <c r="H54" s="1026"/>
      <c r="I54" s="1026"/>
      <c r="J54" s="1026"/>
      <c r="K54" s="1026"/>
      <c r="L54" s="1026"/>
      <c r="M54" s="1026"/>
      <c r="N54" s="1026"/>
    </row>
    <row r="55" spans="1:16" ht="12" customHeight="1">
      <c r="A55" s="1007"/>
      <c r="B55" s="1007"/>
      <c r="C55" s="1007"/>
      <c r="D55" s="1007"/>
      <c r="E55" s="1007"/>
      <c r="F55" s="1007"/>
      <c r="G55" s="1007"/>
      <c r="H55" s="1007"/>
      <c r="I55" s="1007"/>
      <c r="J55" s="1007"/>
      <c r="K55" s="1007"/>
      <c r="L55" s="1007"/>
      <c r="M55" s="1007"/>
      <c r="N55" s="1007"/>
    </row>
    <row r="56" spans="1:16" ht="15.75" customHeight="1">
      <c r="A56" s="1014" t="s">
        <v>75</v>
      </c>
      <c r="B56" s="1014"/>
      <c r="C56" s="1014"/>
      <c r="D56" s="1014"/>
      <c r="E56" s="1014"/>
      <c r="F56" s="1014"/>
      <c r="G56" s="1014"/>
      <c r="H56" s="1014"/>
      <c r="I56" s="1014"/>
      <c r="J56" s="1014"/>
      <c r="K56" s="1014"/>
      <c r="L56" s="1014"/>
      <c r="M56" s="1014"/>
      <c r="N56" s="1014"/>
    </row>
    <row r="57" spans="1:16" ht="36" customHeight="1">
      <c r="A57" s="1013" t="s">
        <v>414</v>
      </c>
      <c r="B57" s="1013"/>
      <c r="C57" s="1013"/>
      <c r="D57" s="1013"/>
      <c r="E57" s="1013"/>
      <c r="F57" s="1013"/>
      <c r="G57" s="1013"/>
      <c r="H57" s="1013"/>
      <c r="I57" s="1013"/>
      <c r="J57" s="1013"/>
      <c r="K57" s="1013"/>
      <c r="L57" s="1013"/>
      <c r="M57" s="1013"/>
      <c r="N57" s="1013"/>
    </row>
    <row r="58" spans="1:16" ht="28.5" customHeight="1">
      <c r="A58" s="1013" t="s">
        <v>406</v>
      </c>
      <c r="B58" s="1013"/>
      <c r="C58" s="1013"/>
      <c r="D58" s="1013"/>
      <c r="E58" s="1013"/>
      <c r="F58" s="1013"/>
      <c r="G58" s="1013"/>
      <c r="H58" s="1013"/>
      <c r="I58" s="1013"/>
      <c r="J58" s="1013"/>
      <c r="K58" s="1013"/>
      <c r="L58" s="1013"/>
      <c r="M58" s="1013"/>
      <c r="N58" s="1013"/>
    </row>
    <row r="59" spans="1:16" ht="28.5" customHeight="1">
      <c r="A59" s="1009" t="s">
        <v>376</v>
      </c>
      <c r="B59" s="1009"/>
      <c r="C59" s="1009"/>
      <c r="D59" s="1009"/>
      <c r="E59" s="1009"/>
      <c r="F59" s="1009"/>
      <c r="G59" s="1009"/>
      <c r="H59" s="1009"/>
      <c r="I59" s="1009"/>
      <c r="J59" s="1009"/>
      <c r="K59" s="1009"/>
      <c r="L59" s="1009"/>
      <c r="M59" s="1009"/>
      <c r="N59" s="1009"/>
    </row>
    <row r="60" spans="1:16" ht="10.5" customHeight="1">
      <c r="A60" s="1009"/>
      <c r="B60" s="1009"/>
      <c r="C60" s="1009"/>
      <c r="D60" s="1009"/>
      <c r="E60" s="1009"/>
      <c r="F60" s="1009"/>
      <c r="G60" s="1009"/>
      <c r="H60" s="1009"/>
      <c r="I60" s="1009"/>
      <c r="J60" s="1009"/>
      <c r="K60" s="1009"/>
      <c r="L60" s="1009"/>
      <c r="M60" s="1009"/>
      <c r="N60" s="1009"/>
    </row>
    <row r="61" spans="1:16" ht="15.5">
      <c r="A61" s="1014" t="s">
        <v>76</v>
      </c>
      <c r="B61" s="1014"/>
      <c r="C61" s="1014"/>
      <c r="D61" s="1014"/>
      <c r="E61" s="1014"/>
      <c r="F61" s="1014"/>
      <c r="G61" s="1014"/>
      <c r="H61" s="1014"/>
      <c r="I61" s="1014"/>
      <c r="J61" s="1014"/>
      <c r="K61" s="1014"/>
      <c r="L61" s="1014"/>
      <c r="M61" s="1014"/>
      <c r="N61" s="1014"/>
    </row>
    <row r="62" spans="1:16" s="335" customFormat="1" ht="8.25" customHeight="1">
      <c r="A62" s="1007"/>
      <c r="B62" s="1007"/>
      <c r="C62" s="1007"/>
      <c r="D62" s="1007"/>
      <c r="E62" s="1007"/>
      <c r="F62" s="1007"/>
      <c r="G62" s="1007"/>
      <c r="H62" s="1007"/>
      <c r="I62" s="1007"/>
      <c r="J62" s="1007"/>
      <c r="K62" s="1007"/>
      <c r="L62" s="1007"/>
      <c r="M62" s="1007"/>
      <c r="N62" s="1007"/>
    </row>
    <row r="63" spans="1:16" ht="31.5" customHeight="1">
      <c r="A63" s="1020" t="s">
        <v>377</v>
      </c>
      <c r="B63" s="1020"/>
      <c r="C63" s="1020"/>
      <c r="D63" s="1020"/>
      <c r="E63" s="1020"/>
      <c r="F63" s="1020"/>
      <c r="G63" s="1020"/>
      <c r="H63" s="1020"/>
      <c r="I63" s="1020"/>
      <c r="J63" s="1020"/>
      <c r="K63" s="1020"/>
      <c r="L63" s="1020"/>
      <c r="M63" s="1020"/>
      <c r="N63" s="1020"/>
    </row>
    <row r="64" spans="1:16" s="335" customFormat="1" ht="8.25" customHeight="1">
      <c r="A64" s="1007"/>
      <c r="B64" s="1007"/>
      <c r="C64" s="1007"/>
      <c r="D64" s="1007"/>
      <c r="E64" s="1007"/>
      <c r="F64" s="1007"/>
      <c r="G64" s="1007"/>
      <c r="H64" s="1007"/>
      <c r="I64" s="1007"/>
      <c r="J64" s="1007"/>
      <c r="K64" s="1007"/>
      <c r="L64" s="1007"/>
      <c r="M64" s="1007"/>
      <c r="N64" s="1007"/>
    </row>
    <row r="65" spans="1:14" ht="15.5">
      <c r="A65" s="1014" t="s">
        <v>77</v>
      </c>
      <c r="B65" s="1014"/>
      <c r="C65" s="1014"/>
      <c r="D65" s="1014"/>
      <c r="E65" s="1014"/>
      <c r="F65" s="1014"/>
      <c r="G65" s="1014"/>
      <c r="H65" s="1014"/>
      <c r="I65" s="1014"/>
      <c r="J65" s="1014"/>
      <c r="K65" s="1014"/>
      <c r="L65" s="1014"/>
      <c r="M65" s="1014"/>
      <c r="N65" s="1014"/>
    </row>
    <row r="66" spans="1:14" s="335" customFormat="1" ht="8.25" customHeight="1">
      <c r="A66" s="1007"/>
      <c r="B66" s="1007"/>
      <c r="C66" s="1007"/>
      <c r="D66" s="1007"/>
      <c r="E66" s="1007"/>
      <c r="F66" s="1007"/>
      <c r="G66" s="1007"/>
      <c r="H66" s="1007"/>
      <c r="I66" s="1007"/>
      <c r="J66" s="1007"/>
      <c r="K66" s="1007"/>
      <c r="L66" s="1007"/>
      <c r="M66" s="1007"/>
      <c r="N66" s="1007"/>
    </row>
    <row r="67" spans="1:14" ht="23.25" customHeight="1">
      <c r="A67" s="1009" t="s">
        <v>78</v>
      </c>
      <c r="B67" s="1009"/>
      <c r="C67" s="1009"/>
      <c r="D67" s="1009"/>
      <c r="E67" s="1009"/>
      <c r="F67" s="1009"/>
      <c r="G67" s="1009"/>
      <c r="H67" s="1009"/>
      <c r="I67" s="1009"/>
      <c r="J67" s="1009"/>
      <c r="K67" s="1009"/>
      <c r="L67" s="1009"/>
      <c r="M67" s="1009"/>
      <c r="N67" s="1009"/>
    </row>
    <row r="68" spans="1:14" ht="54.75" customHeight="1">
      <c r="A68" s="1020" t="s">
        <v>416</v>
      </c>
      <c r="B68" s="1020"/>
      <c r="C68" s="1020"/>
      <c r="D68" s="1020"/>
      <c r="E68" s="1020"/>
      <c r="F68" s="1020"/>
      <c r="G68" s="1020"/>
      <c r="H68" s="1020"/>
      <c r="I68" s="1020"/>
      <c r="J68" s="1020"/>
      <c r="K68" s="1020"/>
      <c r="L68" s="1020"/>
      <c r="M68" s="1020"/>
      <c r="N68" s="1020"/>
    </row>
    <row r="69" spans="1:14" ht="33" customHeight="1">
      <c r="A69" s="1020" t="s">
        <v>378</v>
      </c>
      <c r="B69" s="1020"/>
      <c r="C69" s="1020"/>
      <c r="D69" s="1020"/>
      <c r="E69" s="1020"/>
      <c r="F69" s="1020"/>
      <c r="G69" s="1020"/>
      <c r="H69" s="1020"/>
      <c r="I69" s="1020"/>
      <c r="J69" s="1020"/>
      <c r="K69" s="1020"/>
      <c r="L69" s="1020"/>
      <c r="M69" s="1020"/>
      <c r="N69" s="1020"/>
    </row>
    <row r="70" spans="1:14" ht="15.5" hidden="1">
      <c r="A70" s="1025" t="s">
        <v>79</v>
      </c>
      <c r="B70" s="1025"/>
      <c r="C70" s="1025"/>
      <c r="D70" s="1025"/>
      <c r="E70" s="1025"/>
      <c r="F70" s="1025"/>
      <c r="G70" s="1025"/>
      <c r="H70" s="1025"/>
      <c r="I70" s="1025"/>
      <c r="J70" s="1025"/>
      <c r="K70" s="1025"/>
      <c r="L70" s="1025"/>
      <c r="M70" s="1025"/>
      <c r="N70" s="1025"/>
    </row>
    <row r="71" spans="1:14" ht="35.25" customHeight="1">
      <c r="A71" s="1021" t="s">
        <v>395</v>
      </c>
      <c r="B71" s="1021"/>
      <c r="C71" s="1021"/>
      <c r="D71" s="1021"/>
      <c r="E71" s="1021"/>
      <c r="F71" s="1021"/>
      <c r="G71" s="1021"/>
      <c r="H71" s="1021"/>
      <c r="I71" s="1021"/>
      <c r="J71" s="1021"/>
      <c r="K71" s="1021"/>
      <c r="L71" s="1021"/>
      <c r="M71" s="1021"/>
      <c r="N71" s="1021"/>
    </row>
    <row r="72" spans="1:14" ht="19.5" customHeight="1">
      <c r="A72" s="1014" t="s">
        <v>405</v>
      </c>
      <c r="B72" s="1014"/>
      <c r="C72" s="1014"/>
      <c r="D72" s="1014"/>
      <c r="E72" s="1014"/>
      <c r="F72" s="1014"/>
      <c r="G72" s="1014"/>
      <c r="H72" s="1014"/>
      <c r="I72" s="1014"/>
      <c r="J72" s="1014"/>
      <c r="K72" s="1014"/>
      <c r="L72" s="1014"/>
      <c r="M72" s="1014"/>
      <c r="N72" s="1014"/>
    </row>
    <row r="73" spans="1:14" ht="75" customHeight="1">
      <c r="A73" s="1013" t="s">
        <v>409</v>
      </c>
      <c r="B73" s="1013"/>
      <c r="C73" s="1013"/>
      <c r="D73" s="1013"/>
      <c r="E73" s="1013"/>
      <c r="F73" s="1013"/>
      <c r="G73" s="1013"/>
      <c r="H73" s="1013"/>
      <c r="I73" s="1013"/>
      <c r="J73" s="1013"/>
      <c r="K73" s="1013"/>
      <c r="L73" s="1013"/>
      <c r="M73" s="1013"/>
      <c r="N73" s="1013"/>
    </row>
    <row r="74" spans="1:14" ht="11.25" customHeight="1">
      <c r="A74" s="1024"/>
      <c r="B74" s="1024"/>
      <c r="C74" s="1024"/>
      <c r="D74" s="1024"/>
      <c r="E74" s="1024"/>
      <c r="F74" s="1024"/>
      <c r="G74" s="1024"/>
      <c r="H74" s="1024"/>
      <c r="I74" s="1024"/>
      <c r="J74" s="1024"/>
      <c r="K74" s="1024"/>
      <c r="L74" s="1024"/>
      <c r="M74" s="1024"/>
      <c r="N74" s="1024"/>
    </row>
    <row r="75" spans="1:14" ht="15.75" customHeight="1">
      <c r="A75" s="1014" t="s">
        <v>80</v>
      </c>
      <c r="B75" s="1014"/>
      <c r="C75" s="1014"/>
      <c r="D75" s="1014"/>
      <c r="E75" s="1014"/>
      <c r="F75" s="1014"/>
      <c r="G75" s="1014"/>
      <c r="H75" s="1014"/>
      <c r="I75" s="1014"/>
      <c r="J75" s="1014"/>
      <c r="K75" s="1014"/>
      <c r="L75" s="1014"/>
      <c r="M75" s="1014"/>
      <c r="N75" s="1014"/>
    </row>
    <row r="76" spans="1:14" ht="36" customHeight="1">
      <c r="A76" s="1013" t="s">
        <v>410</v>
      </c>
      <c r="B76" s="1013"/>
      <c r="C76" s="1013"/>
      <c r="D76" s="1013"/>
      <c r="E76" s="1013"/>
      <c r="F76" s="1013"/>
      <c r="G76" s="1013"/>
      <c r="H76" s="1013"/>
      <c r="I76" s="1013"/>
      <c r="J76" s="1013"/>
      <c r="K76" s="1013"/>
      <c r="L76" s="1013"/>
      <c r="M76" s="1013"/>
      <c r="N76" s="1013"/>
    </row>
    <row r="77" spans="1:14" ht="11.25" customHeight="1">
      <c r="A77" s="1024"/>
      <c r="B77" s="1024"/>
      <c r="C77" s="1024"/>
      <c r="D77" s="1024"/>
      <c r="E77" s="1024"/>
      <c r="F77" s="1024"/>
      <c r="G77" s="1024"/>
      <c r="H77" s="1024"/>
      <c r="I77" s="1024"/>
      <c r="J77" s="1024"/>
      <c r="K77" s="1024"/>
      <c r="L77" s="1024"/>
      <c r="M77" s="1024"/>
      <c r="N77" s="1024"/>
    </row>
    <row r="78" spans="1:14" ht="14">
      <c r="A78" s="1026" t="s">
        <v>81</v>
      </c>
      <c r="B78" s="1026"/>
      <c r="C78" s="1026"/>
      <c r="D78" s="1026"/>
      <c r="E78" s="1026"/>
      <c r="F78" s="1026"/>
      <c r="G78" s="1026"/>
      <c r="H78" s="1026"/>
      <c r="I78" s="1026"/>
      <c r="J78" s="1026"/>
      <c r="K78" s="1026"/>
      <c r="L78" s="1026"/>
      <c r="M78" s="1026"/>
      <c r="N78" s="1026"/>
    </row>
    <row r="79" spans="1:14" s="335" customFormat="1" ht="8.25" customHeight="1">
      <c r="A79" s="1007"/>
      <c r="B79" s="1007"/>
      <c r="C79" s="1007"/>
      <c r="D79" s="1007"/>
      <c r="E79" s="1007"/>
      <c r="F79" s="1007"/>
      <c r="G79" s="1007"/>
      <c r="H79" s="1007"/>
      <c r="I79" s="1007"/>
      <c r="J79" s="1007"/>
      <c r="K79" s="1007"/>
      <c r="L79" s="1007"/>
      <c r="M79" s="1007"/>
      <c r="N79" s="1007"/>
    </row>
    <row r="80" spans="1:14" ht="129.75" customHeight="1">
      <c r="A80" s="1027" t="s">
        <v>379</v>
      </c>
      <c r="B80" s="1027"/>
      <c r="C80" s="1027"/>
      <c r="D80" s="1027"/>
      <c r="E80" s="1027"/>
      <c r="F80" s="1027"/>
      <c r="G80" s="1027"/>
      <c r="H80" s="1027"/>
      <c r="I80" s="1027"/>
      <c r="J80" s="1027"/>
      <c r="K80" s="1027"/>
      <c r="L80" s="1027"/>
      <c r="M80" s="1027"/>
      <c r="N80" s="1027"/>
    </row>
    <row r="81" spans="1:14" ht="39.75" customHeight="1">
      <c r="A81" s="1009" t="s">
        <v>380</v>
      </c>
      <c r="B81" s="1009"/>
      <c r="C81" s="1009"/>
      <c r="D81" s="1009"/>
      <c r="E81" s="1009"/>
      <c r="F81" s="1009"/>
      <c r="G81" s="1009"/>
      <c r="H81" s="1009"/>
      <c r="I81" s="1009"/>
      <c r="J81" s="1009"/>
      <c r="K81" s="1009"/>
      <c r="L81" s="1009"/>
      <c r="M81" s="1009"/>
      <c r="N81" s="1009"/>
    </row>
    <row r="82" spans="1:14" ht="33.75" customHeight="1">
      <c r="A82" s="1009" t="s">
        <v>82</v>
      </c>
      <c r="B82" s="1009"/>
      <c r="C82" s="1009"/>
      <c r="D82" s="1009"/>
      <c r="E82" s="1009"/>
      <c r="F82" s="1009"/>
      <c r="G82" s="1009"/>
      <c r="H82" s="1009"/>
      <c r="I82" s="1009"/>
      <c r="J82" s="1009"/>
      <c r="K82" s="1009"/>
      <c r="L82" s="1009"/>
      <c r="M82" s="1009"/>
      <c r="N82" s="1009"/>
    </row>
    <row r="83" spans="1:14" s="723" customFormat="1" ht="27" customHeight="1">
      <c r="A83" s="1032" t="s">
        <v>381</v>
      </c>
      <c r="B83" s="1032"/>
      <c r="C83" s="1032"/>
      <c r="D83" s="1032"/>
      <c r="E83" s="1032"/>
      <c r="F83" s="1032"/>
      <c r="G83" s="1032"/>
      <c r="H83" s="1032"/>
      <c r="I83" s="1032"/>
      <c r="J83" s="1032"/>
      <c r="K83" s="1032"/>
      <c r="L83" s="1032"/>
      <c r="M83" s="1032"/>
      <c r="N83" s="1032"/>
    </row>
    <row r="84" spans="1:14" ht="41.25" customHeight="1">
      <c r="A84" s="1009" t="s">
        <v>83</v>
      </c>
      <c r="B84" s="1009"/>
      <c r="C84" s="1009"/>
      <c r="D84" s="1009"/>
      <c r="E84" s="1009"/>
      <c r="F84" s="1009"/>
      <c r="G84" s="1009"/>
      <c r="H84" s="1009"/>
      <c r="I84" s="1009"/>
      <c r="J84" s="1009"/>
      <c r="K84" s="1009"/>
      <c r="L84" s="1009"/>
      <c r="M84" s="1009"/>
      <c r="N84" s="1009"/>
    </row>
    <row r="85" spans="1:14" ht="28.5" customHeight="1">
      <c r="A85" s="1031" t="s">
        <v>84</v>
      </c>
      <c r="B85" s="1009"/>
      <c r="C85" s="1009"/>
      <c r="D85" s="1009"/>
      <c r="E85" s="1009"/>
      <c r="F85" s="1009"/>
      <c r="G85" s="1009"/>
      <c r="H85" s="1009"/>
      <c r="I85" s="1009"/>
      <c r="J85" s="1009"/>
      <c r="K85" s="1009"/>
      <c r="L85" s="1009"/>
      <c r="M85" s="1009"/>
      <c r="N85" s="1009"/>
    </row>
    <row r="86" spans="1:14" ht="27.75" customHeight="1">
      <c r="A86" s="1031" t="s">
        <v>85</v>
      </c>
      <c r="B86" s="1009"/>
      <c r="C86" s="1009"/>
      <c r="D86" s="1009"/>
      <c r="E86" s="1009"/>
      <c r="F86" s="1009"/>
      <c r="G86" s="1009"/>
      <c r="H86" s="1009"/>
      <c r="I86" s="1009"/>
      <c r="J86" s="1009"/>
      <c r="K86" s="1009"/>
      <c r="L86" s="1009"/>
      <c r="M86" s="1009"/>
      <c r="N86" s="1009"/>
    </row>
    <row r="87" spans="1:14" ht="16.5" customHeight="1">
      <c r="A87" s="1010" t="s">
        <v>86</v>
      </c>
      <c r="B87" s="1010"/>
      <c r="C87" s="1010"/>
      <c r="D87" s="1010"/>
      <c r="E87" s="1010"/>
      <c r="F87" s="1010"/>
      <c r="G87" s="1010"/>
      <c r="H87" s="1010"/>
      <c r="I87" s="1010"/>
      <c r="J87" s="1010"/>
      <c r="K87" s="1010"/>
      <c r="L87" s="1010"/>
      <c r="M87" s="1010"/>
      <c r="N87" s="1010"/>
    </row>
    <row r="88" spans="1:14" ht="40.5" customHeight="1">
      <c r="A88" s="1004" t="s">
        <v>382</v>
      </c>
      <c r="B88" s="1004"/>
      <c r="C88" s="1004"/>
      <c r="D88" s="1004"/>
      <c r="E88" s="1004"/>
      <c r="F88" s="1004"/>
      <c r="G88" s="1004"/>
      <c r="H88" s="1004"/>
      <c r="I88" s="1004"/>
      <c r="J88" s="1004"/>
      <c r="K88" s="1004"/>
      <c r="L88" s="1004"/>
      <c r="M88" s="1004"/>
      <c r="N88" s="1004"/>
    </row>
    <row r="89" spans="1:14" ht="10.5" customHeight="1">
      <c r="A89" s="1033"/>
      <c r="B89" s="1034"/>
      <c r="C89" s="1034"/>
      <c r="D89" s="1034"/>
      <c r="E89" s="1034"/>
      <c r="F89" s="1034"/>
      <c r="G89" s="1034"/>
      <c r="H89" s="1034"/>
      <c r="I89" s="1034"/>
      <c r="J89" s="1034"/>
      <c r="K89" s="1034"/>
      <c r="L89" s="1034"/>
      <c r="M89" s="1034"/>
      <c r="N89" s="1034"/>
    </row>
    <row r="90" spans="1:14" ht="14">
      <c r="A90" s="1026" t="s">
        <v>87</v>
      </c>
      <c r="B90" s="1026"/>
      <c r="C90" s="1026"/>
      <c r="D90" s="1026"/>
      <c r="E90" s="1026"/>
      <c r="F90" s="1026"/>
      <c r="G90" s="1026"/>
      <c r="H90" s="1026"/>
      <c r="I90" s="1026"/>
      <c r="J90" s="1026"/>
      <c r="K90" s="1026"/>
      <c r="L90" s="1026"/>
      <c r="M90" s="1026"/>
      <c r="N90" s="1026"/>
    </row>
    <row r="91" spans="1:14" s="335" customFormat="1" ht="8.25" customHeight="1">
      <c r="A91" s="1007"/>
      <c r="B91" s="1007"/>
      <c r="C91" s="1007"/>
      <c r="D91" s="1007"/>
      <c r="E91" s="1007"/>
      <c r="F91" s="1007"/>
      <c r="G91" s="1007"/>
      <c r="H91" s="1007"/>
      <c r="I91" s="1007"/>
      <c r="J91" s="1007"/>
      <c r="K91" s="1007"/>
      <c r="L91" s="1007"/>
      <c r="M91" s="1007"/>
      <c r="N91" s="1007"/>
    </row>
    <row r="92" spans="1:14" ht="29.25" customHeight="1">
      <c r="A92" s="1009" t="s">
        <v>88</v>
      </c>
      <c r="B92" s="1009"/>
      <c r="C92" s="1009"/>
      <c r="D92" s="1009"/>
      <c r="E92" s="1009"/>
      <c r="F92" s="1009"/>
      <c r="G92" s="1009"/>
      <c r="H92" s="1009"/>
      <c r="I92" s="1009"/>
      <c r="J92" s="1009"/>
      <c r="K92" s="1009"/>
      <c r="L92" s="1009"/>
      <c r="M92" s="1009"/>
      <c r="N92" s="1009"/>
    </row>
    <row r="93" spans="1:14" ht="51" customHeight="1">
      <c r="A93" s="1036" t="s">
        <v>89</v>
      </c>
      <c r="B93" s="1020"/>
      <c r="C93" s="1020"/>
      <c r="D93" s="1020"/>
      <c r="E93" s="1020"/>
      <c r="F93" s="1020"/>
      <c r="G93" s="1020"/>
      <c r="H93" s="1020"/>
      <c r="I93" s="1020"/>
      <c r="J93" s="1020"/>
      <c r="K93" s="1020"/>
      <c r="L93" s="1020"/>
      <c r="M93" s="1020"/>
      <c r="N93" s="1020"/>
    </row>
    <row r="94" spans="1:14" ht="56.25" customHeight="1">
      <c r="A94" s="1017" t="s">
        <v>372</v>
      </c>
      <c r="B94" s="1018"/>
      <c r="C94" s="1018"/>
      <c r="D94" s="1018"/>
      <c r="E94" s="1018"/>
      <c r="F94" s="1018"/>
      <c r="G94" s="1018"/>
      <c r="H94" s="1018"/>
      <c r="I94" s="1018"/>
      <c r="J94" s="1018"/>
      <c r="K94" s="1018"/>
      <c r="L94" s="1018"/>
      <c r="M94" s="1018"/>
      <c r="N94" s="1018"/>
    </row>
    <row r="95" spans="1:14" ht="178.5" customHeight="1">
      <c r="A95" s="1019" t="s">
        <v>396</v>
      </c>
      <c r="B95" s="1020"/>
      <c r="C95" s="1020"/>
      <c r="D95" s="1020"/>
      <c r="E95" s="1020"/>
      <c r="F95" s="1020"/>
      <c r="G95" s="1020"/>
      <c r="H95" s="1020"/>
      <c r="I95" s="1020"/>
      <c r="J95" s="1020"/>
      <c r="K95" s="1020"/>
      <c r="L95" s="1020"/>
      <c r="M95" s="1020"/>
      <c r="N95" s="1020"/>
    </row>
    <row r="96" spans="1:14" s="335" customFormat="1" ht="14.25" customHeight="1">
      <c r="A96" s="1035" t="s">
        <v>90</v>
      </c>
      <c r="B96" s="1035"/>
      <c r="C96" s="1035"/>
      <c r="D96" s="1035"/>
      <c r="E96" s="1035"/>
      <c r="F96" s="1035"/>
      <c r="G96" s="1035"/>
      <c r="H96" s="1035"/>
      <c r="I96" s="1035"/>
      <c r="J96" s="1035"/>
      <c r="K96" s="1035"/>
      <c r="L96" s="1035"/>
      <c r="M96" s="1035"/>
      <c r="N96" s="1035"/>
    </row>
    <row r="97" spans="1:16384" s="335" customFormat="1" ht="14.25" customHeight="1">
      <c r="A97" s="1015"/>
      <c r="B97" s="1016"/>
      <c r="C97" s="1016"/>
      <c r="D97" s="1016"/>
      <c r="E97" s="1016"/>
      <c r="F97" s="1016"/>
      <c r="G97" s="1016"/>
      <c r="H97" s="1016"/>
      <c r="I97" s="1016"/>
      <c r="J97" s="1016"/>
      <c r="K97" s="1016"/>
      <c r="L97" s="1016"/>
      <c r="M97" s="1016"/>
      <c r="N97" s="1016"/>
    </row>
    <row r="98" spans="1:16384" customFormat="1" ht="36" customHeight="1">
      <c r="A98" s="1019" t="s">
        <v>91</v>
      </c>
      <c r="B98" s="1020"/>
      <c r="C98" s="1020"/>
      <c r="D98" s="1020"/>
      <c r="E98" s="1020"/>
      <c r="F98" s="1020"/>
      <c r="G98" s="1020"/>
      <c r="H98" s="1020"/>
      <c r="I98" s="1020"/>
      <c r="J98" s="1020"/>
      <c r="K98" s="1020"/>
      <c r="L98" s="1020"/>
      <c r="M98" s="1020"/>
      <c r="N98" s="1020"/>
    </row>
    <row r="99" spans="1:16384" customFormat="1" ht="16.5" customHeight="1">
      <c r="A99" s="1010" t="s">
        <v>92</v>
      </c>
      <c r="B99" s="1010"/>
      <c r="C99" s="1010"/>
      <c r="D99" s="1010"/>
      <c r="E99" s="1010"/>
      <c r="F99" s="1010"/>
      <c r="G99" s="1010"/>
      <c r="H99" s="1010"/>
      <c r="I99" s="1010"/>
      <c r="J99" s="1010"/>
      <c r="K99" s="1010"/>
      <c r="L99" s="1010"/>
      <c r="M99" s="1010"/>
      <c r="N99" s="1010"/>
    </row>
    <row r="100" spans="1:16384" customFormat="1" ht="30" customHeight="1">
      <c r="A100" s="1004" t="s">
        <v>383</v>
      </c>
      <c r="B100" s="1004"/>
      <c r="C100" s="1004"/>
      <c r="D100" s="1004"/>
      <c r="E100" s="1004"/>
      <c r="F100" s="1004"/>
      <c r="G100" s="1004"/>
      <c r="H100" s="1004"/>
      <c r="I100" s="1004"/>
      <c r="J100" s="1004"/>
      <c r="K100" s="1004"/>
      <c r="L100" s="1004"/>
      <c r="M100" s="1004"/>
      <c r="N100" s="1004"/>
      <c r="O100" s="1004"/>
      <c r="P100" s="1004"/>
      <c r="Q100" s="1004"/>
      <c r="R100" s="1004"/>
      <c r="S100" s="1004"/>
      <c r="T100" s="1004"/>
      <c r="U100" s="1004"/>
      <c r="V100" s="1004"/>
      <c r="W100" s="1004"/>
      <c r="X100" s="1004"/>
      <c r="Y100" s="1004"/>
      <c r="Z100" s="1004"/>
      <c r="AA100" s="1004"/>
      <c r="AB100" s="1004"/>
      <c r="AC100" s="1004"/>
      <c r="AD100" s="1004"/>
      <c r="AE100" s="1004"/>
      <c r="AF100" s="1004"/>
      <c r="AG100" s="1004"/>
      <c r="AH100" s="1004"/>
      <c r="AI100" s="1004"/>
      <c r="AJ100" s="1004"/>
      <c r="AK100" s="1004"/>
      <c r="AL100" s="1004"/>
      <c r="AM100" s="1004"/>
      <c r="AN100" s="1004"/>
      <c r="AO100" s="1004"/>
      <c r="AP100" s="1004"/>
      <c r="AQ100" s="1004"/>
      <c r="AR100" s="1004"/>
      <c r="AS100" s="1004"/>
      <c r="AT100" s="1004"/>
      <c r="AU100" s="1004"/>
      <c r="AV100" s="1004"/>
      <c r="AW100" s="1004"/>
      <c r="AX100" s="1004"/>
      <c r="AY100" s="1004"/>
      <c r="AZ100" s="1004"/>
      <c r="BA100" s="1004"/>
      <c r="BB100" s="1004"/>
      <c r="BC100" s="1004"/>
      <c r="BD100" s="1004"/>
      <c r="BE100" s="1004"/>
      <c r="BF100" s="1004"/>
      <c r="BG100" s="1004"/>
      <c r="BH100" s="1004"/>
      <c r="BI100" s="1004"/>
      <c r="BJ100" s="1004"/>
      <c r="BK100" s="1004"/>
      <c r="BL100" s="1004"/>
      <c r="BM100" s="1004"/>
      <c r="BN100" s="1004"/>
      <c r="BO100" s="1004"/>
      <c r="BP100" s="1004"/>
      <c r="BQ100" s="1004"/>
      <c r="BR100" s="1004"/>
      <c r="BS100" s="1004"/>
      <c r="BT100" s="1004"/>
      <c r="BU100" s="1004"/>
      <c r="BV100" s="1004"/>
      <c r="BW100" s="1004"/>
      <c r="BX100" s="1004"/>
      <c r="BY100" s="1004"/>
      <c r="BZ100" s="1004"/>
      <c r="CA100" s="1004"/>
      <c r="CB100" s="1004"/>
      <c r="CC100" s="1004"/>
      <c r="CD100" s="1004"/>
      <c r="CE100" s="1004"/>
      <c r="CF100" s="1004"/>
      <c r="CG100" s="1004"/>
      <c r="CH100" s="1004"/>
      <c r="CI100" s="1004"/>
      <c r="CJ100" s="1004"/>
      <c r="CK100" s="1004"/>
      <c r="CL100" s="1004"/>
      <c r="CM100" s="1004"/>
      <c r="CN100" s="1004"/>
      <c r="CO100" s="1004"/>
      <c r="CP100" s="1004"/>
      <c r="CQ100" s="1004"/>
      <c r="CR100" s="1004"/>
      <c r="CS100" s="1004"/>
      <c r="CT100" s="1004"/>
      <c r="CU100" s="1004"/>
      <c r="CV100" s="1004"/>
      <c r="CW100" s="1004"/>
      <c r="CX100" s="1004"/>
      <c r="CY100" s="1004"/>
      <c r="CZ100" s="1004"/>
      <c r="DA100" s="1004"/>
      <c r="DB100" s="1004"/>
      <c r="DC100" s="1004"/>
      <c r="DD100" s="1004"/>
      <c r="DE100" s="1004"/>
      <c r="DF100" s="1004"/>
      <c r="DG100" s="1004"/>
      <c r="DH100" s="1004"/>
      <c r="DI100" s="1004"/>
      <c r="DJ100" s="1004"/>
      <c r="DK100" s="1004"/>
      <c r="DL100" s="1004"/>
      <c r="DM100" s="1004"/>
      <c r="DN100" s="1004"/>
      <c r="DO100" s="1004"/>
      <c r="DP100" s="1004"/>
      <c r="DQ100" s="1004"/>
      <c r="DR100" s="1004"/>
      <c r="DS100" s="1004"/>
      <c r="DT100" s="1004"/>
      <c r="DU100" s="1004"/>
      <c r="DV100" s="1004"/>
      <c r="DW100" s="1004"/>
      <c r="DX100" s="1004"/>
      <c r="DY100" s="1004"/>
      <c r="DZ100" s="1004"/>
      <c r="EA100" s="1004"/>
      <c r="EB100" s="1004"/>
      <c r="EC100" s="1004"/>
      <c r="ED100" s="1004"/>
      <c r="EE100" s="1004"/>
      <c r="EF100" s="1004"/>
      <c r="EG100" s="1004"/>
      <c r="EH100" s="1004"/>
      <c r="EI100" s="1004"/>
      <c r="EJ100" s="1004"/>
      <c r="EK100" s="1004"/>
      <c r="EL100" s="1004"/>
      <c r="EM100" s="1004"/>
      <c r="EN100" s="1004"/>
      <c r="EO100" s="1004"/>
      <c r="EP100" s="1004"/>
      <c r="EQ100" s="1004"/>
      <c r="ER100" s="1004"/>
      <c r="ES100" s="1004"/>
      <c r="ET100" s="1004"/>
      <c r="EU100" s="1004"/>
      <c r="EV100" s="1004"/>
      <c r="EW100" s="1004"/>
      <c r="EX100" s="1004"/>
      <c r="EY100" s="1004"/>
      <c r="EZ100" s="1004"/>
      <c r="FA100" s="1004"/>
      <c r="FB100" s="1004"/>
      <c r="FC100" s="1004"/>
      <c r="FD100" s="1004"/>
      <c r="FE100" s="1004"/>
      <c r="FF100" s="1004"/>
      <c r="FG100" s="1004"/>
      <c r="FH100" s="1004"/>
      <c r="FI100" s="1004"/>
      <c r="FJ100" s="1004"/>
      <c r="FK100" s="1004"/>
      <c r="FL100" s="1004"/>
      <c r="FM100" s="1004"/>
      <c r="FN100" s="1004"/>
      <c r="FO100" s="1004"/>
      <c r="FP100" s="1004"/>
      <c r="FQ100" s="1004"/>
      <c r="FR100" s="1004"/>
      <c r="FS100" s="1004"/>
      <c r="FT100" s="1004"/>
      <c r="FU100" s="1004"/>
      <c r="FV100" s="1004"/>
      <c r="FW100" s="1004"/>
      <c r="FX100" s="1004"/>
      <c r="FY100" s="1004"/>
      <c r="FZ100" s="1004"/>
      <c r="GA100" s="1004"/>
      <c r="GB100" s="1004"/>
      <c r="GC100" s="1004"/>
      <c r="GD100" s="1004"/>
      <c r="GE100" s="1004"/>
      <c r="GF100" s="1004"/>
      <c r="GG100" s="1004"/>
      <c r="GH100" s="1004"/>
      <c r="GI100" s="1004"/>
      <c r="GJ100" s="1004"/>
      <c r="GK100" s="1004"/>
      <c r="GL100" s="1004"/>
      <c r="GM100" s="1004"/>
      <c r="GN100" s="1004"/>
      <c r="GO100" s="1004"/>
      <c r="GP100" s="1004"/>
      <c r="GQ100" s="1004"/>
      <c r="GR100" s="1004"/>
      <c r="GS100" s="1004"/>
      <c r="GT100" s="1004"/>
      <c r="GU100" s="1004"/>
      <c r="GV100" s="1004"/>
      <c r="GW100" s="1004"/>
      <c r="GX100" s="1004"/>
      <c r="GY100" s="1004"/>
      <c r="GZ100" s="1004"/>
      <c r="HA100" s="1004"/>
      <c r="HB100" s="1004"/>
      <c r="HC100" s="1004"/>
      <c r="HD100" s="1004"/>
      <c r="HE100" s="1004"/>
      <c r="HF100" s="1004"/>
      <c r="HG100" s="1004"/>
      <c r="HH100" s="1004"/>
      <c r="HI100" s="1004"/>
      <c r="HJ100" s="1004"/>
      <c r="HK100" s="1004"/>
      <c r="HL100" s="1004"/>
      <c r="HM100" s="1004"/>
      <c r="HN100" s="1004"/>
      <c r="HO100" s="1004"/>
      <c r="HP100" s="1004"/>
      <c r="HQ100" s="1004"/>
      <c r="HR100" s="1004"/>
      <c r="HS100" s="1004"/>
      <c r="HT100" s="1004"/>
      <c r="HU100" s="1004"/>
      <c r="HV100" s="1004"/>
      <c r="HW100" s="1004"/>
      <c r="HX100" s="1004"/>
      <c r="HY100" s="1004"/>
      <c r="HZ100" s="1004"/>
      <c r="IA100" s="1004"/>
      <c r="IB100" s="1004"/>
      <c r="IC100" s="1004"/>
      <c r="ID100" s="1004"/>
      <c r="IE100" s="1004"/>
      <c r="IF100" s="1004"/>
      <c r="IG100" s="1004"/>
      <c r="IH100" s="1004"/>
      <c r="II100" s="1004"/>
      <c r="IJ100" s="1004"/>
      <c r="IK100" s="1004"/>
      <c r="IL100" s="1004"/>
      <c r="IM100" s="1004"/>
      <c r="IN100" s="1004"/>
      <c r="IO100" s="1004"/>
      <c r="IP100" s="1004"/>
      <c r="IQ100" s="1004"/>
      <c r="IR100" s="1004"/>
      <c r="IS100" s="1004"/>
      <c r="IT100" s="1004"/>
      <c r="IU100" s="1004"/>
      <c r="IV100" s="1004"/>
      <c r="IW100" s="1004"/>
      <c r="IX100" s="1004"/>
      <c r="IY100" s="1004"/>
      <c r="IZ100" s="1004"/>
      <c r="JA100" s="1004"/>
      <c r="JB100" s="1004"/>
      <c r="JC100" s="1004"/>
      <c r="JD100" s="1004"/>
      <c r="JE100" s="1004"/>
      <c r="JF100" s="1004"/>
      <c r="JG100" s="1004"/>
      <c r="JH100" s="1004"/>
      <c r="JI100" s="1004"/>
      <c r="JJ100" s="1004"/>
      <c r="JK100" s="1004"/>
      <c r="JL100" s="1004"/>
      <c r="JM100" s="1004"/>
      <c r="JN100" s="1004"/>
      <c r="JO100" s="1004"/>
      <c r="JP100" s="1004"/>
      <c r="JQ100" s="1004"/>
      <c r="JR100" s="1004"/>
      <c r="JS100" s="1004"/>
      <c r="JT100" s="1004"/>
      <c r="JU100" s="1004"/>
      <c r="JV100" s="1004"/>
      <c r="JW100" s="1004"/>
      <c r="JX100" s="1004"/>
      <c r="JY100" s="1004"/>
      <c r="JZ100" s="1004"/>
      <c r="KA100" s="1004"/>
      <c r="KB100" s="1004"/>
      <c r="KC100" s="1004"/>
      <c r="KD100" s="1004"/>
      <c r="KE100" s="1004"/>
      <c r="KF100" s="1004"/>
      <c r="KG100" s="1004"/>
      <c r="KH100" s="1004"/>
      <c r="KI100" s="1004"/>
      <c r="KJ100" s="1004"/>
      <c r="KK100" s="1004"/>
      <c r="KL100" s="1004"/>
      <c r="KM100" s="1004"/>
      <c r="KN100" s="1004"/>
      <c r="KO100" s="1004"/>
      <c r="KP100" s="1004"/>
      <c r="KQ100" s="1004"/>
      <c r="KR100" s="1004"/>
      <c r="KS100" s="1004"/>
      <c r="KT100" s="1004"/>
      <c r="KU100" s="1004"/>
      <c r="KV100" s="1004"/>
      <c r="KW100" s="1004"/>
      <c r="KX100" s="1004"/>
      <c r="KY100" s="1004"/>
      <c r="KZ100" s="1004"/>
      <c r="LA100" s="1004"/>
      <c r="LB100" s="1004"/>
      <c r="LC100" s="1004"/>
      <c r="LD100" s="1004"/>
      <c r="LE100" s="1004"/>
      <c r="LF100" s="1004"/>
      <c r="LG100" s="1004"/>
      <c r="LH100" s="1004"/>
      <c r="LI100" s="1004"/>
      <c r="LJ100" s="1004"/>
      <c r="LK100" s="1004"/>
      <c r="LL100" s="1004"/>
      <c r="LM100" s="1004"/>
      <c r="LN100" s="1004"/>
      <c r="LO100" s="1004"/>
      <c r="LP100" s="1004"/>
      <c r="LQ100" s="1004"/>
      <c r="LR100" s="1004"/>
      <c r="LS100" s="1004"/>
      <c r="LT100" s="1004"/>
      <c r="LU100" s="1004"/>
      <c r="LV100" s="1004"/>
      <c r="LW100" s="1004"/>
      <c r="LX100" s="1004"/>
      <c r="LY100" s="1004"/>
      <c r="LZ100" s="1004"/>
      <c r="MA100" s="1004"/>
      <c r="MB100" s="1004"/>
      <c r="MC100" s="1004"/>
      <c r="MD100" s="1004"/>
      <c r="ME100" s="1004"/>
      <c r="MF100" s="1004"/>
      <c r="MG100" s="1004"/>
      <c r="MH100" s="1004"/>
      <c r="MI100" s="1004"/>
      <c r="MJ100" s="1004"/>
      <c r="MK100" s="1004"/>
      <c r="ML100" s="1004"/>
      <c r="MM100" s="1004"/>
      <c r="MN100" s="1004"/>
      <c r="MO100" s="1004"/>
      <c r="MP100" s="1004"/>
      <c r="MQ100" s="1004"/>
      <c r="MR100" s="1004"/>
      <c r="MS100" s="1004"/>
      <c r="MT100" s="1004"/>
      <c r="MU100" s="1004"/>
      <c r="MV100" s="1004"/>
      <c r="MW100" s="1004"/>
      <c r="MX100" s="1004"/>
      <c r="MY100" s="1004"/>
      <c r="MZ100" s="1004"/>
      <c r="NA100" s="1004"/>
      <c r="NB100" s="1004"/>
      <c r="NC100" s="1004"/>
      <c r="ND100" s="1004"/>
      <c r="NE100" s="1004"/>
      <c r="NF100" s="1004"/>
      <c r="NG100" s="1004"/>
      <c r="NH100" s="1004"/>
      <c r="NI100" s="1004"/>
      <c r="NJ100" s="1004"/>
      <c r="NK100" s="1004"/>
      <c r="NL100" s="1004"/>
      <c r="NM100" s="1004"/>
      <c r="NN100" s="1004"/>
      <c r="NO100" s="1004"/>
      <c r="NP100" s="1004"/>
      <c r="NQ100" s="1004"/>
      <c r="NR100" s="1004"/>
      <c r="NS100" s="1004"/>
      <c r="NT100" s="1004"/>
      <c r="NU100" s="1004"/>
      <c r="NV100" s="1004"/>
      <c r="NW100" s="1004"/>
      <c r="NX100" s="1004"/>
      <c r="NY100" s="1004"/>
      <c r="NZ100" s="1004"/>
      <c r="OA100" s="1004"/>
      <c r="OB100" s="1004"/>
      <c r="OC100" s="1004"/>
      <c r="OD100" s="1004"/>
      <c r="OE100" s="1004"/>
      <c r="OF100" s="1004"/>
      <c r="OG100" s="1004"/>
      <c r="OH100" s="1004"/>
      <c r="OI100" s="1004"/>
      <c r="OJ100" s="1004"/>
      <c r="OK100" s="1004"/>
      <c r="OL100" s="1004"/>
      <c r="OM100" s="1004"/>
      <c r="ON100" s="1004"/>
      <c r="OO100" s="1004"/>
      <c r="OP100" s="1004"/>
      <c r="OQ100" s="1004"/>
      <c r="OR100" s="1004"/>
      <c r="OS100" s="1004"/>
      <c r="OT100" s="1004"/>
      <c r="OU100" s="1004"/>
      <c r="OV100" s="1004"/>
      <c r="OW100" s="1004"/>
      <c r="OX100" s="1004"/>
      <c r="OY100" s="1004"/>
      <c r="OZ100" s="1004"/>
      <c r="PA100" s="1004"/>
      <c r="PB100" s="1004"/>
      <c r="PC100" s="1004"/>
      <c r="PD100" s="1004"/>
      <c r="PE100" s="1004"/>
      <c r="PF100" s="1004"/>
      <c r="PG100" s="1004"/>
      <c r="PH100" s="1004"/>
      <c r="PI100" s="1004"/>
      <c r="PJ100" s="1004"/>
      <c r="PK100" s="1004"/>
      <c r="PL100" s="1004"/>
      <c r="PM100" s="1004"/>
      <c r="PN100" s="1004"/>
      <c r="PO100" s="1004"/>
      <c r="PP100" s="1004"/>
      <c r="PQ100" s="1004"/>
      <c r="PR100" s="1004"/>
      <c r="PS100" s="1004"/>
      <c r="PT100" s="1004"/>
      <c r="PU100" s="1004"/>
      <c r="PV100" s="1004"/>
      <c r="PW100" s="1004"/>
      <c r="PX100" s="1004"/>
      <c r="PY100" s="1004"/>
      <c r="PZ100" s="1004"/>
      <c r="QA100" s="1004"/>
      <c r="QB100" s="1004"/>
      <c r="QC100" s="1004"/>
      <c r="QD100" s="1004"/>
      <c r="QE100" s="1004"/>
      <c r="QF100" s="1004"/>
      <c r="QG100" s="1004"/>
      <c r="QH100" s="1004"/>
      <c r="QI100" s="1004"/>
      <c r="QJ100" s="1004"/>
      <c r="QK100" s="1004"/>
      <c r="QL100" s="1004"/>
      <c r="QM100" s="1004"/>
      <c r="QN100" s="1004"/>
      <c r="QO100" s="1004"/>
      <c r="QP100" s="1004"/>
      <c r="QQ100" s="1004"/>
      <c r="QR100" s="1004"/>
      <c r="QS100" s="1004"/>
      <c r="QT100" s="1004"/>
      <c r="QU100" s="1004"/>
      <c r="QV100" s="1004"/>
      <c r="QW100" s="1004"/>
      <c r="QX100" s="1004"/>
      <c r="QY100" s="1004"/>
      <c r="QZ100" s="1004"/>
      <c r="RA100" s="1004"/>
      <c r="RB100" s="1004"/>
      <c r="RC100" s="1004"/>
      <c r="RD100" s="1004"/>
      <c r="RE100" s="1004"/>
      <c r="RF100" s="1004"/>
      <c r="RG100" s="1004"/>
      <c r="RH100" s="1004"/>
      <c r="RI100" s="1004"/>
      <c r="RJ100" s="1004"/>
      <c r="RK100" s="1004"/>
      <c r="RL100" s="1004"/>
      <c r="RM100" s="1004"/>
      <c r="RN100" s="1004"/>
      <c r="RO100" s="1004"/>
      <c r="RP100" s="1004"/>
      <c r="RQ100" s="1004"/>
      <c r="RR100" s="1004"/>
      <c r="RS100" s="1004"/>
      <c r="RT100" s="1004"/>
      <c r="RU100" s="1004"/>
      <c r="RV100" s="1004"/>
      <c r="RW100" s="1004"/>
      <c r="RX100" s="1004"/>
      <c r="RY100" s="1004"/>
      <c r="RZ100" s="1004"/>
      <c r="SA100" s="1004"/>
      <c r="SB100" s="1004"/>
      <c r="SC100" s="1004"/>
      <c r="SD100" s="1004"/>
      <c r="SE100" s="1004"/>
      <c r="SF100" s="1004"/>
      <c r="SG100" s="1004"/>
      <c r="SH100" s="1004"/>
      <c r="SI100" s="1004"/>
      <c r="SJ100" s="1004"/>
      <c r="SK100" s="1004"/>
      <c r="SL100" s="1004"/>
      <c r="SM100" s="1004"/>
      <c r="SN100" s="1004"/>
      <c r="SO100" s="1004"/>
      <c r="SP100" s="1004"/>
      <c r="SQ100" s="1004"/>
      <c r="SR100" s="1004"/>
      <c r="SS100" s="1004"/>
      <c r="ST100" s="1004"/>
      <c r="SU100" s="1004"/>
      <c r="SV100" s="1004"/>
      <c r="SW100" s="1004"/>
      <c r="SX100" s="1004"/>
      <c r="SY100" s="1004"/>
      <c r="SZ100" s="1004"/>
      <c r="TA100" s="1004"/>
      <c r="TB100" s="1004"/>
      <c r="TC100" s="1004"/>
      <c r="TD100" s="1004"/>
      <c r="TE100" s="1004"/>
      <c r="TF100" s="1004"/>
      <c r="TG100" s="1004"/>
      <c r="TH100" s="1004"/>
      <c r="TI100" s="1004"/>
      <c r="TJ100" s="1004"/>
      <c r="TK100" s="1004"/>
      <c r="TL100" s="1004"/>
      <c r="TM100" s="1004"/>
      <c r="TN100" s="1004"/>
      <c r="TO100" s="1004"/>
      <c r="TP100" s="1004"/>
      <c r="TQ100" s="1004"/>
      <c r="TR100" s="1004"/>
      <c r="TS100" s="1004"/>
      <c r="TT100" s="1004"/>
      <c r="TU100" s="1004"/>
      <c r="TV100" s="1004"/>
      <c r="TW100" s="1004"/>
      <c r="TX100" s="1004"/>
      <c r="TY100" s="1004"/>
      <c r="TZ100" s="1004"/>
      <c r="UA100" s="1004"/>
      <c r="UB100" s="1004"/>
      <c r="UC100" s="1004"/>
      <c r="UD100" s="1004"/>
      <c r="UE100" s="1004"/>
      <c r="UF100" s="1004"/>
      <c r="UG100" s="1004"/>
      <c r="UH100" s="1004"/>
      <c r="UI100" s="1004"/>
      <c r="UJ100" s="1004"/>
      <c r="UK100" s="1004"/>
      <c r="UL100" s="1004"/>
      <c r="UM100" s="1004"/>
      <c r="UN100" s="1004"/>
      <c r="UO100" s="1004"/>
      <c r="UP100" s="1004"/>
      <c r="UQ100" s="1004"/>
      <c r="UR100" s="1004"/>
      <c r="US100" s="1004"/>
      <c r="UT100" s="1004"/>
      <c r="UU100" s="1004"/>
      <c r="UV100" s="1004"/>
      <c r="UW100" s="1004"/>
      <c r="UX100" s="1004"/>
      <c r="UY100" s="1004"/>
      <c r="UZ100" s="1004"/>
      <c r="VA100" s="1004"/>
      <c r="VB100" s="1004"/>
      <c r="VC100" s="1004"/>
      <c r="VD100" s="1004"/>
      <c r="VE100" s="1004"/>
      <c r="VF100" s="1004"/>
      <c r="VG100" s="1004"/>
      <c r="VH100" s="1004"/>
      <c r="VI100" s="1004"/>
      <c r="VJ100" s="1004"/>
      <c r="VK100" s="1004"/>
      <c r="VL100" s="1004"/>
      <c r="VM100" s="1004"/>
      <c r="VN100" s="1004"/>
      <c r="VO100" s="1004"/>
      <c r="VP100" s="1004"/>
      <c r="VQ100" s="1004"/>
      <c r="VR100" s="1004"/>
      <c r="VS100" s="1004"/>
      <c r="VT100" s="1004"/>
      <c r="VU100" s="1004"/>
      <c r="VV100" s="1004"/>
      <c r="VW100" s="1004"/>
      <c r="VX100" s="1004"/>
      <c r="VY100" s="1004"/>
      <c r="VZ100" s="1004"/>
      <c r="WA100" s="1004"/>
      <c r="WB100" s="1004"/>
      <c r="WC100" s="1004"/>
      <c r="WD100" s="1004"/>
      <c r="WE100" s="1004"/>
      <c r="WF100" s="1004"/>
      <c r="WG100" s="1004"/>
      <c r="WH100" s="1004"/>
      <c r="WI100" s="1004"/>
      <c r="WJ100" s="1004"/>
      <c r="WK100" s="1004"/>
      <c r="WL100" s="1004"/>
      <c r="WM100" s="1004"/>
      <c r="WN100" s="1004"/>
      <c r="WO100" s="1004"/>
      <c r="WP100" s="1004"/>
      <c r="WQ100" s="1004"/>
      <c r="WR100" s="1004"/>
      <c r="WS100" s="1004"/>
      <c r="WT100" s="1004"/>
      <c r="WU100" s="1004"/>
      <c r="WV100" s="1004"/>
      <c r="WW100" s="1004"/>
      <c r="WX100" s="1004"/>
      <c r="WY100" s="1004"/>
      <c r="WZ100" s="1004"/>
      <c r="XA100" s="1004"/>
      <c r="XB100" s="1004"/>
      <c r="XC100" s="1004"/>
      <c r="XD100" s="1004"/>
      <c r="XE100" s="1004"/>
      <c r="XF100" s="1004"/>
      <c r="XG100" s="1004"/>
      <c r="XH100" s="1004"/>
      <c r="XI100" s="1004"/>
      <c r="XJ100" s="1004"/>
      <c r="XK100" s="1004"/>
      <c r="XL100" s="1004"/>
      <c r="XM100" s="1004"/>
      <c r="XN100" s="1004"/>
      <c r="XO100" s="1004"/>
      <c r="XP100" s="1004"/>
      <c r="XQ100" s="1004"/>
      <c r="XR100" s="1004"/>
      <c r="XS100" s="1004"/>
      <c r="XT100" s="1004"/>
      <c r="XU100" s="1004"/>
      <c r="XV100" s="1004"/>
      <c r="XW100" s="1004"/>
      <c r="XX100" s="1004"/>
      <c r="XY100" s="1004"/>
      <c r="XZ100" s="1004"/>
      <c r="YA100" s="1004"/>
      <c r="YB100" s="1004"/>
      <c r="YC100" s="1004"/>
      <c r="YD100" s="1004"/>
      <c r="YE100" s="1004"/>
      <c r="YF100" s="1004"/>
      <c r="YG100" s="1004"/>
      <c r="YH100" s="1004"/>
      <c r="YI100" s="1004"/>
      <c r="YJ100" s="1004"/>
      <c r="YK100" s="1004"/>
      <c r="YL100" s="1004"/>
      <c r="YM100" s="1004"/>
      <c r="YN100" s="1004"/>
      <c r="YO100" s="1004"/>
      <c r="YP100" s="1004"/>
      <c r="YQ100" s="1004"/>
      <c r="YR100" s="1004"/>
      <c r="YS100" s="1004"/>
      <c r="YT100" s="1004"/>
      <c r="YU100" s="1004"/>
      <c r="YV100" s="1004"/>
      <c r="YW100" s="1004"/>
      <c r="YX100" s="1004"/>
      <c r="YY100" s="1004"/>
      <c r="YZ100" s="1004"/>
      <c r="ZA100" s="1004"/>
      <c r="ZB100" s="1004"/>
      <c r="ZC100" s="1004"/>
      <c r="ZD100" s="1004"/>
      <c r="ZE100" s="1004"/>
      <c r="ZF100" s="1004"/>
      <c r="ZG100" s="1004"/>
      <c r="ZH100" s="1004"/>
      <c r="ZI100" s="1004"/>
      <c r="ZJ100" s="1004"/>
      <c r="ZK100" s="1004"/>
      <c r="ZL100" s="1004"/>
      <c r="ZM100" s="1004"/>
      <c r="ZN100" s="1004"/>
      <c r="ZO100" s="1004"/>
      <c r="ZP100" s="1004"/>
      <c r="ZQ100" s="1004"/>
      <c r="ZR100" s="1004"/>
      <c r="ZS100" s="1004"/>
      <c r="ZT100" s="1004"/>
      <c r="ZU100" s="1004"/>
      <c r="ZV100" s="1004"/>
      <c r="ZW100" s="1004"/>
      <c r="ZX100" s="1004"/>
      <c r="ZY100" s="1004"/>
      <c r="ZZ100" s="1004"/>
      <c r="AAA100" s="1004"/>
      <c r="AAB100" s="1004"/>
      <c r="AAC100" s="1004"/>
      <c r="AAD100" s="1004"/>
      <c r="AAE100" s="1004"/>
      <c r="AAF100" s="1004"/>
      <c r="AAG100" s="1004"/>
      <c r="AAH100" s="1004"/>
      <c r="AAI100" s="1004"/>
      <c r="AAJ100" s="1004"/>
      <c r="AAK100" s="1004"/>
      <c r="AAL100" s="1004"/>
      <c r="AAM100" s="1004"/>
      <c r="AAN100" s="1004"/>
      <c r="AAO100" s="1004"/>
      <c r="AAP100" s="1004"/>
      <c r="AAQ100" s="1004"/>
      <c r="AAR100" s="1004"/>
      <c r="AAS100" s="1004"/>
      <c r="AAT100" s="1004"/>
      <c r="AAU100" s="1004"/>
      <c r="AAV100" s="1004"/>
      <c r="AAW100" s="1004"/>
      <c r="AAX100" s="1004"/>
      <c r="AAY100" s="1004"/>
      <c r="AAZ100" s="1004"/>
      <c r="ABA100" s="1004"/>
      <c r="ABB100" s="1004"/>
      <c r="ABC100" s="1004"/>
      <c r="ABD100" s="1004"/>
      <c r="ABE100" s="1004"/>
      <c r="ABF100" s="1004"/>
      <c r="ABG100" s="1004"/>
      <c r="ABH100" s="1004"/>
      <c r="ABI100" s="1004"/>
      <c r="ABJ100" s="1004"/>
      <c r="ABK100" s="1004"/>
      <c r="ABL100" s="1004"/>
      <c r="ABM100" s="1004"/>
      <c r="ABN100" s="1004"/>
      <c r="ABO100" s="1004"/>
      <c r="ABP100" s="1004"/>
      <c r="ABQ100" s="1004"/>
      <c r="ABR100" s="1004"/>
      <c r="ABS100" s="1004"/>
      <c r="ABT100" s="1004"/>
      <c r="ABU100" s="1004"/>
      <c r="ABV100" s="1004"/>
      <c r="ABW100" s="1004"/>
      <c r="ABX100" s="1004"/>
      <c r="ABY100" s="1004"/>
      <c r="ABZ100" s="1004"/>
      <c r="ACA100" s="1004"/>
      <c r="ACB100" s="1004"/>
      <c r="ACC100" s="1004"/>
      <c r="ACD100" s="1004"/>
      <c r="ACE100" s="1004"/>
      <c r="ACF100" s="1004"/>
      <c r="ACG100" s="1004"/>
      <c r="ACH100" s="1004"/>
      <c r="ACI100" s="1004"/>
      <c r="ACJ100" s="1004"/>
      <c r="ACK100" s="1004"/>
      <c r="ACL100" s="1004"/>
      <c r="ACM100" s="1004"/>
      <c r="ACN100" s="1004"/>
      <c r="ACO100" s="1004"/>
      <c r="ACP100" s="1004"/>
      <c r="ACQ100" s="1004"/>
      <c r="ACR100" s="1004"/>
      <c r="ACS100" s="1004"/>
      <c r="ACT100" s="1004"/>
      <c r="ACU100" s="1004"/>
      <c r="ACV100" s="1004"/>
      <c r="ACW100" s="1004"/>
      <c r="ACX100" s="1004"/>
      <c r="ACY100" s="1004"/>
      <c r="ACZ100" s="1004"/>
      <c r="ADA100" s="1004"/>
      <c r="ADB100" s="1004"/>
      <c r="ADC100" s="1004"/>
      <c r="ADD100" s="1004"/>
      <c r="ADE100" s="1004"/>
      <c r="ADF100" s="1004"/>
      <c r="ADG100" s="1004"/>
      <c r="ADH100" s="1004"/>
      <c r="ADI100" s="1004"/>
      <c r="ADJ100" s="1004"/>
      <c r="ADK100" s="1004"/>
      <c r="ADL100" s="1004"/>
      <c r="ADM100" s="1004"/>
      <c r="ADN100" s="1004"/>
      <c r="ADO100" s="1004"/>
      <c r="ADP100" s="1004"/>
      <c r="ADQ100" s="1004"/>
      <c r="ADR100" s="1004"/>
      <c r="ADS100" s="1004"/>
      <c r="ADT100" s="1004"/>
      <c r="ADU100" s="1004"/>
      <c r="ADV100" s="1004"/>
      <c r="ADW100" s="1004"/>
      <c r="ADX100" s="1004"/>
      <c r="ADY100" s="1004"/>
      <c r="ADZ100" s="1004"/>
      <c r="AEA100" s="1004"/>
      <c r="AEB100" s="1004"/>
      <c r="AEC100" s="1004"/>
      <c r="AED100" s="1004"/>
      <c r="AEE100" s="1004"/>
      <c r="AEF100" s="1004"/>
      <c r="AEG100" s="1004"/>
      <c r="AEH100" s="1004"/>
      <c r="AEI100" s="1004"/>
      <c r="AEJ100" s="1004"/>
      <c r="AEK100" s="1004"/>
      <c r="AEL100" s="1004"/>
      <c r="AEM100" s="1004"/>
      <c r="AEN100" s="1004"/>
      <c r="AEO100" s="1004"/>
      <c r="AEP100" s="1004"/>
      <c r="AEQ100" s="1004"/>
      <c r="AER100" s="1004"/>
      <c r="AES100" s="1004"/>
      <c r="AET100" s="1004"/>
      <c r="AEU100" s="1004"/>
      <c r="AEV100" s="1004"/>
      <c r="AEW100" s="1004"/>
      <c r="AEX100" s="1004"/>
      <c r="AEY100" s="1004"/>
      <c r="AEZ100" s="1004"/>
      <c r="AFA100" s="1004"/>
      <c r="AFB100" s="1004"/>
      <c r="AFC100" s="1004"/>
      <c r="AFD100" s="1004"/>
      <c r="AFE100" s="1004"/>
      <c r="AFF100" s="1004"/>
      <c r="AFG100" s="1004"/>
      <c r="AFH100" s="1004"/>
      <c r="AFI100" s="1004"/>
      <c r="AFJ100" s="1004"/>
      <c r="AFK100" s="1004"/>
      <c r="AFL100" s="1004"/>
      <c r="AFM100" s="1004"/>
      <c r="AFN100" s="1004"/>
      <c r="AFO100" s="1004"/>
      <c r="AFP100" s="1004"/>
      <c r="AFQ100" s="1004"/>
      <c r="AFR100" s="1004"/>
      <c r="AFS100" s="1004"/>
      <c r="AFT100" s="1004"/>
      <c r="AFU100" s="1004"/>
      <c r="AFV100" s="1004"/>
      <c r="AFW100" s="1004"/>
      <c r="AFX100" s="1004"/>
      <c r="AFY100" s="1004"/>
      <c r="AFZ100" s="1004"/>
      <c r="AGA100" s="1004"/>
      <c r="AGB100" s="1004"/>
      <c r="AGC100" s="1004"/>
      <c r="AGD100" s="1004"/>
      <c r="AGE100" s="1004"/>
      <c r="AGF100" s="1004"/>
      <c r="AGG100" s="1004"/>
      <c r="AGH100" s="1004"/>
      <c r="AGI100" s="1004"/>
      <c r="AGJ100" s="1004"/>
      <c r="AGK100" s="1004"/>
      <c r="AGL100" s="1004"/>
      <c r="AGM100" s="1004"/>
      <c r="AGN100" s="1004"/>
      <c r="AGO100" s="1004"/>
      <c r="AGP100" s="1004"/>
      <c r="AGQ100" s="1004"/>
      <c r="AGR100" s="1004"/>
      <c r="AGS100" s="1004"/>
      <c r="AGT100" s="1004"/>
      <c r="AGU100" s="1004"/>
      <c r="AGV100" s="1004"/>
      <c r="AGW100" s="1004"/>
      <c r="AGX100" s="1004"/>
      <c r="AGY100" s="1004"/>
      <c r="AGZ100" s="1004"/>
      <c r="AHA100" s="1004"/>
      <c r="AHB100" s="1004"/>
      <c r="AHC100" s="1004"/>
      <c r="AHD100" s="1004"/>
      <c r="AHE100" s="1004"/>
      <c r="AHF100" s="1004"/>
      <c r="AHG100" s="1004"/>
      <c r="AHH100" s="1004"/>
      <c r="AHI100" s="1004"/>
      <c r="AHJ100" s="1004"/>
      <c r="AHK100" s="1004"/>
      <c r="AHL100" s="1004"/>
      <c r="AHM100" s="1004"/>
      <c r="AHN100" s="1004"/>
      <c r="AHO100" s="1004"/>
      <c r="AHP100" s="1004"/>
      <c r="AHQ100" s="1004"/>
      <c r="AHR100" s="1004"/>
      <c r="AHS100" s="1004"/>
      <c r="AHT100" s="1004"/>
      <c r="AHU100" s="1004"/>
      <c r="AHV100" s="1004"/>
      <c r="AHW100" s="1004"/>
      <c r="AHX100" s="1004"/>
      <c r="AHY100" s="1004"/>
      <c r="AHZ100" s="1004"/>
      <c r="AIA100" s="1004"/>
      <c r="AIB100" s="1004"/>
      <c r="AIC100" s="1004"/>
      <c r="AID100" s="1004"/>
      <c r="AIE100" s="1004"/>
      <c r="AIF100" s="1004"/>
      <c r="AIG100" s="1004"/>
      <c r="AIH100" s="1004"/>
      <c r="AII100" s="1004"/>
      <c r="AIJ100" s="1004"/>
      <c r="AIK100" s="1004"/>
      <c r="AIL100" s="1004"/>
      <c r="AIM100" s="1004"/>
      <c r="AIN100" s="1004"/>
      <c r="AIO100" s="1004"/>
      <c r="AIP100" s="1004"/>
      <c r="AIQ100" s="1004"/>
      <c r="AIR100" s="1004"/>
      <c r="AIS100" s="1004"/>
      <c r="AIT100" s="1004"/>
      <c r="AIU100" s="1004"/>
      <c r="AIV100" s="1004"/>
      <c r="AIW100" s="1004"/>
      <c r="AIX100" s="1004"/>
      <c r="AIY100" s="1004"/>
      <c r="AIZ100" s="1004"/>
      <c r="AJA100" s="1004"/>
      <c r="AJB100" s="1004"/>
      <c r="AJC100" s="1004"/>
      <c r="AJD100" s="1004"/>
      <c r="AJE100" s="1004"/>
      <c r="AJF100" s="1004"/>
      <c r="AJG100" s="1004"/>
      <c r="AJH100" s="1004"/>
      <c r="AJI100" s="1004"/>
      <c r="AJJ100" s="1004"/>
      <c r="AJK100" s="1004"/>
      <c r="AJL100" s="1004"/>
      <c r="AJM100" s="1004"/>
      <c r="AJN100" s="1004"/>
      <c r="AJO100" s="1004"/>
      <c r="AJP100" s="1004"/>
      <c r="AJQ100" s="1004"/>
      <c r="AJR100" s="1004"/>
      <c r="AJS100" s="1004"/>
      <c r="AJT100" s="1004"/>
      <c r="AJU100" s="1004"/>
      <c r="AJV100" s="1004"/>
      <c r="AJW100" s="1004"/>
      <c r="AJX100" s="1004"/>
      <c r="AJY100" s="1004"/>
      <c r="AJZ100" s="1004"/>
      <c r="AKA100" s="1004"/>
      <c r="AKB100" s="1004"/>
      <c r="AKC100" s="1004"/>
      <c r="AKD100" s="1004"/>
      <c r="AKE100" s="1004"/>
      <c r="AKF100" s="1004"/>
      <c r="AKG100" s="1004"/>
      <c r="AKH100" s="1004"/>
      <c r="AKI100" s="1004"/>
      <c r="AKJ100" s="1004"/>
      <c r="AKK100" s="1004"/>
      <c r="AKL100" s="1004"/>
      <c r="AKM100" s="1004"/>
      <c r="AKN100" s="1004"/>
      <c r="AKO100" s="1004"/>
      <c r="AKP100" s="1004"/>
      <c r="AKQ100" s="1004"/>
      <c r="AKR100" s="1004"/>
      <c r="AKS100" s="1004"/>
      <c r="AKT100" s="1004"/>
      <c r="AKU100" s="1004"/>
      <c r="AKV100" s="1004"/>
      <c r="AKW100" s="1004"/>
      <c r="AKX100" s="1004"/>
      <c r="AKY100" s="1004"/>
      <c r="AKZ100" s="1004"/>
      <c r="ALA100" s="1004"/>
      <c r="ALB100" s="1004"/>
      <c r="ALC100" s="1004"/>
      <c r="ALD100" s="1004"/>
      <c r="ALE100" s="1004"/>
      <c r="ALF100" s="1004"/>
      <c r="ALG100" s="1004"/>
      <c r="ALH100" s="1004"/>
      <c r="ALI100" s="1004"/>
      <c r="ALJ100" s="1004"/>
      <c r="ALK100" s="1004"/>
      <c r="ALL100" s="1004"/>
      <c r="ALM100" s="1004"/>
      <c r="ALN100" s="1004"/>
      <c r="ALO100" s="1004"/>
      <c r="ALP100" s="1004"/>
      <c r="ALQ100" s="1004"/>
      <c r="ALR100" s="1004"/>
      <c r="ALS100" s="1004"/>
      <c r="ALT100" s="1004"/>
      <c r="ALU100" s="1004"/>
      <c r="ALV100" s="1004"/>
      <c r="ALW100" s="1004"/>
      <c r="ALX100" s="1004"/>
      <c r="ALY100" s="1004"/>
      <c r="ALZ100" s="1004"/>
      <c r="AMA100" s="1004"/>
      <c r="AMB100" s="1004"/>
      <c r="AMC100" s="1004"/>
      <c r="AMD100" s="1004"/>
      <c r="AME100" s="1004"/>
      <c r="AMF100" s="1004"/>
      <c r="AMG100" s="1004"/>
      <c r="AMH100" s="1004"/>
      <c r="AMI100" s="1004"/>
      <c r="AMJ100" s="1004"/>
      <c r="AMK100" s="1004"/>
      <c r="AML100" s="1004"/>
      <c r="AMM100" s="1004"/>
      <c r="AMN100" s="1004"/>
      <c r="AMO100" s="1004"/>
      <c r="AMP100" s="1004"/>
      <c r="AMQ100" s="1004"/>
      <c r="AMR100" s="1004"/>
      <c r="AMS100" s="1004"/>
      <c r="AMT100" s="1004"/>
      <c r="AMU100" s="1004"/>
      <c r="AMV100" s="1004"/>
      <c r="AMW100" s="1004"/>
      <c r="AMX100" s="1004"/>
      <c r="AMY100" s="1004"/>
      <c r="AMZ100" s="1004"/>
      <c r="ANA100" s="1004"/>
      <c r="ANB100" s="1004"/>
      <c r="ANC100" s="1004"/>
      <c r="AND100" s="1004"/>
      <c r="ANE100" s="1004"/>
      <c r="ANF100" s="1004"/>
      <c r="ANG100" s="1004"/>
      <c r="ANH100" s="1004"/>
      <c r="ANI100" s="1004"/>
      <c r="ANJ100" s="1004"/>
      <c r="ANK100" s="1004"/>
      <c r="ANL100" s="1004"/>
      <c r="ANM100" s="1004"/>
      <c r="ANN100" s="1004"/>
      <c r="ANO100" s="1004"/>
      <c r="ANP100" s="1004"/>
      <c r="ANQ100" s="1004"/>
      <c r="ANR100" s="1004"/>
      <c r="ANS100" s="1004"/>
      <c r="ANT100" s="1004"/>
      <c r="ANU100" s="1004"/>
      <c r="ANV100" s="1004"/>
      <c r="ANW100" s="1004"/>
      <c r="ANX100" s="1004"/>
      <c r="ANY100" s="1004"/>
      <c r="ANZ100" s="1004"/>
      <c r="AOA100" s="1004"/>
      <c r="AOB100" s="1004"/>
      <c r="AOC100" s="1004"/>
      <c r="AOD100" s="1004"/>
      <c r="AOE100" s="1004"/>
      <c r="AOF100" s="1004"/>
      <c r="AOG100" s="1004"/>
      <c r="AOH100" s="1004"/>
      <c r="AOI100" s="1004"/>
      <c r="AOJ100" s="1004"/>
      <c r="AOK100" s="1004"/>
      <c r="AOL100" s="1004"/>
      <c r="AOM100" s="1004"/>
      <c r="AON100" s="1004"/>
      <c r="AOO100" s="1004"/>
      <c r="AOP100" s="1004"/>
      <c r="AOQ100" s="1004"/>
      <c r="AOR100" s="1004"/>
      <c r="AOS100" s="1004"/>
      <c r="AOT100" s="1004"/>
      <c r="AOU100" s="1004"/>
      <c r="AOV100" s="1004"/>
      <c r="AOW100" s="1004"/>
      <c r="AOX100" s="1004"/>
      <c r="AOY100" s="1004"/>
      <c r="AOZ100" s="1004"/>
      <c r="APA100" s="1004"/>
      <c r="APB100" s="1004"/>
      <c r="APC100" s="1004"/>
      <c r="APD100" s="1004"/>
      <c r="APE100" s="1004"/>
      <c r="APF100" s="1004"/>
      <c r="APG100" s="1004"/>
      <c r="APH100" s="1004"/>
      <c r="API100" s="1004"/>
      <c r="APJ100" s="1004"/>
      <c r="APK100" s="1004"/>
      <c r="APL100" s="1004"/>
      <c r="APM100" s="1004"/>
      <c r="APN100" s="1004"/>
      <c r="APO100" s="1004"/>
      <c r="APP100" s="1004"/>
      <c r="APQ100" s="1004"/>
      <c r="APR100" s="1004"/>
      <c r="APS100" s="1004"/>
      <c r="APT100" s="1004"/>
      <c r="APU100" s="1004"/>
      <c r="APV100" s="1004"/>
      <c r="APW100" s="1004"/>
      <c r="APX100" s="1004"/>
      <c r="APY100" s="1004"/>
      <c r="APZ100" s="1004"/>
      <c r="AQA100" s="1004"/>
      <c r="AQB100" s="1004"/>
      <c r="AQC100" s="1004"/>
      <c r="AQD100" s="1004"/>
      <c r="AQE100" s="1004"/>
      <c r="AQF100" s="1004"/>
      <c r="AQG100" s="1004"/>
      <c r="AQH100" s="1004"/>
      <c r="AQI100" s="1004"/>
      <c r="AQJ100" s="1004"/>
      <c r="AQK100" s="1004"/>
      <c r="AQL100" s="1004"/>
      <c r="AQM100" s="1004"/>
      <c r="AQN100" s="1004"/>
      <c r="AQO100" s="1004"/>
      <c r="AQP100" s="1004"/>
      <c r="AQQ100" s="1004"/>
      <c r="AQR100" s="1004"/>
      <c r="AQS100" s="1004"/>
      <c r="AQT100" s="1004"/>
      <c r="AQU100" s="1004"/>
      <c r="AQV100" s="1004"/>
      <c r="AQW100" s="1004"/>
      <c r="AQX100" s="1004"/>
      <c r="AQY100" s="1004"/>
      <c r="AQZ100" s="1004"/>
      <c r="ARA100" s="1004"/>
      <c r="ARB100" s="1004"/>
      <c r="ARC100" s="1004"/>
      <c r="ARD100" s="1004"/>
      <c r="ARE100" s="1004"/>
      <c r="ARF100" s="1004"/>
      <c r="ARG100" s="1004"/>
      <c r="ARH100" s="1004"/>
      <c r="ARI100" s="1004"/>
      <c r="ARJ100" s="1004"/>
      <c r="ARK100" s="1004"/>
      <c r="ARL100" s="1004"/>
      <c r="ARM100" s="1004"/>
      <c r="ARN100" s="1004"/>
      <c r="ARO100" s="1004"/>
      <c r="ARP100" s="1004"/>
      <c r="ARQ100" s="1004"/>
      <c r="ARR100" s="1004"/>
      <c r="ARS100" s="1004"/>
      <c r="ART100" s="1004"/>
      <c r="ARU100" s="1004"/>
      <c r="ARV100" s="1004"/>
      <c r="ARW100" s="1004"/>
      <c r="ARX100" s="1004"/>
      <c r="ARY100" s="1004"/>
      <c r="ARZ100" s="1004"/>
      <c r="ASA100" s="1004"/>
      <c r="ASB100" s="1004"/>
      <c r="ASC100" s="1004"/>
      <c r="ASD100" s="1004"/>
      <c r="ASE100" s="1004"/>
      <c r="ASF100" s="1004"/>
      <c r="ASG100" s="1004"/>
      <c r="ASH100" s="1004"/>
      <c r="ASI100" s="1004"/>
      <c r="ASJ100" s="1004"/>
      <c r="ASK100" s="1004"/>
      <c r="ASL100" s="1004"/>
      <c r="ASM100" s="1004"/>
      <c r="ASN100" s="1004"/>
      <c r="ASO100" s="1004"/>
      <c r="ASP100" s="1004"/>
      <c r="ASQ100" s="1004"/>
      <c r="ASR100" s="1004"/>
      <c r="ASS100" s="1004"/>
      <c r="AST100" s="1004"/>
      <c r="ASU100" s="1004"/>
      <c r="ASV100" s="1004"/>
      <c r="ASW100" s="1004"/>
      <c r="ASX100" s="1004"/>
      <c r="ASY100" s="1004"/>
      <c r="ASZ100" s="1004"/>
      <c r="ATA100" s="1004"/>
      <c r="ATB100" s="1004"/>
      <c r="ATC100" s="1004"/>
      <c r="ATD100" s="1004"/>
      <c r="ATE100" s="1004"/>
      <c r="ATF100" s="1004"/>
      <c r="ATG100" s="1004"/>
      <c r="ATH100" s="1004"/>
      <c r="ATI100" s="1004"/>
      <c r="ATJ100" s="1004"/>
      <c r="ATK100" s="1004"/>
      <c r="ATL100" s="1004"/>
      <c r="ATM100" s="1004"/>
      <c r="ATN100" s="1004"/>
      <c r="ATO100" s="1004"/>
      <c r="ATP100" s="1004"/>
      <c r="ATQ100" s="1004"/>
      <c r="ATR100" s="1004"/>
      <c r="ATS100" s="1004"/>
      <c r="ATT100" s="1004"/>
      <c r="ATU100" s="1004"/>
      <c r="ATV100" s="1004"/>
      <c r="ATW100" s="1004"/>
      <c r="ATX100" s="1004"/>
      <c r="ATY100" s="1004"/>
      <c r="ATZ100" s="1004"/>
      <c r="AUA100" s="1004"/>
      <c r="AUB100" s="1004"/>
      <c r="AUC100" s="1004"/>
      <c r="AUD100" s="1004"/>
      <c r="AUE100" s="1004"/>
      <c r="AUF100" s="1004"/>
      <c r="AUG100" s="1004"/>
      <c r="AUH100" s="1004"/>
      <c r="AUI100" s="1004"/>
      <c r="AUJ100" s="1004"/>
      <c r="AUK100" s="1004"/>
      <c r="AUL100" s="1004"/>
      <c r="AUM100" s="1004"/>
      <c r="AUN100" s="1004"/>
      <c r="AUO100" s="1004"/>
      <c r="AUP100" s="1004"/>
      <c r="AUQ100" s="1004"/>
      <c r="AUR100" s="1004"/>
      <c r="AUS100" s="1004"/>
      <c r="AUT100" s="1004"/>
      <c r="AUU100" s="1004"/>
      <c r="AUV100" s="1004"/>
      <c r="AUW100" s="1004"/>
      <c r="AUX100" s="1004"/>
      <c r="AUY100" s="1004"/>
      <c r="AUZ100" s="1004"/>
      <c r="AVA100" s="1004"/>
      <c r="AVB100" s="1004"/>
      <c r="AVC100" s="1004"/>
      <c r="AVD100" s="1004"/>
      <c r="AVE100" s="1004"/>
      <c r="AVF100" s="1004"/>
      <c r="AVG100" s="1004"/>
      <c r="AVH100" s="1004"/>
      <c r="AVI100" s="1004"/>
      <c r="AVJ100" s="1004"/>
      <c r="AVK100" s="1004"/>
      <c r="AVL100" s="1004"/>
      <c r="AVM100" s="1004"/>
      <c r="AVN100" s="1004"/>
      <c r="AVO100" s="1004"/>
      <c r="AVP100" s="1004"/>
      <c r="AVQ100" s="1004"/>
      <c r="AVR100" s="1004"/>
      <c r="AVS100" s="1004"/>
      <c r="AVT100" s="1004"/>
      <c r="AVU100" s="1004"/>
      <c r="AVV100" s="1004"/>
      <c r="AVW100" s="1004"/>
      <c r="AVX100" s="1004"/>
      <c r="AVY100" s="1004"/>
      <c r="AVZ100" s="1004"/>
      <c r="AWA100" s="1004"/>
      <c r="AWB100" s="1004"/>
      <c r="AWC100" s="1004"/>
      <c r="AWD100" s="1004"/>
      <c r="AWE100" s="1004"/>
      <c r="AWF100" s="1004"/>
      <c r="AWG100" s="1004"/>
      <c r="AWH100" s="1004"/>
      <c r="AWI100" s="1004"/>
      <c r="AWJ100" s="1004"/>
      <c r="AWK100" s="1004"/>
      <c r="AWL100" s="1004"/>
      <c r="AWM100" s="1004"/>
      <c r="AWN100" s="1004"/>
      <c r="AWO100" s="1004"/>
      <c r="AWP100" s="1004"/>
      <c r="AWQ100" s="1004"/>
      <c r="AWR100" s="1004"/>
      <c r="AWS100" s="1004"/>
      <c r="AWT100" s="1004"/>
      <c r="AWU100" s="1004"/>
      <c r="AWV100" s="1004"/>
      <c r="AWW100" s="1004"/>
      <c r="AWX100" s="1004"/>
      <c r="AWY100" s="1004"/>
      <c r="AWZ100" s="1004"/>
      <c r="AXA100" s="1004"/>
      <c r="AXB100" s="1004"/>
      <c r="AXC100" s="1004"/>
      <c r="AXD100" s="1004"/>
      <c r="AXE100" s="1004"/>
      <c r="AXF100" s="1004"/>
      <c r="AXG100" s="1004"/>
      <c r="AXH100" s="1004"/>
      <c r="AXI100" s="1004"/>
      <c r="AXJ100" s="1004"/>
      <c r="AXK100" s="1004"/>
      <c r="AXL100" s="1004"/>
      <c r="AXM100" s="1004"/>
      <c r="AXN100" s="1004"/>
      <c r="AXO100" s="1004"/>
      <c r="AXP100" s="1004"/>
      <c r="AXQ100" s="1004"/>
      <c r="AXR100" s="1004"/>
      <c r="AXS100" s="1004"/>
      <c r="AXT100" s="1004"/>
      <c r="AXU100" s="1004"/>
      <c r="AXV100" s="1004"/>
      <c r="AXW100" s="1004"/>
      <c r="AXX100" s="1004"/>
      <c r="AXY100" s="1004"/>
      <c r="AXZ100" s="1004"/>
      <c r="AYA100" s="1004"/>
      <c r="AYB100" s="1004"/>
      <c r="AYC100" s="1004"/>
      <c r="AYD100" s="1004"/>
      <c r="AYE100" s="1004"/>
      <c r="AYF100" s="1004"/>
      <c r="AYG100" s="1004"/>
      <c r="AYH100" s="1004"/>
      <c r="AYI100" s="1004"/>
      <c r="AYJ100" s="1004"/>
      <c r="AYK100" s="1004"/>
      <c r="AYL100" s="1004"/>
      <c r="AYM100" s="1004"/>
      <c r="AYN100" s="1004"/>
      <c r="AYO100" s="1004"/>
      <c r="AYP100" s="1004"/>
      <c r="AYQ100" s="1004"/>
      <c r="AYR100" s="1004"/>
      <c r="AYS100" s="1004"/>
      <c r="AYT100" s="1004"/>
      <c r="AYU100" s="1004"/>
      <c r="AYV100" s="1004"/>
      <c r="AYW100" s="1004"/>
      <c r="AYX100" s="1004"/>
      <c r="AYY100" s="1004"/>
      <c r="AYZ100" s="1004"/>
      <c r="AZA100" s="1004"/>
      <c r="AZB100" s="1004"/>
      <c r="AZC100" s="1004"/>
      <c r="AZD100" s="1004"/>
      <c r="AZE100" s="1004"/>
      <c r="AZF100" s="1004"/>
      <c r="AZG100" s="1004"/>
      <c r="AZH100" s="1004"/>
      <c r="AZI100" s="1004"/>
      <c r="AZJ100" s="1004"/>
      <c r="AZK100" s="1004"/>
      <c r="AZL100" s="1004"/>
      <c r="AZM100" s="1004"/>
      <c r="AZN100" s="1004"/>
      <c r="AZO100" s="1004"/>
      <c r="AZP100" s="1004"/>
      <c r="AZQ100" s="1004"/>
      <c r="AZR100" s="1004"/>
      <c r="AZS100" s="1004"/>
      <c r="AZT100" s="1004"/>
      <c r="AZU100" s="1004"/>
      <c r="AZV100" s="1004"/>
      <c r="AZW100" s="1004"/>
      <c r="AZX100" s="1004"/>
      <c r="AZY100" s="1004"/>
      <c r="AZZ100" s="1004"/>
      <c r="BAA100" s="1004"/>
      <c r="BAB100" s="1004"/>
      <c r="BAC100" s="1004"/>
      <c r="BAD100" s="1004"/>
      <c r="BAE100" s="1004"/>
      <c r="BAF100" s="1004"/>
      <c r="BAG100" s="1004"/>
      <c r="BAH100" s="1004"/>
      <c r="BAI100" s="1004"/>
      <c r="BAJ100" s="1004"/>
      <c r="BAK100" s="1004"/>
      <c r="BAL100" s="1004"/>
      <c r="BAM100" s="1004"/>
      <c r="BAN100" s="1004"/>
      <c r="BAO100" s="1004"/>
      <c r="BAP100" s="1004"/>
      <c r="BAQ100" s="1004"/>
      <c r="BAR100" s="1004"/>
      <c r="BAS100" s="1004"/>
      <c r="BAT100" s="1004"/>
      <c r="BAU100" s="1004"/>
      <c r="BAV100" s="1004"/>
      <c r="BAW100" s="1004"/>
      <c r="BAX100" s="1004"/>
      <c r="BAY100" s="1004"/>
      <c r="BAZ100" s="1004"/>
      <c r="BBA100" s="1004"/>
      <c r="BBB100" s="1004"/>
      <c r="BBC100" s="1004"/>
      <c r="BBD100" s="1004"/>
      <c r="BBE100" s="1004"/>
      <c r="BBF100" s="1004"/>
      <c r="BBG100" s="1004"/>
      <c r="BBH100" s="1004"/>
      <c r="BBI100" s="1004"/>
      <c r="BBJ100" s="1004"/>
      <c r="BBK100" s="1004"/>
      <c r="BBL100" s="1004"/>
      <c r="BBM100" s="1004"/>
      <c r="BBN100" s="1004"/>
      <c r="BBO100" s="1004"/>
      <c r="BBP100" s="1004"/>
      <c r="BBQ100" s="1004"/>
      <c r="BBR100" s="1004"/>
      <c r="BBS100" s="1004"/>
      <c r="BBT100" s="1004"/>
      <c r="BBU100" s="1004"/>
      <c r="BBV100" s="1004"/>
      <c r="BBW100" s="1004"/>
      <c r="BBX100" s="1004"/>
      <c r="BBY100" s="1004"/>
      <c r="BBZ100" s="1004"/>
      <c r="BCA100" s="1004"/>
      <c r="BCB100" s="1004"/>
      <c r="BCC100" s="1004"/>
      <c r="BCD100" s="1004"/>
      <c r="BCE100" s="1004"/>
      <c r="BCF100" s="1004"/>
      <c r="BCG100" s="1004"/>
      <c r="BCH100" s="1004"/>
      <c r="BCI100" s="1004"/>
      <c r="BCJ100" s="1004"/>
      <c r="BCK100" s="1004"/>
      <c r="BCL100" s="1004"/>
      <c r="BCM100" s="1004"/>
      <c r="BCN100" s="1004"/>
      <c r="BCO100" s="1004"/>
      <c r="BCP100" s="1004"/>
      <c r="BCQ100" s="1004"/>
      <c r="BCR100" s="1004"/>
      <c r="BCS100" s="1004"/>
      <c r="BCT100" s="1004"/>
      <c r="BCU100" s="1004"/>
      <c r="BCV100" s="1004"/>
      <c r="BCW100" s="1004"/>
      <c r="BCX100" s="1004"/>
      <c r="BCY100" s="1004"/>
      <c r="BCZ100" s="1004"/>
      <c r="BDA100" s="1004"/>
      <c r="BDB100" s="1004"/>
      <c r="BDC100" s="1004"/>
      <c r="BDD100" s="1004"/>
      <c r="BDE100" s="1004"/>
      <c r="BDF100" s="1004"/>
      <c r="BDG100" s="1004"/>
      <c r="BDH100" s="1004"/>
      <c r="BDI100" s="1004"/>
      <c r="BDJ100" s="1004"/>
      <c r="BDK100" s="1004"/>
      <c r="BDL100" s="1004"/>
      <c r="BDM100" s="1004"/>
      <c r="BDN100" s="1004"/>
      <c r="BDO100" s="1004"/>
      <c r="BDP100" s="1004"/>
      <c r="BDQ100" s="1004"/>
      <c r="BDR100" s="1004"/>
      <c r="BDS100" s="1004"/>
      <c r="BDT100" s="1004"/>
      <c r="BDU100" s="1004"/>
      <c r="BDV100" s="1004"/>
      <c r="BDW100" s="1004"/>
      <c r="BDX100" s="1004"/>
      <c r="BDY100" s="1004"/>
      <c r="BDZ100" s="1004"/>
      <c r="BEA100" s="1004"/>
      <c r="BEB100" s="1004"/>
      <c r="BEC100" s="1004"/>
      <c r="BED100" s="1004"/>
      <c r="BEE100" s="1004"/>
      <c r="BEF100" s="1004"/>
      <c r="BEG100" s="1004"/>
      <c r="BEH100" s="1004"/>
      <c r="BEI100" s="1004"/>
      <c r="BEJ100" s="1004"/>
      <c r="BEK100" s="1004"/>
      <c r="BEL100" s="1004"/>
      <c r="BEM100" s="1004"/>
      <c r="BEN100" s="1004"/>
      <c r="BEO100" s="1004"/>
      <c r="BEP100" s="1004"/>
      <c r="BEQ100" s="1004"/>
      <c r="BER100" s="1004"/>
      <c r="BES100" s="1004"/>
      <c r="BET100" s="1004"/>
      <c r="BEU100" s="1004"/>
      <c r="BEV100" s="1004"/>
      <c r="BEW100" s="1004"/>
      <c r="BEX100" s="1004"/>
      <c r="BEY100" s="1004"/>
      <c r="BEZ100" s="1004"/>
      <c r="BFA100" s="1004"/>
      <c r="BFB100" s="1004"/>
      <c r="BFC100" s="1004"/>
      <c r="BFD100" s="1004"/>
      <c r="BFE100" s="1004"/>
      <c r="BFF100" s="1004"/>
      <c r="BFG100" s="1004"/>
      <c r="BFH100" s="1004"/>
      <c r="BFI100" s="1004"/>
      <c r="BFJ100" s="1004"/>
      <c r="BFK100" s="1004"/>
      <c r="BFL100" s="1004"/>
      <c r="BFM100" s="1004"/>
      <c r="BFN100" s="1004"/>
      <c r="BFO100" s="1004"/>
      <c r="BFP100" s="1004"/>
      <c r="BFQ100" s="1004"/>
      <c r="BFR100" s="1004"/>
      <c r="BFS100" s="1004"/>
      <c r="BFT100" s="1004"/>
      <c r="BFU100" s="1004"/>
      <c r="BFV100" s="1004"/>
      <c r="BFW100" s="1004"/>
      <c r="BFX100" s="1004"/>
      <c r="BFY100" s="1004"/>
      <c r="BFZ100" s="1004"/>
      <c r="BGA100" s="1004"/>
      <c r="BGB100" s="1004"/>
      <c r="BGC100" s="1004"/>
      <c r="BGD100" s="1004"/>
      <c r="BGE100" s="1004"/>
      <c r="BGF100" s="1004"/>
      <c r="BGG100" s="1004"/>
      <c r="BGH100" s="1004"/>
      <c r="BGI100" s="1004"/>
      <c r="BGJ100" s="1004"/>
      <c r="BGK100" s="1004"/>
      <c r="BGL100" s="1004"/>
      <c r="BGM100" s="1004"/>
      <c r="BGN100" s="1004"/>
      <c r="BGO100" s="1004"/>
      <c r="BGP100" s="1004"/>
      <c r="BGQ100" s="1004"/>
      <c r="BGR100" s="1004"/>
      <c r="BGS100" s="1004"/>
      <c r="BGT100" s="1004"/>
      <c r="BGU100" s="1004"/>
      <c r="BGV100" s="1004"/>
      <c r="BGW100" s="1004"/>
      <c r="BGX100" s="1004"/>
      <c r="BGY100" s="1004"/>
      <c r="BGZ100" s="1004"/>
      <c r="BHA100" s="1004"/>
      <c r="BHB100" s="1004"/>
      <c r="BHC100" s="1004"/>
      <c r="BHD100" s="1004"/>
      <c r="BHE100" s="1004"/>
      <c r="BHF100" s="1004"/>
      <c r="BHG100" s="1004"/>
      <c r="BHH100" s="1004"/>
      <c r="BHI100" s="1004"/>
      <c r="BHJ100" s="1004"/>
      <c r="BHK100" s="1004"/>
      <c r="BHL100" s="1004"/>
      <c r="BHM100" s="1004"/>
      <c r="BHN100" s="1004"/>
      <c r="BHO100" s="1004"/>
      <c r="BHP100" s="1004"/>
      <c r="BHQ100" s="1004"/>
      <c r="BHR100" s="1004"/>
      <c r="BHS100" s="1004"/>
      <c r="BHT100" s="1004"/>
      <c r="BHU100" s="1004"/>
      <c r="BHV100" s="1004"/>
      <c r="BHW100" s="1004"/>
      <c r="BHX100" s="1004"/>
      <c r="BHY100" s="1004"/>
      <c r="BHZ100" s="1004"/>
      <c r="BIA100" s="1004"/>
      <c r="BIB100" s="1004"/>
      <c r="BIC100" s="1004"/>
      <c r="BID100" s="1004"/>
      <c r="BIE100" s="1004"/>
      <c r="BIF100" s="1004"/>
      <c r="BIG100" s="1004"/>
      <c r="BIH100" s="1004"/>
      <c r="BII100" s="1004"/>
      <c r="BIJ100" s="1004"/>
      <c r="BIK100" s="1004"/>
      <c r="BIL100" s="1004"/>
      <c r="BIM100" s="1004"/>
      <c r="BIN100" s="1004"/>
      <c r="BIO100" s="1004"/>
      <c r="BIP100" s="1004"/>
      <c r="BIQ100" s="1004"/>
      <c r="BIR100" s="1004"/>
      <c r="BIS100" s="1004"/>
      <c r="BIT100" s="1004"/>
      <c r="BIU100" s="1004"/>
      <c r="BIV100" s="1004"/>
      <c r="BIW100" s="1004"/>
      <c r="BIX100" s="1004"/>
      <c r="BIY100" s="1004"/>
      <c r="BIZ100" s="1004"/>
      <c r="BJA100" s="1004"/>
      <c r="BJB100" s="1004"/>
      <c r="BJC100" s="1004"/>
      <c r="BJD100" s="1004"/>
      <c r="BJE100" s="1004"/>
      <c r="BJF100" s="1004"/>
      <c r="BJG100" s="1004"/>
      <c r="BJH100" s="1004"/>
      <c r="BJI100" s="1004"/>
      <c r="BJJ100" s="1004"/>
      <c r="BJK100" s="1004"/>
      <c r="BJL100" s="1004"/>
      <c r="BJM100" s="1004"/>
      <c r="BJN100" s="1004"/>
      <c r="BJO100" s="1004"/>
      <c r="BJP100" s="1004"/>
      <c r="BJQ100" s="1004"/>
      <c r="BJR100" s="1004"/>
      <c r="BJS100" s="1004"/>
      <c r="BJT100" s="1004"/>
      <c r="BJU100" s="1004"/>
      <c r="BJV100" s="1004"/>
      <c r="BJW100" s="1004"/>
      <c r="BJX100" s="1004"/>
      <c r="BJY100" s="1004"/>
      <c r="BJZ100" s="1004"/>
      <c r="BKA100" s="1004"/>
      <c r="BKB100" s="1004"/>
      <c r="BKC100" s="1004"/>
      <c r="BKD100" s="1004"/>
      <c r="BKE100" s="1004"/>
      <c r="BKF100" s="1004"/>
      <c r="BKG100" s="1004"/>
      <c r="BKH100" s="1004"/>
      <c r="BKI100" s="1004"/>
      <c r="BKJ100" s="1004"/>
      <c r="BKK100" s="1004"/>
      <c r="BKL100" s="1004"/>
      <c r="BKM100" s="1004"/>
      <c r="BKN100" s="1004"/>
      <c r="BKO100" s="1004"/>
      <c r="BKP100" s="1004"/>
      <c r="BKQ100" s="1004"/>
      <c r="BKR100" s="1004"/>
      <c r="BKS100" s="1004"/>
      <c r="BKT100" s="1004"/>
      <c r="BKU100" s="1004"/>
      <c r="BKV100" s="1004"/>
      <c r="BKW100" s="1004"/>
      <c r="BKX100" s="1004"/>
      <c r="BKY100" s="1004"/>
      <c r="BKZ100" s="1004"/>
      <c r="BLA100" s="1004"/>
      <c r="BLB100" s="1004"/>
      <c r="BLC100" s="1004"/>
      <c r="BLD100" s="1004"/>
      <c r="BLE100" s="1004"/>
      <c r="BLF100" s="1004"/>
      <c r="BLG100" s="1004"/>
      <c r="BLH100" s="1004"/>
      <c r="BLI100" s="1004"/>
      <c r="BLJ100" s="1004"/>
      <c r="BLK100" s="1004"/>
      <c r="BLL100" s="1004"/>
      <c r="BLM100" s="1004"/>
      <c r="BLN100" s="1004"/>
      <c r="BLO100" s="1004"/>
      <c r="BLP100" s="1004"/>
      <c r="BLQ100" s="1004"/>
      <c r="BLR100" s="1004"/>
      <c r="BLS100" s="1004"/>
      <c r="BLT100" s="1004"/>
      <c r="BLU100" s="1004"/>
      <c r="BLV100" s="1004"/>
      <c r="BLW100" s="1004"/>
      <c r="BLX100" s="1004"/>
      <c r="BLY100" s="1004"/>
      <c r="BLZ100" s="1004"/>
      <c r="BMA100" s="1004"/>
      <c r="BMB100" s="1004"/>
      <c r="BMC100" s="1004"/>
      <c r="BMD100" s="1004"/>
      <c r="BME100" s="1004"/>
      <c r="BMF100" s="1004"/>
      <c r="BMG100" s="1004"/>
      <c r="BMH100" s="1004"/>
      <c r="BMI100" s="1004"/>
      <c r="BMJ100" s="1004"/>
      <c r="BMK100" s="1004"/>
      <c r="BML100" s="1004"/>
      <c r="BMM100" s="1004"/>
      <c r="BMN100" s="1004"/>
      <c r="BMO100" s="1004"/>
      <c r="BMP100" s="1004"/>
      <c r="BMQ100" s="1004"/>
      <c r="BMR100" s="1004"/>
      <c r="BMS100" s="1004"/>
      <c r="BMT100" s="1004"/>
      <c r="BMU100" s="1004"/>
      <c r="BMV100" s="1004"/>
      <c r="BMW100" s="1004"/>
      <c r="BMX100" s="1004"/>
      <c r="BMY100" s="1004"/>
      <c r="BMZ100" s="1004"/>
      <c r="BNA100" s="1004"/>
      <c r="BNB100" s="1004"/>
      <c r="BNC100" s="1004"/>
      <c r="BND100" s="1004"/>
      <c r="BNE100" s="1004"/>
      <c r="BNF100" s="1004"/>
      <c r="BNG100" s="1004"/>
      <c r="BNH100" s="1004"/>
      <c r="BNI100" s="1004"/>
      <c r="BNJ100" s="1004"/>
      <c r="BNK100" s="1004"/>
      <c r="BNL100" s="1004"/>
      <c r="BNM100" s="1004"/>
      <c r="BNN100" s="1004"/>
      <c r="BNO100" s="1004"/>
      <c r="BNP100" s="1004"/>
      <c r="BNQ100" s="1004"/>
      <c r="BNR100" s="1004"/>
      <c r="BNS100" s="1004"/>
      <c r="BNT100" s="1004"/>
      <c r="BNU100" s="1004"/>
      <c r="BNV100" s="1004"/>
      <c r="BNW100" s="1004"/>
      <c r="BNX100" s="1004"/>
      <c r="BNY100" s="1004"/>
      <c r="BNZ100" s="1004"/>
      <c r="BOA100" s="1004"/>
      <c r="BOB100" s="1004"/>
      <c r="BOC100" s="1004"/>
      <c r="BOD100" s="1004"/>
      <c r="BOE100" s="1004"/>
      <c r="BOF100" s="1004"/>
      <c r="BOG100" s="1004"/>
      <c r="BOH100" s="1004"/>
      <c r="BOI100" s="1004"/>
      <c r="BOJ100" s="1004"/>
      <c r="BOK100" s="1004"/>
      <c r="BOL100" s="1004"/>
      <c r="BOM100" s="1004"/>
      <c r="BON100" s="1004"/>
      <c r="BOO100" s="1004"/>
      <c r="BOP100" s="1004"/>
      <c r="BOQ100" s="1004"/>
      <c r="BOR100" s="1004"/>
      <c r="BOS100" s="1004"/>
      <c r="BOT100" s="1004"/>
      <c r="BOU100" s="1004"/>
      <c r="BOV100" s="1004"/>
      <c r="BOW100" s="1004"/>
      <c r="BOX100" s="1004"/>
      <c r="BOY100" s="1004"/>
      <c r="BOZ100" s="1004"/>
      <c r="BPA100" s="1004"/>
      <c r="BPB100" s="1004"/>
      <c r="BPC100" s="1004"/>
      <c r="BPD100" s="1004"/>
      <c r="BPE100" s="1004"/>
      <c r="BPF100" s="1004"/>
      <c r="BPG100" s="1004"/>
      <c r="BPH100" s="1004"/>
      <c r="BPI100" s="1004"/>
      <c r="BPJ100" s="1004"/>
      <c r="BPK100" s="1004"/>
      <c r="BPL100" s="1004"/>
      <c r="BPM100" s="1004"/>
      <c r="BPN100" s="1004"/>
      <c r="BPO100" s="1004"/>
      <c r="BPP100" s="1004"/>
      <c r="BPQ100" s="1004"/>
      <c r="BPR100" s="1004"/>
      <c r="BPS100" s="1004"/>
      <c r="BPT100" s="1004"/>
      <c r="BPU100" s="1004"/>
      <c r="BPV100" s="1004"/>
      <c r="BPW100" s="1004"/>
      <c r="BPX100" s="1004"/>
      <c r="BPY100" s="1004"/>
      <c r="BPZ100" s="1004"/>
      <c r="BQA100" s="1004"/>
      <c r="BQB100" s="1004"/>
      <c r="BQC100" s="1004"/>
      <c r="BQD100" s="1004"/>
      <c r="BQE100" s="1004"/>
      <c r="BQF100" s="1004"/>
      <c r="BQG100" s="1004"/>
      <c r="BQH100" s="1004"/>
      <c r="BQI100" s="1004"/>
      <c r="BQJ100" s="1004"/>
      <c r="BQK100" s="1004"/>
      <c r="BQL100" s="1004"/>
      <c r="BQM100" s="1004"/>
      <c r="BQN100" s="1004"/>
      <c r="BQO100" s="1004"/>
      <c r="BQP100" s="1004"/>
      <c r="BQQ100" s="1004"/>
      <c r="BQR100" s="1004"/>
      <c r="BQS100" s="1004"/>
      <c r="BQT100" s="1004"/>
      <c r="BQU100" s="1004"/>
      <c r="BQV100" s="1004"/>
      <c r="BQW100" s="1004"/>
      <c r="BQX100" s="1004"/>
      <c r="BQY100" s="1004"/>
      <c r="BQZ100" s="1004"/>
      <c r="BRA100" s="1004"/>
      <c r="BRB100" s="1004"/>
      <c r="BRC100" s="1004"/>
      <c r="BRD100" s="1004"/>
      <c r="BRE100" s="1004"/>
      <c r="BRF100" s="1004"/>
      <c r="BRG100" s="1004"/>
      <c r="BRH100" s="1004"/>
      <c r="BRI100" s="1004"/>
      <c r="BRJ100" s="1004"/>
      <c r="BRK100" s="1004"/>
      <c r="BRL100" s="1004"/>
      <c r="BRM100" s="1004"/>
      <c r="BRN100" s="1004"/>
      <c r="BRO100" s="1004"/>
      <c r="BRP100" s="1004"/>
      <c r="BRQ100" s="1004"/>
      <c r="BRR100" s="1004"/>
      <c r="BRS100" s="1004"/>
      <c r="BRT100" s="1004"/>
      <c r="BRU100" s="1004"/>
      <c r="BRV100" s="1004"/>
      <c r="BRW100" s="1004"/>
      <c r="BRX100" s="1004"/>
      <c r="BRY100" s="1004"/>
      <c r="BRZ100" s="1004"/>
      <c r="BSA100" s="1004"/>
      <c r="BSB100" s="1004"/>
      <c r="BSC100" s="1004"/>
      <c r="BSD100" s="1004"/>
      <c r="BSE100" s="1004"/>
      <c r="BSF100" s="1004"/>
      <c r="BSG100" s="1004"/>
      <c r="BSH100" s="1004"/>
      <c r="BSI100" s="1004"/>
      <c r="BSJ100" s="1004"/>
      <c r="BSK100" s="1004"/>
      <c r="BSL100" s="1004"/>
      <c r="BSM100" s="1004"/>
      <c r="BSN100" s="1004"/>
      <c r="BSO100" s="1004"/>
      <c r="BSP100" s="1004"/>
      <c r="BSQ100" s="1004"/>
      <c r="BSR100" s="1004"/>
      <c r="BSS100" s="1004"/>
      <c r="BST100" s="1004"/>
      <c r="BSU100" s="1004"/>
      <c r="BSV100" s="1004"/>
      <c r="BSW100" s="1004"/>
      <c r="BSX100" s="1004"/>
      <c r="BSY100" s="1004"/>
      <c r="BSZ100" s="1004"/>
      <c r="BTA100" s="1004"/>
      <c r="BTB100" s="1004"/>
      <c r="BTC100" s="1004"/>
      <c r="BTD100" s="1004"/>
      <c r="BTE100" s="1004"/>
      <c r="BTF100" s="1004"/>
      <c r="BTG100" s="1004"/>
      <c r="BTH100" s="1004"/>
      <c r="BTI100" s="1004"/>
      <c r="BTJ100" s="1004"/>
      <c r="BTK100" s="1004"/>
      <c r="BTL100" s="1004"/>
      <c r="BTM100" s="1004"/>
      <c r="BTN100" s="1004"/>
      <c r="BTO100" s="1004"/>
      <c r="BTP100" s="1004"/>
      <c r="BTQ100" s="1004"/>
      <c r="BTR100" s="1004"/>
      <c r="BTS100" s="1004"/>
      <c r="BTT100" s="1004"/>
      <c r="BTU100" s="1004"/>
      <c r="BTV100" s="1004"/>
      <c r="BTW100" s="1004"/>
      <c r="BTX100" s="1004"/>
      <c r="BTY100" s="1004"/>
      <c r="BTZ100" s="1004"/>
      <c r="BUA100" s="1004"/>
      <c r="BUB100" s="1004"/>
      <c r="BUC100" s="1004"/>
      <c r="BUD100" s="1004"/>
      <c r="BUE100" s="1004"/>
      <c r="BUF100" s="1004"/>
      <c r="BUG100" s="1004"/>
      <c r="BUH100" s="1004"/>
      <c r="BUI100" s="1004"/>
      <c r="BUJ100" s="1004"/>
      <c r="BUK100" s="1004"/>
      <c r="BUL100" s="1004"/>
      <c r="BUM100" s="1004"/>
      <c r="BUN100" s="1004"/>
      <c r="BUO100" s="1004"/>
      <c r="BUP100" s="1004"/>
      <c r="BUQ100" s="1004"/>
      <c r="BUR100" s="1004"/>
      <c r="BUS100" s="1004"/>
      <c r="BUT100" s="1004"/>
      <c r="BUU100" s="1004"/>
      <c r="BUV100" s="1004"/>
      <c r="BUW100" s="1004"/>
      <c r="BUX100" s="1004"/>
      <c r="BUY100" s="1004"/>
      <c r="BUZ100" s="1004"/>
      <c r="BVA100" s="1004"/>
      <c r="BVB100" s="1004"/>
      <c r="BVC100" s="1004"/>
      <c r="BVD100" s="1004"/>
      <c r="BVE100" s="1004"/>
      <c r="BVF100" s="1004"/>
      <c r="BVG100" s="1004"/>
      <c r="BVH100" s="1004"/>
      <c r="BVI100" s="1004"/>
      <c r="BVJ100" s="1004"/>
      <c r="BVK100" s="1004"/>
      <c r="BVL100" s="1004"/>
      <c r="BVM100" s="1004"/>
      <c r="BVN100" s="1004"/>
      <c r="BVO100" s="1004"/>
      <c r="BVP100" s="1004"/>
      <c r="BVQ100" s="1004"/>
      <c r="BVR100" s="1004"/>
      <c r="BVS100" s="1004"/>
      <c r="BVT100" s="1004"/>
      <c r="BVU100" s="1004"/>
      <c r="BVV100" s="1004"/>
      <c r="BVW100" s="1004"/>
      <c r="BVX100" s="1004"/>
      <c r="BVY100" s="1004"/>
      <c r="BVZ100" s="1004"/>
      <c r="BWA100" s="1004"/>
      <c r="BWB100" s="1004"/>
      <c r="BWC100" s="1004"/>
      <c r="BWD100" s="1004"/>
      <c r="BWE100" s="1004"/>
      <c r="BWF100" s="1004"/>
      <c r="BWG100" s="1004"/>
      <c r="BWH100" s="1004"/>
      <c r="BWI100" s="1004"/>
      <c r="BWJ100" s="1004"/>
      <c r="BWK100" s="1004"/>
      <c r="BWL100" s="1004"/>
      <c r="BWM100" s="1004"/>
      <c r="BWN100" s="1004"/>
      <c r="BWO100" s="1004"/>
      <c r="BWP100" s="1004"/>
      <c r="BWQ100" s="1004"/>
      <c r="BWR100" s="1004"/>
      <c r="BWS100" s="1004"/>
      <c r="BWT100" s="1004"/>
      <c r="BWU100" s="1004"/>
      <c r="BWV100" s="1004"/>
      <c r="BWW100" s="1004"/>
      <c r="BWX100" s="1004"/>
      <c r="BWY100" s="1004"/>
      <c r="BWZ100" s="1004"/>
      <c r="BXA100" s="1004"/>
      <c r="BXB100" s="1004"/>
      <c r="BXC100" s="1004"/>
      <c r="BXD100" s="1004"/>
      <c r="BXE100" s="1004"/>
      <c r="BXF100" s="1004"/>
      <c r="BXG100" s="1004"/>
      <c r="BXH100" s="1004"/>
      <c r="BXI100" s="1004"/>
      <c r="BXJ100" s="1004"/>
      <c r="BXK100" s="1004"/>
      <c r="BXL100" s="1004"/>
      <c r="BXM100" s="1004"/>
      <c r="BXN100" s="1004"/>
      <c r="BXO100" s="1004"/>
      <c r="BXP100" s="1004"/>
      <c r="BXQ100" s="1004"/>
      <c r="BXR100" s="1004"/>
      <c r="BXS100" s="1004"/>
      <c r="BXT100" s="1004"/>
      <c r="BXU100" s="1004"/>
      <c r="BXV100" s="1004"/>
      <c r="BXW100" s="1004"/>
      <c r="BXX100" s="1004"/>
      <c r="BXY100" s="1004"/>
      <c r="BXZ100" s="1004"/>
      <c r="BYA100" s="1004"/>
      <c r="BYB100" s="1004"/>
      <c r="BYC100" s="1004"/>
      <c r="BYD100" s="1004"/>
      <c r="BYE100" s="1004"/>
      <c r="BYF100" s="1004"/>
      <c r="BYG100" s="1004"/>
      <c r="BYH100" s="1004"/>
      <c r="BYI100" s="1004"/>
      <c r="BYJ100" s="1004"/>
      <c r="BYK100" s="1004"/>
      <c r="BYL100" s="1004"/>
      <c r="BYM100" s="1004"/>
      <c r="BYN100" s="1004"/>
      <c r="BYO100" s="1004"/>
      <c r="BYP100" s="1004"/>
      <c r="BYQ100" s="1004"/>
      <c r="BYR100" s="1004"/>
      <c r="BYS100" s="1004"/>
      <c r="BYT100" s="1004"/>
      <c r="BYU100" s="1004"/>
      <c r="BYV100" s="1004"/>
      <c r="BYW100" s="1004"/>
      <c r="BYX100" s="1004"/>
      <c r="BYY100" s="1004"/>
      <c r="BYZ100" s="1004"/>
      <c r="BZA100" s="1004"/>
      <c r="BZB100" s="1004"/>
      <c r="BZC100" s="1004"/>
      <c r="BZD100" s="1004"/>
      <c r="BZE100" s="1004"/>
      <c r="BZF100" s="1004"/>
      <c r="BZG100" s="1004"/>
      <c r="BZH100" s="1004"/>
      <c r="BZI100" s="1004"/>
      <c r="BZJ100" s="1004"/>
      <c r="BZK100" s="1004"/>
      <c r="BZL100" s="1004"/>
      <c r="BZM100" s="1004"/>
      <c r="BZN100" s="1004"/>
      <c r="BZO100" s="1004"/>
      <c r="BZP100" s="1004"/>
      <c r="BZQ100" s="1004"/>
      <c r="BZR100" s="1004"/>
      <c r="BZS100" s="1004"/>
      <c r="BZT100" s="1004"/>
      <c r="BZU100" s="1004"/>
      <c r="BZV100" s="1004"/>
      <c r="BZW100" s="1004"/>
      <c r="BZX100" s="1004"/>
      <c r="BZY100" s="1004"/>
      <c r="BZZ100" s="1004"/>
      <c r="CAA100" s="1004"/>
      <c r="CAB100" s="1004"/>
      <c r="CAC100" s="1004"/>
      <c r="CAD100" s="1004"/>
      <c r="CAE100" s="1004"/>
      <c r="CAF100" s="1004"/>
      <c r="CAG100" s="1004"/>
      <c r="CAH100" s="1004"/>
      <c r="CAI100" s="1004"/>
      <c r="CAJ100" s="1004"/>
      <c r="CAK100" s="1004"/>
      <c r="CAL100" s="1004"/>
      <c r="CAM100" s="1004"/>
      <c r="CAN100" s="1004"/>
      <c r="CAO100" s="1004"/>
      <c r="CAP100" s="1004"/>
      <c r="CAQ100" s="1004"/>
      <c r="CAR100" s="1004"/>
      <c r="CAS100" s="1004"/>
      <c r="CAT100" s="1004"/>
      <c r="CAU100" s="1004"/>
      <c r="CAV100" s="1004"/>
      <c r="CAW100" s="1004"/>
      <c r="CAX100" s="1004"/>
      <c r="CAY100" s="1004"/>
      <c r="CAZ100" s="1004"/>
      <c r="CBA100" s="1004"/>
      <c r="CBB100" s="1004"/>
      <c r="CBC100" s="1004"/>
      <c r="CBD100" s="1004"/>
      <c r="CBE100" s="1004"/>
      <c r="CBF100" s="1004"/>
      <c r="CBG100" s="1004"/>
      <c r="CBH100" s="1004"/>
      <c r="CBI100" s="1004"/>
      <c r="CBJ100" s="1004"/>
      <c r="CBK100" s="1004"/>
      <c r="CBL100" s="1004"/>
      <c r="CBM100" s="1004"/>
      <c r="CBN100" s="1004"/>
      <c r="CBO100" s="1004"/>
      <c r="CBP100" s="1004"/>
      <c r="CBQ100" s="1004"/>
      <c r="CBR100" s="1004"/>
      <c r="CBS100" s="1004"/>
      <c r="CBT100" s="1004"/>
      <c r="CBU100" s="1004"/>
      <c r="CBV100" s="1004"/>
      <c r="CBW100" s="1004"/>
      <c r="CBX100" s="1004"/>
      <c r="CBY100" s="1004"/>
      <c r="CBZ100" s="1004"/>
      <c r="CCA100" s="1004"/>
      <c r="CCB100" s="1004"/>
      <c r="CCC100" s="1004"/>
      <c r="CCD100" s="1004"/>
      <c r="CCE100" s="1004"/>
      <c r="CCF100" s="1004"/>
      <c r="CCG100" s="1004"/>
      <c r="CCH100" s="1004"/>
      <c r="CCI100" s="1004"/>
      <c r="CCJ100" s="1004"/>
      <c r="CCK100" s="1004"/>
      <c r="CCL100" s="1004"/>
      <c r="CCM100" s="1004"/>
      <c r="CCN100" s="1004"/>
      <c r="CCO100" s="1004"/>
      <c r="CCP100" s="1004"/>
      <c r="CCQ100" s="1004"/>
      <c r="CCR100" s="1004"/>
      <c r="CCS100" s="1004"/>
      <c r="CCT100" s="1004"/>
      <c r="CCU100" s="1004"/>
      <c r="CCV100" s="1004"/>
      <c r="CCW100" s="1004"/>
      <c r="CCX100" s="1004"/>
      <c r="CCY100" s="1004"/>
      <c r="CCZ100" s="1004"/>
      <c r="CDA100" s="1004"/>
      <c r="CDB100" s="1004"/>
      <c r="CDC100" s="1004"/>
      <c r="CDD100" s="1004"/>
      <c r="CDE100" s="1004"/>
      <c r="CDF100" s="1004"/>
      <c r="CDG100" s="1004"/>
      <c r="CDH100" s="1004"/>
      <c r="CDI100" s="1004"/>
      <c r="CDJ100" s="1004"/>
      <c r="CDK100" s="1004"/>
      <c r="CDL100" s="1004"/>
      <c r="CDM100" s="1004"/>
      <c r="CDN100" s="1004"/>
      <c r="CDO100" s="1004"/>
      <c r="CDP100" s="1004"/>
      <c r="CDQ100" s="1004"/>
      <c r="CDR100" s="1004"/>
      <c r="CDS100" s="1004"/>
      <c r="CDT100" s="1004"/>
      <c r="CDU100" s="1004"/>
      <c r="CDV100" s="1004"/>
      <c r="CDW100" s="1004"/>
      <c r="CDX100" s="1004"/>
      <c r="CDY100" s="1004"/>
      <c r="CDZ100" s="1004"/>
      <c r="CEA100" s="1004"/>
      <c r="CEB100" s="1004"/>
      <c r="CEC100" s="1004"/>
      <c r="CED100" s="1004"/>
      <c r="CEE100" s="1004"/>
      <c r="CEF100" s="1004"/>
      <c r="CEG100" s="1004"/>
      <c r="CEH100" s="1004"/>
      <c r="CEI100" s="1004"/>
      <c r="CEJ100" s="1004"/>
      <c r="CEK100" s="1004"/>
      <c r="CEL100" s="1004"/>
      <c r="CEM100" s="1004"/>
      <c r="CEN100" s="1004"/>
      <c r="CEO100" s="1004"/>
      <c r="CEP100" s="1004"/>
      <c r="CEQ100" s="1004"/>
      <c r="CER100" s="1004"/>
      <c r="CES100" s="1004"/>
      <c r="CET100" s="1004"/>
      <c r="CEU100" s="1004"/>
      <c r="CEV100" s="1004"/>
      <c r="CEW100" s="1004"/>
      <c r="CEX100" s="1004"/>
      <c r="CEY100" s="1004"/>
      <c r="CEZ100" s="1004"/>
      <c r="CFA100" s="1004"/>
      <c r="CFB100" s="1004"/>
      <c r="CFC100" s="1004"/>
      <c r="CFD100" s="1004"/>
      <c r="CFE100" s="1004"/>
      <c r="CFF100" s="1004"/>
      <c r="CFG100" s="1004"/>
      <c r="CFH100" s="1004"/>
      <c r="CFI100" s="1004"/>
      <c r="CFJ100" s="1004"/>
      <c r="CFK100" s="1004"/>
      <c r="CFL100" s="1004"/>
      <c r="CFM100" s="1004"/>
      <c r="CFN100" s="1004"/>
      <c r="CFO100" s="1004"/>
      <c r="CFP100" s="1004"/>
      <c r="CFQ100" s="1004"/>
      <c r="CFR100" s="1004"/>
      <c r="CFS100" s="1004"/>
      <c r="CFT100" s="1004"/>
      <c r="CFU100" s="1004"/>
      <c r="CFV100" s="1004"/>
      <c r="CFW100" s="1004"/>
      <c r="CFX100" s="1004"/>
      <c r="CFY100" s="1004"/>
      <c r="CFZ100" s="1004"/>
      <c r="CGA100" s="1004"/>
      <c r="CGB100" s="1004"/>
      <c r="CGC100" s="1004"/>
      <c r="CGD100" s="1004"/>
      <c r="CGE100" s="1004"/>
      <c r="CGF100" s="1004"/>
      <c r="CGG100" s="1004"/>
      <c r="CGH100" s="1004"/>
      <c r="CGI100" s="1004"/>
      <c r="CGJ100" s="1004"/>
      <c r="CGK100" s="1004"/>
      <c r="CGL100" s="1004"/>
      <c r="CGM100" s="1004"/>
      <c r="CGN100" s="1004"/>
      <c r="CGO100" s="1004"/>
      <c r="CGP100" s="1004"/>
      <c r="CGQ100" s="1004"/>
      <c r="CGR100" s="1004"/>
      <c r="CGS100" s="1004"/>
      <c r="CGT100" s="1004"/>
      <c r="CGU100" s="1004"/>
      <c r="CGV100" s="1004"/>
      <c r="CGW100" s="1004"/>
      <c r="CGX100" s="1004"/>
      <c r="CGY100" s="1004"/>
      <c r="CGZ100" s="1004"/>
      <c r="CHA100" s="1004"/>
      <c r="CHB100" s="1004"/>
      <c r="CHC100" s="1004"/>
      <c r="CHD100" s="1004"/>
      <c r="CHE100" s="1004"/>
      <c r="CHF100" s="1004"/>
      <c r="CHG100" s="1004"/>
      <c r="CHH100" s="1004"/>
      <c r="CHI100" s="1004"/>
      <c r="CHJ100" s="1004"/>
      <c r="CHK100" s="1004"/>
      <c r="CHL100" s="1004"/>
      <c r="CHM100" s="1004"/>
      <c r="CHN100" s="1004"/>
      <c r="CHO100" s="1004"/>
      <c r="CHP100" s="1004"/>
      <c r="CHQ100" s="1004"/>
      <c r="CHR100" s="1004"/>
      <c r="CHS100" s="1004"/>
      <c r="CHT100" s="1004"/>
      <c r="CHU100" s="1004"/>
      <c r="CHV100" s="1004"/>
      <c r="CHW100" s="1004"/>
      <c r="CHX100" s="1004"/>
      <c r="CHY100" s="1004"/>
      <c r="CHZ100" s="1004"/>
      <c r="CIA100" s="1004"/>
      <c r="CIB100" s="1004"/>
      <c r="CIC100" s="1004"/>
      <c r="CID100" s="1004"/>
      <c r="CIE100" s="1004"/>
      <c r="CIF100" s="1004"/>
      <c r="CIG100" s="1004"/>
      <c r="CIH100" s="1004"/>
      <c r="CII100" s="1004"/>
      <c r="CIJ100" s="1004"/>
      <c r="CIK100" s="1004"/>
      <c r="CIL100" s="1004"/>
      <c r="CIM100" s="1004"/>
      <c r="CIN100" s="1004"/>
      <c r="CIO100" s="1004"/>
      <c r="CIP100" s="1004"/>
      <c r="CIQ100" s="1004"/>
      <c r="CIR100" s="1004"/>
      <c r="CIS100" s="1004"/>
      <c r="CIT100" s="1004"/>
      <c r="CIU100" s="1004"/>
      <c r="CIV100" s="1004"/>
      <c r="CIW100" s="1004"/>
      <c r="CIX100" s="1004"/>
      <c r="CIY100" s="1004"/>
      <c r="CIZ100" s="1004"/>
      <c r="CJA100" s="1004"/>
      <c r="CJB100" s="1004"/>
      <c r="CJC100" s="1004"/>
      <c r="CJD100" s="1004"/>
      <c r="CJE100" s="1004"/>
      <c r="CJF100" s="1004"/>
      <c r="CJG100" s="1004"/>
      <c r="CJH100" s="1004"/>
      <c r="CJI100" s="1004"/>
      <c r="CJJ100" s="1004"/>
      <c r="CJK100" s="1004"/>
      <c r="CJL100" s="1004"/>
      <c r="CJM100" s="1004"/>
      <c r="CJN100" s="1004"/>
      <c r="CJO100" s="1004"/>
      <c r="CJP100" s="1004"/>
      <c r="CJQ100" s="1004"/>
      <c r="CJR100" s="1004"/>
      <c r="CJS100" s="1004"/>
      <c r="CJT100" s="1004"/>
      <c r="CJU100" s="1004"/>
      <c r="CJV100" s="1004"/>
      <c r="CJW100" s="1004"/>
      <c r="CJX100" s="1004"/>
      <c r="CJY100" s="1004"/>
      <c r="CJZ100" s="1004"/>
      <c r="CKA100" s="1004"/>
      <c r="CKB100" s="1004"/>
      <c r="CKC100" s="1004"/>
      <c r="CKD100" s="1004"/>
      <c r="CKE100" s="1004"/>
      <c r="CKF100" s="1004"/>
      <c r="CKG100" s="1004"/>
      <c r="CKH100" s="1004"/>
      <c r="CKI100" s="1004"/>
      <c r="CKJ100" s="1004"/>
      <c r="CKK100" s="1004"/>
      <c r="CKL100" s="1004"/>
      <c r="CKM100" s="1004"/>
      <c r="CKN100" s="1004"/>
      <c r="CKO100" s="1004"/>
      <c r="CKP100" s="1004"/>
      <c r="CKQ100" s="1004"/>
      <c r="CKR100" s="1004"/>
      <c r="CKS100" s="1004"/>
      <c r="CKT100" s="1004"/>
      <c r="CKU100" s="1004"/>
      <c r="CKV100" s="1004"/>
      <c r="CKW100" s="1004"/>
      <c r="CKX100" s="1004"/>
      <c r="CKY100" s="1004"/>
      <c r="CKZ100" s="1004"/>
      <c r="CLA100" s="1004"/>
      <c r="CLB100" s="1004"/>
      <c r="CLC100" s="1004"/>
      <c r="CLD100" s="1004"/>
      <c r="CLE100" s="1004"/>
      <c r="CLF100" s="1004"/>
      <c r="CLG100" s="1004"/>
      <c r="CLH100" s="1004"/>
      <c r="CLI100" s="1004"/>
      <c r="CLJ100" s="1004"/>
      <c r="CLK100" s="1004"/>
      <c r="CLL100" s="1004"/>
      <c r="CLM100" s="1004"/>
      <c r="CLN100" s="1004"/>
      <c r="CLO100" s="1004"/>
      <c r="CLP100" s="1004"/>
      <c r="CLQ100" s="1004"/>
      <c r="CLR100" s="1004"/>
      <c r="CLS100" s="1004"/>
      <c r="CLT100" s="1004"/>
      <c r="CLU100" s="1004"/>
      <c r="CLV100" s="1004"/>
      <c r="CLW100" s="1004"/>
      <c r="CLX100" s="1004"/>
      <c r="CLY100" s="1004"/>
      <c r="CLZ100" s="1004"/>
      <c r="CMA100" s="1004"/>
      <c r="CMB100" s="1004"/>
      <c r="CMC100" s="1004"/>
      <c r="CMD100" s="1004"/>
      <c r="CME100" s="1004"/>
      <c r="CMF100" s="1004"/>
      <c r="CMG100" s="1004"/>
      <c r="CMH100" s="1004"/>
      <c r="CMI100" s="1004"/>
      <c r="CMJ100" s="1004"/>
      <c r="CMK100" s="1004"/>
      <c r="CML100" s="1004"/>
      <c r="CMM100" s="1004"/>
      <c r="CMN100" s="1004"/>
      <c r="CMO100" s="1004"/>
      <c r="CMP100" s="1004"/>
      <c r="CMQ100" s="1004"/>
      <c r="CMR100" s="1004"/>
      <c r="CMS100" s="1004"/>
      <c r="CMT100" s="1004"/>
      <c r="CMU100" s="1004"/>
      <c r="CMV100" s="1004"/>
      <c r="CMW100" s="1004"/>
      <c r="CMX100" s="1004"/>
      <c r="CMY100" s="1004"/>
      <c r="CMZ100" s="1004"/>
      <c r="CNA100" s="1004"/>
      <c r="CNB100" s="1004"/>
      <c r="CNC100" s="1004"/>
      <c r="CND100" s="1004"/>
      <c r="CNE100" s="1004"/>
      <c r="CNF100" s="1004"/>
      <c r="CNG100" s="1004"/>
      <c r="CNH100" s="1004"/>
      <c r="CNI100" s="1004"/>
      <c r="CNJ100" s="1004"/>
      <c r="CNK100" s="1004"/>
      <c r="CNL100" s="1004"/>
      <c r="CNM100" s="1004"/>
      <c r="CNN100" s="1004"/>
      <c r="CNO100" s="1004"/>
      <c r="CNP100" s="1004"/>
      <c r="CNQ100" s="1004"/>
      <c r="CNR100" s="1004"/>
      <c r="CNS100" s="1004"/>
      <c r="CNT100" s="1004"/>
      <c r="CNU100" s="1004"/>
      <c r="CNV100" s="1004"/>
      <c r="CNW100" s="1004"/>
      <c r="CNX100" s="1004"/>
      <c r="CNY100" s="1004"/>
      <c r="CNZ100" s="1004"/>
      <c r="COA100" s="1004"/>
      <c r="COB100" s="1004"/>
      <c r="COC100" s="1004"/>
      <c r="COD100" s="1004"/>
      <c r="COE100" s="1004"/>
      <c r="COF100" s="1004"/>
      <c r="COG100" s="1004"/>
      <c r="COH100" s="1004"/>
      <c r="COI100" s="1004"/>
      <c r="COJ100" s="1004"/>
      <c r="COK100" s="1004"/>
      <c r="COL100" s="1004"/>
      <c r="COM100" s="1004"/>
      <c r="CON100" s="1004"/>
      <c r="COO100" s="1004"/>
      <c r="COP100" s="1004"/>
      <c r="COQ100" s="1004"/>
      <c r="COR100" s="1004"/>
      <c r="COS100" s="1004"/>
      <c r="COT100" s="1004"/>
      <c r="COU100" s="1004"/>
      <c r="COV100" s="1004"/>
      <c r="COW100" s="1004"/>
      <c r="COX100" s="1004"/>
      <c r="COY100" s="1004"/>
      <c r="COZ100" s="1004"/>
      <c r="CPA100" s="1004"/>
      <c r="CPB100" s="1004"/>
      <c r="CPC100" s="1004"/>
      <c r="CPD100" s="1004"/>
      <c r="CPE100" s="1004"/>
      <c r="CPF100" s="1004"/>
      <c r="CPG100" s="1004"/>
      <c r="CPH100" s="1004"/>
      <c r="CPI100" s="1004"/>
      <c r="CPJ100" s="1004"/>
      <c r="CPK100" s="1004"/>
      <c r="CPL100" s="1004"/>
      <c r="CPM100" s="1004"/>
      <c r="CPN100" s="1004"/>
      <c r="CPO100" s="1004"/>
      <c r="CPP100" s="1004"/>
      <c r="CPQ100" s="1004"/>
      <c r="CPR100" s="1004"/>
      <c r="CPS100" s="1004"/>
      <c r="CPT100" s="1004"/>
      <c r="CPU100" s="1004"/>
      <c r="CPV100" s="1004"/>
      <c r="CPW100" s="1004"/>
      <c r="CPX100" s="1004"/>
      <c r="CPY100" s="1004"/>
      <c r="CPZ100" s="1004"/>
      <c r="CQA100" s="1004"/>
      <c r="CQB100" s="1004"/>
      <c r="CQC100" s="1004"/>
      <c r="CQD100" s="1004"/>
      <c r="CQE100" s="1004"/>
      <c r="CQF100" s="1004"/>
      <c r="CQG100" s="1004"/>
      <c r="CQH100" s="1004"/>
      <c r="CQI100" s="1004"/>
      <c r="CQJ100" s="1004"/>
      <c r="CQK100" s="1004"/>
      <c r="CQL100" s="1004"/>
      <c r="CQM100" s="1004"/>
      <c r="CQN100" s="1004"/>
      <c r="CQO100" s="1004"/>
      <c r="CQP100" s="1004"/>
      <c r="CQQ100" s="1004"/>
      <c r="CQR100" s="1004"/>
      <c r="CQS100" s="1004"/>
      <c r="CQT100" s="1004"/>
      <c r="CQU100" s="1004"/>
      <c r="CQV100" s="1004"/>
      <c r="CQW100" s="1004"/>
      <c r="CQX100" s="1004"/>
      <c r="CQY100" s="1004"/>
      <c r="CQZ100" s="1004"/>
      <c r="CRA100" s="1004"/>
      <c r="CRB100" s="1004"/>
      <c r="CRC100" s="1004"/>
      <c r="CRD100" s="1004"/>
      <c r="CRE100" s="1004"/>
      <c r="CRF100" s="1004"/>
      <c r="CRG100" s="1004"/>
      <c r="CRH100" s="1004"/>
      <c r="CRI100" s="1004"/>
      <c r="CRJ100" s="1004"/>
      <c r="CRK100" s="1004"/>
      <c r="CRL100" s="1004"/>
      <c r="CRM100" s="1004"/>
      <c r="CRN100" s="1004"/>
      <c r="CRO100" s="1004"/>
      <c r="CRP100" s="1004"/>
      <c r="CRQ100" s="1004"/>
      <c r="CRR100" s="1004"/>
      <c r="CRS100" s="1004"/>
      <c r="CRT100" s="1004"/>
      <c r="CRU100" s="1004"/>
      <c r="CRV100" s="1004"/>
      <c r="CRW100" s="1004"/>
      <c r="CRX100" s="1004"/>
      <c r="CRY100" s="1004"/>
      <c r="CRZ100" s="1004"/>
      <c r="CSA100" s="1004"/>
      <c r="CSB100" s="1004"/>
      <c r="CSC100" s="1004"/>
      <c r="CSD100" s="1004"/>
      <c r="CSE100" s="1004"/>
      <c r="CSF100" s="1004"/>
      <c r="CSG100" s="1004"/>
      <c r="CSH100" s="1004"/>
      <c r="CSI100" s="1004"/>
      <c r="CSJ100" s="1004"/>
      <c r="CSK100" s="1004"/>
      <c r="CSL100" s="1004"/>
      <c r="CSM100" s="1004"/>
      <c r="CSN100" s="1004"/>
      <c r="CSO100" s="1004"/>
      <c r="CSP100" s="1004"/>
      <c r="CSQ100" s="1004"/>
      <c r="CSR100" s="1004"/>
      <c r="CSS100" s="1004"/>
      <c r="CST100" s="1004"/>
      <c r="CSU100" s="1004"/>
      <c r="CSV100" s="1004"/>
      <c r="CSW100" s="1004"/>
      <c r="CSX100" s="1004"/>
      <c r="CSY100" s="1004"/>
      <c r="CSZ100" s="1004"/>
      <c r="CTA100" s="1004"/>
      <c r="CTB100" s="1004"/>
      <c r="CTC100" s="1004"/>
      <c r="CTD100" s="1004"/>
      <c r="CTE100" s="1004"/>
      <c r="CTF100" s="1004"/>
      <c r="CTG100" s="1004"/>
      <c r="CTH100" s="1004"/>
      <c r="CTI100" s="1004"/>
      <c r="CTJ100" s="1004"/>
      <c r="CTK100" s="1004"/>
      <c r="CTL100" s="1004"/>
      <c r="CTM100" s="1004"/>
      <c r="CTN100" s="1004"/>
      <c r="CTO100" s="1004"/>
      <c r="CTP100" s="1004"/>
      <c r="CTQ100" s="1004"/>
      <c r="CTR100" s="1004"/>
      <c r="CTS100" s="1004"/>
      <c r="CTT100" s="1004"/>
      <c r="CTU100" s="1004"/>
      <c r="CTV100" s="1004"/>
      <c r="CTW100" s="1004"/>
      <c r="CTX100" s="1004"/>
      <c r="CTY100" s="1004"/>
      <c r="CTZ100" s="1004"/>
      <c r="CUA100" s="1004"/>
      <c r="CUB100" s="1004"/>
      <c r="CUC100" s="1004"/>
      <c r="CUD100" s="1004"/>
      <c r="CUE100" s="1004"/>
      <c r="CUF100" s="1004"/>
      <c r="CUG100" s="1004"/>
      <c r="CUH100" s="1004"/>
      <c r="CUI100" s="1004"/>
      <c r="CUJ100" s="1004"/>
      <c r="CUK100" s="1004"/>
      <c r="CUL100" s="1004"/>
      <c r="CUM100" s="1004"/>
      <c r="CUN100" s="1004"/>
      <c r="CUO100" s="1004"/>
      <c r="CUP100" s="1004"/>
      <c r="CUQ100" s="1004"/>
      <c r="CUR100" s="1004"/>
      <c r="CUS100" s="1004"/>
      <c r="CUT100" s="1004"/>
      <c r="CUU100" s="1004"/>
      <c r="CUV100" s="1004"/>
      <c r="CUW100" s="1004"/>
      <c r="CUX100" s="1004"/>
      <c r="CUY100" s="1004"/>
      <c r="CUZ100" s="1004"/>
      <c r="CVA100" s="1004"/>
      <c r="CVB100" s="1004"/>
      <c r="CVC100" s="1004"/>
      <c r="CVD100" s="1004"/>
      <c r="CVE100" s="1004"/>
      <c r="CVF100" s="1004"/>
      <c r="CVG100" s="1004"/>
      <c r="CVH100" s="1004"/>
      <c r="CVI100" s="1004"/>
      <c r="CVJ100" s="1004"/>
      <c r="CVK100" s="1004"/>
      <c r="CVL100" s="1004"/>
      <c r="CVM100" s="1004"/>
      <c r="CVN100" s="1004"/>
      <c r="CVO100" s="1004"/>
      <c r="CVP100" s="1004"/>
      <c r="CVQ100" s="1004"/>
      <c r="CVR100" s="1004"/>
      <c r="CVS100" s="1004"/>
      <c r="CVT100" s="1004"/>
      <c r="CVU100" s="1004"/>
      <c r="CVV100" s="1004"/>
      <c r="CVW100" s="1004"/>
      <c r="CVX100" s="1004"/>
      <c r="CVY100" s="1004"/>
      <c r="CVZ100" s="1004"/>
      <c r="CWA100" s="1004"/>
      <c r="CWB100" s="1004"/>
      <c r="CWC100" s="1004"/>
      <c r="CWD100" s="1004"/>
      <c r="CWE100" s="1004"/>
      <c r="CWF100" s="1004"/>
      <c r="CWG100" s="1004"/>
      <c r="CWH100" s="1004"/>
      <c r="CWI100" s="1004"/>
      <c r="CWJ100" s="1004"/>
      <c r="CWK100" s="1004"/>
      <c r="CWL100" s="1004"/>
      <c r="CWM100" s="1004"/>
      <c r="CWN100" s="1004"/>
      <c r="CWO100" s="1004"/>
      <c r="CWP100" s="1004"/>
      <c r="CWQ100" s="1004"/>
      <c r="CWR100" s="1004"/>
      <c r="CWS100" s="1004"/>
      <c r="CWT100" s="1004"/>
      <c r="CWU100" s="1004"/>
      <c r="CWV100" s="1004"/>
      <c r="CWW100" s="1004"/>
      <c r="CWX100" s="1004"/>
      <c r="CWY100" s="1004"/>
      <c r="CWZ100" s="1004"/>
      <c r="CXA100" s="1004"/>
      <c r="CXB100" s="1004"/>
      <c r="CXC100" s="1004"/>
      <c r="CXD100" s="1004"/>
      <c r="CXE100" s="1004"/>
      <c r="CXF100" s="1004"/>
      <c r="CXG100" s="1004"/>
      <c r="CXH100" s="1004"/>
      <c r="CXI100" s="1004"/>
      <c r="CXJ100" s="1004"/>
      <c r="CXK100" s="1004"/>
      <c r="CXL100" s="1004"/>
      <c r="CXM100" s="1004"/>
      <c r="CXN100" s="1004"/>
      <c r="CXO100" s="1004"/>
      <c r="CXP100" s="1004"/>
      <c r="CXQ100" s="1004"/>
      <c r="CXR100" s="1004"/>
      <c r="CXS100" s="1004"/>
      <c r="CXT100" s="1004"/>
      <c r="CXU100" s="1004"/>
      <c r="CXV100" s="1004"/>
      <c r="CXW100" s="1004"/>
      <c r="CXX100" s="1004"/>
      <c r="CXY100" s="1004"/>
      <c r="CXZ100" s="1004"/>
      <c r="CYA100" s="1004"/>
      <c r="CYB100" s="1004"/>
      <c r="CYC100" s="1004"/>
      <c r="CYD100" s="1004"/>
      <c r="CYE100" s="1004"/>
      <c r="CYF100" s="1004"/>
      <c r="CYG100" s="1004"/>
      <c r="CYH100" s="1004"/>
      <c r="CYI100" s="1004"/>
      <c r="CYJ100" s="1004"/>
      <c r="CYK100" s="1004"/>
      <c r="CYL100" s="1004"/>
      <c r="CYM100" s="1004"/>
      <c r="CYN100" s="1004"/>
      <c r="CYO100" s="1004"/>
      <c r="CYP100" s="1004"/>
      <c r="CYQ100" s="1004"/>
      <c r="CYR100" s="1004"/>
      <c r="CYS100" s="1004"/>
      <c r="CYT100" s="1004"/>
      <c r="CYU100" s="1004"/>
      <c r="CYV100" s="1004"/>
      <c r="CYW100" s="1004"/>
      <c r="CYX100" s="1004"/>
      <c r="CYY100" s="1004"/>
      <c r="CYZ100" s="1004"/>
      <c r="CZA100" s="1004"/>
      <c r="CZB100" s="1004"/>
      <c r="CZC100" s="1004"/>
      <c r="CZD100" s="1004"/>
      <c r="CZE100" s="1004"/>
      <c r="CZF100" s="1004"/>
      <c r="CZG100" s="1004"/>
      <c r="CZH100" s="1004"/>
      <c r="CZI100" s="1004"/>
      <c r="CZJ100" s="1004"/>
      <c r="CZK100" s="1004"/>
      <c r="CZL100" s="1004"/>
      <c r="CZM100" s="1004"/>
      <c r="CZN100" s="1004"/>
      <c r="CZO100" s="1004"/>
      <c r="CZP100" s="1004"/>
      <c r="CZQ100" s="1004"/>
      <c r="CZR100" s="1004"/>
      <c r="CZS100" s="1004"/>
      <c r="CZT100" s="1004"/>
      <c r="CZU100" s="1004"/>
      <c r="CZV100" s="1004"/>
      <c r="CZW100" s="1004"/>
      <c r="CZX100" s="1004"/>
      <c r="CZY100" s="1004"/>
      <c r="CZZ100" s="1004"/>
      <c r="DAA100" s="1004"/>
      <c r="DAB100" s="1004"/>
      <c r="DAC100" s="1004"/>
      <c r="DAD100" s="1004"/>
      <c r="DAE100" s="1004"/>
      <c r="DAF100" s="1004"/>
      <c r="DAG100" s="1004"/>
      <c r="DAH100" s="1004"/>
      <c r="DAI100" s="1004"/>
      <c r="DAJ100" s="1004"/>
      <c r="DAK100" s="1004"/>
      <c r="DAL100" s="1004"/>
      <c r="DAM100" s="1004"/>
      <c r="DAN100" s="1004"/>
      <c r="DAO100" s="1004"/>
      <c r="DAP100" s="1004"/>
      <c r="DAQ100" s="1004"/>
      <c r="DAR100" s="1004"/>
      <c r="DAS100" s="1004"/>
      <c r="DAT100" s="1004"/>
      <c r="DAU100" s="1004"/>
      <c r="DAV100" s="1004"/>
      <c r="DAW100" s="1004"/>
      <c r="DAX100" s="1004"/>
      <c r="DAY100" s="1004"/>
      <c r="DAZ100" s="1004"/>
      <c r="DBA100" s="1004"/>
      <c r="DBB100" s="1004"/>
      <c r="DBC100" s="1004"/>
      <c r="DBD100" s="1004"/>
      <c r="DBE100" s="1004"/>
      <c r="DBF100" s="1004"/>
      <c r="DBG100" s="1004"/>
      <c r="DBH100" s="1004"/>
      <c r="DBI100" s="1004"/>
      <c r="DBJ100" s="1004"/>
      <c r="DBK100" s="1004"/>
      <c r="DBL100" s="1004"/>
      <c r="DBM100" s="1004"/>
      <c r="DBN100" s="1004"/>
      <c r="DBO100" s="1004"/>
      <c r="DBP100" s="1004"/>
      <c r="DBQ100" s="1004"/>
      <c r="DBR100" s="1004"/>
      <c r="DBS100" s="1004"/>
      <c r="DBT100" s="1004"/>
      <c r="DBU100" s="1004"/>
      <c r="DBV100" s="1004"/>
      <c r="DBW100" s="1004"/>
      <c r="DBX100" s="1004"/>
      <c r="DBY100" s="1004"/>
      <c r="DBZ100" s="1004"/>
      <c r="DCA100" s="1004"/>
      <c r="DCB100" s="1004"/>
      <c r="DCC100" s="1004"/>
      <c r="DCD100" s="1004"/>
      <c r="DCE100" s="1004"/>
      <c r="DCF100" s="1004"/>
      <c r="DCG100" s="1004"/>
      <c r="DCH100" s="1004"/>
      <c r="DCI100" s="1004"/>
      <c r="DCJ100" s="1004"/>
      <c r="DCK100" s="1004"/>
      <c r="DCL100" s="1004"/>
      <c r="DCM100" s="1004"/>
      <c r="DCN100" s="1004"/>
      <c r="DCO100" s="1004"/>
      <c r="DCP100" s="1004"/>
      <c r="DCQ100" s="1004"/>
      <c r="DCR100" s="1004"/>
      <c r="DCS100" s="1004"/>
      <c r="DCT100" s="1004"/>
      <c r="DCU100" s="1004"/>
      <c r="DCV100" s="1004"/>
      <c r="DCW100" s="1004"/>
      <c r="DCX100" s="1004"/>
      <c r="DCY100" s="1004"/>
      <c r="DCZ100" s="1004"/>
      <c r="DDA100" s="1004"/>
      <c r="DDB100" s="1004"/>
      <c r="DDC100" s="1004"/>
      <c r="DDD100" s="1004"/>
      <c r="DDE100" s="1004"/>
      <c r="DDF100" s="1004"/>
      <c r="DDG100" s="1004"/>
      <c r="DDH100" s="1004"/>
      <c r="DDI100" s="1004"/>
      <c r="DDJ100" s="1004"/>
      <c r="DDK100" s="1004"/>
      <c r="DDL100" s="1004"/>
      <c r="DDM100" s="1004"/>
      <c r="DDN100" s="1004"/>
      <c r="DDO100" s="1004"/>
      <c r="DDP100" s="1004"/>
      <c r="DDQ100" s="1004"/>
      <c r="DDR100" s="1004"/>
      <c r="DDS100" s="1004"/>
      <c r="DDT100" s="1004"/>
      <c r="DDU100" s="1004"/>
      <c r="DDV100" s="1004"/>
      <c r="DDW100" s="1004"/>
      <c r="DDX100" s="1004"/>
      <c r="DDY100" s="1004"/>
      <c r="DDZ100" s="1004"/>
      <c r="DEA100" s="1004"/>
      <c r="DEB100" s="1004"/>
      <c r="DEC100" s="1004"/>
      <c r="DED100" s="1004"/>
      <c r="DEE100" s="1004"/>
      <c r="DEF100" s="1004"/>
      <c r="DEG100" s="1004"/>
      <c r="DEH100" s="1004"/>
      <c r="DEI100" s="1004"/>
      <c r="DEJ100" s="1004"/>
      <c r="DEK100" s="1004"/>
      <c r="DEL100" s="1004"/>
      <c r="DEM100" s="1004"/>
      <c r="DEN100" s="1004"/>
      <c r="DEO100" s="1004"/>
      <c r="DEP100" s="1004"/>
      <c r="DEQ100" s="1004"/>
      <c r="DER100" s="1004"/>
      <c r="DES100" s="1004"/>
      <c r="DET100" s="1004"/>
      <c r="DEU100" s="1004"/>
      <c r="DEV100" s="1004"/>
      <c r="DEW100" s="1004"/>
      <c r="DEX100" s="1004"/>
      <c r="DEY100" s="1004"/>
      <c r="DEZ100" s="1004"/>
      <c r="DFA100" s="1004"/>
      <c r="DFB100" s="1004"/>
      <c r="DFC100" s="1004"/>
      <c r="DFD100" s="1004"/>
      <c r="DFE100" s="1004"/>
      <c r="DFF100" s="1004"/>
      <c r="DFG100" s="1004"/>
      <c r="DFH100" s="1004"/>
      <c r="DFI100" s="1004"/>
      <c r="DFJ100" s="1004"/>
      <c r="DFK100" s="1004"/>
      <c r="DFL100" s="1004"/>
      <c r="DFM100" s="1004"/>
      <c r="DFN100" s="1004"/>
      <c r="DFO100" s="1004"/>
      <c r="DFP100" s="1004"/>
      <c r="DFQ100" s="1004"/>
      <c r="DFR100" s="1004"/>
      <c r="DFS100" s="1004"/>
      <c r="DFT100" s="1004"/>
      <c r="DFU100" s="1004"/>
      <c r="DFV100" s="1004"/>
      <c r="DFW100" s="1004"/>
      <c r="DFX100" s="1004"/>
      <c r="DFY100" s="1004"/>
      <c r="DFZ100" s="1004"/>
      <c r="DGA100" s="1004"/>
      <c r="DGB100" s="1004"/>
      <c r="DGC100" s="1004"/>
      <c r="DGD100" s="1004"/>
      <c r="DGE100" s="1004"/>
      <c r="DGF100" s="1004"/>
      <c r="DGG100" s="1004"/>
      <c r="DGH100" s="1004"/>
      <c r="DGI100" s="1004"/>
      <c r="DGJ100" s="1004"/>
      <c r="DGK100" s="1004"/>
      <c r="DGL100" s="1004"/>
      <c r="DGM100" s="1004"/>
      <c r="DGN100" s="1004"/>
      <c r="DGO100" s="1004"/>
      <c r="DGP100" s="1004"/>
      <c r="DGQ100" s="1004"/>
      <c r="DGR100" s="1004"/>
      <c r="DGS100" s="1004"/>
      <c r="DGT100" s="1004"/>
      <c r="DGU100" s="1004"/>
      <c r="DGV100" s="1004"/>
      <c r="DGW100" s="1004"/>
      <c r="DGX100" s="1004"/>
      <c r="DGY100" s="1004"/>
      <c r="DGZ100" s="1004"/>
      <c r="DHA100" s="1004"/>
      <c r="DHB100" s="1004"/>
      <c r="DHC100" s="1004"/>
      <c r="DHD100" s="1004"/>
      <c r="DHE100" s="1004"/>
      <c r="DHF100" s="1004"/>
      <c r="DHG100" s="1004"/>
      <c r="DHH100" s="1004"/>
      <c r="DHI100" s="1004"/>
      <c r="DHJ100" s="1004"/>
      <c r="DHK100" s="1004"/>
      <c r="DHL100" s="1004"/>
      <c r="DHM100" s="1004"/>
      <c r="DHN100" s="1004"/>
      <c r="DHO100" s="1004"/>
      <c r="DHP100" s="1004"/>
      <c r="DHQ100" s="1004"/>
      <c r="DHR100" s="1004"/>
      <c r="DHS100" s="1004"/>
      <c r="DHT100" s="1004"/>
      <c r="DHU100" s="1004"/>
      <c r="DHV100" s="1004"/>
      <c r="DHW100" s="1004"/>
      <c r="DHX100" s="1004"/>
      <c r="DHY100" s="1004"/>
      <c r="DHZ100" s="1004"/>
      <c r="DIA100" s="1004"/>
      <c r="DIB100" s="1004"/>
      <c r="DIC100" s="1004"/>
      <c r="DID100" s="1004"/>
      <c r="DIE100" s="1004"/>
      <c r="DIF100" s="1004"/>
      <c r="DIG100" s="1004"/>
      <c r="DIH100" s="1004"/>
      <c r="DII100" s="1004"/>
      <c r="DIJ100" s="1004"/>
      <c r="DIK100" s="1004"/>
      <c r="DIL100" s="1004"/>
      <c r="DIM100" s="1004"/>
      <c r="DIN100" s="1004"/>
      <c r="DIO100" s="1004"/>
      <c r="DIP100" s="1004"/>
      <c r="DIQ100" s="1004"/>
      <c r="DIR100" s="1004"/>
      <c r="DIS100" s="1004"/>
      <c r="DIT100" s="1004"/>
      <c r="DIU100" s="1004"/>
      <c r="DIV100" s="1004"/>
      <c r="DIW100" s="1004"/>
      <c r="DIX100" s="1004"/>
      <c r="DIY100" s="1004"/>
      <c r="DIZ100" s="1004"/>
      <c r="DJA100" s="1004"/>
      <c r="DJB100" s="1004"/>
      <c r="DJC100" s="1004"/>
      <c r="DJD100" s="1004"/>
      <c r="DJE100" s="1004"/>
      <c r="DJF100" s="1004"/>
      <c r="DJG100" s="1004"/>
      <c r="DJH100" s="1004"/>
      <c r="DJI100" s="1004"/>
      <c r="DJJ100" s="1004"/>
      <c r="DJK100" s="1004"/>
      <c r="DJL100" s="1004"/>
      <c r="DJM100" s="1004"/>
      <c r="DJN100" s="1004"/>
      <c r="DJO100" s="1004"/>
      <c r="DJP100" s="1004"/>
      <c r="DJQ100" s="1004"/>
      <c r="DJR100" s="1004"/>
      <c r="DJS100" s="1004"/>
      <c r="DJT100" s="1004"/>
      <c r="DJU100" s="1004"/>
      <c r="DJV100" s="1004"/>
      <c r="DJW100" s="1004"/>
      <c r="DJX100" s="1004"/>
      <c r="DJY100" s="1004"/>
      <c r="DJZ100" s="1004"/>
      <c r="DKA100" s="1004"/>
      <c r="DKB100" s="1004"/>
      <c r="DKC100" s="1004"/>
      <c r="DKD100" s="1004"/>
      <c r="DKE100" s="1004"/>
      <c r="DKF100" s="1004"/>
      <c r="DKG100" s="1004"/>
      <c r="DKH100" s="1004"/>
      <c r="DKI100" s="1004"/>
      <c r="DKJ100" s="1004"/>
      <c r="DKK100" s="1004"/>
      <c r="DKL100" s="1004"/>
      <c r="DKM100" s="1004"/>
      <c r="DKN100" s="1004"/>
      <c r="DKO100" s="1004"/>
      <c r="DKP100" s="1004"/>
      <c r="DKQ100" s="1004"/>
      <c r="DKR100" s="1004"/>
      <c r="DKS100" s="1004"/>
      <c r="DKT100" s="1004"/>
      <c r="DKU100" s="1004"/>
      <c r="DKV100" s="1004"/>
      <c r="DKW100" s="1004"/>
      <c r="DKX100" s="1004"/>
      <c r="DKY100" s="1004"/>
      <c r="DKZ100" s="1004"/>
      <c r="DLA100" s="1004"/>
      <c r="DLB100" s="1004"/>
      <c r="DLC100" s="1004"/>
      <c r="DLD100" s="1004"/>
      <c r="DLE100" s="1004"/>
      <c r="DLF100" s="1004"/>
      <c r="DLG100" s="1004"/>
      <c r="DLH100" s="1004"/>
      <c r="DLI100" s="1004"/>
      <c r="DLJ100" s="1004"/>
      <c r="DLK100" s="1004"/>
      <c r="DLL100" s="1004"/>
      <c r="DLM100" s="1004"/>
      <c r="DLN100" s="1004"/>
      <c r="DLO100" s="1004"/>
      <c r="DLP100" s="1004"/>
      <c r="DLQ100" s="1004"/>
      <c r="DLR100" s="1004"/>
      <c r="DLS100" s="1004"/>
      <c r="DLT100" s="1004"/>
      <c r="DLU100" s="1004"/>
      <c r="DLV100" s="1004"/>
      <c r="DLW100" s="1004"/>
      <c r="DLX100" s="1004"/>
      <c r="DLY100" s="1004"/>
      <c r="DLZ100" s="1004"/>
      <c r="DMA100" s="1004"/>
      <c r="DMB100" s="1004"/>
      <c r="DMC100" s="1004"/>
      <c r="DMD100" s="1004"/>
      <c r="DME100" s="1004"/>
      <c r="DMF100" s="1004"/>
      <c r="DMG100" s="1004"/>
      <c r="DMH100" s="1004"/>
      <c r="DMI100" s="1004"/>
      <c r="DMJ100" s="1004"/>
      <c r="DMK100" s="1004"/>
      <c r="DML100" s="1004"/>
      <c r="DMM100" s="1004"/>
      <c r="DMN100" s="1004"/>
      <c r="DMO100" s="1004"/>
      <c r="DMP100" s="1004"/>
      <c r="DMQ100" s="1004"/>
      <c r="DMR100" s="1004"/>
      <c r="DMS100" s="1004"/>
      <c r="DMT100" s="1004"/>
      <c r="DMU100" s="1004"/>
      <c r="DMV100" s="1004"/>
      <c r="DMW100" s="1004"/>
      <c r="DMX100" s="1004"/>
      <c r="DMY100" s="1004"/>
      <c r="DMZ100" s="1004"/>
      <c r="DNA100" s="1004"/>
      <c r="DNB100" s="1004"/>
      <c r="DNC100" s="1004"/>
      <c r="DND100" s="1004"/>
      <c r="DNE100" s="1004"/>
      <c r="DNF100" s="1004"/>
      <c r="DNG100" s="1004"/>
      <c r="DNH100" s="1004"/>
      <c r="DNI100" s="1004"/>
      <c r="DNJ100" s="1004"/>
      <c r="DNK100" s="1004"/>
      <c r="DNL100" s="1004"/>
      <c r="DNM100" s="1004"/>
      <c r="DNN100" s="1004"/>
      <c r="DNO100" s="1004"/>
      <c r="DNP100" s="1004"/>
      <c r="DNQ100" s="1004"/>
      <c r="DNR100" s="1004"/>
      <c r="DNS100" s="1004"/>
      <c r="DNT100" s="1004"/>
      <c r="DNU100" s="1004"/>
      <c r="DNV100" s="1004"/>
      <c r="DNW100" s="1004"/>
      <c r="DNX100" s="1004"/>
      <c r="DNY100" s="1004"/>
      <c r="DNZ100" s="1004"/>
      <c r="DOA100" s="1004"/>
      <c r="DOB100" s="1004"/>
      <c r="DOC100" s="1004"/>
      <c r="DOD100" s="1004"/>
      <c r="DOE100" s="1004"/>
      <c r="DOF100" s="1004"/>
      <c r="DOG100" s="1004"/>
      <c r="DOH100" s="1004"/>
      <c r="DOI100" s="1004"/>
      <c r="DOJ100" s="1004"/>
      <c r="DOK100" s="1004"/>
      <c r="DOL100" s="1004"/>
      <c r="DOM100" s="1004"/>
      <c r="DON100" s="1004"/>
      <c r="DOO100" s="1004"/>
      <c r="DOP100" s="1004"/>
      <c r="DOQ100" s="1004"/>
      <c r="DOR100" s="1004"/>
      <c r="DOS100" s="1004"/>
      <c r="DOT100" s="1004"/>
      <c r="DOU100" s="1004"/>
      <c r="DOV100" s="1004"/>
      <c r="DOW100" s="1004"/>
      <c r="DOX100" s="1004"/>
      <c r="DOY100" s="1004"/>
      <c r="DOZ100" s="1004"/>
      <c r="DPA100" s="1004"/>
      <c r="DPB100" s="1004"/>
      <c r="DPC100" s="1004"/>
      <c r="DPD100" s="1004"/>
      <c r="DPE100" s="1004"/>
      <c r="DPF100" s="1004"/>
      <c r="DPG100" s="1004"/>
      <c r="DPH100" s="1004"/>
      <c r="DPI100" s="1004"/>
      <c r="DPJ100" s="1004"/>
      <c r="DPK100" s="1004"/>
      <c r="DPL100" s="1004"/>
      <c r="DPM100" s="1004"/>
      <c r="DPN100" s="1004"/>
      <c r="DPO100" s="1004"/>
      <c r="DPP100" s="1004"/>
      <c r="DPQ100" s="1004"/>
      <c r="DPR100" s="1004"/>
      <c r="DPS100" s="1004"/>
      <c r="DPT100" s="1004"/>
      <c r="DPU100" s="1004"/>
      <c r="DPV100" s="1004"/>
      <c r="DPW100" s="1004"/>
      <c r="DPX100" s="1004"/>
      <c r="DPY100" s="1004"/>
      <c r="DPZ100" s="1004"/>
      <c r="DQA100" s="1004"/>
      <c r="DQB100" s="1004"/>
      <c r="DQC100" s="1004"/>
      <c r="DQD100" s="1004"/>
      <c r="DQE100" s="1004"/>
      <c r="DQF100" s="1004"/>
      <c r="DQG100" s="1004"/>
      <c r="DQH100" s="1004"/>
      <c r="DQI100" s="1004"/>
      <c r="DQJ100" s="1004"/>
      <c r="DQK100" s="1004"/>
      <c r="DQL100" s="1004"/>
      <c r="DQM100" s="1004"/>
      <c r="DQN100" s="1004"/>
      <c r="DQO100" s="1004"/>
      <c r="DQP100" s="1004"/>
      <c r="DQQ100" s="1004"/>
      <c r="DQR100" s="1004"/>
      <c r="DQS100" s="1004"/>
      <c r="DQT100" s="1004"/>
      <c r="DQU100" s="1004"/>
      <c r="DQV100" s="1004"/>
      <c r="DQW100" s="1004"/>
      <c r="DQX100" s="1004"/>
      <c r="DQY100" s="1004"/>
      <c r="DQZ100" s="1004"/>
      <c r="DRA100" s="1004"/>
      <c r="DRB100" s="1004"/>
      <c r="DRC100" s="1004"/>
      <c r="DRD100" s="1004"/>
      <c r="DRE100" s="1004"/>
      <c r="DRF100" s="1004"/>
      <c r="DRG100" s="1004"/>
      <c r="DRH100" s="1004"/>
      <c r="DRI100" s="1004"/>
      <c r="DRJ100" s="1004"/>
      <c r="DRK100" s="1004"/>
      <c r="DRL100" s="1004"/>
      <c r="DRM100" s="1004"/>
      <c r="DRN100" s="1004"/>
      <c r="DRO100" s="1004"/>
      <c r="DRP100" s="1004"/>
      <c r="DRQ100" s="1004"/>
      <c r="DRR100" s="1004"/>
      <c r="DRS100" s="1004"/>
      <c r="DRT100" s="1004"/>
      <c r="DRU100" s="1004"/>
      <c r="DRV100" s="1004"/>
      <c r="DRW100" s="1004"/>
      <c r="DRX100" s="1004"/>
      <c r="DRY100" s="1004"/>
      <c r="DRZ100" s="1004"/>
      <c r="DSA100" s="1004"/>
      <c r="DSB100" s="1004"/>
      <c r="DSC100" s="1004"/>
      <c r="DSD100" s="1004"/>
      <c r="DSE100" s="1004"/>
      <c r="DSF100" s="1004"/>
      <c r="DSG100" s="1004"/>
      <c r="DSH100" s="1004"/>
      <c r="DSI100" s="1004"/>
      <c r="DSJ100" s="1004"/>
      <c r="DSK100" s="1004"/>
      <c r="DSL100" s="1004"/>
      <c r="DSM100" s="1004"/>
      <c r="DSN100" s="1004"/>
      <c r="DSO100" s="1004"/>
      <c r="DSP100" s="1004"/>
      <c r="DSQ100" s="1004"/>
      <c r="DSR100" s="1004"/>
      <c r="DSS100" s="1004"/>
      <c r="DST100" s="1004"/>
      <c r="DSU100" s="1004"/>
      <c r="DSV100" s="1004"/>
      <c r="DSW100" s="1004"/>
      <c r="DSX100" s="1004"/>
      <c r="DSY100" s="1004"/>
      <c r="DSZ100" s="1004"/>
      <c r="DTA100" s="1004"/>
      <c r="DTB100" s="1004"/>
      <c r="DTC100" s="1004"/>
      <c r="DTD100" s="1004"/>
      <c r="DTE100" s="1004"/>
      <c r="DTF100" s="1004"/>
      <c r="DTG100" s="1004"/>
      <c r="DTH100" s="1004"/>
      <c r="DTI100" s="1004"/>
      <c r="DTJ100" s="1004"/>
      <c r="DTK100" s="1004"/>
      <c r="DTL100" s="1004"/>
      <c r="DTM100" s="1004"/>
      <c r="DTN100" s="1004"/>
      <c r="DTO100" s="1004"/>
      <c r="DTP100" s="1004"/>
      <c r="DTQ100" s="1004"/>
      <c r="DTR100" s="1004"/>
      <c r="DTS100" s="1004"/>
      <c r="DTT100" s="1004"/>
      <c r="DTU100" s="1004"/>
      <c r="DTV100" s="1004"/>
      <c r="DTW100" s="1004"/>
      <c r="DTX100" s="1004"/>
      <c r="DTY100" s="1004"/>
      <c r="DTZ100" s="1004"/>
      <c r="DUA100" s="1004"/>
      <c r="DUB100" s="1004"/>
      <c r="DUC100" s="1004"/>
      <c r="DUD100" s="1004"/>
      <c r="DUE100" s="1004"/>
      <c r="DUF100" s="1004"/>
      <c r="DUG100" s="1004"/>
      <c r="DUH100" s="1004"/>
      <c r="DUI100" s="1004"/>
      <c r="DUJ100" s="1004"/>
      <c r="DUK100" s="1004"/>
      <c r="DUL100" s="1004"/>
      <c r="DUM100" s="1004"/>
      <c r="DUN100" s="1004"/>
      <c r="DUO100" s="1004"/>
      <c r="DUP100" s="1004"/>
      <c r="DUQ100" s="1004"/>
      <c r="DUR100" s="1004"/>
      <c r="DUS100" s="1004"/>
      <c r="DUT100" s="1004"/>
      <c r="DUU100" s="1004"/>
      <c r="DUV100" s="1004"/>
      <c r="DUW100" s="1004"/>
      <c r="DUX100" s="1004"/>
      <c r="DUY100" s="1004"/>
      <c r="DUZ100" s="1004"/>
      <c r="DVA100" s="1004"/>
      <c r="DVB100" s="1004"/>
      <c r="DVC100" s="1004"/>
      <c r="DVD100" s="1004"/>
      <c r="DVE100" s="1004"/>
      <c r="DVF100" s="1004"/>
      <c r="DVG100" s="1004"/>
      <c r="DVH100" s="1004"/>
      <c r="DVI100" s="1004"/>
      <c r="DVJ100" s="1004"/>
      <c r="DVK100" s="1004"/>
      <c r="DVL100" s="1004"/>
      <c r="DVM100" s="1004"/>
      <c r="DVN100" s="1004"/>
      <c r="DVO100" s="1004"/>
      <c r="DVP100" s="1004"/>
      <c r="DVQ100" s="1004"/>
      <c r="DVR100" s="1004"/>
      <c r="DVS100" s="1004"/>
      <c r="DVT100" s="1004"/>
      <c r="DVU100" s="1004"/>
      <c r="DVV100" s="1004"/>
      <c r="DVW100" s="1004"/>
      <c r="DVX100" s="1004"/>
      <c r="DVY100" s="1004"/>
      <c r="DVZ100" s="1004"/>
      <c r="DWA100" s="1004"/>
      <c r="DWB100" s="1004"/>
      <c r="DWC100" s="1004"/>
      <c r="DWD100" s="1004"/>
      <c r="DWE100" s="1004"/>
      <c r="DWF100" s="1004"/>
      <c r="DWG100" s="1004"/>
      <c r="DWH100" s="1004"/>
      <c r="DWI100" s="1004"/>
      <c r="DWJ100" s="1004"/>
      <c r="DWK100" s="1004"/>
      <c r="DWL100" s="1004"/>
      <c r="DWM100" s="1004"/>
      <c r="DWN100" s="1004"/>
      <c r="DWO100" s="1004"/>
      <c r="DWP100" s="1004"/>
      <c r="DWQ100" s="1004"/>
      <c r="DWR100" s="1004"/>
      <c r="DWS100" s="1004"/>
      <c r="DWT100" s="1004"/>
      <c r="DWU100" s="1004"/>
      <c r="DWV100" s="1004"/>
      <c r="DWW100" s="1004"/>
      <c r="DWX100" s="1004"/>
      <c r="DWY100" s="1004"/>
      <c r="DWZ100" s="1004"/>
      <c r="DXA100" s="1004"/>
      <c r="DXB100" s="1004"/>
      <c r="DXC100" s="1004"/>
      <c r="DXD100" s="1004"/>
      <c r="DXE100" s="1004"/>
      <c r="DXF100" s="1004"/>
      <c r="DXG100" s="1004"/>
      <c r="DXH100" s="1004"/>
      <c r="DXI100" s="1004"/>
      <c r="DXJ100" s="1004"/>
      <c r="DXK100" s="1004"/>
      <c r="DXL100" s="1004"/>
      <c r="DXM100" s="1004"/>
      <c r="DXN100" s="1004"/>
      <c r="DXO100" s="1004"/>
      <c r="DXP100" s="1004"/>
      <c r="DXQ100" s="1004"/>
      <c r="DXR100" s="1004"/>
      <c r="DXS100" s="1004"/>
      <c r="DXT100" s="1004"/>
      <c r="DXU100" s="1004"/>
      <c r="DXV100" s="1004"/>
      <c r="DXW100" s="1004"/>
      <c r="DXX100" s="1004"/>
      <c r="DXY100" s="1004"/>
      <c r="DXZ100" s="1004"/>
      <c r="DYA100" s="1004"/>
      <c r="DYB100" s="1004"/>
      <c r="DYC100" s="1004"/>
      <c r="DYD100" s="1004"/>
      <c r="DYE100" s="1004"/>
      <c r="DYF100" s="1004"/>
      <c r="DYG100" s="1004"/>
      <c r="DYH100" s="1004"/>
      <c r="DYI100" s="1004"/>
      <c r="DYJ100" s="1004"/>
      <c r="DYK100" s="1004"/>
      <c r="DYL100" s="1004"/>
      <c r="DYM100" s="1004"/>
      <c r="DYN100" s="1004"/>
      <c r="DYO100" s="1004"/>
      <c r="DYP100" s="1004"/>
      <c r="DYQ100" s="1004"/>
      <c r="DYR100" s="1004"/>
      <c r="DYS100" s="1004"/>
      <c r="DYT100" s="1004"/>
      <c r="DYU100" s="1004"/>
      <c r="DYV100" s="1004"/>
      <c r="DYW100" s="1004"/>
      <c r="DYX100" s="1004"/>
      <c r="DYY100" s="1004"/>
      <c r="DYZ100" s="1004"/>
      <c r="DZA100" s="1004"/>
      <c r="DZB100" s="1004"/>
      <c r="DZC100" s="1004"/>
      <c r="DZD100" s="1004"/>
      <c r="DZE100" s="1004"/>
      <c r="DZF100" s="1004"/>
      <c r="DZG100" s="1004"/>
      <c r="DZH100" s="1004"/>
      <c r="DZI100" s="1004"/>
      <c r="DZJ100" s="1004"/>
      <c r="DZK100" s="1004"/>
      <c r="DZL100" s="1004"/>
      <c r="DZM100" s="1004"/>
      <c r="DZN100" s="1004"/>
      <c r="DZO100" s="1004"/>
      <c r="DZP100" s="1004"/>
      <c r="DZQ100" s="1004"/>
      <c r="DZR100" s="1004"/>
      <c r="DZS100" s="1004"/>
      <c r="DZT100" s="1004"/>
      <c r="DZU100" s="1004"/>
      <c r="DZV100" s="1004"/>
      <c r="DZW100" s="1004"/>
      <c r="DZX100" s="1004"/>
      <c r="DZY100" s="1004"/>
      <c r="DZZ100" s="1004"/>
      <c r="EAA100" s="1004"/>
      <c r="EAB100" s="1004"/>
      <c r="EAC100" s="1004"/>
      <c r="EAD100" s="1004"/>
      <c r="EAE100" s="1004"/>
      <c r="EAF100" s="1004"/>
      <c r="EAG100" s="1004"/>
      <c r="EAH100" s="1004"/>
      <c r="EAI100" s="1004"/>
      <c r="EAJ100" s="1004"/>
      <c r="EAK100" s="1004"/>
      <c r="EAL100" s="1004"/>
      <c r="EAM100" s="1004"/>
      <c r="EAN100" s="1004"/>
      <c r="EAO100" s="1004"/>
      <c r="EAP100" s="1004"/>
      <c r="EAQ100" s="1004"/>
      <c r="EAR100" s="1004"/>
      <c r="EAS100" s="1004"/>
      <c r="EAT100" s="1004"/>
      <c r="EAU100" s="1004"/>
      <c r="EAV100" s="1004"/>
      <c r="EAW100" s="1004"/>
      <c r="EAX100" s="1004"/>
      <c r="EAY100" s="1004"/>
      <c r="EAZ100" s="1004"/>
      <c r="EBA100" s="1004"/>
      <c r="EBB100" s="1004"/>
      <c r="EBC100" s="1004"/>
      <c r="EBD100" s="1004"/>
      <c r="EBE100" s="1004"/>
      <c r="EBF100" s="1004"/>
      <c r="EBG100" s="1004"/>
      <c r="EBH100" s="1004"/>
      <c r="EBI100" s="1004"/>
      <c r="EBJ100" s="1004"/>
      <c r="EBK100" s="1004"/>
      <c r="EBL100" s="1004"/>
      <c r="EBM100" s="1004"/>
      <c r="EBN100" s="1004"/>
      <c r="EBO100" s="1004"/>
      <c r="EBP100" s="1004"/>
      <c r="EBQ100" s="1004"/>
      <c r="EBR100" s="1004"/>
      <c r="EBS100" s="1004"/>
      <c r="EBT100" s="1004"/>
      <c r="EBU100" s="1004"/>
      <c r="EBV100" s="1004"/>
      <c r="EBW100" s="1004"/>
      <c r="EBX100" s="1004"/>
      <c r="EBY100" s="1004"/>
      <c r="EBZ100" s="1004"/>
      <c r="ECA100" s="1004"/>
      <c r="ECB100" s="1004"/>
      <c r="ECC100" s="1004"/>
      <c r="ECD100" s="1004"/>
      <c r="ECE100" s="1004"/>
      <c r="ECF100" s="1004"/>
      <c r="ECG100" s="1004"/>
      <c r="ECH100" s="1004"/>
      <c r="ECI100" s="1004"/>
      <c r="ECJ100" s="1004"/>
      <c r="ECK100" s="1004"/>
      <c r="ECL100" s="1004"/>
      <c r="ECM100" s="1004"/>
      <c r="ECN100" s="1004"/>
      <c r="ECO100" s="1004"/>
      <c r="ECP100" s="1004"/>
      <c r="ECQ100" s="1004"/>
      <c r="ECR100" s="1004"/>
      <c r="ECS100" s="1004"/>
      <c r="ECT100" s="1004"/>
      <c r="ECU100" s="1004"/>
      <c r="ECV100" s="1004"/>
      <c r="ECW100" s="1004"/>
      <c r="ECX100" s="1004"/>
      <c r="ECY100" s="1004"/>
      <c r="ECZ100" s="1004"/>
      <c r="EDA100" s="1004"/>
      <c r="EDB100" s="1004"/>
      <c r="EDC100" s="1004"/>
      <c r="EDD100" s="1004"/>
      <c r="EDE100" s="1004"/>
      <c r="EDF100" s="1004"/>
      <c r="EDG100" s="1004"/>
      <c r="EDH100" s="1004"/>
      <c r="EDI100" s="1004"/>
      <c r="EDJ100" s="1004"/>
      <c r="EDK100" s="1004"/>
      <c r="EDL100" s="1004"/>
      <c r="EDM100" s="1004"/>
      <c r="EDN100" s="1004"/>
      <c r="EDO100" s="1004"/>
      <c r="EDP100" s="1004"/>
      <c r="EDQ100" s="1004"/>
      <c r="EDR100" s="1004"/>
      <c r="EDS100" s="1004"/>
      <c r="EDT100" s="1004"/>
      <c r="EDU100" s="1004"/>
      <c r="EDV100" s="1004"/>
      <c r="EDW100" s="1004"/>
      <c r="EDX100" s="1004"/>
      <c r="EDY100" s="1004"/>
      <c r="EDZ100" s="1004"/>
      <c r="EEA100" s="1004"/>
      <c r="EEB100" s="1004"/>
      <c r="EEC100" s="1004"/>
      <c r="EED100" s="1004"/>
      <c r="EEE100" s="1004"/>
      <c r="EEF100" s="1004"/>
      <c r="EEG100" s="1004"/>
      <c r="EEH100" s="1004"/>
      <c r="EEI100" s="1004"/>
      <c r="EEJ100" s="1004"/>
      <c r="EEK100" s="1004"/>
      <c r="EEL100" s="1004"/>
      <c r="EEM100" s="1004"/>
      <c r="EEN100" s="1004"/>
      <c r="EEO100" s="1004"/>
      <c r="EEP100" s="1004"/>
      <c r="EEQ100" s="1004"/>
      <c r="EER100" s="1004"/>
      <c r="EES100" s="1004"/>
      <c r="EET100" s="1004"/>
      <c r="EEU100" s="1004"/>
      <c r="EEV100" s="1004"/>
      <c r="EEW100" s="1004"/>
      <c r="EEX100" s="1004"/>
      <c r="EEY100" s="1004"/>
      <c r="EEZ100" s="1004"/>
      <c r="EFA100" s="1004"/>
      <c r="EFB100" s="1004"/>
      <c r="EFC100" s="1004"/>
      <c r="EFD100" s="1004"/>
      <c r="EFE100" s="1004"/>
      <c r="EFF100" s="1004"/>
      <c r="EFG100" s="1004"/>
      <c r="EFH100" s="1004"/>
      <c r="EFI100" s="1004"/>
      <c r="EFJ100" s="1004"/>
      <c r="EFK100" s="1004"/>
      <c r="EFL100" s="1004"/>
      <c r="EFM100" s="1004"/>
      <c r="EFN100" s="1004"/>
      <c r="EFO100" s="1004"/>
      <c r="EFP100" s="1004"/>
      <c r="EFQ100" s="1004"/>
      <c r="EFR100" s="1004"/>
      <c r="EFS100" s="1004"/>
      <c r="EFT100" s="1004"/>
      <c r="EFU100" s="1004"/>
      <c r="EFV100" s="1004"/>
      <c r="EFW100" s="1004"/>
      <c r="EFX100" s="1004"/>
      <c r="EFY100" s="1004"/>
      <c r="EFZ100" s="1004"/>
      <c r="EGA100" s="1004"/>
      <c r="EGB100" s="1004"/>
      <c r="EGC100" s="1004"/>
      <c r="EGD100" s="1004"/>
      <c r="EGE100" s="1004"/>
      <c r="EGF100" s="1004"/>
      <c r="EGG100" s="1004"/>
      <c r="EGH100" s="1004"/>
      <c r="EGI100" s="1004"/>
      <c r="EGJ100" s="1004"/>
      <c r="EGK100" s="1004"/>
      <c r="EGL100" s="1004"/>
      <c r="EGM100" s="1004"/>
      <c r="EGN100" s="1004"/>
      <c r="EGO100" s="1004"/>
      <c r="EGP100" s="1004"/>
      <c r="EGQ100" s="1004"/>
      <c r="EGR100" s="1004"/>
      <c r="EGS100" s="1004"/>
      <c r="EGT100" s="1004"/>
      <c r="EGU100" s="1004"/>
      <c r="EGV100" s="1004"/>
      <c r="EGW100" s="1004"/>
      <c r="EGX100" s="1004"/>
      <c r="EGY100" s="1004"/>
      <c r="EGZ100" s="1004"/>
      <c r="EHA100" s="1004"/>
      <c r="EHB100" s="1004"/>
      <c r="EHC100" s="1004"/>
      <c r="EHD100" s="1004"/>
      <c r="EHE100" s="1004"/>
      <c r="EHF100" s="1004"/>
      <c r="EHG100" s="1004"/>
      <c r="EHH100" s="1004"/>
      <c r="EHI100" s="1004"/>
      <c r="EHJ100" s="1004"/>
      <c r="EHK100" s="1004"/>
      <c r="EHL100" s="1004"/>
      <c r="EHM100" s="1004"/>
      <c r="EHN100" s="1004"/>
      <c r="EHO100" s="1004"/>
      <c r="EHP100" s="1004"/>
      <c r="EHQ100" s="1004"/>
      <c r="EHR100" s="1004"/>
      <c r="EHS100" s="1004"/>
      <c r="EHT100" s="1004"/>
      <c r="EHU100" s="1004"/>
      <c r="EHV100" s="1004"/>
      <c r="EHW100" s="1004"/>
      <c r="EHX100" s="1004"/>
      <c r="EHY100" s="1004"/>
      <c r="EHZ100" s="1004"/>
      <c r="EIA100" s="1004"/>
      <c r="EIB100" s="1004"/>
      <c r="EIC100" s="1004"/>
      <c r="EID100" s="1004"/>
      <c r="EIE100" s="1004"/>
      <c r="EIF100" s="1004"/>
      <c r="EIG100" s="1004"/>
      <c r="EIH100" s="1004"/>
      <c r="EII100" s="1004"/>
      <c r="EIJ100" s="1004"/>
      <c r="EIK100" s="1004"/>
      <c r="EIL100" s="1004"/>
      <c r="EIM100" s="1004"/>
      <c r="EIN100" s="1004"/>
      <c r="EIO100" s="1004"/>
      <c r="EIP100" s="1004"/>
      <c r="EIQ100" s="1004"/>
      <c r="EIR100" s="1004"/>
      <c r="EIS100" s="1004"/>
      <c r="EIT100" s="1004"/>
      <c r="EIU100" s="1004"/>
      <c r="EIV100" s="1004"/>
      <c r="EIW100" s="1004"/>
      <c r="EIX100" s="1004"/>
      <c r="EIY100" s="1004"/>
      <c r="EIZ100" s="1004"/>
      <c r="EJA100" s="1004"/>
      <c r="EJB100" s="1004"/>
      <c r="EJC100" s="1004"/>
      <c r="EJD100" s="1004"/>
      <c r="EJE100" s="1004"/>
      <c r="EJF100" s="1004"/>
      <c r="EJG100" s="1004"/>
      <c r="EJH100" s="1004"/>
      <c r="EJI100" s="1004"/>
      <c r="EJJ100" s="1004"/>
      <c r="EJK100" s="1004"/>
      <c r="EJL100" s="1004"/>
      <c r="EJM100" s="1004"/>
      <c r="EJN100" s="1004"/>
      <c r="EJO100" s="1004"/>
      <c r="EJP100" s="1004"/>
      <c r="EJQ100" s="1004"/>
      <c r="EJR100" s="1004"/>
      <c r="EJS100" s="1004"/>
      <c r="EJT100" s="1004"/>
      <c r="EJU100" s="1004"/>
      <c r="EJV100" s="1004"/>
      <c r="EJW100" s="1004"/>
      <c r="EJX100" s="1004"/>
      <c r="EJY100" s="1004"/>
      <c r="EJZ100" s="1004"/>
      <c r="EKA100" s="1004"/>
      <c r="EKB100" s="1004"/>
      <c r="EKC100" s="1004"/>
      <c r="EKD100" s="1004"/>
      <c r="EKE100" s="1004"/>
      <c r="EKF100" s="1004"/>
      <c r="EKG100" s="1004"/>
      <c r="EKH100" s="1004"/>
      <c r="EKI100" s="1004"/>
      <c r="EKJ100" s="1004"/>
      <c r="EKK100" s="1004"/>
      <c r="EKL100" s="1004"/>
      <c r="EKM100" s="1004"/>
      <c r="EKN100" s="1004"/>
      <c r="EKO100" s="1004"/>
      <c r="EKP100" s="1004"/>
      <c r="EKQ100" s="1004"/>
      <c r="EKR100" s="1004"/>
      <c r="EKS100" s="1004"/>
      <c r="EKT100" s="1004"/>
      <c r="EKU100" s="1004"/>
      <c r="EKV100" s="1004"/>
      <c r="EKW100" s="1004"/>
      <c r="EKX100" s="1004"/>
      <c r="EKY100" s="1004"/>
      <c r="EKZ100" s="1004"/>
      <c r="ELA100" s="1004"/>
      <c r="ELB100" s="1004"/>
      <c r="ELC100" s="1004"/>
      <c r="ELD100" s="1004"/>
      <c r="ELE100" s="1004"/>
      <c r="ELF100" s="1004"/>
      <c r="ELG100" s="1004"/>
      <c r="ELH100" s="1004"/>
      <c r="ELI100" s="1004"/>
      <c r="ELJ100" s="1004"/>
      <c r="ELK100" s="1004"/>
      <c r="ELL100" s="1004"/>
      <c r="ELM100" s="1004"/>
      <c r="ELN100" s="1004"/>
      <c r="ELO100" s="1004"/>
      <c r="ELP100" s="1004"/>
      <c r="ELQ100" s="1004"/>
      <c r="ELR100" s="1004"/>
      <c r="ELS100" s="1004"/>
      <c r="ELT100" s="1004"/>
      <c r="ELU100" s="1004"/>
      <c r="ELV100" s="1004"/>
      <c r="ELW100" s="1004"/>
      <c r="ELX100" s="1004"/>
      <c r="ELY100" s="1004"/>
      <c r="ELZ100" s="1004"/>
      <c r="EMA100" s="1004"/>
      <c r="EMB100" s="1004"/>
      <c r="EMC100" s="1004"/>
      <c r="EMD100" s="1004"/>
      <c r="EME100" s="1004"/>
      <c r="EMF100" s="1004"/>
      <c r="EMG100" s="1004"/>
      <c r="EMH100" s="1004"/>
      <c r="EMI100" s="1004"/>
      <c r="EMJ100" s="1004"/>
      <c r="EMK100" s="1004"/>
      <c r="EML100" s="1004"/>
      <c r="EMM100" s="1004"/>
      <c r="EMN100" s="1004"/>
      <c r="EMO100" s="1004"/>
      <c r="EMP100" s="1004"/>
      <c r="EMQ100" s="1004"/>
      <c r="EMR100" s="1004"/>
      <c r="EMS100" s="1004"/>
      <c r="EMT100" s="1004"/>
      <c r="EMU100" s="1004"/>
      <c r="EMV100" s="1004"/>
      <c r="EMW100" s="1004"/>
      <c r="EMX100" s="1004"/>
      <c r="EMY100" s="1004"/>
      <c r="EMZ100" s="1004"/>
      <c r="ENA100" s="1004"/>
      <c r="ENB100" s="1004"/>
      <c r="ENC100" s="1004"/>
      <c r="END100" s="1004"/>
      <c r="ENE100" s="1004"/>
      <c r="ENF100" s="1004"/>
      <c r="ENG100" s="1004"/>
      <c r="ENH100" s="1004"/>
      <c r="ENI100" s="1004"/>
      <c r="ENJ100" s="1004"/>
      <c r="ENK100" s="1004"/>
      <c r="ENL100" s="1004"/>
      <c r="ENM100" s="1004"/>
      <c r="ENN100" s="1004"/>
      <c r="ENO100" s="1004"/>
      <c r="ENP100" s="1004"/>
      <c r="ENQ100" s="1004"/>
      <c r="ENR100" s="1004"/>
      <c r="ENS100" s="1004"/>
      <c r="ENT100" s="1004"/>
      <c r="ENU100" s="1004"/>
      <c r="ENV100" s="1004"/>
      <c r="ENW100" s="1004"/>
      <c r="ENX100" s="1004"/>
      <c r="ENY100" s="1004"/>
      <c r="ENZ100" s="1004"/>
      <c r="EOA100" s="1004"/>
      <c r="EOB100" s="1004"/>
      <c r="EOC100" s="1004"/>
      <c r="EOD100" s="1004"/>
      <c r="EOE100" s="1004"/>
      <c r="EOF100" s="1004"/>
      <c r="EOG100" s="1004"/>
      <c r="EOH100" s="1004"/>
      <c r="EOI100" s="1004"/>
      <c r="EOJ100" s="1004"/>
      <c r="EOK100" s="1004"/>
      <c r="EOL100" s="1004"/>
      <c r="EOM100" s="1004"/>
      <c r="EON100" s="1004"/>
      <c r="EOO100" s="1004"/>
      <c r="EOP100" s="1004"/>
      <c r="EOQ100" s="1004"/>
      <c r="EOR100" s="1004"/>
      <c r="EOS100" s="1004"/>
      <c r="EOT100" s="1004"/>
      <c r="EOU100" s="1004"/>
      <c r="EOV100" s="1004"/>
      <c r="EOW100" s="1004"/>
      <c r="EOX100" s="1004"/>
      <c r="EOY100" s="1004"/>
      <c r="EOZ100" s="1004"/>
      <c r="EPA100" s="1004"/>
      <c r="EPB100" s="1004"/>
      <c r="EPC100" s="1004"/>
      <c r="EPD100" s="1004"/>
      <c r="EPE100" s="1004"/>
      <c r="EPF100" s="1004"/>
      <c r="EPG100" s="1004"/>
      <c r="EPH100" s="1004"/>
      <c r="EPI100" s="1004"/>
      <c r="EPJ100" s="1004"/>
      <c r="EPK100" s="1004"/>
      <c r="EPL100" s="1004"/>
      <c r="EPM100" s="1004"/>
      <c r="EPN100" s="1004"/>
      <c r="EPO100" s="1004"/>
      <c r="EPP100" s="1004"/>
      <c r="EPQ100" s="1004"/>
      <c r="EPR100" s="1004"/>
      <c r="EPS100" s="1004"/>
      <c r="EPT100" s="1004"/>
      <c r="EPU100" s="1004"/>
      <c r="EPV100" s="1004"/>
      <c r="EPW100" s="1004"/>
      <c r="EPX100" s="1004"/>
      <c r="EPY100" s="1004"/>
      <c r="EPZ100" s="1004"/>
      <c r="EQA100" s="1004"/>
      <c r="EQB100" s="1004"/>
      <c r="EQC100" s="1004"/>
      <c r="EQD100" s="1004"/>
      <c r="EQE100" s="1004"/>
      <c r="EQF100" s="1004"/>
      <c r="EQG100" s="1004"/>
      <c r="EQH100" s="1004"/>
      <c r="EQI100" s="1004"/>
      <c r="EQJ100" s="1004"/>
      <c r="EQK100" s="1004"/>
      <c r="EQL100" s="1004"/>
      <c r="EQM100" s="1004"/>
      <c r="EQN100" s="1004"/>
      <c r="EQO100" s="1004"/>
      <c r="EQP100" s="1004"/>
      <c r="EQQ100" s="1004"/>
      <c r="EQR100" s="1004"/>
      <c r="EQS100" s="1004"/>
      <c r="EQT100" s="1004"/>
      <c r="EQU100" s="1004"/>
      <c r="EQV100" s="1004"/>
      <c r="EQW100" s="1004"/>
      <c r="EQX100" s="1004"/>
      <c r="EQY100" s="1004"/>
      <c r="EQZ100" s="1004"/>
      <c r="ERA100" s="1004"/>
      <c r="ERB100" s="1004"/>
      <c r="ERC100" s="1004"/>
      <c r="ERD100" s="1004"/>
      <c r="ERE100" s="1004"/>
      <c r="ERF100" s="1004"/>
      <c r="ERG100" s="1004"/>
      <c r="ERH100" s="1004"/>
      <c r="ERI100" s="1004"/>
      <c r="ERJ100" s="1004"/>
      <c r="ERK100" s="1004"/>
      <c r="ERL100" s="1004"/>
      <c r="ERM100" s="1004"/>
      <c r="ERN100" s="1004"/>
      <c r="ERO100" s="1004"/>
      <c r="ERP100" s="1004"/>
      <c r="ERQ100" s="1004"/>
      <c r="ERR100" s="1004"/>
      <c r="ERS100" s="1004"/>
      <c r="ERT100" s="1004"/>
      <c r="ERU100" s="1004"/>
      <c r="ERV100" s="1004"/>
      <c r="ERW100" s="1004"/>
      <c r="ERX100" s="1004"/>
      <c r="ERY100" s="1004"/>
      <c r="ERZ100" s="1004"/>
      <c r="ESA100" s="1004"/>
      <c r="ESB100" s="1004"/>
      <c r="ESC100" s="1004"/>
      <c r="ESD100" s="1004"/>
      <c r="ESE100" s="1004"/>
      <c r="ESF100" s="1004"/>
      <c r="ESG100" s="1004"/>
      <c r="ESH100" s="1004"/>
      <c r="ESI100" s="1004"/>
      <c r="ESJ100" s="1004"/>
      <c r="ESK100" s="1004"/>
      <c r="ESL100" s="1004"/>
      <c r="ESM100" s="1004"/>
      <c r="ESN100" s="1004"/>
      <c r="ESO100" s="1004"/>
      <c r="ESP100" s="1004"/>
      <c r="ESQ100" s="1004"/>
      <c r="ESR100" s="1004"/>
      <c r="ESS100" s="1004"/>
      <c r="EST100" s="1004"/>
      <c r="ESU100" s="1004"/>
      <c r="ESV100" s="1004"/>
      <c r="ESW100" s="1004"/>
      <c r="ESX100" s="1004"/>
      <c r="ESY100" s="1004"/>
      <c r="ESZ100" s="1004"/>
      <c r="ETA100" s="1004"/>
      <c r="ETB100" s="1004"/>
      <c r="ETC100" s="1004"/>
      <c r="ETD100" s="1004"/>
      <c r="ETE100" s="1004"/>
      <c r="ETF100" s="1004"/>
      <c r="ETG100" s="1004"/>
      <c r="ETH100" s="1004"/>
      <c r="ETI100" s="1004"/>
      <c r="ETJ100" s="1004"/>
      <c r="ETK100" s="1004"/>
      <c r="ETL100" s="1004"/>
      <c r="ETM100" s="1004"/>
      <c r="ETN100" s="1004"/>
      <c r="ETO100" s="1004"/>
      <c r="ETP100" s="1004"/>
      <c r="ETQ100" s="1004"/>
      <c r="ETR100" s="1004"/>
      <c r="ETS100" s="1004"/>
      <c r="ETT100" s="1004"/>
      <c r="ETU100" s="1004"/>
      <c r="ETV100" s="1004"/>
      <c r="ETW100" s="1004"/>
      <c r="ETX100" s="1004"/>
      <c r="ETY100" s="1004"/>
      <c r="ETZ100" s="1004"/>
      <c r="EUA100" s="1004"/>
      <c r="EUB100" s="1004"/>
      <c r="EUC100" s="1004"/>
      <c r="EUD100" s="1004"/>
      <c r="EUE100" s="1004"/>
      <c r="EUF100" s="1004"/>
      <c r="EUG100" s="1004"/>
      <c r="EUH100" s="1004"/>
      <c r="EUI100" s="1004"/>
      <c r="EUJ100" s="1004"/>
      <c r="EUK100" s="1004"/>
      <c r="EUL100" s="1004"/>
      <c r="EUM100" s="1004"/>
      <c r="EUN100" s="1004"/>
      <c r="EUO100" s="1004"/>
      <c r="EUP100" s="1004"/>
      <c r="EUQ100" s="1004"/>
      <c r="EUR100" s="1004"/>
      <c r="EUS100" s="1004"/>
      <c r="EUT100" s="1004"/>
      <c r="EUU100" s="1004"/>
      <c r="EUV100" s="1004"/>
      <c r="EUW100" s="1004"/>
      <c r="EUX100" s="1004"/>
      <c r="EUY100" s="1004"/>
      <c r="EUZ100" s="1004"/>
      <c r="EVA100" s="1004"/>
      <c r="EVB100" s="1004"/>
      <c r="EVC100" s="1004"/>
      <c r="EVD100" s="1004"/>
      <c r="EVE100" s="1004"/>
      <c r="EVF100" s="1004"/>
      <c r="EVG100" s="1004"/>
      <c r="EVH100" s="1004"/>
      <c r="EVI100" s="1004"/>
      <c r="EVJ100" s="1004"/>
      <c r="EVK100" s="1004"/>
      <c r="EVL100" s="1004"/>
      <c r="EVM100" s="1004"/>
      <c r="EVN100" s="1004"/>
      <c r="EVO100" s="1004"/>
      <c r="EVP100" s="1004"/>
      <c r="EVQ100" s="1004"/>
      <c r="EVR100" s="1004"/>
      <c r="EVS100" s="1004"/>
      <c r="EVT100" s="1004"/>
      <c r="EVU100" s="1004"/>
      <c r="EVV100" s="1004"/>
      <c r="EVW100" s="1004"/>
      <c r="EVX100" s="1004"/>
      <c r="EVY100" s="1004"/>
      <c r="EVZ100" s="1004"/>
      <c r="EWA100" s="1004"/>
      <c r="EWB100" s="1004"/>
      <c r="EWC100" s="1004"/>
      <c r="EWD100" s="1004"/>
      <c r="EWE100" s="1004"/>
      <c r="EWF100" s="1004"/>
      <c r="EWG100" s="1004"/>
      <c r="EWH100" s="1004"/>
      <c r="EWI100" s="1004"/>
      <c r="EWJ100" s="1004"/>
      <c r="EWK100" s="1004"/>
      <c r="EWL100" s="1004"/>
      <c r="EWM100" s="1004"/>
      <c r="EWN100" s="1004"/>
      <c r="EWO100" s="1004"/>
      <c r="EWP100" s="1004"/>
      <c r="EWQ100" s="1004"/>
      <c r="EWR100" s="1004"/>
      <c r="EWS100" s="1004"/>
      <c r="EWT100" s="1004"/>
      <c r="EWU100" s="1004"/>
      <c r="EWV100" s="1004"/>
      <c r="EWW100" s="1004"/>
      <c r="EWX100" s="1004"/>
      <c r="EWY100" s="1004"/>
      <c r="EWZ100" s="1004"/>
      <c r="EXA100" s="1004"/>
      <c r="EXB100" s="1004"/>
      <c r="EXC100" s="1004"/>
      <c r="EXD100" s="1004"/>
      <c r="EXE100" s="1004"/>
      <c r="EXF100" s="1004"/>
      <c r="EXG100" s="1004"/>
      <c r="EXH100" s="1004"/>
      <c r="EXI100" s="1004"/>
      <c r="EXJ100" s="1004"/>
      <c r="EXK100" s="1004"/>
      <c r="EXL100" s="1004"/>
      <c r="EXM100" s="1004"/>
      <c r="EXN100" s="1004"/>
      <c r="EXO100" s="1004"/>
      <c r="EXP100" s="1004"/>
      <c r="EXQ100" s="1004"/>
      <c r="EXR100" s="1004"/>
      <c r="EXS100" s="1004"/>
      <c r="EXT100" s="1004"/>
      <c r="EXU100" s="1004"/>
      <c r="EXV100" s="1004"/>
      <c r="EXW100" s="1004"/>
      <c r="EXX100" s="1004"/>
      <c r="EXY100" s="1004"/>
      <c r="EXZ100" s="1004"/>
      <c r="EYA100" s="1004"/>
      <c r="EYB100" s="1004"/>
      <c r="EYC100" s="1004"/>
      <c r="EYD100" s="1004"/>
      <c r="EYE100" s="1004"/>
      <c r="EYF100" s="1004"/>
      <c r="EYG100" s="1004"/>
      <c r="EYH100" s="1004"/>
      <c r="EYI100" s="1004"/>
      <c r="EYJ100" s="1004"/>
      <c r="EYK100" s="1004"/>
      <c r="EYL100" s="1004"/>
      <c r="EYM100" s="1004"/>
      <c r="EYN100" s="1004"/>
      <c r="EYO100" s="1004"/>
      <c r="EYP100" s="1004"/>
      <c r="EYQ100" s="1004"/>
      <c r="EYR100" s="1004"/>
      <c r="EYS100" s="1004"/>
      <c r="EYT100" s="1004"/>
      <c r="EYU100" s="1004"/>
      <c r="EYV100" s="1004"/>
      <c r="EYW100" s="1004"/>
      <c r="EYX100" s="1004"/>
      <c r="EYY100" s="1004"/>
      <c r="EYZ100" s="1004"/>
      <c r="EZA100" s="1004"/>
      <c r="EZB100" s="1004"/>
      <c r="EZC100" s="1004"/>
      <c r="EZD100" s="1004"/>
      <c r="EZE100" s="1004"/>
      <c r="EZF100" s="1004"/>
      <c r="EZG100" s="1004"/>
      <c r="EZH100" s="1004"/>
      <c r="EZI100" s="1004"/>
      <c r="EZJ100" s="1004"/>
      <c r="EZK100" s="1004"/>
      <c r="EZL100" s="1004"/>
      <c r="EZM100" s="1004"/>
      <c r="EZN100" s="1004"/>
      <c r="EZO100" s="1004"/>
      <c r="EZP100" s="1004"/>
      <c r="EZQ100" s="1004"/>
      <c r="EZR100" s="1004"/>
      <c r="EZS100" s="1004"/>
      <c r="EZT100" s="1004"/>
      <c r="EZU100" s="1004"/>
      <c r="EZV100" s="1004"/>
      <c r="EZW100" s="1004"/>
      <c r="EZX100" s="1004"/>
      <c r="EZY100" s="1004"/>
      <c r="EZZ100" s="1004"/>
      <c r="FAA100" s="1004"/>
      <c r="FAB100" s="1004"/>
      <c r="FAC100" s="1004"/>
      <c r="FAD100" s="1004"/>
      <c r="FAE100" s="1004"/>
      <c r="FAF100" s="1004"/>
      <c r="FAG100" s="1004"/>
      <c r="FAH100" s="1004"/>
      <c r="FAI100" s="1004"/>
      <c r="FAJ100" s="1004"/>
      <c r="FAK100" s="1004"/>
      <c r="FAL100" s="1004"/>
      <c r="FAM100" s="1004"/>
      <c r="FAN100" s="1004"/>
      <c r="FAO100" s="1004"/>
      <c r="FAP100" s="1004"/>
      <c r="FAQ100" s="1004"/>
      <c r="FAR100" s="1004"/>
      <c r="FAS100" s="1004"/>
      <c r="FAT100" s="1004"/>
      <c r="FAU100" s="1004"/>
      <c r="FAV100" s="1004"/>
      <c r="FAW100" s="1004"/>
      <c r="FAX100" s="1004"/>
      <c r="FAY100" s="1004"/>
      <c r="FAZ100" s="1004"/>
      <c r="FBA100" s="1004"/>
      <c r="FBB100" s="1004"/>
      <c r="FBC100" s="1004"/>
      <c r="FBD100" s="1004"/>
      <c r="FBE100" s="1004"/>
      <c r="FBF100" s="1004"/>
      <c r="FBG100" s="1004"/>
      <c r="FBH100" s="1004"/>
      <c r="FBI100" s="1004"/>
      <c r="FBJ100" s="1004"/>
      <c r="FBK100" s="1004"/>
      <c r="FBL100" s="1004"/>
      <c r="FBM100" s="1004"/>
      <c r="FBN100" s="1004"/>
      <c r="FBO100" s="1004"/>
      <c r="FBP100" s="1004"/>
      <c r="FBQ100" s="1004"/>
      <c r="FBR100" s="1004"/>
      <c r="FBS100" s="1004"/>
      <c r="FBT100" s="1004"/>
      <c r="FBU100" s="1004"/>
      <c r="FBV100" s="1004"/>
      <c r="FBW100" s="1004"/>
      <c r="FBX100" s="1004"/>
      <c r="FBY100" s="1004"/>
      <c r="FBZ100" s="1004"/>
      <c r="FCA100" s="1004"/>
      <c r="FCB100" s="1004"/>
      <c r="FCC100" s="1004"/>
      <c r="FCD100" s="1004"/>
      <c r="FCE100" s="1004"/>
      <c r="FCF100" s="1004"/>
      <c r="FCG100" s="1004"/>
      <c r="FCH100" s="1004"/>
      <c r="FCI100" s="1004"/>
      <c r="FCJ100" s="1004"/>
      <c r="FCK100" s="1004"/>
      <c r="FCL100" s="1004"/>
      <c r="FCM100" s="1004"/>
      <c r="FCN100" s="1004"/>
      <c r="FCO100" s="1004"/>
      <c r="FCP100" s="1004"/>
      <c r="FCQ100" s="1004"/>
      <c r="FCR100" s="1004"/>
      <c r="FCS100" s="1004"/>
      <c r="FCT100" s="1004"/>
      <c r="FCU100" s="1004"/>
      <c r="FCV100" s="1004"/>
      <c r="FCW100" s="1004"/>
      <c r="FCX100" s="1004"/>
      <c r="FCY100" s="1004"/>
      <c r="FCZ100" s="1004"/>
      <c r="FDA100" s="1004"/>
      <c r="FDB100" s="1004"/>
      <c r="FDC100" s="1004"/>
      <c r="FDD100" s="1004"/>
      <c r="FDE100" s="1004"/>
      <c r="FDF100" s="1004"/>
      <c r="FDG100" s="1004"/>
      <c r="FDH100" s="1004"/>
      <c r="FDI100" s="1004"/>
      <c r="FDJ100" s="1004"/>
      <c r="FDK100" s="1004"/>
      <c r="FDL100" s="1004"/>
      <c r="FDM100" s="1004"/>
      <c r="FDN100" s="1004"/>
      <c r="FDO100" s="1004"/>
      <c r="FDP100" s="1004"/>
      <c r="FDQ100" s="1004"/>
      <c r="FDR100" s="1004"/>
      <c r="FDS100" s="1004"/>
      <c r="FDT100" s="1004"/>
      <c r="FDU100" s="1004"/>
      <c r="FDV100" s="1004"/>
      <c r="FDW100" s="1004"/>
      <c r="FDX100" s="1004"/>
      <c r="FDY100" s="1004"/>
      <c r="FDZ100" s="1004"/>
      <c r="FEA100" s="1004"/>
      <c r="FEB100" s="1004"/>
      <c r="FEC100" s="1004"/>
      <c r="FED100" s="1004"/>
      <c r="FEE100" s="1004"/>
      <c r="FEF100" s="1004"/>
      <c r="FEG100" s="1004"/>
      <c r="FEH100" s="1004"/>
      <c r="FEI100" s="1004"/>
      <c r="FEJ100" s="1004"/>
      <c r="FEK100" s="1004"/>
      <c r="FEL100" s="1004"/>
      <c r="FEM100" s="1004"/>
      <c r="FEN100" s="1004"/>
      <c r="FEO100" s="1004"/>
      <c r="FEP100" s="1004"/>
      <c r="FEQ100" s="1004"/>
      <c r="FER100" s="1004"/>
      <c r="FES100" s="1004"/>
      <c r="FET100" s="1004"/>
      <c r="FEU100" s="1004"/>
      <c r="FEV100" s="1004"/>
      <c r="FEW100" s="1004"/>
      <c r="FEX100" s="1004"/>
      <c r="FEY100" s="1004"/>
      <c r="FEZ100" s="1004"/>
      <c r="FFA100" s="1004"/>
      <c r="FFB100" s="1004"/>
      <c r="FFC100" s="1004"/>
      <c r="FFD100" s="1004"/>
      <c r="FFE100" s="1004"/>
      <c r="FFF100" s="1004"/>
      <c r="FFG100" s="1004"/>
      <c r="FFH100" s="1004"/>
      <c r="FFI100" s="1004"/>
      <c r="FFJ100" s="1004"/>
      <c r="FFK100" s="1004"/>
      <c r="FFL100" s="1004"/>
      <c r="FFM100" s="1004"/>
      <c r="FFN100" s="1004"/>
      <c r="FFO100" s="1004"/>
      <c r="FFP100" s="1004"/>
      <c r="FFQ100" s="1004"/>
      <c r="FFR100" s="1004"/>
      <c r="FFS100" s="1004"/>
      <c r="FFT100" s="1004"/>
      <c r="FFU100" s="1004"/>
      <c r="FFV100" s="1004"/>
      <c r="FFW100" s="1004"/>
      <c r="FFX100" s="1004"/>
      <c r="FFY100" s="1004"/>
      <c r="FFZ100" s="1004"/>
      <c r="FGA100" s="1004"/>
      <c r="FGB100" s="1004"/>
      <c r="FGC100" s="1004"/>
      <c r="FGD100" s="1004"/>
      <c r="FGE100" s="1004"/>
      <c r="FGF100" s="1004"/>
      <c r="FGG100" s="1004"/>
      <c r="FGH100" s="1004"/>
      <c r="FGI100" s="1004"/>
      <c r="FGJ100" s="1004"/>
      <c r="FGK100" s="1004"/>
      <c r="FGL100" s="1004"/>
      <c r="FGM100" s="1004"/>
      <c r="FGN100" s="1004"/>
      <c r="FGO100" s="1004"/>
      <c r="FGP100" s="1004"/>
      <c r="FGQ100" s="1004"/>
      <c r="FGR100" s="1004"/>
      <c r="FGS100" s="1004"/>
      <c r="FGT100" s="1004"/>
      <c r="FGU100" s="1004"/>
      <c r="FGV100" s="1004"/>
      <c r="FGW100" s="1004"/>
      <c r="FGX100" s="1004"/>
      <c r="FGY100" s="1004"/>
      <c r="FGZ100" s="1004"/>
      <c r="FHA100" s="1004"/>
      <c r="FHB100" s="1004"/>
      <c r="FHC100" s="1004"/>
      <c r="FHD100" s="1004"/>
      <c r="FHE100" s="1004"/>
      <c r="FHF100" s="1004"/>
      <c r="FHG100" s="1004"/>
      <c r="FHH100" s="1004"/>
      <c r="FHI100" s="1004"/>
      <c r="FHJ100" s="1004"/>
      <c r="FHK100" s="1004"/>
      <c r="FHL100" s="1004"/>
      <c r="FHM100" s="1004"/>
      <c r="FHN100" s="1004"/>
      <c r="FHO100" s="1004"/>
      <c r="FHP100" s="1004"/>
      <c r="FHQ100" s="1004"/>
      <c r="FHR100" s="1004"/>
      <c r="FHS100" s="1004"/>
      <c r="FHT100" s="1004"/>
      <c r="FHU100" s="1004"/>
      <c r="FHV100" s="1004"/>
      <c r="FHW100" s="1004"/>
      <c r="FHX100" s="1004"/>
      <c r="FHY100" s="1004"/>
      <c r="FHZ100" s="1004"/>
      <c r="FIA100" s="1004"/>
      <c r="FIB100" s="1004"/>
      <c r="FIC100" s="1004"/>
      <c r="FID100" s="1004"/>
      <c r="FIE100" s="1004"/>
      <c r="FIF100" s="1004"/>
      <c r="FIG100" s="1004"/>
      <c r="FIH100" s="1004"/>
      <c r="FII100" s="1004"/>
      <c r="FIJ100" s="1004"/>
      <c r="FIK100" s="1004"/>
      <c r="FIL100" s="1004"/>
      <c r="FIM100" s="1004"/>
      <c r="FIN100" s="1004"/>
      <c r="FIO100" s="1004"/>
      <c r="FIP100" s="1004"/>
      <c r="FIQ100" s="1004"/>
      <c r="FIR100" s="1004"/>
      <c r="FIS100" s="1004"/>
      <c r="FIT100" s="1004"/>
      <c r="FIU100" s="1004"/>
      <c r="FIV100" s="1004"/>
      <c r="FIW100" s="1004"/>
      <c r="FIX100" s="1004"/>
      <c r="FIY100" s="1004"/>
      <c r="FIZ100" s="1004"/>
      <c r="FJA100" s="1004"/>
      <c r="FJB100" s="1004"/>
      <c r="FJC100" s="1004"/>
      <c r="FJD100" s="1004"/>
      <c r="FJE100" s="1004"/>
      <c r="FJF100" s="1004"/>
      <c r="FJG100" s="1004"/>
      <c r="FJH100" s="1004"/>
      <c r="FJI100" s="1004"/>
      <c r="FJJ100" s="1004"/>
      <c r="FJK100" s="1004"/>
      <c r="FJL100" s="1004"/>
      <c r="FJM100" s="1004"/>
      <c r="FJN100" s="1004"/>
      <c r="FJO100" s="1004"/>
      <c r="FJP100" s="1004"/>
      <c r="FJQ100" s="1004"/>
      <c r="FJR100" s="1004"/>
      <c r="FJS100" s="1004"/>
      <c r="FJT100" s="1004"/>
      <c r="FJU100" s="1004"/>
      <c r="FJV100" s="1004"/>
      <c r="FJW100" s="1004"/>
      <c r="FJX100" s="1004"/>
      <c r="FJY100" s="1004"/>
      <c r="FJZ100" s="1004"/>
      <c r="FKA100" s="1004"/>
      <c r="FKB100" s="1004"/>
      <c r="FKC100" s="1004"/>
      <c r="FKD100" s="1004"/>
      <c r="FKE100" s="1004"/>
      <c r="FKF100" s="1004"/>
      <c r="FKG100" s="1004"/>
      <c r="FKH100" s="1004"/>
      <c r="FKI100" s="1004"/>
      <c r="FKJ100" s="1004"/>
      <c r="FKK100" s="1004"/>
      <c r="FKL100" s="1004"/>
      <c r="FKM100" s="1004"/>
      <c r="FKN100" s="1004"/>
      <c r="FKO100" s="1004"/>
      <c r="FKP100" s="1004"/>
      <c r="FKQ100" s="1004"/>
      <c r="FKR100" s="1004"/>
      <c r="FKS100" s="1004"/>
      <c r="FKT100" s="1004"/>
      <c r="FKU100" s="1004"/>
      <c r="FKV100" s="1004"/>
      <c r="FKW100" s="1004"/>
      <c r="FKX100" s="1004"/>
      <c r="FKY100" s="1004"/>
      <c r="FKZ100" s="1004"/>
      <c r="FLA100" s="1004"/>
      <c r="FLB100" s="1004"/>
      <c r="FLC100" s="1004"/>
      <c r="FLD100" s="1004"/>
      <c r="FLE100" s="1004"/>
      <c r="FLF100" s="1004"/>
      <c r="FLG100" s="1004"/>
      <c r="FLH100" s="1004"/>
      <c r="FLI100" s="1004"/>
      <c r="FLJ100" s="1004"/>
      <c r="FLK100" s="1004"/>
      <c r="FLL100" s="1004"/>
      <c r="FLM100" s="1004"/>
      <c r="FLN100" s="1004"/>
      <c r="FLO100" s="1004"/>
      <c r="FLP100" s="1004"/>
      <c r="FLQ100" s="1004"/>
      <c r="FLR100" s="1004"/>
      <c r="FLS100" s="1004"/>
      <c r="FLT100" s="1004"/>
      <c r="FLU100" s="1004"/>
      <c r="FLV100" s="1004"/>
      <c r="FLW100" s="1004"/>
      <c r="FLX100" s="1004"/>
      <c r="FLY100" s="1004"/>
      <c r="FLZ100" s="1004"/>
      <c r="FMA100" s="1004"/>
      <c r="FMB100" s="1004"/>
      <c r="FMC100" s="1004"/>
      <c r="FMD100" s="1004"/>
      <c r="FME100" s="1004"/>
      <c r="FMF100" s="1004"/>
      <c r="FMG100" s="1004"/>
      <c r="FMH100" s="1004"/>
      <c r="FMI100" s="1004"/>
      <c r="FMJ100" s="1004"/>
      <c r="FMK100" s="1004"/>
      <c r="FML100" s="1004"/>
      <c r="FMM100" s="1004"/>
      <c r="FMN100" s="1004"/>
      <c r="FMO100" s="1004"/>
      <c r="FMP100" s="1004"/>
      <c r="FMQ100" s="1004"/>
      <c r="FMR100" s="1004"/>
      <c r="FMS100" s="1004"/>
      <c r="FMT100" s="1004"/>
      <c r="FMU100" s="1004"/>
      <c r="FMV100" s="1004"/>
      <c r="FMW100" s="1004"/>
      <c r="FMX100" s="1004"/>
      <c r="FMY100" s="1004"/>
      <c r="FMZ100" s="1004"/>
      <c r="FNA100" s="1004"/>
      <c r="FNB100" s="1004"/>
      <c r="FNC100" s="1004"/>
      <c r="FND100" s="1004"/>
      <c r="FNE100" s="1004"/>
      <c r="FNF100" s="1004"/>
      <c r="FNG100" s="1004"/>
      <c r="FNH100" s="1004"/>
      <c r="FNI100" s="1004"/>
      <c r="FNJ100" s="1004"/>
      <c r="FNK100" s="1004"/>
      <c r="FNL100" s="1004"/>
      <c r="FNM100" s="1004"/>
      <c r="FNN100" s="1004"/>
      <c r="FNO100" s="1004"/>
      <c r="FNP100" s="1004"/>
      <c r="FNQ100" s="1004"/>
      <c r="FNR100" s="1004"/>
      <c r="FNS100" s="1004"/>
      <c r="FNT100" s="1004"/>
      <c r="FNU100" s="1004"/>
      <c r="FNV100" s="1004"/>
      <c r="FNW100" s="1004"/>
      <c r="FNX100" s="1004"/>
      <c r="FNY100" s="1004"/>
      <c r="FNZ100" s="1004"/>
      <c r="FOA100" s="1004"/>
      <c r="FOB100" s="1004"/>
      <c r="FOC100" s="1004"/>
      <c r="FOD100" s="1004"/>
      <c r="FOE100" s="1004"/>
      <c r="FOF100" s="1004"/>
      <c r="FOG100" s="1004"/>
      <c r="FOH100" s="1004"/>
      <c r="FOI100" s="1004"/>
      <c r="FOJ100" s="1004"/>
      <c r="FOK100" s="1004"/>
      <c r="FOL100" s="1004"/>
      <c r="FOM100" s="1004"/>
      <c r="FON100" s="1004"/>
      <c r="FOO100" s="1004"/>
      <c r="FOP100" s="1004"/>
      <c r="FOQ100" s="1004"/>
      <c r="FOR100" s="1004"/>
      <c r="FOS100" s="1004"/>
      <c r="FOT100" s="1004"/>
      <c r="FOU100" s="1004"/>
      <c r="FOV100" s="1004"/>
      <c r="FOW100" s="1004"/>
      <c r="FOX100" s="1004"/>
      <c r="FOY100" s="1004"/>
      <c r="FOZ100" s="1004"/>
      <c r="FPA100" s="1004"/>
      <c r="FPB100" s="1004"/>
      <c r="FPC100" s="1004"/>
      <c r="FPD100" s="1004"/>
      <c r="FPE100" s="1004"/>
      <c r="FPF100" s="1004"/>
      <c r="FPG100" s="1004"/>
      <c r="FPH100" s="1004"/>
      <c r="FPI100" s="1004"/>
      <c r="FPJ100" s="1004"/>
      <c r="FPK100" s="1004"/>
      <c r="FPL100" s="1004"/>
      <c r="FPM100" s="1004"/>
      <c r="FPN100" s="1004"/>
      <c r="FPO100" s="1004"/>
      <c r="FPP100" s="1004"/>
      <c r="FPQ100" s="1004"/>
      <c r="FPR100" s="1004"/>
      <c r="FPS100" s="1004"/>
      <c r="FPT100" s="1004"/>
      <c r="FPU100" s="1004"/>
      <c r="FPV100" s="1004"/>
      <c r="FPW100" s="1004"/>
      <c r="FPX100" s="1004"/>
      <c r="FPY100" s="1004"/>
      <c r="FPZ100" s="1004"/>
      <c r="FQA100" s="1004"/>
      <c r="FQB100" s="1004"/>
      <c r="FQC100" s="1004"/>
      <c r="FQD100" s="1004"/>
      <c r="FQE100" s="1004"/>
      <c r="FQF100" s="1004"/>
      <c r="FQG100" s="1004"/>
      <c r="FQH100" s="1004"/>
      <c r="FQI100" s="1004"/>
      <c r="FQJ100" s="1004"/>
      <c r="FQK100" s="1004"/>
      <c r="FQL100" s="1004"/>
      <c r="FQM100" s="1004"/>
      <c r="FQN100" s="1004"/>
      <c r="FQO100" s="1004"/>
      <c r="FQP100" s="1004"/>
      <c r="FQQ100" s="1004"/>
      <c r="FQR100" s="1004"/>
      <c r="FQS100" s="1004"/>
      <c r="FQT100" s="1004"/>
      <c r="FQU100" s="1004"/>
      <c r="FQV100" s="1004"/>
      <c r="FQW100" s="1004"/>
      <c r="FQX100" s="1004"/>
      <c r="FQY100" s="1004"/>
      <c r="FQZ100" s="1004"/>
      <c r="FRA100" s="1004"/>
      <c r="FRB100" s="1004"/>
      <c r="FRC100" s="1004"/>
      <c r="FRD100" s="1004"/>
      <c r="FRE100" s="1004"/>
      <c r="FRF100" s="1004"/>
      <c r="FRG100" s="1004"/>
      <c r="FRH100" s="1004"/>
      <c r="FRI100" s="1004"/>
      <c r="FRJ100" s="1004"/>
      <c r="FRK100" s="1004"/>
      <c r="FRL100" s="1004"/>
      <c r="FRM100" s="1004"/>
      <c r="FRN100" s="1004"/>
      <c r="FRO100" s="1004"/>
      <c r="FRP100" s="1004"/>
      <c r="FRQ100" s="1004"/>
      <c r="FRR100" s="1004"/>
      <c r="FRS100" s="1004"/>
      <c r="FRT100" s="1004"/>
      <c r="FRU100" s="1004"/>
      <c r="FRV100" s="1004"/>
      <c r="FRW100" s="1004"/>
      <c r="FRX100" s="1004"/>
      <c r="FRY100" s="1004"/>
      <c r="FRZ100" s="1004"/>
      <c r="FSA100" s="1004"/>
      <c r="FSB100" s="1004"/>
      <c r="FSC100" s="1004"/>
      <c r="FSD100" s="1004"/>
      <c r="FSE100" s="1004"/>
      <c r="FSF100" s="1004"/>
      <c r="FSG100" s="1004"/>
      <c r="FSH100" s="1004"/>
      <c r="FSI100" s="1004"/>
      <c r="FSJ100" s="1004"/>
      <c r="FSK100" s="1004"/>
      <c r="FSL100" s="1004"/>
      <c r="FSM100" s="1004"/>
      <c r="FSN100" s="1004"/>
      <c r="FSO100" s="1004"/>
      <c r="FSP100" s="1004"/>
      <c r="FSQ100" s="1004"/>
      <c r="FSR100" s="1004"/>
      <c r="FSS100" s="1004"/>
      <c r="FST100" s="1004"/>
      <c r="FSU100" s="1004"/>
      <c r="FSV100" s="1004"/>
      <c r="FSW100" s="1004"/>
      <c r="FSX100" s="1004"/>
      <c r="FSY100" s="1004"/>
      <c r="FSZ100" s="1004"/>
      <c r="FTA100" s="1004"/>
      <c r="FTB100" s="1004"/>
      <c r="FTC100" s="1004"/>
      <c r="FTD100" s="1004"/>
      <c r="FTE100" s="1004"/>
      <c r="FTF100" s="1004"/>
      <c r="FTG100" s="1004"/>
      <c r="FTH100" s="1004"/>
      <c r="FTI100" s="1004"/>
      <c r="FTJ100" s="1004"/>
      <c r="FTK100" s="1004"/>
      <c r="FTL100" s="1004"/>
      <c r="FTM100" s="1004"/>
      <c r="FTN100" s="1004"/>
      <c r="FTO100" s="1004"/>
      <c r="FTP100" s="1004"/>
      <c r="FTQ100" s="1004"/>
      <c r="FTR100" s="1004"/>
      <c r="FTS100" s="1004"/>
      <c r="FTT100" s="1004"/>
      <c r="FTU100" s="1004"/>
      <c r="FTV100" s="1004"/>
      <c r="FTW100" s="1004"/>
      <c r="FTX100" s="1004"/>
      <c r="FTY100" s="1004"/>
      <c r="FTZ100" s="1004"/>
      <c r="FUA100" s="1004"/>
      <c r="FUB100" s="1004"/>
      <c r="FUC100" s="1004"/>
      <c r="FUD100" s="1004"/>
      <c r="FUE100" s="1004"/>
      <c r="FUF100" s="1004"/>
      <c r="FUG100" s="1004"/>
      <c r="FUH100" s="1004"/>
      <c r="FUI100" s="1004"/>
      <c r="FUJ100" s="1004"/>
      <c r="FUK100" s="1004"/>
      <c r="FUL100" s="1004"/>
      <c r="FUM100" s="1004"/>
      <c r="FUN100" s="1004"/>
      <c r="FUO100" s="1004"/>
      <c r="FUP100" s="1004"/>
      <c r="FUQ100" s="1004"/>
      <c r="FUR100" s="1004"/>
      <c r="FUS100" s="1004"/>
      <c r="FUT100" s="1004"/>
      <c r="FUU100" s="1004"/>
      <c r="FUV100" s="1004"/>
      <c r="FUW100" s="1004"/>
      <c r="FUX100" s="1004"/>
      <c r="FUY100" s="1004"/>
      <c r="FUZ100" s="1004"/>
      <c r="FVA100" s="1004"/>
      <c r="FVB100" s="1004"/>
      <c r="FVC100" s="1004"/>
      <c r="FVD100" s="1004"/>
      <c r="FVE100" s="1004"/>
      <c r="FVF100" s="1004"/>
      <c r="FVG100" s="1004"/>
      <c r="FVH100" s="1004"/>
      <c r="FVI100" s="1004"/>
      <c r="FVJ100" s="1004"/>
      <c r="FVK100" s="1004"/>
      <c r="FVL100" s="1004"/>
      <c r="FVM100" s="1004"/>
      <c r="FVN100" s="1004"/>
      <c r="FVO100" s="1004"/>
      <c r="FVP100" s="1004"/>
      <c r="FVQ100" s="1004"/>
      <c r="FVR100" s="1004"/>
      <c r="FVS100" s="1004"/>
      <c r="FVT100" s="1004"/>
      <c r="FVU100" s="1004"/>
      <c r="FVV100" s="1004"/>
      <c r="FVW100" s="1004"/>
      <c r="FVX100" s="1004"/>
      <c r="FVY100" s="1004"/>
      <c r="FVZ100" s="1004"/>
      <c r="FWA100" s="1004"/>
      <c r="FWB100" s="1004"/>
      <c r="FWC100" s="1004"/>
      <c r="FWD100" s="1004"/>
      <c r="FWE100" s="1004"/>
      <c r="FWF100" s="1004"/>
      <c r="FWG100" s="1004"/>
      <c r="FWH100" s="1004"/>
      <c r="FWI100" s="1004"/>
      <c r="FWJ100" s="1004"/>
      <c r="FWK100" s="1004"/>
      <c r="FWL100" s="1004"/>
      <c r="FWM100" s="1004"/>
      <c r="FWN100" s="1004"/>
      <c r="FWO100" s="1004"/>
      <c r="FWP100" s="1004"/>
      <c r="FWQ100" s="1004"/>
      <c r="FWR100" s="1004"/>
      <c r="FWS100" s="1004"/>
      <c r="FWT100" s="1004"/>
      <c r="FWU100" s="1004"/>
      <c r="FWV100" s="1004"/>
      <c r="FWW100" s="1004"/>
      <c r="FWX100" s="1004"/>
      <c r="FWY100" s="1004"/>
      <c r="FWZ100" s="1004"/>
      <c r="FXA100" s="1004"/>
      <c r="FXB100" s="1004"/>
      <c r="FXC100" s="1004"/>
      <c r="FXD100" s="1004"/>
      <c r="FXE100" s="1004"/>
      <c r="FXF100" s="1004"/>
      <c r="FXG100" s="1004"/>
      <c r="FXH100" s="1004"/>
      <c r="FXI100" s="1004"/>
      <c r="FXJ100" s="1004"/>
      <c r="FXK100" s="1004"/>
      <c r="FXL100" s="1004"/>
      <c r="FXM100" s="1004"/>
      <c r="FXN100" s="1004"/>
      <c r="FXO100" s="1004"/>
      <c r="FXP100" s="1004"/>
      <c r="FXQ100" s="1004"/>
      <c r="FXR100" s="1004"/>
      <c r="FXS100" s="1004"/>
      <c r="FXT100" s="1004"/>
      <c r="FXU100" s="1004"/>
      <c r="FXV100" s="1004"/>
      <c r="FXW100" s="1004"/>
      <c r="FXX100" s="1004"/>
      <c r="FXY100" s="1004"/>
      <c r="FXZ100" s="1004"/>
      <c r="FYA100" s="1004"/>
      <c r="FYB100" s="1004"/>
      <c r="FYC100" s="1004"/>
      <c r="FYD100" s="1004"/>
      <c r="FYE100" s="1004"/>
      <c r="FYF100" s="1004"/>
      <c r="FYG100" s="1004"/>
      <c r="FYH100" s="1004"/>
      <c r="FYI100" s="1004"/>
      <c r="FYJ100" s="1004"/>
      <c r="FYK100" s="1004"/>
      <c r="FYL100" s="1004"/>
      <c r="FYM100" s="1004"/>
      <c r="FYN100" s="1004"/>
      <c r="FYO100" s="1004"/>
      <c r="FYP100" s="1004"/>
      <c r="FYQ100" s="1004"/>
      <c r="FYR100" s="1004"/>
      <c r="FYS100" s="1004"/>
      <c r="FYT100" s="1004"/>
      <c r="FYU100" s="1004"/>
      <c r="FYV100" s="1004"/>
      <c r="FYW100" s="1004"/>
      <c r="FYX100" s="1004"/>
      <c r="FYY100" s="1004"/>
      <c r="FYZ100" s="1004"/>
      <c r="FZA100" s="1004"/>
      <c r="FZB100" s="1004"/>
      <c r="FZC100" s="1004"/>
      <c r="FZD100" s="1004"/>
      <c r="FZE100" s="1004"/>
      <c r="FZF100" s="1004"/>
      <c r="FZG100" s="1004"/>
      <c r="FZH100" s="1004"/>
      <c r="FZI100" s="1004"/>
      <c r="FZJ100" s="1004"/>
      <c r="FZK100" s="1004"/>
      <c r="FZL100" s="1004"/>
      <c r="FZM100" s="1004"/>
      <c r="FZN100" s="1004"/>
      <c r="FZO100" s="1004"/>
      <c r="FZP100" s="1004"/>
      <c r="FZQ100" s="1004"/>
      <c r="FZR100" s="1004"/>
      <c r="FZS100" s="1004"/>
      <c r="FZT100" s="1004"/>
      <c r="FZU100" s="1004"/>
      <c r="FZV100" s="1004"/>
      <c r="FZW100" s="1004"/>
      <c r="FZX100" s="1004"/>
      <c r="FZY100" s="1004"/>
      <c r="FZZ100" s="1004"/>
      <c r="GAA100" s="1004"/>
      <c r="GAB100" s="1004"/>
      <c r="GAC100" s="1004"/>
      <c r="GAD100" s="1004"/>
      <c r="GAE100" s="1004"/>
      <c r="GAF100" s="1004"/>
      <c r="GAG100" s="1004"/>
      <c r="GAH100" s="1004"/>
      <c r="GAI100" s="1004"/>
      <c r="GAJ100" s="1004"/>
      <c r="GAK100" s="1004"/>
      <c r="GAL100" s="1004"/>
      <c r="GAM100" s="1004"/>
      <c r="GAN100" s="1004"/>
      <c r="GAO100" s="1004"/>
      <c r="GAP100" s="1004"/>
      <c r="GAQ100" s="1004"/>
      <c r="GAR100" s="1004"/>
      <c r="GAS100" s="1004"/>
      <c r="GAT100" s="1004"/>
      <c r="GAU100" s="1004"/>
      <c r="GAV100" s="1004"/>
      <c r="GAW100" s="1004"/>
      <c r="GAX100" s="1004"/>
      <c r="GAY100" s="1004"/>
      <c r="GAZ100" s="1004"/>
      <c r="GBA100" s="1004"/>
      <c r="GBB100" s="1004"/>
      <c r="GBC100" s="1004"/>
      <c r="GBD100" s="1004"/>
      <c r="GBE100" s="1004"/>
      <c r="GBF100" s="1004"/>
      <c r="GBG100" s="1004"/>
      <c r="GBH100" s="1004"/>
      <c r="GBI100" s="1004"/>
      <c r="GBJ100" s="1004"/>
      <c r="GBK100" s="1004"/>
      <c r="GBL100" s="1004"/>
      <c r="GBM100" s="1004"/>
      <c r="GBN100" s="1004"/>
      <c r="GBO100" s="1004"/>
      <c r="GBP100" s="1004"/>
      <c r="GBQ100" s="1004"/>
      <c r="GBR100" s="1004"/>
      <c r="GBS100" s="1004"/>
      <c r="GBT100" s="1004"/>
      <c r="GBU100" s="1004"/>
      <c r="GBV100" s="1004"/>
      <c r="GBW100" s="1004"/>
      <c r="GBX100" s="1004"/>
      <c r="GBY100" s="1004"/>
      <c r="GBZ100" s="1004"/>
      <c r="GCA100" s="1004"/>
      <c r="GCB100" s="1004"/>
      <c r="GCC100" s="1004"/>
      <c r="GCD100" s="1004"/>
      <c r="GCE100" s="1004"/>
      <c r="GCF100" s="1004"/>
      <c r="GCG100" s="1004"/>
      <c r="GCH100" s="1004"/>
      <c r="GCI100" s="1004"/>
      <c r="GCJ100" s="1004"/>
      <c r="GCK100" s="1004"/>
      <c r="GCL100" s="1004"/>
      <c r="GCM100" s="1004"/>
      <c r="GCN100" s="1004"/>
      <c r="GCO100" s="1004"/>
      <c r="GCP100" s="1004"/>
      <c r="GCQ100" s="1004"/>
      <c r="GCR100" s="1004"/>
      <c r="GCS100" s="1004"/>
      <c r="GCT100" s="1004"/>
      <c r="GCU100" s="1004"/>
      <c r="GCV100" s="1004"/>
      <c r="GCW100" s="1004"/>
      <c r="GCX100" s="1004"/>
      <c r="GCY100" s="1004"/>
      <c r="GCZ100" s="1004"/>
      <c r="GDA100" s="1004"/>
      <c r="GDB100" s="1004"/>
      <c r="GDC100" s="1004"/>
      <c r="GDD100" s="1004"/>
      <c r="GDE100" s="1004"/>
      <c r="GDF100" s="1004"/>
      <c r="GDG100" s="1004"/>
      <c r="GDH100" s="1004"/>
      <c r="GDI100" s="1004"/>
      <c r="GDJ100" s="1004"/>
      <c r="GDK100" s="1004"/>
      <c r="GDL100" s="1004"/>
      <c r="GDM100" s="1004"/>
      <c r="GDN100" s="1004"/>
      <c r="GDO100" s="1004"/>
      <c r="GDP100" s="1004"/>
      <c r="GDQ100" s="1004"/>
      <c r="GDR100" s="1004"/>
      <c r="GDS100" s="1004"/>
      <c r="GDT100" s="1004"/>
      <c r="GDU100" s="1004"/>
      <c r="GDV100" s="1004"/>
      <c r="GDW100" s="1004"/>
      <c r="GDX100" s="1004"/>
      <c r="GDY100" s="1004"/>
      <c r="GDZ100" s="1004"/>
      <c r="GEA100" s="1004"/>
      <c r="GEB100" s="1004"/>
      <c r="GEC100" s="1004"/>
      <c r="GED100" s="1004"/>
      <c r="GEE100" s="1004"/>
      <c r="GEF100" s="1004"/>
      <c r="GEG100" s="1004"/>
      <c r="GEH100" s="1004"/>
      <c r="GEI100" s="1004"/>
      <c r="GEJ100" s="1004"/>
      <c r="GEK100" s="1004"/>
      <c r="GEL100" s="1004"/>
      <c r="GEM100" s="1004"/>
      <c r="GEN100" s="1004"/>
      <c r="GEO100" s="1004"/>
      <c r="GEP100" s="1004"/>
      <c r="GEQ100" s="1004"/>
      <c r="GER100" s="1004"/>
      <c r="GES100" s="1004"/>
      <c r="GET100" s="1004"/>
      <c r="GEU100" s="1004"/>
      <c r="GEV100" s="1004"/>
      <c r="GEW100" s="1004"/>
      <c r="GEX100" s="1004"/>
      <c r="GEY100" s="1004"/>
      <c r="GEZ100" s="1004"/>
      <c r="GFA100" s="1004"/>
      <c r="GFB100" s="1004"/>
      <c r="GFC100" s="1004"/>
      <c r="GFD100" s="1004"/>
      <c r="GFE100" s="1004"/>
      <c r="GFF100" s="1004"/>
      <c r="GFG100" s="1004"/>
      <c r="GFH100" s="1004"/>
      <c r="GFI100" s="1004"/>
      <c r="GFJ100" s="1004"/>
      <c r="GFK100" s="1004"/>
      <c r="GFL100" s="1004"/>
      <c r="GFM100" s="1004"/>
      <c r="GFN100" s="1004"/>
      <c r="GFO100" s="1004"/>
      <c r="GFP100" s="1004"/>
      <c r="GFQ100" s="1004"/>
      <c r="GFR100" s="1004"/>
      <c r="GFS100" s="1004"/>
      <c r="GFT100" s="1004"/>
      <c r="GFU100" s="1004"/>
      <c r="GFV100" s="1004"/>
      <c r="GFW100" s="1004"/>
      <c r="GFX100" s="1004"/>
      <c r="GFY100" s="1004"/>
      <c r="GFZ100" s="1004"/>
      <c r="GGA100" s="1004"/>
      <c r="GGB100" s="1004"/>
      <c r="GGC100" s="1004"/>
      <c r="GGD100" s="1004"/>
      <c r="GGE100" s="1004"/>
      <c r="GGF100" s="1004"/>
      <c r="GGG100" s="1004"/>
      <c r="GGH100" s="1004"/>
      <c r="GGI100" s="1004"/>
      <c r="GGJ100" s="1004"/>
      <c r="GGK100" s="1004"/>
      <c r="GGL100" s="1004"/>
      <c r="GGM100" s="1004"/>
      <c r="GGN100" s="1004"/>
      <c r="GGO100" s="1004"/>
      <c r="GGP100" s="1004"/>
      <c r="GGQ100" s="1004"/>
      <c r="GGR100" s="1004"/>
      <c r="GGS100" s="1004"/>
      <c r="GGT100" s="1004"/>
      <c r="GGU100" s="1004"/>
      <c r="GGV100" s="1004"/>
      <c r="GGW100" s="1004"/>
      <c r="GGX100" s="1004"/>
      <c r="GGY100" s="1004"/>
      <c r="GGZ100" s="1004"/>
      <c r="GHA100" s="1004"/>
      <c r="GHB100" s="1004"/>
      <c r="GHC100" s="1004"/>
      <c r="GHD100" s="1004"/>
      <c r="GHE100" s="1004"/>
      <c r="GHF100" s="1004"/>
      <c r="GHG100" s="1004"/>
      <c r="GHH100" s="1004"/>
      <c r="GHI100" s="1004"/>
      <c r="GHJ100" s="1004"/>
      <c r="GHK100" s="1004"/>
      <c r="GHL100" s="1004"/>
      <c r="GHM100" s="1004"/>
      <c r="GHN100" s="1004"/>
      <c r="GHO100" s="1004"/>
      <c r="GHP100" s="1004"/>
      <c r="GHQ100" s="1004"/>
      <c r="GHR100" s="1004"/>
      <c r="GHS100" s="1004"/>
      <c r="GHT100" s="1004"/>
      <c r="GHU100" s="1004"/>
      <c r="GHV100" s="1004"/>
      <c r="GHW100" s="1004"/>
      <c r="GHX100" s="1004"/>
      <c r="GHY100" s="1004"/>
      <c r="GHZ100" s="1004"/>
      <c r="GIA100" s="1004"/>
      <c r="GIB100" s="1004"/>
      <c r="GIC100" s="1004"/>
      <c r="GID100" s="1004"/>
      <c r="GIE100" s="1004"/>
      <c r="GIF100" s="1004"/>
      <c r="GIG100" s="1004"/>
      <c r="GIH100" s="1004"/>
      <c r="GII100" s="1004"/>
      <c r="GIJ100" s="1004"/>
      <c r="GIK100" s="1004"/>
      <c r="GIL100" s="1004"/>
      <c r="GIM100" s="1004"/>
      <c r="GIN100" s="1004"/>
      <c r="GIO100" s="1004"/>
      <c r="GIP100" s="1004"/>
      <c r="GIQ100" s="1004"/>
      <c r="GIR100" s="1004"/>
      <c r="GIS100" s="1004"/>
      <c r="GIT100" s="1004"/>
      <c r="GIU100" s="1004"/>
      <c r="GIV100" s="1004"/>
      <c r="GIW100" s="1004"/>
      <c r="GIX100" s="1004"/>
      <c r="GIY100" s="1004"/>
      <c r="GIZ100" s="1004"/>
      <c r="GJA100" s="1004"/>
      <c r="GJB100" s="1004"/>
      <c r="GJC100" s="1004"/>
      <c r="GJD100" s="1004"/>
      <c r="GJE100" s="1004"/>
      <c r="GJF100" s="1004"/>
      <c r="GJG100" s="1004"/>
      <c r="GJH100" s="1004"/>
      <c r="GJI100" s="1004"/>
      <c r="GJJ100" s="1004"/>
      <c r="GJK100" s="1004"/>
      <c r="GJL100" s="1004"/>
      <c r="GJM100" s="1004"/>
      <c r="GJN100" s="1004"/>
      <c r="GJO100" s="1004"/>
      <c r="GJP100" s="1004"/>
      <c r="GJQ100" s="1004"/>
      <c r="GJR100" s="1004"/>
      <c r="GJS100" s="1004"/>
      <c r="GJT100" s="1004"/>
      <c r="GJU100" s="1004"/>
      <c r="GJV100" s="1004"/>
      <c r="GJW100" s="1004"/>
      <c r="GJX100" s="1004"/>
      <c r="GJY100" s="1004"/>
      <c r="GJZ100" s="1004"/>
      <c r="GKA100" s="1004"/>
      <c r="GKB100" s="1004"/>
      <c r="GKC100" s="1004"/>
      <c r="GKD100" s="1004"/>
      <c r="GKE100" s="1004"/>
      <c r="GKF100" s="1004"/>
      <c r="GKG100" s="1004"/>
      <c r="GKH100" s="1004"/>
      <c r="GKI100" s="1004"/>
      <c r="GKJ100" s="1004"/>
      <c r="GKK100" s="1004"/>
      <c r="GKL100" s="1004"/>
      <c r="GKM100" s="1004"/>
      <c r="GKN100" s="1004"/>
      <c r="GKO100" s="1004"/>
      <c r="GKP100" s="1004"/>
      <c r="GKQ100" s="1004"/>
      <c r="GKR100" s="1004"/>
      <c r="GKS100" s="1004"/>
      <c r="GKT100" s="1004"/>
      <c r="GKU100" s="1004"/>
      <c r="GKV100" s="1004"/>
      <c r="GKW100" s="1004"/>
      <c r="GKX100" s="1004"/>
      <c r="GKY100" s="1004"/>
      <c r="GKZ100" s="1004"/>
      <c r="GLA100" s="1004"/>
      <c r="GLB100" s="1004"/>
      <c r="GLC100" s="1004"/>
      <c r="GLD100" s="1004"/>
      <c r="GLE100" s="1004"/>
      <c r="GLF100" s="1004"/>
      <c r="GLG100" s="1004"/>
      <c r="GLH100" s="1004"/>
      <c r="GLI100" s="1004"/>
      <c r="GLJ100" s="1004"/>
      <c r="GLK100" s="1004"/>
      <c r="GLL100" s="1004"/>
      <c r="GLM100" s="1004"/>
      <c r="GLN100" s="1004"/>
      <c r="GLO100" s="1004"/>
      <c r="GLP100" s="1004"/>
      <c r="GLQ100" s="1004"/>
      <c r="GLR100" s="1004"/>
      <c r="GLS100" s="1004"/>
      <c r="GLT100" s="1004"/>
      <c r="GLU100" s="1004"/>
      <c r="GLV100" s="1004"/>
      <c r="GLW100" s="1004"/>
      <c r="GLX100" s="1004"/>
      <c r="GLY100" s="1004"/>
      <c r="GLZ100" s="1004"/>
      <c r="GMA100" s="1004"/>
      <c r="GMB100" s="1004"/>
      <c r="GMC100" s="1004"/>
      <c r="GMD100" s="1004"/>
      <c r="GME100" s="1004"/>
      <c r="GMF100" s="1004"/>
      <c r="GMG100" s="1004"/>
      <c r="GMH100" s="1004"/>
      <c r="GMI100" s="1004"/>
      <c r="GMJ100" s="1004"/>
      <c r="GMK100" s="1004"/>
      <c r="GML100" s="1004"/>
      <c r="GMM100" s="1004"/>
      <c r="GMN100" s="1004"/>
      <c r="GMO100" s="1004"/>
      <c r="GMP100" s="1004"/>
      <c r="GMQ100" s="1004"/>
      <c r="GMR100" s="1004"/>
      <c r="GMS100" s="1004"/>
      <c r="GMT100" s="1004"/>
      <c r="GMU100" s="1004"/>
      <c r="GMV100" s="1004"/>
      <c r="GMW100" s="1004"/>
      <c r="GMX100" s="1004"/>
      <c r="GMY100" s="1004"/>
      <c r="GMZ100" s="1004"/>
      <c r="GNA100" s="1004"/>
      <c r="GNB100" s="1004"/>
      <c r="GNC100" s="1004"/>
      <c r="GND100" s="1004"/>
      <c r="GNE100" s="1004"/>
      <c r="GNF100" s="1004"/>
      <c r="GNG100" s="1004"/>
      <c r="GNH100" s="1004"/>
      <c r="GNI100" s="1004"/>
      <c r="GNJ100" s="1004"/>
      <c r="GNK100" s="1004"/>
      <c r="GNL100" s="1004"/>
      <c r="GNM100" s="1004"/>
      <c r="GNN100" s="1004"/>
      <c r="GNO100" s="1004"/>
      <c r="GNP100" s="1004"/>
      <c r="GNQ100" s="1004"/>
      <c r="GNR100" s="1004"/>
      <c r="GNS100" s="1004"/>
      <c r="GNT100" s="1004"/>
      <c r="GNU100" s="1004"/>
      <c r="GNV100" s="1004"/>
      <c r="GNW100" s="1004"/>
      <c r="GNX100" s="1004"/>
      <c r="GNY100" s="1004"/>
      <c r="GNZ100" s="1004"/>
      <c r="GOA100" s="1004"/>
      <c r="GOB100" s="1004"/>
      <c r="GOC100" s="1004"/>
      <c r="GOD100" s="1004"/>
      <c r="GOE100" s="1004"/>
      <c r="GOF100" s="1004"/>
      <c r="GOG100" s="1004"/>
      <c r="GOH100" s="1004"/>
      <c r="GOI100" s="1004"/>
      <c r="GOJ100" s="1004"/>
      <c r="GOK100" s="1004"/>
      <c r="GOL100" s="1004"/>
      <c r="GOM100" s="1004"/>
      <c r="GON100" s="1004"/>
      <c r="GOO100" s="1004"/>
      <c r="GOP100" s="1004"/>
      <c r="GOQ100" s="1004"/>
      <c r="GOR100" s="1004"/>
      <c r="GOS100" s="1004"/>
      <c r="GOT100" s="1004"/>
      <c r="GOU100" s="1004"/>
      <c r="GOV100" s="1004"/>
      <c r="GOW100" s="1004"/>
      <c r="GOX100" s="1004"/>
      <c r="GOY100" s="1004"/>
      <c r="GOZ100" s="1004"/>
      <c r="GPA100" s="1004"/>
      <c r="GPB100" s="1004"/>
      <c r="GPC100" s="1004"/>
      <c r="GPD100" s="1004"/>
      <c r="GPE100" s="1004"/>
      <c r="GPF100" s="1004"/>
      <c r="GPG100" s="1004"/>
      <c r="GPH100" s="1004"/>
      <c r="GPI100" s="1004"/>
      <c r="GPJ100" s="1004"/>
      <c r="GPK100" s="1004"/>
      <c r="GPL100" s="1004"/>
      <c r="GPM100" s="1004"/>
      <c r="GPN100" s="1004"/>
      <c r="GPO100" s="1004"/>
      <c r="GPP100" s="1004"/>
      <c r="GPQ100" s="1004"/>
      <c r="GPR100" s="1004"/>
      <c r="GPS100" s="1004"/>
      <c r="GPT100" s="1004"/>
      <c r="GPU100" s="1004"/>
      <c r="GPV100" s="1004"/>
      <c r="GPW100" s="1004"/>
      <c r="GPX100" s="1004"/>
      <c r="GPY100" s="1004"/>
      <c r="GPZ100" s="1004"/>
      <c r="GQA100" s="1004"/>
      <c r="GQB100" s="1004"/>
      <c r="GQC100" s="1004"/>
      <c r="GQD100" s="1004"/>
      <c r="GQE100" s="1004"/>
      <c r="GQF100" s="1004"/>
      <c r="GQG100" s="1004"/>
      <c r="GQH100" s="1004"/>
      <c r="GQI100" s="1004"/>
      <c r="GQJ100" s="1004"/>
      <c r="GQK100" s="1004"/>
      <c r="GQL100" s="1004"/>
      <c r="GQM100" s="1004"/>
      <c r="GQN100" s="1004"/>
      <c r="GQO100" s="1004"/>
      <c r="GQP100" s="1004"/>
      <c r="GQQ100" s="1004"/>
      <c r="GQR100" s="1004"/>
      <c r="GQS100" s="1004"/>
      <c r="GQT100" s="1004"/>
      <c r="GQU100" s="1004"/>
      <c r="GQV100" s="1004"/>
      <c r="GQW100" s="1004"/>
      <c r="GQX100" s="1004"/>
      <c r="GQY100" s="1004"/>
      <c r="GQZ100" s="1004"/>
      <c r="GRA100" s="1004"/>
      <c r="GRB100" s="1004"/>
      <c r="GRC100" s="1004"/>
      <c r="GRD100" s="1004"/>
      <c r="GRE100" s="1004"/>
      <c r="GRF100" s="1004"/>
      <c r="GRG100" s="1004"/>
      <c r="GRH100" s="1004"/>
      <c r="GRI100" s="1004"/>
      <c r="GRJ100" s="1004"/>
      <c r="GRK100" s="1004"/>
      <c r="GRL100" s="1004"/>
      <c r="GRM100" s="1004"/>
      <c r="GRN100" s="1004"/>
      <c r="GRO100" s="1004"/>
      <c r="GRP100" s="1004"/>
      <c r="GRQ100" s="1004"/>
      <c r="GRR100" s="1004"/>
      <c r="GRS100" s="1004"/>
      <c r="GRT100" s="1004"/>
      <c r="GRU100" s="1004"/>
      <c r="GRV100" s="1004"/>
      <c r="GRW100" s="1004"/>
      <c r="GRX100" s="1004"/>
      <c r="GRY100" s="1004"/>
      <c r="GRZ100" s="1004"/>
      <c r="GSA100" s="1004"/>
      <c r="GSB100" s="1004"/>
      <c r="GSC100" s="1004"/>
      <c r="GSD100" s="1004"/>
      <c r="GSE100" s="1004"/>
      <c r="GSF100" s="1004"/>
      <c r="GSG100" s="1004"/>
      <c r="GSH100" s="1004"/>
      <c r="GSI100" s="1004"/>
      <c r="GSJ100" s="1004"/>
      <c r="GSK100" s="1004"/>
      <c r="GSL100" s="1004"/>
      <c r="GSM100" s="1004"/>
      <c r="GSN100" s="1004"/>
      <c r="GSO100" s="1004"/>
      <c r="GSP100" s="1004"/>
      <c r="GSQ100" s="1004"/>
      <c r="GSR100" s="1004"/>
      <c r="GSS100" s="1004"/>
      <c r="GST100" s="1004"/>
      <c r="GSU100" s="1004"/>
      <c r="GSV100" s="1004"/>
      <c r="GSW100" s="1004"/>
      <c r="GSX100" s="1004"/>
      <c r="GSY100" s="1004"/>
      <c r="GSZ100" s="1004"/>
      <c r="GTA100" s="1004"/>
      <c r="GTB100" s="1004"/>
      <c r="GTC100" s="1004"/>
      <c r="GTD100" s="1004"/>
      <c r="GTE100" s="1004"/>
      <c r="GTF100" s="1004"/>
      <c r="GTG100" s="1004"/>
      <c r="GTH100" s="1004"/>
      <c r="GTI100" s="1004"/>
      <c r="GTJ100" s="1004"/>
      <c r="GTK100" s="1004"/>
      <c r="GTL100" s="1004"/>
      <c r="GTM100" s="1004"/>
      <c r="GTN100" s="1004"/>
      <c r="GTO100" s="1004"/>
      <c r="GTP100" s="1004"/>
      <c r="GTQ100" s="1004"/>
      <c r="GTR100" s="1004"/>
      <c r="GTS100" s="1004"/>
      <c r="GTT100" s="1004"/>
      <c r="GTU100" s="1004"/>
      <c r="GTV100" s="1004"/>
      <c r="GTW100" s="1004"/>
      <c r="GTX100" s="1004"/>
      <c r="GTY100" s="1004"/>
      <c r="GTZ100" s="1004"/>
      <c r="GUA100" s="1004"/>
      <c r="GUB100" s="1004"/>
      <c r="GUC100" s="1004"/>
      <c r="GUD100" s="1004"/>
      <c r="GUE100" s="1004"/>
      <c r="GUF100" s="1004"/>
      <c r="GUG100" s="1004"/>
      <c r="GUH100" s="1004"/>
      <c r="GUI100" s="1004"/>
      <c r="GUJ100" s="1004"/>
      <c r="GUK100" s="1004"/>
      <c r="GUL100" s="1004"/>
      <c r="GUM100" s="1004"/>
      <c r="GUN100" s="1004"/>
      <c r="GUO100" s="1004"/>
      <c r="GUP100" s="1004"/>
      <c r="GUQ100" s="1004"/>
      <c r="GUR100" s="1004"/>
      <c r="GUS100" s="1004"/>
      <c r="GUT100" s="1004"/>
      <c r="GUU100" s="1004"/>
      <c r="GUV100" s="1004"/>
      <c r="GUW100" s="1004"/>
      <c r="GUX100" s="1004"/>
      <c r="GUY100" s="1004"/>
      <c r="GUZ100" s="1004"/>
      <c r="GVA100" s="1004"/>
      <c r="GVB100" s="1004"/>
      <c r="GVC100" s="1004"/>
      <c r="GVD100" s="1004"/>
      <c r="GVE100" s="1004"/>
      <c r="GVF100" s="1004"/>
      <c r="GVG100" s="1004"/>
      <c r="GVH100" s="1004"/>
      <c r="GVI100" s="1004"/>
      <c r="GVJ100" s="1004"/>
      <c r="GVK100" s="1004"/>
      <c r="GVL100" s="1004"/>
      <c r="GVM100" s="1004"/>
      <c r="GVN100" s="1004"/>
      <c r="GVO100" s="1004"/>
      <c r="GVP100" s="1004"/>
      <c r="GVQ100" s="1004"/>
      <c r="GVR100" s="1004"/>
      <c r="GVS100" s="1004"/>
      <c r="GVT100" s="1004"/>
      <c r="GVU100" s="1004"/>
      <c r="GVV100" s="1004"/>
      <c r="GVW100" s="1004"/>
      <c r="GVX100" s="1004"/>
      <c r="GVY100" s="1004"/>
      <c r="GVZ100" s="1004"/>
      <c r="GWA100" s="1004"/>
      <c r="GWB100" s="1004"/>
      <c r="GWC100" s="1004"/>
      <c r="GWD100" s="1004"/>
      <c r="GWE100" s="1004"/>
      <c r="GWF100" s="1004"/>
      <c r="GWG100" s="1004"/>
      <c r="GWH100" s="1004"/>
      <c r="GWI100" s="1004"/>
      <c r="GWJ100" s="1004"/>
      <c r="GWK100" s="1004"/>
      <c r="GWL100" s="1004"/>
      <c r="GWM100" s="1004"/>
      <c r="GWN100" s="1004"/>
      <c r="GWO100" s="1004"/>
      <c r="GWP100" s="1004"/>
      <c r="GWQ100" s="1004"/>
      <c r="GWR100" s="1004"/>
      <c r="GWS100" s="1004"/>
      <c r="GWT100" s="1004"/>
      <c r="GWU100" s="1004"/>
      <c r="GWV100" s="1004"/>
      <c r="GWW100" s="1004"/>
      <c r="GWX100" s="1004"/>
      <c r="GWY100" s="1004"/>
      <c r="GWZ100" s="1004"/>
      <c r="GXA100" s="1004"/>
      <c r="GXB100" s="1004"/>
      <c r="GXC100" s="1004"/>
      <c r="GXD100" s="1004"/>
      <c r="GXE100" s="1004"/>
      <c r="GXF100" s="1004"/>
      <c r="GXG100" s="1004"/>
      <c r="GXH100" s="1004"/>
      <c r="GXI100" s="1004"/>
      <c r="GXJ100" s="1004"/>
      <c r="GXK100" s="1004"/>
      <c r="GXL100" s="1004"/>
      <c r="GXM100" s="1004"/>
      <c r="GXN100" s="1004"/>
      <c r="GXO100" s="1004"/>
      <c r="GXP100" s="1004"/>
      <c r="GXQ100" s="1004"/>
      <c r="GXR100" s="1004"/>
      <c r="GXS100" s="1004"/>
      <c r="GXT100" s="1004"/>
      <c r="GXU100" s="1004"/>
      <c r="GXV100" s="1004"/>
      <c r="GXW100" s="1004"/>
      <c r="GXX100" s="1004"/>
      <c r="GXY100" s="1004"/>
      <c r="GXZ100" s="1004"/>
      <c r="GYA100" s="1004"/>
      <c r="GYB100" s="1004"/>
      <c r="GYC100" s="1004"/>
      <c r="GYD100" s="1004"/>
      <c r="GYE100" s="1004"/>
      <c r="GYF100" s="1004"/>
      <c r="GYG100" s="1004"/>
      <c r="GYH100" s="1004"/>
      <c r="GYI100" s="1004"/>
      <c r="GYJ100" s="1004"/>
      <c r="GYK100" s="1004"/>
      <c r="GYL100" s="1004"/>
      <c r="GYM100" s="1004"/>
      <c r="GYN100" s="1004"/>
      <c r="GYO100" s="1004"/>
      <c r="GYP100" s="1004"/>
      <c r="GYQ100" s="1004"/>
      <c r="GYR100" s="1004"/>
      <c r="GYS100" s="1004"/>
      <c r="GYT100" s="1004"/>
      <c r="GYU100" s="1004"/>
      <c r="GYV100" s="1004"/>
      <c r="GYW100" s="1004"/>
      <c r="GYX100" s="1004"/>
      <c r="GYY100" s="1004"/>
      <c r="GYZ100" s="1004"/>
      <c r="GZA100" s="1004"/>
      <c r="GZB100" s="1004"/>
      <c r="GZC100" s="1004"/>
      <c r="GZD100" s="1004"/>
      <c r="GZE100" s="1004"/>
      <c r="GZF100" s="1004"/>
      <c r="GZG100" s="1004"/>
      <c r="GZH100" s="1004"/>
      <c r="GZI100" s="1004"/>
      <c r="GZJ100" s="1004"/>
      <c r="GZK100" s="1004"/>
      <c r="GZL100" s="1004"/>
      <c r="GZM100" s="1004"/>
      <c r="GZN100" s="1004"/>
      <c r="GZO100" s="1004"/>
      <c r="GZP100" s="1004"/>
      <c r="GZQ100" s="1004"/>
      <c r="GZR100" s="1004"/>
      <c r="GZS100" s="1004"/>
      <c r="GZT100" s="1004"/>
      <c r="GZU100" s="1004"/>
      <c r="GZV100" s="1004"/>
      <c r="GZW100" s="1004"/>
      <c r="GZX100" s="1004"/>
      <c r="GZY100" s="1004"/>
      <c r="GZZ100" s="1004"/>
      <c r="HAA100" s="1004"/>
      <c r="HAB100" s="1004"/>
      <c r="HAC100" s="1004"/>
      <c r="HAD100" s="1004"/>
      <c r="HAE100" s="1004"/>
      <c r="HAF100" s="1004"/>
      <c r="HAG100" s="1004"/>
      <c r="HAH100" s="1004"/>
      <c r="HAI100" s="1004"/>
      <c r="HAJ100" s="1004"/>
      <c r="HAK100" s="1004"/>
      <c r="HAL100" s="1004"/>
      <c r="HAM100" s="1004"/>
      <c r="HAN100" s="1004"/>
      <c r="HAO100" s="1004"/>
      <c r="HAP100" s="1004"/>
      <c r="HAQ100" s="1004"/>
      <c r="HAR100" s="1004"/>
      <c r="HAS100" s="1004"/>
      <c r="HAT100" s="1004"/>
      <c r="HAU100" s="1004"/>
      <c r="HAV100" s="1004"/>
      <c r="HAW100" s="1004"/>
      <c r="HAX100" s="1004"/>
      <c r="HAY100" s="1004"/>
      <c r="HAZ100" s="1004"/>
      <c r="HBA100" s="1004"/>
      <c r="HBB100" s="1004"/>
      <c r="HBC100" s="1004"/>
      <c r="HBD100" s="1004"/>
      <c r="HBE100" s="1004"/>
      <c r="HBF100" s="1004"/>
      <c r="HBG100" s="1004"/>
      <c r="HBH100" s="1004"/>
      <c r="HBI100" s="1004"/>
      <c r="HBJ100" s="1004"/>
      <c r="HBK100" s="1004"/>
      <c r="HBL100" s="1004"/>
      <c r="HBM100" s="1004"/>
      <c r="HBN100" s="1004"/>
      <c r="HBO100" s="1004"/>
      <c r="HBP100" s="1004"/>
      <c r="HBQ100" s="1004"/>
      <c r="HBR100" s="1004"/>
      <c r="HBS100" s="1004"/>
      <c r="HBT100" s="1004"/>
      <c r="HBU100" s="1004"/>
      <c r="HBV100" s="1004"/>
      <c r="HBW100" s="1004"/>
      <c r="HBX100" s="1004"/>
      <c r="HBY100" s="1004"/>
      <c r="HBZ100" s="1004"/>
      <c r="HCA100" s="1004"/>
      <c r="HCB100" s="1004"/>
      <c r="HCC100" s="1004"/>
      <c r="HCD100" s="1004"/>
      <c r="HCE100" s="1004"/>
      <c r="HCF100" s="1004"/>
      <c r="HCG100" s="1004"/>
      <c r="HCH100" s="1004"/>
      <c r="HCI100" s="1004"/>
      <c r="HCJ100" s="1004"/>
      <c r="HCK100" s="1004"/>
      <c r="HCL100" s="1004"/>
      <c r="HCM100" s="1004"/>
      <c r="HCN100" s="1004"/>
      <c r="HCO100" s="1004"/>
      <c r="HCP100" s="1004"/>
      <c r="HCQ100" s="1004"/>
      <c r="HCR100" s="1004"/>
      <c r="HCS100" s="1004"/>
      <c r="HCT100" s="1004"/>
      <c r="HCU100" s="1004"/>
      <c r="HCV100" s="1004"/>
      <c r="HCW100" s="1004"/>
      <c r="HCX100" s="1004"/>
      <c r="HCY100" s="1004"/>
      <c r="HCZ100" s="1004"/>
      <c r="HDA100" s="1004"/>
      <c r="HDB100" s="1004"/>
      <c r="HDC100" s="1004"/>
      <c r="HDD100" s="1004"/>
      <c r="HDE100" s="1004"/>
      <c r="HDF100" s="1004"/>
      <c r="HDG100" s="1004"/>
      <c r="HDH100" s="1004"/>
      <c r="HDI100" s="1004"/>
      <c r="HDJ100" s="1004"/>
      <c r="HDK100" s="1004"/>
      <c r="HDL100" s="1004"/>
      <c r="HDM100" s="1004"/>
      <c r="HDN100" s="1004"/>
      <c r="HDO100" s="1004"/>
      <c r="HDP100" s="1004"/>
      <c r="HDQ100" s="1004"/>
      <c r="HDR100" s="1004"/>
      <c r="HDS100" s="1004"/>
      <c r="HDT100" s="1004"/>
      <c r="HDU100" s="1004"/>
      <c r="HDV100" s="1004"/>
      <c r="HDW100" s="1004"/>
      <c r="HDX100" s="1004"/>
      <c r="HDY100" s="1004"/>
      <c r="HDZ100" s="1004"/>
      <c r="HEA100" s="1004"/>
      <c r="HEB100" s="1004"/>
      <c r="HEC100" s="1004"/>
      <c r="HED100" s="1004"/>
      <c r="HEE100" s="1004"/>
      <c r="HEF100" s="1004"/>
      <c r="HEG100" s="1004"/>
      <c r="HEH100" s="1004"/>
      <c r="HEI100" s="1004"/>
      <c r="HEJ100" s="1004"/>
      <c r="HEK100" s="1004"/>
      <c r="HEL100" s="1004"/>
      <c r="HEM100" s="1004"/>
      <c r="HEN100" s="1004"/>
      <c r="HEO100" s="1004"/>
      <c r="HEP100" s="1004"/>
      <c r="HEQ100" s="1004"/>
      <c r="HER100" s="1004"/>
      <c r="HES100" s="1004"/>
      <c r="HET100" s="1004"/>
      <c r="HEU100" s="1004"/>
      <c r="HEV100" s="1004"/>
      <c r="HEW100" s="1004"/>
      <c r="HEX100" s="1004"/>
      <c r="HEY100" s="1004"/>
      <c r="HEZ100" s="1004"/>
      <c r="HFA100" s="1004"/>
      <c r="HFB100" s="1004"/>
      <c r="HFC100" s="1004"/>
      <c r="HFD100" s="1004"/>
      <c r="HFE100" s="1004"/>
      <c r="HFF100" s="1004"/>
      <c r="HFG100" s="1004"/>
      <c r="HFH100" s="1004"/>
      <c r="HFI100" s="1004"/>
      <c r="HFJ100" s="1004"/>
      <c r="HFK100" s="1004"/>
      <c r="HFL100" s="1004"/>
      <c r="HFM100" s="1004"/>
      <c r="HFN100" s="1004"/>
      <c r="HFO100" s="1004"/>
      <c r="HFP100" s="1004"/>
      <c r="HFQ100" s="1004"/>
      <c r="HFR100" s="1004"/>
      <c r="HFS100" s="1004"/>
      <c r="HFT100" s="1004"/>
      <c r="HFU100" s="1004"/>
      <c r="HFV100" s="1004"/>
      <c r="HFW100" s="1004"/>
      <c r="HFX100" s="1004"/>
      <c r="HFY100" s="1004"/>
      <c r="HFZ100" s="1004"/>
      <c r="HGA100" s="1004"/>
      <c r="HGB100" s="1004"/>
      <c r="HGC100" s="1004"/>
      <c r="HGD100" s="1004"/>
      <c r="HGE100" s="1004"/>
      <c r="HGF100" s="1004"/>
      <c r="HGG100" s="1004"/>
      <c r="HGH100" s="1004"/>
      <c r="HGI100" s="1004"/>
      <c r="HGJ100" s="1004"/>
      <c r="HGK100" s="1004"/>
      <c r="HGL100" s="1004"/>
      <c r="HGM100" s="1004"/>
      <c r="HGN100" s="1004"/>
      <c r="HGO100" s="1004"/>
      <c r="HGP100" s="1004"/>
      <c r="HGQ100" s="1004"/>
      <c r="HGR100" s="1004"/>
      <c r="HGS100" s="1004"/>
      <c r="HGT100" s="1004"/>
      <c r="HGU100" s="1004"/>
      <c r="HGV100" s="1004"/>
      <c r="HGW100" s="1004"/>
      <c r="HGX100" s="1004"/>
      <c r="HGY100" s="1004"/>
      <c r="HGZ100" s="1004"/>
      <c r="HHA100" s="1004"/>
      <c r="HHB100" s="1004"/>
      <c r="HHC100" s="1004"/>
      <c r="HHD100" s="1004"/>
      <c r="HHE100" s="1004"/>
      <c r="HHF100" s="1004"/>
      <c r="HHG100" s="1004"/>
      <c r="HHH100" s="1004"/>
      <c r="HHI100" s="1004"/>
      <c r="HHJ100" s="1004"/>
      <c r="HHK100" s="1004"/>
      <c r="HHL100" s="1004"/>
      <c r="HHM100" s="1004"/>
      <c r="HHN100" s="1004"/>
      <c r="HHO100" s="1004"/>
      <c r="HHP100" s="1004"/>
      <c r="HHQ100" s="1004"/>
      <c r="HHR100" s="1004"/>
      <c r="HHS100" s="1004"/>
      <c r="HHT100" s="1004"/>
      <c r="HHU100" s="1004"/>
      <c r="HHV100" s="1004"/>
      <c r="HHW100" s="1004"/>
      <c r="HHX100" s="1004"/>
      <c r="HHY100" s="1004"/>
      <c r="HHZ100" s="1004"/>
      <c r="HIA100" s="1004"/>
      <c r="HIB100" s="1004"/>
      <c r="HIC100" s="1004"/>
      <c r="HID100" s="1004"/>
      <c r="HIE100" s="1004"/>
      <c r="HIF100" s="1004"/>
      <c r="HIG100" s="1004"/>
      <c r="HIH100" s="1004"/>
      <c r="HII100" s="1004"/>
      <c r="HIJ100" s="1004"/>
      <c r="HIK100" s="1004"/>
      <c r="HIL100" s="1004"/>
      <c r="HIM100" s="1004"/>
      <c r="HIN100" s="1004"/>
      <c r="HIO100" s="1004"/>
      <c r="HIP100" s="1004"/>
      <c r="HIQ100" s="1004"/>
      <c r="HIR100" s="1004"/>
      <c r="HIS100" s="1004"/>
      <c r="HIT100" s="1004"/>
      <c r="HIU100" s="1004"/>
      <c r="HIV100" s="1004"/>
      <c r="HIW100" s="1004"/>
      <c r="HIX100" s="1004"/>
      <c r="HIY100" s="1004"/>
      <c r="HIZ100" s="1004"/>
      <c r="HJA100" s="1004"/>
      <c r="HJB100" s="1004"/>
      <c r="HJC100" s="1004"/>
      <c r="HJD100" s="1004"/>
      <c r="HJE100" s="1004"/>
      <c r="HJF100" s="1004"/>
      <c r="HJG100" s="1004"/>
      <c r="HJH100" s="1004"/>
      <c r="HJI100" s="1004"/>
      <c r="HJJ100" s="1004"/>
      <c r="HJK100" s="1004"/>
      <c r="HJL100" s="1004"/>
      <c r="HJM100" s="1004"/>
      <c r="HJN100" s="1004"/>
      <c r="HJO100" s="1004"/>
      <c r="HJP100" s="1004"/>
      <c r="HJQ100" s="1004"/>
      <c r="HJR100" s="1004"/>
      <c r="HJS100" s="1004"/>
      <c r="HJT100" s="1004"/>
      <c r="HJU100" s="1004"/>
      <c r="HJV100" s="1004"/>
      <c r="HJW100" s="1004"/>
      <c r="HJX100" s="1004"/>
      <c r="HJY100" s="1004"/>
      <c r="HJZ100" s="1004"/>
      <c r="HKA100" s="1004"/>
      <c r="HKB100" s="1004"/>
      <c r="HKC100" s="1004"/>
      <c r="HKD100" s="1004"/>
      <c r="HKE100" s="1004"/>
      <c r="HKF100" s="1004"/>
      <c r="HKG100" s="1004"/>
      <c r="HKH100" s="1004"/>
      <c r="HKI100" s="1004"/>
      <c r="HKJ100" s="1004"/>
      <c r="HKK100" s="1004"/>
      <c r="HKL100" s="1004"/>
      <c r="HKM100" s="1004"/>
      <c r="HKN100" s="1004"/>
      <c r="HKO100" s="1004"/>
      <c r="HKP100" s="1004"/>
      <c r="HKQ100" s="1004"/>
      <c r="HKR100" s="1004"/>
      <c r="HKS100" s="1004"/>
      <c r="HKT100" s="1004"/>
      <c r="HKU100" s="1004"/>
      <c r="HKV100" s="1004"/>
      <c r="HKW100" s="1004"/>
      <c r="HKX100" s="1004"/>
      <c r="HKY100" s="1004"/>
      <c r="HKZ100" s="1004"/>
      <c r="HLA100" s="1004"/>
      <c r="HLB100" s="1004"/>
      <c r="HLC100" s="1004"/>
      <c r="HLD100" s="1004"/>
      <c r="HLE100" s="1004"/>
      <c r="HLF100" s="1004"/>
      <c r="HLG100" s="1004"/>
      <c r="HLH100" s="1004"/>
      <c r="HLI100" s="1004"/>
      <c r="HLJ100" s="1004"/>
      <c r="HLK100" s="1004"/>
      <c r="HLL100" s="1004"/>
      <c r="HLM100" s="1004"/>
      <c r="HLN100" s="1004"/>
      <c r="HLO100" s="1004"/>
      <c r="HLP100" s="1004"/>
      <c r="HLQ100" s="1004"/>
      <c r="HLR100" s="1004"/>
      <c r="HLS100" s="1004"/>
      <c r="HLT100" s="1004"/>
      <c r="HLU100" s="1004"/>
      <c r="HLV100" s="1004"/>
      <c r="HLW100" s="1004"/>
      <c r="HLX100" s="1004"/>
      <c r="HLY100" s="1004"/>
      <c r="HLZ100" s="1004"/>
      <c r="HMA100" s="1004"/>
      <c r="HMB100" s="1004"/>
      <c r="HMC100" s="1004"/>
      <c r="HMD100" s="1004"/>
      <c r="HME100" s="1004"/>
      <c r="HMF100" s="1004"/>
      <c r="HMG100" s="1004"/>
      <c r="HMH100" s="1004"/>
      <c r="HMI100" s="1004"/>
      <c r="HMJ100" s="1004"/>
      <c r="HMK100" s="1004"/>
      <c r="HML100" s="1004"/>
      <c r="HMM100" s="1004"/>
      <c r="HMN100" s="1004"/>
      <c r="HMO100" s="1004"/>
      <c r="HMP100" s="1004"/>
      <c r="HMQ100" s="1004"/>
      <c r="HMR100" s="1004"/>
      <c r="HMS100" s="1004"/>
      <c r="HMT100" s="1004"/>
      <c r="HMU100" s="1004"/>
      <c r="HMV100" s="1004"/>
      <c r="HMW100" s="1004"/>
      <c r="HMX100" s="1004"/>
      <c r="HMY100" s="1004"/>
      <c r="HMZ100" s="1004"/>
      <c r="HNA100" s="1004"/>
      <c r="HNB100" s="1004"/>
      <c r="HNC100" s="1004"/>
      <c r="HND100" s="1004"/>
      <c r="HNE100" s="1004"/>
      <c r="HNF100" s="1004"/>
      <c r="HNG100" s="1004"/>
      <c r="HNH100" s="1004"/>
      <c r="HNI100" s="1004"/>
      <c r="HNJ100" s="1004"/>
      <c r="HNK100" s="1004"/>
      <c r="HNL100" s="1004"/>
      <c r="HNM100" s="1004"/>
      <c r="HNN100" s="1004"/>
      <c r="HNO100" s="1004"/>
      <c r="HNP100" s="1004"/>
      <c r="HNQ100" s="1004"/>
      <c r="HNR100" s="1004"/>
      <c r="HNS100" s="1004"/>
      <c r="HNT100" s="1004"/>
      <c r="HNU100" s="1004"/>
      <c r="HNV100" s="1004"/>
      <c r="HNW100" s="1004"/>
      <c r="HNX100" s="1004"/>
      <c r="HNY100" s="1004"/>
      <c r="HNZ100" s="1004"/>
      <c r="HOA100" s="1004"/>
      <c r="HOB100" s="1004"/>
      <c r="HOC100" s="1004"/>
      <c r="HOD100" s="1004"/>
      <c r="HOE100" s="1004"/>
      <c r="HOF100" s="1004"/>
      <c r="HOG100" s="1004"/>
      <c r="HOH100" s="1004"/>
      <c r="HOI100" s="1004"/>
      <c r="HOJ100" s="1004"/>
      <c r="HOK100" s="1004"/>
      <c r="HOL100" s="1004"/>
      <c r="HOM100" s="1004"/>
      <c r="HON100" s="1004"/>
      <c r="HOO100" s="1004"/>
      <c r="HOP100" s="1004"/>
      <c r="HOQ100" s="1004"/>
      <c r="HOR100" s="1004"/>
      <c r="HOS100" s="1004"/>
      <c r="HOT100" s="1004"/>
      <c r="HOU100" s="1004"/>
      <c r="HOV100" s="1004"/>
      <c r="HOW100" s="1004"/>
      <c r="HOX100" s="1004"/>
      <c r="HOY100" s="1004"/>
      <c r="HOZ100" s="1004"/>
      <c r="HPA100" s="1004"/>
      <c r="HPB100" s="1004"/>
      <c r="HPC100" s="1004"/>
      <c r="HPD100" s="1004"/>
      <c r="HPE100" s="1004"/>
      <c r="HPF100" s="1004"/>
      <c r="HPG100" s="1004"/>
      <c r="HPH100" s="1004"/>
      <c r="HPI100" s="1004"/>
      <c r="HPJ100" s="1004"/>
      <c r="HPK100" s="1004"/>
      <c r="HPL100" s="1004"/>
      <c r="HPM100" s="1004"/>
      <c r="HPN100" s="1004"/>
      <c r="HPO100" s="1004"/>
      <c r="HPP100" s="1004"/>
      <c r="HPQ100" s="1004"/>
      <c r="HPR100" s="1004"/>
      <c r="HPS100" s="1004"/>
      <c r="HPT100" s="1004"/>
      <c r="HPU100" s="1004"/>
      <c r="HPV100" s="1004"/>
      <c r="HPW100" s="1004"/>
      <c r="HPX100" s="1004"/>
      <c r="HPY100" s="1004"/>
      <c r="HPZ100" s="1004"/>
      <c r="HQA100" s="1004"/>
      <c r="HQB100" s="1004"/>
      <c r="HQC100" s="1004"/>
      <c r="HQD100" s="1004"/>
      <c r="HQE100" s="1004"/>
      <c r="HQF100" s="1004"/>
      <c r="HQG100" s="1004"/>
      <c r="HQH100" s="1004"/>
      <c r="HQI100" s="1004"/>
      <c r="HQJ100" s="1004"/>
      <c r="HQK100" s="1004"/>
      <c r="HQL100" s="1004"/>
      <c r="HQM100" s="1004"/>
      <c r="HQN100" s="1004"/>
      <c r="HQO100" s="1004"/>
      <c r="HQP100" s="1004"/>
      <c r="HQQ100" s="1004"/>
      <c r="HQR100" s="1004"/>
      <c r="HQS100" s="1004"/>
      <c r="HQT100" s="1004"/>
      <c r="HQU100" s="1004"/>
      <c r="HQV100" s="1004"/>
      <c r="HQW100" s="1004"/>
      <c r="HQX100" s="1004"/>
      <c r="HQY100" s="1004"/>
      <c r="HQZ100" s="1004"/>
      <c r="HRA100" s="1004"/>
      <c r="HRB100" s="1004"/>
      <c r="HRC100" s="1004"/>
      <c r="HRD100" s="1004"/>
      <c r="HRE100" s="1004"/>
      <c r="HRF100" s="1004"/>
      <c r="HRG100" s="1004"/>
      <c r="HRH100" s="1004"/>
      <c r="HRI100" s="1004"/>
      <c r="HRJ100" s="1004"/>
      <c r="HRK100" s="1004"/>
      <c r="HRL100" s="1004"/>
      <c r="HRM100" s="1004"/>
      <c r="HRN100" s="1004"/>
      <c r="HRO100" s="1004"/>
      <c r="HRP100" s="1004"/>
      <c r="HRQ100" s="1004"/>
      <c r="HRR100" s="1004"/>
      <c r="HRS100" s="1004"/>
      <c r="HRT100" s="1004"/>
      <c r="HRU100" s="1004"/>
      <c r="HRV100" s="1004"/>
      <c r="HRW100" s="1004"/>
      <c r="HRX100" s="1004"/>
      <c r="HRY100" s="1004"/>
      <c r="HRZ100" s="1004"/>
      <c r="HSA100" s="1004"/>
      <c r="HSB100" s="1004"/>
      <c r="HSC100" s="1004"/>
      <c r="HSD100" s="1004"/>
      <c r="HSE100" s="1004"/>
      <c r="HSF100" s="1004"/>
      <c r="HSG100" s="1004"/>
      <c r="HSH100" s="1004"/>
      <c r="HSI100" s="1004"/>
      <c r="HSJ100" s="1004"/>
      <c r="HSK100" s="1004"/>
      <c r="HSL100" s="1004"/>
      <c r="HSM100" s="1004"/>
      <c r="HSN100" s="1004"/>
      <c r="HSO100" s="1004"/>
      <c r="HSP100" s="1004"/>
      <c r="HSQ100" s="1004"/>
      <c r="HSR100" s="1004"/>
      <c r="HSS100" s="1004"/>
      <c r="HST100" s="1004"/>
      <c r="HSU100" s="1004"/>
      <c r="HSV100" s="1004"/>
      <c r="HSW100" s="1004"/>
      <c r="HSX100" s="1004"/>
      <c r="HSY100" s="1004"/>
      <c r="HSZ100" s="1004"/>
      <c r="HTA100" s="1004"/>
      <c r="HTB100" s="1004"/>
      <c r="HTC100" s="1004"/>
      <c r="HTD100" s="1004"/>
      <c r="HTE100" s="1004"/>
      <c r="HTF100" s="1004"/>
      <c r="HTG100" s="1004"/>
      <c r="HTH100" s="1004"/>
      <c r="HTI100" s="1004"/>
      <c r="HTJ100" s="1004"/>
      <c r="HTK100" s="1004"/>
      <c r="HTL100" s="1004"/>
      <c r="HTM100" s="1004"/>
      <c r="HTN100" s="1004"/>
      <c r="HTO100" s="1004"/>
      <c r="HTP100" s="1004"/>
      <c r="HTQ100" s="1004"/>
      <c r="HTR100" s="1004"/>
      <c r="HTS100" s="1004"/>
      <c r="HTT100" s="1004"/>
      <c r="HTU100" s="1004"/>
      <c r="HTV100" s="1004"/>
      <c r="HTW100" s="1004"/>
      <c r="HTX100" s="1004"/>
      <c r="HTY100" s="1004"/>
      <c r="HTZ100" s="1004"/>
      <c r="HUA100" s="1004"/>
      <c r="HUB100" s="1004"/>
      <c r="HUC100" s="1004"/>
      <c r="HUD100" s="1004"/>
      <c r="HUE100" s="1004"/>
      <c r="HUF100" s="1004"/>
      <c r="HUG100" s="1004"/>
      <c r="HUH100" s="1004"/>
      <c r="HUI100" s="1004"/>
      <c r="HUJ100" s="1004"/>
      <c r="HUK100" s="1004"/>
      <c r="HUL100" s="1004"/>
      <c r="HUM100" s="1004"/>
      <c r="HUN100" s="1004"/>
      <c r="HUO100" s="1004"/>
      <c r="HUP100" s="1004"/>
      <c r="HUQ100" s="1004"/>
      <c r="HUR100" s="1004"/>
      <c r="HUS100" s="1004"/>
      <c r="HUT100" s="1004"/>
      <c r="HUU100" s="1004"/>
      <c r="HUV100" s="1004"/>
      <c r="HUW100" s="1004"/>
      <c r="HUX100" s="1004"/>
      <c r="HUY100" s="1004"/>
      <c r="HUZ100" s="1004"/>
      <c r="HVA100" s="1004"/>
      <c r="HVB100" s="1004"/>
      <c r="HVC100" s="1004"/>
      <c r="HVD100" s="1004"/>
      <c r="HVE100" s="1004"/>
      <c r="HVF100" s="1004"/>
      <c r="HVG100" s="1004"/>
      <c r="HVH100" s="1004"/>
      <c r="HVI100" s="1004"/>
      <c r="HVJ100" s="1004"/>
      <c r="HVK100" s="1004"/>
      <c r="HVL100" s="1004"/>
      <c r="HVM100" s="1004"/>
      <c r="HVN100" s="1004"/>
      <c r="HVO100" s="1004"/>
      <c r="HVP100" s="1004"/>
      <c r="HVQ100" s="1004"/>
      <c r="HVR100" s="1004"/>
      <c r="HVS100" s="1004"/>
      <c r="HVT100" s="1004"/>
      <c r="HVU100" s="1004"/>
      <c r="HVV100" s="1004"/>
      <c r="HVW100" s="1004"/>
      <c r="HVX100" s="1004"/>
      <c r="HVY100" s="1004"/>
      <c r="HVZ100" s="1004"/>
      <c r="HWA100" s="1004"/>
      <c r="HWB100" s="1004"/>
      <c r="HWC100" s="1004"/>
      <c r="HWD100" s="1004"/>
      <c r="HWE100" s="1004"/>
      <c r="HWF100" s="1004"/>
      <c r="HWG100" s="1004"/>
      <c r="HWH100" s="1004"/>
      <c r="HWI100" s="1004"/>
      <c r="HWJ100" s="1004"/>
      <c r="HWK100" s="1004"/>
      <c r="HWL100" s="1004"/>
      <c r="HWM100" s="1004"/>
      <c r="HWN100" s="1004"/>
      <c r="HWO100" s="1004"/>
      <c r="HWP100" s="1004"/>
      <c r="HWQ100" s="1004"/>
      <c r="HWR100" s="1004"/>
      <c r="HWS100" s="1004"/>
      <c r="HWT100" s="1004"/>
      <c r="HWU100" s="1004"/>
      <c r="HWV100" s="1004"/>
      <c r="HWW100" s="1004"/>
      <c r="HWX100" s="1004"/>
      <c r="HWY100" s="1004"/>
      <c r="HWZ100" s="1004"/>
      <c r="HXA100" s="1004"/>
      <c r="HXB100" s="1004"/>
      <c r="HXC100" s="1004"/>
      <c r="HXD100" s="1004"/>
      <c r="HXE100" s="1004"/>
      <c r="HXF100" s="1004"/>
      <c r="HXG100" s="1004"/>
      <c r="HXH100" s="1004"/>
      <c r="HXI100" s="1004"/>
      <c r="HXJ100" s="1004"/>
      <c r="HXK100" s="1004"/>
      <c r="HXL100" s="1004"/>
      <c r="HXM100" s="1004"/>
      <c r="HXN100" s="1004"/>
      <c r="HXO100" s="1004"/>
      <c r="HXP100" s="1004"/>
      <c r="HXQ100" s="1004"/>
      <c r="HXR100" s="1004"/>
      <c r="HXS100" s="1004"/>
      <c r="HXT100" s="1004"/>
      <c r="HXU100" s="1004"/>
      <c r="HXV100" s="1004"/>
      <c r="HXW100" s="1004"/>
      <c r="HXX100" s="1004"/>
      <c r="HXY100" s="1004"/>
      <c r="HXZ100" s="1004"/>
      <c r="HYA100" s="1004"/>
      <c r="HYB100" s="1004"/>
      <c r="HYC100" s="1004"/>
      <c r="HYD100" s="1004"/>
      <c r="HYE100" s="1004"/>
      <c r="HYF100" s="1004"/>
      <c r="HYG100" s="1004"/>
      <c r="HYH100" s="1004"/>
      <c r="HYI100" s="1004"/>
      <c r="HYJ100" s="1004"/>
      <c r="HYK100" s="1004"/>
      <c r="HYL100" s="1004"/>
      <c r="HYM100" s="1004"/>
      <c r="HYN100" s="1004"/>
      <c r="HYO100" s="1004"/>
      <c r="HYP100" s="1004"/>
      <c r="HYQ100" s="1004"/>
      <c r="HYR100" s="1004"/>
      <c r="HYS100" s="1004"/>
      <c r="HYT100" s="1004"/>
      <c r="HYU100" s="1004"/>
      <c r="HYV100" s="1004"/>
      <c r="HYW100" s="1004"/>
      <c r="HYX100" s="1004"/>
      <c r="HYY100" s="1004"/>
      <c r="HYZ100" s="1004"/>
      <c r="HZA100" s="1004"/>
      <c r="HZB100" s="1004"/>
      <c r="HZC100" s="1004"/>
      <c r="HZD100" s="1004"/>
      <c r="HZE100" s="1004"/>
      <c r="HZF100" s="1004"/>
      <c r="HZG100" s="1004"/>
      <c r="HZH100" s="1004"/>
      <c r="HZI100" s="1004"/>
      <c r="HZJ100" s="1004"/>
      <c r="HZK100" s="1004"/>
      <c r="HZL100" s="1004"/>
      <c r="HZM100" s="1004"/>
      <c r="HZN100" s="1004"/>
      <c r="HZO100" s="1004"/>
      <c r="HZP100" s="1004"/>
      <c r="HZQ100" s="1004"/>
      <c r="HZR100" s="1004"/>
      <c r="HZS100" s="1004"/>
      <c r="HZT100" s="1004"/>
      <c r="HZU100" s="1004"/>
      <c r="HZV100" s="1004"/>
      <c r="HZW100" s="1004"/>
      <c r="HZX100" s="1004"/>
      <c r="HZY100" s="1004"/>
      <c r="HZZ100" s="1004"/>
      <c r="IAA100" s="1004"/>
      <c r="IAB100" s="1004"/>
      <c r="IAC100" s="1004"/>
      <c r="IAD100" s="1004"/>
      <c r="IAE100" s="1004"/>
      <c r="IAF100" s="1004"/>
      <c r="IAG100" s="1004"/>
      <c r="IAH100" s="1004"/>
      <c r="IAI100" s="1004"/>
      <c r="IAJ100" s="1004"/>
      <c r="IAK100" s="1004"/>
      <c r="IAL100" s="1004"/>
      <c r="IAM100" s="1004"/>
      <c r="IAN100" s="1004"/>
      <c r="IAO100" s="1004"/>
      <c r="IAP100" s="1004"/>
      <c r="IAQ100" s="1004"/>
      <c r="IAR100" s="1004"/>
      <c r="IAS100" s="1004"/>
      <c r="IAT100" s="1004"/>
      <c r="IAU100" s="1004"/>
      <c r="IAV100" s="1004"/>
      <c r="IAW100" s="1004"/>
      <c r="IAX100" s="1004"/>
      <c r="IAY100" s="1004"/>
      <c r="IAZ100" s="1004"/>
      <c r="IBA100" s="1004"/>
      <c r="IBB100" s="1004"/>
      <c r="IBC100" s="1004"/>
      <c r="IBD100" s="1004"/>
      <c r="IBE100" s="1004"/>
      <c r="IBF100" s="1004"/>
      <c r="IBG100" s="1004"/>
      <c r="IBH100" s="1004"/>
      <c r="IBI100" s="1004"/>
      <c r="IBJ100" s="1004"/>
      <c r="IBK100" s="1004"/>
      <c r="IBL100" s="1004"/>
      <c r="IBM100" s="1004"/>
      <c r="IBN100" s="1004"/>
      <c r="IBO100" s="1004"/>
      <c r="IBP100" s="1004"/>
      <c r="IBQ100" s="1004"/>
      <c r="IBR100" s="1004"/>
      <c r="IBS100" s="1004"/>
      <c r="IBT100" s="1004"/>
      <c r="IBU100" s="1004"/>
      <c r="IBV100" s="1004"/>
      <c r="IBW100" s="1004"/>
      <c r="IBX100" s="1004"/>
      <c r="IBY100" s="1004"/>
      <c r="IBZ100" s="1004"/>
      <c r="ICA100" s="1004"/>
      <c r="ICB100" s="1004"/>
      <c r="ICC100" s="1004"/>
      <c r="ICD100" s="1004"/>
      <c r="ICE100" s="1004"/>
      <c r="ICF100" s="1004"/>
      <c r="ICG100" s="1004"/>
      <c r="ICH100" s="1004"/>
      <c r="ICI100" s="1004"/>
      <c r="ICJ100" s="1004"/>
      <c r="ICK100" s="1004"/>
      <c r="ICL100" s="1004"/>
      <c r="ICM100" s="1004"/>
      <c r="ICN100" s="1004"/>
      <c r="ICO100" s="1004"/>
      <c r="ICP100" s="1004"/>
      <c r="ICQ100" s="1004"/>
      <c r="ICR100" s="1004"/>
      <c r="ICS100" s="1004"/>
      <c r="ICT100" s="1004"/>
      <c r="ICU100" s="1004"/>
      <c r="ICV100" s="1004"/>
      <c r="ICW100" s="1004"/>
      <c r="ICX100" s="1004"/>
      <c r="ICY100" s="1004"/>
      <c r="ICZ100" s="1004"/>
      <c r="IDA100" s="1004"/>
      <c r="IDB100" s="1004"/>
      <c r="IDC100" s="1004"/>
      <c r="IDD100" s="1004"/>
      <c r="IDE100" s="1004"/>
      <c r="IDF100" s="1004"/>
      <c r="IDG100" s="1004"/>
      <c r="IDH100" s="1004"/>
      <c r="IDI100" s="1004"/>
      <c r="IDJ100" s="1004"/>
      <c r="IDK100" s="1004"/>
      <c r="IDL100" s="1004"/>
      <c r="IDM100" s="1004"/>
      <c r="IDN100" s="1004"/>
      <c r="IDO100" s="1004"/>
      <c r="IDP100" s="1004"/>
      <c r="IDQ100" s="1004"/>
      <c r="IDR100" s="1004"/>
      <c r="IDS100" s="1004"/>
      <c r="IDT100" s="1004"/>
      <c r="IDU100" s="1004"/>
      <c r="IDV100" s="1004"/>
      <c r="IDW100" s="1004"/>
      <c r="IDX100" s="1004"/>
      <c r="IDY100" s="1004"/>
      <c r="IDZ100" s="1004"/>
      <c r="IEA100" s="1004"/>
      <c r="IEB100" s="1004"/>
      <c r="IEC100" s="1004"/>
      <c r="IED100" s="1004"/>
      <c r="IEE100" s="1004"/>
      <c r="IEF100" s="1004"/>
      <c r="IEG100" s="1004"/>
      <c r="IEH100" s="1004"/>
      <c r="IEI100" s="1004"/>
      <c r="IEJ100" s="1004"/>
      <c r="IEK100" s="1004"/>
      <c r="IEL100" s="1004"/>
      <c r="IEM100" s="1004"/>
      <c r="IEN100" s="1004"/>
      <c r="IEO100" s="1004"/>
      <c r="IEP100" s="1004"/>
      <c r="IEQ100" s="1004"/>
      <c r="IER100" s="1004"/>
      <c r="IES100" s="1004"/>
      <c r="IET100" s="1004"/>
      <c r="IEU100" s="1004"/>
      <c r="IEV100" s="1004"/>
      <c r="IEW100" s="1004"/>
      <c r="IEX100" s="1004"/>
      <c r="IEY100" s="1004"/>
      <c r="IEZ100" s="1004"/>
      <c r="IFA100" s="1004"/>
      <c r="IFB100" s="1004"/>
      <c r="IFC100" s="1004"/>
      <c r="IFD100" s="1004"/>
      <c r="IFE100" s="1004"/>
      <c r="IFF100" s="1004"/>
      <c r="IFG100" s="1004"/>
      <c r="IFH100" s="1004"/>
      <c r="IFI100" s="1004"/>
      <c r="IFJ100" s="1004"/>
      <c r="IFK100" s="1004"/>
      <c r="IFL100" s="1004"/>
      <c r="IFM100" s="1004"/>
      <c r="IFN100" s="1004"/>
      <c r="IFO100" s="1004"/>
      <c r="IFP100" s="1004"/>
      <c r="IFQ100" s="1004"/>
      <c r="IFR100" s="1004"/>
      <c r="IFS100" s="1004"/>
      <c r="IFT100" s="1004"/>
      <c r="IFU100" s="1004"/>
      <c r="IFV100" s="1004"/>
      <c r="IFW100" s="1004"/>
      <c r="IFX100" s="1004"/>
      <c r="IFY100" s="1004"/>
      <c r="IFZ100" s="1004"/>
      <c r="IGA100" s="1004"/>
      <c r="IGB100" s="1004"/>
      <c r="IGC100" s="1004"/>
      <c r="IGD100" s="1004"/>
      <c r="IGE100" s="1004"/>
      <c r="IGF100" s="1004"/>
      <c r="IGG100" s="1004"/>
      <c r="IGH100" s="1004"/>
      <c r="IGI100" s="1004"/>
      <c r="IGJ100" s="1004"/>
      <c r="IGK100" s="1004"/>
      <c r="IGL100" s="1004"/>
      <c r="IGM100" s="1004"/>
      <c r="IGN100" s="1004"/>
      <c r="IGO100" s="1004"/>
      <c r="IGP100" s="1004"/>
      <c r="IGQ100" s="1004"/>
      <c r="IGR100" s="1004"/>
      <c r="IGS100" s="1004"/>
      <c r="IGT100" s="1004"/>
      <c r="IGU100" s="1004"/>
      <c r="IGV100" s="1004"/>
      <c r="IGW100" s="1004"/>
      <c r="IGX100" s="1004"/>
      <c r="IGY100" s="1004"/>
      <c r="IGZ100" s="1004"/>
      <c r="IHA100" s="1004"/>
      <c r="IHB100" s="1004"/>
      <c r="IHC100" s="1004"/>
      <c r="IHD100" s="1004"/>
      <c r="IHE100" s="1004"/>
      <c r="IHF100" s="1004"/>
      <c r="IHG100" s="1004"/>
      <c r="IHH100" s="1004"/>
      <c r="IHI100" s="1004"/>
      <c r="IHJ100" s="1004"/>
      <c r="IHK100" s="1004"/>
      <c r="IHL100" s="1004"/>
      <c r="IHM100" s="1004"/>
      <c r="IHN100" s="1004"/>
      <c r="IHO100" s="1004"/>
      <c r="IHP100" s="1004"/>
      <c r="IHQ100" s="1004"/>
      <c r="IHR100" s="1004"/>
      <c r="IHS100" s="1004"/>
      <c r="IHT100" s="1004"/>
      <c r="IHU100" s="1004"/>
      <c r="IHV100" s="1004"/>
      <c r="IHW100" s="1004"/>
      <c r="IHX100" s="1004"/>
      <c r="IHY100" s="1004"/>
      <c r="IHZ100" s="1004"/>
      <c r="IIA100" s="1004"/>
      <c r="IIB100" s="1004"/>
      <c r="IIC100" s="1004"/>
      <c r="IID100" s="1004"/>
      <c r="IIE100" s="1004"/>
      <c r="IIF100" s="1004"/>
      <c r="IIG100" s="1004"/>
      <c r="IIH100" s="1004"/>
      <c r="III100" s="1004"/>
      <c r="IIJ100" s="1004"/>
      <c r="IIK100" s="1004"/>
      <c r="IIL100" s="1004"/>
      <c r="IIM100" s="1004"/>
      <c r="IIN100" s="1004"/>
      <c r="IIO100" s="1004"/>
      <c r="IIP100" s="1004"/>
      <c r="IIQ100" s="1004"/>
      <c r="IIR100" s="1004"/>
      <c r="IIS100" s="1004"/>
      <c r="IIT100" s="1004"/>
      <c r="IIU100" s="1004"/>
      <c r="IIV100" s="1004"/>
      <c r="IIW100" s="1004"/>
      <c r="IIX100" s="1004"/>
      <c r="IIY100" s="1004"/>
      <c r="IIZ100" s="1004"/>
      <c r="IJA100" s="1004"/>
      <c r="IJB100" s="1004"/>
      <c r="IJC100" s="1004"/>
      <c r="IJD100" s="1004"/>
      <c r="IJE100" s="1004"/>
      <c r="IJF100" s="1004"/>
      <c r="IJG100" s="1004"/>
      <c r="IJH100" s="1004"/>
      <c r="IJI100" s="1004"/>
      <c r="IJJ100" s="1004"/>
      <c r="IJK100" s="1004"/>
      <c r="IJL100" s="1004"/>
      <c r="IJM100" s="1004"/>
      <c r="IJN100" s="1004"/>
      <c r="IJO100" s="1004"/>
      <c r="IJP100" s="1004"/>
      <c r="IJQ100" s="1004"/>
      <c r="IJR100" s="1004"/>
      <c r="IJS100" s="1004"/>
      <c r="IJT100" s="1004"/>
      <c r="IJU100" s="1004"/>
      <c r="IJV100" s="1004"/>
      <c r="IJW100" s="1004"/>
      <c r="IJX100" s="1004"/>
      <c r="IJY100" s="1004"/>
      <c r="IJZ100" s="1004"/>
      <c r="IKA100" s="1004"/>
      <c r="IKB100" s="1004"/>
      <c r="IKC100" s="1004"/>
      <c r="IKD100" s="1004"/>
      <c r="IKE100" s="1004"/>
      <c r="IKF100" s="1004"/>
      <c r="IKG100" s="1004"/>
      <c r="IKH100" s="1004"/>
      <c r="IKI100" s="1004"/>
      <c r="IKJ100" s="1004"/>
      <c r="IKK100" s="1004"/>
      <c r="IKL100" s="1004"/>
      <c r="IKM100" s="1004"/>
      <c r="IKN100" s="1004"/>
      <c r="IKO100" s="1004"/>
      <c r="IKP100" s="1004"/>
      <c r="IKQ100" s="1004"/>
      <c r="IKR100" s="1004"/>
      <c r="IKS100" s="1004"/>
      <c r="IKT100" s="1004"/>
      <c r="IKU100" s="1004"/>
      <c r="IKV100" s="1004"/>
      <c r="IKW100" s="1004"/>
      <c r="IKX100" s="1004"/>
      <c r="IKY100" s="1004"/>
      <c r="IKZ100" s="1004"/>
      <c r="ILA100" s="1004"/>
      <c r="ILB100" s="1004"/>
      <c r="ILC100" s="1004"/>
      <c r="ILD100" s="1004"/>
      <c r="ILE100" s="1004"/>
      <c r="ILF100" s="1004"/>
      <c r="ILG100" s="1004"/>
      <c r="ILH100" s="1004"/>
      <c r="ILI100" s="1004"/>
      <c r="ILJ100" s="1004"/>
      <c r="ILK100" s="1004"/>
      <c r="ILL100" s="1004"/>
      <c r="ILM100" s="1004"/>
      <c r="ILN100" s="1004"/>
      <c r="ILO100" s="1004"/>
      <c r="ILP100" s="1004"/>
      <c r="ILQ100" s="1004"/>
      <c r="ILR100" s="1004"/>
      <c r="ILS100" s="1004"/>
      <c r="ILT100" s="1004"/>
      <c r="ILU100" s="1004"/>
      <c r="ILV100" s="1004"/>
      <c r="ILW100" s="1004"/>
      <c r="ILX100" s="1004"/>
      <c r="ILY100" s="1004"/>
      <c r="ILZ100" s="1004"/>
      <c r="IMA100" s="1004"/>
      <c r="IMB100" s="1004"/>
      <c r="IMC100" s="1004"/>
      <c r="IMD100" s="1004"/>
      <c r="IME100" s="1004"/>
      <c r="IMF100" s="1004"/>
      <c r="IMG100" s="1004"/>
      <c r="IMH100" s="1004"/>
      <c r="IMI100" s="1004"/>
      <c r="IMJ100" s="1004"/>
      <c r="IMK100" s="1004"/>
      <c r="IML100" s="1004"/>
      <c r="IMM100" s="1004"/>
      <c r="IMN100" s="1004"/>
      <c r="IMO100" s="1004"/>
      <c r="IMP100" s="1004"/>
      <c r="IMQ100" s="1004"/>
      <c r="IMR100" s="1004"/>
      <c r="IMS100" s="1004"/>
      <c r="IMT100" s="1004"/>
      <c r="IMU100" s="1004"/>
      <c r="IMV100" s="1004"/>
      <c r="IMW100" s="1004"/>
      <c r="IMX100" s="1004"/>
      <c r="IMY100" s="1004"/>
      <c r="IMZ100" s="1004"/>
      <c r="INA100" s="1004"/>
      <c r="INB100" s="1004"/>
      <c r="INC100" s="1004"/>
      <c r="IND100" s="1004"/>
      <c r="INE100" s="1004"/>
      <c r="INF100" s="1004"/>
      <c r="ING100" s="1004"/>
      <c r="INH100" s="1004"/>
      <c r="INI100" s="1004"/>
      <c r="INJ100" s="1004"/>
      <c r="INK100" s="1004"/>
      <c r="INL100" s="1004"/>
      <c r="INM100" s="1004"/>
      <c r="INN100" s="1004"/>
      <c r="INO100" s="1004"/>
      <c r="INP100" s="1004"/>
      <c r="INQ100" s="1004"/>
      <c r="INR100" s="1004"/>
      <c r="INS100" s="1004"/>
      <c r="INT100" s="1004"/>
      <c r="INU100" s="1004"/>
      <c r="INV100" s="1004"/>
      <c r="INW100" s="1004"/>
      <c r="INX100" s="1004"/>
      <c r="INY100" s="1004"/>
      <c r="INZ100" s="1004"/>
      <c r="IOA100" s="1004"/>
      <c r="IOB100" s="1004"/>
      <c r="IOC100" s="1004"/>
      <c r="IOD100" s="1004"/>
      <c r="IOE100" s="1004"/>
      <c r="IOF100" s="1004"/>
      <c r="IOG100" s="1004"/>
      <c r="IOH100" s="1004"/>
      <c r="IOI100" s="1004"/>
      <c r="IOJ100" s="1004"/>
      <c r="IOK100" s="1004"/>
      <c r="IOL100" s="1004"/>
      <c r="IOM100" s="1004"/>
      <c r="ION100" s="1004"/>
      <c r="IOO100" s="1004"/>
      <c r="IOP100" s="1004"/>
      <c r="IOQ100" s="1004"/>
      <c r="IOR100" s="1004"/>
      <c r="IOS100" s="1004"/>
      <c r="IOT100" s="1004"/>
      <c r="IOU100" s="1004"/>
      <c r="IOV100" s="1004"/>
      <c r="IOW100" s="1004"/>
      <c r="IOX100" s="1004"/>
      <c r="IOY100" s="1004"/>
      <c r="IOZ100" s="1004"/>
      <c r="IPA100" s="1004"/>
      <c r="IPB100" s="1004"/>
      <c r="IPC100" s="1004"/>
      <c r="IPD100" s="1004"/>
      <c r="IPE100" s="1004"/>
      <c r="IPF100" s="1004"/>
      <c r="IPG100" s="1004"/>
      <c r="IPH100" s="1004"/>
      <c r="IPI100" s="1004"/>
      <c r="IPJ100" s="1004"/>
      <c r="IPK100" s="1004"/>
      <c r="IPL100" s="1004"/>
      <c r="IPM100" s="1004"/>
      <c r="IPN100" s="1004"/>
      <c r="IPO100" s="1004"/>
      <c r="IPP100" s="1004"/>
      <c r="IPQ100" s="1004"/>
      <c r="IPR100" s="1004"/>
      <c r="IPS100" s="1004"/>
      <c r="IPT100" s="1004"/>
      <c r="IPU100" s="1004"/>
      <c r="IPV100" s="1004"/>
      <c r="IPW100" s="1004"/>
      <c r="IPX100" s="1004"/>
      <c r="IPY100" s="1004"/>
      <c r="IPZ100" s="1004"/>
      <c r="IQA100" s="1004"/>
      <c r="IQB100" s="1004"/>
      <c r="IQC100" s="1004"/>
      <c r="IQD100" s="1004"/>
      <c r="IQE100" s="1004"/>
      <c r="IQF100" s="1004"/>
      <c r="IQG100" s="1004"/>
      <c r="IQH100" s="1004"/>
      <c r="IQI100" s="1004"/>
      <c r="IQJ100" s="1004"/>
      <c r="IQK100" s="1004"/>
      <c r="IQL100" s="1004"/>
      <c r="IQM100" s="1004"/>
      <c r="IQN100" s="1004"/>
      <c r="IQO100" s="1004"/>
      <c r="IQP100" s="1004"/>
      <c r="IQQ100" s="1004"/>
      <c r="IQR100" s="1004"/>
      <c r="IQS100" s="1004"/>
      <c r="IQT100" s="1004"/>
      <c r="IQU100" s="1004"/>
      <c r="IQV100" s="1004"/>
      <c r="IQW100" s="1004"/>
      <c r="IQX100" s="1004"/>
      <c r="IQY100" s="1004"/>
      <c r="IQZ100" s="1004"/>
      <c r="IRA100" s="1004"/>
      <c r="IRB100" s="1004"/>
      <c r="IRC100" s="1004"/>
      <c r="IRD100" s="1004"/>
      <c r="IRE100" s="1004"/>
      <c r="IRF100" s="1004"/>
      <c r="IRG100" s="1004"/>
      <c r="IRH100" s="1004"/>
      <c r="IRI100" s="1004"/>
      <c r="IRJ100" s="1004"/>
      <c r="IRK100" s="1004"/>
      <c r="IRL100" s="1004"/>
      <c r="IRM100" s="1004"/>
      <c r="IRN100" s="1004"/>
      <c r="IRO100" s="1004"/>
      <c r="IRP100" s="1004"/>
      <c r="IRQ100" s="1004"/>
      <c r="IRR100" s="1004"/>
      <c r="IRS100" s="1004"/>
      <c r="IRT100" s="1004"/>
      <c r="IRU100" s="1004"/>
      <c r="IRV100" s="1004"/>
      <c r="IRW100" s="1004"/>
      <c r="IRX100" s="1004"/>
      <c r="IRY100" s="1004"/>
      <c r="IRZ100" s="1004"/>
      <c r="ISA100" s="1004"/>
      <c r="ISB100" s="1004"/>
      <c r="ISC100" s="1004"/>
      <c r="ISD100" s="1004"/>
      <c r="ISE100" s="1004"/>
      <c r="ISF100" s="1004"/>
      <c r="ISG100" s="1004"/>
      <c r="ISH100" s="1004"/>
      <c r="ISI100" s="1004"/>
      <c r="ISJ100" s="1004"/>
      <c r="ISK100" s="1004"/>
      <c r="ISL100" s="1004"/>
      <c r="ISM100" s="1004"/>
      <c r="ISN100" s="1004"/>
      <c r="ISO100" s="1004"/>
      <c r="ISP100" s="1004"/>
      <c r="ISQ100" s="1004"/>
      <c r="ISR100" s="1004"/>
      <c r="ISS100" s="1004"/>
      <c r="IST100" s="1004"/>
      <c r="ISU100" s="1004"/>
      <c r="ISV100" s="1004"/>
      <c r="ISW100" s="1004"/>
      <c r="ISX100" s="1004"/>
      <c r="ISY100" s="1004"/>
      <c r="ISZ100" s="1004"/>
      <c r="ITA100" s="1004"/>
      <c r="ITB100" s="1004"/>
      <c r="ITC100" s="1004"/>
      <c r="ITD100" s="1004"/>
      <c r="ITE100" s="1004"/>
      <c r="ITF100" s="1004"/>
      <c r="ITG100" s="1004"/>
      <c r="ITH100" s="1004"/>
      <c r="ITI100" s="1004"/>
      <c r="ITJ100" s="1004"/>
      <c r="ITK100" s="1004"/>
      <c r="ITL100" s="1004"/>
      <c r="ITM100" s="1004"/>
      <c r="ITN100" s="1004"/>
      <c r="ITO100" s="1004"/>
      <c r="ITP100" s="1004"/>
      <c r="ITQ100" s="1004"/>
      <c r="ITR100" s="1004"/>
      <c r="ITS100" s="1004"/>
      <c r="ITT100" s="1004"/>
      <c r="ITU100" s="1004"/>
      <c r="ITV100" s="1004"/>
      <c r="ITW100" s="1004"/>
      <c r="ITX100" s="1004"/>
      <c r="ITY100" s="1004"/>
      <c r="ITZ100" s="1004"/>
      <c r="IUA100" s="1004"/>
      <c r="IUB100" s="1004"/>
      <c r="IUC100" s="1004"/>
      <c r="IUD100" s="1004"/>
      <c r="IUE100" s="1004"/>
      <c r="IUF100" s="1004"/>
      <c r="IUG100" s="1004"/>
      <c r="IUH100" s="1004"/>
      <c r="IUI100" s="1004"/>
      <c r="IUJ100" s="1004"/>
      <c r="IUK100" s="1004"/>
      <c r="IUL100" s="1004"/>
      <c r="IUM100" s="1004"/>
      <c r="IUN100" s="1004"/>
      <c r="IUO100" s="1004"/>
      <c r="IUP100" s="1004"/>
      <c r="IUQ100" s="1004"/>
      <c r="IUR100" s="1004"/>
      <c r="IUS100" s="1004"/>
      <c r="IUT100" s="1004"/>
      <c r="IUU100" s="1004"/>
      <c r="IUV100" s="1004"/>
      <c r="IUW100" s="1004"/>
      <c r="IUX100" s="1004"/>
      <c r="IUY100" s="1004"/>
      <c r="IUZ100" s="1004"/>
      <c r="IVA100" s="1004"/>
      <c r="IVB100" s="1004"/>
      <c r="IVC100" s="1004"/>
      <c r="IVD100" s="1004"/>
      <c r="IVE100" s="1004"/>
      <c r="IVF100" s="1004"/>
      <c r="IVG100" s="1004"/>
      <c r="IVH100" s="1004"/>
      <c r="IVI100" s="1004"/>
      <c r="IVJ100" s="1004"/>
      <c r="IVK100" s="1004"/>
      <c r="IVL100" s="1004"/>
      <c r="IVM100" s="1004"/>
      <c r="IVN100" s="1004"/>
      <c r="IVO100" s="1004"/>
      <c r="IVP100" s="1004"/>
      <c r="IVQ100" s="1004"/>
      <c r="IVR100" s="1004"/>
      <c r="IVS100" s="1004"/>
      <c r="IVT100" s="1004"/>
      <c r="IVU100" s="1004"/>
      <c r="IVV100" s="1004"/>
      <c r="IVW100" s="1004"/>
      <c r="IVX100" s="1004"/>
      <c r="IVY100" s="1004"/>
      <c r="IVZ100" s="1004"/>
      <c r="IWA100" s="1004"/>
      <c r="IWB100" s="1004"/>
      <c r="IWC100" s="1004"/>
      <c r="IWD100" s="1004"/>
      <c r="IWE100" s="1004"/>
      <c r="IWF100" s="1004"/>
      <c r="IWG100" s="1004"/>
      <c r="IWH100" s="1004"/>
      <c r="IWI100" s="1004"/>
      <c r="IWJ100" s="1004"/>
      <c r="IWK100" s="1004"/>
      <c r="IWL100" s="1004"/>
      <c r="IWM100" s="1004"/>
      <c r="IWN100" s="1004"/>
      <c r="IWO100" s="1004"/>
      <c r="IWP100" s="1004"/>
      <c r="IWQ100" s="1004"/>
      <c r="IWR100" s="1004"/>
      <c r="IWS100" s="1004"/>
      <c r="IWT100" s="1004"/>
      <c r="IWU100" s="1004"/>
      <c r="IWV100" s="1004"/>
      <c r="IWW100" s="1004"/>
      <c r="IWX100" s="1004"/>
      <c r="IWY100" s="1004"/>
      <c r="IWZ100" s="1004"/>
      <c r="IXA100" s="1004"/>
      <c r="IXB100" s="1004"/>
      <c r="IXC100" s="1004"/>
      <c r="IXD100" s="1004"/>
      <c r="IXE100" s="1004"/>
      <c r="IXF100" s="1004"/>
      <c r="IXG100" s="1004"/>
      <c r="IXH100" s="1004"/>
      <c r="IXI100" s="1004"/>
      <c r="IXJ100" s="1004"/>
      <c r="IXK100" s="1004"/>
      <c r="IXL100" s="1004"/>
      <c r="IXM100" s="1004"/>
      <c r="IXN100" s="1004"/>
      <c r="IXO100" s="1004"/>
      <c r="IXP100" s="1004"/>
      <c r="IXQ100" s="1004"/>
      <c r="IXR100" s="1004"/>
      <c r="IXS100" s="1004"/>
      <c r="IXT100" s="1004"/>
      <c r="IXU100" s="1004"/>
      <c r="IXV100" s="1004"/>
      <c r="IXW100" s="1004"/>
      <c r="IXX100" s="1004"/>
      <c r="IXY100" s="1004"/>
      <c r="IXZ100" s="1004"/>
      <c r="IYA100" s="1004"/>
      <c r="IYB100" s="1004"/>
      <c r="IYC100" s="1004"/>
      <c r="IYD100" s="1004"/>
      <c r="IYE100" s="1004"/>
      <c r="IYF100" s="1004"/>
      <c r="IYG100" s="1004"/>
      <c r="IYH100" s="1004"/>
      <c r="IYI100" s="1004"/>
      <c r="IYJ100" s="1004"/>
      <c r="IYK100" s="1004"/>
      <c r="IYL100" s="1004"/>
      <c r="IYM100" s="1004"/>
      <c r="IYN100" s="1004"/>
      <c r="IYO100" s="1004"/>
      <c r="IYP100" s="1004"/>
      <c r="IYQ100" s="1004"/>
      <c r="IYR100" s="1004"/>
      <c r="IYS100" s="1004"/>
      <c r="IYT100" s="1004"/>
      <c r="IYU100" s="1004"/>
      <c r="IYV100" s="1004"/>
      <c r="IYW100" s="1004"/>
      <c r="IYX100" s="1004"/>
      <c r="IYY100" s="1004"/>
      <c r="IYZ100" s="1004"/>
      <c r="IZA100" s="1004"/>
      <c r="IZB100" s="1004"/>
      <c r="IZC100" s="1004"/>
      <c r="IZD100" s="1004"/>
      <c r="IZE100" s="1004"/>
      <c r="IZF100" s="1004"/>
      <c r="IZG100" s="1004"/>
      <c r="IZH100" s="1004"/>
      <c r="IZI100" s="1004"/>
      <c r="IZJ100" s="1004"/>
      <c r="IZK100" s="1004"/>
      <c r="IZL100" s="1004"/>
      <c r="IZM100" s="1004"/>
      <c r="IZN100" s="1004"/>
      <c r="IZO100" s="1004"/>
      <c r="IZP100" s="1004"/>
      <c r="IZQ100" s="1004"/>
      <c r="IZR100" s="1004"/>
      <c r="IZS100" s="1004"/>
      <c r="IZT100" s="1004"/>
      <c r="IZU100" s="1004"/>
      <c r="IZV100" s="1004"/>
      <c r="IZW100" s="1004"/>
      <c r="IZX100" s="1004"/>
      <c r="IZY100" s="1004"/>
      <c r="IZZ100" s="1004"/>
      <c r="JAA100" s="1004"/>
      <c r="JAB100" s="1004"/>
      <c r="JAC100" s="1004"/>
      <c r="JAD100" s="1004"/>
      <c r="JAE100" s="1004"/>
      <c r="JAF100" s="1004"/>
      <c r="JAG100" s="1004"/>
      <c r="JAH100" s="1004"/>
      <c r="JAI100" s="1004"/>
      <c r="JAJ100" s="1004"/>
      <c r="JAK100" s="1004"/>
      <c r="JAL100" s="1004"/>
      <c r="JAM100" s="1004"/>
      <c r="JAN100" s="1004"/>
      <c r="JAO100" s="1004"/>
      <c r="JAP100" s="1004"/>
      <c r="JAQ100" s="1004"/>
      <c r="JAR100" s="1004"/>
      <c r="JAS100" s="1004"/>
      <c r="JAT100" s="1004"/>
      <c r="JAU100" s="1004"/>
      <c r="JAV100" s="1004"/>
      <c r="JAW100" s="1004"/>
      <c r="JAX100" s="1004"/>
      <c r="JAY100" s="1004"/>
      <c r="JAZ100" s="1004"/>
      <c r="JBA100" s="1004"/>
      <c r="JBB100" s="1004"/>
      <c r="JBC100" s="1004"/>
      <c r="JBD100" s="1004"/>
      <c r="JBE100" s="1004"/>
      <c r="JBF100" s="1004"/>
      <c r="JBG100" s="1004"/>
      <c r="JBH100" s="1004"/>
      <c r="JBI100" s="1004"/>
      <c r="JBJ100" s="1004"/>
      <c r="JBK100" s="1004"/>
      <c r="JBL100" s="1004"/>
      <c r="JBM100" s="1004"/>
      <c r="JBN100" s="1004"/>
      <c r="JBO100" s="1004"/>
      <c r="JBP100" s="1004"/>
      <c r="JBQ100" s="1004"/>
      <c r="JBR100" s="1004"/>
      <c r="JBS100" s="1004"/>
      <c r="JBT100" s="1004"/>
      <c r="JBU100" s="1004"/>
      <c r="JBV100" s="1004"/>
      <c r="JBW100" s="1004"/>
      <c r="JBX100" s="1004"/>
      <c r="JBY100" s="1004"/>
      <c r="JBZ100" s="1004"/>
      <c r="JCA100" s="1004"/>
      <c r="JCB100" s="1004"/>
      <c r="JCC100" s="1004"/>
      <c r="JCD100" s="1004"/>
      <c r="JCE100" s="1004"/>
      <c r="JCF100" s="1004"/>
      <c r="JCG100" s="1004"/>
      <c r="JCH100" s="1004"/>
      <c r="JCI100" s="1004"/>
      <c r="JCJ100" s="1004"/>
      <c r="JCK100" s="1004"/>
      <c r="JCL100" s="1004"/>
      <c r="JCM100" s="1004"/>
      <c r="JCN100" s="1004"/>
      <c r="JCO100" s="1004"/>
      <c r="JCP100" s="1004"/>
      <c r="JCQ100" s="1004"/>
      <c r="JCR100" s="1004"/>
      <c r="JCS100" s="1004"/>
      <c r="JCT100" s="1004"/>
      <c r="JCU100" s="1004"/>
      <c r="JCV100" s="1004"/>
      <c r="JCW100" s="1004"/>
      <c r="JCX100" s="1004"/>
      <c r="JCY100" s="1004"/>
      <c r="JCZ100" s="1004"/>
      <c r="JDA100" s="1004"/>
      <c r="JDB100" s="1004"/>
      <c r="JDC100" s="1004"/>
      <c r="JDD100" s="1004"/>
      <c r="JDE100" s="1004"/>
      <c r="JDF100" s="1004"/>
      <c r="JDG100" s="1004"/>
      <c r="JDH100" s="1004"/>
      <c r="JDI100" s="1004"/>
      <c r="JDJ100" s="1004"/>
      <c r="JDK100" s="1004"/>
      <c r="JDL100" s="1004"/>
      <c r="JDM100" s="1004"/>
      <c r="JDN100" s="1004"/>
      <c r="JDO100" s="1004"/>
      <c r="JDP100" s="1004"/>
      <c r="JDQ100" s="1004"/>
      <c r="JDR100" s="1004"/>
      <c r="JDS100" s="1004"/>
      <c r="JDT100" s="1004"/>
      <c r="JDU100" s="1004"/>
      <c r="JDV100" s="1004"/>
      <c r="JDW100" s="1004"/>
      <c r="JDX100" s="1004"/>
      <c r="JDY100" s="1004"/>
      <c r="JDZ100" s="1004"/>
      <c r="JEA100" s="1004"/>
      <c r="JEB100" s="1004"/>
      <c r="JEC100" s="1004"/>
      <c r="JED100" s="1004"/>
      <c r="JEE100" s="1004"/>
      <c r="JEF100" s="1004"/>
      <c r="JEG100" s="1004"/>
      <c r="JEH100" s="1004"/>
      <c r="JEI100" s="1004"/>
      <c r="JEJ100" s="1004"/>
      <c r="JEK100" s="1004"/>
      <c r="JEL100" s="1004"/>
      <c r="JEM100" s="1004"/>
      <c r="JEN100" s="1004"/>
      <c r="JEO100" s="1004"/>
      <c r="JEP100" s="1004"/>
      <c r="JEQ100" s="1004"/>
      <c r="JER100" s="1004"/>
      <c r="JES100" s="1004"/>
      <c r="JET100" s="1004"/>
      <c r="JEU100" s="1004"/>
      <c r="JEV100" s="1004"/>
      <c r="JEW100" s="1004"/>
      <c r="JEX100" s="1004"/>
      <c r="JEY100" s="1004"/>
      <c r="JEZ100" s="1004"/>
      <c r="JFA100" s="1004"/>
      <c r="JFB100" s="1004"/>
      <c r="JFC100" s="1004"/>
      <c r="JFD100" s="1004"/>
      <c r="JFE100" s="1004"/>
      <c r="JFF100" s="1004"/>
      <c r="JFG100" s="1004"/>
      <c r="JFH100" s="1004"/>
      <c r="JFI100" s="1004"/>
      <c r="JFJ100" s="1004"/>
      <c r="JFK100" s="1004"/>
      <c r="JFL100" s="1004"/>
      <c r="JFM100" s="1004"/>
      <c r="JFN100" s="1004"/>
      <c r="JFO100" s="1004"/>
      <c r="JFP100" s="1004"/>
      <c r="JFQ100" s="1004"/>
      <c r="JFR100" s="1004"/>
      <c r="JFS100" s="1004"/>
      <c r="JFT100" s="1004"/>
      <c r="JFU100" s="1004"/>
      <c r="JFV100" s="1004"/>
      <c r="JFW100" s="1004"/>
      <c r="JFX100" s="1004"/>
      <c r="JFY100" s="1004"/>
      <c r="JFZ100" s="1004"/>
      <c r="JGA100" s="1004"/>
      <c r="JGB100" s="1004"/>
      <c r="JGC100" s="1004"/>
      <c r="JGD100" s="1004"/>
      <c r="JGE100" s="1004"/>
      <c r="JGF100" s="1004"/>
      <c r="JGG100" s="1004"/>
      <c r="JGH100" s="1004"/>
      <c r="JGI100" s="1004"/>
      <c r="JGJ100" s="1004"/>
      <c r="JGK100" s="1004"/>
      <c r="JGL100" s="1004"/>
      <c r="JGM100" s="1004"/>
      <c r="JGN100" s="1004"/>
      <c r="JGO100" s="1004"/>
      <c r="JGP100" s="1004"/>
      <c r="JGQ100" s="1004"/>
      <c r="JGR100" s="1004"/>
      <c r="JGS100" s="1004"/>
      <c r="JGT100" s="1004"/>
      <c r="JGU100" s="1004"/>
      <c r="JGV100" s="1004"/>
      <c r="JGW100" s="1004"/>
      <c r="JGX100" s="1004"/>
      <c r="JGY100" s="1004"/>
      <c r="JGZ100" s="1004"/>
      <c r="JHA100" s="1004"/>
      <c r="JHB100" s="1004"/>
      <c r="JHC100" s="1004"/>
      <c r="JHD100" s="1004"/>
      <c r="JHE100" s="1004"/>
      <c r="JHF100" s="1004"/>
      <c r="JHG100" s="1004"/>
      <c r="JHH100" s="1004"/>
      <c r="JHI100" s="1004"/>
      <c r="JHJ100" s="1004"/>
      <c r="JHK100" s="1004"/>
      <c r="JHL100" s="1004"/>
      <c r="JHM100" s="1004"/>
      <c r="JHN100" s="1004"/>
      <c r="JHO100" s="1004"/>
      <c r="JHP100" s="1004"/>
      <c r="JHQ100" s="1004"/>
      <c r="JHR100" s="1004"/>
      <c r="JHS100" s="1004"/>
      <c r="JHT100" s="1004"/>
      <c r="JHU100" s="1004"/>
      <c r="JHV100" s="1004"/>
      <c r="JHW100" s="1004"/>
      <c r="JHX100" s="1004"/>
      <c r="JHY100" s="1004"/>
      <c r="JHZ100" s="1004"/>
      <c r="JIA100" s="1004"/>
      <c r="JIB100" s="1004"/>
      <c r="JIC100" s="1004"/>
      <c r="JID100" s="1004"/>
      <c r="JIE100" s="1004"/>
      <c r="JIF100" s="1004"/>
      <c r="JIG100" s="1004"/>
      <c r="JIH100" s="1004"/>
      <c r="JII100" s="1004"/>
      <c r="JIJ100" s="1004"/>
      <c r="JIK100" s="1004"/>
      <c r="JIL100" s="1004"/>
      <c r="JIM100" s="1004"/>
      <c r="JIN100" s="1004"/>
      <c r="JIO100" s="1004"/>
      <c r="JIP100" s="1004"/>
      <c r="JIQ100" s="1004"/>
      <c r="JIR100" s="1004"/>
      <c r="JIS100" s="1004"/>
      <c r="JIT100" s="1004"/>
      <c r="JIU100" s="1004"/>
      <c r="JIV100" s="1004"/>
      <c r="JIW100" s="1004"/>
      <c r="JIX100" s="1004"/>
      <c r="JIY100" s="1004"/>
      <c r="JIZ100" s="1004"/>
      <c r="JJA100" s="1004"/>
      <c r="JJB100" s="1004"/>
      <c r="JJC100" s="1004"/>
      <c r="JJD100" s="1004"/>
      <c r="JJE100" s="1004"/>
      <c r="JJF100" s="1004"/>
      <c r="JJG100" s="1004"/>
      <c r="JJH100" s="1004"/>
      <c r="JJI100" s="1004"/>
      <c r="JJJ100" s="1004"/>
      <c r="JJK100" s="1004"/>
      <c r="JJL100" s="1004"/>
      <c r="JJM100" s="1004"/>
      <c r="JJN100" s="1004"/>
      <c r="JJO100" s="1004"/>
      <c r="JJP100" s="1004"/>
      <c r="JJQ100" s="1004"/>
      <c r="JJR100" s="1004"/>
      <c r="JJS100" s="1004"/>
      <c r="JJT100" s="1004"/>
      <c r="JJU100" s="1004"/>
      <c r="JJV100" s="1004"/>
      <c r="JJW100" s="1004"/>
      <c r="JJX100" s="1004"/>
      <c r="JJY100" s="1004"/>
      <c r="JJZ100" s="1004"/>
      <c r="JKA100" s="1004"/>
      <c r="JKB100" s="1004"/>
      <c r="JKC100" s="1004"/>
      <c r="JKD100" s="1004"/>
      <c r="JKE100" s="1004"/>
      <c r="JKF100" s="1004"/>
      <c r="JKG100" s="1004"/>
      <c r="JKH100" s="1004"/>
      <c r="JKI100" s="1004"/>
      <c r="JKJ100" s="1004"/>
      <c r="JKK100" s="1004"/>
      <c r="JKL100" s="1004"/>
      <c r="JKM100" s="1004"/>
      <c r="JKN100" s="1004"/>
      <c r="JKO100" s="1004"/>
      <c r="JKP100" s="1004"/>
      <c r="JKQ100" s="1004"/>
      <c r="JKR100" s="1004"/>
      <c r="JKS100" s="1004"/>
      <c r="JKT100" s="1004"/>
      <c r="JKU100" s="1004"/>
      <c r="JKV100" s="1004"/>
      <c r="JKW100" s="1004"/>
      <c r="JKX100" s="1004"/>
      <c r="JKY100" s="1004"/>
      <c r="JKZ100" s="1004"/>
      <c r="JLA100" s="1004"/>
      <c r="JLB100" s="1004"/>
      <c r="JLC100" s="1004"/>
      <c r="JLD100" s="1004"/>
      <c r="JLE100" s="1004"/>
      <c r="JLF100" s="1004"/>
      <c r="JLG100" s="1004"/>
      <c r="JLH100" s="1004"/>
      <c r="JLI100" s="1004"/>
      <c r="JLJ100" s="1004"/>
      <c r="JLK100" s="1004"/>
      <c r="JLL100" s="1004"/>
      <c r="JLM100" s="1004"/>
      <c r="JLN100" s="1004"/>
      <c r="JLO100" s="1004"/>
      <c r="JLP100" s="1004"/>
      <c r="JLQ100" s="1004"/>
      <c r="JLR100" s="1004"/>
      <c r="JLS100" s="1004"/>
      <c r="JLT100" s="1004"/>
      <c r="JLU100" s="1004"/>
      <c r="JLV100" s="1004"/>
      <c r="JLW100" s="1004"/>
      <c r="JLX100" s="1004"/>
      <c r="JLY100" s="1004"/>
      <c r="JLZ100" s="1004"/>
      <c r="JMA100" s="1004"/>
      <c r="JMB100" s="1004"/>
      <c r="JMC100" s="1004"/>
      <c r="JMD100" s="1004"/>
      <c r="JME100" s="1004"/>
      <c r="JMF100" s="1004"/>
      <c r="JMG100" s="1004"/>
      <c r="JMH100" s="1004"/>
      <c r="JMI100" s="1004"/>
      <c r="JMJ100" s="1004"/>
      <c r="JMK100" s="1004"/>
      <c r="JML100" s="1004"/>
      <c r="JMM100" s="1004"/>
      <c r="JMN100" s="1004"/>
      <c r="JMO100" s="1004"/>
      <c r="JMP100" s="1004"/>
      <c r="JMQ100" s="1004"/>
      <c r="JMR100" s="1004"/>
      <c r="JMS100" s="1004"/>
      <c r="JMT100" s="1004"/>
      <c r="JMU100" s="1004"/>
      <c r="JMV100" s="1004"/>
      <c r="JMW100" s="1004"/>
      <c r="JMX100" s="1004"/>
      <c r="JMY100" s="1004"/>
      <c r="JMZ100" s="1004"/>
      <c r="JNA100" s="1004"/>
      <c r="JNB100" s="1004"/>
      <c r="JNC100" s="1004"/>
      <c r="JND100" s="1004"/>
      <c r="JNE100" s="1004"/>
      <c r="JNF100" s="1004"/>
      <c r="JNG100" s="1004"/>
      <c r="JNH100" s="1004"/>
      <c r="JNI100" s="1004"/>
      <c r="JNJ100" s="1004"/>
      <c r="JNK100" s="1004"/>
      <c r="JNL100" s="1004"/>
      <c r="JNM100" s="1004"/>
      <c r="JNN100" s="1004"/>
      <c r="JNO100" s="1004"/>
      <c r="JNP100" s="1004"/>
      <c r="JNQ100" s="1004"/>
      <c r="JNR100" s="1004"/>
      <c r="JNS100" s="1004"/>
      <c r="JNT100" s="1004"/>
      <c r="JNU100" s="1004"/>
      <c r="JNV100" s="1004"/>
      <c r="JNW100" s="1004"/>
      <c r="JNX100" s="1004"/>
      <c r="JNY100" s="1004"/>
      <c r="JNZ100" s="1004"/>
      <c r="JOA100" s="1004"/>
      <c r="JOB100" s="1004"/>
      <c r="JOC100" s="1004"/>
      <c r="JOD100" s="1004"/>
      <c r="JOE100" s="1004"/>
      <c r="JOF100" s="1004"/>
      <c r="JOG100" s="1004"/>
      <c r="JOH100" s="1004"/>
      <c r="JOI100" s="1004"/>
      <c r="JOJ100" s="1004"/>
      <c r="JOK100" s="1004"/>
      <c r="JOL100" s="1004"/>
      <c r="JOM100" s="1004"/>
      <c r="JON100" s="1004"/>
      <c r="JOO100" s="1004"/>
      <c r="JOP100" s="1004"/>
      <c r="JOQ100" s="1004"/>
      <c r="JOR100" s="1004"/>
      <c r="JOS100" s="1004"/>
      <c r="JOT100" s="1004"/>
      <c r="JOU100" s="1004"/>
      <c r="JOV100" s="1004"/>
      <c r="JOW100" s="1004"/>
      <c r="JOX100" s="1004"/>
      <c r="JOY100" s="1004"/>
      <c r="JOZ100" s="1004"/>
      <c r="JPA100" s="1004"/>
      <c r="JPB100" s="1004"/>
      <c r="JPC100" s="1004"/>
      <c r="JPD100" s="1004"/>
      <c r="JPE100" s="1004"/>
      <c r="JPF100" s="1004"/>
      <c r="JPG100" s="1004"/>
      <c r="JPH100" s="1004"/>
      <c r="JPI100" s="1004"/>
      <c r="JPJ100" s="1004"/>
      <c r="JPK100" s="1004"/>
      <c r="JPL100" s="1004"/>
      <c r="JPM100" s="1004"/>
      <c r="JPN100" s="1004"/>
      <c r="JPO100" s="1004"/>
      <c r="JPP100" s="1004"/>
      <c r="JPQ100" s="1004"/>
      <c r="JPR100" s="1004"/>
      <c r="JPS100" s="1004"/>
      <c r="JPT100" s="1004"/>
      <c r="JPU100" s="1004"/>
      <c r="JPV100" s="1004"/>
      <c r="JPW100" s="1004"/>
      <c r="JPX100" s="1004"/>
      <c r="JPY100" s="1004"/>
      <c r="JPZ100" s="1004"/>
      <c r="JQA100" s="1004"/>
      <c r="JQB100" s="1004"/>
      <c r="JQC100" s="1004"/>
      <c r="JQD100" s="1004"/>
      <c r="JQE100" s="1004"/>
      <c r="JQF100" s="1004"/>
      <c r="JQG100" s="1004"/>
      <c r="JQH100" s="1004"/>
      <c r="JQI100" s="1004"/>
      <c r="JQJ100" s="1004"/>
      <c r="JQK100" s="1004"/>
      <c r="JQL100" s="1004"/>
      <c r="JQM100" s="1004"/>
      <c r="JQN100" s="1004"/>
      <c r="JQO100" s="1004"/>
      <c r="JQP100" s="1004"/>
      <c r="JQQ100" s="1004"/>
      <c r="JQR100" s="1004"/>
      <c r="JQS100" s="1004"/>
      <c r="JQT100" s="1004"/>
      <c r="JQU100" s="1004"/>
      <c r="JQV100" s="1004"/>
      <c r="JQW100" s="1004"/>
      <c r="JQX100" s="1004"/>
      <c r="JQY100" s="1004"/>
      <c r="JQZ100" s="1004"/>
      <c r="JRA100" s="1004"/>
      <c r="JRB100" s="1004"/>
      <c r="JRC100" s="1004"/>
      <c r="JRD100" s="1004"/>
      <c r="JRE100" s="1004"/>
      <c r="JRF100" s="1004"/>
      <c r="JRG100" s="1004"/>
      <c r="JRH100" s="1004"/>
      <c r="JRI100" s="1004"/>
      <c r="JRJ100" s="1004"/>
      <c r="JRK100" s="1004"/>
      <c r="JRL100" s="1004"/>
      <c r="JRM100" s="1004"/>
      <c r="JRN100" s="1004"/>
      <c r="JRO100" s="1004"/>
      <c r="JRP100" s="1004"/>
      <c r="JRQ100" s="1004"/>
      <c r="JRR100" s="1004"/>
      <c r="JRS100" s="1004"/>
      <c r="JRT100" s="1004"/>
      <c r="JRU100" s="1004"/>
      <c r="JRV100" s="1004"/>
      <c r="JRW100" s="1004"/>
      <c r="JRX100" s="1004"/>
      <c r="JRY100" s="1004"/>
      <c r="JRZ100" s="1004"/>
      <c r="JSA100" s="1004"/>
      <c r="JSB100" s="1004"/>
      <c r="JSC100" s="1004"/>
      <c r="JSD100" s="1004"/>
      <c r="JSE100" s="1004"/>
      <c r="JSF100" s="1004"/>
      <c r="JSG100" s="1004"/>
      <c r="JSH100" s="1004"/>
      <c r="JSI100" s="1004"/>
      <c r="JSJ100" s="1004"/>
      <c r="JSK100" s="1004"/>
      <c r="JSL100" s="1004"/>
      <c r="JSM100" s="1004"/>
      <c r="JSN100" s="1004"/>
      <c r="JSO100" s="1004"/>
      <c r="JSP100" s="1004"/>
      <c r="JSQ100" s="1004"/>
      <c r="JSR100" s="1004"/>
      <c r="JSS100" s="1004"/>
      <c r="JST100" s="1004"/>
      <c r="JSU100" s="1004"/>
      <c r="JSV100" s="1004"/>
      <c r="JSW100" s="1004"/>
      <c r="JSX100" s="1004"/>
      <c r="JSY100" s="1004"/>
      <c r="JSZ100" s="1004"/>
      <c r="JTA100" s="1004"/>
      <c r="JTB100" s="1004"/>
      <c r="JTC100" s="1004"/>
      <c r="JTD100" s="1004"/>
      <c r="JTE100" s="1004"/>
      <c r="JTF100" s="1004"/>
      <c r="JTG100" s="1004"/>
      <c r="JTH100" s="1004"/>
      <c r="JTI100" s="1004"/>
      <c r="JTJ100" s="1004"/>
      <c r="JTK100" s="1004"/>
      <c r="JTL100" s="1004"/>
      <c r="JTM100" s="1004"/>
      <c r="JTN100" s="1004"/>
      <c r="JTO100" s="1004"/>
      <c r="JTP100" s="1004"/>
      <c r="JTQ100" s="1004"/>
      <c r="JTR100" s="1004"/>
      <c r="JTS100" s="1004"/>
      <c r="JTT100" s="1004"/>
      <c r="JTU100" s="1004"/>
      <c r="JTV100" s="1004"/>
      <c r="JTW100" s="1004"/>
      <c r="JTX100" s="1004"/>
      <c r="JTY100" s="1004"/>
      <c r="JTZ100" s="1004"/>
      <c r="JUA100" s="1004"/>
      <c r="JUB100" s="1004"/>
      <c r="JUC100" s="1004"/>
      <c r="JUD100" s="1004"/>
      <c r="JUE100" s="1004"/>
      <c r="JUF100" s="1004"/>
      <c r="JUG100" s="1004"/>
      <c r="JUH100" s="1004"/>
      <c r="JUI100" s="1004"/>
      <c r="JUJ100" s="1004"/>
      <c r="JUK100" s="1004"/>
      <c r="JUL100" s="1004"/>
      <c r="JUM100" s="1004"/>
      <c r="JUN100" s="1004"/>
      <c r="JUO100" s="1004"/>
      <c r="JUP100" s="1004"/>
      <c r="JUQ100" s="1004"/>
      <c r="JUR100" s="1004"/>
      <c r="JUS100" s="1004"/>
      <c r="JUT100" s="1004"/>
      <c r="JUU100" s="1004"/>
      <c r="JUV100" s="1004"/>
      <c r="JUW100" s="1004"/>
      <c r="JUX100" s="1004"/>
      <c r="JUY100" s="1004"/>
      <c r="JUZ100" s="1004"/>
      <c r="JVA100" s="1004"/>
      <c r="JVB100" s="1004"/>
      <c r="JVC100" s="1004"/>
      <c r="JVD100" s="1004"/>
      <c r="JVE100" s="1004"/>
      <c r="JVF100" s="1004"/>
      <c r="JVG100" s="1004"/>
      <c r="JVH100" s="1004"/>
      <c r="JVI100" s="1004"/>
      <c r="JVJ100" s="1004"/>
      <c r="JVK100" s="1004"/>
      <c r="JVL100" s="1004"/>
      <c r="JVM100" s="1004"/>
      <c r="JVN100" s="1004"/>
      <c r="JVO100" s="1004"/>
      <c r="JVP100" s="1004"/>
      <c r="JVQ100" s="1004"/>
      <c r="JVR100" s="1004"/>
      <c r="JVS100" s="1004"/>
      <c r="JVT100" s="1004"/>
      <c r="JVU100" s="1004"/>
      <c r="JVV100" s="1004"/>
      <c r="JVW100" s="1004"/>
      <c r="JVX100" s="1004"/>
      <c r="JVY100" s="1004"/>
      <c r="JVZ100" s="1004"/>
      <c r="JWA100" s="1004"/>
      <c r="JWB100" s="1004"/>
      <c r="JWC100" s="1004"/>
      <c r="JWD100" s="1004"/>
      <c r="JWE100" s="1004"/>
      <c r="JWF100" s="1004"/>
      <c r="JWG100" s="1004"/>
      <c r="JWH100" s="1004"/>
      <c r="JWI100" s="1004"/>
      <c r="JWJ100" s="1004"/>
      <c r="JWK100" s="1004"/>
      <c r="JWL100" s="1004"/>
      <c r="JWM100" s="1004"/>
      <c r="JWN100" s="1004"/>
      <c r="JWO100" s="1004"/>
      <c r="JWP100" s="1004"/>
      <c r="JWQ100" s="1004"/>
      <c r="JWR100" s="1004"/>
      <c r="JWS100" s="1004"/>
      <c r="JWT100" s="1004"/>
      <c r="JWU100" s="1004"/>
      <c r="JWV100" s="1004"/>
      <c r="JWW100" s="1004"/>
      <c r="JWX100" s="1004"/>
      <c r="JWY100" s="1004"/>
      <c r="JWZ100" s="1004"/>
      <c r="JXA100" s="1004"/>
      <c r="JXB100" s="1004"/>
      <c r="JXC100" s="1004"/>
      <c r="JXD100" s="1004"/>
      <c r="JXE100" s="1004"/>
      <c r="JXF100" s="1004"/>
      <c r="JXG100" s="1004"/>
      <c r="JXH100" s="1004"/>
      <c r="JXI100" s="1004"/>
      <c r="JXJ100" s="1004"/>
      <c r="JXK100" s="1004"/>
      <c r="JXL100" s="1004"/>
      <c r="JXM100" s="1004"/>
      <c r="JXN100" s="1004"/>
      <c r="JXO100" s="1004"/>
      <c r="JXP100" s="1004"/>
      <c r="JXQ100" s="1004"/>
      <c r="JXR100" s="1004"/>
      <c r="JXS100" s="1004"/>
      <c r="JXT100" s="1004"/>
      <c r="JXU100" s="1004"/>
      <c r="JXV100" s="1004"/>
      <c r="JXW100" s="1004"/>
      <c r="JXX100" s="1004"/>
      <c r="JXY100" s="1004"/>
      <c r="JXZ100" s="1004"/>
      <c r="JYA100" s="1004"/>
      <c r="JYB100" s="1004"/>
      <c r="JYC100" s="1004"/>
      <c r="JYD100" s="1004"/>
      <c r="JYE100" s="1004"/>
      <c r="JYF100" s="1004"/>
      <c r="JYG100" s="1004"/>
      <c r="JYH100" s="1004"/>
      <c r="JYI100" s="1004"/>
      <c r="JYJ100" s="1004"/>
      <c r="JYK100" s="1004"/>
      <c r="JYL100" s="1004"/>
      <c r="JYM100" s="1004"/>
      <c r="JYN100" s="1004"/>
      <c r="JYO100" s="1004"/>
      <c r="JYP100" s="1004"/>
      <c r="JYQ100" s="1004"/>
      <c r="JYR100" s="1004"/>
      <c r="JYS100" s="1004"/>
      <c r="JYT100" s="1004"/>
      <c r="JYU100" s="1004"/>
      <c r="JYV100" s="1004"/>
      <c r="JYW100" s="1004"/>
      <c r="JYX100" s="1004"/>
      <c r="JYY100" s="1004"/>
      <c r="JYZ100" s="1004"/>
      <c r="JZA100" s="1004"/>
      <c r="JZB100" s="1004"/>
      <c r="JZC100" s="1004"/>
      <c r="JZD100" s="1004"/>
      <c r="JZE100" s="1004"/>
      <c r="JZF100" s="1004"/>
      <c r="JZG100" s="1004"/>
      <c r="JZH100" s="1004"/>
      <c r="JZI100" s="1004"/>
      <c r="JZJ100" s="1004"/>
      <c r="JZK100" s="1004"/>
      <c r="JZL100" s="1004"/>
      <c r="JZM100" s="1004"/>
      <c r="JZN100" s="1004"/>
      <c r="JZO100" s="1004"/>
      <c r="JZP100" s="1004"/>
      <c r="JZQ100" s="1004"/>
      <c r="JZR100" s="1004"/>
      <c r="JZS100" s="1004"/>
      <c r="JZT100" s="1004"/>
      <c r="JZU100" s="1004"/>
      <c r="JZV100" s="1004"/>
      <c r="JZW100" s="1004"/>
      <c r="JZX100" s="1004"/>
      <c r="JZY100" s="1004"/>
      <c r="JZZ100" s="1004"/>
      <c r="KAA100" s="1004"/>
      <c r="KAB100" s="1004"/>
      <c r="KAC100" s="1004"/>
      <c r="KAD100" s="1004"/>
      <c r="KAE100" s="1004"/>
      <c r="KAF100" s="1004"/>
      <c r="KAG100" s="1004"/>
      <c r="KAH100" s="1004"/>
      <c r="KAI100" s="1004"/>
      <c r="KAJ100" s="1004"/>
      <c r="KAK100" s="1004"/>
      <c r="KAL100" s="1004"/>
      <c r="KAM100" s="1004"/>
      <c r="KAN100" s="1004"/>
      <c r="KAO100" s="1004"/>
      <c r="KAP100" s="1004"/>
      <c r="KAQ100" s="1004"/>
      <c r="KAR100" s="1004"/>
      <c r="KAS100" s="1004"/>
      <c r="KAT100" s="1004"/>
      <c r="KAU100" s="1004"/>
      <c r="KAV100" s="1004"/>
      <c r="KAW100" s="1004"/>
      <c r="KAX100" s="1004"/>
      <c r="KAY100" s="1004"/>
      <c r="KAZ100" s="1004"/>
      <c r="KBA100" s="1004"/>
      <c r="KBB100" s="1004"/>
      <c r="KBC100" s="1004"/>
      <c r="KBD100" s="1004"/>
      <c r="KBE100" s="1004"/>
      <c r="KBF100" s="1004"/>
      <c r="KBG100" s="1004"/>
      <c r="KBH100" s="1004"/>
      <c r="KBI100" s="1004"/>
      <c r="KBJ100" s="1004"/>
      <c r="KBK100" s="1004"/>
      <c r="KBL100" s="1004"/>
      <c r="KBM100" s="1004"/>
      <c r="KBN100" s="1004"/>
      <c r="KBO100" s="1004"/>
      <c r="KBP100" s="1004"/>
      <c r="KBQ100" s="1004"/>
      <c r="KBR100" s="1004"/>
      <c r="KBS100" s="1004"/>
      <c r="KBT100" s="1004"/>
      <c r="KBU100" s="1004"/>
      <c r="KBV100" s="1004"/>
      <c r="KBW100" s="1004"/>
      <c r="KBX100" s="1004"/>
      <c r="KBY100" s="1004"/>
      <c r="KBZ100" s="1004"/>
      <c r="KCA100" s="1004"/>
      <c r="KCB100" s="1004"/>
      <c r="KCC100" s="1004"/>
      <c r="KCD100" s="1004"/>
      <c r="KCE100" s="1004"/>
      <c r="KCF100" s="1004"/>
      <c r="KCG100" s="1004"/>
      <c r="KCH100" s="1004"/>
      <c r="KCI100" s="1004"/>
      <c r="KCJ100" s="1004"/>
      <c r="KCK100" s="1004"/>
      <c r="KCL100" s="1004"/>
      <c r="KCM100" s="1004"/>
      <c r="KCN100" s="1004"/>
      <c r="KCO100" s="1004"/>
      <c r="KCP100" s="1004"/>
      <c r="KCQ100" s="1004"/>
      <c r="KCR100" s="1004"/>
      <c r="KCS100" s="1004"/>
      <c r="KCT100" s="1004"/>
      <c r="KCU100" s="1004"/>
      <c r="KCV100" s="1004"/>
      <c r="KCW100" s="1004"/>
      <c r="KCX100" s="1004"/>
      <c r="KCY100" s="1004"/>
      <c r="KCZ100" s="1004"/>
      <c r="KDA100" s="1004"/>
      <c r="KDB100" s="1004"/>
      <c r="KDC100" s="1004"/>
      <c r="KDD100" s="1004"/>
      <c r="KDE100" s="1004"/>
      <c r="KDF100" s="1004"/>
      <c r="KDG100" s="1004"/>
      <c r="KDH100" s="1004"/>
      <c r="KDI100" s="1004"/>
      <c r="KDJ100" s="1004"/>
      <c r="KDK100" s="1004"/>
      <c r="KDL100" s="1004"/>
      <c r="KDM100" s="1004"/>
      <c r="KDN100" s="1004"/>
      <c r="KDO100" s="1004"/>
      <c r="KDP100" s="1004"/>
      <c r="KDQ100" s="1004"/>
      <c r="KDR100" s="1004"/>
      <c r="KDS100" s="1004"/>
      <c r="KDT100" s="1004"/>
      <c r="KDU100" s="1004"/>
      <c r="KDV100" s="1004"/>
      <c r="KDW100" s="1004"/>
      <c r="KDX100" s="1004"/>
      <c r="KDY100" s="1004"/>
      <c r="KDZ100" s="1004"/>
      <c r="KEA100" s="1004"/>
      <c r="KEB100" s="1004"/>
      <c r="KEC100" s="1004"/>
      <c r="KED100" s="1004"/>
      <c r="KEE100" s="1004"/>
      <c r="KEF100" s="1004"/>
      <c r="KEG100" s="1004"/>
      <c r="KEH100" s="1004"/>
      <c r="KEI100" s="1004"/>
      <c r="KEJ100" s="1004"/>
      <c r="KEK100" s="1004"/>
      <c r="KEL100" s="1004"/>
      <c r="KEM100" s="1004"/>
      <c r="KEN100" s="1004"/>
      <c r="KEO100" s="1004"/>
      <c r="KEP100" s="1004"/>
      <c r="KEQ100" s="1004"/>
      <c r="KER100" s="1004"/>
      <c r="KES100" s="1004"/>
      <c r="KET100" s="1004"/>
      <c r="KEU100" s="1004"/>
      <c r="KEV100" s="1004"/>
      <c r="KEW100" s="1004"/>
      <c r="KEX100" s="1004"/>
      <c r="KEY100" s="1004"/>
      <c r="KEZ100" s="1004"/>
      <c r="KFA100" s="1004"/>
      <c r="KFB100" s="1004"/>
      <c r="KFC100" s="1004"/>
      <c r="KFD100" s="1004"/>
      <c r="KFE100" s="1004"/>
      <c r="KFF100" s="1004"/>
      <c r="KFG100" s="1004"/>
      <c r="KFH100" s="1004"/>
      <c r="KFI100" s="1004"/>
      <c r="KFJ100" s="1004"/>
      <c r="KFK100" s="1004"/>
      <c r="KFL100" s="1004"/>
      <c r="KFM100" s="1004"/>
      <c r="KFN100" s="1004"/>
      <c r="KFO100" s="1004"/>
      <c r="KFP100" s="1004"/>
      <c r="KFQ100" s="1004"/>
      <c r="KFR100" s="1004"/>
      <c r="KFS100" s="1004"/>
      <c r="KFT100" s="1004"/>
      <c r="KFU100" s="1004"/>
      <c r="KFV100" s="1004"/>
      <c r="KFW100" s="1004"/>
      <c r="KFX100" s="1004"/>
      <c r="KFY100" s="1004"/>
      <c r="KFZ100" s="1004"/>
      <c r="KGA100" s="1004"/>
      <c r="KGB100" s="1004"/>
      <c r="KGC100" s="1004"/>
      <c r="KGD100" s="1004"/>
      <c r="KGE100" s="1004"/>
      <c r="KGF100" s="1004"/>
      <c r="KGG100" s="1004"/>
      <c r="KGH100" s="1004"/>
      <c r="KGI100" s="1004"/>
      <c r="KGJ100" s="1004"/>
      <c r="KGK100" s="1004"/>
      <c r="KGL100" s="1004"/>
      <c r="KGM100" s="1004"/>
      <c r="KGN100" s="1004"/>
      <c r="KGO100" s="1004"/>
      <c r="KGP100" s="1004"/>
      <c r="KGQ100" s="1004"/>
      <c r="KGR100" s="1004"/>
      <c r="KGS100" s="1004"/>
      <c r="KGT100" s="1004"/>
      <c r="KGU100" s="1004"/>
      <c r="KGV100" s="1004"/>
      <c r="KGW100" s="1004"/>
      <c r="KGX100" s="1004"/>
      <c r="KGY100" s="1004"/>
      <c r="KGZ100" s="1004"/>
      <c r="KHA100" s="1004"/>
      <c r="KHB100" s="1004"/>
      <c r="KHC100" s="1004"/>
      <c r="KHD100" s="1004"/>
      <c r="KHE100" s="1004"/>
      <c r="KHF100" s="1004"/>
      <c r="KHG100" s="1004"/>
      <c r="KHH100" s="1004"/>
      <c r="KHI100" s="1004"/>
      <c r="KHJ100" s="1004"/>
      <c r="KHK100" s="1004"/>
      <c r="KHL100" s="1004"/>
      <c r="KHM100" s="1004"/>
      <c r="KHN100" s="1004"/>
      <c r="KHO100" s="1004"/>
      <c r="KHP100" s="1004"/>
      <c r="KHQ100" s="1004"/>
      <c r="KHR100" s="1004"/>
      <c r="KHS100" s="1004"/>
      <c r="KHT100" s="1004"/>
      <c r="KHU100" s="1004"/>
      <c r="KHV100" s="1004"/>
      <c r="KHW100" s="1004"/>
      <c r="KHX100" s="1004"/>
      <c r="KHY100" s="1004"/>
      <c r="KHZ100" s="1004"/>
      <c r="KIA100" s="1004"/>
      <c r="KIB100" s="1004"/>
      <c r="KIC100" s="1004"/>
      <c r="KID100" s="1004"/>
      <c r="KIE100" s="1004"/>
      <c r="KIF100" s="1004"/>
      <c r="KIG100" s="1004"/>
      <c r="KIH100" s="1004"/>
      <c r="KII100" s="1004"/>
      <c r="KIJ100" s="1004"/>
      <c r="KIK100" s="1004"/>
      <c r="KIL100" s="1004"/>
      <c r="KIM100" s="1004"/>
      <c r="KIN100" s="1004"/>
      <c r="KIO100" s="1004"/>
      <c r="KIP100" s="1004"/>
      <c r="KIQ100" s="1004"/>
      <c r="KIR100" s="1004"/>
      <c r="KIS100" s="1004"/>
      <c r="KIT100" s="1004"/>
      <c r="KIU100" s="1004"/>
      <c r="KIV100" s="1004"/>
      <c r="KIW100" s="1004"/>
      <c r="KIX100" s="1004"/>
      <c r="KIY100" s="1004"/>
      <c r="KIZ100" s="1004"/>
      <c r="KJA100" s="1004"/>
      <c r="KJB100" s="1004"/>
      <c r="KJC100" s="1004"/>
      <c r="KJD100" s="1004"/>
      <c r="KJE100" s="1004"/>
      <c r="KJF100" s="1004"/>
      <c r="KJG100" s="1004"/>
      <c r="KJH100" s="1004"/>
      <c r="KJI100" s="1004"/>
      <c r="KJJ100" s="1004"/>
      <c r="KJK100" s="1004"/>
      <c r="KJL100" s="1004"/>
      <c r="KJM100" s="1004"/>
      <c r="KJN100" s="1004"/>
      <c r="KJO100" s="1004"/>
      <c r="KJP100" s="1004"/>
      <c r="KJQ100" s="1004"/>
      <c r="KJR100" s="1004"/>
      <c r="KJS100" s="1004"/>
      <c r="KJT100" s="1004"/>
      <c r="KJU100" s="1004"/>
      <c r="KJV100" s="1004"/>
      <c r="KJW100" s="1004"/>
      <c r="KJX100" s="1004"/>
      <c r="KJY100" s="1004"/>
      <c r="KJZ100" s="1004"/>
      <c r="KKA100" s="1004"/>
      <c r="KKB100" s="1004"/>
      <c r="KKC100" s="1004"/>
      <c r="KKD100" s="1004"/>
      <c r="KKE100" s="1004"/>
      <c r="KKF100" s="1004"/>
      <c r="KKG100" s="1004"/>
      <c r="KKH100" s="1004"/>
      <c r="KKI100" s="1004"/>
      <c r="KKJ100" s="1004"/>
      <c r="KKK100" s="1004"/>
      <c r="KKL100" s="1004"/>
      <c r="KKM100" s="1004"/>
      <c r="KKN100" s="1004"/>
      <c r="KKO100" s="1004"/>
      <c r="KKP100" s="1004"/>
      <c r="KKQ100" s="1004"/>
      <c r="KKR100" s="1004"/>
      <c r="KKS100" s="1004"/>
      <c r="KKT100" s="1004"/>
      <c r="KKU100" s="1004"/>
      <c r="KKV100" s="1004"/>
      <c r="KKW100" s="1004"/>
      <c r="KKX100" s="1004"/>
      <c r="KKY100" s="1004"/>
      <c r="KKZ100" s="1004"/>
      <c r="KLA100" s="1004"/>
      <c r="KLB100" s="1004"/>
      <c r="KLC100" s="1004"/>
      <c r="KLD100" s="1004"/>
      <c r="KLE100" s="1004"/>
      <c r="KLF100" s="1004"/>
      <c r="KLG100" s="1004"/>
      <c r="KLH100" s="1004"/>
      <c r="KLI100" s="1004"/>
      <c r="KLJ100" s="1004"/>
      <c r="KLK100" s="1004"/>
      <c r="KLL100" s="1004"/>
      <c r="KLM100" s="1004"/>
      <c r="KLN100" s="1004"/>
      <c r="KLO100" s="1004"/>
      <c r="KLP100" s="1004"/>
      <c r="KLQ100" s="1004"/>
      <c r="KLR100" s="1004"/>
      <c r="KLS100" s="1004"/>
      <c r="KLT100" s="1004"/>
      <c r="KLU100" s="1004"/>
      <c r="KLV100" s="1004"/>
      <c r="KLW100" s="1004"/>
      <c r="KLX100" s="1004"/>
      <c r="KLY100" s="1004"/>
      <c r="KLZ100" s="1004"/>
      <c r="KMA100" s="1004"/>
      <c r="KMB100" s="1004"/>
      <c r="KMC100" s="1004"/>
      <c r="KMD100" s="1004"/>
      <c r="KME100" s="1004"/>
      <c r="KMF100" s="1004"/>
      <c r="KMG100" s="1004"/>
      <c r="KMH100" s="1004"/>
      <c r="KMI100" s="1004"/>
      <c r="KMJ100" s="1004"/>
      <c r="KMK100" s="1004"/>
      <c r="KML100" s="1004"/>
      <c r="KMM100" s="1004"/>
      <c r="KMN100" s="1004"/>
      <c r="KMO100" s="1004"/>
      <c r="KMP100" s="1004"/>
      <c r="KMQ100" s="1004"/>
      <c r="KMR100" s="1004"/>
      <c r="KMS100" s="1004"/>
      <c r="KMT100" s="1004"/>
      <c r="KMU100" s="1004"/>
      <c r="KMV100" s="1004"/>
      <c r="KMW100" s="1004"/>
      <c r="KMX100" s="1004"/>
      <c r="KMY100" s="1004"/>
      <c r="KMZ100" s="1004"/>
      <c r="KNA100" s="1004"/>
      <c r="KNB100" s="1004"/>
      <c r="KNC100" s="1004"/>
      <c r="KND100" s="1004"/>
      <c r="KNE100" s="1004"/>
      <c r="KNF100" s="1004"/>
      <c r="KNG100" s="1004"/>
      <c r="KNH100" s="1004"/>
      <c r="KNI100" s="1004"/>
      <c r="KNJ100" s="1004"/>
      <c r="KNK100" s="1004"/>
      <c r="KNL100" s="1004"/>
      <c r="KNM100" s="1004"/>
      <c r="KNN100" s="1004"/>
      <c r="KNO100" s="1004"/>
      <c r="KNP100" s="1004"/>
      <c r="KNQ100" s="1004"/>
      <c r="KNR100" s="1004"/>
      <c r="KNS100" s="1004"/>
      <c r="KNT100" s="1004"/>
      <c r="KNU100" s="1004"/>
      <c r="KNV100" s="1004"/>
      <c r="KNW100" s="1004"/>
      <c r="KNX100" s="1004"/>
      <c r="KNY100" s="1004"/>
      <c r="KNZ100" s="1004"/>
      <c r="KOA100" s="1004"/>
      <c r="KOB100" s="1004"/>
      <c r="KOC100" s="1004"/>
      <c r="KOD100" s="1004"/>
      <c r="KOE100" s="1004"/>
      <c r="KOF100" s="1004"/>
      <c r="KOG100" s="1004"/>
      <c r="KOH100" s="1004"/>
      <c r="KOI100" s="1004"/>
      <c r="KOJ100" s="1004"/>
      <c r="KOK100" s="1004"/>
      <c r="KOL100" s="1004"/>
      <c r="KOM100" s="1004"/>
      <c r="KON100" s="1004"/>
      <c r="KOO100" s="1004"/>
      <c r="KOP100" s="1004"/>
      <c r="KOQ100" s="1004"/>
      <c r="KOR100" s="1004"/>
      <c r="KOS100" s="1004"/>
      <c r="KOT100" s="1004"/>
      <c r="KOU100" s="1004"/>
      <c r="KOV100" s="1004"/>
      <c r="KOW100" s="1004"/>
      <c r="KOX100" s="1004"/>
      <c r="KOY100" s="1004"/>
      <c r="KOZ100" s="1004"/>
      <c r="KPA100" s="1004"/>
      <c r="KPB100" s="1004"/>
      <c r="KPC100" s="1004"/>
      <c r="KPD100" s="1004"/>
      <c r="KPE100" s="1004"/>
      <c r="KPF100" s="1004"/>
      <c r="KPG100" s="1004"/>
      <c r="KPH100" s="1004"/>
      <c r="KPI100" s="1004"/>
      <c r="KPJ100" s="1004"/>
      <c r="KPK100" s="1004"/>
      <c r="KPL100" s="1004"/>
      <c r="KPM100" s="1004"/>
      <c r="KPN100" s="1004"/>
      <c r="KPO100" s="1004"/>
      <c r="KPP100" s="1004"/>
      <c r="KPQ100" s="1004"/>
      <c r="KPR100" s="1004"/>
      <c r="KPS100" s="1004"/>
      <c r="KPT100" s="1004"/>
      <c r="KPU100" s="1004"/>
      <c r="KPV100" s="1004"/>
      <c r="KPW100" s="1004"/>
      <c r="KPX100" s="1004"/>
      <c r="KPY100" s="1004"/>
      <c r="KPZ100" s="1004"/>
      <c r="KQA100" s="1004"/>
      <c r="KQB100" s="1004"/>
      <c r="KQC100" s="1004"/>
      <c r="KQD100" s="1004"/>
      <c r="KQE100" s="1004"/>
      <c r="KQF100" s="1004"/>
      <c r="KQG100" s="1004"/>
      <c r="KQH100" s="1004"/>
      <c r="KQI100" s="1004"/>
      <c r="KQJ100" s="1004"/>
      <c r="KQK100" s="1004"/>
      <c r="KQL100" s="1004"/>
      <c r="KQM100" s="1004"/>
      <c r="KQN100" s="1004"/>
      <c r="KQO100" s="1004"/>
      <c r="KQP100" s="1004"/>
      <c r="KQQ100" s="1004"/>
      <c r="KQR100" s="1004"/>
      <c r="KQS100" s="1004"/>
      <c r="KQT100" s="1004"/>
      <c r="KQU100" s="1004"/>
      <c r="KQV100" s="1004"/>
      <c r="KQW100" s="1004"/>
      <c r="KQX100" s="1004"/>
      <c r="KQY100" s="1004"/>
      <c r="KQZ100" s="1004"/>
      <c r="KRA100" s="1004"/>
      <c r="KRB100" s="1004"/>
      <c r="KRC100" s="1004"/>
      <c r="KRD100" s="1004"/>
      <c r="KRE100" s="1004"/>
      <c r="KRF100" s="1004"/>
      <c r="KRG100" s="1004"/>
      <c r="KRH100" s="1004"/>
      <c r="KRI100" s="1004"/>
      <c r="KRJ100" s="1004"/>
      <c r="KRK100" s="1004"/>
      <c r="KRL100" s="1004"/>
      <c r="KRM100" s="1004"/>
      <c r="KRN100" s="1004"/>
      <c r="KRO100" s="1004"/>
      <c r="KRP100" s="1004"/>
      <c r="KRQ100" s="1004"/>
      <c r="KRR100" s="1004"/>
      <c r="KRS100" s="1004"/>
      <c r="KRT100" s="1004"/>
      <c r="KRU100" s="1004"/>
      <c r="KRV100" s="1004"/>
      <c r="KRW100" s="1004"/>
      <c r="KRX100" s="1004"/>
      <c r="KRY100" s="1004"/>
      <c r="KRZ100" s="1004"/>
      <c r="KSA100" s="1004"/>
      <c r="KSB100" s="1004"/>
      <c r="KSC100" s="1004"/>
      <c r="KSD100" s="1004"/>
      <c r="KSE100" s="1004"/>
      <c r="KSF100" s="1004"/>
      <c r="KSG100" s="1004"/>
      <c r="KSH100" s="1004"/>
      <c r="KSI100" s="1004"/>
      <c r="KSJ100" s="1004"/>
      <c r="KSK100" s="1004"/>
      <c r="KSL100" s="1004"/>
      <c r="KSM100" s="1004"/>
      <c r="KSN100" s="1004"/>
      <c r="KSO100" s="1004"/>
      <c r="KSP100" s="1004"/>
      <c r="KSQ100" s="1004"/>
      <c r="KSR100" s="1004"/>
      <c r="KSS100" s="1004"/>
      <c r="KST100" s="1004"/>
      <c r="KSU100" s="1004"/>
      <c r="KSV100" s="1004"/>
      <c r="KSW100" s="1004"/>
      <c r="KSX100" s="1004"/>
      <c r="KSY100" s="1004"/>
      <c r="KSZ100" s="1004"/>
      <c r="KTA100" s="1004"/>
      <c r="KTB100" s="1004"/>
      <c r="KTC100" s="1004"/>
      <c r="KTD100" s="1004"/>
      <c r="KTE100" s="1004"/>
      <c r="KTF100" s="1004"/>
      <c r="KTG100" s="1004"/>
      <c r="KTH100" s="1004"/>
      <c r="KTI100" s="1004"/>
      <c r="KTJ100" s="1004"/>
      <c r="KTK100" s="1004"/>
      <c r="KTL100" s="1004"/>
      <c r="KTM100" s="1004"/>
      <c r="KTN100" s="1004"/>
      <c r="KTO100" s="1004"/>
      <c r="KTP100" s="1004"/>
      <c r="KTQ100" s="1004"/>
      <c r="KTR100" s="1004"/>
      <c r="KTS100" s="1004"/>
      <c r="KTT100" s="1004"/>
      <c r="KTU100" s="1004"/>
      <c r="KTV100" s="1004"/>
      <c r="KTW100" s="1004"/>
      <c r="KTX100" s="1004"/>
      <c r="KTY100" s="1004"/>
      <c r="KTZ100" s="1004"/>
      <c r="KUA100" s="1004"/>
      <c r="KUB100" s="1004"/>
      <c r="KUC100" s="1004"/>
      <c r="KUD100" s="1004"/>
      <c r="KUE100" s="1004"/>
      <c r="KUF100" s="1004"/>
      <c r="KUG100" s="1004"/>
      <c r="KUH100" s="1004"/>
      <c r="KUI100" s="1004"/>
      <c r="KUJ100" s="1004"/>
      <c r="KUK100" s="1004"/>
      <c r="KUL100" s="1004"/>
      <c r="KUM100" s="1004"/>
      <c r="KUN100" s="1004"/>
      <c r="KUO100" s="1004"/>
      <c r="KUP100" s="1004"/>
      <c r="KUQ100" s="1004"/>
      <c r="KUR100" s="1004"/>
      <c r="KUS100" s="1004"/>
      <c r="KUT100" s="1004"/>
      <c r="KUU100" s="1004"/>
      <c r="KUV100" s="1004"/>
      <c r="KUW100" s="1004"/>
      <c r="KUX100" s="1004"/>
      <c r="KUY100" s="1004"/>
      <c r="KUZ100" s="1004"/>
      <c r="KVA100" s="1004"/>
      <c r="KVB100" s="1004"/>
      <c r="KVC100" s="1004"/>
      <c r="KVD100" s="1004"/>
      <c r="KVE100" s="1004"/>
      <c r="KVF100" s="1004"/>
      <c r="KVG100" s="1004"/>
      <c r="KVH100" s="1004"/>
      <c r="KVI100" s="1004"/>
      <c r="KVJ100" s="1004"/>
      <c r="KVK100" s="1004"/>
      <c r="KVL100" s="1004"/>
      <c r="KVM100" s="1004"/>
      <c r="KVN100" s="1004"/>
      <c r="KVO100" s="1004"/>
      <c r="KVP100" s="1004"/>
      <c r="KVQ100" s="1004"/>
      <c r="KVR100" s="1004"/>
      <c r="KVS100" s="1004"/>
      <c r="KVT100" s="1004"/>
      <c r="KVU100" s="1004"/>
      <c r="KVV100" s="1004"/>
      <c r="KVW100" s="1004"/>
      <c r="KVX100" s="1004"/>
      <c r="KVY100" s="1004"/>
      <c r="KVZ100" s="1004"/>
      <c r="KWA100" s="1004"/>
      <c r="KWB100" s="1004"/>
      <c r="KWC100" s="1004"/>
      <c r="KWD100" s="1004"/>
      <c r="KWE100" s="1004"/>
      <c r="KWF100" s="1004"/>
      <c r="KWG100" s="1004"/>
      <c r="KWH100" s="1004"/>
      <c r="KWI100" s="1004"/>
      <c r="KWJ100" s="1004"/>
      <c r="KWK100" s="1004"/>
      <c r="KWL100" s="1004"/>
      <c r="KWM100" s="1004"/>
      <c r="KWN100" s="1004"/>
      <c r="KWO100" s="1004"/>
      <c r="KWP100" s="1004"/>
      <c r="KWQ100" s="1004"/>
      <c r="KWR100" s="1004"/>
      <c r="KWS100" s="1004"/>
      <c r="KWT100" s="1004"/>
      <c r="KWU100" s="1004"/>
      <c r="KWV100" s="1004"/>
      <c r="KWW100" s="1004"/>
      <c r="KWX100" s="1004"/>
      <c r="KWY100" s="1004"/>
      <c r="KWZ100" s="1004"/>
      <c r="KXA100" s="1004"/>
      <c r="KXB100" s="1004"/>
      <c r="KXC100" s="1004"/>
      <c r="KXD100" s="1004"/>
      <c r="KXE100" s="1004"/>
      <c r="KXF100" s="1004"/>
      <c r="KXG100" s="1004"/>
      <c r="KXH100" s="1004"/>
      <c r="KXI100" s="1004"/>
      <c r="KXJ100" s="1004"/>
      <c r="KXK100" s="1004"/>
      <c r="KXL100" s="1004"/>
      <c r="KXM100" s="1004"/>
      <c r="KXN100" s="1004"/>
      <c r="KXO100" s="1004"/>
      <c r="KXP100" s="1004"/>
      <c r="KXQ100" s="1004"/>
      <c r="KXR100" s="1004"/>
      <c r="KXS100" s="1004"/>
      <c r="KXT100" s="1004"/>
      <c r="KXU100" s="1004"/>
      <c r="KXV100" s="1004"/>
      <c r="KXW100" s="1004"/>
      <c r="KXX100" s="1004"/>
      <c r="KXY100" s="1004"/>
      <c r="KXZ100" s="1004"/>
      <c r="KYA100" s="1004"/>
      <c r="KYB100" s="1004"/>
      <c r="KYC100" s="1004"/>
      <c r="KYD100" s="1004"/>
      <c r="KYE100" s="1004"/>
      <c r="KYF100" s="1004"/>
      <c r="KYG100" s="1004"/>
      <c r="KYH100" s="1004"/>
      <c r="KYI100" s="1004"/>
      <c r="KYJ100" s="1004"/>
      <c r="KYK100" s="1004"/>
      <c r="KYL100" s="1004"/>
      <c r="KYM100" s="1004"/>
      <c r="KYN100" s="1004"/>
      <c r="KYO100" s="1004"/>
      <c r="KYP100" s="1004"/>
      <c r="KYQ100" s="1004"/>
      <c r="KYR100" s="1004"/>
      <c r="KYS100" s="1004"/>
      <c r="KYT100" s="1004"/>
      <c r="KYU100" s="1004"/>
      <c r="KYV100" s="1004"/>
      <c r="KYW100" s="1004"/>
      <c r="KYX100" s="1004"/>
      <c r="KYY100" s="1004"/>
      <c r="KYZ100" s="1004"/>
      <c r="KZA100" s="1004"/>
      <c r="KZB100" s="1004"/>
      <c r="KZC100" s="1004"/>
      <c r="KZD100" s="1004"/>
      <c r="KZE100" s="1004"/>
      <c r="KZF100" s="1004"/>
      <c r="KZG100" s="1004"/>
      <c r="KZH100" s="1004"/>
      <c r="KZI100" s="1004"/>
      <c r="KZJ100" s="1004"/>
      <c r="KZK100" s="1004"/>
      <c r="KZL100" s="1004"/>
      <c r="KZM100" s="1004"/>
      <c r="KZN100" s="1004"/>
      <c r="KZO100" s="1004"/>
      <c r="KZP100" s="1004"/>
      <c r="KZQ100" s="1004"/>
      <c r="KZR100" s="1004"/>
      <c r="KZS100" s="1004"/>
      <c r="KZT100" s="1004"/>
      <c r="KZU100" s="1004"/>
      <c r="KZV100" s="1004"/>
      <c r="KZW100" s="1004"/>
      <c r="KZX100" s="1004"/>
      <c r="KZY100" s="1004"/>
      <c r="KZZ100" s="1004"/>
      <c r="LAA100" s="1004"/>
      <c r="LAB100" s="1004"/>
      <c r="LAC100" s="1004"/>
      <c r="LAD100" s="1004"/>
      <c r="LAE100" s="1004"/>
      <c r="LAF100" s="1004"/>
      <c r="LAG100" s="1004"/>
      <c r="LAH100" s="1004"/>
      <c r="LAI100" s="1004"/>
      <c r="LAJ100" s="1004"/>
      <c r="LAK100" s="1004"/>
      <c r="LAL100" s="1004"/>
      <c r="LAM100" s="1004"/>
      <c r="LAN100" s="1004"/>
      <c r="LAO100" s="1004"/>
      <c r="LAP100" s="1004"/>
      <c r="LAQ100" s="1004"/>
      <c r="LAR100" s="1004"/>
      <c r="LAS100" s="1004"/>
      <c r="LAT100" s="1004"/>
      <c r="LAU100" s="1004"/>
      <c r="LAV100" s="1004"/>
      <c r="LAW100" s="1004"/>
      <c r="LAX100" s="1004"/>
      <c r="LAY100" s="1004"/>
      <c r="LAZ100" s="1004"/>
      <c r="LBA100" s="1004"/>
      <c r="LBB100" s="1004"/>
      <c r="LBC100" s="1004"/>
      <c r="LBD100" s="1004"/>
      <c r="LBE100" s="1004"/>
      <c r="LBF100" s="1004"/>
      <c r="LBG100" s="1004"/>
      <c r="LBH100" s="1004"/>
      <c r="LBI100" s="1004"/>
      <c r="LBJ100" s="1004"/>
      <c r="LBK100" s="1004"/>
      <c r="LBL100" s="1004"/>
      <c r="LBM100" s="1004"/>
      <c r="LBN100" s="1004"/>
      <c r="LBO100" s="1004"/>
      <c r="LBP100" s="1004"/>
      <c r="LBQ100" s="1004"/>
      <c r="LBR100" s="1004"/>
      <c r="LBS100" s="1004"/>
      <c r="LBT100" s="1004"/>
      <c r="LBU100" s="1004"/>
      <c r="LBV100" s="1004"/>
      <c r="LBW100" s="1004"/>
      <c r="LBX100" s="1004"/>
      <c r="LBY100" s="1004"/>
      <c r="LBZ100" s="1004"/>
      <c r="LCA100" s="1004"/>
      <c r="LCB100" s="1004"/>
      <c r="LCC100" s="1004"/>
      <c r="LCD100" s="1004"/>
      <c r="LCE100" s="1004"/>
      <c r="LCF100" s="1004"/>
      <c r="LCG100" s="1004"/>
      <c r="LCH100" s="1004"/>
      <c r="LCI100" s="1004"/>
      <c r="LCJ100" s="1004"/>
      <c r="LCK100" s="1004"/>
      <c r="LCL100" s="1004"/>
      <c r="LCM100" s="1004"/>
      <c r="LCN100" s="1004"/>
      <c r="LCO100" s="1004"/>
      <c r="LCP100" s="1004"/>
      <c r="LCQ100" s="1004"/>
      <c r="LCR100" s="1004"/>
      <c r="LCS100" s="1004"/>
      <c r="LCT100" s="1004"/>
      <c r="LCU100" s="1004"/>
      <c r="LCV100" s="1004"/>
      <c r="LCW100" s="1004"/>
      <c r="LCX100" s="1004"/>
      <c r="LCY100" s="1004"/>
      <c r="LCZ100" s="1004"/>
      <c r="LDA100" s="1004"/>
      <c r="LDB100" s="1004"/>
      <c r="LDC100" s="1004"/>
      <c r="LDD100" s="1004"/>
      <c r="LDE100" s="1004"/>
      <c r="LDF100" s="1004"/>
      <c r="LDG100" s="1004"/>
      <c r="LDH100" s="1004"/>
      <c r="LDI100" s="1004"/>
      <c r="LDJ100" s="1004"/>
      <c r="LDK100" s="1004"/>
      <c r="LDL100" s="1004"/>
      <c r="LDM100" s="1004"/>
      <c r="LDN100" s="1004"/>
      <c r="LDO100" s="1004"/>
      <c r="LDP100" s="1004"/>
      <c r="LDQ100" s="1004"/>
      <c r="LDR100" s="1004"/>
      <c r="LDS100" s="1004"/>
      <c r="LDT100" s="1004"/>
      <c r="LDU100" s="1004"/>
      <c r="LDV100" s="1004"/>
      <c r="LDW100" s="1004"/>
      <c r="LDX100" s="1004"/>
      <c r="LDY100" s="1004"/>
      <c r="LDZ100" s="1004"/>
      <c r="LEA100" s="1004"/>
      <c r="LEB100" s="1004"/>
      <c r="LEC100" s="1004"/>
      <c r="LED100" s="1004"/>
      <c r="LEE100" s="1004"/>
      <c r="LEF100" s="1004"/>
      <c r="LEG100" s="1004"/>
      <c r="LEH100" s="1004"/>
      <c r="LEI100" s="1004"/>
      <c r="LEJ100" s="1004"/>
      <c r="LEK100" s="1004"/>
      <c r="LEL100" s="1004"/>
      <c r="LEM100" s="1004"/>
      <c r="LEN100" s="1004"/>
      <c r="LEO100" s="1004"/>
      <c r="LEP100" s="1004"/>
      <c r="LEQ100" s="1004"/>
      <c r="LER100" s="1004"/>
      <c r="LES100" s="1004"/>
      <c r="LET100" s="1004"/>
      <c r="LEU100" s="1004"/>
      <c r="LEV100" s="1004"/>
      <c r="LEW100" s="1004"/>
      <c r="LEX100" s="1004"/>
      <c r="LEY100" s="1004"/>
      <c r="LEZ100" s="1004"/>
      <c r="LFA100" s="1004"/>
      <c r="LFB100" s="1004"/>
      <c r="LFC100" s="1004"/>
      <c r="LFD100" s="1004"/>
      <c r="LFE100" s="1004"/>
      <c r="LFF100" s="1004"/>
      <c r="LFG100" s="1004"/>
      <c r="LFH100" s="1004"/>
      <c r="LFI100" s="1004"/>
      <c r="LFJ100" s="1004"/>
      <c r="LFK100" s="1004"/>
      <c r="LFL100" s="1004"/>
      <c r="LFM100" s="1004"/>
      <c r="LFN100" s="1004"/>
      <c r="LFO100" s="1004"/>
      <c r="LFP100" s="1004"/>
      <c r="LFQ100" s="1004"/>
      <c r="LFR100" s="1004"/>
      <c r="LFS100" s="1004"/>
      <c r="LFT100" s="1004"/>
      <c r="LFU100" s="1004"/>
      <c r="LFV100" s="1004"/>
      <c r="LFW100" s="1004"/>
      <c r="LFX100" s="1004"/>
      <c r="LFY100" s="1004"/>
      <c r="LFZ100" s="1004"/>
      <c r="LGA100" s="1004"/>
      <c r="LGB100" s="1004"/>
      <c r="LGC100" s="1004"/>
      <c r="LGD100" s="1004"/>
      <c r="LGE100" s="1004"/>
      <c r="LGF100" s="1004"/>
      <c r="LGG100" s="1004"/>
      <c r="LGH100" s="1004"/>
      <c r="LGI100" s="1004"/>
      <c r="LGJ100" s="1004"/>
      <c r="LGK100" s="1004"/>
      <c r="LGL100" s="1004"/>
      <c r="LGM100" s="1004"/>
      <c r="LGN100" s="1004"/>
      <c r="LGO100" s="1004"/>
      <c r="LGP100" s="1004"/>
      <c r="LGQ100" s="1004"/>
      <c r="LGR100" s="1004"/>
      <c r="LGS100" s="1004"/>
      <c r="LGT100" s="1004"/>
      <c r="LGU100" s="1004"/>
      <c r="LGV100" s="1004"/>
      <c r="LGW100" s="1004"/>
      <c r="LGX100" s="1004"/>
      <c r="LGY100" s="1004"/>
      <c r="LGZ100" s="1004"/>
      <c r="LHA100" s="1004"/>
      <c r="LHB100" s="1004"/>
      <c r="LHC100" s="1004"/>
      <c r="LHD100" s="1004"/>
      <c r="LHE100" s="1004"/>
      <c r="LHF100" s="1004"/>
      <c r="LHG100" s="1004"/>
      <c r="LHH100" s="1004"/>
      <c r="LHI100" s="1004"/>
      <c r="LHJ100" s="1004"/>
      <c r="LHK100" s="1004"/>
      <c r="LHL100" s="1004"/>
      <c r="LHM100" s="1004"/>
      <c r="LHN100" s="1004"/>
      <c r="LHO100" s="1004"/>
      <c r="LHP100" s="1004"/>
      <c r="LHQ100" s="1004"/>
      <c r="LHR100" s="1004"/>
      <c r="LHS100" s="1004"/>
      <c r="LHT100" s="1004"/>
      <c r="LHU100" s="1004"/>
      <c r="LHV100" s="1004"/>
      <c r="LHW100" s="1004"/>
      <c r="LHX100" s="1004"/>
      <c r="LHY100" s="1004"/>
      <c r="LHZ100" s="1004"/>
      <c r="LIA100" s="1004"/>
      <c r="LIB100" s="1004"/>
      <c r="LIC100" s="1004"/>
      <c r="LID100" s="1004"/>
      <c r="LIE100" s="1004"/>
      <c r="LIF100" s="1004"/>
      <c r="LIG100" s="1004"/>
      <c r="LIH100" s="1004"/>
      <c r="LII100" s="1004"/>
      <c r="LIJ100" s="1004"/>
      <c r="LIK100" s="1004"/>
      <c r="LIL100" s="1004"/>
      <c r="LIM100" s="1004"/>
      <c r="LIN100" s="1004"/>
      <c r="LIO100" s="1004"/>
      <c r="LIP100" s="1004"/>
      <c r="LIQ100" s="1004"/>
      <c r="LIR100" s="1004"/>
      <c r="LIS100" s="1004"/>
      <c r="LIT100" s="1004"/>
      <c r="LIU100" s="1004"/>
      <c r="LIV100" s="1004"/>
      <c r="LIW100" s="1004"/>
      <c r="LIX100" s="1004"/>
      <c r="LIY100" s="1004"/>
      <c r="LIZ100" s="1004"/>
      <c r="LJA100" s="1004"/>
      <c r="LJB100" s="1004"/>
      <c r="LJC100" s="1004"/>
      <c r="LJD100" s="1004"/>
      <c r="LJE100" s="1004"/>
      <c r="LJF100" s="1004"/>
      <c r="LJG100" s="1004"/>
      <c r="LJH100" s="1004"/>
      <c r="LJI100" s="1004"/>
      <c r="LJJ100" s="1004"/>
      <c r="LJK100" s="1004"/>
      <c r="LJL100" s="1004"/>
      <c r="LJM100" s="1004"/>
      <c r="LJN100" s="1004"/>
      <c r="LJO100" s="1004"/>
      <c r="LJP100" s="1004"/>
      <c r="LJQ100" s="1004"/>
      <c r="LJR100" s="1004"/>
      <c r="LJS100" s="1004"/>
      <c r="LJT100" s="1004"/>
      <c r="LJU100" s="1004"/>
      <c r="LJV100" s="1004"/>
      <c r="LJW100" s="1004"/>
      <c r="LJX100" s="1004"/>
      <c r="LJY100" s="1004"/>
      <c r="LJZ100" s="1004"/>
      <c r="LKA100" s="1004"/>
      <c r="LKB100" s="1004"/>
      <c r="LKC100" s="1004"/>
      <c r="LKD100" s="1004"/>
      <c r="LKE100" s="1004"/>
      <c r="LKF100" s="1004"/>
      <c r="LKG100" s="1004"/>
      <c r="LKH100" s="1004"/>
      <c r="LKI100" s="1004"/>
      <c r="LKJ100" s="1004"/>
      <c r="LKK100" s="1004"/>
      <c r="LKL100" s="1004"/>
      <c r="LKM100" s="1004"/>
      <c r="LKN100" s="1004"/>
      <c r="LKO100" s="1004"/>
      <c r="LKP100" s="1004"/>
      <c r="LKQ100" s="1004"/>
      <c r="LKR100" s="1004"/>
      <c r="LKS100" s="1004"/>
      <c r="LKT100" s="1004"/>
      <c r="LKU100" s="1004"/>
      <c r="LKV100" s="1004"/>
      <c r="LKW100" s="1004"/>
      <c r="LKX100" s="1004"/>
      <c r="LKY100" s="1004"/>
      <c r="LKZ100" s="1004"/>
      <c r="LLA100" s="1004"/>
      <c r="LLB100" s="1004"/>
      <c r="LLC100" s="1004"/>
      <c r="LLD100" s="1004"/>
      <c r="LLE100" s="1004"/>
      <c r="LLF100" s="1004"/>
      <c r="LLG100" s="1004"/>
      <c r="LLH100" s="1004"/>
      <c r="LLI100" s="1004"/>
      <c r="LLJ100" s="1004"/>
      <c r="LLK100" s="1004"/>
      <c r="LLL100" s="1004"/>
      <c r="LLM100" s="1004"/>
      <c r="LLN100" s="1004"/>
      <c r="LLO100" s="1004"/>
      <c r="LLP100" s="1004"/>
      <c r="LLQ100" s="1004"/>
      <c r="LLR100" s="1004"/>
      <c r="LLS100" s="1004"/>
      <c r="LLT100" s="1004"/>
      <c r="LLU100" s="1004"/>
      <c r="LLV100" s="1004"/>
      <c r="LLW100" s="1004"/>
      <c r="LLX100" s="1004"/>
      <c r="LLY100" s="1004"/>
      <c r="LLZ100" s="1004"/>
      <c r="LMA100" s="1004"/>
      <c r="LMB100" s="1004"/>
      <c r="LMC100" s="1004"/>
      <c r="LMD100" s="1004"/>
      <c r="LME100" s="1004"/>
      <c r="LMF100" s="1004"/>
      <c r="LMG100" s="1004"/>
      <c r="LMH100" s="1004"/>
      <c r="LMI100" s="1004"/>
      <c r="LMJ100" s="1004"/>
      <c r="LMK100" s="1004"/>
      <c r="LML100" s="1004"/>
      <c r="LMM100" s="1004"/>
      <c r="LMN100" s="1004"/>
      <c r="LMO100" s="1004"/>
      <c r="LMP100" s="1004"/>
      <c r="LMQ100" s="1004"/>
      <c r="LMR100" s="1004"/>
      <c r="LMS100" s="1004"/>
      <c r="LMT100" s="1004"/>
      <c r="LMU100" s="1004"/>
      <c r="LMV100" s="1004"/>
      <c r="LMW100" s="1004"/>
      <c r="LMX100" s="1004"/>
      <c r="LMY100" s="1004"/>
      <c r="LMZ100" s="1004"/>
      <c r="LNA100" s="1004"/>
      <c r="LNB100" s="1004"/>
      <c r="LNC100" s="1004"/>
      <c r="LND100" s="1004"/>
      <c r="LNE100" s="1004"/>
      <c r="LNF100" s="1004"/>
      <c r="LNG100" s="1004"/>
      <c r="LNH100" s="1004"/>
      <c r="LNI100" s="1004"/>
      <c r="LNJ100" s="1004"/>
      <c r="LNK100" s="1004"/>
      <c r="LNL100" s="1004"/>
      <c r="LNM100" s="1004"/>
      <c r="LNN100" s="1004"/>
      <c r="LNO100" s="1004"/>
      <c r="LNP100" s="1004"/>
      <c r="LNQ100" s="1004"/>
      <c r="LNR100" s="1004"/>
      <c r="LNS100" s="1004"/>
      <c r="LNT100" s="1004"/>
      <c r="LNU100" s="1004"/>
      <c r="LNV100" s="1004"/>
      <c r="LNW100" s="1004"/>
      <c r="LNX100" s="1004"/>
      <c r="LNY100" s="1004"/>
      <c r="LNZ100" s="1004"/>
      <c r="LOA100" s="1004"/>
      <c r="LOB100" s="1004"/>
      <c r="LOC100" s="1004"/>
      <c r="LOD100" s="1004"/>
      <c r="LOE100" s="1004"/>
      <c r="LOF100" s="1004"/>
      <c r="LOG100" s="1004"/>
      <c r="LOH100" s="1004"/>
      <c r="LOI100" s="1004"/>
      <c r="LOJ100" s="1004"/>
      <c r="LOK100" s="1004"/>
      <c r="LOL100" s="1004"/>
      <c r="LOM100" s="1004"/>
      <c r="LON100" s="1004"/>
      <c r="LOO100" s="1004"/>
      <c r="LOP100" s="1004"/>
      <c r="LOQ100" s="1004"/>
      <c r="LOR100" s="1004"/>
      <c r="LOS100" s="1004"/>
      <c r="LOT100" s="1004"/>
      <c r="LOU100" s="1004"/>
      <c r="LOV100" s="1004"/>
      <c r="LOW100" s="1004"/>
      <c r="LOX100" s="1004"/>
      <c r="LOY100" s="1004"/>
      <c r="LOZ100" s="1004"/>
      <c r="LPA100" s="1004"/>
      <c r="LPB100" s="1004"/>
      <c r="LPC100" s="1004"/>
      <c r="LPD100" s="1004"/>
      <c r="LPE100" s="1004"/>
      <c r="LPF100" s="1004"/>
      <c r="LPG100" s="1004"/>
      <c r="LPH100" s="1004"/>
      <c r="LPI100" s="1004"/>
      <c r="LPJ100" s="1004"/>
      <c r="LPK100" s="1004"/>
      <c r="LPL100" s="1004"/>
      <c r="LPM100" s="1004"/>
      <c r="LPN100" s="1004"/>
      <c r="LPO100" s="1004"/>
      <c r="LPP100" s="1004"/>
      <c r="LPQ100" s="1004"/>
      <c r="LPR100" s="1004"/>
      <c r="LPS100" s="1004"/>
      <c r="LPT100" s="1004"/>
      <c r="LPU100" s="1004"/>
      <c r="LPV100" s="1004"/>
      <c r="LPW100" s="1004"/>
      <c r="LPX100" s="1004"/>
      <c r="LPY100" s="1004"/>
      <c r="LPZ100" s="1004"/>
      <c r="LQA100" s="1004"/>
      <c r="LQB100" s="1004"/>
      <c r="LQC100" s="1004"/>
      <c r="LQD100" s="1004"/>
      <c r="LQE100" s="1004"/>
      <c r="LQF100" s="1004"/>
      <c r="LQG100" s="1004"/>
      <c r="LQH100" s="1004"/>
      <c r="LQI100" s="1004"/>
      <c r="LQJ100" s="1004"/>
      <c r="LQK100" s="1004"/>
      <c r="LQL100" s="1004"/>
      <c r="LQM100" s="1004"/>
      <c r="LQN100" s="1004"/>
      <c r="LQO100" s="1004"/>
      <c r="LQP100" s="1004"/>
      <c r="LQQ100" s="1004"/>
      <c r="LQR100" s="1004"/>
      <c r="LQS100" s="1004"/>
      <c r="LQT100" s="1004"/>
      <c r="LQU100" s="1004"/>
      <c r="LQV100" s="1004"/>
      <c r="LQW100" s="1004"/>
      <c r="LQX100" s="1004"/>
      <c r="LQY100" s="1004"/>
      <c r="LQZ100" s="1004"/>
      <c r="LRA100" s="1004"/>
      <c r="LRB100" s="1004"/>
      <c r="LRC100" s="1004"/>
      <c r="LRD100" s="1004"/>
      <c r="LRE100" s="1004"/>
      <c r="LRF100" s="1004"/>
      <c r="LRG100" s="1004"/>
      <c r="LRH100" s="1004"/>
      <c r="LRI100" s="1004"/>
      <c r="LRJ100" s="1004"/>
      <c r="LRK100" s="1004"/>
      <c r="LRL100" s="1004"/>
      <c r="LRM100" s="1004"/>
      <c r="LRN100" s="1004"/>
      <c r="LRO100" s="1004"/>
      <c r="LRP100" s="1004"/>
      <c r="LRQ100" s="1004"/>
      <c r="LRR100" s="1004"/>
      <c r="LRS100" s="1004"/>
      <c r="LRT100" s="1004"/>
      <c r="LRU100" s="1004"/>
      <c r="LRV100" s="1004"/>
      <c r="LRW100" s="1004"/>
      <c r="LRX100" s="1004"/>
      <c r="LRY100" s="1004"/>
      <c r="LRZ100" s="1004"/>
      <c r="LSA100" s="1004"/>
      <c r="LSB100" s="1004"/>
      <c r="LSC100" s="1004"/>
      <c r="LSD100" s="1004"/>
      <c r="LSE100" s="1004"/>
      <c r="LSF100" s="1004"/>
      <c r="LSG100" s="1004"/>
      <c r="LSH100" s="1004"/>
      <c r="LSI100" s="1004"/>
      <c r="LSJ100" s="1004"/>
      <c r="LSK100" s="1004"/>
      <c r="LSL100" s="1004"/>
      <c r="LSM100" s="1004"/>
      <c r="LSN100" s="1004"/>
      <c r="LSO100" s="1004"/>
      <c r="LSP100" s="1004"/>
      <c r="LSQ100" s="1004"/>
      <c r="LSR100" s="1004"/>
      <c r="LSS100" s="1004"/>
      <c r="LST100" s="1004"/>
      <c r="LSU100" s="1004"/>
      <c r="LSV100" s="1004"/>
      <c r="LSW100" s="1004"/>
      <c r="LSX100" s="1004"/>
      <c r="LSY100" s="1004"/>
      <c r="LSZ100" s="1004"/>
      <c r="LTA100" s="1004"/>
      <c r="LTB100" s="1004"/>
      <c r="LTC100" s="1004"/>
      <c r="LTD100" s="1004"/>
      <c r="LTE100" s="1004"/>
      <c r="LTF100" s="1004"/>
      <c r="LTG100" s="1004"/>
      <c r="LTH100" s="1004"/>
      <c r="LTI100" s="1004"/>
      <c r="LTJ100" s="1004"/>
      <c r="LTK100" s="1004"/>
      <c r="LTL100" s="1004"/>
      <c r="LTM100" s="1004"/>
      <c r="LTN100" s="1004"/>
      <c r="LTO100" s="1004"/>
      <c r="LTP100" s="1004"/>
      <c r="LTQ100" s="1004"/>
      <c r="LTR100" s="1004"/>
      <c r="LTS100" s="1004"/>
      <c r="LTT100" s="1004"/>
      <c r="LTU100" s="1004"/>
      <c r="LTV100" s="1004"/>
      <c r="LTW100" s="1004"/>
      <c r="LTX100" s="1004"/>
      <c r="LTY100" s="1004"/>
      <c r="LTZ100" s="1004"/>
      <c r="LUA100" s="1004"/>
      <c r="LUB100" s="1004"/>
      <c r="LUC100" s="1004"/>
      <c r="LUD100" s="1004"/>
      <c r="LUE100" s="1004"/>
      <c r="LUF100" s="1004"/>
      <c r="LUG100" s="1004"/>
      <c r="LUH100" s="1004"/>
      <c r="LUI100" s="1004"/>
      <c r="LUJ100" s="1004"/>
      <c r="LUK100" s="1004"/>
      <c r="LUL100" s="1004"/>
      <c r="LUM100" s="1004"/>
      <c r="LUN100" s="1004"/>
      <c r="LUO100" s="1004"/>
      <c r="LUP100" s="1004"/>
      <c r="LUQ100" s="1004"/>
      <c r="LUR100" s="1004"/>
      <c r="LUS100" s="1004"/>
      <c r="LUT100" s="1004"/>
      <c r="LUU100" s="1004"/>
      <c r="LUV100" s="1004"/>
      <c r="LUW100" s="1004"/>
      <c r="LUX100" s="1004"/>
      <c r="LUY100" s="1004"/>
      <c r="LUZ100" s="1004"/>
      <c r="LVA100" s="1004"/>
      <c r="LVB100" s="1004"/>
      <c r="LVC100" s="1004"/>
      <c r="LVD100" s="1004"/>
      <c r="LVE100" s="1004"/>
      <c r="LVF100" s="1004"/>
      <c r="LVG100" s="1004"/>
      <c r="LVH100" s="1004"/>
      <c r="LVI100" s="1004"/>
      <c r="LVJ100" s="1004"/>
      <c r="LVK100" s="1004"/>
      <c r="LVL100" s="1004"/>
      <c r="LVM100" s="1004"/>
      <c r="LVN100" s="1004"/>
      <c r="LVO100" s="1004"/>
      <c r="LVP100" s="1004"/>
      <c r="LVQ100" s="1004"/>
      <c r="LVR100" s="1004"/>
      <c r="LVS100" s="1004"/>
      <c r="LVT100" s="1004"/>
      <c r="LVU100" s="1004"/>
      <c r="LVV100" s="1004"/>
      <c r="LVW100" s="1004"/>
      <c r="LVX100" s="1004"/>
      <c r="LVY100" s="1004"/>
      <c r="LVZ100" s="1004"/>
      <c r="LWA100" s="1004"/>
      <c r="LWB100" s="1004"/>
      <c r="LWC100" s="1004"/>
      <c r="LWD100" s="1004"/>
      <c r="LWE100" s="1004"/>
      <c r="LWF100" s="1004"/>
      <c r="LWG100" s="1004"/>
      <c r="LWH100" s="1004"/>
      <c r="LWI100" s="1004"/>
      <c r="LWJ100" s="1004"/>
      <c r="LWK100" s="1004"/>
      <c r="LWL100" s="1004"/>
      <c r="LWM100" s="1004"/>
      <c r="LWN100" s="1004"/>
      <c r="LWO100" s="1004"/>
      <c r="LWP100" s="1004"/>
      <c r="LWQ100" s="1004"/>
      <c r="LWR100" s="1004"/>
      <c r="LWS100" s="1004"/>
      <c r="LWT100" s="1004"/>
      <c r="LWU100" s="1004"/>
      <c r="LWV100" s="1004"/>
      <c r="LWW100" s="1004"/>
      <c r="LWX100" s="1004"/>
      <c r="LWY100" s="1004"/>
      <c r="LWZ100" s="1004"/>
      <c r="LXA100" s="1004"/>
      <c r="LXB100" s="1004"/>
      <c r="LXC100" s="1004"/>
      <c r="LXD100" s="1004"/>
      <c r="LXE100" s="1004"/>
      <c r="LXF100" s="1004"/>
      <c r="LXG100" s="1004"/>
      <c r="LXH100" s="1004"/>
      <c r="LXI100" s="1004"/>
      <c r="LXJ100" s="1004"/>
      <c r="LXK100" s="1004"/>
      <c r="LXL100" s="1004"/>
      <c r="LXM100" s="1004"/>
      <c r="LXN100" s="1004"/>
      <c r="LXO100" s="1004"/>
      <c r="LXP100" s="1004"/>
      <c r="LXQ100" s="1004"/>
      <c r="LXR100" s="1004"/>
      <c r="LXS100" s="1004"/>
      <c r="LXT100" s="1004"/>
      <c r="LXU100" s="1004"/>
      <c r="LXV100" s="1004"/>
      <c r="LXW100" s="1004"/>
      <c r="LXX100" s="1004"/>
      <c r="LXY100" s="1004"/>
      <c r="LXZ100" s="1004"/>
      <c r="LYA100" s="1004"/>
      <c r="LYB100" s="1004"/>
      <c r="LYC100" s="1004"/>
      <c r="LYD100" s="1004"/>
      <c r="LYE100" s="1004"/>
      <c r="LYF100" s="1004"/>
      <c r="LYG100" s="1004"/>
      <c r="LYH100" s="1004"/>
      <c r="LYI100" s="1004"/>
      <c r="LYJ100" s="1004"/>
      <c r="LYK100" s="1004"/>
      <c r="LYL100" s="1004"/>
      <c r="LYM100" s="1004"/>
      <c r="LYN100" s="1004"/>
      <c r="LYO100" s="1004"/>
      <c r="LYP100" s="1004"/>
      <c r="LYQ100" s="1004"/>
      <c r="LYR100" s="1004"/>
      <c r="LYS100" s="1004"/>
      <c r="LYT100" s="1004"/>
      <c r="LYU100" s="1004"/>
      <c r="LYV100" s="1004"/>
      <c r="LYW100" s="1004"/>
      <c r="LYX100" s="1004"/>
      <c r="LYY100" s="1004"/>
      <c r="LYZ100" s="1004"/>
      <c r="LZA100" s="1004"/>
      <c r="LZB100" s="1004"/>
      <c r="LZC100" s="1004"/>
      <c r="LZD100" s="1004"/>
      <c r="LZE100" s="1004"/>
      <c r="LZF100" s="1004"/>
      <c r="LZG100" s="1004"/>
      <c r="LZH100" s="1004"/>
      <c r="LZI100" s="1004"/>
      <c r="LZJ100" s="1004"/>
      <c r="LZK100" s="1004"/>
      <c r="LZL100" s="1004"/>
      <c r="LZM100" s="1004"/>
      <c r="LZN100" s="1004"/>
      <c r="LZO100" s="1004"/>
      <c r="LZP100" s="1004"/>
      <c r="LZQ100" s="1004"/>
      <c r="LZR100" s="1004"/>
      <c r="LZS100" s="1004"/>
      <c r="LZT100" s="1004"/>
      <c r="LZU100" s="1004"/>
      <c r="LZV100" s="1004"/>
      <c r="LZW100" s="1004"/>
      <c r="LZX100" s="1004"/>
      <c r="LZY100" s="1004"/>
      <c r="LZZ100" s="1004"/>
      <c r="MAA100" s="1004"/>
      <c r="MAB100" s="1004"/>
      <c r="MAC100" s="1004"/>
      <c r="MAD100" s="1004"/>
      <c r="MAE100" s="1004"/>
      <c r="MAF100" s="1004"/>
      <c r="MAG100" s="1004"/>
      <c r="MAH100" s="1004"/>
      <c r="MAI100" s="1004"/>
      <c r="MAJ100" s="1004"/>
      <c r="MAK100" s="1004"/>
      <c r="MAL100" s="1004"/>
      <c r="MAM100" s="1004"/>
      <c r="MAN100" s="1004"/>
      <c r="MAO100" s="1004"/>
      <c r="MAP100" s="1004"/>
      <c r="MAQ100" s="1004"/>
      <c r="MAR100" s="1004"/>
      <c r="MAS100" s="1004"/>
      <c r="MAT100" s="1004"/>
      <c r="MAU100" s="1004"/>
      <c r="MAV100" s="1004"/>
      <c r="MAW100" s="1004"/>
      <c r="MAX100" s="1004"/>
      <c r="MAY100" s="1004"/>
      <c r="MAZ100" s="1004"/>
      <c r="MBA100" s="1004"/>
      <c r="MBB100" s="1004"/>
      <c r="MBC100" s="1004"/>
      <c r="MBD100" s="1004"/>
      <c r="MBE100" s="1004"/>
      <c r="MBF100" s="1004"/>
      <c r="MBG100" s="1004"/>
      <c r="MBH100" s="1004"/>
      <c r="MBI100" s="1004"/>
      <c r="MBJ100" s="1004"/>
      <c r="MBK100" s="1004"/>
      <c r="MBL100" s="1004"/>
      <c r="MBM100" s="1004"/>
      <c r="MBN100" s="1004"/>
      <c r="MBO100" s="1004"/>
      <c r="MBP100" s="1004"/>
      <c r="MBQ100" s="1004"/>
      <c r="MBR100" s="1004"/>
      <c r="MBS100" s="1004"/>
      <c r="MBT100" s="1004"/>
      <c r="MBU100" s="1004"/>
      <c r="MBV100" s="1004"/>
      <c r="MBW100" s="1004"/>
      <c r="MBX100" s="1004"/>
      <c r="MBY100" s="1004"/>
      <c r="MBZ100" s="1004"/>
      <c r="MCA100" s="1004"/>
      <c r="MCB100" s="1004"/>
      <c r="MCC100" s="1004"/>
      <c r="MCD100" s="1004"/>
      <c r="MCE100" s="1004"/>
      <c r="MCF100" s="1004"/>
      <c r="MCG100" s="1004"/>
      <c r="MCH100" s="1004"/>
      <c r="MCI100" s="1004"/>
      <c r="MCJ100" s="1004"/>
      <c r="MCK100" s="1004"/>
      <c r="MCL100" s="1004"/>
      <c r="MCM100" s="1004"/>
      <c r="MCN100" s="1004"/>
      <c r="MCO100" s="1004"/>
      <c r="MCP100" s="1004"/>
      <c r="MCQ100" s="1004"/>
      <c r="MCR100" s="1004"/>
      <c r="MCS100" s="1004"/>
      <c r="MCT100" s="1004"/>
      <c r="MCU100" s="1004"/>
      <c r="MCV100" s="1004"/>
      <c r="MCW100" s="1004"/>
      <c r="MCX100" s="1004"/>
      <c r="MCY100" s="1004"/>
      <c r="MCZ100" s="1004"/>
      <c r="MDA100" s="1004"/>
      <c r="MDB100" s="1004"/>
      <c r="MDC100" s="1004"/>
      <c r="MDD100" s="1004"/>
      <c r="MDE100" s="1004"/>
      <c r="MDF100" s="1004"/>
      <c r="MDG100" s="1004"/>
      <c r="MDH100" s="1004"/>
      <c r="MDI100" s="1004"/>
      <c r="MDJ100" s="1004"/>
      <c r="MDK100" s="1004"/>
      <c r="MDL100" s="1004"/>
      <c r="MDM100" s="1004"/>
      <c r="MDN100" s="1004"/>
      <c r="MDO100" s="1004"/>
      <c r="MDP100" s="1004"/>
      <c r="MDQ100" s="1004"/>
      <c r="MDR100" s="1004"/>
      <c r="MDS100" s="1004"/>
      <c r="MDT100" s="1004"/>
      <c r="MDU100" s="1004"/>
      <c r="MDV100" s="1004"/>
      <c r="MDW100" s="1004"/>
      <c r="MDX100" s="1004"/>
      <c r="MDY100" s="1004"/>
      <c r="MDZ100" s="1004"/>
      <c r="MEA100" s="1004"/>
      <c r="MEB100" s="1004"/>
      <c r="MEC100" s="1004"/>
      <c r="MED100" s="1004"/>
      <c r="MEE100" s="1004"/>
      <c r="MEF100" s="1004"/>
      <c r="MEG100" s="1004"/>
      <c r="MEH100" s="1004"/>
      <c r="MEI100" s="1004"/>
      <c r="MEJ100" s="1004"/>
      <c r="MEK100" s="1004"/>
      <c r="MEL100" s="1004"/>
      <c r="MEM100" s="1004"/>
      <c r="MEN100" s="1004"/>
      <c r="MEO100" s="1004"/>
      <c r="MEP100" s="1004"/>
      <c r="MEQ100" s="1004"/>
      <c r="MER100" s="1004"/>
      <c r="MES100" s="1004"/>
      <c r="MET100" s="1004"/>
      <c r="MEU100" s="1004"/>
      <c r="MEV100" s="1004"/>
      <c r="MEW100" s="1004"/>
      <c r="MEX100" s="1004"/>
      <c r="MEY100" s="1004"/>
      <c r="MEZ100" s="1004"/>
      <c r="MFA100" s="1004"/>
      <c r="MFB100" s="1004"/>
      <c r="MFC100" s="1004"/>
      <c r="MFD100" s="1004"/>
      <c r="MFE100" s="1004"/>
      <c r="MFF100" s="1004"/>
      <c r="MFG100" s="1004"/>
      <c r="MFH100" s="1004"/>
      <c r="MFI100" s="1004"/>
      <c r="MFJ100" s="1004"/>
      <c r="MFK100" s="1004"/>
      <c r="MFL100" s="1004"/>
      <c r="MFM100" s="1004"/>
      <c r="MFN100" s="1004"/>
      <c r="MFO100" s="1004"/>
      <c r="MFP100" s="1004"/>
      <c r="MFQ100" s="1004"/>
      <c r="MFR100" s="1004"/>
      <c r="MFS100" s="1004"/>
      <c r="MFT100" s="1004"/>
      <c r="MFU100" s="1004"/>
      <c r="MFV100" s="1004"/>
      <c r="MFW100" s="1004"/>
      <c r="MFX100" s="1004"/>
      <c r="MFY100" s="1004"/>
      <c r="MFZ100" s="1004"/>
      <c r="MGA100" s="1004"/>
      <c r="MGB100" s="1004"/>
      <c r="MGC100" s="1004"/>
      <c r="MGD100" s="1004"/>
      <c r="MGE100" s="1004"/>
      <c r="MGF100" s="1004"/>
      <c r="MGG100" s="1004"/>
      <c r="MGH100" s="1004"/>
      <c r="MGI100" s="1004"/>
      <c r="MGJ100" s="1004"/>
      <c r="MGK100" s="1004"/>
      <c r="MGL100" s="1004"/>
      <c r="MGM100" s="1004"/>
      <c r="MGN100" s="1004"/>
      <c r="MGO100" s="1004"/>
      <c r="MGP100" s="1004"/>
      <c r="MGQ100" s="1004"/>
      <c r="MGR100" s="1004"/>
      <c r="MGS100" s="1004"/>
      <c r="MGT100" s="1004"/>
      <c r="MGU100" s="1004"/>
      <c r="MGV100" s="1004"/>
      <c r="MGW100" s="1004"/>
      <c r="MGX100" s="1004"/>
      <c r="MGY100" s="1004"/>
      <c r="MGZ100" s="1004"/>
      <c r="MHA100" s="1004"/>
      <c r="MHB100" s="1004"/>
      <c r="MHC100" s="1004"/>
      <c r="MHD100" s="1004"/>
      <c r="MHE100" s="1004"/>
      <c r="MHF100" s="1004"/>
      <c r="MHG100" s="1004"/>
      <c r="MHH100" s="1004"/>
      <c r="MHI100" s="1004"/>
      <c r="MHJ100" s="1004"/>
      <c r="MHK100" s="1004"/>
      <c r="MHL100" s="1004"/>
      <c r="MHM100" s="1004"/>
      <c r="MHN100" s="1004"/>
      <c r="MHO100" s="1004"/>
      <c r="MHP100" s="1004"/>
      <c r="MHQ100" s="1004"/>
      <c r="MHR100" s="1004"/>
      <c r="MHS100" s="1004"/>
      <c r="MHT100" s="1004"/>
      <c r="MHU100" s="1004"/>
      <c r="MHV100" s="1004"/>
      <c r="MHW100" s="1004"/>
      <c r="MHX100" s="1004"/>
      <c r="MHY100" s="1004"/>
      <c r="MHZ100" s="1004"/>
      <c r="MIA100" s="1004"/>
      <c r="MIB100" s="1004"/>
      <c r="MIC100" s="1004"/>
      <c r="MID100" s="1004"/>
      <c r="MIE100" s="1004"/>
      <c r="MIF100" s="1004"/>
      <c r="MIG100" s="1004"/>
      <c r="MIH100" s="1004"/>
      <c r="MII100" s="1004"/>
      <c r="MIJ100" s="1004"/>
      <c r="MIK100" s="1004"/>
      <c r="MIL100" s="1004"/>
      <c r="MIM100" s="1004"/>
      <c r="MIN100" s="1004"/>
      <c r="MIO100" s="1004"/>
      <c r="MIP100" s="1004"/>
      <c r="MIQ100" s="1004"/>
      <c r="MIR100" s="1004"/>
      <c r="MIS100" s="1004"/>
      <c r="MIT100" s="1004"/>
      <c r="MIU100" s="1004"/>
      <c r="MIV100" s="1004"/>
      <c r="MIW100" s="1004"/>
      <c r="MIX100" s="1004"/>
      <c r="MIY100" s="1004"/>
      <c r="MIZ100" s="1004"/>
      <c r="MJA100" s="1004"/>
      <c r="MJB100" s="1004"/>
      <c r="MJC100" s="1004"/>
      <c r="MJD100" s="1004"/>
      <c r="MJE100" s="1004"/>
      <c r="MJF100" s="1004"/>
      <c r="MJG100" s="1004"/>
      <c r="MJH100" s="1004"/>
      <c r="MJI100" s="1004"/>
      <c r="MJJ100" s="1004"/>
      <c r="MJK100" s="1004"/>
      <c r="MJL100" s="1004"/>
      <c r="MJM100" s="1004"/>
      <c r="MJN100" s="1004"/>
      <c r="MJO100" s="1004"/>
      <c r="MJP100" s="1004"/>
      <c r="MJQ100" s="1004"/>
      <c r="MJR100" s="1004"/>
      <c r="MJS100" s="1004"/>
      <c r="MJT100" s="1004"/>
      <c r="MJU100" s="1004"/>
      <c r="MJV100" s="1004"/>
      <c r="MJW100" s="1004"/>
      <c r="MJX100" s="1004"/>
      <c r="MJY100" s="1004"/>
      <c r="MJZ100" s="1004"/>
      <c r="MKA100" s="1004"/>
      <c r="MKB100" s="1004"/>
      <c r="MKC100" s="1004"/>
      <c r="MKD100" s="1004"/>
      <c r="MKE100" s="1004"/>
      <c r="MKF100" s="1004"/>
      <c r="MKG100" s="1004"/>
      <c r="MKH100" s="1004"/>
      <c r="MKI100" s="1004"/>
      <c r="MKJ100" s="1004"/>
      <c r="MKK100" s="1004"/>
      <c r="MKL100" s="1004"/>
      <c r="MKM100" s="1004"/>
      <c r="MKN100" s="1004"/>
      <c r="MKO100" s="1004"/>
      <c r="MKP100" s="1004"/>
      <c r="MKQ100" s="1004"/>
      <c r="MKR100" s="1004"/>
      <c r="MKS100" s="1004"/>
      <c r="MKT100" s="1004"/>
      <c r="MKU100" s="1004"/>
      <c r="MKV100" s="1004"/>
      <c r="MKW100" s="1004"/>
      <c r="MKX100" s="1004"/>
      <c r="MKY100" s="1004"/>
      <c r="MKZ100" s="1004"/>
      <c r="MLA100" s="1004"/>
      <c r="MLB100" s="1004"/>
      <c r="MLC100" s="1004"/>
      <c r="MLD100" s="1004"/>
      <c r="MLE100" s="1004"/>
      <c r="MLF100" s="1004"/>
      <c r="MLG100" s="1004"/>
      <c r="MLH100" s="1004"/>
      <c r="MLI100" s="1004"/>
      <c r="MLJ100" s="1004"/>
      <c r="MLK100" s="1004"/>
      <c r="MLL100" s="1004"/>
      <c r="MLM100" s="1004"/>
      <c r="MLN100" s="1004"/>
      <c r="MLO100" s="1004"/>
      <c r="MLP100" s="1004"/>
      <c r="MLQ100" s="1004"/>
      <c r="MLR100" s="1004"/>
      <c r="MLS100" s="1004"/>
      <c r="MLT100" s="1004"/>
      <c r="MLU100" s="1004"/>
      <c r="MLV100" s="1004"/>
      <c r="MLW100" s="1004"/>
      <c r="MLX100" s="1004"/>
      <c r="MLY100" s="1004"/>
      <c r="MLZ100" s="1004"/>
      <c r="MMA100" s="1004"/>
      <c r="MMB100" s="1004"/>
      <c r="MMC100" s="1004"/>
      <c r="MMD100" s="1004"/>
      <c r="MME100" s="1004"/>
      <c r="MMF100" s="1004"/>
      <c r="MMG100" s="1004"/>
      <c r="MMH100" s="1004"/>
      <c r="MMI100" s="1004"/>
      <c r="MMJ100" s="1004"/>
      <c r="MMK100" s="1004"/>
      <c r="MML100" s="1004"/>
      <c r="MMM100" s="1004"/>
      <c r="MMN100" s="1004"/>
      <c r="MMO100" s="1004"/>
      <c r="MMP100" s="1004"/>
      <c r="MMQ100" s="1004"/>
      <c r="MMR100" s="1004"/>
      <c r="MMS100" s="1004"/>
      <c r="MMT100" s="1004"/>
      <c r="MMU100" s="1004"/>
      <c r="MMV100" s="1004"/>
      <c r="MMW100" s="1004"/>
      <c r="MMX100" s="1004"/>
      <c r="MMY100" s="1004"/>
      <c r="MMZ100" s="1004"/>
      <c r="MNA100" s="1004"/>
      <c r="MNB100" s="1004"/>
      <c r="MNC100" s="1004"/>
      <c r="MND100" s="1004"/>
      <c r="MNE100" s="1004"/>
      <c r="MNF100" s="1004"/>
      <c r="MNG100" s="1004"/>
      <c r="MNH100" s="1004"/>
      <c r="MNI100" s="1004"/>
      <c r="MNJ100" s="1004"/>
      <c r="MNK100" s="1004"/>
      <c r="MNL100" s="1004"/>
      <c r="MNM100" s="1004"/>
      <c r="MNN100" s="1004"/>
      <c r="MNO100" s="1004"/>
      <c r="MNP100" s="1004"/>
      <c r="MNQ100" s="1004"/>
      <c r="MNR100" s="1004"/>
      <c r="MNS100" s="1004"/>
      <c r="MNT100" s="1004"/>
      <c r="MNU100" s="1004"/>
      <c r="MNV100" s="1004"/>
      <c r="MNW100" s="1004"/>
      <c r="MNX100" s="1004"/>
      <c r="MNY100" s="1004"/>
      <c r="MNZ100" s="1004"/>
      <c r="MOA100" s="1004"/>
      <c r="MOB100" s="1004"/>
      <c r="MOC100" s="1004"/>
      <c r="MOD100" s="1004"/>
      <c r="MOE100" s="1004"/>
      <c r="MOF100" s="1004"/>
      <c r="MOG100" s="1004"/>
      <c r="MOH100" s="1004"/>
      <c r="MOI100" s="1004"/>
      <c r="MOJ100" s="1004"/>
      <c r="MOK100" s="1004"/>
      <c r="MOL100" s="1004"/>
      <c r="MOM100" s="1004"/>
      <c r="MON100" s="1004"/>
      <c r="MOO100" s="1004"/>
      <c r="MOP100" s="1004"/>
      <c r="MOQ100" s="1004"/>
      <c r="MOR100" s="1004"/>
      <c r="MOS100" s="1004"/>
      <c r="MOT100" s="1004"/>
      <c r="MOU100" s="1004"/>
      <c r="MOV100" s="1004"/>
      <c r="MOW100" s="1004"/>
      <c r="MOX100" s="1004"/>
      <c r="MOY100" s="1004"/>
      <c r="MOZ100" s="1004"/>
      <c r="MPA100" s="1004"/>
      <c r="MPB100" s="1004"/>
      <c r="MPC100" s="1004"/>
      <c r="MPD100" s="1004"/>
      <c r="MPE100" s="1004"/>
      <c r="MPF100" s="1004"/>
      <c r="MPG100" s="1004"/>
      <c r="MPH100" s="1004"/>
      <c r="MPI100" s="1004"/>
      <c r="MPJ100" s="1004"/>
      <c r="MPK100" s="1004"/>
      <c r="MPL100" s="1004"/>
      <c r="MPM100" s="1004"/>
      <c r="MPN100" s="1004"/>
      <c r="MPO100" s="1004"/>
      <c r="MPP100" s="1004"/>
      <c r="MPQ100" s="1004"/>
      <c r="MPR100" s="1004"/>
      <c r="MPS100" s="1004"/>
      <c r="MPT100" s="1004"/>
      <c r="MPU100" s="1004"/>
      <c r="MPV100" s="1004"/>
      <c r="MPW100" s="1004"/>
      <c r="MPX100" s="1004"/>
      <c r="MPY100" s="1004"/>
      <c r="MPZ100" s="1004"/>
      <c r="MQA100" s="1004"/>
      <c r="MQB100" s="1004"/>
      <c r="MQC100" s="1004"/>
      <c r="MQD100" s="1004"/>
      <c r="MQE100" s="1004"/>
      <c r="MQF100" s="1004"/>
      <c r="MQG100" s="1004"/>
      <c r="MQH100" s="1004"/>
      <c r="MQI100" s="1004"/>
      <c r="MQJ100" s="1004"/>
      <c r="MQK100" s="1004"/>
      <c r="MQL100" s="1004"/>
      <c r="MQM100" s="1004"/>
      <c r="MQN100" s="1004"/>
      <c r="MQO100" s="1004"/>
      <c r="MQP100" s="1004"/>
      <c r="MQQ100" s="1004"/>
      <c r="MQR100" s="1004"/>
      <c r="MQS100" s="1004"/>
      <c r="MQT100" s="1004"/>
      <c r="MQU100" s="1004"/>
      <c r="MQV100" s="1004"/>
      <c r="MQW100" s="1004"/>
      <c r="MQX100" s="1004"/>
      <c r="MQY100" s="1004"/>
      <c r="MQZ100" s="1004"/>
      <c r="MRA100" s="1004"/>
      <c r="MRB100" s="1004"/>
      <c r="MRC100" s="1004"/>
      <c r="MRD100" s="1004"/>
      <c r="MRE100" s="1004"/>
      <c r="MRF100" s="1004"/>
      <c r="MRG100" s="1004"/>
      <c r="MRH100" s="1004"/>
      <c r="MRI100" s="1004"/>
      <c r="MRJ100" s="1004"/>
      <c r="MRK100" s="1004"/>
      <c r="MRL100" s="1004"/>
      <c r="MRM100" s="1004"/>
      <c r="MRN100" s="1004"/>
      <c r="MRO100" s="1004"/>
      <c r="MRP100" s="1004"/>
      <c r="MRQ100" s="1004"/>
      <c r="MRR100" s="1004"/>
      <c r="MRS100" s="1004"/>
      <c r="MRT100" s="1004"/>
      <c r="MRU100" s="1004"/>
      <c r="MRV100" s="1004"/>
      <c r="MRW100" s="1004"/>
      <c r="MRX100" s="1004"/>
      <c r="MRY100" s="1004"/>
      <c r="MRZ100" s="1004"/>
      <c r="MSA100" s="1004"/>
      <c r="MSB100" s="1004"/>
      <c r="MSC100" s="1004"/>
      <c r="MSD100" s="1004"/>
      <c r="MSE100" s="1004"/>
      <c r="MSF100" s="1004"/>
      <c r="MSG100" s="1004"/>
      <c r="MSH100" s="1004"/>
      <c r="MSI100" s="1004"/>
      <c r="MSJ100" s="1004"/>
      <c r="MSK100" s="1004"/>
      <c r="MSL100" s="1004"/>
      <c r="MSM100" s="1004"/>
      <c r="MSN100" s="1004"/>
      <c r="MSO100" s="1004"/>
      <c r="MSP100" s="1004"/>
      <c r="MSQ100" s="1004"/>
      <c r="MSR100" s="1004"/>
      <c r="MSS100" s="1004"/>
      <c r="MST100" s="1004"/>
      <c r="MSU100" s="1004"/>
      <c r="MSV100" s="1004"/>
      <c r="MSW100" s="1004"/>
      <c r="MSX100" s="1004"/>
      <c r="MSY100" s="1004"/>
      <c r="MSZ100" s="1004"/>
      <c r="MTA100" s="1004"/>
      <c r="MTB100" s="1004"/>
      <c r="MTC100" s="1004"/>
      <c r="MTD100" s="1004"/>
      <c r="MTE100" s="1004"/>
      <c r="MTF100" s="1004"/>
      <c r="MTG100" s="1004"/>
      <c r="MTH100" s="1004"/>
      <c r="MTI100" s="1004"/>
      <c r="MTJ100" s="1004"/>
      <c r="MTK100" s="1004"/>
      <c r="MTL100" s="1004"/>
      <c r="MTM100" s="1004"/>
      <c r="MTN100" s="1004"/>
      <c r="MTO100" s="1004"/>
      <c r="MTP100" s="1004"/>
      <c r="MTQ100" s="1004"/>
      <c r="MTR100" s="1004"/>
      <c r="MTS100" s="1004"/>
      <c r="MTT100" s="1004"/>
      <c r="MTU100" s="1004"/>
      <c r="MTV100" s="1004"/>
      <c r="MTW100" s="1004"/>
      <c r="MTX100" s="1004"/>
      <c r="MTY100" s="1004"/>
      <c r="MTZ100" s="1004"/>
      <c r="MUA100" s="1004"/>
      <c r="MUB100" s="1004"/>
      <c r="MUC100" s="1004"/>
      <c r="MUD100" s="1004"/>
      <c r="MUE100" s="1004"/>
      <c r="MUF100" s="1004"/>
      <c r="MUG100" s="1004"/>
      <c r="MUH100" s="1004"/>
      <c r="MUI100" s="1004"/>
      <c r="MUJ100" s="1004"/>
      <c r="MUK100" s="1004"/>
      <c r="MUL100" s="1004"/>
      <c r="MUM100" s="1004"/>
      <c r="MUN100" s="1004"/>
      <c r="MUO100" s="1004"/>
      <c r="MUP100" s="1004"/>
      <c r="MUQ100" s="1004"/>
      <c r="MUR100" s="1004"/>
      <c r="MUS100" s="1004"/>
      <c r="MUT100" s="1004"/>
      <c r="MUU100" s="1004"/>
      <c r="MUV100" s="1004"/>
      <c r="MUW100" s="1004"/>
      <c r="MUX100" s="1004"/>
      <c r="MUY100" s="1004"/>
      <c r="MUZ100" s="1004"/>
      <c r="MVA100" s="1004"/>
      <c r="MVB100" s="1004"/>
      <c r="MVC100" s="1004"/>
      <c r="MVD100" s="1004"/>
      <c r="MVE100" s="1004"/>
      <c r="MVF100" s="1004"/>
      <c r="MVG100" s="1004"/>
      <c r="MVH100" s="1004"/>
      <c r="MVI100" s="1004"/>
      <c r="MVJ100" s="1004"/>
      <c r="MVK100" s="1004"/>
      <c r="MVL100" s="1004"/>
      <c r="MVM100" s="1004"/>
      <c r="MVN100" s="1004"/>
      <c r="MVO100" s="1004"/>
      <c r="MVP100" s="1004"/>
      <c r="MVQ100" s="1004"/>
      <c r="MVR100" s="1004"/>
      <c r="MVS100" s="1004"/>
      <c r="MVT100" s="1004"/>
      <c r="MVU100" s="1004"/>
      <c r="MVV100" s="1004"/>
      <c r="MVW100" s="1004"/>
      <c r="MVX100" s="1004"/>
      <c r="MVY100" s="1004"/>
      <c r="MVZ100" s="1004"/>
      <c r="MWA100" s="1004"/>
      <c r="MWB100" s="1004"/>
      <c r="MWC100" s="1004"/>
      <c r="MWD100" s="1004"/>
      <c r="MWE100" s="1004"/>
      <c r="MWF100" s="1004"/>
      <c r="MWG100" s="1004"/>
      <c r="MWH100" s="1004"/>
      <c r="MWI100" s="1004"/>
      <c r="MWJ100" s="1004"/>
      <c r="MWK100" s="1004"/>
      <c r="MWL100" s="1004"/>
      <c r="MWM100" s="1004"/>
      <c r="MWN100" s="1004"/>
      <c r="MWO100" s="1004"/>
      <c r="MWP100" s="1004"/>
      <c r="MWQ100" s="1004"/>
      <c r="MWR100" s="1004"/>
      <c r="MWS100" s="1004"/>
      <c r="MWT100" s="1004"/>
      <c r="MWU100" s="1004"/>
      <c r="MWV100" s="1004"/>
      <c r="MWW100" s="1004"/>
      <c r="MWX100" s="1004"/>
      <c r="MWY100" s="1004"/>
      <c r="MWZ100" s="1004"/>
      <c r="MXA100" s="1004"/>
      <c r="MXB100" s="1004"/>
      <c r="MXC100" s="1004"/>
      <c r="MXD100" s="1004"/>
      <c r="MXE100" s="1004"/>
      <c r="MXF100" s="1004"/>
      <c r="MXG100" s="1004"/>
      <c r="MXH100" s="1004"/>
      <c r="MXI100" s="1004"/>
      <c r="MXJ100" s="1004"/>
      <c r="MXK100" s="1004"/>
      <c r="MXL100" s="1004"/>
      <c r="MXM100" s="1004"/>
      <c r="MXN100" s="1004"/>
      <c r="MXO100" s="1004"/>
      <c r="MXP100" s="1004"/>
      <c r="MXQ100" s="1004"/>
      <c r="MXR100" s="1004"/>
      <c r="MXS100" s="1004"/>
      <c r="MXT100" s="1004"/>
      <c r="MXU100" s="1004"/>
      <c r="MXV100" s="1004"/>
      <c r="MXW100" s="1004"/>
      <c r="MXX100" s="1004"/>
      <c r="MXY100" s="1004"/>
      <c r="MXZ100" s="1004"/>
      <c r="MYA100" s="1004"/>
      <c r="MYB100" s="1004"/>
      <c r="MYC100" s="1004"/>
      <c r="MYD100" s="1004"/>
      <c r="MYE100" s="1004"/>
      <c r="MYF100" s="1004"/>
      <c r="MYG100" s="1004"/>
      <c r="MYH100" s="1004"/>
      <c r="MYI100" s="1004"/>
      <c r="MYJ100" s="1004"/>
      <c r="MYK100" s="1004"/>
      <c r="MYL100" s="1004"/>
      <c r="MYM100" s="1004"/>
      <c r="MYN100" s="1004"/>
      <c r="MYO100" s="1004"/>
      <c r="MYP100" s="1004"/>
      <c r="MYQ100" s="1004"/>
      <c r="MYR100" s="1004"/>
      <c r="MYS100" s="1004"/>
      <c r="MYT100" s="1004"/>
      <c r="MYU100" s="1004"/>
      <c r="MYV100" s="1004"/>
      <c r="MYW100" s="1004"/>
      <c r="MYX100" s="1004"/>
      <c r="MYY100" s="1004"/>
      <c r="MYZ100" s="1004"/>
      <c r="MZA100" s="1004"/>
      <c r="MZB100" s="1004"/>
      <c r="MZC100" s="1004"/>
      <c r="MZD100" s="1004"/>
      <c r="MZE100" s="1004"/>
      <c r="MZF100" s="1004"/>
      <c r="MZG100" s="1004"/>
      <c r="MZH100" s="1004"/>
      <c r="MZI100" s="1004"/>
      <c r="MZJ100" s="1004"/>
      <c r="MZK100" s="1004"/>
      <c r="MZL100" s="1004"/>
      <c r="MZM100" s="1004"/>
      <c r="MZN100" s="1004"/>
      <c r="MZO100" s="1004"/>
      <c r="MZP100" s="1004"/>
      <c r="MZQ100" s="1004"/>
      <c r="MZR100" s="1004"/>
      <c r="MZS100" s="1004"/>
      <c r="MZT100" s="1004"/>
      <c r="MZU100" s="1004"/>
      <c r="MZV100" s="1004"/>
      <c r="MZW100" s="1004"/>
      <c r="MZX100" s="1004"/>
      <c r="MZY100" s="1004"/>
      <c r="MZZ100" s="1004"/>
      <c r="NAA100" s="1004"/>
      <c r="NAB100" s="1004"/>
      <c r="NAC100" s="1004"/>
      <c r="NAD100" s="1004"/>
      <c r="NAE100" s="1004"/>
      <c r="NAF100" s="1004"/>
      <c r="NAG100" s="1004"/>
      <c r="NAH100" s="1004"/>
      <c r="NAI100" s="1004"/>
      <c r="NAJ100" s="1004"/>
      <c r="NAK100" s="1004"/>
      <c r="NAL100" s="1004"/>
      <c r="NAM100" s="1004"/>
      <c r="NAN100" s="1004"/>
      <c r="NAO100" s="1004"/>
      <c r="NAP100" s="1004"/>
      <c r="NAQ100" s="1004"/>
      <c r="NAR100" s="1004"/>
      <c r="NAS100" s="1004"/>
      <c r="NAT100" s="1004"/>
      <c r="NAU100" s="1004"/>
      <c r="NAV100" s="1004"/>
      <c r="NAW100" s="1004"/>
      <c r="NAX100" s="1004"/>
      <c r="NAY100" s="1004"/>
      <c r="NAZ100" s="1004"/>
      <c r="NBA100" s="1004"/>
      <c r="NBB100" s="1004"/>
      <c r="NBC100" s="1004"/>
      <c r="NBD100" s="1004"/>
      <c r="NBE100" s="1004"/>
      <c r="NBF100" s="1004"/>
      <c r="NBG100" s="1004"/>
      <c r="NBH100" s="1004"/>
      <c r="NBI100" s="1004"/>
      <c r="NBJ100" s="1004"/>
      <c r="NBK100" s="1004"/>
      <c r="NBL100" s="1004"/>
      <c r="NBM100" s="1004"/>
      <c r="NBN100" s="1004"/>
      <c r="NBO100" s="1004"/>
      <c r="NBP100" s="1004"/>
      <c r="NBQ100" s="1004"/>
      <c r="NBR100" s="1004"/>
      <c r="NBS100" s="1004"/>
      <c r="NBT100" s="1004"/>
      <c r="NBU100" s="1004"/>
      <c r="NBV100" s="1004"/>
      <c r="NBW100" s="1004"/>
      <c r="NBX100" s="1004"/>
      <c r="NBY100" s="1004"/>
      <c r="NBZ100" s="1004"/>
      <c r="NCA100" s="1004"/>
      <c r="NCB100" s="1004"/>
      <c r="NCC100" s="1004"/>
      <c r="NCD100" s="1004"/>
      <c r="NCE100" s="1004"/>
      <c r="NCF100" s="1004"/>
      <c r="NCG100" s="1004"/>
      <c r="NCH100" s="1004"/>
      <c r="NCI100" s="1004"/>
      <c r="NCJ100" s="1004"/>
      <c r="NCK100" s="1004"/>
      <c r="NCL100" s="1004"/>
      <c r="NCM100" s="1004"/>
      <c r="NCN100" s="1004"/>
      <c r="NCO100" s="1004"/>
      <c r="NCP100" s="1004"/>
      <c r="NCQ100" s="1004"/>
      <c r="NCR100" s="1004"/>
      <c r="NCS100" s="1004"/>
      <c r="NCT100" s="1004"/>
      <c r="NCU100" s="1004"/>
      <c r="NCV100" s="1004"/>
      <c r="NCW100" s="1004"/>
      <c r="NCX100" s="1004"/>
      <c r="NCY100" s="1004"/>
      <c r="NCZ100" s="1004"/>
      <c r="NDA100" s="1004"/>
      <c r="NDB100" s="1004"/>
      <c r="NDC100" s="1004"/>
      <c r="NDD100" s="1004"/>
      <c r="NDE100" s="1004"/>
      <c r="NDF100" s="1004"/>
      <c r="NDG100" s="1004"/>
      <c r="NDH100" s="1004"/>
      <c r="NDI100" s="1004"/>
      <c r="NDJ100" s="1004"/>
      <c r="NDK100" s="1004"/>
      <c r="NDL100" s="1004"/>
      <c r="NDM100" s="1004"/>
      <c r="NDN100" s="1004"/>
      <c r="NDO100" s="1004"/>
      <c r="NDP100" s="1004"/>
      <c r="NDQ100" s="1004"/>
      <c r="NDR100" s="1004"/>
      <c r="NDS100" s="1004"/>
      <c r="NDT100" s="1004"/>
      <c r="NDU100" s="1004"/>
      <c r="NDV100" s="1004"/>
      <c r="NDW100" s="1004"/>
      <c r="NDX100" s="1004"/>
      <c r="NDY100" s="1004"/>
      <c r="NDZ100" s="1004"/>
      <c r="NEA100" s="1004"/>
      <c r="NEB100" s="1004"/>
      <c r="NEC100" s="1004"/>
      <c r="NED100" s="1004"/>
      <c r="NEE100" s="1004"/>
      <c r="NEF100" s="1004"/>
      <c r="NEG100" s="1004"/>
      <c r="NEH100" s="1004"/>
      <c r="NEI100" s="1004"/>
      <c r="NEJ100" s="1004"/>
      <c r="NEK100" s="1004"/>
      <c r="NEL100" s="1004"/>
      <c r="NEM100" s="1004"/>
      <c r="NEN100" s="1004"/>
      <c r="NEO100" s="1004"/>
      <c r="NEP100" s="1004"/>
      <c r="NEQ100" s="1004"/>
      <c r="NER100" s="1004"/>
      <c r="NES100" s="1004"/>
      <c r="NET100" s="1004"/>
      <c r="NEU100" s="1004"/>
      <c r="NEV100" s="1004"/>
      <c r="NEW100" s="1004"/>
      <c r="NEX100" s="1004"/>
      <c r="NEY100" s="1004"/>
      <c r="NEZ100" s="1004"/>
      <c r="NFA100" s="1004"/>
      <c r="NFB100" s="1004"/>
      <c r="NFC100" s="1004"/>
      <c r="NFD100" s="1004"/>
      <c r="NFE100" s="1004"/>
      <c r="NFF100" s="1004"/>
      <c r="NFG100" s="1004"/>
      <c r="NFH100" s="1004"/>
      <c r="NFI100" s="1004"/>
      <c r="NFJ100" s="1004"/>
      <c r="NFK100" s="1004"/>
      <c r="NFL100" s="1004"/>
      <c r="NFM100" s="1004"/>
      <c r="NFN100" s="1004"/>
      <c r="NFO100" s="1004"/>
      <c r="NFP100" s="1004"/>
      <c r="NFQ100" s="1004"/>
      <c r="NFR100" s="1004"/>
      <c r="NFS100" s="1004"/>
      <c r="NFT100" s="1004"/>
      <c r="NFU100" s="1004"/>
      <c r="NFV100" s="1004"/>
      <c r="NFW100" s="1004"/>
      <c r="NFX100" s="1004"/>
      <c r="NFY100" s="1004"/>
      <c r="NFZ100" s="1004"/>
      <c r="NGA100" s="1004"/>
      <c r="NGB100" s="1004"/>
      <c r="NGC100" s="1004"/>
      <c r="NGD100" s="1004"/>
      <c r="NGE100" s="1004"/>
      <c r="NGF100" s="1004"/>
      <c r="NGG100" s="1004"/>
      <c r="NGH100" s="1004"/>
      <c r="NGI100" s="1004"/>
      <c r="NGJ100" s="1004"/>
      <c r="NGK100" s="1004"/>
      <c r="NGL100" s="1004"/>
      <c r="NGM100" s="1004"/>
      <c r="NGN100" s="1004"/>
      <c r="NGO100" s="1004"/>
      <c r="NGP100" s="1004"/>
      <c r="NGQ100" s="1004"/>
      <c r="NGR100" s="1004"/>
      <c r="NGS100" s="1004"/>
      <c r="NGT100" s="1004"/>
      <c r="NGU100" s="1004"/>
      <c r="NGV100" s="1004"/>
      <c r="NGW100" s="1004"/>
      <c r="NGX100" s="1004"/>
      <c r="NGY100" s="1004"/>
      <c r="NGZ100" s="1004"/>
      <c r="NHA100" s="1004"/>
      <c r="NHB100" s="1004"/>
      <c r="NHC100" s="1004"/>
      <c r="NHD100" s="1004"/>
      <c r="NHE100" s="1004"/>
      <c r="NHF100" s="1004"/>
      <c r="NHG100" s="1004"/>
      <c r="NHH100" s="1004"/>
      <c r="NHI100" s="1004"/>
      <c r="NHJ100" s="1004"/>
      <c r="NHK100" s="1004"/>
      <c r="NHL100" s="1004"/>
      <c r="NHM100" s="1004"/>
      <c r="NHN100" s="1004"/>
      <c r="NHO100" s="1004"/>
      <c r="NHP100" s="1004"/>
      <c r="NHQ100" s="1004"/>
      <c r="NHR100" s="1004"/>
      <c r="NHS100" s="1004"/>
      <c r="NHT100" s="1004"/>
      <c r="NHU100" s="1004"/>
      <c r="NHV100" s="1004"/>
      <c r="NHW100" s="1004"/>
      <c r="NHX100" s="1004"/>
      <c r="NHY100" s="1004"/>
      <c r="NHZ100" s="1004"/>
      <c r="NIA100" s="1004"/>
      <c r="NIB100" s="1004"/>
      <c r="NIC100" s="1004"/>
      <c r="NID100" s="1004"/>
      <c r="NIE100" s="1004"/>
      <c r="NIF100" s="1004"/>
      <c r="NIG100" s="1004"/>
      <c r="NIH100" s="1004"/>
      <c r="NII100" s="1004"/>
      <c r="NIJ100" s="1004"/>
      <c r="NIK100" s="1004"/>
      <c r="NIL100" s="1004"/>
      <c r="NIM100" s="1004"/>
      <c r="NIN100" s="1004"/>
      <c r="NIO100" s="1004"/>
      <c r="NIP100" s="1004"/>
      <c r="NIQ100" s="1004"/>
      <c r="NIR100" s="1004"/>
      <c r="NIS100" s="1004"/>
      <c r="NIT100" s="1004"/>
      <c r="NIU100" s="1004"/>
      <c r="NIV100" s="1004"/>
      <c r="NIW100" s="1004"/>
      <c r="NIX100" s="1004"/>
      <c r="NIY100" s="1004"/>
      <c r="NIZ100" s="1004"/>
      <c r="NJA100" s="1004"/>
      <c r="NJB100" s="1004"/>
      <c r="NJC100" s="1004"/>
      <c r="NJD100" s="1004"/>
      <c r="NJE100" s="1004"/>
      <c r="NJF100" s="1004"/>
      <c r="NJG100" s="1004"/>
      <c r="NJH100" s="1004"/>
      <c r="NJI100" s="1004"/>
      <c r="NJJ100" s="1004"/>
      <c r="NJK100" s="1004"/>
      <c r="NJL100" s="1004"/>
      <c r="NJM100" s="1004"/>
      <c r="NJN100" s="1004"/>
      <c r="NJO100" s="1004"/>
      <c r="NJP100" s="1004"/>
      <c r="NJQ100" s="1004"/>
      <c r="NJR100" s="1004"/>
      <c r="NJS100" s="1004"/>
      <c r="NJT100" s="1004"/>
      <c r="NJU100" s="1004"/>
      <c r="NJV100" s="1004"/>
      <c r="NJW100" s="1004"/>
      <c r="NJX100" s="1004"/>
      <c r="NJY100" s="1004"/>
      <c r="NJZ100" s="1004"/>
      <c r="NKA100" s="1004"/>
      <c r="NKB100" s="1004"/>
      <c r="NKC100" s="1004"/>
      <c r="NKD100" s="1004"/>
      <c r="NKE100" s="1004"/>
      <c r="NKF100" s="1004"/>
      <c r="NKG100" s="1004"/>
      <c r="NKH100" s="1004"/>
      <c r="NKI100" s="1004"/>
      <c r="NKJ100" s="1004"/>
      <c r="NKK100" s="1004"/>
      <c r="NKL100" s="1004"/>
      <c r="NKM100" s="1004"/>
      <c r="NKN100" s="1004"/>
      <c r="NKO100" s="1004"/>
      <c r="NKP100" s="1004"/>
      <c r="NKQ100" s="1004"/>
      <c r="NKR100" s="1004"/>
      <c r="NKS100" s="1004"/>
      <c r="NKT100" s="1004"/>
      <c r="NKU100" s="1004"/>
      <c r="NKV100" s="1004"/>
      <c r="NKW100" s="1004"/>
      <c r="NKX100" s="1004"/>
      <c r="NKY100" s="1004"/>
      <c r="NKZ100" s="1004"/>
      <c r="NLA100" s="1004"/>
      <c r="NLB100" s="1004"/>
      <c r="NLC100" s="1004"/>
      <c r="NLD100" s="1004"/>
      <c r="NLE100" s="1004"/>
      <c r="NLF100" s="1004"/>
      <c r="NLG100" s="1004"/>
      <c r="NLH100" s="1004"/>
      <c r="NLI100" s="1004"/>
      <c r="NLJ100" s="1004"/>
      <c r="NLK100" s="1004"/>
      <c r="NLL100" s="1004"/>
      <c r="NLM100" s="1004"/>
      <c r="NLN100" s="1004"/>
      <c r="NLO100" s="1004"/>
      <c r="NLP100" s="1004"/>
      <c r="NLQ100" s="1004"/>
      <c r="NLR100" s="1004"/>
      <c r="NLS100" s="1004"/>
      <c r="NLT100" s="1004"/>
      <c r="NLU100" s="1004"/>
      <c r="NLV100" s="1004"/>
      <c r="NLW100" s="1004"/>
      <c r="NLX100" s="1004"/>
      <c r="NLY100" s="1004"/>
      <c r="NLZ100" s="1004"/>
      <c r="NMA100" s="1004"/>
      <c r="NMB100" s="1004"/>
      <c r="NMC100" s="1004"/>
      <c r="NMD100" s="1004"/>
      <c r="NME100" s="1004"/>
      <c r="NMF100" s="1004"/>
      <c r="NMG100" s="1004"/>
      <c r="NMH100" s="1004"/>
      <c r="NMI100" s="1004"/>
      <c r="NMJ100" s="1004"/>
      <c r="NMK100" s="1004"/>
      <c r="NML100" s="1004"/>
      <c r="NMM100" s="1004"/>
      <c r="NMN100" s="1004"/>
      <c r="NMO100" s="1004"/>
      <c r="NMP100" s="1004"/>
      <c r="NMQ100" s="1004"/>
      <c r="NMR100" s="1004"/>
      <c r="NMS100" s="1004"/>
      <c r="NMT100" s="1004"/>
      <c r="NMU100" s="1004"/>
      <c r="NMV100" s="1004"/>
      <c r="NMW100" s="1004"/>
      <c r="NMX100" s="1004"/>
      <c r="NMY100" s="1004"/>
      <c r="NMZ100" s="1004"/>
      <c r="NNA100" s="1004"/>
      <c r="NNB100" s="1004"/>
      <c r="NNC100" s="1004"/>
      <c r="NND100" s="1004"/>
      <c r="NNE100" s="1004"/>
      <c r="NNF100" s="1004"/>
      <c r="NNG100" s="1004"/>
      <c r="NNH100" s="1004"/>
      <c r="NNI100" s="1004"/>
      <c r="NNJ100" s="1004"/>
      <c r="NNK100" s="1004"/>
      <c r="NNL100" s="1004"/>
      <c r="NNM100" s="1004"/>
      <c r="NNN100" s="1004"/>
      <c r="NNO100" s="1004"/>
      <c r="NNP100" s="1004"/>
      <c r="NNQ100" s="1004"/>
      <c r="NNR100" s="1004"/>
      <c r="NNS100" s="1004"/>
      <c r="NNT100" s="1004"/>
      <c r="NNU100" s="1004"/>
      <c r="NNV100" s="1004"/>
      <c r="NNW100" s="1004"/>
      <c r="NNX100" s="1004"/>
      <c r="NNY100" s="1004"/>
      <c r="NNZ100" s="1004"/>
      <c r="NOA100" s="1004"/>
      <c r="NOB100" s="1004"/>
      <c r="NOC100" s="1004"/>
      <c r="NOD100" s="1004"/>
      <c r="NOE100" s="1004"/>
      <c r="NOF100" s="1004"/>
      <c r="NOG100" s="1004"/>
      <c r="NOH100" s="1004"/>
      <c r="NOI100" s="1004"/>
      <c r="NOJ100" s="1004"/>
      <c r="NOK100" s="1004"/>
      <c r="NOL100" s="1004"/>
      <c r="NOM100" s="1004"/>
      <c r="NON100" s="1004"/>
      <c r="NOO100" s="1004"/>
      <c r="NOP100" s="1004"/>
      <c r="NOQ100" s="1004"/>
      <c r="NOR100" s="1004"/>
      <c r="NOS100" s="1004"/>
      <c r="NOT100" s="1004"/>
      <c r="NOU100" s="1004"/>
      <c r="NOV100" s="1004"/>
      <c r="NOW100" s="1004"/>
      <c r="NOX100" s="1004"/>
      <c r="NOY100" s="1004"/>
      <c r="NOZ100" s="1004"/>
      <c r="NPA100" s="1004"/>
      <c r="NPB100" s="1004"/>
      <c r="NPC100" s="1004"/>
      <c r="NPD100" s="1004"/>
      <c r="NPE100" s="1004"/>
      <c r="NPF100" s="1004"/>
      <c r="NPG100" s="1004"/>
      <c r="NPH100" s="1004"/>
      <c r="NPI100" s="1004"/>
      <c r="NPJ100" s="1004"/>
      <c r="NPK100" s="1004"/>
      <c r="NPL100" s="1004"/>
      <c r="NPM100" s="1004"/>
      <c r="NPN100" s="1004"/>
      <c r="NPO100" s="1004"/>
      <c r="NPP100" s="1004"/>
      <c r="NPQ100" s="1004"/>
      <c r="NPR100" s="1004"/>
      <c r="NPS100" s="1004"/>
      <c r="NPT100" s="1004"/>
      <c r="NPU100" s="1004"/>
      <c r="NPV100" s="1004"/>
      <c r="NPW100" s="1004"/>
      <c r="NPX100" s="1004"/>
      <c r="NPY100" s="1004"/>
      <c r="NPZ100" s="1004"/>
      <c r="NQA100" s="1004"/>
      <c r="NQB100" s="1004"/>
      <c r="NQC100" s="1004"/>
      <c r="NQD100" s="1004"/>
      <c r="NQE100" s="1004"/>
      <c r="NQF100" s="1004"/>
      <c r="NQG100" s="1004"/>
      <c r="NQH100" s="1004"/>
      <c r="NQI100" s="1004"/>
      <c r="NQJ100" s="1004"/>
      <c r="NQK100" s="1004"/>
      <c r="NQL100" s="1004"/>
      <c r="NQM100" s="1004"/>
      <c r="NQN100" s="1004"/>
      <c r="NQO100" s="1004"/>
      <c r="NQP100" s="1004"/>
      <c r="NQQ100" s="1004"/>
      <c r="NQR100" s="1004"/>
      <c r="NQS100" s="1004"/>
      <c r="NQT100" s="1004"/>
      <c r="NQU100" s="1004"/>
      <c r="NQV100" s="1004"/>
      <c r="NQW100" s="1004"/>
      <c r="NQX100" s="1004"/>
      <c r="NQY100" s="1004"/>
      <c r="NQZ100" s="1004"/>
      <c r="NRA100" s="1004"/>
      <c r="NRB100" s="1004"/>
      <c r="NRC100" s="1004"/>
      <c r="NRD100" s="1004"/>
      <c r="NRE100" s="1004"/>
      <c r="NRF100" s="1004"/>
      <c r="NRG100" s="1004"/>
      <c r="NRH100" s="1004"/>
      <c r="NRI100" s="1004"/>
      <c r="NRJ100" s="1004"/>
      <c r="NRK100" s="1004"/>
      <c r="NRL100" s="1004"/>
      <c r="NRM100" s="1004"/>
      <c r="NRN100" s="1004"/>
      <c r="NRO100" s="1004"/>
      <c r="NRP100" s="1004"/>
      <c r="NRQ100" s="1004"/>
      <c r="NRR100" s="1004"/>
      <c r="NRS100" s="1004"/>
      <c r="NRT100" s="1004"/>
      <c r="NRU100" s="1004"/>
      <c r="NRV100" s="1004"/>
      <c r="NRW100" s="1004"/>
      <c r="NRX100" s="1004"/>
      <c r="NRY100" s="1004"/>
      <c r="NRZ100" s="1004"/>
      <c r="NSA100" s="1004"/>
      <c r="NSB100" s="1004"/>
      <c r="NSC100" s="1004"/>
      <c r="NSD100" s="1004"/>
      <c r="NSE100" s="1004"/>
      <c r="NSF100" s="1004"/>
      <c r="NSG100" s="1004"/>
      <c r="NSH100" s="1004"/>
      <c r="NSI100" s="1004"/>
      <c r="NSJ100" s="1004"/>
      <c r="NSK100" s="1004"/>
      <c r="NSL100" s="1004"/>
      <c r="NSM100" s="1004"/>
      <c r="NSN100" s="1004"/>
      <c r="NSO100" s="1004"/>
      <c r="NSP100" s="1004"/>
      <c r="NSQ100" s="1004"/>
      <c r="NSR100" s="1004"/>
      <c r="NSS100" s="1004"/>
      <c r="NST100" s="1004"/>
      <c r="NSU100" s="1004"/>
      <c r="NSV100" s="1004"/>
      <c r="NSW100" s="1004"/>
      <c r="NSX100" s="1004"/>
      <c r="NSY100" s="1004"/>
      <c r="NSZ100" s="1004"/>
      <c r="NTA100" s="1004"/>
      <c r="NTB100" s="1004"/>
      <c r="NTC100" s="1004"/>
      <c r="NTD100" s="1004"/>
      <c r="NTE100" s="1004"/>
      <c r="NTF100" s="1004"/>
      <c r="NTG100" s="1004"/>
      <c r="NTH100" s="1004"/>
      <c r="NTI100" s="1004"/>
      <c r="NTJ100" s="1004"/>
      <c r="NTK100" s="1004"/>
      <c r="NTL100" s="1004"/>
      <c r="NTM100" s="1004"/>
      <c r="NTN100" s="1004"/>
      <c r="NTO100" s="1004"/>
      <c r="NTP100" s="1004"/>
      <c r="NTQ100" s="1004"/>
      <c r="NTR100" s="1004"/>
      <c r="NTS100" s="1004"/>
      <c r="NTT100" s="1004"/>
      <c r="NTU100" s="1004"/>
      <c r="NTV100" s="1004"/>
      <c r="NTW100" s="1004"/>
      <c r="NTX100" s="1004"/>
      <c r="NTY100" s="1004"/>
      <c r="NTZ100" s="1004"/>
      <c r="NUA100" s="1004"/>
      <c r="NUB100" s="1004"/>
      <c r="NUC100" s="1004"/>
      <c r="NUD100" s="1004"/>
      <c r="NUE100" s="1004"/>
      <c r="NUF100" s="1004"/>
      <c r="NUG100" s="1004"/>
      <c r="NUH100" s="1004"/>
      <c r="NUI100" s="1004"/>
      <c r="NUJ100" s="1004"/>
      <c r="NUK100" s="1004"/>
      <c r="NUL100" s="1004"/>
      <c r="NUM100" s="1004"/>
      <c r="NUN100" s="1004"/>
      <c r="NUO100" s="1004"/>
      <c r="NUP100" s="1004"/>
      <c r="NUQ100" s="1004"/>
      <c r="NUR100" s="1004"/>
      <c r="NUS100" s="1004"/>
      <c r="NUT100" s="1004"/>
      <c r="NUU100" s="1004"/>
      <c r="NUV100" s="1004"/>
      <c r="NUW100" s="1004"/>
      <c r="NUX100" s="1004"/>
      <c r="NUY100" s="1004"/>
      <c r="NUZ100" s="1004"/>
      <c r="NVA100" s="1004"/>
      <c r="NVB100" s="1004"/>
      <c r="NVC100" s="1004"/>
      <c r="NVD100" s="1004"/>
      <c r="NVE100" s="1004"/>
      <c r="NVF100" s="1004"/>
      <c r="NVG100" s="1004"/>
      <c r="NVH100" s="1004"/>
      <c r="NVI100" s="1004"/>
      <c r="NVJ100" s="1004"/>
      <c r="NVK100" s="1004"/>
      <c r="NVL100" s="1004"/>
      <c r="NVM100" s="1004"/>
      <c r="NVN100" s="1004"/>
      <c r="NVO100" s="1004"/>
      <c r="NVP100" s="1004"/>
      <c r="NVQ100" s="1004"/>
      <c r="NVR100" s="1004"/>
      <c r="NVS100" s="1004"/>
      <c r="NVT100" s="1004"/>
      <c r="NVU100" s="1004"/>
      <c r="NVV100" s="1004"/>
      <c r="NVW100" s="1004"/>
      <c r="NVX100" s="1004"/>
      <c r="NVY100" s="1004"/>
      <c r="NVZ100" s="1004"/>
      <c r="NWA100" s="1004"/>
      <c r="NWB100" s="1004"/>
      <c r="NWC100" s="1004"/>
      <c r="NWD100" s="1004"/>
      <c r="NWE100" s="1004"/>
      <c r="NWF100" s="1004"/>
      <c r="NWG100" s="1004"/>
      <c r="NWH100" s="1004"/>
      <c r="NWI100" s="1004"/>
      <c r="NWJ100" s="1004"/>
      <c r="NWK100" s="1004"/>
      <c r="NWL100" s="1004"/>
      <c r="NWM100" s="1004"/>
      <c r="NWN100" s="1004"/>
      <c r="NWO100" s="1004"/>
      <c r="NWP100" s="1004"/>
      <c r="NWQ100" s="1004"/>
      <c r="NWR100" s="1004"/>
      <c r="NWS100" s="1004"/>
      <c r="NWT100" s="1004"/>
      <c r="NWU100" s="1004"/>
      <c r="NWV100" s="1004"/>
      <c r="NWW100" s="1004"/>
      <c r="NWX100" s="1004"/>
      <c r="NWY100" s="1004"/>
      <c r="NWZ100" s="1004"/>
      <c r="NXA100" s="1004"/>
      <c r="NXB100" s="1004"/>
      <c r="NXC100" s="1004"/>
      <c r="NXD100" s="1004"/>
      <c r="NXE100" s="1004"/>
      <c r="NXF100" s="1004"/>
      <c r="NXG100" s="1004"/>
      <c r="NXH100" s="1004"/>
      <c r="NXI100" s="1004"/>
      <c r="NXJ100" s="1004"/>
      <c r="NXK100" s="1004"/>
      <c r="NXL100" s="1004"/>
      <c r="NXM100" s="1004"/>
      <c r="NXN100" s="1004"/>
      <c r="NXO100" s="1004"/>
      <c r="NXP100" s="1004"/>
      <c r="NXQ100" s="1004"/>
      <c r="NXR100" s="1004"/>
      <c r="NXS100" s="1004"/>
      <c r="NXT100" s="1004"/>
      <c r="NXU100" s="1004"/>
      <c r="NXV100" s="1004"/>
      <c r="NXW100" s="1004"/>
      <c r="NXX100" s="1004"/>
      <c r="NXY100" s="1004"/>
      <c r="NXZ100" s="1004"/>
      <c r="NYA100" s="1004"/>
      <c r="NYB100" s="1004"/>
      <c r="NYC100" s="1004"/>
      <c r="NYD100" s="1004"/>
      <c r="NYE100" s="1004"/>
      <c r="NYF100" s="1004"/>
      <c r="NYG100" s="1004"/>
      <c r="NYH100" s="1004"/>
      <c r="NYI100" s="1004"/>
      <c r="NYJ100" s="1004"/>
      <c r="NYK100" s="1004"/>
      <c r="NYL100" s="1004"/>
      <c r="NYM100" s="1004"/>
      <c r="NYN100" s="1004"/>
      <c r="NYO100" s="1004"/>
      <c r="NYP100" s="1004"/>
      <c r="NYQ100" s="1004"/>
      <c r="NYR100" s="1004"/>
      <c r="NYS100" s="1004"/>
      <c r="NYT100" s="1004"/>
      <c r="NYU100" s="1004"/>
      <c r="NYV100" s="1004"/>
      <c r="NYW100" s="1004"/>
      <c r="NYX100" s="1004"/>
      <c r="NYY100" s="1004"/>
      <c r="NYZ100" s="1004"/>
      <c r="NZA100" s="1004"/>
      <c r="NZB100" s="1004"/>
      <c r="NZC100" s="1004"/>
      <c r="NZD100" s="1004"/>
      <c r="NZE100" s="1004"/>
      <c r="NZF100" s="1004"/>
      <c r="NZG100" s="1004"/>
      <c r="NZH100" s="1004"/>
      <c r="NZI100" s="1004"/>
      <c r="NZJ100" s="1004"/>
      <c r="NZK100" s="1004"/>
      <c r="NZL100" s="1004"/>
      <c r="NZM100" s="1004"/>
      <c r="NZN100" s="1004"/>
      <c r="NZO100" s="1004"/>
      <c r="NZP100" s="1004"/>
      <c r="NZQ100" s="1004"/>
      <c r="NZR100" s="1004"/>
      <c r="NZS100" s="1004"/>
      <c r="NZT100" s="1004"/>
      <c r="NZU100" s="1004"/>
      <c r="NZV100" s="1004"/>
      <c r="NZW100" s="1004"/>
      <c r="NZX100" s="1004"/>
      <c r="NZY100" s="1004"/>
      <c r="NZZ100" s="1004"/>
      <c r="OAA100" s="1004"/>
      <c r="OAB100" s="1004"/>
      <c r="OAC100" s="1004"/>
      <c r="OAD100" s="1004"/>
      <c r="OAE100" s="1004"/>
      <c r="OAF100" s="1004"/>
      <c r="OAG100" s="1004"/>
      <c r="OAH100" s="1004"/>
      <c r="OAI100" s="1004"/>
      <c r="OAJ100" s="1004"/>
      <c r="OAK100" s="1004"/>
      <c r="OAL100" s="1004"/>
      <c r="OAM100" s="1004"/>
      <c r="OAN100" s="1004"/>
      <c r="OAO100" s="1004"/>
      <c r="OAP100" s="1004"/>
      <c r="OAQ100" s="1004"/>
      <c r="OAR100" s="1004"/>
      <c r="OAS100" s="1004"/>
      <c r="OAT100" s="1004"/>
      <c r="OAU100" s="1004"/>
      <c r="OAV100" s="1004"/>
      <c r="OAW100" s="1004"/>
      <c r="OAX100" s="1004"/>
      <c r="OAY100" s="1004"/>
      <c r="OAZ100" s="1004"/>
      <c r="OBA100" s="1004"/>
      <c r="OBB100" s="1004"/>
      <c r="OBC100" s="1004"/>
      <c r="OBD100" s="1004"/>
      <c r="OBE100" s="1004"/>
      <c r="OBF100" s="1004"/>
      <c r="OBG100" s="1004"/>
      <c r="OBH100" s="1004"/>
      <c r="OBI100" s="1004"/>
      <c r="OBJ100" s="1004"/>
      <c r="OBK100" s="1004"/>
      <c r="OBL100" s="1004"/>
      <c r="OBM100" s="1004"/>
      <c r="OBN100" s="1004"/>
      <c r="OBO100" s="1004"/>
      <c r="OBP100" s="1004"/>
      <c r="OBQ100" s="1004"/>
      <c r="OBR100" s="1004"/>
      <c r="OBS100" s="1004"/>
      <c r="OBT100" s="1004"/>
      <c r="OBU100" s="1004"/>
      <c r="OBV100" s="1004"/>
      <c r="OBW100" s="1004"/>
      <c r="OBX100" s="1004"/>
      <c r="OBY100" s="1004"/>
      <c r="OBZ100" s="1004"/>
      <c r="OCA100" s="1004"/>
      <c r="OCB100" s="1004"/>
      <c r="OCC100" s="1004"/>
      <c r="OCD100" s="1004"/>
      <c r="OCE100" s="1004"/>
      <c r="OCF100" s="1004"/>
      <c r="OCG100" s="1004"/>
      <c r="OCH100" s="1004"/>
      <c r="OCI100" s="1004"/>
      <c r="OCJ100" s="1004"/>
      <c r="OCK100" s="1004"/>
      <c r="OCL100" s="1004"/>
      <c r="OCM100" s="1004"/>
      <c r="OCN100" s="1004"/>
      <c r="OCO100" s="1004"/>
      <c r="OCP100" s="1004"/>
      <c r="OCQ100" s="1004"/>
      <c r="OCR100" s="1004"/>
      <c r="OCS100" s="1004"/>
      <c r="OCT100" s="1004"/>
      <c r="OCU100" s="1004"/>
      <c r="OCV100" s="1004"/>
      <c r="OCW100" s="1004"/>
      <c r="OCX100" s="1004"/>
      <c r="OCY100" s="1004"/>
      <c r="OCZ100" s="1004"/>
      <c r="ODA100" s="1004"/>
      <c r="ODB100" s="1004"/>
      <c r="ODC100" s="1004"/>
      <c r="ODD100" s="1004"/>
      <c r="ODE100" s="1004"/>
      <c r="ODF100" s="1004"/>
      <c r="ODG100" s="1004"/>
      <c r="ODH100" s="1004"/>
      <c r="ODI100" s="1004"/>
      <c r="ODJ100" s="1004"/>
      <c r="ODK100" s="1004"/>
      <c r="ODL100" s="1004"/>
      <c r="ODM100" s="1004"/>
      <c r="ODN100" s="1004"/>
      <c r="ODO100" s="1004"/>
      <c r="ODP100" s="1004"/>
      <c r="ODQ100" s="1004"/>
      <c r="ODR100" s="1004"/>
      <c r="ODS100" s="1004"/>
      <c r="ODT100" s="1004"/>
      <c r="ODU100" s="1004"/>
      <c r="ODV100" s="1004"/>
      <c r="ODW100" s="1004"/>
      <c r="ODX100" s="1004"/>
      <c r="ODY100" s="1004"/>
      <c r="ODZ100" s="1004"/>
      <c r="OEA100" s="1004"/>
      <c r="OEB100" s="1004"/>
      <c r="OEC100" s="1004"/>
      <c r="OED100" s="1004"/>
      <c r="OEE100" s="1004"/>
      <c r="OEF100" s="1004"/>
      <c r="OEG100" s="1004"/>
      <c r="OEH100" s="1004"/>
      <c r="OEI100" s="1004"/>
      <c r="OEJ100" s="1004"/>
      <c r="OEK100" s="1004"/>
      <c r="OEL100" s="1004"/>
      <c r="OEM100" s="1004"/>
      <c r="OEN100" s="1004"/>
      <c r="OEO100" s="1004"/>
      <c r="OEP100" s="1004"/>
      <c r="OEQ100" s="1004"/>
      <c r="OER100" s="1004"/>
      <c r="OES100" s="1004"/>
      <c r="OET100" s="1004"/>
      <c r="OEU100" s="1004"/>
      <c r="OEV100" s="1004"/>
      <c r="OEW100" s="1004"/>
      <c r="OEX100" s="1004"/>
      <c r="OEY100" s="1004"/>
      <c r="OEZ100" s="1004"/>
      <c r="OFA100" s="1004"/>
      <c r="OFB100" s="1004"/>
      <c r="OFC100" s="1004"/>
      <c r="OFD100" s="1004"/>
      <c r="OFE100" s="1004"/>
      <c r="OFF100" s="1004"/>
      <c r="OFG100" s="1004"/>
      <c r="OFH100" s="1004"/>
      <c r="OFI100" s="1004"/>
      <c r="OFJ100" s="1004"/>
      <c r="OFK100" s="1004"/>
      <c r="OFL100" s="1004"/>
      <c r="OFM100" s="1004"/>
      <c r="OFN100" s="1004"/>
      <c r="OFO100" s="1004"/>
      <c r="OFP100" s="1004"/>
      <c r="OFQ100" s="1004"/>
      <c r="OFR100" s="1004"/>
      <c r="OFS100" s="1004"/>
      <c r="OFT100" s="1004"/>
      <c r="OFU100" s="1004"/>
      <c r="OFV100" s="1004"/>
      <c r="OFW100" s="1004"/>
      <c r="OFX100" s="1004"/>
      <c r="OFY100" s="1004"/>
      <c r="OFZ100" s="1004"/>
      <c r="OGA100" s="1004"/>
      <c r="OGB100" s="1004"/>
      <c r="OGC100" s="1004"/>
      <c r="OGD100" s="1004"/>
      <c r="OGE100" s="1004"/>
      <c r="OGF100" s="1004"/>
      <c r="OGG100" s="1004"/>
      <c r="OGH100" s="1004"/>
      <c r="OGI100" s="1004"/>
      <c r="OGJ100" s="1004"/>
      <c r="OGK100" s="1004"/>
      <c r="OGL100" s="1004"/>
      <c r="OGM100" s="1004"/>
      <c r="OGN100" s="1004"/>
      <c r="OGO100" s="1004"/>
      <c r="OGP100" s="1004"/>
      <c r="OGQ100" s="1004"/>
      <c r="OGR100" s="1004"/>
      <c r="OGS100" s="1004"/>
      <c r="OGT100" s="1004"/>
      <c r="OGU100" s="1004"/>
      <c r="OGV100" s="1004"/>
      <c r="OGW100" s="1004"/>
      <c r="OGX100" s="1004"/>
      <c r="OGY100" s="1004"/>
      <c r="OGZ100" s="1004"/>
      <c r="OHA100" s="1004"/>
      <c r="OHB100" s="1004"/>
      <c r="OHC100" s="1004"/>
      <c r="OHD100" s="1004"/>
      <c r="OHE100" s="1004"/>
      <c r="OHF100" s="1004"/>
      <c r="OHG100" s="1004"/>
      <c r="OHH100" s="1004"/>
      <c r="OHI100" s="1004"/>
      <c r="OHJ100" s="1004"/>
      <c r="OHK100" s="1004"/>
      <c r="OHL100" s="1004"/>
      <c r="OHM100" s="1004"/>
      <c r="OHN100" s="1004"/>
      <c r="OHO100" s="1004"/>
      <c r="OHP100" s="1004"/>
      <c r="OHQ100" s="1004"/>
      <c r="OHR100" s="1004"/>
      <c r="OHS100" s="1004"/>
      <c r="OHT100" s="1004"/>
      <c r="OHU100" s="1004"/>
      <c r="OHV100" s="1004"/>
      <c r="OHW100" s="1004"/>
      <c r="OHX100" s="1004"/>
      <c r="OHY100" s="1004"/>
      <c r="OHZ100" s="1004"/>
      <c r="OIA100" s="1004"/>
      <c r="OIB100" s="1004"/>
      <c r="OIC100" s="1004"/>
      <c r="OID100" s="1004"/>
      <c r="OIE100" s="1004"/>
      <c r="OIF100" s="1004"/>
      <c r="OIG100" s="1004"/>
      <c r="OIH100" s="1004"/>
      <c r="OII100" s="1004"/>
      <c r="OIJ100" s="1004"/>
      <c r="OIK100" s="1004"/>
      <c r="OIL100" s="1004"/>
      <c r="OIM100" s="1004"/>
      <c r="OIN100" s="1004"/>
      <c r="OIO100" s="1004"/>
      <c r="OIP100" s="1004"/>
      <c r="OIQ100" s="1004"/>
      <c r="OIR100" s="1004"/>
      <c r="OIS100" s="1004"/>
      <c r="OIT100" s="1004"/>
      <c r="OIU100" s="1004"/>
      <c r="OIV100" s="1004"/>
      <c r="OIW100" s="1004"/>
      <c r="OIX100" s="1004"/>
      <c r="OIY100" s="1004"/>
      <c r="OIZ100" s="1004"/>
      <c r="OJA100" s="1004"/>
      <c r="OJB100" s="1004"/>
      <c r="OJC100" s="1004"/>
      <c r="OJD100" s="1004"/>
      <c r="OJE100" s="1004"/>
      <c r="OJF100" s="1004"/>
      <c r="OJG100" s="1004"/>
      <c r="OJH100" s="1004"/>
      <c r="OJI100" s="1004"/>
      <c r="OJJ100" s="1004"/>
      <c r="OJK100" s="1004"/>
      <c r="OJL100" s="1004"/>
      <c r="OJM100" s="1004"/>
      <c r="OJN100" s="1004"/>
      <c r="OJO100" s="1004"/>
      <c r="OJP100" s="1004"/>
      <c r="OJQ100" s="1004"/>
      <c r="OJR100" s="1004"/>
      <c r="OJS100" s="1004"/>
      <c r="OJT100" s="1004"/>
      <c r="OJU100" s="1004"/>
      <c r="OJV100" s="1004"/>
      <c r="OJW100" s="1004"/>
      <c r="OJX100" s="1004"/>
      <c r="OJY100" s="1004"/>
      <c r="OJZ100" s="1004"/>
      <c r="OKA100" s="1004"/>
      <c r="OKB100" s="1004"/>
      <c r="OKC100" s="1004"/>
      <c r="OKD100" s="1004"/>
      <c r="OKE100" s="1004"/>
      <c r="OKF100" s="1004"/>
      <c r="OKG100" s="1004"/>
      <c r="OKH100" s="1004"/>
      <c r="OKI100" s="1004"/>
      <c r="OKJ100" s="1004"/>
      <c r="OKK100" s="1004"/>
      <c r="OKL100" s="1004"/>
      <c r="OKM100" s="1004"/>
      <c r="OKN100" s="1004"/>
      <c r="OKO100" s="1004"/>
      <c r="OKP100" s="1004"/>
      <c r="OKQ100" s="1004"/>
      <c r="OKR100" s="1004"/>
      <c r="OKS100" s="1004"/>
      <c r="OKT100" s="1004"/>
      <c r="OKU100" s="1004"/>
      <c r="OKV100" s="1004"/>
      <c r="OKW100" s="1004"/>
      <c r="OKX100" s="1004"/>
      <c r="OKY100" s="1004"/>
      <c r="OKZ100" s="1004"/>
      <c r="OLA100" s="1004"/>
      <c r="OLB100" s="1004"/>
      <c r="OLC100" s="1004"/>
      <c r="OLD100" s="1004"/>
      <c r="OLE100" s="1004"/>
      <c r="OLF100" s="1004"/>
      <c r="OLG100" s="1004"/>
      <c r="OLH100" s="1004"/>
      <c r="OLI100" s="1004"/>
      <c r="OLJ100" s="1004"/>
      <c r="OLK100" s="1004"/>
      <c r="OLL100" s="1004"/>
      <c r="OLM100" s="1004"/>
      <c r="OLN100" s="1004"/>
      <c r="OLO100" s="1004"/>
      <c r="OLP100" s="1004"/>
      <c r="OLQ100" s="1004"/>
      <c r="OLR100" s="1004"/>
      <c r="OLS100" s="1004"/>
      <c r="OLT100" s="1004"/>
      <c r="OLU100" s="1004"/>
      <c r="OLV100" s="1004"/>
      <c r="OLW100" s="1004"/>
      <c r="OLX100" s="1004"/>
      <c r="OLY100" s="1004"/>
      <c r="OLZ100" s="1004"/>
      <c r="OMA100" s="1004"/>
      <c r="OMB100" s="1004"/>
      <c r="OMC100" s="1004"/>
      <c r="OMD100" s="1004"/>
      <c r="OME100" s="1004"/>
      <c r="OMF100" s="1004"/>
      <c r="OMG100" s="1004"/>
      <c r="OMH100" s="1004"/>
      <c r="OMI100" s="1004"/>
      <c r="OMJ100" s="1004"/>
      <c r="OMK100" s="1004"/>
      <c r="OML100" s="1004"/>
      <c r="OMM100" s="1004"/>
      <c r="OMN100" s="1004"/>
      <c r="OMO100" s="1004"/>
      <c r="OMP100" s="1004"/>
      <c r="OMQ100" s="1004"/>
      <c r="OMR100" s="1004"/>
      <c r="OMS100" s="1004"/>
      <c r="OMT100" s="1004"/>
      <c r="OMU100" s="1004"/>
      <c r="OMV100" s="1004"/>
      <c r="OMW100" s="1004"/>
      <c r="OMX100" s="1004"/>
      <c r="OMY100" s="1004"/>
      <c r="OMZ100" s="1004"/>
      <c r="ONA100" s="1004"/>
      <c r="ONB100" s="1004"/>
      <c r="ONC100" s="1004"/>
      <c r="OND100" s="1004"/>
      <c r="ONE100" s="1004"/>
      <c r="ONF100" s="1004"/>
      <c r="ONG100" s="1004"/>
      <c r="ONH100" s="1004"/>
      <c r="ONI100" s="1004"/>
      <c r="ONJ100" s="1004"/>
      <c r="ONK100" s="1004"/>
      <c r="ONL100" s="1004"/>
      <c r="ONM100" s="1004"/>
      <c r="ONN100" s="1004"/>
      <c r="ONO100" s="1004"/>
      <c r="ONP100" s="1004"/>
      <c r="ONQ100" s="1004"/>
      <c r="ONR100" s="1004"/>
      <c r="ONS100" s="1004"/>
      <c r="ONT100" s="1004"/>
      <c r="ONU100" s="1004"/>
      <c r="ONV100" s="1004"/>
      <c r="ONW100" s="1004"/>
      <c r="ONX100" s="1004"/>
      <c r="ONY100" s="1004"/>
      <c r="ONZ100" s="1004"/>
      <c r="OOA100" s="1004"/>
      <c r="OOB100" s="1004"/>
      <c r="OOC100" s="1004"/>
      <c r="OOD100" s="1004"/>
      <c r="OOE100" s="1004"/>
      <c r="OOF100" s="1004"/>
      <c r="OOG100" s="1004"/>
      <c r="OOH100" s="1004"/>
      <c r="OOI100" s="1004"/>
      <c r="OOJ100" s="1004"/>
      <c r="OOK100" s="1004"/>
      <c r="OOL100" s="1004"/>
      <c r="OOM100" s="1004"/>
      <c r="OON100" s="1004"/>
      <c r="OOO100" s="1004"/>
      <c r="OOP100" s="1004"/>
      <c r="OOQ100" s="1004"/>
      <c r="OOR100" s="1004"/>
      <c r="OOS100" s="1004"/>
      <c r="OOT100" s="1004"/>
      <c r="OOU100" s="1004"/>
      <c r="OOV100" s="1004"/>
      <c r="OOW100" s="1004"/>
      <c r="OOX100" s="1004"/>
      <c r="OOY100" s="1004"/>
      <c r="OOZ100" s="1004"/>
      <c r="OPA100" s="1004"/>
      <c r="OPB100" s="1004"/>
      <c r="OPC100" s="1004"/>
      <c r="OPD100" s="1004"/>
      <c r="OPE100" s="1004"/>
      <c r="OPF100" s="1004"/>
      <c r="OPG100" s="1004"/>
      <c r="OPH100" s="1004"/>
      <c r="OPI100" s="1004"/>
      <c r="OPJ100" s="1004"/>
      <c r="OPK100" s="1004"/>
      <c r="OPL100" s="1004"/>
      <c r="OPM100" s="1004"/>
      <c r="OPN100" s="1004"/>
      <c r="OPO100" s="1004"/>
      <c r="OPP100" s="1004"/>
      <c r="OPQ100" s="1004"/>
      <c r="OPR100" s="1004"/>
      <c r="OPS100" s="1004"/>
      <c r="OPT100" s="1004"/>
      <c r="OPU100" s="1004"/>
      <c r="OPV100" s="1004"/>
      <c r="OPW100" s="1004"/>
      <c r="OPX100" s="1004"/>
      <c r="OPY100" s="1004"/>
      <c r="OPZ100" s="1004"/>
      <c r="OQA100" s="1004"/>
      <c r="OQB100" s="1004"/>
      <c r="OQC100" s="1004"/>
      <c r="OQD100" s="1004"/>
      <c r="OQE100" s="1004"/>
      <c r="OQF100" s="1004"/>
      <c r="OQG100" s="1004"/>
      <c r="OQH100" s="1004"/>
      <c r="OQI100" s="1004"/>
      <c r="OQJ100" s="1004"/>
      <c r="OQK100" s="1004"/>
      <c r="OQL100" s="1004"/>
      <c r="OQM100" s="1004"/>
      <c r="OQN100" s="1004"/>
      <c r="OQO100" s="1004"/>
      <c r="OQP100" s="1004"/>
      <c r="OQQ100" s="1004"/>
      <c r="OQR100" s="1004"/>
      <c r="OQS100" s="1004"/>
      <c r="OQT100" s="1004"/>
      <c r="OQU100" s="1004"/>
      <c r="OQV100" s="1004"/>
      <c r="OQW100" s="1004"/>
      <c r="OQX100" s="1004"/>
      <c r="OQY100" s="1004"/>
      <c r="OQZ100" s="1004"/>
      <c r="ORA100" s="1004"/>
      <c r="ORB100" s="1004"/>
      <c r="ORC100" s="1004"/>
      <c r="ORD100" s="1004"/>
      <c r="ORE100" s="1004"/>
      <c r="ORF100" s="1004"/>
      <c r="ORG100" s="1004"/>
      <c r="ORH100" s="1004"/>
      <c r="ORI100" s="1004"/>
      <c r="ORJ100" s="1004"/>
      <c r="ORK100" s="1004"/>
      <c r="ORL100" s="1004"/>
      <c r="ORM100" s="1004"/>
      <c r="ORN100" s="1004"/>
      <c r="ORO100" s="1004"/>
      <c r="ORP100" s="1004"/>
      <c r="ORQ100" s="1004"/>
      <c r="ORR100" s="1004"/>
      <c r="ORS100" s="1004"/>
      <c r="ORT100" s="1004"/>
      <c r="ORU100" s="1004"/>
      <c r="ORV100" s="1004"/>
      <c r="ORW100" s="1004"/>
      <c r="ORX100" s="1004"/>
      <c r="ORY100" s="1004"/>
      <c r="ORZ100" s="1004"/>
      <c r="OSA100" s="1004"/>
      <c r="OSB100" s="1004"/>
      <c r="OSC100" s="1004"/>
      <c r="OSD100" s="1004"/>
      <c r="OSE100" s="1004"/>
      <c r="OSF100" s="1004"/>
      <c r="OSG100" s="1004"/>
      <c r="OSH100" s="1004"/>
      <c r="OSI100" s="1004"/>
      <c r="OSJ100" s="1004"/>
      <c r="OSK100" s="1004"/>
      <c r="OSL100" s="1004"/>
      <c r="OSM100" s="1004"/>
      <c r="OSN100" s="1004"/>
      <c r="OSO100" s="1004"/>
      <c r="OSP100" s="1004"/>
      <c r="OSQ100" s="1004"/>
      <c r="OSR100" s="1004"/>
      <c r="OSS100" s="1004"/>
      <c r="OST100" s="1004"/>
      <c r="OSU100" s="1004"/>
      <c r="OSV100" s="1004"/>
      <c r="OSW100" s="1004"/>
      <c r="OSX100" s="1004"/>
      <c r="OSY100" s="1004"/>
      <c r="OSZ100" s="1004"/>
      <c r="OTA100" s="1004"/>
      <c r="OTB100" s="1004"/>
      <c r="OTC100" s="1004"/>
      <c r="OTD100" s="1004"/>
      <c r="OTE100" s="1004"/>
      <c r="OTF100" s="1004"/>
      <c r="OTG100" s="1004"/>
      <c r="OTH100" s="1004"/>
      <c r="OTI100" s="1004"/>
      <c r="OTJ100" s="1004"/>
      <c r="OTK100" s="1004"/>
      <c r="OTL100" s="1004"/>
      <c r="OTM100" s="1004"/>
      <c r="OTN100" s="1004"/>
      <c r="OTO100" s="1004"/>
      <c r="OTP100" s="1004"/>
      <c r="OTQ100" s="1004"/>
      <c r="OTR100" s="1004"/>
      <c r="OTS100" s="1004"/>
      <c r="OTT100" s="1004"/>
      <c r="OTU100" s="1004"/>
      <c r="OTV100" s="1004"/>
      <c r="OTW100" s="1004"/>
      <c r="OTX100" s="1004"/>
      <c r="OTY100" s="1004"/>
      <c r="OTZ100" s="1004"/>
      <c r="OUA100" s="1004"/>
      <c r="OUB100" s="1004"/>
      <c r="OUC100" s="1004"/>
      <c r="OUD100" s="1004"/>
      <c r="OUE100" s="1004"/>
      <c r="OUF100" s="1004"/>
      <c r="OUG100" s="1004"/>
      <c r="OUH100" s="1004"/>
      <c r="OUI100" s="1004"/>
      <c r="OUJ100" s="1004"/>
      <c r="OUK100" s="1004"/>
      <c r="OUL100" s="1004"/>
      <c r="OUM100" s="1004"/>
      <c r="OUN100" s="1004"/>
      <c r="OUO100" s="1004"/>
      <c r="OUP100" s="1004"/>
      <c r="OUQ100" s="1004"/>
      <c r="OUR100" s="1004"/>
      <c r="OUS100" s="1004"/>
      <c r="OUT100" s="1004"/>
      <c r="OUU100" s="1004"/>
      <c r="OUV100" s="1004"/>
      <c r="OUW100" s="1004"/>
      <c r="OUX100" s="1004"/>
      <c r="OUY100" s="1004"/>
      <c r="OUZ100" s="1004"/>
      <c r="OVA100" s="1004"/>
      <c r="OVB100" s="1004"/>
      <c r="OVC100" s="1004"/>
      <c r="OVD100" s="1004"/>
      <c r="OVE100" s="1004"/>
      <c r="OVF100" s="1004"/>
      <c r="OVG100" s="1004"/>
      <c r="OVH100" s="1004"/>
      <c r="OVI100" s="1004"/>
      <c r="OVJ100" s="1004"/>
      <c r="OVK100" s="1004"/>
      <c r="OVL100" s="1004"/>
      <c r="OVM100" s="1004"/>
      <c r="OVN100" s="1004"/>
      <c r="OVO100" s="1004"/>
      <c r="OVP100" s="1004"/>
      <c r="OVQ100" s="1004"/>
      <c r="OVR100" s="1004"/>
      <c r="OVS100" s="1004"/>
      <c r="OVT100" s="1004"/>
      <c r="OVU100" s="1004"/>
      <c r="OVV100" s="1004"/>
      <c r="OVW100" s="1004"/>
      <c r="OVX100" s="1004"/>
      <c r="OVY100" s="1004"/>
      <c r="OVZ100" s="1004"/>
      <c r="OWA100" s="1004"/>
      <c r="OWB100" s="1004"/>
      <c r="OWC100" s="1004"/>
      <c r="OWD100" s="1004"/>
      <c r="OWE100" s="1004"/>
      <c r="OWF100" s="1004"/>
      <c r="OWG100" s="1004"/>
      <c r="OWH100" s="1004"/>
      <c r="OWI100" s="1004"/>
      <c r="OWJ100" s="1004"/>
      <c r="OWK100" s="1004"/>
      <c r="OWL100" s="1004"/>
      <c r="OWM100" s="1004"/>
      <c r="OWN100" s="1004"/>
      <c r="OWO100" s="1004"/>
      <c r="OWP100" s="1004"/>
      <c r="OWQ100" s="1004"/>
      <c r="OWR100" s="1004"/>
      <c r="OWS100" s="1004"/>
      <c r="OWT100" s="1004"/>
      <c r="OWU100" s="1004"/>
      <c r="OWV100" s="1004"/>
      <c r="OWW100" s="1004"/>
      <c r="OWX100" s="1004"/>
      <c r="OWY100" s="1004"/>
      <c r="OWZ100" s="1004"/>
      <c r="OXA100" s="1004"/>
      <c r="OXB100" s="1004"/>
      <c r="OXC100" s="1004"/>
      <c r="OXD100" s="1004"/>
      <c r="OXE100" s="1004"/>
      <c r="OXF100" s="1004"/>
      <c r="OXG100" s="1004"/>
      <c r="OXH100" s="1004"/>
      <c r="OXI100" s="1004"/>
      <c r="OXJ100" s="1004"/>
      <c r="OXK100" s="1004"/>
      <c r="OXL100" s="1004"/>
      <c r="OXM100" s="1004"/>
      <c r="OXN100" s="1004"/>
      <c r="OXO100" s="1004"/>
      <c r="OXP100" s="1004"/>
      <c r="OXQ100" s="1004"/>
      <c r="OXR100" s="1004"/>
      <c r="OXS100" s="1004"/>
      <c r="OXT100" s="1004"/>
      <c r="OXU100" s="1004"/>
      <c r="OXV100" s="1004"/>
      <c r="OXW100" s="1004"/>
      <c r="OXX100" s="1004"/>
      <c r="OXY100" s="1004"/>
      <c r="OXZ100" s="1004"/>
      <c r="OYA100" s="1004"/>
      <c r="OYB100" s="1004"/>
      <c r="OYC100" s="1004"/>
      <c r="OYD100" s="1004"/>
      <c r="OYE100" s="1004"/>
      <c r="OYF100" s="1004"/>
      <c r="OYG100" s="1004"/>
      <c r="OYH100" s="1004"/>
      <c r="OYI100" s="1004"/>
      <c r="OYJ100" s="1004"/>
      <c r="OYK100" s="1004"/>
      <c r="OYL100" s="1004"/>
      <c r="OYM100" s="1004"/>
      <c r="OYN100" s="1004"/>
      <c r="OYO100" s="1004"/>
      <c r="OYP100" s="1004"/>
      <c r="OYQ100" s="1004"/>
      <c r="OYR100" s="1004"/>
      <c r="OYS100" s="1004"/>
      <c r="OYT100" s="1004"/>
      <c r="OYU100" s="1004"/>
      <c r="OYV100" s="1004"/>
      <c r="OYW100" s="1004"/>
      <c r="OYX100" s="1004"/>
      <c r="OYY100" s="1004"/>
      <c r="OYZ100" s="1004"/>
      <c r="OZA100" s="1004"/>
      <c r="OZB100" s="1004"/>
      <c r="OZC100" s="1004"/>
      <c r="OZD100" s="1004"/>
      <c r="OZE100" s="1004"/>
      <c r="OZF100" s="1004"/>
      <c r="OZG100" s="1004"/>
      <c r="OZH100" s="1004"/>
      <c r="OZI100" s="1004"/>
      <c r="OZJ100" s="1004"/>
      <c r="OZK100" s="1004"/>
      <c r="OZL100" s="1004"/>
      <c r="OZM100" s="1004"/>
      <c r="OZN100" s="1004"/>
      <c r="OZO100" s="1004"/>
      <c r="OZP100" s="1004"/>
      <c r="OZQ100" s="1004"/>
      <c r="OZR100" s="1004"/>
      <c r="OZS100" s="1004"/>
      <c r="OZT100" s="1004"/>
      <c r="OZU100" s="1004"/>
      <c r="OZV100" s="1004"/>
      <c r="OZW100" s="1004"/>
      <c r="OZX100" s="1004"/>
      <c r="OZY100" s="1004"/>
      <c r="OZZ100" s="1004"/>
      <c r="PAA100" s="1004"/>
      <c r="PAB100" s="1004"/>
      <c r="PAC100" s="1004"/>
      <c r="PAD100" s="1004"/>
      <c r="PAE100" s="1004"/>
      <c r="PAF100" s="1004"/>
      <c r="PAG100" s="1004"/>
      <c r="PAH100" s="1004"/>
      <c r="PAI100" s="1004"/>
      <c r="PAJ100" s="1004"/>
      <c r="PAK100" s="1004"/>
      <c r="PAL100" s="1004"/>
      <c r="PAM100" s="1004"/>
      <c r="PAN100" s="1004"/>
      <c r="PAO100" s="1004"/>
      <c r="PAP100" s="1004"/>
      <c r="PAQ100" s="1004"/>
      <c r="PAR100" s="1004"/>
      <c r="PAS100" s="1004"/>
      <c r="PAT100" s="1004"/>
      <c r="PAU100" s="1004"/>
      <c r="PAV100" s="1004"/>
      <c r="PAW100" s="1004"/>
      <c r="PAX100" s="1004"/>
      <c r="PAY100" s="1004"/>
      <c r="PAZ100" s="1004"/>
      <c r="PBA100" s="1004"/>
      <c r="PBB100" s="1004"/>
      <c r="PBC100" s="1004"/>
      <c r="PBD100" s="1004"/>
      <c r="PBE100" s="1004"/>
      <c r="PBF100" s="1004"/>
      <c r="PBG100" s="1004"/>
      <c r="PBH100" s="1004"/>
      <c r="PBI100" s="1004"/>
      <c r="PBJ100" s="1004"/>
      <c r="PBK100" s="1004"/>
      <c r="PBL100" s="1004"/>
      <c r="PBM100" s="1004"/>
      <c r="PBN100" s="1004"/>
      <c r="PBO100" s="1004"/>
      <c r="PBP100" s="1004"/>
      <c r="PBQ100" s="1004"/>
      <c r="PBR100" s="1004"/>
      <c r="PBS100" s="1004"/>
      <c r="PBT100" s="1004"/>
      <c r="PBU100" s="1004"/>
      <c r="PBV100" s="1004"/>
      <c r="PBW100" s="1004"/>
      <c r="PBX100" s="1004"/>
      <c r="PBY100" s="1004"/>
      <c r="PBZ100" s="1004"/>
      <c r="PCA100" s="1004"/>
      <c r="PCB100" s="1004"/>
      <c r="PCC100" s="1004"/>
      <c r="PCD100" s="1004"/>
      <c r="PCE100" s="1004"/>
      <c r="PCF100" s="1004"/>
      <c r="PCG100" s="1004"/>
      <c r="PCH100" s="1004"/>
      <c r="PCI100" s="1004"/>
      <c r="PCJ100" s="1004"/>
      <c r="PCK100" s="1004"/>
      <c r="PCL100" s="1004"/>
      <c r="PCM100" s="1004"/>
      <c r="PCN100" s="1004"/>
      <c r="PCO100" s="1004"/>
      <c r="PCP100" s="1004"/>
      <c r="PCQ100" s="1004"/>
      <c r="PCR100" s="1004"/>
      <c r="PCS100" s="1004"/>
      <c r="PCT100" s="1004"/>
      <c r="PCU100" s="1004"/>
      <c r="PCV100" s="1004"/>
      <c r="PCW100" s="1004"/>
      <c r="PCX100" s="1004"/>
      <c r="PCY100" s="1004"/>
      <c r="PCZ100" s="1004"/>
      <c r="PDA100" s="1004"/>
      <c r="PDB100" s="1004"/>
      <c r="PDC100" s="1004"/>
      <c r="PDD100" s="1004"/>
      <c r="PDE100" s="1004"/>
      <c r="PDF100" s="1004"/>
      <c r="PDG100" s="1004"/>
      <c r="PDH100" s="1004"/>
      <c r="PDI100" s="1004"/>
      <c r="PDJ100" s="1004"/>
      <c r="PDK100" s="1004"/>
      <c r="PDL100" s="1004"/>
      <c r="PDM100" s="1004"/>
      <c r="PDN100" s="1004"/>
      <c r="PDO100" s="1004"/>
      <c r="PDP100" s="1004"/>
      <c r="PDQ100" s="1004"/>
      <c r="PDR100" s="1004"/>
      <c r="PDS100" s="1004"/>
      <c r="PDT100" s="1004"/>
      <c r="PDU100" s="1004"/>
      <c r="PDV100" s="1004"/>
      <c r="PDW100" s="1004"/>
      <c r="PDX100" s="1004"/>
      <c r="PDY100" s="1004"/>
      <c r="PDZ100" s="1004"/>
      <c r="PEA100" s="1004"/>
      <c r="PEB100" s="1004"/>
      <c r="PEC100" s="1004"/>
      <c r="PED100" s="1004"/>
      <c r="PEE100" s="1004"/>
      <c r="PEF100" s="1004"/>
      <c r="PEG100" s="1004"/>
      <c r="PEH100" s="1004"/>
      <c r="PEI100" s="1004"/>
      <c r="PEJ100" s="1004"/>
      <c r="PEK100" s="1004"/>
      <c r="PEL100" s="1004"/>
      <c r="PEM100" s="1004"/>
      <c r="PEN100" s="1004"/>
      <c r="PEO100" s="1004"/>
      <c r="PEP100" s="1004"/>
      <c r="PEQ100" s="1004"/>
      <c r="PER100" s="1004"/>
      <c r="PES100" s="1004"/>
      <c r="PET100" s="1004"/>
      <c r="PEU100" s="1004"/>
      <c r="PEV100" s="1004"/>
      <c r="PEW100" s="1004"/>
      <c r="PEX100" s="1004"/>
      <c r="PEY100" s="1004"/>
      <c r="PEZ100" s="1004"/>
      <c r="PFA100" s="1004"/>
      <c r="PFB100" s="1004"/>
      <c r="PFC100" s="1004"/>
      <c r="PFD100" s="1004"/>
      <c r="PFE100" s="1004"/>
      <c r="PFF100" s="1004"/>
      <c r="PFG100" s="1004"/>
      <c r="PFH100" s="1004"/>
      <c r="PFI100" s="1004"/>
      <c r="PFJ100" s="1004"/>
      <c r="PFK100" s="1004"/>
      <c r="PFL100" s="1004"/>
      <c r="PFM100" s="1004"/>
      <c r="PFN100" s="1004"/>
      <c r="PFO100" s="1004"/>
      <c r="PFP100" s="1004"/>
      <c r="PFQ100" s="1004"/>
      <c r="PFR100" s="1004"/>
      <c r="PFS100" s="1004"/>
      <c r="PFT100" s="1004"/>
      <c r="PFU100" s="1004"/>
      <c r="PFV100" s="1004"/>
      <c r="PFW100" s="1004"/>
      <c r="PFX100" s="1004"/>
      <c r="PFY100" s="1004"/>
      <c r="PFZ100" s="1004"/>
      <c r="PGA100" s="1004"/>
      <c r="PGB100" s="1004"/>
      <c r="PGC100" s="1004"/>
      <c r="PGD100" s="1004"/>
      <c r="PGE100" s="1004"/>
      <c r="PGF100" s="1004"/>
      <c r="PGG100" s="1004"/>
      <c r="PGH100" s="1004"/>
      <c r="PGI100" s="1004"/>
      <c r="PGJ100" s="1004"/>
      <c r="PGK100" s="1004"/>
      <c r="PGL100" s="1004"/>
      <c r="PGM100" s="1004"/>
      <c r="PGN100" s="1004"/>
      <c r="PGO100" s="1004"/>
      <c r="PGP100" s="1004"/>
      <c r="PGQ100" s="1004"/>
      <c r="PGR100" s="1004"/>
      <c r="PGS100" s="1004"/>
      <c r="PGT100" s="1004"/>
      <c r="PGU100" s="1004"/>
      <c r="PGV100" s="1004"/>
      <c r="PGW100" s="1004"/>
      <c r="PGX100" s="1004"/>
      <c r="PGY100" s="1004"/>
      <c r="PGZ100" s="1004"/>
      <c r="PHA100" s="1004"/>
      <c r="PHB100" s="1004"/>
      <c r="PHC100" s="1004"/>
      <c r="PHD100" s="1004"/>
      <c r="PHE100" s="1004"/>
      <c r="PHF100" s="1004"/>
      <c r="PHG100" s="1004"/>
      <c r="PHH100" s="1004"/>
      <c r="PHI100" s="1004"/>
      <c r="PHJ100" s="1004"/>
      <c r="PHK100" s="1004"/>
      <c r="PHL100" s="1004"/>
      <c r="PHM100" s="1004"/>
      <c r="PHN100" s="1004"/>
      <c r="PHO100" s="1004"/>
      <c r="PHP100" s="1004"/>
      <c r="PHQ100" s="1004"/>
      <c r="PHR100" s="1004"/>
      <c r="PHS100" s="1004"/>
      <c r="PHT100" s="1004"/>
      <c r="PHU100" s="1004"/>
      <c r="PHV100" s="1004"/>
      <c r="PHW100" s="1004"/>
      <c r="PHX100" s="1004"/>
      <c r="PHY100" s="1004"/>
      <c r="PHZ100" s="1004"/>
      <c r="PIA100" s="1004"/>
      <c r="PIB100" s="1004"/>
      <c r="PIC100" s="1004"/>
      <c r="PID100" s="1004"/>
      <c r="PIE100" s="1004"/>
      <c r="PIF100" s="1004"/>
      <c r="PIG100" s="1004"/>
      <c r="PIH100" s="1004"/>
      <c r="PII100" s="1004"/>
      <c r="PIJ100" s="1004"/>
      <c r="PIK100" s="1004"/>
      <c r="PIL100" s="1004"/>
      <c r="PIM100" s="1004"/>
      <c r="PIN100" s="1004"/>
      <c r="PIO100" s="1004"/>
      <c r="PIP100" s="1004"/>
      <c r="PIQ100" s="1004"/>
      <c r="PIR100" s="1004"/>
      <c r="PIS100" s="1004"/>
      <c r="PIT100" s="1004"/>
      <c r="PIU100" s="1004"/>
      <c r="PIV100" s="1004"/>
      <c r="PIW100" s="1004"/>
      <c r="PIX100" s="1004"/>
      <c r="PIY100" s="1004"/>
      <c r="PIZ100" s="1004"/>
      <c r="PJA100" s="1004"/>
      <c r="PJB100" s="1004"/>
      <c r="PJC100" s="1004"/>
      <c r="PJD100" s="1004"/>
      <c r="PJE100" s="1004"/>
      <c r="PJF100" s="1004"/>
      <c r="PJG100" s="1004"/>
      <c r="PJH100" s="1004"/>
      <c r="PJI100" s="1004"/>
      <c r="PJJ100" s="1004"/>
      <c r="PJK100" s="1004"/>
      <c r="PJL100" s="1004"/>
      <c r="PJM100" s="1004"/>
      <c r="PJN100" s="1004"/>
      <c r="PJO100" s="1004"/>
      <c r="PJP100" s="1004"/>
      <c r="PJQ100" s="1004"/>
      <c r="PJR100" s="1004"/>
      <c r="PJS100" s="1004"/>
      <c r="PJT100" s="1004"/>
      <c r="PJU100" s="1004"/>
      <c r="PJV100" s="1004"/>
      <c r="PJW100" s="1004"/>
      <c r="PJX100" s="1004"/>
      <c r="PJY100" s="1004"/>
      <c r="PJZ100" s="1004"/>
      <c r="PKA100" s="1004"/>
      <c r="PKB100" s="1004"/>
      <c r="PKC100" s="1004"/>
      <c r="PKD100" s="1004"/>
      <c r="PKE100" s="1004"/>
      <c r="PKF100" s="1004"/>
      <c r="PKG100" s="1004"/>
      <c r="PKH100" s="1004"/>
      <c r="PKI100" s="1004"/>
      <c r="PKJ100" s="1004"/>
      <c r="PKK100" s="1004"/>
      <c r="PKL100" s="1004"/>
      <c r="PKM100" s="1004"/>
      <c r="PKN100" s="1004"/>
      <c r="PKO100" s="1004"/>
      <c r="PKP100" s="1004"/>
      <c r="PKQ100" s="1004"/>
      <c r="PKR100" s="1004"/>
      <c r="PKS100" s="1004"/>
      <c r="PKT100" s="1004"/>
      <c r="PKU100" s="1004"/>
      <c r="PKV100" s="1004"/>
      <c r="PKW100" s="1004"/>
      <c r="PKX100" s="1004"/>
      <c r="PKY100" s="1004"/>
      <c r="PKZ100" s="1004"/>
      <c r="PLA100" s="1004"/>
      <c r="PLB100" s="1004"/>
      <c r="PLC100" s="1004"/>
      <c r="PLD100" s="1004"/>
      <c r="PLE100" s="1004"/>
      <c r="PLF100" s="1004"/>
      <c r="PLG100" s="1004"/>
      <c r="PLH100" s="1004"/>
      <c r="PLI100" s="1004"/>
      <c r="PLJ100" s="1004"/>
      <c r="PLK100" s="1004"/>
      <c r="PLL100" s="1004"/>
      <c r="PLM100" s="1004"/>
      <c r="PLN100" s="1004"/>
      <c r="PLO100" s="1004"/>
      <c r="PLP100" s="1004"/>
      <c r="PLQ100" s="1004"/>
      <c r="PLR100" s="1004"/>
      <c r="PLS100" s="1004"/>
      <c r="PLT100" s="1004"/>
      <c r="PLU100" s="1004"/>
      <c r="PLV100" s="1004"/>
      <c r="PLW100" s="1004"/>
      <c r="PLX100" s="1004"/>
      <c r="PLY100" s="1004"/>
      <c r="PLZ100" s="1004"/>
      <c r="PMA100" s="1004"/>
      <c r="PMB100" s="1004"/>
      <c r="PMC100" s="1004"/>
      <c r="PMD100" s="1004"/>
      <c r="PME100" s="1004"/>
      <c r="PMF100" s="1004"/>
      <c r="PMG100" s="1004"/>
      <c r="PMH100" s="1004"/>
      <c r="PMI100" s="1004"/>
      <c r="PMJ100" s="1004"/>
      <c r="PMK100" s="1004"/>
      <c r="PML100" s="1004"/>
      <c r="PMM100" s="1004"/>
      <c r="PMN100" s="1004"/>
      <c r="PMO100" s="1004"/>
      <c r="PMP100" s="1004"/>
      <c r="PMQ100" s="1004"/>
      <c r="PMR100" s="1004"/>
      <c r="PMS100" s="1004"/>
      <c r="PMT100" s="1004"/>
      <c r="PMU100" s="1004"/>
      <c r="PMV100" s="1004"/>
      <c r="PMW100" s="1004"/>
      <c r="PMX100" s="1004"/>
      <c r="PMY100" s="1004"/>
      <c r="PMZ100" s="1004"/>
      <c r="PNA100" s="1004"/>
      <c r="PNB100" s="1004"/>
      <c r="PNC100" s="1004"/>
      <c r="PND100" s="1004"/>
      <c r="PNE100" s="1004"/>
      <c r="PNF100" s="1004"/>
      <c r="PNG100" s="1004"/>
      <c r="PNH100" s="1004"/>
      <c r="PNI100" s="1004"/>
      <c r="PNJ100" s="1004"/>
      <c r="PNK100" s="1004"/>
      <c r="PNL100" s="1004"/>
      <c r="PNM100" s="1004"/>
      <c r="PNN100" s="1004"/>
      <c r="PNO100" s="1004"/>
      <c r="PNP100" s="1004"/>
      <c r="PNQ100" s="1004"/>
      <c r="PNR100" s="1004"/>
      <c r="PNS100" s="1004"/>
      <c r="PNT100" s="1004"/>
      <c r="PNU100" s="1004"/>
      <c r="PNV100" s="1004"/>
      <c r="PNW100" s="1004"/>
      <c r="PNX100" s="1004"/>
      <c r="PNY100" s="1004"/>
      <c r="PNZ100" s="1004"/>
      <c r="POA100" s="1004"/>
      <c r="POB100" s="1004"/>
      <c r="POC100" s="1004"/>
      <c r="POD100" s="1004"/>
      <c r="POE100" s="1004"/>
      <c r="POF100" s="1004"/>
      <c r="POG100" s="1004"/>
      <c r="POH100" s="1004"/>
      <c r="POI100" s="1004"/>
      <c r="POJ100" s="1004"/>
      <c r="POK100" s="1004"/>
      <c r="POL100" s="1004"/>
      <c r="POM100" s="1004"/>
      <c r="PON100" s="1004"/>
      <c r="POO100" s="1004"/>
      <c r="POP100" s="1004"/>
      <c r="POQ100" s="1004"/>
      <c r="POR100" s="1004"/>
      <c r="POS100" s="1004"/>
      <c r="POT100" s="1004"/>
      <c r="POU100" s="1004"/>
      <c r="POV100" s="1004"/>
      <c r="POW100" s="1004"/>
      <c r="POX100" s="1004"/>
      <c r="POY100" s="1004"/>
      <c r="POZ100" s="1004"/>
      <c r="PPA100" s="1004"/>
      <c r="PPB100" s="1004"/>
      <c r="PPC100" s="1004"/>
      <c r="PPD100" s="1004"/>
      <c r="PPE100" s="1004"/>
      <c r="PPF100" s="1004"/>
      <c r="PPG100" s="1004"/>
      <c r="PPH100" s="1004"/>
      <c r="PPI100" s="1004"/>
      <c r="PPJ100" s="1004"/>
      <c r="PPK100" s="1004"/>
      <c r="PPL100" s="1004"/>
      <c r="PPM100" s="1004"/>
      <c r="PPN100" s="1004"/>
      <c r="PPO100" s="1004"/>
      <c r="PPP100" s="1004"/>
      <c r="PPQ100" s="1004"/>
      <c r="PPR100" s="1004"/>
      <c r="PPS100" s="1004"/>
      <c r="PPT100" s="1004"/>
      <c r="PPU100" s="1004"/>
      <c r="PPV100" s="1004"/>
      <c r="PPW100" s="1004"/>
      <c r="PPX100" s="1004"/>
      <c r="PPY100" s="1004"/>
      <c r="PPZ100" s="1004"/>
      <c r="PQA100" s="1004"/>
      <c r="PQB100" s="1004"/>
      <c r="PQC100" s="1004"/>
      <c r="PQD100" s="1004"/>
      <c r="PQE100" s="1004"/>
      <c r="PQF100" s="1004"/>
      <c r="PQG100" s="1004"/>
      <c r="PQH100" s="1004"/>
      <c r="PQI100" s="1004"/>
      <c r="PQJ100" s="1004"/>
      <c r="PQK100" s="1004"/>
      <c r="PQL100" s="1004"/>
      <c r="PQM100" s="1004"/>
      <c r="PQN100" s="1004"/>
      <c r="PQO100" s="1004"/>
      <c r="PQP100" s="1004"/>
      <c r="PQQ100" s="1004"/>
      <c r="PQR100" s="1004"/>
      <c r="PQS100" s="1004"/>
      <c r="PQT100" s="1004"/>
      <c r="PQU100" s="1004"/>
      <c r="PQV100" s="1004"/>
      <c r="PQW100" s="1004"/>
      <c r="PQX100" s="1004"/>
      <c r="PQY100" s="1004"/>
      <c r="PQZ100" s="1004"/>
      <c r="PRA100" s="1004"/>
      <c r="PRB100" s="1004"/>
      <c r="PRC100" s="1004"/>
      <c r="PRD100" s="1004"/>
      <c r="PRE100" s="1004"/>
      <c r="PRF100" s="1004"/>
      <c r="PRG100" s="1004"/>
      <c r="PRH100" s="1004"/>
      <c r="PRI100" s="1004"/>
      <c r="PRJ100" s="1004"/>
      <c r="PRK100" s="1004"/>
      <c r="PRL100" s="1004"/>
      <c r="PRM100" s="1004"/>
      <c r="PRN100" s="1004"/>
      <c r="PRO100" s="1004"/>
      <c r="PRP100" s="1004"/>
      <c r="PRQ100" s="1004"/>
      <c r="PRR100" s="1004"/>
      <c r="PRS100" s="1004"/>
      <c r="PRT100" s="1004"/>
      <c r="PRU100" s="1004"/>
      <c r="PRV100" s="1004"/>
      <c r="PRW100" s="1004"/>
      <c r="PRX100" s="1004"/>
      <c r="PRY100" s="1004"/>
      <c r="PRZ100" s="1004"/>
      <c r="PSA100" s="1004"/>
      <c r="PSB100" s="1004"/>
      <c r="PSC100" s="1004"/>
      <c r="PSD100" s="1004"/>
      <c r="PSE100" s="1004"/>
      <c r="PSF100" s="1004"/>
      <c r="PSG100" s="1004"/>
      <c r="PSH100" s="1004"/>
      <c r="PSI100" s="1004"/>
      <c r="PSJ100" s="1004"/>
      <c r="PSK100" s="1004"/>
      <c r="PSL100" s="1004"/>
      <c r="PSM100" s="1004"/>
      <c r="PSN100" s="1004"/>
      <c r="PSO100" s="1004"/>
      <c r="PSP100" s="1004"/>
      <c r="PSQ100" s="1004"/>
      <c r="PSR100" s="1004"/>
      <c r="PSS100" s="1004"/>
      <c r="PST100" s="1004"/>
      <c r="PSU100" s="1004"/>
      <c r="PSV100" s="1004"/>
      <c r="PSW100" s="1004"/>
      <c r="PSX100" s="1004"/>
      <c r="PSY100" s="1004"/>
      <c r="PSZ100" s="1004"/>
      <c r="PTA100" s="1004"/>
      <c r="PTB100" s="1004"/>
      <c r="PTC100" s="1004"/>
      <c r="PTD100" s="1004"/>
      <c r="PTE100" s="1004"/>
      <c r="PTF100" s="1004"/>
      <c r="PTG100" s="1004"/>
      <c r="PTH100" s="1004"/>
      <c r="PTI100" s="1004"/>
      <c r="PTJ100" s="1004"/>
      <c r="PTK100" s="1004"/>
      <c r="PTL100" s="1004"/>
      <c r="PTM100" s="1004"/>
      <c r="PTN100" s="1004"/>
      <c r="PTO100" s="1004"/>
      <c r="PTP100" s="1004"/>
      <c r="PTQ100" s="1004"/>
      <c r="PTR100" s="1004"/>
      <c r="PTS100" s="1004"/>
      <c r="PTT100" s="1004"/>
      <c r="PTU100" s="1004"/>
      <c r="PTV100" s="1004"/>
      <c r="PTW100" s="1004"/>
      <c r="PTX100" s="1004"/>
      <c r="PTY100" s="1004"/>
      <c r="PTZ100" s="1004"/>
      <c r="PUA100" s="1004"/>
      <c r="PUB100" s="1004"/>
      <c r="PUC100" s="1004"/>
      <c r="PUD100" s="1004"/>
      <c r="PUE100" s="1004"/>
      <c r="PUF100" s="1004"/>
      <c r="PUG100" s="1004"/>
      <c r="PUH100" s="1004"/>
      <c r="PUI100" s="1004"/>
      <c r="PUJ100" s="1004"/>
      <c r="PUK100" s="1004"/>
      <c r="PUL100" s="1004"/>
      <c r="PUM100" s="1004"/>
      <c r="PUN100" s="1004"/>
      <c r="PUO100" s="1004"/>
      <c r="PUP100" s="1004"/>
      <c r="PUQ100" s="1004"/>
      <c r="PUR100" s="1004"/>
      <c r="PUS100" s="1004"/>
      <c r="PUT100" s="1004"/>
      <c r="PUU100" s="1004"/>
      <c r="PUV100" s="1004"/>
      <c r="PUW100" s="1004"/>
      <c r="PUX100" s="1004"/>
      <c r="PUY100" s="1004"/>
      <c r="PUZ100" s="1004"/>
      <c r="PVA100" s="1004"/>
      <c r="PVB100" s="1004"/>
      <c r="PVC100" s="1004"/>
      <c r="PVD100" s="1004"/>
      <c r="PVE100" s="1004"/>
      <c r="PVF100" s="1004"/>
      <c r="PVG100" s="1004"/>
      <c r="PVH100" s="1004"/>
      <c r="PVI100" s="1004"/>
      <c r="PVJ100" s="1004"/>
      <c r="PVK100" s="1004"/>
      <c r="PVL100" s="1004"/>
      <c r="PVM100" s="1004"/>
      <c r="PVN100" s="1004"/>
      <c r="PVO100" s="1004"/>
      <c r="PVP100" s="1004"/>
      <c r="PVQ100" s="1004"/>
      <c r="PVR100" s="1004"/>
      <c r="PVS100" s="1004"/>
      <c r="PVT100" s="1004"/>
      <c r="PVU100" s="1004"/>
      <c r="PVV100" s="1004"/>
      <c r="PVW100" s="1004"/>
      <c r="PVX100" s="1004"/>
      <c r="PVY100" s="1004"/>
      <c r="PVZ100" s="1004"/>
      <c r="PWA100" s="1004"/>
      <c r="PWB100" s="1004"/>
      <c r="PWC100" s="1004"/>
      <c r="PWD100" s="1004"/>
      <c r="PWE100" s="1004"/>
      <c r="PWF100" s="1004"/>
      <c r="PWG100" s="1004"/>
      <c r="PWH100" s="1004"/>
      <c r="PWI100" s="1004"/>
      <c r="PWJ100" s="1004"/>
      <c r="PWK100" s="1004"/>
      <c r="PWL100" s="1004"/>
      <c r="PWM100" s="1004"/>
      <c r="PWN100" s="1004"/>
      <c r="PWO100" s="1004"/>
      <c r="PWP100" s="1004"/>
      <c r="PWQ100" s="1004"/>
      <c r="PWR100" s="1004"/>
      <c r="PWS100" s="1004"/>
      <c r="PWT100" s="1004"/>
      <c r="PWU100" s="1004"/>
      <c r="PWV100" s="1004"/>
      <c r="PWW100" s="1004"/>
      <c r="PWX100" s="1004"/>
      <c r="PWY100" s="1004"/>
      <c r="PWZ100" s="1004"/>
      <c r="PXA100" s="1004"/>
      <c r="PXB100" s="1004"/>
      <c r="PXC100" s="1004"/>
      <c r="PXD100" s="1004"/>
      <c r="PXE100" s="1004"/>
      <c r="PXF100" s="1004"/>
      <c r="PXG100" s="1004"/>
      <c r="PXH100" s="1004"/>
      <c r="PXI100" s="1004"/>
      <c r="PXJ100" s="1004"/>
      <c r="PXK100" s="1004"/>
      <c r="PXL100" s="1004"/>
      <c r="PXM100" s="1004"/>
      <c r="PXN100" s="1004"/>
      <c r="PXO100" s="1004"/>
      <c r="PXP100" s="1004"/>
      <c r="PXQ100" s="1004"/>
      <c r="PXR100" s="1004"/>
      <c r="PXS100" s="1004"/>
      <c r="PXT100" s="1004"/>
      <c r="PXU100" s="1004"/>
      <c r="PXV100" s="1004"/>
      <c r="PXW100" s="1004"/>
      <c r="PXX100" s="1004"/>
      <c r="PXY100" s="1004"/>
      <c r="PXZ100" s="1004"/>
      <c r="PYA100" s="1004"/>
      <c r="PYB100" s="1004"/>
      <c r="PYC100" s="1004"/>
      <c r="PYD100" s="1004"/>
      <c r="PYE100" s="1004"/>
      <c r="PYF100" s="1004"/>
      <c r="PYG100" s="1004"/>
      <c r="PYH100" s="1004"/>
      <c r="PYI100" s="1004"/>
      <c r="PYJ100" s="1004"/>
      <c r="PYK100" s="1004"/>
      <c r="PYL100" s="1004"/>
      <c r="PYM100" s="1004"/>
      <c r="PYN100" s="1004"/>
      <c r="PYO100" s="1004"/>
      <c r="PYP100" s="1004"/>
      <c r="PYQ100" s="1004"/>
      <c r="PYR100" s="1004"/>
      <c r="PYS100" s="1004"/>
      <c r="PYT100" s="1004"/>
      <c r="PYU100" s="1004"/>
      <c r="PYV100" s="1004"/>
      <c r="PYW100" s="1004"/>
      <c r="PYX100" s="1004"/>
      <c r="PYY100" s="1004"/>
      <c r="PYZ100" s="1004"/>
      <c r="PZA100" s="1004"/>
      <c r="PZB100" s="1004"/>
      <c r="PZC100" s="1004"/>
      <c r="PZD100" s="1004"/>
      <c r="PZE100" s="1004"/>
      <c r="PZF100" s="1004"/>
      <c r="PZG100" s="1004"/>
      <c r="PZH100" s="1004"/>
      <c r="PZI100" s="1004"/>
      <c r="PZJ100" s="1004"/>
      <c r="PZK100" s="1004"/>
      <c r="PZL100" s="1004"/>
      <c r="PZM100" s="1004"/>
      <c r="PZN100" s="1004"/>
      <c r="PZO100" s="1004"/>
      <c r="PZP100" s="1004"/>
      <c r="PZQ100" s="1004"/>
      <c r="PZR100" s="1004"/>
      <c r="PZS100" s="1004"/>
      <c r="PZT100" s="1004"/>
      <c r="PZU100" s="1004"/>
      <c r="PZV100" s="1004"/>
      <c r="PZW100" s="1004"/>
      <c r="PZX100" s="1004"/>
      <c r="PZY100" s="1004"/>
      <c r="PZZ100" s="1004"/>
      <c r="QAA100" s="1004"/>
      <c r="QAB100" s="1004"/>
      <c r="QAC100" s="1004"/>
      <c r="QAD100" s="1004"/>
      <c r="QAE100" s="1004"/>
      <c r="QAF100" s="1004"/>
      <c r="QAG100" s="1004"/>
      <c r="QAH100" s="1004"/>
      <c r="QAI100" s="1004"/>
      <c r="QAJ100" s="1004"/>
      <c r="QAK100" s="1004"/>
      <c r="QAL100" s="1004"/>
      <c r="QAM100" s="1004"/>
      <c r="QAN100" s="1004"/>
      <c r="QAO100" s="1004"/>
      <c r="QAP100" s="1004"/>
      <c r="QAQ100" s="1004"/>
      <c r="QAR100" s="1004"/>
      <c r="QAS100" s="1004"/>
      <c r="QAT100" s="1004"/>
      <c r="QAU100" s="1004"/>
      <c r="QAV100" s="1004"/>
      <c r="QAW100" s="1004"/>
      <c r="QAX100" s="1004"/>
      <c r="QAY100" s="1004"/>
      <c r="QAZ100" s="1004"/>
      <c r="QBA100" s="1004"/>
      <c r="QBB100" s="1004"/>
      <c r="QBC100" s="1004"/>
      <c r="QBD100" s="1004"/>
      <c r="QBE100" s="1004"/>
      <c r="QBF100" s="1004"/>
      <c r="QBG100" s="1004"/>
      <c r="QBH100" s="1004"/>
      <c r="QBI100" s="1004"/>
      <c r="QBJ100" s="1004"/>
      <c r="QBK100" s="1004"/>
      <c r="QBL100" s="1004"/>
      <c r="QBM100" s="1004"/>
      <c r="QBN100" s="1004"/>
      <c r="QBO100" s="1004"/>
      <c r="QBP100" s="1004"/>
      <c r="QBQ100" s="1004"/>
      <c r="QBR100" s="1004"/>
      <c r="QBS100" s="1004"/>
      <c r="QBT100" s="1004"/>
      <c r="QBU100" s="1004"/>
      <c r="QBV100" s="1004"/>
      <c r="QBW100" s="1004"/>
      <c r="QBX100" s="1004"/>
      <c r="QBY100" s="1004"/>
      <c r="QBZ100" s="1004"/>
      <c r="QCA100" s="1004"/>
      <c r="QCB100" s="1004"/>
      <c r="QCC100" s="1004"/>
      <c r="QCD100" s="1004"/>
      <c r="QCE100" s="1004"/>
      <c r="QCF100" s="1004"/>
      <c r="QCG100" s="1004"/>
      <c r="QCH100" s="1004"/>
      <c r="QCI100" s="1004"/>
      <c r="QCJ100" s="1004"/>
      <c r="QCK100" s="1004"/>
      <c r="QCL100" s="1004"/>
      <c r="QCM100" s="1004"/>
      <c r="QCN100" s="1004"/>
      <c r="QCO100" s="1004"/>
      <c r="QCP100" s="1004"/>
      <c r="QCQ100" s="1004"/>
      <c r="QCR100" s="1004"/>
      <c r="QCS100" s="1004"/>
      <c r="QCT100" s="1004"/>
      <c r="QCU100" s="1004"/>
      <c r="QCV100" s="1004"/>
      <c r="QCW100" s="1004"/>
      <c r="QCX100" s="1004"/>
      <c r="QCY100" s="1004"/>
      <c r="QCZ100" s="1004"/>
      <c r="QDA100" s="1004"/>
      <c r="QDB100" s="1004"/>
      <c r="QDC100" s="1004"/>
      <c r="QDD100" s="1004"/>
      <c r="QDE100" s="1004"/>
      <c r="QDF100" s="1004"/>
      <c r="QDG100" s="1004"/>
      <c r="QDH100" s="1004"/>
      <c r="QDI100" s="1004"/>
      <c r="QDJ100" s="1004"/>
      <c r="QDK100" s="1004"/>
      <c r="QDL100" s="1004"/>
      <c r="QDM100" s="1004"/>
      <c r="QDN100" s="1004"/>
      <c r="QDO100" s="1004"/>
      <c r="QDP100" s="1004"/>
      <c r="QDQ100" s="1004"/>
      <c r="QDR100" s="1004"/>
      <c r="QDS100" s="1004"/>
      <c r="QDT100" s="1004"/>
      <c r="QDU100" s="1004"/>
      <c r="QDV100" s="1004"/>
      <c r="QDW100" s="1004"/>
      <c r="QDX100" s="1004"/>
      <c r="QDY100" s="1004"/>
      <c r="QDZ100" s="1004"/>
      <c r="QEA100" s="1004"/>
      <c r="QEB100" s="1004"/>
      <c r="QEC100" s="1004"/>
      <c r="QED100" s="1004"/>
      <c r="QEE100" s="1004"/>
      <c r="QEF100" s="1004"/>
      <c r="QEG100" s="1004"/>
      <c r="QEH100" s="1004"/>
      <c r="QEI100" s="1004"/>
      <c r="QEJ100" s="1004"/>
      <c r="QEK100" s="1004"/>
      <c r="QEL100" s="1004"/>
      <c r="QEM100" s="1004"/>
      <c r="QEN100" s="1004"/>
      <c r="QEO100" s="1004"/>
      <c r="QEP100" s="1004"/>
      <c r="QEQ100" s="1004"/>
      <c r="QER100" s="1004"/>
      <c r="QES100" s="1004"/>
      <c r="QET100" s="1004"/>
      <c r="QEU100" s="1004"/>
      <c r="QEV100" s="1004"/>
      <c r="QEW100" s="1004"/>
      <c r="QEX100" s="1004"/>
      <c r="QEY100" s="1004"/>
      <c r="QEZ100" s="1004"/>
      <c r="QFA100" s="1004"/>
      <c r="QFB100" s="1004"/>
      <c r="QFC100" s="1004"/>
      <c r="QFD100" s="1004"/>
      <c r="QFE100" s="1004"/>
      <c r="QFF100" s="1004"/>
      <c r="QFG100" s="1004"/>
      <c r="QFH100" s="1004"/>
      <c r="QFI100" s="1004"/>
      <c r="QFJ100" s="1004"/>
      <c r="QFK100" s="1004"/>
      <c r="QFL100" s="1004"/>
      <c r="QFM100" s="1004"/>
      <c r="QFN100" s="1004"/>
      <c r="QFO100" s="1004"/>
      <c r="QFP100" s="1004"/>
      <c r="QFQ100" s="1004"/>
      <c r="QFR100" s="1004"/>
      <c r="QFS100" s="1004"/>
      <c r="QFT100" s="1004"/>
      <c r="QFU100" s="1004"/>
      <c r="QFV100" s="1004"/>
      <c r="QFW100" s="1004"/>
      <c r="QFX100" s="1004"/>
      <c r="QFY100" s="1004"/>
      <c r="QFZ100" s="1004"/>
      <c r="QGA100" s="1004"/>
      <c r="QGB100" s="1004"/>
      <c r="QGC100" s="1004"/>
      <c r="QGD100" s="1004"/>
      <c r="QGE100" s="1004"/>
      <c r="QGF100" s="1004"/>
      <c r="QGG100" s="1004"/>
      <c r="QGH100" s="1004"/>
      <c r="QGI100" s="1004"/>
      <c r="QGJ100" s="1004"/>
      <c r="QGK100" s="1004"/>
      <c r="QGL100" s="1004"/>
      <c r="QGM100" s="1004"/>
      <c r="QGN100" s="1004"/>
      <c r="QGO100" s="1004"/>
      <c r="QGP100" s="1004"/>
      <c r="QGQ100" s="1004"/>
      <c r="QGR100" s="1004"/>
      <c r="QGS100" s="1004"/>
      <c r="QGT100" s="1004"/>
      <c r="QGU100" s="1004"/>
      <c r="QGV100" s="1004"/>
      <c r="QGW100" s="1004"/>
      <c r="QGX100" s="1004"/>
      <c r="QGY100" s="1004"/>
      <c r="QGZ100" s="1004"/>
      <c r="QHA100" s="1004"/>
      <c r="QHB100" s="1004"/>
      <c r="QHC100" s="1004"/>
      <c r="QHD100" s="1004"/>
      <c r="QHE100" s="1004"/>
      <c r="QHF100" s="1004"/>
      <c r="QHG100" s="1004"/>
      <c r="QHH100" s="1004"/>
      <c r="QHI100" s="1004"/>
      <c r="QHJ100" s="1004"/>
      <c r="QHK100" s="1004"/>
      <c r="QHL100" s="1004"/>
      <c r="QHM100" s="1004"/>
      <c r="QHN100" s="1004"/>
      <c r="QHO100" s="1004"/>
      <c r="QHP100" s="1004"/>
      <c r="QHQ100" s="1004"/>
      <c r="QHR100" s="1004"/>
      <c r="QHS100" s="1004"/>
      <c r="QHT100" s="1004"/>
      <c r="QHU100" s="1004"/>
      <c r="QHV100" s="1004"/>
      <c r="QHW100" s="1004"/>
      <c r="QHX100" s="1004"/>
      <c r="QHY100" s="1004"/>
      <c r="QHZ100" s="1004"/>
      <c r="QIA100" s="1004"/>
      <c r="QIB100" s="1004"/>
      <c r="QIC100" s="1004"/>
      <c r="QID100" s="1004"/>
      <c r="QIE100" s="1004"/>
      <c r="QIF100" s="1004"/>
      <c r="QIG100" s="1004"/>
      <c r="QIH100" s="1004"/>
      <c r="QII100" s="1004"/>
      <c r="QIJ100" s="1004"/>
      <c r="QIK100" s="1004"/>
      <c r="QIL100" s="1004"/>
      <c r="QIM100" s="1004"/>
      <c r="QIN100" s="1004"/>
      <c r="QIO100" s="1004"/>
      <c r="QIP100" s="1004"/>
      <c r="QIQ100" s="1004"/>
      <c r="QIR100" s="1004"/>
      <c r="QIS100" s="1004"/>
      <c r="QIT100" s="1004"/>
      <c r="QIU100" s="1004"/>
      <c r="QIV100" s="1004"/>
      <c r="QIW100" s="1004"/>
      <c r="QIX100" s="1004"/>
      <c r="QIY100" s="1004"/>
      <c r="QIZ100" s="1004"/>
      <c r="QJA100" s="1004"/>
      <c r="QJB100" s="1004"/>
      <c r="QJC100" s="1004"/>
      <c r="QJD100" s="1004"/>
      <c r="QJE100" s="1004"/>
      <c r="QJF100" s="1004"/>
      <c r="QJG100" s="1004"/>
      <c r="QJH100" s="1004"/>
      <c r="QJI100" s="1004"/>
      <c r="QJJ100" s="1004"/>
      <c r="QJK100" s="1004"/>
      <c r="QJL100" s="1004"/>
      <c r="QJM100" s="1004"/>
      <c r="QJN100" s="1004"/>
      <c r="QJO100" s="1004"/>
      <c r="QJP100" s="1004"/>
      <c r="QJQ100" s="1004"/>
      <c r="QJR100" s="1004"/>
      <c r="QJS100" s="1004"/>
      <c r="QJT100" s="1004"/>
      <c r="QJU100" s="1004"/>
      <c r="QJV100" s="1004"/>
      <c r="QJW100" s="1004"/>
      <c r="QJX100" s="1004"/>
      <c r="QJY100" s="1004"/>
      <c r="QJZ100" s="1004"/>
      <c r="QKA100" s="1004"/>
      <c r="QKB100" s="1004"/>
      <c r="QKC100" s="1004"/>
      <c r="QKD100" s="1004"/>
      <c r="QKE100" s="1004"/>
      <c r="QKF100" s="1004"/>
      <c r="QKG100" s="1004"/>
      <c r="QKH100" s="1004"/>
      <c r="QKI100" s="1004"/>
      <c r="QKJ100" s="1004"/>
      <c r="QKK100" s="1004"/>
      <c r="QKL100" s="1004"/>
      <c r="QKM100" s="1004"/>
      <c r="QKN100" s="1004"/>
      <c r="QKO100" s="1004"/>
      <c r="QKP100" s="1004"/>
      <c r="QKQ100" s="1004"/>
      <c r="QKR100" s="1004"/>
      <c r="QKS100" s="1004"/>
      <c r="QKT100" s="1004"/>
      <c r="QKU100" s="1004"/>
      <c r="QKV100" s="1004"/>
      <c r="QKW100" s="1004"/>
      <c r="QKX100" s="1004"/>
      <c r="QKY100" s="1004"/>
      <c r="QKZ100" s="1004"/>
      <c r="QLA100" s="1004"/>
      <c r="QLB100" s="1004"/>
      <c r="QLC100" s="1004"/>
      <c r="QLD100" s="1004"/>
      <c r="QLE100" s="1004"/>
      <c r="QLF100" s="1004"/>
      <c r="QLG100" s="1004"/>
      <c r="QLH100" s="1004"/>
      <c r="QLI100" s="1004"/>
      <c r="QLJ100" s="1004"/>
      <c r="QLK100" s="1004"/>
      <c r="QLL100" s="1004"/>
      <c r="QLM100" s="1004"/>
      <c r="QLN100" s="1004"/>
      <c r="QLO100" s="1004"/>
      <c r="QLP100" s="1004"/>
      <c r="QLQ100" s="1004"/>
      <c r="QLR100" s="1004"/>
      <c r="QLS100" s="1004"/>
      <c r="QLT100" s="1004"/>
      <c r="QLU100" s="1004"/>
      <c r="QLV100" s="1004"/>
      <c r="QLW100" s="1004"/>
      <c r="QLX100" s="1004"/>
      <c r="QLY100" s="1004"/>
      <c r="QLZ100" s="1004"/>
      <c r="QMA100" s="1004"/>
      <c r="QMB100" s="1004"/>
      <c r="QMC100" s="1004"/>
      <c r="QMD100" s="1004"/>
      <c r="QME100" s="1004"/>
      <c r="QMF100" s="1004"/>
      <c r="QMG100" s="1004"/>
      <c r="QMH100" s="1004"/>
      <c r="QMI100" s="1004"/>
      <c r="QMJ100" s="1004"/>
      <c r="QMK100" s="1004"/>
      <c r="QML100" s="1004"/>
      <c r="QMM100" s="1004"/>
      <c r="QMN100" s="1004"/>
      <c r="QMO100" s="1004"/>
      <c r="QMP100" s="1004"/>
      <c r="QMQ100" s="1004"/>
      <c r="QMR100" s="1004"/>
      <c r="QMS100" s="1004"/>
      <c r="QMT100" s="1004"/>
      <c r="QMU100" s="1004"/>
      <c r="QMV100" s="1004"/>
      <c r="QMW100" s="1004"/>
      <c r="QMX100" s="1004"/>
      <c r="QMY100" s="1004"/>
      <c r="QMZ100" s="1004"/>
      <c r="QNA100" s="1004"/>
      <c r="QNB100" s="1004"/>
      <c r="QNC100" s="1004"/>
      <c r="QND100" s="1004"/>
      <c r="QNE100" s="1004"/>
      <c r="QNF100" s="1004"/>
      <c r="QNG100" s="1004"/>
      <c r="QNH100" s="1004"/>
      <c r="QNI100" s="1004"/>
      <c r="QNJ100" s="1004"/>
      <c r="QNK100" s="1004"/>
      <c r="QNL100" s="1004"/>
      <c r="QNM100" s="1004"/>
      <c r="QNN100" s="1004"/>
      <c r="QNO100" s="1004"/>
      <c r="QNP100" s="1004"/>
      <c r="QNQ100" s="1004"/>
      <c r="QNR100" s="1004"/>
      <c r="QNS100" s="1004"/>
      <c r="QNT100" s="1004"/>
      <c r="QNU100" s="1004"/>
      <c r="QNV100" s="1004"/>
      <c r="QNW100" s="1004"/>
      <c r="QNX100" s="1004"/>
      <c r="QNY100" s="1004"/>
      <c r="QNZ100" s="1004"/>
      <c r="QOA100" s="1004"/>
      <c r="QOB100" s="1004"/>
      <c r="QOC100" s="1004"/>
      <c r="QOD100" s="1004"/>
      <c r="QOE100" s="1004"/>
      <c r="QOF100" s="1004"/>
      <c r="QOG100" s="1004"/>
      <c r="QOH100" s="1004"/>
      <c r="QOI100" s="1004"/>
      <c r="QOJ100" s="1004"/>
      <c r="QOK100" s="1004"/>
      <c r="QOL100" s="1004"/>
      <c r="QOM100" s="1004"/>
      <c r="QON100" s="1004"/>
      <c r="QOO100" s="1004"/>
      <c r="QOP100" s="1004"/>
      <c r="QOQ100" s="1004"/>
      <c r="QOR100" s="1004"/>
      <c r="QOS100" s="1004"/>
      <c r="QOT100" s="1004"/>
      <c r="QOU100" s="1004"/>
      <c r="QOV100" s="1004"/>
      <c r="QOW100" s="1004"/>
      <c r="QOX100" s="1004"/>
      <c r="QOY100" s="1004"/>
      <c r="QOZ100" s="1004"/>
      <c r="QPA100" s="1004"/>
      <c r="QPB100" s="1004"/>
      <c r="QPC100" s="1004"/>
      <c r="QPD100" s="1004"/>
      <c r="QPE100" s="1004"/>
      <c r="QPF100" s="1004"/>
      <c r="QPG100" s="1004"/>
      <c r="QPH100" s="1004"/>
      <c r="QPI100" s="1004"/>
      <c r="QPJ100" s="1004"/>
      <c r="QPK100" s="1004"/>
      <c r="QPL100" s="1004"/>
      <c r="QPM100" s="1004"/>
      <c r="QPN100" s="1004"/>
      <c r="QPO100" s="1004"/>
      <c r="QPP100" s="1004"/>
      <c r="QPQ100" s="1004"/>
      <c r="QPR100" s="1004"/>
      <c r="QPS100" s="1004"/>
      <c r="QPT100" s="1004"/>
      <c r="QPU100" s="1004"/>
      <c r="QPV100" s="1004"/>
      <c r="QPW100" s="1004"/>
      <c r="QPX100" s="1004"/>
      <c r="QPY100" s="1004"/>
      <c r="QPZ100" s="1004"/>
      <c r="QQA100" s="1004"/>
      <c r="QQB100" s="1004"/>
      <c r="QQC100" s="1004"/>
      <c r="QQD100" s="1004"/>
      <c r="QQE100" s="1004"/>
      <c r="QQF100" s="1004"/>
      <c r="QQG100" s="1004"/>
      <c r="QQH100" s="1004"/>
      <c r="QQI100" s="1004"/>
      <c r="QQJ100" s="1004"/>
      <c r="QQK100" s="1004"/>
      <c r="QQL100" s="1004"/>
      <c r="QQM100" s="1004"/>
      <c r="QQN100" s="1004"/>
      <c r="QQO100" s="1004"/>
      <c r="QQP100" s="1004"/>
      <c r="QQQ100" s="1004"/>
      <c r="QQR100" s="1004"/>
      <c r="QQS100" s="1004"/>
      <c r="QQT100" s="1004"/>
      <c r="QQU100" s="1004"/>
      <c r="QQV100" s="1004"/>
      <c r="QQW100" s="1004"/>
      <c r="QQX100" s="1004"/>
      <c r="QQY100" s="1004"/>
      <c r="QQZ100" s="1004"/>
      <c r="QRA100" s="1004"/>
      <c r="QRB100" s="1004"/>
      <c r="QRC100" s="1004"/>
      <c r="QRD100" s="1004"/>
      <c r="QRE100" s="1004"/>
      <c r="QRF100" s="1004"/>
      <c r="QRG100" s="1004"/>
      <c r="QRH100" s="1004"/>
      <c r="QRI100" s="1004"/>
      <c r="QRJ100" s="1004"/>
      <c r="QRK100" s="1004"/>
      <c r="QRL100" s="1004"/>
      <c r="QRM100" s="1004"/>
      <c r="QRN100" s="1004"/>
      <c r="QRO100" s="1004"/>
      <c r="QRP100" s="1004"/>
      <c r="QRQ100" s="1004"/>
      <c r="QRR100" s="1004"/>
      <c r="QRS100" s="1004"/>
      <c r="QRT100" s="1004"/>
      <c r="QRU100" s="1004"/>
      <c r="QRV100" s="1004"/>
      <c r="QRW100" s="1004"/>
      <c r="QRX100" s="1004"/>
      <c r="QRY100" s="1004"/>
      <c r="QRZ100" s="1004"/>
      <c r="QSA100" s="1004"/>
      <c r="QSB100" s="1004"/>
      <c r="QSC100" s="1004"/>
      <c r="QSD100" s="1004"/>
      <c r="QSE100" s="1004"/>
      <c r="QSF100" s="1004"/>
      <c r="QSG100" s="1004"/>
      <c r="QSH100" s="1004"/>
      <c r="QSI100" s="1004"/>
      <c r="QSJ100" s="1004"/>
      <c r="QSK100" s="1004"/>
      <c r="QSL100" s="1004"/>
      <c r="QSM100" s="1004"/>
      <c r="QSN100" s="1004"/>
      <c r="QSO100" s="1004"/>
      <c r="QSP100" s="1004"/>
      <c r="QSQ100" s="1004"/>
      <c r="QSR100" s="1004"/>
      <c r="QSS100" s="1004"/>
      <c r="QST100" s="1004"/>
      <c r="QSU100" s="1004"/>
      <c r="QSV100" s="1004"/>
      <c r="QSW100" s="1004"/>
      <c r="QSX100" s="1004"/>
      <c r="QSY100" s="1004"/>
      <c r="QSZ100" s="1004"/>
      <c r="QTA100" s="1004"/>
      <c r="QTB100" s="1004"/>
      <c r="QTC100" s="1004"/>
      <c r="QTD100" s="1004"/>
      <c r="QTE100" s="1004"/>
      <c r="QTF100" s="1004"/>
      <c r="QTG100" s="1004"/>
      <c r="QTH100" s="1004"/>
      <c r="QTI100" s="1004"/>
      <c r="QTJ100" s="1004"/>
      <c r="QTK100" s="1004"/>
      <c r="QTL100" s="1004"/>
      <c r="QTM100" s="1004"/>
      <c r="QTN100" s="1004"/>
      <c r="QTO100" s="1004"/>
      <c r="QTP100" s="1004"/>
      <c r="QTQ100" s="1004"/>
      <c r="QTR100" s="1004"/>
      <c r="QTS100" s="1004"/>
      <c r="QTT100" s="1004"/>
      <c r="QTU100" s="1004"/>
      <c r="QTV100" s="1004"/>
      <c r="QTW100" s="1004"/>
      <c r="QTX100" s="1004"/>
      <c r="QTY100" s="1004"/>
      <c r="QTZ100" s="1004"/>
      <c r="QUA100" s="1004"/>
      <c r="QUB100" s="1004"/>
      <c r="QUC100" s="1004"/>
      <c r="QUD100" s="1004"/>
      <c r="QUE100" s="1004"/>
      <c r="QUF100" s="1004"/>
      <c r="QUG100" s="1004"/>
      <c r="QUH100" s="1004"/>
      <c r="QUI100" s="1004"/>
      <c r="QUJ100" s="1004"/>
      <c r="QUK100" s="1004"/>
      <c r="QUL100" s="1004"/>
      <c r="QUM100" s="1004"/>
      <c r="QUN100" s="1004"/>
      <c r="QUO100" s="1004"/>
      <c r="QUP100" s="1004"/>
      <c r="QUQ100" s="1004"/>
      <c r="QUR100" s="1004"/>
      <c r="QUS100" s="1004"/>
      <c r="QUT100" s="1004"/>
      <c r="QUU100" s="1004"/>
      <c r="QUV100" s="1004"/>
      <c r="QUW100" s="1004"/>
      <c r="QUX100" s="1004"/>
      <c r="QUY100" s="1004"/>
      <c r="QUZ100" s="1004"/>
      <c r="QVA100" s="1004"/>
      <c r="QVB100" s="1004"/>
      <c r="QVC100" s="1004"/>
      <c r="QVD100" s="1004"/>
      <c r="QVE100" s="1004"/>
      <c r="QVF100" s="1004"/>
      <c r="QVG100" s="1004"/>
      <c r="QVH100" s="1004"/>
      <c r="QVI100" s="1004"/>
      <c r="QVJ100" s="1004"/>
      <c r="QVK100" s="1004"/>
      <c r="QVL100" s="1004"/>
      <c r="QVM100" s="1004"/>
      <c r="QVN100" s="1004"/>
      <c r="QVO100" s="1004"/>
      <c r="QVP100" s="1004"/>
      <c r="QVQ100" s="1004"/>
      <c r="QVR100" s="1004"/>
      <c r="QVS100" s="1004"/>
      <c r="QVT100" s="1004"/>
      <c r="QVU100" s="1004"/>
      <c r="QVV100" s="1004"/>
      <c r="QVW100" s="1004"/>
      <c r="QVX100" s="1004"/>
      <c r="QVY100" s="1004"/>
      <c r="QVZ100" s="1004"/>
      <c r="QWA100" s="1004"/>
      <c r="QWB100" s="1004"/>
      <c r="QWC100" s="1004"/>
      <c r="QWD100" s="1004"/>
      <c r="QWE100" s="1004"/>
      <c r="QWF100" s="1004"/>
      <c r="QWG100" s="1004"/>
      <c r="QWH100" s="1004"/>
      <c r="QWI100" s="1004"/>
      <c r="QWJ100" s="1004"/>
      <c r="QWK100" s="1004"/>
      <c r="QWL100" s="1004"/>
      <c r="QWM100" s="1004"/>
      <c r="QWN100" s="1004"/>
      <c r="QWO100" s="1004"/>
      <c r="QWP100" s="1004"/>
      <c r="QWQ100" s="1004"/>
      <c r="QWR100" s="1004"/>
      <c r="QWS100" s="1004"/>
      <c r="QWT100" s="1004"/>
      <c r="QWU100" s="1004"/>
      <c r="QWV100" s="1004"/>
      <c r="QWW100" s="1004"/>
      <c r="QWX100" s="1004"/>
      <c r="QWY100" s="1004"/>
      <c r="QWZ100" s="1004"/>
      <c r="QXA100" s="1004"/>
      <c r="QXB100" s="1004"/>
      <c r="QXC100" s="1004"/>
      <c r="QXD100" s="1004"/>
      <c r="QXE100" s="1004"/>
      <c r="QXF100" s="1004"/>
      <c r="QXG100" s="1004"/>
      <c r="QXH100" s="1004"/>
      <c r="QXI100" s="1004"/>
      <c r="QXJ100" s="1004"/>
      <c r="QXK100" s="1004"/>
      <c r="QXL100" s="1004"/>
      <c r="QXM100" s="1004"/>
      <c r="QXN100" s="1004"/>
      <c r="QXO100" s="1004"/>
      <c r="QXP100" s="1004"/>
      <c r="QXQ100" s="1004"/>
      <c r="QXR100" s="1004"/>
      <c r="QXS100" s="1004"/>
      <c r="QXT100" s="1004"/>
      <c r="QXU100" s="1004"/>
      <c r="QXV100" s="1004"/>
      <c r="QXW100" s="1004"/>
      <c r="QXX100" s="1004"/>
      <c r="QXY100" s="1004"/>
      <c r="QXZ100" s="1004"/>
      <c r="QYA100" s="1004"/>
      <c r="QYB100" s="1004"/>
      <c r="QYC100" s="1004"/>
      <c r="QYD100" s="1004"/>
      <c r="QYE100" s="1004"/>
      <c r="QYF100" s="1004"/>
      <c r="QYG100" s="1004"/>
      <c r="QYH100" s="1004"/>
      <c r="QYI100" s="1004"/>
      <c r="QYJ100" s="1004"/>
      <c r="QYK100" s="1004"/>
      <c r="QYL100" s="1004"/>
      <c r="QYM100" s="1004"/>
      <c r="QYN100" s="1004"/>
      <c r="QYO100" s="1004"/>
      <c r="QYP100" s="1004"/>
      <c r="QYQ100" s="1004"/>
      <c r="QYR100" s="1004"/>
      <c r="QYS100" s="1004"/>
      <c r="QYT100" s="1004"/>
      <c r="QYU100" s="1004"/>
      <c r="QYV100" s="1004"/>
      <c r="QYW100" s="1004"/>
      <c r="QYX100" s="1004"/>
      <c r="QYY100" s="1004"/>
      <c r="QYZ100" s="1004"/>
      <c r="QZA100" s="1004"/>
      <c r="QZB100" s="1004"/>
      <c r="QZC100" s="1004"/>
      <c r="QZD100" s="1004"/>
      <c r="QZE100" s="1004"/>
      <c r="QZF100" s="1004"/>
      <c r="QZG100" s="1004"/>
      <c r="QZH100" s="1004"/>
      <c r="QZI100" s="1004"/>
      <c r="QZJ100" s="1004"/>
      <c r="QZK100" s="1004"/>
      <c r="QZL100" s="1004"/>
      <c r="QZM100" s="1004"/>
      <c r="QZN100" s="1004"/>
      <c r="QZO100" s="1004"/>
      <c r="QZP100" s="1004"/>
      <c r="QZQ100" s="1004"/>
      <c r="QZR100" s="1004"/>
      <c r="QZS100" s="1004"/>
      <c r="QZT100" s="1004"/>
      <c r="QZU100" s="1004"/>
      <c r="QZV100" s="1004"/>
      <c r="QZW100" s="1004"/>
      <c r="QZX100" s="1004"/>
      <c r="QZY100" s="1004"/>
      <c r="QZZ100" s="1004"/>
      <c r="RAA100" s="1004"/>
      <c r="RAB100" s="1004"/>
      <c r="RAC100" s="1004"/>
      <c r="RAD100" s="1004"/>
      <c r="RAE100" s="1004"/>
      <c r="RAF100" s="1004"/>
      <c r="RAG100" s="1004"/>
      <c r="RAH100" s="1004"/>
      <c r="RAI100" s="1004"/>
      <c r="RAJ100" s="1004"/>
      <c r="RAK100" s="1004"/>
      <c r="RAL100" s="1004"/>
      <c r="RAM100" s="1004"/>
      <c r="RAN100" s="1004"/>
      <c r="RAO100" s="1004"/>
      <c r="RAP100" s="1004"/>
      <c r="RAQ100" s="1004"/>
      <c r="RAR100" s="1004"/>
      <c r="RAS100" s="1004"/>
      <c r="RAT100" s="1004"/>
      <c r="RAU100" s="1004"/>
      <c r="RAV100" s="1004"/>
      <c r="RAW100" s="1004"/>
      <c r="RAX100" s="1004"/>
      <c r="RAY100" s="1004"/>
      <c r="RAZ100" s="1004"/>
      <c r="RBA100" s="1004"/>
      <c r="RBB100" s="1004"/>
      <c r="RBC100" s="1004"/>
      <c r="RBD100" s="1004"/>
      <c r="RBE100" s="1004"/>
      <c r="RBF100" s="1004"/>
      <c r="RBG100" s="1004"/>
      <c r="RBH100" s="1004"/>
      <c r="RBI100" s="1004"/>
      <c r="RBJ100" s="1004"/>
      <c r="RBK100" s="1004"/>
      <c r="RBL100" s="1004"/>
      <c r="RBM100" s="1004"/>
      <c r="RBN100" s="1004"/>
      <c r="RBO100" s="1004"/>
      <c r="RBP100" s="1004"/>
      <c r="RBQ100" s="1004"/>
      <c r="RBR100" s="1004"/>
      <c r="RBS100" s="1004"/>
      <c r="RBT100" s="1004"/>
      <c r="RBU100" s="1004"/>
      <c r="RBV100" s="1004"/>
      <c r="RBW100" s="1004"/>
      <c r="RBX100" s="1004"/>
      <c r="RBY100" s="1004"/>
      <c r="RBZ100" s="1004"/>
      <c r="RCA100" s="1004"/>
      <c r="RCB100" s="1004"/>
      <c r="RCC100" s="1004"/>
      <c r="RCD100" s="1004"/>
      <c r="RCE100" s="1004"/>
      <c r="RCF100" s="1004"/>
      <c r="RCG100" s="1004"/>
      <c r="RCH100" s="1004"/>
      <c r="RCI100" s="1004"/>
      <c r="RCJ100" s="1004"/>
      <c r="RCK100" s="1004"/>
      <c r="RCL100" s="1004"/>
      <c r="RCM100" s="1004"/>
      <c r="RCN100" s="1004"/>
      <c r="RCO100" s="1004"/>
      <c r="RCP100" s="1004"/>
      <c r="RCQ100" s="1004"/>
      <c r="RCR100" s="1004"/>
      <c r="RCS100" s="1004"/>
      <c r="RCT100" s="1004"/>
      <c r="RCU100" s="1004"/>
      <c r="RCV100" s="1004"/>
      <c r="RCW100" s="1004"/>
      <c r="RCX100" s="1004"/>
      <c r="RCY100" s="1004"/>
      <c r="RCZ100" s="1004"/>
      <c r="RDA100" s="1004"/>
      <c r="RDB100" s="1004"/>
      <c r="RDC100" s="1004"/>
      <c r="RDD100" s="1004"/>
      <c r="RDE100" s="1004"/>
      <c r="RDF100" s="1004"/>
      <c r="RDG100" s="1004"/>
      <c r="RDH100" s="1004"/>
      <c r="RDI100" s="1004"/>
      <c r="RDJ100" s="1004"/>
      <c r="RDK100" s="1004"/>
      <c r="RDL100" s="1004"/>
      <c r="RDM100" s="1004"/>
      <c r="RDN100" s="1004"/>
      <c r="RDO100" s="1004"/>
      <c r="RDP100" s="1004"/>
      <c r="RDQ100" s="1004"/>
      <c r="RDR100" s="1004"/>
      <c r="RDS100" s="1004"/>
      <c r="RDT100" s="1004"/>
      <c r="RDU100" s="1004"/>
      <c r="RDV100" s="1004"/>
      <c r="RDW100" s="1004"/>
      <c r="RDX100" s="1004"/>
      <c r="RDY100" s="1004"/>
      <c r="RDZ100" s="1004"/>
      <c r="REA100" s="1004"/>
      <c r="REB100" s="1004"/>
      <c r="REC100" s="1004"/>
      <c r="RED100" s="1004"/>
      <c r="REE100" s="1004"/>
      <c r="REF100" s="1004"/>
      <c r="REG100" s="1004"/>
      <c r="REH100" s="1004"/>
      <c r="REI100" s="1004"/>
      <c r="REJ100" s="1004"/>
      <c r="REK100" s="1004"/>
      <c r="REL100" s="1004"/>
      <c r="REM100" s="1004"/>
      <c r="REN100" s="1004"/>
      <c r="REO100" s="1004"/>
      <c r="REP100" s="1004"/>
      <c r="REQ100" s="1004"/>
      <c r="RER100" s="1004"/>
      <c r="RES100" s="1004"/>
      <c r="RET100" s="1004"/>
      <c r="REU100" s="1004"/>
      <c r="REV100" s="1004"/>
      <c r="REW100" s="1004"/>
      <c r="REX100" s="1004"/>
      <c r="REY100" s="1004"/>
      <c r="REZ100" s="1004"/>
      <c r="RFA100" s="1004"/>
      <c r="RFB100" s="1004"/>
      <c r="RFC100" s="1004"/>
      <c r="RFD100" s="1004"/>
      <c r="RFE100" s="1004"/>
      <c r="RFF100" s="1004"/>
      <c r="RFG100" s="1004"/>
      <c r="RFH100" s="1004"/>
      <c r="RFI100" s="1004"/>
      <c r="RFJ100" s="1004"/>
      <c r="RFK100" s="1004"/>
      <c r="RFL100" s="1004"/>
      <c r="RFM100" s="1004"/>
      <c r="RFN100" s="1004"/>
      <c r="RFO100" s="1004"/>
      <c r="RFP100" s="1004"/>
      <c r="RFQ100" s="1004"/>
      <c r="RFR100" s="1004"/>
      <c r="RFS100" s="1004"/>
      <c r="RFT100" s="1004"/>
      <c r="RFU100" s="1004"/>
      <c r="RFV100" s="1004"/>
      <c r="RFW100" s="1004"/>
      <c r="RFX100" s="1004"/>
      <c r="RFY100" s="1004"/>
      <c r="RFZ100" s="1004"/>
      <c r="RGA100" s="1004"/>
      <c r="RGB100" s="1004"/>
      <c r="RGC100" s="1004"/>
      <c r="RGD100" s="1004"/>
      <c r="RGE100" s="1004"/>
      <c r="RGF100" s="1004"/>
      <c r="RGG100" s="1004"/>
      <c r="RGH100" s="1004"/>
      <c r="RGI100" s="1004"/>
      <c r="RGJ100" s="1004"/>
      <c r="RGK100" s="1004"/>
      <c r="RGL100" s="1004"/>
      <c r="RGM100" s="1004"/>
      <c r="RGN100" s="1004"/>
      <c r="RGO100" s="1004"/>
      <c r="RGP100" s="1004"/>
      <c r="RGQ100" s="1004"/>
      <c r="RGR100" s="1004"/>
      <c r="RGS100" s="1004"/>
      <c r="RGT100" s="1004"/>
      <c r="RGU100" s="1004"/>
      <c r="RGV100" s="1004"/>
      <c r="RGW100" s="1004"/>
      <c r="RGX100" s="1004"/>
      <c r="RGY100" s="1004"/>
      <c r="RGZ100" s="1004"/>
      <c r="RHA100" s="1004"/>
      <c r="RHB100" s="1004"/>
      <c r="RHC100" s="1004"/>
      <c r="RHD100" s="1004"/>
      <c r="RHE100" s="1004"/>
      <c r="RHF100" s="1004"/>
      <c r="RHG100" s="1004"/>
      <c r="RHH100" s="1004"/>
      <c r="RHI100" s="1004"/>
      <c r="RHJ100" s="1004"/>
      <c r="RHK100" s="1004"/>
      <c r="RHL100" s="1004"/>
      <c r="RHM100" s="1004"/>
      <c r="RHN100" s="1004"/>
      <c r="RHO100" s="1004"/>
      <c r="RHP100" s="1004"/>
      <c r="RHQ100" s="1004"/>
      <c r="RHR100" s="1004"/>
      <c r="RHS100" s="1004"/>
      <c r="RHT100" s="1004"/>
      <c r="RHU100" s="1004"/>
      <c r="RHV100" s="1004"/>
      <c r="RHW100" s="1004"/>
      <c r="RHX100" s="1004"/>
      <c r="RHY100" s="1004"/>
      <c r="RHZ100" s="1004"/>
      <c r="RIA100" s="1004"/>
      <c r="RIB100" s="1004"/>
      <c r="RIC100" s="1004"/>
      <c r="RID100" s="1004"/>
      <c r="RIE100" s="1004"/>
      <c r="RIF100" s="1004"/>
      <c r="RIG100" s="1004"/>
      <c r="RIH100" s="1004"/>
      <c r="RII100" s="1004"/>
      <c r="RIJ100" s="1004"/>
      <c r="RIK100" s="1004"/>
      <c r="RIL100" s="1004"/>
      <c r="RIM100" s="1004"/>
      <c r="RIN100" s="1004"/>
      <c r="RIO100" s="1004"/>
      <c r="RIP100" s="1004"/>
      <c r="RIQ100" s="1004"/>
      <c r="RIR100" s="1004"/>
      <c r="RIS100" s="1004"/>
      <c r="RIT100" s="1004"/>
      <c r="RIU100" s="1004"/>
      <c r="RIV100" s="1004"/>
      <c r="RIW100" s="1004"/>
      <c r="RIX100" s="1004"/>
      <c r="RIY100" s="1004"/>
      <c r="RIZ100" s="1004"/>
      <c r="RJA100" s="1004"/>
      <c r="RJB100" s="1004"/>
      <c r="RJC100" s="1004"/>
      <c r="RJD100" s="1004"/>
      <c r="RJE100" s="1004"/>
      <c r="RJF100" s="1004"/>
      <c r="RJG100" s="1004"/>
      <c r="RJH100" s="1004"/>
      <c r="RJI100" s="1004"/>
      <c r="RJJ100" s="1004"/>
      <c r="RJK100" s="1004"/>
      <c r="RJL100" s="1004"/>
      <c r="RJM100" s="1004"/>
      <c r="RJN100" s="1004"/>
      <c r="RJO100" s="1004"/>
      <c r="RJP100" s="1004"/>
      <c r="RJQ100" s="1004"/>
      <c r="RJR100" s="1004"/>
      <c r="RJS100" s="1004"/>
      <c r="RJT100" s="1004"/>
      <c r="RJU100" s="1004"/>
      <c r="RJV100" s="1004"/>
      <c r="RJW100" s="1004"/>
      <c r="RJX100" s="1004"/>
      <c r="RJY100" s="1004"/>
      <c r="RJZ100" s="1004"/>
      <c r="RKA100" s="1004"/>
      <c r="RKB100" s="1004"/>
      <c r="RKC100" s="1004"/>
      <c r="RKD100" s="1004"/>
      <c r="RKE100" s="1004"/>
      <c r="RKF100" s="1004"/>
      <c r="RKG100" s="1004"/>
      <c r="RKH100" s="1004"/>
      <c r="RKI100" s="1004"/>
      <c r="RKJ100" s="1004"/>
      <c r="RKK100" s="1004"/>
      <c r="RKL100" s="1004"/>
      <c r="RKM100" s="1004"/>
      <c r="RKN100" s="1004"/>
      <c r="RKO100" s="1004"/>
      <c r="RKP100" s="1004"/>
      <c r="RKQ100" s="1004"/>
      <c r="RKR100" s="1004"/>
      <c r="RKS100" s="1004"/>
      <c r="RKT100" s="1004"/>
      <c r="RKU100" s="1004"/>
      <c r="RKV100" s="1004"/>
      <c r="RKW100" s="1004"/>
      <c r="RKX100" s="1004"/>
      <c r="RKY100" s="1004"/>
      <c r="RKZ100" s="1004"/>
      <c r="RLA100" s="1004"/>
      <c r="RLB100" s="1004"/>
      <c r="RLC100" s="1004"/>
      <c r="RLD100" s="1004"/>
      <c r="RLE100" s="1004"/>
      <c r="RLF100" s="1004"/>
      <c r="RLG100" s="1004"/>
      <c r="RLH100" s="1004"/>
      <c r="RLI100" s="1004"/>
      <c r="RLJ100" s="1004"/>
      <c r="RLK100" s="1004"/>
      <c r="RLL100" s="1004"/>
      <c r="RLM100" s="1004"/>
      <c r="RLN100" s="1004"/>
      <c r="RLO100" s="1004"/>
      <c r="RLP100" s="1004"/>
      <c r="RLQ100" s="1004"/>
      <c r="RLR100" s="1004"/>
      <c r="RLS100" s="1004"/>
      <c r="RLT100" s="1004"/>
      <c r="RLU100" s="1004"/>
      <c r="RLV100" s="1004"/>
      <c r="RLW100" s="1004"/>
      <c r="RLX100" s="1004"/>
      <c r="RLY100" s="1004"/>
      <c r="RLZ100" s="1004"/>
      <c r="RMA100" s="1004"/>
      <c r="RMB100" s="1004"/>
      <c r="RMC100" s="1004"/>
      <c r="RMD100" s="1004"/>
      <c r="RME100" s="1004"/>
      <c r="RMF100" s="1004"/>
      <c r="RMG100" s="1004"/>
      <c r="RMH100" s="1004"/>
      <c r="RMI100" s="1004"/>
      <c r="RMJ100" s="1004"/>
      <c r="RMK100" s="1004"/>
      <c r="RML100" s="1004"/>
      <c r="RMM100" s="1004"/>
      <c r="RMN100" s="1004"/>
      <c r="RMO100" s="1004"/>
      <c r="RMP100" s="1004"/>
      <c r="RMQ100" s="1004"/>
      <c r="RMR100" s="1004"/>
      <c r="RMS100" s="1004"/>
      <c r="RMT100" s="1004"/>
      <c r="RMU100" s="1004"/>
      <c r="RMV100" s="1004"/>
      <c r="RMW100" s="1004"/>
      <c r="RMX100" s="1004"/>
      <c r="RMY100" s="1004"/>
      <c r="RMZ100" s="1004"/>
      <c r="RNA100" s="1004"/>
      <c r="RNB100" s="1004"/>
      <c r="RNC100" s="1004"/>
      <c r="RND100" s="1004"/>
      <c r="RNE100" s="1004"/>
      <c r="RNF100" s="1004"/>
      <c r="RNG100" s="1004"/>
      <c r="RNH100" s="1004"/>
      <c r="RNI100" s="1004"/>
      <c r="RNJ100" s="1004"/>
      <c r="RNK100" s="1004"/>
      <c r="RNL100" s="1004"/>
      <c r="RNM100" s="1004"/>
      <c r="RNN100" s="1004"/>
      <c r="RNO100" s="1004"/>
      <c r="RNP100" s="1004"/>
      <c r="RNQ100" s="1004"/>
      <c r="RNR100" s="1004"/>
      <c r="RNS100" s="1004"/>
      <c r="RNT100" s="1004"/>
      <c r="RNU100" s="1004"/>
      <c r="RNV100" s="1004"/>
      <c r="RNW100" s="1004"/>
      <c r="RNX100" s="1004"/>
      <c r="RNY100" s="1004"/>
      <c r="RNZ100" s="1004"/>
      <c r="ROA100" s="1004"/>
      <c r="ROB100" s="1004"/>
      <c r="ROC100" s="1004"/>
      <c r="ROD100" s="1004"/>
      <c r="ROE100" s="1004"/>
      <c r="ROF100" s="1004"/>
      <c r="ROG100" s="1004"/>
      <c r="ROH100" s="1004"/>
      <c r="ROI100" s="1004"/>
      <c r="ROJ100" s="1004"/>
      <c r="ROK100" s="1004"/>
      <c r="ROL100" s="1004"/>
      <c r="ROM100" s="1004"/>
      <c r="RON100" s="1004"/>
      <c r="ROO100" s="1004"/>
      <c r="ROP100" s="1004"/>
      <c r="ROQ100" s="1004"/>
      <c r="ROR100" s="1004"/>
      <c r="ROS100" s="1004"/>
      <c r="ROT100" s="1004"/>
      <c r="ROU100" s="1004"/>
      <c r="ROV100" s="1004"/>
      <c r="ROW100" s="1004"/>
      <c r="ROX100" s="1004"/>
      <c r="ROY100" s="1004"/>
      <c r="ROZ100" s="1004"/>
      <c r="RPA100" s="1004"/>
      <c r="RPB100" s="1004"/>
      <c r="RPC100" s="1004"/>
      <c r="RPD100" s="1004"/>
      <c r="RPE100" s="1004"/>
      <c r="RPF100" s="1004"/>
      <c r="RPG100" s="1004"/>
      <c r="RPH100" s="1004"/>
      <c r="RPI100" s="1004"/>
      <c r="RPJ100" s="1004"/>
      <c r="RPK100" s="1004"/>
      <c r="RPL100" s="1004"/>
      <c r="RPM100" s="1004"/>
      <c r="RPN100" s="1004"/>
      <c r="RPO100" s="1004"/>
      <c r="RPP100" s="1004"/>
      <c r="RPQ100" s="1004"/>
      <c r="RPR100" s="1004"/>
      <c r="RPS100" s="1004"/>
      <c r="RPT100" s="1004"/>
      <c r="RPU100" s="1004"/>
      <c r="RPV100" s="1004"/>
      <c r="RPW100" s="1004"/>
      <c r="RPX100" s="1004"/>
      <c r="RPY100" s="1004"/>
      <c r="RPZ100" s="1004"/>
      <c r="RQA100" s="1004"/>
      <c r="RQB100" s="1004"/>
      <c r="RQC100" s="1004"/>
      <c r="RQD100" s="1004"/>
      <c r="RQE100" s="1004"/>
      <c r="RQF100" s="1004"/>
      <c r="RQG100" s="1004"/>
      <c r="RQH100" s="1004"/>
      <c r="RQI100" s="1004"/>
      <c r="RQJ100" s="1004"/>
      <c r="RQK100" s="1004"/>
      <c r="RQL100" s="1004"/>
      <c r="RQM100" s="1004"/>
      <c r="RQN100" s="1004"/>
      <c r="RQO100" s="1004"/>
      <c r="RQP100" s="1004"/>
      <c r="RQQ100" s="1004"/>
      <c r="RQR100" s="1004"/>
      <c r="RQS100" s="1004"/>
      <c r="RQT100" s="1004"/>
      <c r="RQU100" s="1004"/>
      <c r="RQV100" s="1004"/>
      <c r="RQW100" s="1004"/>
      <c r="RQX100" s="1004"/>
      <c r="RQY100" s="1004"/>
      <c r="RQZ100" s="1004"/>
      <c r="RRA100" s="1004"/>
      <c r="RRB100" s="1004"/>
      <c r="RRC100" s="1004"/>
      <c r="RRD100" s="1004"/>
      <c r="RRE100" s="1004"/>
      <c r="RRF100" s="1004"/>
      <c r="RRG100" s="1004"/>
      <c r="RRH100" s="1004"/>
      <c r="RRI100" s="1004"/>
      <c r="RRJ100" s="1004"/>
      <c r="RRK100" s="1004"/>
      <c r="RRL100" s="1004"/>
      <c r="RRM100" s="1004"/>
      <c r="RRN100" s="1004"/>
      <c r="RRO100" s="1004"/>
      <c r="RRP100" s="1004"/>
      <c r="RRQ100" s="1004"/>
      <c r="RRR100" s="1004"/>
      <c r="RRS100" s="1004"/>
      <c r="RRT100" s="1004"/>
      <c r="RRU100" s="1004"/>
      <c r="RRV100" s="1004"/>
      <c r="RRW100" s="1004"/>
      <c r="RRX100" s="1004"/>
      <c r="RRY100" s="1004"/>
      <c r="RRZ100" s="1004"/>
      <c r="RSA100" s="1004"/>
      <c r="RSB100" s="1004"/>
      <c r="RSC100" s="1004"/>
      <c r="RSD100" s="1004"/>
      <c r="RSE100" s="1004"/>
      <c r="RSF100" s="1004"/>
      <c r="RSG100" s="1004"/>
      <c r="RSH100" s="1004"/>
      <c r="RSI100" s="1004"/>
      <c r="RSJ100" s="1004"/>
      <c r="RSK100" s="1004"/>
      <c r="RSL100" s="1004"/>
      <c r="RSM100" s="1004"/>
      <c r="RSN100" s="1004"/>
      <c r="RSO100" s="1004"/>
      <c r="RSP100" s="1004"/>
      <c r="RSQ100" s="1004"/>
      <c r="RSR100" s="1004"/>
      <c r="RSS100" s="1004"/>
      <c r="RST100" s="1004"/>
      <c r="RSU100" s="1004"/>
      <c r="RSV100" s="1004"/>
      <c r="RSW100" s="1004"/>
      <c r="RSX100" s="1004"/>
      <c r="RSY100" s="1004"/>
      <c r="RSZ100" s="1004"/>
      <c r="RTA100" s="1004"/>
      <c r="RTB100" s="1004"/>
      <c r="RTC100" s="1004"/>
      <c r="RTD100" s="1004"/>
      <c r="RTE100" s="1004"/>
      <c r="RTF100" s="1004"/>
      <c r="RTG100" s="1004"/>
      <c r="RTH100" s="1004"/>
      <c r="RTI100" s="1004"/>
      <c r="RTJ100" s="1004"/>
      <c r="RTK100" s="1004"/>
      <c r="RTL100" s="1004"/>
      <c r="RTM100" s="1004"/>
      <c r="RTN100" s="1004"/>
      <c r="RTO100" s="1004"/>
      <c r="RTP100" s="1004"/>
      <c r="RTQ100" s="1004"/>
      <c r="RTR100" s="1004"/>
      <c r="RTS100" s="1004"/>
      <c r="RTT100" s="1004"/>
      <c r="RTU100" s="1004"/>
      <c r="RTV100" s="1004"/>
      <c r="RTW100" s="1004"/>
      <c r="RTX100" s="1004"/>
      <c r="RTY100" s="1004"/>
      <c r="RTZ100" s="1004"/>
      <c r="RUA100" s="1004"/>
      <c r="RUB100" s="1004"/>
      <c r="RUC100" s="1004"/>
      <c r="RUD100" s="1004"/>
      <c r="RUE100" s="1004"/>
      <c r="RUF100" s="1004"/>
      <c r="RUG100" s="1004"/>
      <c r="RUH100" s="1004"/>
      <c r="RUI100" s="1004"/>
      <c r="RUJ100" s="1004"/>
      <c r="RUK100" s="1004"/>
      <c r="RUL100" s="1004"/>
      <c r="RUM100" s="1004"/>
      <c r="RUN100" s="1004"/>
      <c r="RUO100" s="1004"/>
      <c r="RUP100" s="1004"/>
      <c r="RUQ100" s="1004"/>
      <c r="RUR100" s="1004"/>
      <c r="RUS100" s="1004"/>
      <c r="RUT100" s="1004"/>
      <c r="RUU100" s="1004"/>
      <c r="RUV100" s="1004"/>
      <c r="RUW100" s="1004"/>
      <c r="RUX100" s="1004"/>
      <c r="RUY100" s="1004"/>
      <c r="RUZ100" s="1004"/>
      <c r="RVA100" s="1004"/>
      <c r="RVB100" s="1004"/>
      <c r="RVC100" s="1004"/>
      <c r="RVD100" s="1004"/>
      <c r="RVE100" s="1004"/>
      <c r="RVF100" s="1004"/>
      <c r="RVG100" s="1004"/>
      <c r="RVH100" s="1004"/>
      <c r="RVI100" s="1004"/>
      <c r="RVJ100" s="1004"/>
      <c r="RVK100" s="1004"/>
      <c r="RVL100" s="1004"/>
      <c r="RVM100" s="1004"/>
      <c r="RVN100" s="1004"/>
      <c r="RVO100" s="1004"/>
      <c r="RVP100" s="1004"/>
      <c r="RVQ100" s="1004"/>
      <c r="RVR100" s="1004"/>
      <c r="RVS100" s="1004"/>
      <c r="RVT100" s="1004"/>
      <c r="RVU100" s="1004"/>
      <c r="RVV100" s="1004"/>
      <c r="RVW100" s="1004"/>
      <c r="RVX100" s="1004"/>
      <c r="RVY100" s="1004"/>
      <c r="RVZ100" s="1004"/>
      <c r="RWA100" s="1004"/>
      <c r="RWB100" s="1004"/>
      <c r="RWC100" s="1004"/>
      <c r="RWD100" s="1004"/>
      <c r="RWE100" s="1004"/>
      <c r="RWF100" s="1004"/>
      <c r="RWG100" s="1004"/>
      <c r="RWH100" s="1004"/>
      <c r="RWI100" s="1004"/>
      <c r="RWJ100" s="1004"/>
      <c r="RWK100" s="1004"/>
      <c r="RWL100" s="1004"/>
      <c r="RWM100" s="1004"/>
      <c r="RWN100" s="1004"/>
      <c r="RWO100" s="1004"/>
      <c r="RWP100" s="1004"/>
      <c r="RWQ100" s="1004"/>
      <c r="RWR100" s="1004"/>
      <c r="RWS100" s="1004"/>
      <c r="RWT100" s="1004"/>
      <c r="RWU100" s="1004"/>
      <c r="RWV100" s="1004"/>
      <c r="RWW100" s="1004"/>
      <c r="RWX100" s="1004"/>
      <c r="RWY100" s="1004"/>
      <c r="RWZ100" s="1004"/>
      <c r="RXA100" s="1004"/>
      <c r="RXB100" s="1004"/>
      <c r="RXC100" s="1004"/>
      <c r="RXD100" s="1004"/>
      <c r="RXE100" s="1004"/>
      <c r="RXF100" s="1004"/>
      <c r="RXG100" s="1004"/>
      <c r="RXH100" s="1004"/>
      <c r="RXI100" s="1004"/>
      <c r="RXJ100" s="1004"/>
      <c r="RXK100" s="1004"/>
      <c r="RXL100" s="1004"/>
      <c r="RXM100" s="1004"/>
      <c r="RXN100" s="1004"/>
      <c r="RXO100" s="1004"/>
      <c r="RXP100" s="1004"/>
      <c r="RXQ100" s="1004"/>
      <c r="RXR100" s="1004"/>
      <c r="RXS100" s="1004"/>
      <c r="RXT100" s="1004"/>
      <c r="RXU100" s="1004"/>
      <c r="RXV100" s="1004"/>
      <c r="RXW100" s="1004"/>
      <c r="RXX100" s="1004"/>
      <c r="RXY100" s="1004"/>
      <c r="RXZ100" s="1004"/>
      <c r="RYA100" s="1004"/>
      <c r="RYB100" s="1004"/>
      <c r="RYC100" s="1004"/>
      <c r="RYD100" s="1004"/>
      <c r="RYE100" s="1004"/>
      <c r="RYF100" s="1004"/>
      <c r="RYG100" s="1004"/>
      <c r="RYH100" s="1004"/>
      <c r="RYI100" s="1004"/>
      <c r="RYJ100" s="1004"/>
      <c r="RYK100" s="1004"/>
      <c r="RYL100" s="1004"/>
      <c r="RYM100" s="1004"/>
      <c r="RYN100" s="1004"/>
      <c r="RYO100" s="1004"/>
      <c r="RYP100" s="1004"/>
      <c r="RYQ100" s="1004"/>
      <c r="RYR100" s="1004"/>
      <c r="RYS100" s="1004"/>
      <c r="RYT100" s="1004"/>
      <c r="RYU100" s="1004"/>
      <c r="RYV100" s="1004"/>
      <c r="RYW100" s="1004"/>
      <c r="RYX100" s="1004"/>
      <c r="RYY100" s="1004"/>
      <c r="RYZ100" s="1004"/>
      <c r="RZA100" s="1004"/>
      <c r="RZB100" s="1004"/>
      <c r="RZC100" s="1004"/>
      <c r="RZD100" s="1004"/>
      <c r="RZE100" s="1004"/>
      <c r="RZF100" s="1004"/>
      <c r="RZG100" s="1004"/>
      <c r="RZH100" s="1004"/>
      <c r="RZI100" s="1004"/>
      <c r="RZJ100" s="1004"/>
      <c r="RZK100" s="1004"/>
      <c r="RZL100" s="1004"/>
      <c r="RZM100" s="1004"/>
      <c r="RZN100" s="1004"/>
      <c r="RZO100" s="1004"/>
      <c r="RZP100" s="1004"/>
      <c r="RZQ100" s="1004"/>
      <c r="RZR100" s="1004"/>
      <c r="RZS100" s="1004"/>
      <c r="RZT100" s="1004"/>
      <c r="RZU100" s="1004"/>
      <c r="RZV100" s="1004"/>
      <c r="RZW100" s="1004"/>
      <c r="RZX100" s="1004"/>
      <c r="RZY100" s="1004"/>
      <c r="RZZ100" s="1004"/>
      <c r="SAA100" s="1004"/>
      <c r="SAB100" s="1004"/>
      <c r="SAC100" s="1004"/>
      <c r="SAD100" s="1004"/>
      <c r="SAE100" s="1004"/>
      <c r="SAF100" s="1004"/>
      <c r="SAG100" s="1004"/>
      <c r="SAH100" s="1004"/>
      <c r="SAI100" s="1004"/>
      <c r="SAJ100" s="1004"/>
      <c r="SAK100" s="1004"/>
      <c r="SAL100" s="1004"/>
      <c r="SAM100" s="1004"/>
      <c r="SAN100" s="1004"/>
      <c r="SAO100" s="1004"/>
      <c r="SAP100" s="1004"/>
      <c r="SAQ100" s="1004"/>
      <c r="SAR100" s="1004"/>
      <c r="SAS100" s="1004"/>
      <c r="SAT100" s="1004"/>
      <c r="SAU100" s="1004"/>
      <c r="SAV100" s="1004"/>
      <c r="SAW100" s="1004"/>
      <c r="SAX100" s="1004"/>
      <c r="SAY100" s="1004"/>
      <c r="SAZ100" s="1004"/>
      <c r="SBA100" s="1004"/>
      <c r="SBB100" s="1004"/>
      <c r="SBC100" s="1004"/>
      <c r="SBD100" s="1004"/>
      <c r="SBE100" s="1004"/>
      <c r="SBF100" s="1004"/>
      <c r="SBG100" s="1004"/>
      <c r="SBH100" s="1004"/>
      <c r="SBI100" s="1004"/>
      <c r="SBJ100" s="1004"/>
      <c r="SBK100" s="1004"/>
      <c r="SBL100" s="1004"/>
      <c r="SBM100" s="1004"/>
      <c r="SBN100" s="1004"/>
      <c r="SBO100" s="1004"/>
      <c r="SBP100" s="1004"/>
      <c r="SBQ100" s="1004"/>
      <c r="SBR100" s="1004"/>
      <c r="SBS100" s="1004"/>
      <c r="SBT100" s="1004"/>
      <c r="SBU100" s="1004"/>
      <c r="SBV100" s="1004"/>
      <c r="SBW100" s="1004"/>
      <c r="SBX100" s="1004"/>
      <c r="SBY100" s="1004"/>
      <c r="SBZ100" s="1004"/>
      <c r="SCA100" s="1004"/>
      <c r="SCB100" s="1004"/>
      <c r="SCC100" s="1004"/>
      <c r="SCD100" s="1004"/>
      <c r="SCE100" s="1004"/>
      <c r="SCF100" s="1004"/>
      <c r="SCG100" s="1004"/>
      <c r="SCH100" s="1004"/>
      <c r="SCI100" s="1004"/>
      <c r="SCJ100" s="1004"/>
      <c r="SCK100" s="1004"/>
      <c r="SCL100" s="1004"/>
      <c r="SCM100" s="1004"/>
      <c r="SCN100" s="1004"/>
      <c r="SCO100" s="1004"/>
      <c r="SCP100" s="1004"/>
      <c r="SCQ100" s="1004"/>
      <c r="SCR100" s="1004"/>
      <c r="SCS100" s="1004"/>
      <c r="SCT100" s="1004"/>
      <c r="SCU100" s="1004"/>
      <c r="SCV100" s="1004"/>
      <c r="SCW100" s="1004"/>
      <c r="SCX100" s="1004"/>
      <c r="SCY100" s="1004"/>
      <c r="SCZ100" s="1004"/>
      <c r="SDA100" s="1004"/>
      <c r="SDB100" s="1004"/>
      <c r="SDC100" s="1004"/>
      <c r="SDD100" s="1004"/>
      <c r="SDE100" s="1004"/>
      <c r="SDF100" s="1004"/>
      <c r="SDG100" s="1004"/>
      <c r="SDH100" s="1004"/>
      <c r="SDI100" s="1004"/>
      <c r="SDJ100" s="1004"/>
      <c r="SDK100" s="1004"/>
      <c r="SDL100" s="1004"/>
      <c r="SDM100" s="1004"/>
      <c r="SDN100" s="1004"/>
      <c r="SDO100" s="1004"/>
      <c r="SDP100" s="1004"/>
      <c r="SDQ100" s="1004"/>
      <c r="SDR100" s="1004"/>
      <c r="SDS100" s="1004"/>
      <c r="SDT100" s="1004"/>
      <c r="SDU100" s="1004"/>
      <c r="SDV100" s="1004"/>
      <c r="SDW100" s="1004"/>
      <c r="SDX100" s="1004"/>
      <c r="SDY100" s="1004"/>
      <c r="SDZ100" s="1004"/>
      <c r="SEA100" s="1004"/>
      <c r="SEB100" s="1004"/>
      <c r="SEC100" s="1004"/>
      <c r="SED100" s="1004"/>
      <c r="SEE100" s="1004"/>
      <c r="SEF100" s="1004"/>
      <c r="SEG100" s="1004"/>
      <c r="SEH100" s="1004"/>
      <c r="SEI100" s="1004"/>
      <c r="SEJ100" s="1004"/>
      <c r="SEK100" s="1004"/>
      <c r="SEL100" s="1004"/>
      <c r="SEM100" s="1004"/>
      <c r="SEN100" s="1004"/>
      <c r="SEO100" s="1004"/>
      <c r="SEP100" s="1004"/>
      <c r="SEQ100" s="1004"/>
      <c r="SER100" s="1004"/>
      <c r="SES100" s="1004"/>
      <c r="SET100" s="1004"/>
      <c r="SEU100" s="1004"/>
      <c r="SEV100" s="1004"/>
      <c r="SEW100" s="1004"/>
      <c r="SEX100" s="1004"/>
      <c r="SEY100" s="1004"/>
      <c r="SEZ100" s="1004"/>
      <c r="SFA100" s="1004"/>
      <c r="SFB100" s="1004"/>
      <c r="SFC100" s="1004"/>
      <c r="SFD100" s="1004"/>
      <c r="SFE100" s="1004"/>
      <c r="SFF100" s="1004"/>
      <c r="SFG100" s="1004"/>
      <c r="SFH100" s="1004"/>
      <c r="SFI100" s="1004"/>
      <c r="SFJ100" s="1004"/>
      <c r="SFK100" s="1004"/>
      <c r="SFL100" s="1004"/>
      <c r="SFM100" s="1004"/>
      <c r="SFN100" s="1004"/>
      <c r="SFO100" s="1004"/>
      <c r="SFP100" s="1004"/>
      <c r="SFQ100" s="1004"/>
      <c r="SFR100" s="1004"/>
      <c r="SFS100" s="1004"/>
      <c r="SFT100" s="1004"/>
      <c r="SFU100" s="1004"/>
      <c r="SFV100" s="1004"/>
      <c r="SFW100" s="1004"/>
      <c r="SFX100" s="1004"/>
      <c r="SFY100" s="1004"/>
      <c r="SFZ100" s="1004"/>
      <c r="SGA100" s="1004"/>
      <c r="SGB100" s="1004"/>
      <c r="SGC100" s="1004"/>
      <c r="SGD100" s="1004"/>
      <c r="SGE100" s="1004"/>
      <c r="SGF100" s="1004"/>
      <c r="SGG100" s="1004"/>
      <c r="SGH100" s="1004"/>
      <c r="SGI100" s="1004"/>
      <c r="SGJ100" s="1004"/>
      <c r="SGK100" s="1004"/>
      <c r="SGL100" s="1004"/>
      <c r="SGM100" s="1004"/>
      <c r="SGN100" s="1004"/>
      <c r="SGO100" s="1004"/>
      <c r="SGP100" s="1004"/>
      <c r="SGQ100" s="1004"/>
      <c r="SGR100" s="1004"/>
      <c r="SGS100" s="1004"/>
      <c r="SGT100" s="1004"/>
      <c r="SGU100" s="1004"/>
      <c r="SGV100" s="1004"/>
      <c r="SGW100" s="1004"/>
      <c r="SGX100" s="1004"/>
      <c r="SGY100" s="1004"/>
      <c r="SGZ100" s="1004"/>
      <c r="SHA100" s="1004"/>
      <c r="SHB100" s="1004"/>
      <c r="SHC100" s="1004"/>
      <c r="SHD100" s="1004"/>
      <c r="SHE100" s="1004"/>
      <c r="SHF100" s="1004"/>
      <c r="SHG100" s="1004"/>
      <c r="SHH100" s="1004"/>
      <c r="SHI100" s="1004"/>
      <c r="SHJ100" s="1004"/>
      <c r="SHK100" s="1004"/>
      <c r="SHL100" s="1004"/>
      <c r="SHM100" s="1004"/>
      <c r="SHN100" s="1004"/>
      <c r="SHO100" s="1004"/>
      <c r="SHP100" s="1004"/>
      <c r="SHQ100" s="1004"/>
      <c r="SHR100" s="1004"/>
      <c r="SHS100" s="1004"/>
      <c r="SHT100" s="1004"/>
      <c r="SHU100" s="1004"/>
      <c r="SHV100" s="1004"/>
      <c r="SHW100" s="1004"/>
      <c r="SHX100" s="1004"/>
      <c r="SHY100" s="1004"/>
      <c r="SHZ100" s="1004"/>
      <c r="SIA100" s="1004"/>
      <c r="SIB100" s="1004"/>
      <c r="SIC100" s="1004"/>
      <c r="SID100" s="1004"/>
      <c r="SIE100" s="1004"/>
      <c r="SIF100" s="1004"/>
      <c r="SIG100" s="1004"/>
      <c r="SIH100" s="1004"/>
      <c r="SII100" s="1004"/>
      <c r="SIJ100" s="1004"/>
      <c r="SIK100" s="1004"/>
      <c r="SIL100" s="1004"/>
      <c r="SIM100" s="1004"/>
      <c r="SIN100" s="1004"/>
      <c r="SIO100" s="1004"/>
      <c r="SIP100" s="1004"/>
      <c r="SIQ100" s="1004"/>
      <c r="SIR100" s="1004"/>
      <c r="SIS100" s="1004"/>
      <c r="SIT100" s="1004"/>
      <c r="SIU100" s="1004"/>
      <c r="SIV100" s="1004"/>
      <c r="SIW100" s="1004"/>
      <c r="SIX100" s="1004"/>
      <c r="SIY100" s="1004"/>
      <c r="SIZ100" s="1004"/>
      <c r="SJA100" s="1004"/>
      <c r="SJB100" s="1004"/>
      <c r="SJC100" s="1004"/>
      <c r="SJD100" s="1004"/>
      <c r="SJE100" s="1004"/>
      <c r="SJF100" s="1004"/>
      <c r="SJG100" s="1004"/>
      <c r="SJH100" s="1004"/>
      <c r="SJI100" s="1004"/>
      <c r="SJJ100" s="1004"/>
      <c r="SJK100" s="1004"/>
      <c r="SJL100" s="1004"/>
      <c r="SJM100" s="1004"/>
      <c r="SJN100" s="1004"/>
      <c r="SJO100" s="1004"/>
      <c r="SJP100" s="1004"/>
      <c r="SJQ100" s="1004"/>
      <c r="SJR100" s="1004"/>
      <c r="SJS100" s="1004"/>
      <c r="SJT100" s="1004"/>
      <c r="SJU100" s="1004"/>
      <c r="SJV100" s="1004"/>
      <c r="SJW100" s="1004"/>
      <c r="SJX100" s="1004"/>
      <c r="SJY100" s="1004"/>
      <c r="SJZ100" s="1004"/>
      <c r="SKA100" s="1004"/>
      <c r="SKB100" s="1004"/>
      <c r="SKC100" s="1004"/>
      <c r="SKD100" s="1004"/>
      <c r="SKE100" s="1004"/>
      <c r="SKF100" s="1004"/>
      <c r="SKG100" s="1004"/>
      <c r="SKH100" s="1004"/>
      <c r="SKI100" s="1004"/>
      <c r="SKJ100" s="1004"/>
      <c r="SKK100" s="1004"/>
      <c r="SKL100" s="1004"/>
      <c r="SKM100" s="1004"/>
      <c r="SKN100" s="1004"/>
      <c r="SKO100" s="1004"/>
      <c r="SKP100" s="1004"/>
      <c r="SKQ100" s="1004"/>
      <c r="SKR100" s="1004"/>
      <c r="SKS100" s="1004"/>
      <c r="SKT100" s="1004"/>
      <c r="SKU100" s="1004"/>
      <c r="SKV100" s="1004"/>
      <c r="SKW100" s="1004"/>
      <c r="SKX100" s="1004"/>
      <c r="SKY100" s="1004"/>
      <c r="SKZ100" s="1004"/>
      <c r="SLA100" s="1004"/>
      <c r="SLB100" s="1004"/>
      <c r="SLC100" s="1004"/>
      <c r="SLD100" s="1004"/>
      <c r="SLE100" s="1004"/>
      <c r="SLF100" s="1004"/>
      <c r="SLG100" s="1004"/>
      <c r="SLH100" s="1004"/>
      <c r="SLI100" s="1004"/>
      <c r="SLJ100" s="1004"/>
      <c r="SLK100" s="1004"/>
      <c r="SLL100" s="1004"/>
      <c r="SLM100" s="1004"/>
      <c r="SLN100" s="1004"/>
      <c r="SLO100" s="1004"/>
      <c r="SLP100" s="1004"/>
      <c r="SLQ100" s="1004"/>
      <c r="SLR100" s="1004"/>
      <c r="SLS100" s="1004"/>
      <c r="SLT100" s="1004"/>
      <c r="SLU100" s="1004"/>
      <c r="SLV100" s="1004"/>
      <c r="SLW100" s="1004"/>
      <c r="SLX100" s="1004"/>
      <c r="SLY100" s="1004"/>
      <c r="SLZ100" s="1004"/>
      <c r="SMA100" s="1004"/>
      <c r="SMB100" s="1004"/>
      <c r="SMC100" s="1004"/>
      <c r="SMD100" s="1004"/>
      <c r="SME100" s="1004"/>
      <c r="SMF100" s="1004"/>
      <c r="SMG100" s="1004"/>
      <c r="SMH100" s="1004"/>
      <c r="SMI100" s="1004"/>
      <c r="SMJ100" s="1004"/>
      <c r="SMK100" s="1004"/>
      <c r="SML100" s="1004"/>
      <c r="SMM100" s="1004"/>
      <c r="SMN100" s="1004"/>
      <c r="SMO100" s="1004"/>
      <c r="SMP100" s="1004"/>
      <c r="SMQ100" s="1004"/>
      <c r="SMR100" s="1004"/>
      <c r="SMS100" s="1004"/>
      <c r="SMT100" s="1004"/>
      <c r="SMU100" s="1004"/>
      <c r="SMV100" s="1004"/>
      <c r="SMW100" s="1004"/>
      <c r="SMX100" s="1004"/>
      <c r="SMY100" s="1004"/>
      <c r="SMZ100" s="1004"/>
      <c r="SNA100" s="1004"/>
      <c r="SNB100" s="1004"/>
      <c r="SNC100" s="1004"/>
      <c r="SND100" s="1004"/>
      <c r="SNE100" s="1004"/>
      <c r="SNF100" s="1004"/>
      <c r="SNG100" s="1004"/>
      <c r="SNH100" s="1004"/>
      <c r="SNI100" s="1004"/>
      <c r="SNJ100" s="1004"/>
      <c r="SNK100" s="1004"/>
      <c r="SNL100" s="1004"/>
      <c r="SNM100" s="1004"/>
      <c r="SNN100" s="1004"/>
      <c r="SNO100" s="1004"/>
      <c r="SNP100" s="1004"/>
      <c r="SNQ100" s="1004"/>
      <c r="SNR100" s="1004"/>
      <c r="SNS100" s="1004"/>
      <c r="SNT100" s="1004"/>
      <c r="SNU100" s="1004"/>
      <c r="SNV100" s="1004"/>
      <c r="SNW100" s="1004"/>
      <c r="SNX100" s="1004"/>
      <c r="SNY100" s="1004"/>
      <c r="SNZ100" s="1004"/>
      <c r="SOA100" s="1004"/>
      <c r="SOB100" s="1004"/>
      <c r="SOC100" s="1004"/>
      <c r="SOD100" s="1004"/>
      <c r="SOE100" s="1004"/>
      <c r="SOF100" s="1004"/>
      <c r="SOG100" s="1004"/>
      <c r="SOH100" s="1004"/>
      <c r="SOI100" s="1004"/>
      <c r="SOJ100" s="1004"/>
      <c r="SOK100" s="1004"/>
      <c r="SOL100" s="1004"/>
      <c r="SOM100" s="1004"/>
      <c r="SON100" s="1004"/>
      <c r="SOO100" s="1004"/>
      <c r="SOP100" s="1004"/>
      <c r="SOQ100" s="1004"/>
      <c r="SOR100" s="1004"/>
      <c r="SOS100" s="1004"/>
      <c r="SOT100" s="1004"/>
      <c r="SOU100" s="1004"/>
      <c r="SOV100" s="1004"/>
      <c r="SOW100" s="1004"/>
      <c r="SOX100" s="1004"/>
      <c r="SOY100" s="1004"/>
      <c r="SOZ100" s="1004"/>
      <c r="SPA100" s="1004"/>
      <c r="SPB100" s="1004"/>
      <c r="SPC100" s="1004"/>
      <c r="SPD100" s="1004"/>
      <c r="SPE100" s="1004"/>
      <c r="SPF100" s="1004"/>
      <c r="SPG100" s="1004"/>
      <c r="SPH100" s="1004"/>
      <c r="SPI100" s="1004"/>
      <c r="SPJ100" s="1004"/>
      <c r="SPK100" s="1004"/>
      <c r="SPL100" s="1004"/>
      <c r="SPM100" s="1004"/>
      <c r="SPN100" s="1004"/>
      <c r="SPO100" s="1004"/>
      <c r="SPP100" s="1004"/>
      <c r="SPQ100" s="1004"/>
      <c r="SPR100" s="1004"/>
      <c r="SPS100" s="1004"/>
      <c r="SPT100" s="1004"/>
      <c r="SPU100" s="1004"/>
      <c r="SPV100" s="1004"/>
      <c r="SPW100" s="1004"/>
      <c r="SPX100" s="1004"/>
      <c r="SPY100" s="1004"/>
      <c r="SPZ100" s="1004"/>
      <c r="SQA100" s="1004"/>
      <c r="SQB100" s="1004"/>
      <c r="SQC100" s="1004"/>
      <c r="SQD100" s="1004"/>
      <c r="SQE100" s="1004"/>
      <c r="SQF100" s="1004"/>
      <c r="SQG100" s="1004"/>
      <c r="SQH100" s="1004"/>
      <c r="SQI100" s="1004"/>
      <c r="SQJ100" s="1004"/>
      <c r="SQK100" s="1004"/>
      <c r="SQL100" s="1004"/>
      <c r="SQM100" s="1004"/>
      <c r="SQN100" s="1004"/>
      <c r="SQO100" s="1004"/>
      <c r="SQP100" s="1004"/>
      <c r="SQQ100" s="1004"/>
      <c r="SQR100" s="1004"/>
      <c r="SQS100" s="1004"/>
      <c r="SQT100" s="1004"/>
      <c r="SQU100" s="1004"/>
      <c r="SQV100" s="1004"/>
      <c r="SQW100" s="1004"/>
      <c r="SQX100" s="1004"/>
      <c r="SQY100" s="1004"/>
      <c r="SQZ100" s="1004"/>
      <c r="SRA100" s="1004"/>
      <c r="SRB100" s="1004"/>
      <c r="SRC100" s="1004"/>
      <c r="SRD100" s="1004"/>
      <c r="SRE100" s="1004"/>
      <c r="SRF100" s="1004"/>
      <c r="SRG100" s="1004"/>
      <c r="SRH100" s="1004"/>
      <c r="SRI100" s="1004"/>
      <c r="SRJ100" s="1004"/>
      <c r="SRK100" s="1004"/>
      <c r="SRL100" s="1004"/>
      <c r="SRM100" s="1004"/>
      <c r="SRN100" s="1004"/>
      <c r="SRO100" s="1004"/>
      <c r="SRP100" s="1004"/>
      <c r="SRQ100" s="1004"/>
      <c r="SRR100" s="1004"/>
      <c r="SRS100" s="1004"/>
      <c r="SRT100" s="1004"/>
      <c r="SRU100" s="1004"/>
      <c r="SRV100" s="1004"/>
      <c r="SRW100" s="1004"/>
      <c r="SRX100" s="1004"/>
      <c r="SRY100" s="1004"/>
      <c r="SRZ100" s="1004"/>
      <c r="SSA100" s="1004"/>
      <c r="SSB100" s="1004"/>
      <c r="SSC100" s="1004"/>
      <c r="SSD100" s="1004"/>
      <c r="SSE100" s="1004"/>
      <c r="SSF100" s="1004"/>
      <c r="SSG100" s="1004"/>
      <c r="SSH100" s="1004"/>
      <c r="SSI100" s="1004"/>
      <c r="SSJ100" s="1004"/>
      <c r="SSK100" s="1004"/>
      <c r="SSL100" s="1004"/>
      <c r="SSM100" s="1004"/>
      <c r="SSN100" s="1004"/>
      <c r="SSO100" s="1004"/>
      <c r="SSP100" s="1004"/>
      <c r="SSQ100" s="1004"/>
      <c r="SSR100" s="1004"/>
      <c r="SSS100" s="1004"/>
      <c r="SST100" s="1004"/>
      <c r="SSU100" s="1004"/>
      <c r="SSV100" s="1004"/>
      <c r="SSW100" s="1004"/>
      <c r="SSX100" s="1004"/>
      <c r="SSY100" s="1004"/>
      <c r="SSZ100" s="1004"/>
      <c r="STA100" s="1004"/>
      <c r="STB100" s="1004"/>
      <c r="STC100" s="1004"/>
      <c r="STD100" s="1004"/>
      <c r="STE100" s="1004"/>
      <c r="STF100" s="1004"/>
      <c r="STG100" s="1004"/>
      <c r="STH100" s="1004"/>
      <c r="STI100" s="1004"/>
      <c r="STJ100" s="1004"/>
      <c r="STK100" s="1004"/>
      <c r="STL100" s="1004"/>
      <c r="STM100" s="1004"/>
      <c r="STN100" s="1004"/>
      <c r="STO100" s="1004"/>
      <c r="STP100" s="1004"/>
      <c r="STQ100" s="1004"/>
      <c r="STR100" s="1004"/>
      <c r="STS100" s="1004"/>
      <c r="STT100" s="1004"/>
      <c r="STU100" s="1004"/>
      <c r="STV100" s="1004"/>
      <c r="STW100" s="1004"/>
      <c r="STX100" s="1004"/>
      <c r="STY100" s="1004"/>
      <c r="STZ100" s="1004"/>
      <c r="SUA100" s="1004"/>
      <c r="SUB100" s="1004"/>
      <c r="SUC100" s="1004"/>
      <c r="SUD100" s="1004"/>
      <c r="SUE100" s="1004"/>
      <c r="SUF100" s="1004"/>
      <c r="SUG100" s="1004"/>
      <c r="SUH100" s="1004"/>
      <c r="SUI100" s="1004"/>
      <c r="SUJ100" s="1004"/>
      <c r="SUK100" s="1004"/>
      <c r="SUL100" s="1004"/>
      <c r="SUM100" s="1004"/>
      <c r="SUN100" s="1004"/>
      <c r="SUO100" s="1004"/>
      <c r="SUP100" s="1004"/>
      <c r="SUQ100" s="1004"/>
      <c r="SUR100" s="1004"/>
      <c r="SUS100" s="1004"/>
      <c r="SUT100" s="1004"/>
      <c r="SUU100" s="1004"/>
      <c r="SUV100" s="1004"/>
      <c r="SUW100" s="1004"/>
      <c r="SUX100" s="1004"/>
      <c r="SUY100" s="1004"/>
      <c r="SUZ100" s="1004"/>
      <c r="SVA100" s="1004"/>
      <c r="SVB100" s="1004"/>
      <c r="SVC100" s="1004"/>
      <c r="SVD100" s="1004"/>
      <c r="SVE100" s="1004"/>
      <c r="SVF100" s="1004"/>
      <c r="SVG100" s="1004"/>
      <c r="SVH100" s="1004"/>
      <c r="SVI100" s="1004"/>
      <c r="SVJ100" s="1004"/>
      <c r="SVK100" s="1004"/>
      <c r="SVL100" s="1004"/>
      <c r="SVM100" s="1004"/>
      <c r="SVN100" s="1004"/>
      <c r="SVO100" s="1004"/>
      <c r="SVP100" s="1004"/>
      <c r="SVQ100" s="1004"/>
      <c r="SVR100" s="1004"/>
      <c r="SVS100" s="1004"/>
      <c r="SVT100" s="1004"/>
      <c r="SVU100" s="1004"/>
      <c r="SVV100" s="1004"/>
      <c r="SVW100" s="1004"/>
      <c r="SVX100" s="1004"/>
      <c r="SVY100" s="1004"/>
      <c r="SVZ100" s="1004"/>
      <c r="SWA100" s="1004"/>
      <c r="SWB100" s="1004"/>
      <c r="SWC100" s="1004"/>
      <c r="SWD100" s="1004"/>
      <c r="SWE100" s="1004"/>
      <c r="SWF100" s="1004"/>
      <c r="SWG100" s="1004"/>
      <c r="SWH100" s="1004"/>
      <c r="SWI100" s="1004"/>
      <c r="SWJ100" s="1004"/>
      <c r="SWK100" s="1004"/>
      <c r="SWL100" s="1004"/>
      <c r="SWM100" s="1004"/>
      <c r="SWN100" s="1004"/>
      <c r="SWO100" s="1004"/>
      <c r="SWP100" s="1004"/>
      <c r="SWQ100" s="1004"/>
      <c r="SWR100" s="1004"/>
      <c r="SWS100" s="1004"/>
      <c r="SWT100" s="1004"/>
      <c r="SWU100" s="1004"/>
      <c r="SWV100" s="1004"/>
      <c r="SWW100" s="1004"/>
      <c r="SWX100" s="1004"/>
      <c r="SWY100" s="1004"/>
      <c r="SWZ100" s="1004"/>
      <c r="SXA100" s="1004"/>
      <c r="SXB100" s="1004"/>
      <c r="SXC100" s="1004"/>
      <c r="SXD100" s="1004"/>
      <c r="SXE100" s="1004"/>
      <c r="SXF100" s="1004"/>
      <c r="SXG100" s="1004"/>
      <c r="SXH100" s="1004"/>
      <c r="SXI100" s="1004"/>
      <c r="SXJ100" s="1004"/>
      <c r="SXK100" s="1004"/>
      <c r="SXL100" s="1004"/>
      <c r="SXM100" s="1004"/>
      <c r="SXN100" s="1004"/>
      <c r="SXO100" s="1004"/>
      <c r="SXP100" s="1004"/>
      <c r="SXQ100" s="1004"/>
      <c r="SXR100" s="1004"/>
      <c r="SXS100" s="1004"/>
      <c r="SXT100" s="1004"/>
      <c r="SXU100" s="1004"/>
      <c r="SXV100" s="1004"/>
      <c r="SXW100" s="1004"/>
      <c r="SXX100" s="1004"/>
      <c r="SXY100" s="1004"/>
      <c r="SXZ100" s="1004"/>
      <c r="SYA100" s="1004"/>
      <c r="SYB100" s="1004"/>
      <c r="SYC100" s="1004"/>
      <c r="SYD100" s="1004"/>
      <c r="SYE100" s="1004"/>
      <c r="SYF100" s="1004"/>
      <c r="SYG100" s="1004"/>
      <c r="SYH100" s="1004"/>
      <c r="SYI100" s="1004"/>
      <c r="SYJ100" s="1004"/>
      <c r="SYK100" s="1004"/>
      <c r="SYL100" s="1004"/>
      <c r="SYM100" s="1004"/>
      <c r="SYN100" s="1004"/>
      <c r="SYO100" s="1004"/>
      <c r="SYP100" s="1004"/>
      <c r="SYQ100" s="1004"/>
      <c r="SYR100" s="1004"/>
      <c r="SYS100" s="1004"/>
      <c r="SYT100" s="1004"/>
      <c r="SYU100" s="1004"/>
      <c r="SYV100" s="1004"/>
      <c r="SYW100" s="1004"/>
      <c r="SYX100" s="1004"/>
      <c r="SYY100" s="1004"/>
      <c r="SYZ100" s="1004"/>
      <c r="SZA100" s="1004"/>
      <c r="SZB100" s="1004"/>
      <c r="SZC100" s="1004"/>
      <c r="SZD100" s="1004"/>
      <c r="SZE100" s="1004"/>
      <c r="SZF100" s="1004"/>
      <c r="SZG100" s="1004"/>
      <c r="SZH100" s="1004"/>
      <c r="SZI100" s="1004"/>
      <c r="SZJ100" s="1004"/>
      <c r="SZK100" s="1004"/>
      <c r="SZL100" s="1004"/>
      <c r="SZM100" s="1004"/>
      <c r="SZN100" s="1004"/>
      <c r="SZO100" s="1004"/>
      <c r="SZP100" s="1004"/>
      <c r="SZQ100" s="1004"/>
      <c r="SZR100" s="1004"/>
      <c r="SZS100" s="1004"/>
      <c r="SZT100" s="1004"/>
      <c r="SZU100" s="1004"/>
      <c r="SZV100" s="1004"/>
      <c r="SZW100" s="1004"/>
      <c r="SZX100" s="1004"/>
      <c r="SZY100" s="1004"/>
      <c r="SZZ100" s="1004"/>
      <c r="TAA100" s="1004"/>
      <c r="TAB100" s="1004"/>
      <c r="TAC100" s="1004"/>
      <c r="TAD100" s="1004"/>
      <c r="TAE100" s="1004"/>
      <c r="TAF100" s="1004"/>
      <c r="TAG100" s="1004"/>
      <c r="TAH100" s="1004"/>
      <c r="TAI100" s="1004"/>
      <c r="TAJ100" s="1004"/>
      <c r="TAK100" s="1004"/>
      <c r="TAL100" s="1004"/>
      <c r="TAM100" s="1004"/>
      <c r="TAN100" s="1004"/>
      <c r="TAO100" s="1004"/>
      <c r="TAP100" s="1004"/>
      <c r="TAQ100" s="1004"/>
      <c r="TAR100" s="1004"/>
      <c r="TAS100" s="1004"/>
      <c r="TAT100" s="1004"/>
      <c r="TAU100" s="1004"/>
      <c r="TAV100" s="1004"/>
      <c r="TAW100" s="1004"/>
      <c r="TAX100" s="1004"/>
      <c r="TAY100" s="1004"/>
      <c r="TAZ100" s="1004"/>
      <c r="TBA100" s="1004"/>
      <c r="TBB100" s="1004"/>
      <c r="TBC100" s="1004"/>
      <c r="TBD100" s="1004"/>
      <c r="TBE100" s="1004"/>
      <c r="TBF100" s="1004"/>
      <c r="TBG100" s="1004"/>
      <c r="TBH100" s="1004"/>
      <c r="TBI100" s="1004"/>
      <c r="TBJ100" s="1004"/>
      <c r="TBK100" s="1004"/>
      <c r="TBL100" s="1004"/>
      <c r="TBM100" s="1004"/>
      <c r="TBN100" s="1004"/>
      <c r="TBO100" s="1004"/>
      <c r="TBP100" s="1004"/>
      <c r="TBQ100" s="1004"/>
      <c r="TBR100" s="1004"/>
      <c r="TBS100" s="1004"/>
      <c r="TBT100" s="1004"/>
      <c r="TBU100" s="1004"/>
      <c r="TBV100" s="1004"/>
      <c r="TBW100" s="1004"/>
      <c r="TBX100" s="1004"/>
      <c r="TBY100" s="1004"/>
      <c r="TBZ100" s="1004"/>
      <c r="TCA100" s="1004"/>
      <c r="TCB100" s="1004"/>
      <c r="TCC100" s="1004"/>
      <c r="TCD100" s="1004"/>
      <c r="TCE100" s="1004"/>
      <c r="TCF100" s="1004"/>
      <c r="TCG100" s="1004"/>
      <c r="TCH100" s="1004"/>
      <c r="TCI100" s="1004"/>
      <c r="TCJ100" s="1004"/>
      <c r="TCK100" s="1004"/>
      <c r="TCL100" s="1004"/>
      <c r="TCM100" s="1004"/>
      <c r="TCN100" s="1004"/>
      <c r="TCO100" s="1004"/>
      <c r="TCP100" s="1004"/>
      <c r="TCQ100" s="1004"/>
      <c r="TCR100" s="1004"/>
      <c r="TCS100" s="1004"/>
      <c r="TCT100" s="1004"/>
      <c r="TCU100" s="1004"/>
      <c r="TCV100" s="1004"/>
      <c r="TCW100" s="1004"/>
      <c r="TCX100" s="1004"/>
      <c r="TCY100" s="1004"/>
      <c r="TCZ100" s="1004"/>
      <c r="TDA100" s="1004"/>
      <c r="TDB100" s="1004"/>
      <c r="TDC100" s="1004"/>
      <c r="TDD100" s="1004"/>
      <c r="TDE100" s="1004"/>
      <c r="TDF100" s="1004"/>
      <c r="TDG100" s="1004"/>
      <c r="TDH100" s="1004"/>
      <c r="TDI100" s="1004"/>
      <c r="TDJ100" s="1004"/>
      <c r="TDK100" s="1004"/>
      <c r="TDL100" s="1004"/>
      <c r="TDM100" s="1004"/>
      <c r="TDN100" s="1004"/>
      <c r="TDO100" s="1004"/>
      <c r="TDP100" s="1004"/>
      <c r="TDQ100" s="1004"/>
      <c r="TDR100" s="1004"/>
      <c r="TDS100" s="1004"/>
      <c r="TDT100" s="1004"/>
      <c r="TDU100" s="1004"/>
      <c r="TDV100" s="1004"/>
      <c r="TDW100" s="1004"/>
      <c r="TDX100" s="1004"/>
      <c r="TDY100" s="1004"/>
      <c r="TDZ100" s="1004"/>
      <c r="TEA100" s="1004"/>
      <c r="TEB100" s="1004"/>
      <c r="TEC100" s="1004"/>
      <c r="TED100" s="1004"/>
      <c r="TEE100" s="1004"/>
      <c r="TEF100" s="1004"/>
      <c r="TEG100" s="1004"/>
      <c r="TEH100" s="1004"/>
      <c r="TEI100" s="1004"/>
      <c r="TEJ100" s="1004"/>
      <c r="TEK100" s="1004"/>
      <c r="TEL100" s="1004"/>
      <c r="TEM100" s="1004"/>
      <c r="TEN100" s="1004"/>
      <c r="TEO100" s="1004"/>
      <c r="TEP100" s="1004"/>
      <c r="TEQ100" s="1004"/>
      <c r="TER100" s="1004"/>
      <c r="TES100" s="1004"/>
      <c r="TET100" s="1004"/>
      <c r="TEU100" s="1004"/>
      <c r="TEV100" s="1004"/>
      <c r="TEW100" s="1004"/>
      <c r="TEX100" s="1004"/>
      <c r="TEY100" s="1004"/>
      <c r="TEZ100" s="1004"/>
      <c r="TFA100" s="1004"/>
      <c r="TFB100" s="1004"/>
      <c r="TFC100" s="1004"/>
      <c r="TFD100" s="1004"/>
      <c r="TFE100" s="1004"/>
      <c r="TFF100" s="1004"/>
      <c r="TFG100" s="1004"/>
      <c r="TFH100" s="1004"/>
      <c r="TFI100" s="1004"/>
      <c r="TFJ100" s="1004"/>
      <c r="TFK100" s="1004"/>
      <c r="TFL100" s="1004"/>
      <c r="TFM100" s="1004"/>
      <c r="TFN100" s="1004"/>
      <c r="TFO100" s="1004"/>
      <c r="TFP100" s="1004"/>
      <c r="TFQ100" s="1004"/>
      <c r="TFR100" s="1004"/>
      <c r="TFS100" s="1004"/>
      <c r="TFT100" s="1004"/>
      <c r="TFU100" s="1004"/>
      <c r="TFV100" s="1004"/>
      <c r="TFW100" s="1004"/>
      <c r="TFX100" s="1004"/>
      <c r="TFY100" s="1004"/>
      <c r="TFZ100" s="1004"/>
      <c r="TGA100" s="1004"/>
      <c r="TGB100" s="1004"/>
      <c r="TGC100" s="1004"/>
      <c r="TGD100" s="1004"/>
      <c r="TGE100" s="1004"/>
      <c r="TGF100" s="1004"/>
      <c r="TGG100" s="1004"/>
      <c r="TGH100" s="1004"/>
      <c r="TGI100" s="1004"/>
      <c r="TGJ100" s="1004"/>
      <c r="TGK100" s="1004"/>
      <c r="TGL100" s="1004"/>
      <c r="TGM100" s="1004"/>
      <c r="TGN100" s="1004"/>
      <c r="TGO100" s="1004"/>
      <c r="TGP100" s="1004"/>
      <c r="TGQ100" s="1004"/>
      <c r="TGR100" s="1004"/>
      <c r="TGS100" s="1004"/>
      <c r="TGT100" s="1004"/>
      <c r="TGU100" s="1004"/>
      <c r="TGV100" s="1004"/>
      <c r="TGW100" s="1004"/>
      <c r="TGX100" s="1004"/>
      <c r="TGY100" s="1004"/>
      <c r="TGZ100" s="1004"/>
      <c r="THA100" s="1004"/>
      <c r="THB100" s="1004"/>
      <c r="THC100" s="1004"/>
      <c r="THD100" s="1004"/>
      <c r="THE100" s="1004"/>
      <c r="THF100" s="1004"/>
      <c r="THG100" s="1004"/>
      <c r="THH100" s="1004"/>
      <c r="THI100" s="1004"/>
      <c r="THJ100" s="1004"/>
      <c r="THK100" s="1004"/>
      <c r="THL100" s="1004"/>
      <c r="THM100" s="1004"/>
      <c r="THN100" s="1004"/>
      <c r="THO100" s="1004"/>
      <c r="THP100" s="1004"/>
      <c r="THQ100" s="1004"/>
      <c r="THR100" s="1004"/>
      <c r="THS100" s="1004"/>
      <c r="THT100" s="1004"/>
      <c r="THU100" s="1004"/>
      <c r="THV100" s="1004"/>
      <c r="THW100" s="1004"/>
      <c r="THX100" s="1004"/>
      <c r="THY100" s="1004"/>
      <c r="THZ100" s="1004"/>
      <c r="TIA100" s="1004"/>
      <c r="TIB100" s="1004"/>
      <c r="TIC100" s="1004"/>
      <c r="TID100" s="1004"/>
      <c r="TIE100" s="1004"/>
      <c r="TIF100" s="1004"/>
      <c r="TIG100" s="1004"/>
      <c r="TIH100" s="1004"/>
      <c r="TII100" s="1004"/>
      <c r="TIJ100" s="1004"/>
      <c r="TIK100" s="1004"/>
      <c r="TIL100" s="1004"/>
      <c r="TIM100" s="1004"/>
      <c r="TIN100" s="1004"/>
      <c r="TIO100" s="1004"/>
      <c r="TIP100" s="1004"/>
      <c r="TIQ100" s="1004"/>
      <c r="TIR100" s="1004"/>
      <c r="TIS100" s="1004"/>
      <c r="TIT100" s="1004"/>
      <c r="TIU100" s="1004"/>
      <c r="TIV100" s="1004"/>
      <c r="TIW100" s="1004"/>
      <c r="TIX100" s="1004"/>
      <c r="TIY100" s="1004"/>
      <c r="TIZ100" s="1004"/>
      <c r="TJA100" s="1004"/>
      <c r="TJB100" s="1004"/>
      <c r="TJC100" s="1004"/>
      <c r="TJD100" s="1004"/>
      <c r="TJE100" s="1004"/>
      <c r="TJF100" s="1004"/>
      <c r="TJG100" s="1004"/>
      <c r="TJH100" s="1004"/>
      <c r="TJI100" s="1004"/>
      <c r="TJJ100" s="1004"/>
      <c r="TJK100" s="1004"/>
      <c r="TJL100" s="1004"/>
      <c r="TJM100" s="1004"/>
      <c r="TJN100" s="1004"/>
      <c r="TJO100" s="1004"/>
      <c r="TJP100" s="1004"/>
      <c r="TJQ100" s="1004"/>
      <c r="TJR100" s="1004"/>
      <c r="TJS100" s="1004"/>
      <c r="TJT100" s="1004"/>
      <c r="TJU100" s="1004"/>
      <c r="TJV100" s="1004"/>
      <c r="TJW100" s="1004"/>
      <c r="TJX100" s="1004"/>
      <c r="TJY100" s="1004"/>
      <c r="TJZ100" s="1004"/>
      <c r="TKA100" s="1004"/>
      <c r="TKB100" s="1004"/>
      <c r="TKC100" s="1004"/>
      <c r="TKD100" s="1004"/>
      <c r="TKE100" s="1004"/>
      <c r="TKF100" s="1004"/>
      <c r="TKG100" s="1004"/>
      <c r="TKH100" s="1004"/>
      <c r="TKI100" s="1004"/>
      <c r="TKJ100" s="1004"/>
      <c r="TKK100" s="1004"/>
      <c r="TKL100" s="1004"/>
      <c r="TKM100" s="1004"/>
      <c r="TKN100" s="1004"/>
      <c r="TKO100" s="1004"/>
      <c r="TKP100" s="1004"/>
      <c r="TKQ100" s="1004"/>
      <c r="TKR100" s="1004"/>
      <c r="TKS100" s="1004"/>
      <c r="TKT100" s="1004"/>
      <c r="TKU100" s="1004"/>
      <c r="TKV100" s="1004"/>
      <c r="TKW100" s="1004"/>
      <c r="TKX100" s="1004"/>
      <c r="TKY100" s="1004"/>
      <c r="TKZ100" s="1004"/>
      <c r="TLA100" s="1004"/>
      <c r="TLB100" s="1004"/>
      <c r="TLC100" s="1004"/>
      <c r="TLD100" s="1004"/>
      <c r="TLE100" s="1004"/>
      <c r="TLF100" s="1004"/>
      <c r="TLG100" s="1004"/>
      <c r="TLH100" s="1004"/>
      <c r="TLI100" s="1004"/>
      <c r="TLJ100" s="1004"/>
      <c r="TLK100" s="1004"/>
      <c r="TLL100" s="1004"/>
      <c r="TLM100" s="1004"/>
      <c r="TLN100" s="1004"/>
      <c r="TLO100" s="1004"/>
      <c r="TLP100" s="1004"/>
      <c r="TLQ100" s="1004"/>
      <c r="TLR100" s="1004"/>
      <c r="TLS100" s="1004"/>
      <c r="TLT100" s="1004"/>
      <c r="TLU100" s="1004"/>
      <c r="TLV100" s="1004"/>
      <c r="TLW100" s="1004"/>
      <c r="TLX100" s="1004"/>
      <c r="TLY100" s="1004"/>
      <c r="TLZ100" s="1004"/>
      <c r="TMA100" s="1004"/>
      <c r="TMB100" s="1004"/>
      <c r="TMC100" s="1004"/>
      <c r="TMD100" s="1004"/>
      <c r="TME100" s="1004"/>
      <c r="TMF100" s="1004"/>
      <c r="TMG100" s="1004"/>
      <c r="TMH100" s="1004"/>
      <c r="TMI100" s="1004"/>
      <c r="TMJ100" s="1004"/>
      <c r="TMK100" s="1004"/>
      <c r="TML100" s="1004"/>
      <c r="TMM100" s="1004"/>
      <c r="TMN100" s="1004"/>
      <c r="TMO100" s="1004"/>
      <c r="TMP100" s="1004"/>
      <c r="TMQ100" s="1004"/>
      <c r="TMR100" s="1004"/>
      <c r="TMS100" s="1004"/>
      <c r="TMT100" s="1004"/>
      <c r="TMU100" s="1004"/>
      <c r="TMV100" s="1004"/>
      <c r="TMW100" s="1004"/>
      <c r="TMX100" s="1004"/>
      <c r="TMY100" s="1004"/>
      <c r="TMZ100" s="1004"/>
      <c r="TNA100" s="1004"/>
      <c r="TNB100" s="1004"/>
      <c r="TNC100" s="1004"/>
      <c r="TND100" s="1004"/>
      <c r="TNE100" s="1004"/>
      <c r="TNF100" s="1004"/>
      <c r="TNG100" s="1004"/>
      <c r="TNH100" s="1004"/>
      <c r="TNI100" s="1004"/>
      <c r="TNJ100" s="1004"/>
      <c r="TNK100" s="1004"/>
      <c r="TNL100" s="1004"/>
      <c r="TNM100" s="1004"/>
      <c r="TNN100" s="1004"/>
      <c r="TNO100" s="1004"/>
      <c r="TNP100" s="1004"/>
      <c r="TNQ100" s="1004"/>
      <c r="TNR100" s="1004"/>
      <c r="TNS100" s="1004"/>
      <c r="TNT100" s="1004"/>
      <c r="TNU100" s="1004"/>
      <c r="TNV100" s="1004"/>
      <c r="TNW100" s="1004"/>
      <c r="TNX100" s="1004"/>
      <c r="TNY100" s="1004"/>
      <c r="TNZ100" s="1004"/>
      <c r="TOA100" s="1004"/>
      <c r="TOB100" s="1004"/>
      <c r="TOC100" s="1004"/>
      <c r="TOD100" s="1004"/>
      <c r="TOE100" s="1004"/>
      <c r="TOF100" s="1004"/>
      <c r="TOG100" s="1004"/>
      <c r="TOH100" s="1004"/>
      <c r="TOI100" s="1004"/>
      <c r="TOJ100" s="1004"/>
      <c r="TOK100" s="1004"/>
      <c r="TOL100" s="1004"/>
      <c r="TOM100" s="1004"/>
      <c r="TON100" s="1004"/>
      <c r="TOO100" s="1004"/>
      <c r="TOP100" s="1004"/>
      <c r="TOQ100" s="1004"/>
      <c r="TOR100" s="1004"/>
      <c r="TOS100" s="1004"/>
      <c r="TOT100" s="1004"/>
      <c r="TOU100" s="1004"/>
      <c r="TOV100" s="1004"/>
      <c r="TOW100" s="1004"/>
      <c r="TOX100" s="1004"/>
      <c r="TOY100" s="1004"/>
      <c r="TOZ100" s="1004"/>
      <c r="TPA100" s="1004"/>
      <c r="TPB100" s="1004"/>
      <c r="TPC100" s="1004"/>
      <c r="TPD100" s="1004"/>
      <c r="TPE100" s="1004"/>
      <c r="TPF100" s="1004"/>
      <c r="TPG100" s="1004"/>
      <c r="TPH100" s="1004"/>
      <c r="TPI100" s="1004"/>
      <c r="TPJ100" s="1004"/>
      <c r="TPK100" s="1004"/>
      <c r="TPL100" s="1004"/>
      <c r="TPM100" s="1004"/>
      <c r="TPN100" s="1004"/>
      <c r="TPO100" s="1004"/>
      <c r="TPP100" s="1004"/>
      <c r="TPQ100" s="1004"/>
      <c r="TPR100" s="1004"/>
      <c r="TPS100" s="1004"/>
      <c r="TPT100" s="1004"/>
      <c r="TPU100" s="1004"/>
      <c r="TPV100" s="1004"/>
      <c r="TPW100" s="1004"/>
      <c r="TPX100" s="1004"/>
      <c r="TPY100" s="1004"/>
      <c r="TPZ100" s="1004"/>
      <c r="TQA100" s="1004"/>
      <c r="TQB100" s="1004"/>
      <c r="TQC100" s="1004"/>
      <c r="TQD100" s="1004"/>
      <c r="TQE100" s="1004"/>
      <c r="TQF100" s="1004"/>
      <c r="TQG100" s="1004"/>
      <c r="TQH100" s="1004"/>
      <c r="TQI100" s="1004"/>
      <c r="TQJ100" s="1004"/>
      <c r="TQK100" s="1004"/>
      <c r="TQL100" s="1004"/>
      <c r="TQM100" s="1004"/>
      <c r="TQN100" s="1004"/>
      <c r="TQO100" s="1004"/>
      <c r="TQP100" s="1004"/>
      <c r="TQQ100" s="1004"/>
      <c r="TQR100" s="1004"/>
      <c r="TQS100" s="1004"/>
      <c r="TQT100" s="1004"/>
      <c r="TQU100" s="1004"/>
      <c r="TQV100" s="1004"/>
      <c r="TQW100" s="1004"/>
      <c r="TQX100" s="1004"/>
      <c r="TQY100" s="1004"/>
      <c r="TQZ100" s="1004"/>
      <c r="TRA100" s="1004"/>
      <c r="TRB100" s="1004"/>
      <c r="TRC100" s="1004"/>
      <c r="TRD100" s="1004"/>
      <c r="TRE100" s="1004"/>
      <c r="TRF100" s="1004"/>
      <c r="TRG100" s="1004"/>
      <c r="TRH100" s="1004"/>
      <c r="TRI100" s="1004"/>
      <c r="TRJ100" s="1004"/>
      <c r="TRK100" s="1004"/>
      <c r="TRL100" s="1004"/>
      <c r="TRM100" s="1004"/>
      <c r="TRN100" s="1004"/>
      <c r="TRO100" s="1004"/>
      <c r="TRP100" s="1004"/>
      <c r="TRQ100" s="1004"/>
      <c r="TRR100" s="1004"/>
      <c r="TRS100" s="1004"/>
      <c r="TRT100" s="1004"/>
      <c r="TRU100" s="1004"/>
      <c r="TRV100" s="1004"/>
      <c r="TRW100" s="1004"/>
      <c r="TRX100" s="1004"/>
      <c r="TRY100" s="1004"/>
      <c r="TRZ100" s="1004"/>
      <c r="TSA100" s="1004"/>
      <c r="TSB100" s="1004"/>
      <c r="TSC100" s="1004"/>
      <c r="TSD100" s="1004"/>
      <c r="TSE100" s="1004"/>
      <c r="TSF100" s="1004"/>
      <c r="TSG100" s="1004"/>
      <c r="TSH100" s="1004"/>
      <c r="TSI100" s="1004"/>
      <c r="TSJ100" s="1004"/>
      <c r="TSK100" s="1004"/>
      <c r="TSL100" s="1004"/>
      <c r="TSM100" s="1004"/>
      <c r="TSN100" s="1004"/>
      <c r="TSO100" s="1004"/>
      <c r="TSP100" s="1004"/>
      <c r="TSQ100" s="1004"/>
      <c r="TSR100" s="1004"/>
      <c r="TSS100" s="1004"/>
      <c r="TST100" s="1004"/>
      <c r="TSU100" s="1004"/>
      <c r="TSV100" s="1004"/>
      <c r="TSW100" s="1004"/>
      <c r="TSX100" s="1004"/>
      <c r="TSY100" s="1004"/>
      <c r="TSZ100" s="1004"/>
      <c r="TTA100" s="1004"/>
      <c r="TTB100" s="1004"/>
      <c r="TTC100" s="1004"/>
      <c r="TTD100" s="1004"/>
      <c r="TTE100" s="1004"/>
      <c r="TTF100" s="1004"/>
      <c r="TTG100" s="1004"/>
      <c r="TTH100" s="1004"/>
      <c r="TTI100" s="1004"/>
      <c r="TTJ100" s="1004"/>
      <c r="TTK100" s="1004"/>
      <c r="TTL100" s="1004"/>
      <c r="TTM100" s="1004"/>
      <c r="TTN100" s="1004"/>
      <c r="TTO100" s="1004"/>
      <c r="TTP100" s="1004"/>
      <c r="TTQ100" s="1004"/>
      <c r="TTR100" s="1004"/>
      <c r="TTS100" s="1004"/>
      <c r="TTT100" s="1004"/>
      <c r="TTU100" s="1004"/>
      <c r="TTV100" s="1004"/>
      <c r="TTW100" s="1004"/>
      <c r="TTX100" s="1004"/>
      <c r="TTY100" s="1004"/>
      <c r="TTZ100" s="1004"/>
      <c r="TUA100" s="1004"/>
      <c r="TUB100" s="1004"/>
      <c r="TUC100" s="1004"/>
      <c r="TUD100" s="1004"/>
      <c r="TUE100" s="1004"/>
      <c r="TUF100" s="1004"/>
      <c r="TUG100" s="1004"/>
      <c r="TUH100" s="1004"/>
      <c r="TUI100" s="1004"/>
      <c r="TUJ100" s="1004"/>
      <c r="TUK100" s="1004"/>
      <c r="TUL100" s="1004"/>
      <c r="TUM100" s="1004"/>
      <c r="TUN100" s="1004"/>
      <c r="TUO100" s="1004"/>
      <c r="TUP100" s="1004"/>
      <c r="TUQ100" s="1004"/>
      <c r="TUR100" s="1004"/>
      <c r="TUS100" s="1004"/>
      <c r="TUT100" s="1004"/>
      <c r="TUU100" s="1004"/>
      <c r="TUV100" s="1004"/>
      <c r="TUW100" s="1004"/>
      <c r="TUX100" s="1004"/>
      <c r="TUY100" s="1004"/>
      <c r="TUZ100" s="1004"/>
      <c r="TVA100" s="1004"/>
      <c r="TVB100" s="1004"/>
      <c r="TVC100" s="1004"/>
      <c r="TVD100" s="1004"/>
      <c r="TVE100" s="1004"/>
      <c r="TVF100" s="1004"/>
      <c r="TVG100" s="1004"/>
      <c r="TVH100" s="1004"/>
      <c r="TVI100" s="1004"/>
      <c r="TVJ100" s="1004"/>
      <c r="TVK100" s="1004"/>
      <c r="TVL100" s="1004"/>
      <c r="TVM100" s="1004"/>
      <c r="TVN100" s="1004"/>
      <c r="TVO100" s="1004"/>
      <c r="TVP100" s="1004"/>
      <c r="TVQ100" s="1004"/>
      <c r="TVR100" s="1004"/>
      <c r="TVS100" s="1004"/>
      <c r="TVT100" s="1004"/>
      <c r="TVU100" s="1004"/>
      <c r="TVV100" s="1004"/>
      <c r="TVW100" s="1004"/>
      <c r="TVX100" s="1004"/>
      <c r="TVY100" s="1004"/>
      <c r="TVZ100" s="1004"/>
      <c r="TWA100" s="1004"/>
      <c r="TWB100" s="1004"/>
      <c r="TWC100" s="1004"/>
      <c r="TWD100" s="1004"/>
      <c r="TWE100" s="1004"/>
      <c r="TWF100" s="1004"/>
      <c r="TWG100" s="1004"/>
      <c r="TWH100" s="1004"/>
      <c r="TWI100" s="1004"/>
      <c r="TWJ100" s="1004"/>
      <c r="TWK100" s="1004"/>
      <c r="TWL100" s="1004"/>
      <c r="TWM100" s="1004"/>
      <c r="TWN100" s="1004"/>
      <c r="TWO100" s="1004"/>
      <c r="TWP100" s="1004"/>
      <c r="TWQ100" s="1004"/>
      <c r="TWR100" s="1004"/>
      <c r="TWS100" s="1004"/>
      <c r="TWT100" s="1004"/>
      <c r="TWU100" s="1004"/>
      <c r="TWV100" s="1004"/>
      <c r="TWW100" s="1004"/>
      <c r="TWX100" s="1004"/>
      <c r="TWY100" s="1004"/>
      <c r="TWZ100" s="1004"/>
      <c r="TXA100" s="1004"/>
      <c r="TXB100" s="1004"/>
      <c r="TXC100" s="1004"/>
      <c r="TXD100" s="1004"/>
      <c r="TXE100" s="1004"/>
      <c r="TXF100" s="1004"/>
      <c r="TXG100" s="1004"/>
      <c r="TXH100" s="1004"/>
      <c r="TXI100" s="1004"/>
      <c r="TXJ100" s="1004"/>
      <c r="TXK100" s="1004"/>
      <c r="TXL100" s="1004"/>
      <c r="TXM100" s="1004"/>
      <c r="TXN100" s="1004"/>
      <c r="TXO100" s="1004"/>
      <c r="TXP100" s="1004"/>
      <c r="TXQ100" s="1004"/>
      <c r="TXR100" s="1004"/>
      <c r="TXS100" s="1004"/>
      <c r="TXT100" s="1004"/>
      <c r="TXU100" s="1004"/>
      <c r="TXV100" s="1004"/>
      <c r="TXW100" s="1004"/>
      <c r="TXX100" s="1004"/>
      <c r="TXY100" s="1004"/>
      <c r="TXZ100" s="1004"/>
      <c r="TYA100" s="1004"/>
      <c r="TYB100" s="1004"/>
      <c r="TYC100" s="1004"/>
      <c r="TYD100" s="1004"/>
      <c r="TYE100" s="1004"/>
      <c r="TYF100" s="1004"/>
      <c r="TYG100" s="1004"/>
      <c r="TYH100" s="1004"/>
      <c r="TYI100" s="1004"/>
      <c r="TYJ100" s="1004"/>
      <c r="TYK100" s="1004"/>
      <c r="TYL100" s="1004"/>
      <c r="TYM100" s="1004"/>
      <c r="TYN100" s="1004"/>
      <c r="TYO100" s="1004"/>
      <c r="TYP100" s="1004"/>
      <c r="TYQ100" s="1004"/>
      <c r="TYR100" s="1004"/>
      <c r="TYS100" s="1004"/>
      <c r="TYT100" s="1004"/>
      <c r="TYU100" s="1004"/>
      <c r="TYV100" s="1004"/>
      <c r="TYW100" s="1004"/>
      <c r="TYX100" s="1004"/>
      <c r="TYY100" s="1004"/>
      <c r="TYZ100" s="1004"/>
      <c r="TZA100" s="1004"/>
      <c r="TZB100" s="1004"/>
      <c r="TZC100" s="1004"/>
      <c r="TZD100" s="1004"/>
      <c r="TZE100" s="1004"/>
      <c r="TZF100" s="1004"/>
      <c r="TZG100" s="1004"/>
      <c r="TZH100" s="1004"/>
      <c r="TZI100" s="1004"/>
      <c r="TZJ100" s="1004"/>
      <c r="TZK100" s="1004"/>
      <c r="TZL100" s="1004"/>
      <c r="TZM100" s="1004"/>
      <c r="TZN100" s="1004"/>
      <c r="TZO100" s="1004"/>
      <c r="TZP100" s="1004"/>
      <c r="TZQ100" s="1004"/>
      <c r="TZR100" s="1004"/>
      <c r="TZS100" s="1004"/>
      <c r="TZT100" s="1004"/>
      <c r="TZU100" s="1004"/>
      <c r="TZV100" s="1004"/>
      <c r="TZW100" s="1004"/>
      <c r="TZX100" s="1004"/>
      <c r="TZY100" s="1004"/>
      <c r="TZZ100" s="1004"/>
      <c r="UAA100" s="1004"/>
      <c r="UAB100" s="1004"/>
      <c r="UAC100" s="1004"/>
      <c r="UAD100" s="1004"/>
      <c r="UAE100" s="1004"/>
      <c r="UAF100" s="1004"/>
      <c r="UAG100" s="1004"/>
      <c r="UAH100" s="1004"/>
      <c r="UAI100" s="1004"/>
      <c r="UAJ100" s="1004"/>
      <c r="UAK100" s="1004"/>
      <c r="UAL100" s="1004"/>
      <c r="UAM100" s="1004"/>
      <c r="UAN100" s="1004"/>
      <c r="UAO100" s="1004"/>
      <c r="UAP100" s="1004"/>
      <c r="UAQ100" s="1004"/>
      <c r="UAR100" s="1004"/>
      <c r="UAS100" s="1004"/>
      <c r="UAT100" s="1004"/>
      <c r="UAU100" s="1004"/>
      <c r="UAV100" s="1004"/>
      <c r="UAW100" s="1004"/>
      <c r="UAX100" s="1004"/>
      <c r="UAY100" s="1004"/>
      <c r="UAZ100" s="1004"/>
      <c r="UBA100" s="1004"/>
      <c r="UBB100" s="1004"/>
      <c r="UBC100" s="1004"/>
      <c r="UBD100" s="1004"/>
      <c r="UBE100" s="1004"/>
      <c r="UBF100" s="1004"/>
      <c r="UBG100" s="1004"/>
      <c r="UBH100" s="1004"/>
      <c r="UBI100" s="1004"/>
      <c r="UBJ100" s="1004"/>
      <c r="UBK100" s="1004"/>
      <c r="UBL100" s="1004"/>
      <c r="UBM100" s="1004"/>
      <c r="UBN100" s="1004"/>
      <c r="UBO100" s="1004"/>
      <c r="UBP100" s="1004"/>
      <c r="UBQ100" s="1004"/>
      <c r="UBR100" s="1004"/>
      <c r="UBS100" s="1004"/>
      <c r="UBT100" s="1004"/>
      <c r="UBU100" s="1004"/>
      <c r="UBV100" s="1004"/>
      <c r="UBW100" s="1004"/>
      <c r="UBX100" s="1004"/>
      <c r="UBY100" s="1004"/>
      <c r="UBZ100" s="1004"/>
      <c r="UCA100" s="1004"/>
      <c r="UCB100" s="1004"/>
      <c r="UCC100" s="1004"/>
      <c r="UCD100" s="1004"/>
      <c r="UCE100" s="1004"/>
      <c r="UCF100" s="1004"/>
      <c r="UCG100" s="1004"/>
      <c r="UCH100" s="1004"/>
      <c r="UCI100" s="1004"/>
      <c r="UCJ100" s="1004"/>
      <c r="UCK100" s="1004"/>
      <c r="UCL100" s="1004"/>
      <c r="UCM100" s="1004"/>
      <c r="UCN100" s="1004"/>
      <c r="UCO100" s="1004"/>
      <c r="UCP100" s="1004"/>
      <c r="UCQ100" s="1004"/>
      <c r="UCR100" s="1004"/>
      <c r="UCS100" s="1004"/>
      <c r="UCT100" s="1004"/>
      <c r="UCU100" s="1004"/>
      <c r="UCV100" s="1004"/>
      <c r="UCW100" s="1004"/>
      <c r="UCX100" s="1004"/>
      <c r="UCY100" s="1004"/>
      <c r="UCZ100" s="1004"/>
      <c r="UDA100" s="1004"/>
      <c r="UDB100" s="1004"/>
      <c r="UDC100" s="1004"/>
      <c r="UDD100" s="1004"/>
      <c r="UDE100" s="1004"/>
      <c r="UDF100" s="1004"/>
      <c r="UDG100" s="1004"/>
      <c r="UDH100" s="1004"/>
      <c r="UDI100" s="1004"/>
      <c r="UDJ100" s="1004"/>
      <c r="UDK100" s="1004"/>
      <c r="UDL100" s="1004"/>
      <c r="UDM100" s="1004"/>
      <c r="UDN100" s="1004"/>
      <c r="UDO100" s="1004"/>
      <c r="UDP100" s="1004"/>
      <c r="UDQ100" s="1004"/>
      <c r="UDR100" s="1004"/>
      <c r="UDS100" s="1004"/>
      <c r="UDT100" s="1004"/>
      <c r="UDU100" s="1004"/>
      <c r="UDV100" s="1004"/>
      <c r="UDW100" s="1004"/>
      <c r="UDX100" s="1004"/>
      <c r="UDY100" s="1004"/>
      <c r="UDZ100" s="1004"/>
      <c r="UEA100" s="1004"/>
      <c r="UEB100" s="1004"/>
      <c r="UEC100" s="1004"/>
      <c r="UED100" s="1004"/>
      <c r="UEE100" s="1004"/>
      <c r="UEF100" s="1004"/>
      <c r="UEG100" s="1004"/>
      <c r="UEH100" s="1004"/>
      <c r="UEI100" s="1004"/>
      <c r="UEJ100" s="1004"/>
      <c r="UEK100" s="1004"/>
      <c r="UEL100" s="1004"/>
      <c r="UEM100" s="1004"/>
      <c r="UEN100" s="1004"/>
      <c r="UEO100" s="1004"/>
      <c r="UEP100" s="1004"/>
      <c r="UEQ100" s="1004"/>
      <c r="UER100" s="1004"/>
      <c r="UES100" s="1004"/>
      <c r="UET100" s="1004"/>
      <c r="UEU100" s="1004"/>
      <c r="UEV100" s="1004"/>
      <c r="UEW100" s="1004"/>
      <c r="UEX100" s="1004"/>
      <c r="UEY100" s="1004"/>
      <c r="UEZ100" s="1004"/>
      <c r="UFA100" s="1004"/>
      <c r="UFB100" s="1004"/>
      <c r="UFC100" s="1004"/>
      <c r="UFD100" s="1004"/>
      <c r="UFE100" s="1004"/>
      <c r="UFF100" s="1004"/>
      <c r="UFG100" s="1004"/>
      <c r="UFH100" s="1004"/>
      <c r="UFI100" s="1004"/>
      <c r="UFJ100" s="1004"/>
      <c r="UFK100" s="1004"/>
      <c r="UFL100" s="1004"/>
      <c r="UFM100" s="1004"/>
      <c r="UFN100" s="1004"/>
      <c r="UFO100" s="1004"/>
      <c r="UFP100" s="1004"/>
      <c r="UFQ100" s="1004"/>
      <c r="UFR100" s="1004"/>
      <c r="UFS100" s="1004"/>
      <c r="UFT100" s="1004"/>
      <c r="UFU100" s="1004"/>
      <c r="UFV100" s="1004"/>
      <c r="UFW100" s="1004"/>
      <c r="UFX100" s="1004"/>
      <c r="UFY100" s="1004"/>
      <c r="UFZ100" s="1004"/>
      <c r="UGA100" s="1004"/>
      <c r="UGB100" s="1004"/>
      <c r="UGC100" s="1004"/>
      <c r="UGD100" s="1004"/>
      <c r="UGE100" s="1004"/>
      <c r="UGF100" s="1004"/>
      <c r="UGG100" s="1004"/>
      <c r="UGH100" s="1004"/>
      <c r="UGI100" s="1004"/>
      <c r="UGJ100" s="1004"/>
      <c r="UGK100" s="1004"/>
      <c r="UGL100" s="1004"/>
      <c r="UGM100" s="1004"/>
      <c r="UGN100" s="1004"/>
      <c r="UGO100" s="1004"/>
      <c r="UGP100" s="1004"/>
      <c r="UGQ100" s="1004"/>
      <c r="UGR100" s="1004"/>
      <c r="UGS100" s="1004"/>
      <c r="UGT100" s="1004"/>
      <c r="UGU100" s="1004"/>
      <c r="UGV100" s="1004"/>
      <c r="UGW100" s="1004"/>
      <c r="UGX100" s="1004"/>
      <c r="UGY100" s="1004"/>
      <c r="UGZ100" s="1004"/>
      <c r="UHA100" s="1004"/>
      <c r="UHB100" s="1004"/>
      <c r="UHC100" s="1004"/>
      <c r="UHD100" s="1004"/>
      <c r="UHE100" s="1004"/>
      <c r="UHF100" s="1004"/>
      <c r="UHG100" s="1004"/>
      <c r="UHH100" s="1004"/>
      <c r="UHI100" s="1004"/>
      <c r="UHJ100" s="1004"/>
      <c r="UHK100" s="1004"/>
      <c r="UHL100" s="1004"/>
      <c r="UHM100" s="1004"/>
      <c r="UHN100" s="1004"/>
      <c r="UHO100" s="1004"/>
      <c r="UHP100" s="1004"/>
      <c r="UHQ100" s="1004"/>
      <c r="UHR100" s="1004"/>
      <c r="UHS100" s="1004"/>
      <c r="UHT100" s="1004"/>
      <c r="UHU100" s="1004"/>
      <c r="UHV100" s="1004"/>
      <c r="UHW100" s="1004"/>
      <c r="UHX100" s="1004"/>
      <c r="UHY100" s="1004"/>
      <c r="UHZ100" s="1004"/>
      <c r="UIA100" s="1004"/>
      <c r="UIB100" s="1004"/>
      <c r="UIC100" s="1004"/>
      <c r="UID100" s="1004"/>
      <c r="UIE100" s="1004"/>
      <c r="UIF100" s="1004"/>
      <c r="UIG100" s="1004"/>
      <c r="UIH100" s="1004"/>
      <c r="UII100" s="1004"/>
      <c r="UIJ100" s="1004"/>
      <c r="UIK100" s="1004"/>
      <c r="UIL100" s="1004"/>
      <c r="UIM100" s="1004"/>
      <c r="UIN100" s="1004"/>
      <c r="UIO100" s="1004"/>
      <c r="UIP100" s="1004"/>
      <c r="UIQ100" s="1004"/>
      <c r="UIR100" s="1004"/>
      <c r="UIS100" s="1004"/>
      <c r="UIT100" s="1004"/>
      <c r="UIU100" s="1004"/>
      <c r="UIV100" s="1004"/>
      <c r="UIW100" s="1004"/>
      <c r="UIX100" s="1004"/>
      <c r="UIY100" s="1004"/>
      <c r="UIZ100" s="1004"/>
      <c r="UJA100" s="1004"/>
      <c r="UJB100" s="1004"/>
      <c r="UJC100" s="1004"/>
      <c r="UJD100" s="1004"/>
      <c r="UJE100" s="1004"/>
      <c r="UJF100" s="1004"/>
      <c r="UJG100" s="1004"/>
      <c r="UJH100" s="1004"/>
      <c r="UJI100" s="1004"/>
      <c r="UJJ100" s="1004"/>
      <c r="UJK100" s="1004"/>
      <c r="UJL100" s="1004"/>
      <c r="UJM100" s="1004"/>
      <c r="UJN100" s="1004"/>
      <c r="UJO100" s="1004"/>
      <c r="UJP100" s="1004"/>
      <c r="UJQ100" s="1004"/>
      <c r="UJR100" s="1004"/>
      <c r="UJS100" s="1004"/>
      <c r="UJT100" s="1004"/>
      <c r="UJU100" s="1004"/>
      <c r="UJV100" s="1004"/>
      <c r="UJW100" s="1004"/>
      <c r="UJX100" s="1004"/>
      <c r="UJY100" s="1004"/>
      <c r="UJZ100" s="1004"/>
      <c r="UKA100" s="1004"/>
      <c r="UKB100" s="1004"/>
      <c r="UKC100" s="1004"/>
      <c r="UKD100" s="1004"/>
      <c r="UKE100" s="1004"/>
      <c r="UKF100" s="1004"/>
      <c r="UKG100" s="1004"/>
      <c r="UKH100" s="1004"/>
      <c r="UKI100" s="1004"/>
      <c r="UKJ100" s="1004"/>
      <c r="UKK100" s="1004"/>
      <c r="UKL100" s="1004"/>
      <c r="UKM100" s="1004"/>
      <c r="UKN100" s="1004"/>
      <c r="UKO100" s="1004"/>
      <c r="UKP100" s="1004"/>
      <c r="UKQ100" s="1004"/>
      <c r="UKR100" s="1004"/>
      <c r="UKS100" s="1004"/>
      <c r="UKT100" s="1004"/>
      <c r="UKU100" s="1004"/>
      <c r="UKV100" s="1004"/>
      <c r="UKW100" s="1004"/>
      <c r="UKX100" s="1004"/>
      <c r="UKY100" s="1004"/>
      <c r="UKZ100" s="1004"/>
      <c r="ULA100" s="1004"/>
      <c r="ULB100" s="1004"/>
      <c r="ULC100" s="1004"/>
      <c r="ULD100" s="1004"/>
      <c r="ULE100" s="1004"/>
      <c r="ULF100" s="1004"/>
      <c r="ULG100" s="1004"/>
      <c r="ULH100" s="1004"/>
      <c r="ULI100" s="1004"/>
      <c r="ULJ100" s="1004"/>
      <c r="ULK100" s="1004"/>
      <c r="ULL100" s="1004"/>
      <c r="ULM100" s="1004"/>
      <c r="ULN100" s="1004"/>
      <c r="ULO100" s="1004"/>
      <c r="ULP100" s="1004"/>
      <c r="ULQ100" s="1004"/>
      <c r="ULR100" s="1004"/>
      <c r="ULS100" s="1004"/>
      <c r="ULT100" s="1004"/>
      <c r="ULU100" s="1004"/>
      <c r="ULV100" s="1004"/>
      <c r="ULW100" s="1004"/>
      <c r="ULX100" s="1004"/>
      <c r="ULY100" s="1004"/>
      <c r="ULZ100" s="1004"/>
      <c r="UMA100" s="1004"/>
      <c r="UMB100" s="1004"/>
      <c r="UMC100" s="1004"/>
      <c r="UMD100" s="1004"/>
      <c r="UME100" s="1004"/>
      <c r="UMF100" s="1004"/>
      <c r="UMG100" s="1004"/>
      <c r="UMH100" s="1004"/>
      <c r="UMI100" s="1004"/>
      <c r="UMJ100" s="1004"/>
      <c r="UMK100" s="1004"/>
      <c r="UML100" s="1004"/>
      <c r="UMM100" s="1004"/>
      <c r="UMN100" s="1004"/>
      <c r="UMO100" s="1004"/>
      <c r="UMP100" s="1004"/>
      <c r="UMQ100" s="1004"/>
      <c r="UMR100" s="1004"/>
      <c r="UMS100" s="1004"/>
      <c r="UMT100" s="1004"/>
      <c r="UMU100" s="1004"/>
      <c r="UMV100" s="1004"/>
      <c r="UMW100" s="1004"/>
      <c r="UMX100" s="1004"/>
      <c r="UMY100" s="1004"/>
      <c r="UMZ100" s="1004"/>
      <c r="UNA100" s="1004"/>
      <c r="UNB100" s="1004"/>
      <c r="UNC100" s="1004"/>
      <c r="UND100" s="1004"/>
      <c r="UNE100" s="1004"/>
      <c r="UNF100" s="1004"/>
      <c r="UNG100" s="1004"/>
      <c r="UNH100" s="1004"/>
      <c r="UNI100" s="1004"/>
      <c r="UNJ100" s="1004"/>
      <c r="UNK100" s="1004"/>
      <c r="UNL100" s="1004"/>
      <c r="UNM100" s="1004"/>
      <c r="UNN100" s="1004"/>
      <c r="UNO100" s="1004"/>
      <c r="UNP100" s="1004"/>
      <c r="UNQ100" s="1004"/>
      <c r="UNR100" s="1004"/>
      <c r="UNS100" s="1004"/>
      <c r="UNT100" s="1004"/>
      <c r="UNU100" s="1004"/>
      <c r="UNV100" s="1004"/>
      <c r="UNW100" s="1004"/>
      <c r="UNX100" s="1004"/>
      <c r="UNY100" s="1004"/>
      <c r="UNZ100" s="1004"/>
      <c r="UOA100" s="1004"/>
      <c r="UOB100" s="1004"/>
      <c r="UOC100" s="1004"/>
      <c r="UOD100" s="1004"/>
      <c r="UOE100" s="1004"/>
      <c r="UOF100" s="1004"/>
      <c r="UOG100" s="1004"/>
      <c r="UOH100" s="1004"/>
      <c r="UOI100" s="1004"/>
      <c r="UOJ100" s="1004"/>
      <c r="UOK100" s="1004"/>
      <c r="UOL100" s="1004"/>
      <c r="UOM100" s="1004"/>
      <c r="UON100" s="1004"/>
      <c r="UOO100" s="1004"/>
      <c r="UOP100" s="1004"/>
      <c r="UOQ100" s="1004"/>
      <c r="UOR100" s="1004"/>
      <c r="UOS100" s="1004"/>
      <c r="UOT100" s="1004"/>
      <c r="UOU100" s="1004"/>
      <c r="UOV100" s="1004"/>
      <c r="UOW100" s="1004"/>
      <c r="UOX100" s="1004"/>
      <c r="UOY100" s="1004"/>
      <c r="UOZ100" s="1004"/>
      <c r="UPA100" s="1004"/>
      <c r="UPB100" s="1004"/>
      <c r="UPC100" s="1004"/>
      <c r="UPD100" s="1004"/>
      <c r="UPE100" s="1004"/>
      <c r="UPF100" s="1004"/>
      <c r="UPG100" s="1004"/>
      <c r="UPH100" s="1004"/>
      <c r="UPI100" s="1004"/>
      <c r="UPJ100" s="1004"/>
      <c r="UPK100" s="1004"/>
      <c r="UPL100" s="1004"/>
      <c r="UPM100" s="1004"/>
      <c r="UPN100" s="1004"/>
      <c r="UPO100" s="1004"/>
      <c r="UPP100" s="1004"/>
      <c r="UPQ100" s="1004"/>
      <c r="UPR100" s="1004"/>
      <c r="UPS100" s="1004"/>
      <c r="UPT100" s="1004"/>
      <c r="UPU100" s="1004"/>
      <c r="UPV100" s="1004"/>
      <c r="UPW100" s="1004"/>
      <c r="UPX100" s="1004"/>
      <c r="UPY100" s="1004"/>
      <c r="UPZ100" s="1004"/>
      <c r="UQA100" s="1004"/>
      <c r="UQB100" s="1004"/>
      <c r="UQC100" s="1004"/>
      <c r="UQD100" s="1004"/>
      <c r="UQE100" s="1004"/>
      <c r="UQF100" s="1004"/>
      <c r="UQG100" s="1004"/>
      <c r="UQH100" s="1004"/>
      <c r="UQI100" s="1004"/>
      <c r="UQJ100" s="1004"/>
      <c r="UQK100" s="1004"/>
      <c r="UQL100" s="1004"/>
      <c r="UQM100" s="1004"/>
      <c r="UQN100" s="1004"/>
      <c r="UQO100" s="1004"/>
      <c r="UQP100" s="1004"/>
      <c r="UQQ100" s="1004"/>
      <c r="UQR100" s="1004"/>
      <c r="UQS100" s="1004"/>
      <c r="UQT100" s="1004"/>
      <c r="UQU100" s="1004"/>
      <c r="UQV100" s="1004"/>
      <c r="UQW100" s="1004"/>
      <c r="UQX100" s="1004"/>
      <c r="UQY100" s="1004"/>
      <c r="UQZ100" s="1004"/>
      <c r="URA100" s="1004"/>
      <c r="URB100" s="1004"/>
      <c r="URC100" s="1004"/>
      <c r="URD100" s="1004"/>
      <c r="URE100" s="1004"/>
      <c r="URF100" s="1004"/>
      <c r="URG100" s="1004"/>
      <c r="URH100" s="1004"/>
      <c r="URI100" s="1004"/>
      <c r="URJ100" s="1004"/>
      <c r="URK100" s="1004"/>
      <c r="URL100" s="1004"/>
      <c r="URM100" s="1004"/>
      <c r="URN100" s="1004"/>
      <c r="URO100" s="1004"/>
      <c r="URP100" s="1004"/>
      <c r="URQ100" s="1004"/>
      <c r="URR100" s="1004"/>
      <c r="URS100" s="1004"/>
      <c r="URT100" s="1004"/>
      <c r="URU100" s="1004"/>
      <c r="URV100" s="1004"/>
      <c r="URW100" s="1004"/>
      <c r="URX100" s="1004"/>
      <c r="URY100" s="1004"/>
      <c r="URZ100" s="1004"/>
      <c r="USA100" s="1004"/>
      <c r="USB100" s="1004"/>
      <c r="USC100" s="1004"/>
      <c r="USD100" s="1004"/>
      <c r="USE100" s="1004"/>
      <c r="USF100" s="1004"/>
      <c r="USG100" s="1004"/>
      <c r="USH100" s="1004"/>
      <c r="USI100" s="1004"/>
      <c r="USJ100" s="1004"/>
      <c r="USK100" s="1004"/>
      <c r="USL100" s="1004"/>
      <c r="USM100" s="1004"/>
      <c r="USN100" s="1004"/>
      <c r="USO100" s="1004"/>
      <c r="USP100" s="1004"/>
      <c r="USQ100" s="1004"/>
      <c r="USR100" s="1004"/>
      <c r="USS100" s="1004"/>
      <c r="UST100" s="1004"/>
      <c r="USU100" s="1004"/>
      <c r="USV100" s="1004"/>
      <c r="USW100" s="1004"/>
      <c r="USX100" s="1004"/>
      <c r="USY100" s="1004"/>
      <c r="USZ100" s="1004"/>
      <c r="UTA100" s="1004"/>
      <c r="UTB100" s="1004"/>
      <c r="UTC100" s="1004"/>
      <c r="UTD100" s="1004"/>
      <c r="UTE100" s="1004"/>
      <c r="UTF100" s="1004"/>
      <c r="UTG100" s="1004"/>
      <c r="UTH100" s="1004"/>
      <c r="UTI100" s="1004"/>
      <c r="UTJ100" s="1004"/>
      <c r="UTK100" s="1004"/>
      <c r="UTL100" s="1004"/>
      <c r="UTM100" s="1004"/>
      <c r="UTN100" s="1004"/>
      <c r="UTO100" s="1004"/>
      <c r="UTP100" s="1004"/>
      <c r="UTQ100" s="1004"/>
      <c r="UTR100" s="1004"/>
      <c r="UTS100" s="1004"/>
      <c r="UTT100" s="1004"/>
      <c r="UTU100" s="1004"/>
      <c r="UTV100" s="1004"/>
      <c r="UTW100" s="1004"/>
      <c r="UTX100" s="1004"/>
      <c r="UTY100" s="1004"/>
      <c r="UTZ100" s="1004"/>
      <c r="UUA100" s="1004"/>
      <c r="UUB100" s="1004"/>
      <c r="UUC100" s="1004"/>
      <c r="UUD100" s="1004"/>
      <c r="UUE100" s="1004"/>
      <c r="UUF100" s="1004"/>
      <c r="UUG100" s="1004"/>
      <c r="UUH100" s="1004"/>
      <c r="UUI100" s="1004"/>
      <c r="UUJ100" s="1004"/>
      <c r="UUK100" s="1004"/>
      <c r="UUL100" s="1004"/>
      <c r="UUM100" s="1004"/>
      <c r="UUN100" s="1004"/>
      <c r="UUO100" s="1004"/>
      <c r="UUP100" s="1004"/>
      <c r="UUQ100" s="1004"/>
      <c r="UUR100" s="1004"/>
      <c r="UUS100" s="1004"/>
      <c r="UUT100" s="1004"/>
      <c r="UUU100" s="1004"/>
      <c r="UUV100" s="1004"/>
      <c r="UUW100" s="1004"/>
      <c r="UUX100" s="1004"/>
      <c r="UUY100" s="1004"/>
      <c r="UUZ100" s="1004"/>
      <c r="UVA100" s="1004"/>
      <c r="UVB100" s="1004"/>
      <c r="UVC100" s="1004"/>
      <c r="UVD100" s="1004"/>
      <c r="UVE100" s="1004"/>
      <c r="UVF100" s="1004"/>
      <c r="UVG100" s="1004"/>
      <c r="UVH100" s="1004"/>
      <c r="UVI100" s="1004"/>
      <c r="UVJ100" s="1004"/>
      <c r="UVK100" s="1004"/>
      <c r="UVL100" s="1004"/>
      <c r="UVM100" s="1004"/>
      <c r="UVN100" s="1004"/>
      <c r="UVO100" s="1004"/>
      <c r="UVP100" s="1004"/>
      <c r="UVQ100" s="1004"/>
      <c r="UVR100" s="1004"/>
      <c r="UVS100" s="1004"/>
      <c r="UVT100" s="1004"/>
      <c r="UVU100" s="1004"/>
      <c r="UVV100" s="1004"/>
      <c r="UVW100" s="1004"/>
      <c r="UVX100" s="1004"/>
      <c r="UVY100" s="1004"/>
      <c r="UVZ100" s="1004"/>
      <c r="UWA100" s="1004"/>
      <c r="UWB100" s="1004"/>
      <c r="UWC100" s="1004"/>
      <c r="UWD100" s="1004"/>
      <c r="UWE100" s="1004"/>
      <c r="UWF100" s="1004"/>
      <c r="UWG100" s="1004"/>
      <c r="UWH100" s="1004"/>
      <c r="UWI100" s="1004"/>
      <c r="UWJ100" s="1004"/>
      <c r="UWK100" s="1004"/>
      <c r="UWL100" s="1004"/>
      <c r="UWM100" s="1004"/>
      <c r="UWN100" s="1004"/>
      <c r="UWO100" s="1004"/>
      <c r="UWP100" s="1004"/>
      <c r="UWQ100" s="1004"/>
      <c r="UWR100" s="1004"/>
      <c r="UWS100" s="1004"/>
      <c r="UWT100" s="1004"/>
      <c r="UWU100" s="1004"/>
      <c r="UWV100" s="1004"/>
      <c r="UWW100" s="1004"/>
      <c r="UWX100" s="1004"/>
      <c r="UWY100" s="1004"/>
      <c r="UWZ100" s="1004"/>
      <c r="UXA100" s="1004"/>
      <c r="UXB100" s="1004"/>
      <c r="UXC100" s="1004"/>
      <c r="UXD100" s="1004"/>
      <c r="UXE100" s="1004"/>
      <c r="UXF100" s="1004"/>
      <c r="UXG100" s="1004"/>
      <c r="UXH100" s="1004"/>
      <c r="UXI100" s="1004"/>
      <c r="UXJ100" s="1004"/>
      <c r="UXK100" s="1004"/>
      <c r="UXL100" s="1004"/>
      <c r="UXM100" s="1004"/>
      <c r="UXN100" s="1004"/>
      <c r="UXO100" s="1004"/>
      <c r="UXP100" s="1004"/>
      <c r="UXQ100" s="1004"/>
      <c r="UXR100" s="1004"/>
      <c r="UXS100" s="1004"/>
      <c r="UXT100" s="1004"/>
      <c r="UXU100" s="1004"/>
      <c r="UXV100" s="1004"/>
      <c r="UXW100" s="1004"/>
      <c r="UXX100" s="1004"/>
      <c r="UXY100" s="1004"/>
      <c r="UXZ100" s="1004"/>
      <c r="UYA100" s="1004"/>
      <c r="UYB100" s="1004"/>
      <c r="UYC100" s="1004"/>
      <c r="UYD100" s="1004"/>
      <c r="UYE100" s="1004"/>
      <c r="UYF100" s="1004"/>
      <c r="UYG100" s="1004"/>
      <c r="UYH100" s="1004"/>
      <c r="UYI100" s="1004"/>
      <c r="UYJ100" s="1004"/>
      <c r="UYK100" s="1004"/>
      <c r="UYL100" s="1004"/>
      <c r="UYM100" s="1004"/>
      <c r="UYN100" s="1004"/>
      <c r="UYO100" s="1004"/>
      <c r="UYP100" s="1004"/>
      <c r="UYQ100" s="1004"/>
      <c r="UYR100" s="1004"/>
      <c r="UYS100" s="1004"/>
      <c r="UYT100" s="1004"/>
      <c r="UYU100" s="1004"/>
      <c r="UYV100" s="1004"/>
      <c r="UYW100" s="1004"/>
      <c r="UYX100" s="1004"/>
      <c r="UYY100" s="1004"/>
      <c r="UYZ100" s="1004"/>
      <c r="UZA100" s="1004"/>
      <c r="UZB100" s="1004"/>
      <c r="UZC100" s="1004"/>
      <c r="UZD100" s="1004"/>
      <c r="UZE100" s="1004"/>
      <c r="UZF100" s="1004"/>
      <c r="UZG100" s="1004"/>
      <c r="UZH100" s="1004"/>
      <c r="UZI100" s="1004"/>
      <c r="UZJ100" s="1004"/>
      <c r="UZK100" s="1004"/>
      <c r="UZL100" s="1004"/>
      <c r="UZM100" s="1004"/>
      <c r="UZN100" s="1004"/>
      <c r="UZO100" s="1004"/>
      <c r="UZP100" s="1004"/>
      <c r="UZQ100" s="1004"/>
      <c r="UZR100" s="1004"/>
      <c r="UZS100" s="1004"/>
      <c r="UZT100" s="1004"/>
      <c r="UZU100" s="1004"/>
      <c r="UZV100" s="1004"/>
      <c r="UZW100" s="1004"/>
      <c r="UZX100" s="1004"/>
      <c r="UZY100" s="1004"/>
      <c r="UZZ100" s="1004"/>
      <c r="VAA100" s="1004"/>
      <c r="VAB100" s="1004"/>
      <c r="VAC100" s="1004"/>
      <c r="VAD100" s="1004"/>
      <c r="VAE100" s="1004"/>
      <c r="VAF100" s="1004"/>
      <c r="VAG100" s="1004"/>
      <c r="VAH100" s="1004"/>
      <c r="VAI100" s="1004"/>
      <c r="VAJ100" s="1004"/>
      <c r="VAK100" s="1004"/>
      <c r="VAL100" s="1004"/>
      <c r="VAM100" s="1004"/>
      <c r="VAN100" s="1004"/>
      <c r="VAO100" s="1004"/>
      <c r="VAP100" s="1004"/>
      <c r="VAQ100" s="1004"/>
      <c r="VAR100" s="1004"/>
      <c r="VAS100" s="1004"/>
      <c r="VAT100" s="1004"/>
      <c r="VAU100" s="1004"/>
      <c r="VAV100" s="1004"/>
      <c r="VAW100" s="1004"/>
      <c r="VAX100" s="1004"/>
      <c r="VAY100" s="1004"/>
      <c r="VAZ100" s="1004"/>
      <c r="VBA100" s="1004"/>
      <c r="VBB100" s="1004"/>
      <c r="VBC100" s="1004"/>
      <c r="VBD100" s="1004"/>
      <c r="VBE100" s="1004"/>
      <c r="VBF100" s="1004"/>
      <c r="VBG100" s="1004"/>
      <c r="VBH100" s="1004"/>
      <c r="VBI100" s="1004"/>
      <c r="VBJ100" s="1004"/>
      <c r="VBK100" s="1004"/>
      <c r="VBL100" s="1004"/>
      <c r="VBM100" s="1004"/>
      <c r="VBN100" s="1004"/>
      <c r="VBO100" s="1004"/>
      <c r="VBP100" s="1004"/>
      <c r="VBQ100" s="1004"/>
      <c r="VBR100" s="1004"/>
      <c r="VBS100" s="1004"/>
      <c r="VBT100" s="1004"/>
      <c r="VBU100" s="1004"/>
      <c r="VBV100" s="1004"/>
      <c r="VBW100" s="1004"/>
      <c r="VBX100" s="1004"/>
      <c r="VBY100" s="1004"/>
      <c r="VBZ100" s="1004"/>
      <c r="VCA100" s="1004"/>
      <c r="VCB100" s="1004"/>
      <c r="VCC100" s="1004"/>
      <c r="VCD100" s="1004"/>
      <c r="VCE100" s="1004"/>
      <c r="VCF100" s="1004"/>
      <c r="VCG100" s="1004"/>
      <c r="VCH100" s="1004"/>
      <c r="VCI100" s="1004"/>
      <c r="VCJ100" s="1004"/>
      <c r="VCK100" s="1004"/>
      <c r="VCL100" s="1004"/>
      <c r="VCM100" s="1004"/>
      <c r="VCN100" s="1004"/>
      <c r="VCO100" s="1004"/>
      <c r="VCP100" s="1004"/>
      <c r="VCQ100" s="1004"/>
      <c r="VCR100" s="1004"/>
      <c r="VCS100" s="1004"/>
      <c r="VCT100" s="1004"/>
      <c r="VCU100" s="1004"/>
      <c r="VCV100" s="1004"/>
      <c r="VCW100" s="1004"/>
      <c r="VCX100" s="1004"/>
      <c r="VCY100" s="1004"/>
      <c r="VCZ100" s="1004"/>
      <c r="VDA100" s="1004"/>
      <c r="VDB100" s="1004"/>
      <c r="VDC100" s="1004"/>
      <c r="VDD100" s="1004"/>
      <c r="VDE100" s="1004"/>
      <c r="VDF100" s="1004"/>
      <c r="VDG100" s="1004"/>
      <c r="VDH100" s="1004"/>
      <c r="VDI100" s="1004"/>
      <c r="VDJ100" s="1004"/>
      <c r="VDK100" s="1004"/>
      <c r="VDL100" s="1004"/>
      <c r="VDM100" s="1004"/>
      <c r="VDN100" s="1004"/>
      <c r="VDO100" s="1004"/>
      <c r="VDP100" s="1004"/>
      <c r="VDQ100" s="1004"/>
      <c r="VDR100" s="1004"/>
      <c r="VDS100" s="1004"/>
      <c r="VDT100" s="1004"/>
      <c r="VDU100" s="1004"/>
      <c r="VDV100" s="1004"/>
      <c r="VDW100" s="1004"/>
      <c r="VDX100" s="1004"/>
      <c r="VDY100" s="1004"/>
      <c r="VDZ100" s="1004"/>
      <c r="VEA100" s="1004"/>
      <c r="VEB100" s="1004"/>
      <c r="VEC100" s="1004"/>
      <c r="VED100" s="1004"/>
      <c r="VEE100" s="1004"/>
      <c r="VEF100" s="1004"/>
      <c r="VEG100" s="1004"/>
      <c r="VEH100" s="1004"/>
      <c r="VEI100" s="1004"/>
      <c r="VEJ100" s="1004"/>
      <c r="VEK100" s="1004"/>
      <c r="VEL100" s="1004"/>
      <c r="VEM100" s="1004"/>
      <c r="VEN100" s="1004"/>
      <c r="VEO100" s="1004"/>
      <c r="VEP100" s="1004"/>
      <c r="VEQ100" s="1004"/>
      <c r="VER100" s="1004"/>
      <c r="VES100" s="1004"/>
      <c r="VET100" s="1004"/>
      <c r="VEU100" s="1004"/>
      <c r="VEV100" s="1004"/>
      <c r="VEW100" s="1004"/>
      <c r="VEX100" s="1004"/>
      <c r="VEY100" s="1004"/>
      <c r="VEZ100" s="1004"/>
      <c r="VFA100" s="1004"/>
      <c r="VFB100" s="1004"/>
      <c r="VFC100" s="1004"/>
      <c r="VFD100" s="1004"/>
      <c r="VFE100" s="1004"/>
      <c r="VFF100" s="1004"/>
      <c r="VFG100" s="1004"/>
      <c r="VFH100" s="1004"/>
      <c r="VFI100" s="1004"/>
      <c r="VFJ100" s="1004"/>
      <c r="VFK100" s="1004"/>
      <c r="VFL100" s="1004"/>
      <c r="VFM100" s="1004"/>
      <c r="VFN100" s="1004"/>
      <c r="VFO100" s="1004"/>
      <c r="VFP100" s="1004"/>
      <c r="VFQ100" s="1004"/>
      <c r="VFR100" s="1004"/>
      <c r="VFS100" s="1004"/>
      <c r="VFT100" s="1004"/>
      <c r="VFU100" s="1004"/>
      <c r="VFV100" s="1004"/>
      <c r="VFW100" s="1004"/>
      <c r="VFX100" s="1004"/>
      <c r="VFY100" s="1004"/>
      <c r="VFZ100" s="1004"/>
      <c r="VGA100" s="1004"/>
      <c r="VGB100" s="1004"/>
      <c r="VGC100" s="1004"/>
      <c r="VGD100" s="1004"/>
      <c r="VGE100" s="1004"/>
      <c r="VGF100" s="1004"/>
      <c r="VGG100" s="1004"/>
      <c r="VGH100" s="1004"/>
      <c r="VGI100" s="1004"/>
      <c r="VGJ100" s="1004"/>
      <c r="VGK100" s="1004"/>
      <c r="VGL100" s="1004"/>
      <c r="VGM100" s="1004"/>
      <c r="VGN100" s="1004"/>
      <c r="VGO100" s="1004"/>
      <c r="VGP100" s="1004"/>
      <c r="VGQ100" s="1004"/>
      <c r="VGR100" s="1004"/>
      <c r="VGS100" s="1004"/>
      <c r="VGT100" s="1004"/>
      <c r="VGU100" s="1004"/>
      <c r="VGV100" s="1004"/>
      <c r="VGW100" s="1004"/>
      <c r="VGX100" s="1004"/>
      <c r="VGY100" s="1004"/>
      <c r="VGZ100" s="1004"/>
      <c r="VHA100" s="1004"/>
      <c r="VHB100" s="1004"/>
      <c r="VHC100" s="1004"/>
      <c r="VHD100" s="1004"/>
      <c r="VHE100" s="1004"/>
      <c r="VHF100" s="1004"/>
      <c r="VHG100" s="1004"/>
      <c r="VHH100" s="1004"/>
      <c r="VHI100" s="1004"/>
      <c r="VHJ100" s="1004"/>
      <c r="VHK100" s="1004"/>
      <c r="VHL100" s="1004"/>
      <c r="VHM100" s="1004"/>
      <c r="VHN100" s="1004"/>
      <c r="VHO100" s="1004"/>
      <c r="VHP100" s="1004"/>
      <c r="VHQ100" s="1004"/>
      <c r="VHR100" s="1004"/>
      <c r="VHS100" s="1004"/>
      <c r="VHT100" s="1004"/>
      <c r="VHU100" s="1004"/>
      <c r="VHV100" s="1004"/>
      <c r="VHW100" s="1004"/>
      <c r="VHX100" s="1004"/>
      <c r="VHY100" s="1004"/>
      <c r="VHZ100" s="1004"/>
      <c r="VIA100" s="1004"/>
      <c r="VIB100" s="1004"/>
      <c r="VIC100" s="1004"/>
      <c r="VID100" s="1004"/>
      <c r="VIE100" s="1004"/>
      <c r="VIF100" s="1004"/>
      <c r="VIG100" s="1004"/>
      <c r="VIH100" s="1004"/>
      <c r="VII100" s="1004"/>
      <c r="VIJ100" s="1004"/>
      <c r="VIK100" s="1004"/>
      <c r="VIL100" s="1004"/>
      <c r="VIM100" s="1004"/>
      <c r="VIN100" s="1004"/>
      <c r="VIO100" s="1004"/>
      <c r="VIP100" s="1004"/>
      <c r="VIQ100" s="1004"/>
      <c r="VIR100" s="1004"/>
      <c r="VIS100" s="1004"/>
      <c r="VIT100" s="1004"/>
      <c r="VIU100" s="1004"/>
      <c r="VIV100" s="1004"/>
      <c r="VIW100" s="1004"/>
      <c r="VIX100" s="1004"/>
      <c r="VIY100" s="1004"/>
      <c r="VIZ100" s="1004"/>
      <c r="VJA100" s="1004"/>
      <c r="VJB100" s="1004"/>
      <c r="VJC100" s="1004"/>
      <c r="VJD100" s="1004"/>
      <c r="VJE100" s="1004"/>
      <c r="VJF100" s="1004"/>
      <c r="VJG100" s="1004"/>
      <c r="VJH100" s="1004"/>
      <c r="VJI100" s="1004"/>
      <c r="VJJ100" s="1004"/>
      <c r="VJK100" s="1004"/>
      <c r="VJL100" s="1004"/>
      <c r="VJM100" s="1004"/>
      <c r="VJN100" s="1004"/>
      <c r="VJO100" s="1004"/>
      <c r="VJP100" s="1004"/>
      <c r="VJQ100" s="1004"/>
      <c r="VJR100" s="1004"/>
      <c r="VJS100" s="1004"/>
      <c r="VJT100" s="1004"/>
      <c r="VJU100" s="1004"/>
      <c r="VJV100" s="1004"/>
      <c r="VJW100" s="1004"/>
      <c r="VJX100" s="1004"/>
      <c r="VJY100" s="1004"/>
      <c r="VJZ100" s="1004"/>
      <c r="VKA100" s="1004"/>
      <c r="VKB100" s="1004"/>
      <c r="VKC100" s="1004"/>
      <c r="VKD100" s="1004"/>
      <c r="VKE100" s="1004"/>
      <c r="VKF100" s="1004"/>
      <c r="VKG100" s="1004"/>
      <c r="VKH100" s="1004"/>
      <c r="VKI100" s="1004"/>
      <c r="VKJ100" s="1004"/>
      <c r="VKK100" s="1004"/>
      <c r="VKL100" s="1004"/>
      <c r="VKM100" s="1004"/>
      <c r="VKN100" s="1004"/>
      <c r="VKO100" s="1004"/>
      <c r="VKP100" s="1004"/>
      <c r="VKQ100" s="1004"/>
      <c r="VKR100" s="1004"/>
      <c r="VKS100" s="1004"/>
      <c r="VKT100" s="1004"/>
      <c r="VKU100" s="1004"/>
      <c r="VKV100" s="1004"/>
      <c r="VKW100" s="1004"/>
      <c r="VKX100" s="1004"/>
      <c r="VKY100" s="1004"/>
      <c r="VKZ100" s="1004"/>
      <c r="VLA100" s="1004"/>
      <c r="VLB100" s="1004"/>
      <c r="VLC100" s="1004"/>
      <c r="VLD100" s="1004"/>
      <c r="VLE100" s="1004"/>
      <c r="VLF100" s="1004"/>
      <c r="VLG100" s="1004"/>
      <c r="VLH100" s="1004"/>
      <c r="VLI100" s="1004"/>
      <c r="VLJ100" s="1004"/>
      <c r="VLK100" s="1004"/>
      <c r="VLL100" s="1004"/>
      <c r="VLM100" s="1004"/>
      <c r="VLN100" s="1004"/>
      <c r="VLO100" s="1004"/>
      <c r="VLP100" s="1004"/>
      <c r="VLQ100" s="1004"/>
      <c r="VLR100" s="1004"/>
      <c r="VLS100" s="1004"/>
      <c r="VLT100" s="1004"/>
      <c r="VLU100" s="1004"/>
      <c r="VLV100" s="1004"/>
      <c r="VLW100" s="1004"/>
      <c r="VLX100" s="1004"/>
      <c r="VLY100" s="1004"/>
      <c r="VLZ100" s="1004"/>
      <c r="VMA100" s="1004"/>
      <c r="VMB100" s="1004"/>
      <c r="VMC100" s="1004"/>
      <c r="VMD100" s="1004"/>
      <c r="VME100" s="1004"/>
      <c r="VMF100" s="1004"/>
      <c r="VMG100" s="1004"/>
      <c r="VMH100" s="1004"/>
      <c r="VMI100" s="1004"/>
      <c r="VMJ100" s="1004"/>
      <c r="VMK100" s="1004"/>
      <c r="VML100" s="1004"/>
      <c r="VMM100" s="1004"/>
      <c r="VMN100" s="1004"/>
      <c r="VMO100" s="1004"/>
      <c r="VMP100" s="1004"/>
      <c r="VMQ100" s="1004"/>
      <c r="VMR100" s="1004"/>
      <c r="VMS100" s="1004"/>
      <c r="VMT100" s="1004"/>
      <c r="VMU100" s="1004"/>
      <c r="VMV100" s="1004"/>
      <c r="VMW100" s="1004"/>
      <c r="VMX100" s="1004"/>
      <c r="VMY100" s="1004"/>
      <c r="VMZ100" s="1004"/>
      <c r="VNA100" s="1004"/>
      <c r="VNB100" s="1004"/>
      <c r="VNC100" s="1004"/>
      <c r="VND100" s="1004"/>
      <c r="VNE100" s="1004"/>
      <c r="VNF100" s="1004"/>
      <c r="VNG100" s="1004"/>
      <c r="VNH100" s="1004"/>
      <c r="VNI100" s="1004"/>
      <c r="VNJ100" s="1004"/>
      <c r="VNK100" s="1004"/>
      <c r="VNL100" s="1004"/>
      <c r="VNM100" s="1004"/>
      <c r="VNN100" s="1004"/>
      <c r="VNO100" s="1004"/>
      <c r="VNP100" s="1004"/>
      <c r="VNQ100" s="1004"/>
      <c r="VNR100" s="1004"/>
      <c r="VNS100" s="1004"/>
      <c r="VNT100" s="1004"/>
      <c r="VNU100" s="1004"/>
      <c r="VNV100" s="1004"/>
      <c r="VNW100" s="1004"/>
      <c r="VNX100" s="1004"/>
      <c r="VNY100" s="1004"/>
      <c r="VNZ100" s="1004"/>
      <c r="VOA100" s="1004"/>
      <c r="VOB100" s="1004"/>
      <c r="VOC100" s="1004"/>
      <c r="VOD100" s="1004"/>
      <c r="VOE100" s="1004"/>
      <c r="VOF100" s="1004"/>
      <c r="VOG100" s="1004"/>
      <c r="VOH100" s="1004"/>
      <c r="VOI100" s="1004"/>
      <c r="VOJ100" s="1004"/>
      <c r="VOK100" s="1004"/>
      <c r="VOL100" s="1004"/>
      <c r="VOM100" s="1004"/>
      <c r="VON100" s="1004"/>
      <c r="VOO100" s="1004"/>
      <c r="VOP100" s="1004"/>
      <c r="VOQ100" s="1004"/>
      <c r="VOR100" s="1004"/>
      <c r="VOS100" s="1004"/>
      <c r="VOT100" s="1004"/>
      <c r="VOU100" s="1004"/>
      <c r="VOV100" s="1004"/>
      <c r="VOW100" s="1004"/>
      <c r="VOX100" s="1004"/>
      <c r="VOY100" s="1004"/>
      <c r="VOZ100" s="1004"/>
      <c r="VPA100" s="1004"/>
      <c r="VPB100" s="1004"/>
      <c r="VPC100" s="1004"/>
      <c r="VPD100" s="1004"/>
      <c r="VPE100" s="1004"/>
      <c r="VPF100" s="1004"/>
      <c r="VPG100" s="1004"/>
      <c r="VPH100" s="1004"/>
      <c r="VPI100" s="1004"/>
      <c r="VPJ100" s="1004"/>
      <c r="VPK100" s="1004"/>
      <c r="VPL100" s="1004"/>
      <c r="VPM100" s="1004"/>
      <c r="VPN100" s="1004"/>
      <c r="VPO100" s="1004"/>
      <c r="VPP100" s="1004"/>
      <c r="VPQ100" s="1004"/>
      <c r="VPR100" s="1004"/>
      <c r="VPS100" s="1004"/>
      <c r="VPT100" s="1004"/>
      <c r="VPU100" s="1004"/>
      <c r="VPV100" s="1004"/>
      <c r="VPW100" s="1004"/>
      <c r="VPX100" s="1004"/>
      <c r="VPY100" s="1004"/>
      <c r="VPZ100" s="1004"/>
      <c r="VQA100" s="1004"/>
      <c r="VQB100" s="1004"/>
      <c r="VQC100" s="1004"/>
      <c r="VQD100" s="1004"/>
      <c r="VQE100" s="1004"/>
      <c r="VQF100" s="1004"/>
      <c r="VQG100" s="1004"/>
      <c r="VQH100" s="1004"/>
      <c r="VQI100" s="1004"/>
      <c r="VQJ100" s="1004"/>
      <c r="VQK100" s="1004"/>
      <c r="VQL100" s="1004"/>
      <c r="VQM100" s="1004"/>
      <c r="VQN100" s="1004"/>
      <c r="VQO100" s="1004"/>
      <c r="VQP100" s="1004"/>
      <c r="VQQ100" s="1004"/>
      <c r="VQR100" s="1004"/>
      <c r="VQS100" s="1004"/>
      <c r="VQT100" s="1004"/>
      <c r="VQU100" s="1004"/>
      <c r="VQV100" s="1004"/>
      <c r="VQW100" s="1004"/>
      <c r="VQX100" s="1004"/>
      <c r="VQY100" s="1004"/>
      <c r="VQZ100" s="1004"/>
      <c r="VRA100" s="1004"/>
      <c r="VRB100" s="1004"/>
      <c r="VRC100" s="1004"/>
      <c r="VRD100" s="1004"/>
      <c r="VRE100" s="1004"/>
      <c r="VRF100" s="1004"/>
      <c r="VRG100" s="1004"/>
      <c r="VRH100" s="1004"/>
      <c r="VRI100" s="1004"/>
      <c r="VRJ100" s="1004"/>
      <c r="VRK100" s="1004"/>
      <c r="VRL100" s="1004"/>
      <c r="VRM100" s="1004"/>
      <c r="VRN100" s="1004"/>
      <c r="VRO100" s="1004"/>
      <c r="VRP100" s="1004"/>
      <c r="VRQ100" s="1004"/>
      <c r="VRR100" s="1004"/>
      <c r="VRS100" s="1004"/>
      <c r="VRT100" s="1004"/>
      <c r="VRU100" s="1004"/>
      <c r="VRV100" s="1004"/>
      <c r="VRW100" s="1004"/>
      <c r="VRX100" s="1004"/>
      <c r="VRY100" s="1004"/>
      <c r="VRZ100" s="1004"/>
      <c r="VSA100" s="1004"/>
      <c r="VSB100" s="1004"/>
      <c r="VSC100" s="1004"/>
      <c r="VSD100" s="1004"/>
      <c r="VSE100" s="1004"/>
      <c r="VSF100" s="1004"/>
      <c r="VSG100" s="1004"/>
      <c r="VSH100" s="1004"/>
      <c r="VSI100" s="1004"/>
      <c r="VSJ100" s="1004"/>
      <c r="VSK100" s="1004"/>
      <c r="VSL100" s="1004"/>
      <c r="VSM100" s="1004"/>
      <c r="VSN100" s="1004"/>
      <c r="VSO100" s="1004"/>
      <c r="VSP100" s="1004"/>
      <c r="VSQ100" s="1004"/>
      <c r="VSR100" s="1004"/>
      <c r="VSS100" s="1004"/>
      <c r="VST100" s="1004"/>
      <c r="VSU100" s="1004"/>
      <c r="VSV100" s="1004"/>
      <c r="VSW100" s="1004"/>
      <c r="VSX100" s="1004"/>
      <c r="VSY100" s="1004"/>
      <c r="VSZ100" s="1004"/>
      <c r="VTA100" s="1004"/>
      <c r="VTB100" s="1004"/>
      <c r="VTC100" s="1004"/>
      <c r="VTD100" s="1004"/>
      <c r="VTE100" s="1004"/>
      <c r="VTF100" s="1004"/>
      <c r="VTG100" s="1004"/>
      <c r="VTH100" s="1004"/>
      <c r="VTI100" s="1004"/>
      <c r="VTJ100" s="1004"/>
      <c r="VTK100" s="1004"/>
      <c r="VTL100" s="1004"/>
      <c r="VTM100" s="1004"/>
      <c r="VTN100" s="1004"/>
      <c r="VTO100" s="1004"/>
      <c r="VTP100" s="1004"/>
      <c r="VTQ100" s="1004"/>
      <c r="VTR100" s="1004"/>
      <c r="VTS100" s="1004"/>
      <c r="VTT100" s="1004"/>
      <c r="VTU100" s="1004"/>
      <c r="VTV100" s="1004"/>
      <c r="VTW100" s="1004"/>
      <c r="VTX100" s="1004"/>
      <c r="VTY100" s="1004"/>
      <c r="VTZ100" s="1004"/>
      <c r="VUA100" s="1004"/>
      <c r="VUB100" s="1004"/>
      <c r="VUC100" s="1004"/>
      <c r="VUD100" s="1004"/>
      <c r="VUE100" s="1004"/>
      <c r="VUF100" s="1004"/>
      <c r="VUG100" s="1004"/>
      <c r="VUH100" s="1004"/>
      <c r="VUI100" s="1004"/>
      <c r="VUJ100" s="1004"/>
      <c r="VUK100" s="1004"/>
      <c r="VUL100" s="1004"/>
      <c r="VUM100" s="1004"/>
      <c r="VUN100" s="1004"/>
      <c r="VUO100" s="1004"/>
      <c r="VUP100" s="1004"/>
      <c r="VUQ100" s="1004"/>
      <c r="VUR100" s="1004"/>
      <c r="VUS100" s="1004"/>
      <c r="VUT100" s="1004"/>
      <c r="VUU100" s="1004"/>
      <c r="VUV100" s="1004"/>
      <c r="VUW100" s="1004"/>
      <c r="VUX100" s="1004"/>
      <c r="VUY100" s="1004"/>
      <c r="VUZ100" s="1004"/>
      <c r="VVA100" s="1004"/>
      <c r="VVB100" s="1004"/>
      <c r="VVC100" s="1004"/>
      <c r="VVD100" s="1004"/>
      <c r="VVE100" s="1004"/>
      <c r="VVF100" s="1004"/>
      <c r="VVG100" s="1004"/>
      <c r="VVH100" s="1004"/>
      <c r="VVI100" s="1004"/>
      <c r="VVJ100" s="1004"/>
      <c r="VVK100" s="1004"/>
      <c r="VVL100" s="1004"/>
      <c r="VVM100" s="1004"/>
      <c r="VVN100" s="1004"/>
      <c r="VVO100" s="1004"/>
      <c r="VVP100" s="1004"/>
      <c r="VVQ100" s="1004"/>
      <c r="VVR100" s="1004"/>
      <c r="VVS100" s="1004"/>
      <c r="VVT100" s="1004"/>
      <c r="VVU100" s="1004"/>
      <c r="VVV100" s="1004"/>
      <c r="VVW100" s="1004"/>
      <c r="VVX100" s="1004"/>
      <c r="VVY100" s="1004"/>
      <c r="VVZ100" s="1004"/>
      <c r="VWA100" s="1004"/>
      <c r="VWB100" s="1004"/>
      <c r="VWC100" s="1004"/>
      <c r="VWD100" s="1004"/>
      <c r="VWE100" s="1004"/>
      <c r="VWF100" s="1004"/>
      <c r="VWG100" s="1004"/>
      <c r="VWH100" s="1004"/>
      <c r="VWI100" s="1004"/>
      <c r="VWJ100" s="1004"/>
      <c r="VWK100" s="1004"/>
      <c r="VWL100" s="1004"/>
      <c r="VWM100" s="1004"/>
      <c r="VWN100" s="1004"/>
      <c r="VWO100" s="1004"/>
      <c r="VWP100" s="1004"/>
      <c r="VWQ100" s="1004"/>
      <c r="VWR100" s="1004"/>
      <c r="VWS100" s="1004"/>
      <c r="VWT100" s="1004"/>
      <c r="VWU100" s="1004"/>
      <c r="VWV100" s="1004"/>
      <c r="VWW100" s="1004"/>
      <c r="VWX100" s="1004"/>
      <c r="VWY100" s="1004"/>
      <c r="VWZ100" s="1004"/>
      <c r="VXA100" s="1004"/>
      <c r="VXB100" s="1004"/>
      <c r="VXC100" s="1004"/>
      <c r="VXD100" s="1004"/>
      <c r="VXE100" s="1004"/>
      <c r="VXF100" s="1004"/>
      <c r="VXG100" s="1004"/>
      <c r="VXH100" s="1004"/>
      <c r="VXI100" s="1004"/>
      <c r="VXJ100" s="1004"/>
      <c r="VXK100" s="1004"/>
      <c r="VXL100" s="1004"/>
      <c r="VXM100" s="1004"/>
      <c r="VXN100" s="1004"/>
      <c r="VXO100" s="1004"/>
      <c r="VXP100" s="1004"/>
      <c r="VXQ100" s="1004"/>
      <c r="VXR100" s="1004"/>
      <c r="VXS100" s="1004"/>
      <c r="VXT100" s="1004"/>
      <c r="VXU100" s="1004"/>
      <c r="VXV100" s="1004"/>
      <c r="VXW100" s="1004"/>
      <c r="VXX100" s="1004"/>
      <c r="VXY100" s="1004"/>
      <c r="VXZ100" s="1004"/>
      <c r="VYA100" s="1004"/>
      <c r="VYB100" s="1004"/>
      <c r="VYC100" s="1004"/>
      <c r="VYD100" s="1004"/>
      <c r="VYE100" s="1004"/>
      <c r="VYF100" s="1004"/>
      <c r="VYG100" s="1004"/>
      <c r="VYH100" s="1004"/>
      <c r="VYI100" s="1004"/>
      <c r="VYJ100" s="1004"/>
      <c r="VYK100" s="1004"/>
      <c r="VYL100" s="1004"/>
      <c r="VYM100" s="1004"/>
      <c r="VYN100" s="1004"/>
      <c r="VYO100" s="1004"/>
      <c r="VYP100" s="1004"/>
      <c r="VYQ100" s="1004"/>
      <c r="VYR100" s="1004"/>
      <c r="VYS100" s="1004"/>
      <c r="VYT100" s="1004"/>
      <c r="VYU100" s="1004"/>
      <c r="VYV100" s="1004"/>
      <c r="VYW100" s="1004"/>
      <c r="VYX100" s="1004"/>
      <c r="VYY100" s="1004"/>
      <c r="VYZ100" s="1004"/>
      <c r="VZA100" s="1004"/>
      <c r="VZB100" s="1004"/>
      <c r="VZC100" s="1004"/>
      <c r="VZD100" s="1004"/>
      <c r="VZE100" s="1004"/>
      <c r="VZF100" s="1004"/>
      <c r="VZG100" s="1004"/>
      <c r="VZH100" s="1004"/>
      <c r="VZI100" s="1004"/>
      <c r="VZJ100" s="1004"/>
      <c r="VZK100" s="1004"/>
      <c r="VZL100" s="1004"/>
      <c r="VZM100" s="1004"/>
      <c r="VZN100" s="1004"/>
      <c r="VZO100" s="1004"/>
      <c r="VZP100" s="1004"/>
      <c r="VZQ100" s="1004"/>
      <c r="VZR100" s="1004"/>
      <c r="VZS100" s="1004"/>
      <c r="VZT100" s="1004"/>
      <c r="VZU100" s="1004"/>
      <c r="VZV100" s="1004"/>
      <c r="VZW100" s="1004"/>
      <c r="VZX100" s="1004"/>
      <c r="VZY100" s="1004"/>
      <c r="VZZ100" s="1004"/>
      <c r="WAA100" s="1004"/>
      <c r="WAB100" s="1004"/>
      <c r="WAC100" s="1004"/>
      <c r="WAD100" s="1004"/>
      <c r="WAE100" s="1004"/>
      <c r="WAF100" s="1004"/>
      <c r="WAG100" s="1004"/>
      <c r="WAH100" s="1004"/>
      <c r="WAI100" s="1004"/>
      <c r="WAJ100" s="1004"/>
      <c r="WAK100" s="1004"/>
      <c r="WAL100" s="1004"/>
      <c r="WAM100" s="1004"/>
      <c r="WAN100" s="1004"/>
      <c r="WAO100" s="1004"/>
      <c r="WAP100" s="1004"/>
      <c r="WAQ100" s="1004"/>
      <c r="WAR100" s="1004"/>
      <c r="WAS100" s="1004"/>
      <c r="WAT100" s="1004"/>
      <c r="WAU100" s="1004"/>
      <c r="WAV100" s="1004"/>
      <c r="WAW100" s="1004"/>
      <c r="WAX100" s="1004"/>
      <c r="WAY100" s="1004"/>
      <c r="WAZ100" s="1004"/>
      <c r="WBA100" s="1004"/>
      <c r="WBB100" s="1004"/>
      <c r="WBC100" s="1004"/>
      <c r="WBD100" s="1004"/>
      <c r="WBE100" s="1004"/>
      <c r="WBF100" s="1004"/>
      <c r="WBG100" s="1004"/>
      <c r="WBH100" s="1004"/>
      <c r="WBI100" s="1004"/>
      <c r="WBJ100" s="1004"/>
      <c r="WBK100" s="1004"/>
      <c r="WBL100" s="1004"/>
      <c r="WBM100" s="1004"/>
      <c r="WBN100" s="1004"/>
      <c r="WBO100" s="1004"/>
      <c r="WBP100" s="1004"/>
      <c r="WBQ100" s="1004"/>
      <c r="WBR100" s="1004"/>
      <c r="WBS100" s="1004"/>
      <c r="WBT100" s="1004"/>
      <c r="WBU100" s="1004"/>
      <c r="WBV100" s="1004"/>
      <c r="WBW100" s="1004"/>
      <c r="WBX100" s="1004"/>
      <c r="WBY100" s="1004"/>
      <c r="WBZ100" s="1004"/>
      <c r="WCA100" s="1004"/>
      <c r="WCB100" s="1004"/>
      <c r="WCC100" s="1004"/>
      <c r="WCD100" s="1004"/>
      <c r="WCE100" s="1004"/>
      <c r="WCF100" s="1004"/>
      <c r="WCG100" s="1004"/>
      <c r="WCH100" s="1004"/>
      <c r="WCI100" s="1004"/>
      <c r="WCJ100" s="1004"/>
      <c r="WCK100" s="1004"/>
      <c r="WCL100" s="1004"/>
      <c r="WCM100" s="1004"/>
      <c r="WCN100" s="1004"/>
      <c r="WCO100" s="1004"/>
      <c r="WCP100" s="1004"/>
      <c r="WCQ100" s="1004"/>
      <c r="WCR100" s="1004"/>
      <c r="WCS100" s="1004"/>
      <c r="WCT100" s="1004"/>
      <c r="WCU100" s="1004"/>
      <c r="WCV100" s="1004"/>
      <c r="WCW100" s="1004"/>
      <c r="WCX100" s="1004"/>
      <c r="WCY100" s="1004"/>
      <c r="WCZ100" s="1004"/>
      <c r="WDA100" s="1004"/>
      <c r="WDB100" s="1004"/>
      <c r="WDC100" s="1004"/>
      <c r="WDD100" s="1004"/>
      <c r="WDE100" s="1004"/>
      <c r="WDF100" s="1004"/>
      <c r="WDG100" s="1004"/>
      <c r="WDH100" s="1004"/>
      <c r="WDI100" s="1004"/>
      <c r="WDJ100" s="1004"/>
      <c r="WDK100" s="1004"/>
      <c r="WDL100" s="1004"/>
      <c r="WDM100" s="1004"/>
      <c r="WDN100" s="1004"/>
      <c r="WDO100" s="1004"/>
      <c r="WDP100" s="1004"/>
      <c r="WDQ100" s="1004"/>
      <c r="WDR100" s="1004"/>
      <c r="WDS100" s="1004"/>
      <c r="WDT100" s="1004"/>
      <c r="WDU100" s="1004"/>
      <c r="WDV100" s="1004"/>
      <c r="WDW100" s="1004"/>
      <c r="WDX100" s="1004"/>
      <c r="WDY100" s="1004"/>
      <c r="WDZ100" s="1004"/>
      <c r="WEA100" s="1004"/>
      <c r="WEB100" s="1004"/>
      <c r="WEC100" s="1004"/>
      <c r="WED100" s="1004"/>
      <c r="WEE100" s="1004"/>
      <c r="WEF100" s="1004"/>
      <c r="WEG100" s="1004"/>
      <c r="WEH100" s="1004"/>
      <c r="WEI100" s="1004"/>
      <c r="WEJ100" s="1004"/>
      <c r="WEK100" s="1004"/>
      <c r="WEL100" s="1004"/>
      <c r="WEM100" s="1004"/>
      <c r="WEN100" s="1004"/>
      <c r="WEO100" s="1004"/>
      <c r="WEP100" s="1004"/>
      <c r="WEQ100" s="1004"/>
      <c r="WER100" s="1004"/>
      <c r="WES100" s="1004"/>
      <c r="WET100" s="1004"/>
      <c r="WEU100" s="1004"/>
      <c r="WEV100" s="1004"/>
      <c r="WEW100" s="1004"/>
      <c r="WEX100" s="1004"/>
      <c r="WEY100" s="1004"/>
      <c r="WEZ100" s="1004"/>
      <c r="WFA100" s="1004"/>
      <c r="WFB100" s="1004"/>
      <c r="WFC100" s="1004"/>
      <c r="WFD100" s="1004"/>
      <c r="WFE100" s="1004"/>
      <c r="WFF100" s="1004"/>
      <c r="WFG100" s="1004"/>
      <c r="WFH100" s="1004"/>
      <c r="WFI100" s="1004"/>
      <c r="WFJ100" s="1004"/>
      <c r="WFK100" s="1004"/>
      <c r="WFL100" s="1004"/>
      <c r="WFM100" s="1004"/>
      <c r="WFN100" s="1004"/>
      <c r="WFO100" s="1004"/>
      <c r="WFP100" s="1004"/>
      <c r="WFQ100" s="1004"/>
      <c r="WFR100" s="1004"/>
      <c r="WFS100" s="1004"/>
      <c r="WFT100" s="1004"/>
      <c r="WFU100" s="1004"/>
      <c r="WFV100" s="1004"/>
      <c r="WFW100" s="1004"/>
      <c r="WFX100" s="1004"/>
      <c r="WFY100" s="1004"/>
      <c r="WFZ100" s="1004"/>
      <c r="WGA100" s="1004"/>
      <c r="WGB100" s="1004"/>
      <c r="WGC100" s="1004"/>
      <c r="WGD100" s="1004"/>
      <c r="WGE100" s="1004"/>
      <c r="WGF100" s="1004"/>
      <c r="WGG100" s="1004"/>
      <c r="WGH100" s="1004"/>
      <c r="WGI100" s="1004"/>
      <c r="WGJ100" s="1004"/>
      <c r="WGK100" s="1004"/>
      <c r="WGL100" s="1004"/>
      <c r="WGM100" s="1004"/>
      <c r="WGN100" s="1004"/>
      <c r="WGO100" s="1004"/>
      <c r="WGP100" s="1004"/>
      <c r="WGQ100" s="1004"/>
      <c r="WGR100" s="1004"/>
      <c r="WGS100" s="1004"/>
      <c r="WGT100" s="1004"/>
      <c r="WGU100" s="1004"/>
      <c r="WGV100" s="1004"/>
      <c r="WGW100" s="1004"/>
      <c r="WGX100" s="1004"/>
      <c r="WGY100" s="1004"/>
      <c r="WGZ100" s="1004"/>
      <c r="WHA100" s="1004"/>
      <c r="WHB100" s="1004"/>
      <c r="WHC100" s="1004"/>
      <c r="WHD100" s="1004"/>
      <c r="WHE100" s="1004"/>
      <c r="WHF100" s="1004"/>
      <c r="WHG100" s="1004"/>
      <c r="WHH100" s="1004"/>
      <c r="WHI100" s="1004"/>
      <c r="WHJ100" s="1004"/>
      <c r="WHK100" s="1004"/>
      <c r="WHL100" s="1004"/>
      <c r="WHM100" s="1004"/>
      <c r="WHN100" s="1004"/>
      <c r="WHO100" s="1004"/>
      <c r="WHP100" s="1004"/>
      <c r="WHQ100" s="1004"/>
      <c r="WHR100" s="1004"/>
      <c r="WHS100" s="1004"/>
      <c r="WHT100" s="1004"/>
      <c r="WHU100" s="1004"/>
      <c r="WHV100" s="1004"/>
      <c r="WHW100" s="1004"/>
      <c r="WHX100" s="1004"/>
      <c r="WHY100" s="1004"/>
      <c r="WHZ100" s="1004"/>
      <c r="WIA100" s="1004"/>
      <c r="WIB100" s="1004"/>
      <c r="WIC100" s="1004"/>
      <c r="WID100" s="1004"/>
      <c r="WIE100" s="1004"/>
      <c r="WIF100" s="1004"/>
      <c r="WIG100" s="1004"/>
      <c r="WIH100" s="1004"/>
      <c r="WII100" s="1004"/>
      <c r="WIJ100" s="1004"/>
      <c r="WIK100" s="1004"/>
      <c r="WIL100" s="1004"/>
      <c r="WIM100" s="1004"/>
      <c r="WIN100" s="1004"/>
      <c r="WIO100" s="1004"/>
      <c r="WIP100" s="1004"/>
      <c r="WIQ100" s="1004"/>
      <c r="WIR100" s="1004"/>
      <c r="WIS100" s="1004"/>
      <c r="WIT100" s="1004"/>
      <c r="WIU100" s="1004"/>
      <c r="WIV100" s="1004"/>
      <c r="WIW100" s="1004"/>
      <c r="WIX100" s="1004"/>
      <c r="WIY100" s="1004"/>
      <c r="WIZ100" s="1004"/>
      <c r="WJA100" s="1004"/>
      <c r="WJB100" s="1004"/>
      <c r="WJC100" s="1004"/>
      <c r="WJD100" s="1004"/>
      <c r="WJE100" s="1004"/>
      <c r="WJF100" s="1004"/>
      <c r="WJG100" s="1004"/>
      <c r="WJH100" s="1004"/>
      <c r="WJI100" s="1004"/>
      <c r="WJJ100" s="1004"/>
      <c r="WJK100" s="1004"/>
      <c r="WJL100" s="1004"/>
      <c r="WJM100" s="1004"/>
      <c r="WJN100" s="1004"/>
      <c r="WJO100" s="1004"/>
      <c r="WJP100" s="1004"/>
      <c r="WJQ100" s="1004"/>
      <c r="WJR100" s="1004"/>
      <c r="WJS100" s="1004"/>
      <c r="WJT100" s="1004"/>
      <c r="WJU100" s="1004"/>
      <c r="WJV100" s="1004"/>
      <c r="WJW100" s="1004"/>
      <c r="WJX100" s="1004"/>
      <c r="WJY100" s="1004"/>
      <c r="WJZ100" s="1004"/>
      <c r="WKA100" s="1004"/>
      <c r="WKB100" s="1004"/>
      <c r="WKC100" s="1004"/>
      <c r="WKD100" s="1004"/>
      <c r="WKE100" s="1004"/>
      <c r="WKF100" s="1004"/>
      <c r="WKG100" s="1004"/>
      <c r="WKH100" s="1004"/>
      <c r="WKI100" s="1004"/>
      <c r="WKJ100" s="1004"/>
      <c r="WKK100" s="1004"/>
      <c r="WKL100" s="1004"/>
      <c r="WKM100" s="1004"/>
      <c r="WKN100" s="1004"/>
      <c r="WKO100" s="1004"/>
      <c r="WKP100" s="1004"/>
      <c r="WKQ100" s="1004"/>
      <c r="WKR100" s="1004"/>
      <c r="WKS100" s="1004"/>
      <c r="WKT100" s="1004"/>
      <c r="WKU100" s="1004"/>
      <c r="WKV100" s="1004"/>
      <c r="WKW100" s="1004"/>
      <c r="WKX100" s="1004"/>
      <c r="WKY100" s="1004"/>
      <c r="WKZ100" s="1004"/>
      <c r="WLA100" s="1004"/>
      <c r="WLB100" s="1004"/>
      <c r="WLC100" s="1004"/>
      <c r="WLD100" s="1004"/>
      <c r="WLE100" s="1004"/>
      <c r="WLF100" s="1004"/>
      <c r="WLG100" s="1004"/>
      <c r="WLH100" s="1004"/>
      <c r="WLI100" s="1004"/>
      <c r="WLJ100" s="1004"/>
      <c r="WLK100" s="1004"/>
      <c r="WLL100" s="1004"/>
      <c r="WLM100" s="1004"/>
      <c r="WLN100" s="1004"/>
      <c r="WLO100" s="1004"/>
      <c r="WLP100" s="1004"/>
      <c r="WLQ100" s="1004"/>
      <c r="WLR100" s="1004"/>
      <c r="WLS100" s="1004"/>
      <c r="WLT100" s="1004"/>
      <c r="WLU100" s="1004"/>
      <c r="WLV100" s="1004"/>
      <c r="WLW100" s="1004"/>
      <c r="WLX100" s="1004"/>
      <c r="WLY100" s="1004"/>
      <c r="WLZ100" s="1004"/>
      <c r="WMA100" s="1004"/>
      <c r="WMB100" s="1004"/>
      <c r="WMC100" s="1004"/>
      <c r="WMD100" s="1004"/>
      <c r="WME100" s="1004"/>
      <c r="WMF100" s="1004"/>
      <c r="WMG100" s="1004"/>
      <c r="WMH100" s="1004"/>
      <c r="WMI100" s="1004"/>
      <c r="WMJ100" s="1004"/>
      <c r="WMK100" s="1004"/>
      <c r="WML100" s="1004"/>
      <c r="WMM100" s="1004"/>
      <c r="WMN100" s="1004"/>
      <c r="WMO100" s="1004"/>
      <c r="WMP100" s="1004"/>
      <c r="WMQ100" s="1004"/>
      <c r="WMR100" s="1004"/>
      <c r="WMS100" s="1004"/>
      <c r="WMT100" s="1004"/>
      <c r="WMU100" s="1004"/>
      <c r="WMV100" s="1004"/>
      <c r="WMW100" s="1004"/>
      <c r="WMX100" s="1004"/>
      <c r="WMY100" s="1004"/>
      <c r="WMZ100" s="1004"/>
      <c r="WNA100" s="1004"/>
      <c r="WNB100" s="1004"/>
      <c r="WNC100" s="1004"/>
      <c r="WND100" s="1004"/>
      <c r="WNE100" s="1004"/>
      <c r="WNF100" s="1004"/>
      <c r="WNG100" s="1004"/>
      <c r="WNH100" s="1004"/>
      <c r="WNI100" s="1004"/>
      <c r="WNJ100" s="1004"/>
      <c r="WNK100" s="1004"/>
      <c r="WNL100" s="1004"/>
      <c r="WNM100" s="1004"/>
      <c r="WNN100" s="1004"/>
      <c r="WNO100" s="1004"/>
      <c r="WNP100" s="1004"/>
      <c r="WNQ100" s="1004"/>
      <c r="WNR100" s="1004"/>
      <c r="WNS100" s="1004"/>
      <c r="WNT100" s="1004"/>
      <c r="WNU100" s="1004"/>
      <c r="WNV100" s="1004"/>
      <c r="WNW100" s="1004"/>
      <c r="WNX100" s="1004"/>
      <c r="WNY100" s="1004"/>
      <c r="WNZ100" s="1004"/>
      <c r="WOA100" s="1004"/>
      <c r="WOB100" s="1004"/>
      <c r="WOC100" s="1004"/>
      <c r="WOD100" s="1004"/>
      <c r="WOE100" s="1004"/>
      <c r="WOF100" s="1004"/>
      <c r="WOG100" s="1004"/>
      <c r="WOH100" s="1004"/>
      <c r="WOI100" s="1004"/>
      <c r="WOJ100" s="1004"/>
      <c r="WOK100" s="1004"/>
      <c r="WOL100" s="1004"/>
      <c r="WOM100" s="1004"/>
      <c r="WON100" s="1004"/>
      <c r="WOO100" s="1004"/>
      <c r="WOP100" s="1004"/>
      <c r="WOQ100" s="1004"/>
      <c r="WOR100" s="1004"/>
      <c r="WOS100" s="1004"/>
      <c r="WOT100" s="1004"/>
      <c r="WOU100" s="1004"/>
      <c r="WOV100" s="1004"/>
      <c r="WOW100" s="1004"/>
      <c r="WOX100" s="1004"/>
      <c r="WOY100" s="1004"/>
      <c r="WOZ100" s="1004"/>
      <c r="WPA100" s="1004"/>
      <c r="WPB100" s="1004"/>
      <c r="WPC100" s="1004"/>
      <c r="WPD100" s="1004"/>
      <c r="WPE100" s="1004"/>
      <c r="WPF100" s="1004"/>
      <c r="WPG100" s="1004"/>
      <c r="WPH100" s="1004"/>
      <c r="WPI100" s="1004"/>
      <c r="WPJ100" s="1004"/>
      <c r="WPK100" s="1004"/>
      <c r="WPL100" s="1004"/>
      <c r="WPM100" s="1004"/>
      <c r="WPN100" s="1004"/>
      <c r="WPO100" s="1004"/>
      <c r="WPP100" s="1004"/>
      <c r="WPQ100" s="1004"/>
      <c r="WPR100" s="1004"/>
      <c r="WPS100" s="1004"/>
      <c r="WPT100" s="1004"/>
      <c r="WPU100" s="1004"/>
      <c r="WPV100" s="1004"/>
      <c r="WPW100" s="1004"/>
      <c r="WPX100" s="1004"/>
      <c r="WPY100" s="1004"/>
      <c r="WPZ100" s="1004"/>
      <c r="WQA100" s="1004"/>
      <c r="WQB100" s="1004"/>
      <c r="WQC100" s="1004"/>
      <c r="WQD100" s="1004"/>
      <c r="WQE100" s="1004"/>
      <c r="WQF100" s="1004"/>
      <c r="WQG100" s="1004"/>
      <c r="WQH100" s="1004"/>
      <c r="WQI100" s="1004"/>
      <c r="WQJ100" s="1004"/>
      <c r="WQK100" s="1004"/>
      <c r="WQL100" s="1004"/>
      <c r="WQM100" s="1004"/>
      <c r="WQN100" s="1004"/>
      <c r="WQO100" s="1004"/>
      <c r="WQP100" s="1004"/>
      <c r="WQQ100" s="1004"/>
      <c r="WQR100" s="1004"/>
      <c r="WQS100" s="1004"/>
      <c r="WQT100" s="1004"/>
      <c r="WQU100" s="1004"/>
      <c r="WQV100" s="1004"/>
      <c r="WQW100" s="1004"/>
      <c r="WQX100" s="1004"/>
      <c r="WQY100" s="1004"/>
      <c r="WQZ100" s="1004"/>
      <c r="WRA100" s="1004"/>
      <c r="WRB100" s="1004"/>
      <c r="WRC100" s="1004"/>
      <c r="WRD100" s="1004"/>
      <c r="WRE100" s="1004"/>
      <c r="WRF100" s="1004"/>
      <c r="WRG100" s="1004"/>
      <c r="WRH100" s="1004"/>
      <c r="WRI100" s="1004"/>
      <c r="WRJ100" s="1004"/>
      <c r="WRK100" s="1004"/>
      <c r="WRL100" s="1004"/>
      <c r="WRM100" s="1004"/>
      <c r="WRN100" s="1004"/>
      <c r="WRO100" s="1004"/>
      <c r="WRP100" s="1004"/>
      <c r="WRQ100" s="1004"/>
      <c r="WRR100" s="1004"/>
      <c r="WRS100" s="1004"/>
      <c r="WRT100" s="1004"/>
      <c r="WRU100" s="1004"/>
      <c r="WRV100" s="1004"/>
      <c r="WRW100" s="1004"/>
      <c r="WRX100" s="1004"/>
      <c r="WRY100" s="1004"/>
      <c r="WRZ100" s="1004"/>
      <c r="WSA100" s="1004"/>
      <c r="WSB100" s="1004"/>
      <c r="WSC100" s="1004"/>
      <c r="WSD100" s="1004"/>
      <c r="WSE100" s="1004"/>
      <c r="WSF100" s="1004"/>
      <c r="WSG100" s="1004"/>
      <c r="WSH100" s="1004"/>
      <c r="WSI100" s="1004"/>
      <c r="WSJ100" s="1004"/>
      <c r="WSK100" s="1004"/>
      <c r="WSL100" s="1004"/>
      <c r="WSM100" s="1004"/>
      <c r="WSN100" s="1004"/>
      <c r="WSO100" s="1004"/>
      <c r="WSP100" s="1004"/>
      <c r="WSQ100" s="1004"/>
      <c r="WSR100" s="1004"/>
      <c r="WSS100" s="1004"/>
      <c r="WST100" s="1004"/>
      <c r="WSU100" s="1004"/>
      <c r="WSV100" s="1004"/>
      <c r="WSW100" s="1004"/>
      <c r="WSX100" s="1004"/>
      <c r="WSY100" s="1004"/>
      <c r="WSZ100" s="1004"/>
      <c r="WTA100" s="1004"/>
      <c r="WTB100" s="1004"/>
      <c r="WTC100" s="1004"/>
      <c r="WTD100" s="1004"/>
      <c r="WTE100" s="1004"/>
      <c r="WTF100" s="1004"/>
      <c r="WTG100" s="1004"/>
      <c r="WTH100" s="1004"/>
      <c r="WTI100" s="1004"/>
      <c r="WTJ100" s="1004"/>
      <c r="WTK100" s="1004"/>
      <c r="WTL100" s="1004"/>
      <c r="WTM100" s="1004"/>
      <c r="WTN100" s="1004"/>
      <c r="WTO100" s="1004"/>
      <c r="WTP100" s="1004"/>
      <c r="WTQ100" s="1004"/>
      <c r="WTR100" s="1004"/>
      <c r="WTS100" s="1004"/>
      <c r="WTT100" s="1004"/>
      <c r="WTU100" s="1004"/>
      <c r="WTV100" s="1004"/>
      <c r="WTW100" s="1004"/>
      <c r="WTX100" s="1004"/>
      <c r="WTY100" s="1004"/>
      <c r="WTZ100" s="1004"/>
      <c r="WUA100" s="1004"/>
      <c r="WUB100" s="1004"/>
      <c r="WUC100" s="1004"/>
      <c r="WUD100" s="1004"/>
      <c r="WUE100" s="1004"/>
      <c r="WUF100" s="1004"/>
      <c r="WUG100" s="1004"/>
      <c r="WUH100" s="1004"/>
      <c r="WUI100" s="1004"/>
      <c r="WUJ100" s="1004"/>
      <c r="WUK100" s="1004"/>
      <c r="WUL100" s="1004"/>
      <c r="WUM100" s="1004"/>
      <c r="WUN100" s="1004"/>
      <c r="WUO100" s="1004"/>
      <c r="WUP100" s="1004"/>
      <c r="WUQ100" s="1004"/>
      <c r="WUR100" s="1004"/>
      <c r="WUS100" s="1004"/>
      <c r="WUT100" s="1004"/>
      <c r="WUU100" s="1004"/>
      <c r="WUV100" s="1004"/>
      <c r="WUW100" s="1004"/>
      <c r="WUX100" s="1004"/>
      <c r="WUY100" s="1004"/>
      <c r="WUZ100" s="1004"/>
      <c r="WVA100" s="1004"/>
      <c r="WVB100" s="1004"/>
      <c r="WVC100" s="1004"/>
      <c r="WVD100" s="1004"/>
      <c r="WVE100" s="1004"/>
      <c r="WVF100" s="1004"/>
      <c r="WVG100" s="1004"/>
      <c r="WVH100" s="1004"/>
      <c r="WVI100" s="1004"/>
      <c r="WVJ100" s="1004"/>
      <c r="WVK100" s="1004"/>
      <c r="WVL100" s="1004"/>
      <c r="WVM100" s="1004"/>
      <c r="WVN100" s="1004"/>
      <c r="WVO100" s="1004"/>
      <c r="WVP100" s="1004"/>
      <c r="WVQ100" s="1004"/>
      <c r="WVR100" s="1004"/>
      <c r="WVS100" s="1004"/>
      <c r="WVT100" s="1004"/>
      <c r="WVU100" s="1004"/>
      <c r="WVV100" s="1004"/>
      <c r="WVW100" s="1004"/>
      <c r="WVX100" s="1004"/>
      <c r="WVY100" s="1004"/>
      <c r="WVZ100" s="1004"/>
      <c r="WWA100" s="1004"/>
      <c r="WWB100" s="1004"/>
      <c r="WWC100" s="1004"/>
      <c r="WWD100" s="1004"/>
      <c r="WWE100" s="1004"/>
      <c r="WWF100" s="1004"/>
      <c r="WWG100" s="1004"/>
      <c r="WWH100" s="1004"/>
      <c r="WWI100" s="1004"/>
      <c r="WWJ100" s="1004"/>
      <c r="WWK100" s="1004"/>
      <c r="WWL100" s="1004"/>
      <c r="WWM100" s="1004"/>
      <c r="WWN100" s="1004"/>
      <c r="WWO100" s="1004"/>
      <c r="WWP100" s="1004"/>
      <c r="WWQ100" s="1004"/>
      <c r="WWR100" s="1004"/>
      <c r="WWS100" s="1004"/>
      <c r="WWT100" s="1004"/>
      <c r="WWU100" s="1004"/>
      <c r="WWV100" s="1004"/>
      <c r="WWW100" s="1004"/>
      <c r="WWX100" s="1004"/>
      <c r="WWY100" s="1004"/>
      <c r="WWZ100" s="1004"/>
      <c r="WXA100" s="1004"/>
      <c r="WXB100" s="1004"/>
      <c r="WXC100" s="1004"/>
      <c r="WXD100" s="1004"/>
      <c r="WXE100" s="1004"/>
      <c r="WXF100" s="1004"/>
      <c r="WXG100" s="1004"/>
      <c r="WXH100" s="1004"/>
      <c r="WXI100" s="1004"/>
      <c r="WXJ100" s="1004"/>
      <c r="WXK100" s="1004"/>
      <c r="WXL100" s="1004"/>
      <c r="WXM100" s="1004"/>
      <c r="WXN100" s="1004"/>
      <c r="WXO100" s="1004"/>
      <c r="WXP100" s="1004"/>
      <c r="WXQ100" s="1004"/>
      <c r="WXR100" s="1004"/>
      <c r="WXS100" s="1004"/>
      <c r="WXT100" s="1004"/>
      <c r="WXU100" s="1004"/>
      <c r="WXV100" s="1004"/>
      <c r="WXW100" s="1004"/>
      <c r="WXX100" s="1004"/>
      <c r="WXY100" s="1004"/>
      <c r="WXZ100" s="1004"/>
      <c r="WYA100" s="1004"/>
      <c r="WYB100" s="1004"/>
      <c r="WYC100" s="1004"/>
      <c r="WYD100" s="1004"/>
      <c r="WYE100" s="1004"/>
      <c r="WYF100" s="1004"/>
      <c r="WYG100" s="1004"/>
      <c r="WYH100" s="1004"/>
      <c r="WYI100" s="1004"/>
      <c r="WYJ100" s="1004"/>
      <c r="WYK100" s="1004"/>
      <c r="WYL100" s="1004"/>
      <c r="WYM100" s="1004"/>
      <c r="WYN100" s="1004"/>
      <c r="WYO100" s="1004"/>
      <c r="WYP100" s="1004"/>
      <c r="WYQ100" s="1004"/>
      <c r="WYR100" s="1004"/>
      <c r="WYS100" s="1004"/>
      <c r="WYT100" s="1004"/>
      <c r="WYU100" s="1004"/>
      <c r="WYV100" s="1004"/>
      <c r="WYW100" s="1004"/>
      <c r="WYX100" s="1004"/>
      <c r="WYY100" s="1004"/>
      <c r="WYZ100" s="1004"/>
      <c r="WZA100" s="1004"/>
      <c r="WZB100" s="1004"/>
      <c r="WZC100" s="1004"/>
      <c r="WZD100" s="1004"/>
      <c r="WZE100" s="1004"/>
      <c r="WZF100" s="1004"/>
      <c r="WZG100" s="1004"/>
      <c r="WZH100" s="1004"/>
      <c r="WZI100" s="1004"/>
      <c r="WZJ100" s="1004"/>
      <c r="WZK100" s="1004"/>
      <c r="WZL100" s="1004"/>
      <c r="WZM100" s="1004"/>
      <c r="WZN100" s="1004"/>
      <c r="WZO100" s="1004"/>
      <c r="WZP100" s="1004"/>
      <c r="WZQ100" s="1004"/>
      <c r="WZR100" s="1004"/>
      <c r="WZS100" s="1004"/>
      <c r="WZT100" s="1004"/>
      <c r="WZU100" s="1004"/>
      <c r="WZV100" s="1004"/>
      <c r="WZW100" s="1004"/>
      <c r="WZX100" s="1004"/>
      <c r="WZY100" s="1004"/>
      <c r="WZZ100" s="1004"/>
      <c r="XAA100" s="1004"/>
      <c r="XAB100" s="1004"/>
      <c r="XAC100" s="1004"/>
      <c r="XAD100" s="1004"/>
      <c r="XAE100" s="1004"/>
      <c r="XAF100" s="1004"/>
      <c r="XAG100" s="1004"/>
      <c r="XAH100" s="1004"/>
      <c r="XAI100" s="1004"/>
      <c r="XAJ100" s="1004"/>
      <c r="XAK100" s="1004"/>
      <c r="XAL100" s="1004"/>
      <c r="XAM100" s="1004"/>
      <c r="XAN100" s="1004"/>
      <c r="XAO100" s="1004"/>
      <c r="XAP100" s="1004"/>
      <c r="XAQ100" s="1004"/>
      <c r="XAR100" s="1004"/>
      <c r="XAS100" s="1004"/>
      <c r="XAT100" s="1004"/>
      <c r="XAU100" s="1004"/>
      <c r="XAV100" s="1004"/>
      <c r="XAW100" s="1004"/>
      <c r="XAX100" s="1004"/>
      <c r="XAY100" s="1004"/>
      <c r="XAZ100" s="1004"/>
      <c r="XBA100" s="1004"/>
      <c r="XBB100" s="1004"/>
      <c r="XBC100" s="1004"/>
      <c r="XBD100" s="1004"/>
      <c r="XBE100" s="1004"/>
      <c r="XBF100" s="1004"/>
      <c r="XBG100" s="1004"/>
      <c r="XBH100" s="1004"/>
      <c r="XBI100" s="1004"/>
      <c r="XBJ100" s="1004"/>
      <c r="XBK100" s="1004"/>
      <c r="XBL100" s="1004"/>
      <c r="XBM100" s="1004"/>
      <c r="XBN100" s="1004"/>
      <c r="XBO100" s="1004"/>
      <c r="XBP100" s="1004"/>
      <c r="XBQ100" s="1004"/>
      <c r="XBR100" s="1004"/>
      <c r="XBS100" s="1004"/>
      <c r="XBT100" s="1004"/>
      <c r="XBU100" s="1004"/>
      <c r="XBV100" s="1004"/>
      <c r="XBW100" s="1004"/>
      <c r="XBX100" s="1004"/>
      <c r="XBY100" s="1004"/>
      <c r="XBZ100" s="1004"/>
      <c r="XCA100" s="1004"/>
      <c r="XCB100" s="1004"/>
      <c r="XCC100" s="1004"/>
      <c r="XCD100" s="1004"/>
      <c r="XCE100" s="1004"/>
      <c r="XCF100" s="1004"/>
      <c r="XCG100" s="1004"/>
      <c r="XCH100" s="1004"/>
      <c r="XCI100" s="1004"/>
      <c r="XCJ100" s="1004"/>
      <c r="XCK100" s="1004"/>
      <c r="XCL100" s="1004"/>
      <c r="XCM100" s="1004"/>
      <c r="XCN100" s="1004"/>
      <c r="XCO100" s="1004"/>
      <c r="XCP100" s="1004"/>
      <c r="XCQ100" s="1004"/>
      <c r="XCR100" s="1004"/>
      <c r="XCS100" s="1004"/>
      <c r="XCT100" s="1004"/>
      <c r="XCU100" s="1004"/>
      <c r="XCV100" s="1004"/>
      <c r="XCW100" s="1004"/>
      <c r="XCX100" s="1004"/>
      <c r="XCY100" s="1004"/>
      <c r="XCZ100" s="1004"/>
      <c r="XDA100" s="1004"/>
      <c r="XDB100" s="1004"/>
      <c r="XDC100" s="1004"/>
      <c r="XDD100" s="1004"/>
      <c r="XDE100" s="1004"/>
      <c r="XDF100" s="1004"/>
      <c r="XDG100" s="1004"/>
      <c r="XDH100" s="1004"/>
      <c r="XDI100" s="1004"/>
      <c r="XDJ100" s="1004"/>
      <c r="XDK100" s="1004"/>
      <c r="XDL100" s="1004"/>
      <c r="XDM100" s="1004"/>
      <c r="XDN100" s="1004"/>
      <c r="XDO100" s="1004"/>
      <c r="XDP100" s="1004"/>
      <c r="XDQ100" s="1004"/>
      <c r="XDR100" s="1004"/>
      <c r="XDS100" s="1004"/>
      <c r="XDT100" s="1004"/>
      <c r="XDU100" s="1004"/>
      <c r="XDV100" s="1004"/>
      <c r="XDW100" s="1004"/>
      <c r="XDX100" s="1004"/>
      <c r="XDY100" s="1004"/>
      <c r="XDZ100" s="1004"/>
      <c r="XEA100" s="1004"/>
      <c r="XEB100" s="1004"/>
      <c r="XEC100" s="1004"/>
      <c r="XED100" s="1004"/>
      <c r="XEE100" s="1004"/>
      <c r="XEF100" s="1004"/>
      <c r="XEG100" s="1004"/>
      <c r="XEH100" s="1004"/>
      <c r="XEI100" s="1004"/>
      <c r="XEJ100" s="1004"/>
      <c r="XEK100" s="1004"/>
      <c r="XEL100" s="1004"/>
      <c r="XEM100" s="1004"/>
      <c r="XEN100" s="1004"/>
      <c r="XEO100" s="1004"/>
      <c r="XEP100" s="1004"/>
      <c r="XEQ100" s="1004"/>
      <c r="XER100" s="1004"/>
      <c r="XES100" s="1004"/>
      <c r="XET100" s="1004"/>
      <c r="XEU100" s="1004"/>
      <c r="XEV100" s="1004"/>
      <c r="XEW100" s="1004"/>
      <c r="XEX100" s="1004"/>
      <c r="XEY100" s="1004"/>
      <c r="XEZ100" s="1004"/>
      <c r="XFA100" s="1004"/>
      <c r="XFB100" s="1004"/>
      <c r="XFC100" s="1004"/>
      <c r="XFD100" s="1004"/>
    </row>
    <row r="101" spans="1:16384" customFormat="1" ht="14">
      <c r="A101" s="1026" t="s">
        <v>93</v>
      </c>
      <c r="B101" s="1026"/>
      <c r="C101" s="1026"/>
      <c r="D101" s="1026"/>
      <c r="E101" s="1026"/>
      <c r="F101" s="1026"/>
      <c r="G101" s="1026"/>
      <c r="H101" s="1026"/>
      <c r="I101" s="1026"/>
      <c r="J101" s="1026"/>
      <c r="K101" s="1026"/>
      <c r="L101" s="1026"/>
      <c r="M101" s="1026"/>
      <c r="N101" s="1026"/>
    </row>
    <row r="102" spans="1:16384" s="335" customFormat="1" ht="8.25" hidden="1" customHeight="1">
      <c r="A102" s="1007"/>
      <c r="B102" s="1007"/>
      <c r="C102" s="1007"/>
      <c r="D102" s="1007"/>
      <c r="E102" s="1007"/>
      <c r="F102" s="1007"/>
      <c r="G102" s="1007"/>
      <c r="H102" s="1007"/>
      <c r="I102" s="1007"/>
      <c r="J102" s="1007"/>
      <c r="K102" s="1007"/>
      <c r="L102" s="1007"/>
      <c r="M102" s="1007"/>
      <c r="N102" s="1007"/>
    </row>
    <row r="103" spans="1:16384" customFormat="1" ht="40.5" customHeight="1">
      <c r="A103" s="1013" t="s">
        <v>373</v>
      </c>
      <c r="B103" s="1013"/>
      <c r="C103" s="1013"/>
      <c r="D103" s="1013"/>
      <c r="E103" s="1013"/>
      <c r="F103" s="1013"/>
      <c r="G103" s="1013"/>
      <c r="H103" s="1013"/>
      <c r="I103" s="1013"/>
      <c r="J103" s="1013"/>
      <c r="K103" s="1013"/>
      <c r="L103" s="1013"/>
      <c r="M103" s="1013"/>
      <c r="N103" s="1013"/>
    </row>
    <row r="104" spans="1:16384" customFormat="1">
      <c r="A104" s="1005"/>
      <c r="B104" s="1005"/>
      <c r="C104" s="1005"/>
      <c r="D104" s="1005"/>
      <c r="E104" s="1005"/>
      <c r="F104" s="1005"/>
      <c r="G104" s="1005"/>
      <c r="H104" s="1005"/>
      <c r="I104" s="1005"/>
      <c r="J104" s="1005"/>
      <c r="K104" s="1005"/>
      <c r="L104" s="1005"/>
      <c r="M104" s="1005"/>
      <c r="N104" s="1005"/>
    </row>
    <row r="105" spans="1:16384" customFormat="1" ht="14">
      <c r="A105" s="1026" t="s">
        <v>407</v>
      </c>
      <c r="B105" s="1026"/>
      <c r="C105" s="1026"/>
      <c r="D105" s="1026"/>
      <c r="E105" s="1026"/>
      <c r="F105" s="1026"/>
      <c r="G105" s="1026"/>
      <c r="H105" s="1026"/>
      <c r="I105" s="1026"/>
      <c r="J105" s="1026"/>
      <c r="K105" s="1026"/>
      <c r="L105" s="1026"/>
      <c r="M105" s="1026"/>
      <c r="N105" s="1026"/>
    </row>
    <row r="106" spans="1:16384" customFormat="1" ht="8.25" customHeight="1">
      <c r="A106" s="1037"/>
      <c r="B106" s="1037"/>
      <c r="C106" s="1037"/>
      <c r="D106" s="1037"/>
      <c r="E106" s="1037"/>
      <c r="F106" s="1037"/>
      <c r="G106" s="1037"/>
      <c r="H106" s="1037"/>
      <c r="I106" s="1037"/>
      <c r="J106" s="1037"/>
      <c r="K106" s="1037"/>
      <c r="L106" s="1037"/>
      <c r="M106" s="1037"/>
      <c r="N106" s="1037"/>
    </row>
    <row r="107" spans="1:16384" customFormat="1" ht="101.25" customHeight="1">
      <c r="A107" s="1013" t="s">
        <v>417</v>
      </c>
      <c r="B107" s="1013"/>
      <c r="C107" s="1013"/>
      <c r="D107" s="1013"/>
      <c r="E107" s="1013"/>
      <c r="F107" s="1013"/>
      <c r="G107" s="1013"/>
      <c r="H107" s="1013"/>
      <c r="I107" s="1013"/>
      <c r="J107" s="1013"/>
      <c r="K107" s="1013"/>
      <c r="L107" s="1013"/>
      <c r="M107" s="1013"/>
      <c r="N107" s="1013"/>
    </row>
    <row r="108" spans="1:16384" customFormat="1">
      <c r="A108" s="1005"/>
      <c r="B108" s="1005"/>
      <c r="C108" s="1005"/>
      <c r="D108" s="1005"/>
      <c r="E108" s="1005"/>
      <c r="F108" s="1005"/>
      <c r="G108" s="1005"/>
      <c r="H108" s="1005"/>
      <c r="I108" s="1005"/>
      <c r="J108" s="1005"/>
      <c r="K108" s="1005"/>
      <c r="L108" s="1005"/>
      <c r="M108" s="1005"/>
      <c r="N108" s="1005"/>
    </row>
    <row r="118" spans="1:14" hidden="1">
      <c r="A118" s="1005"/>
      <c r="B118" s="1005"/>
      <c r="C118" s="1005"/>
      <c r="D118" s="1005"/>
      <c r="E118" s="1005"/>
      <c r="F118" s="1005"/>
      <c r="G118" s="1005"/>
      <c r="H118" s="1005"/>
      <c r="I118" s="1005"/>
      <c r="J118" s="1005"/>
      <c r="K118" s="1005"/>
      <c r="L118" s="1005"/>
      <c r="M118" s="1005"/>
      <c r="N118" s="1005"/>
    </row>
    <row r="129" customFormat="1"/>
    <row r="130" customFormat="1"/>
    <row r="131" customFormat="1"/>
    <row r="132" customFormat="1"/>
    <row r="133" customFormat="1"/>
    <row r="134" customFormat="1" hidden="1"/>
    <row r="135" customFormat="1" hidden="1"/>
    <row r="136" customFormat="1" hidden="1"/>
    <row r="137" customFormat="1" hidden="1"/>
    <row r="138" customFormat="1" hidden="1"/>
    <row r="139" customFormat="1" hidden="1"/>
    <row r="140" customFormat="1" hidden="1"/>
    <row r="141" customFormat="1" hidden="1"/>
    <row r="142" customFormat="1" hidden="1"/>
    <row r="143" customFormat="1" hidden="1"/>
    <row r="144" customFormat="1" hidden="1"/>
    <row r="145" customFormat="1" hidden="1"/>
    <row r="146" customFormat="1" hidden="1"/>
    <row r="147" customFormat="1" hidden="1"/>
    <row r="148" customFormat="1" hidden="1"/>
    <row r="149" customFormat="1" hidden="1"/>
    <row r="150" customFormat="1" hidden="1"/>
    <row r="151" customFormat="1" hidden="1"/>
    <row r="152" customFormat="1" hidden="1"/>
    <row r="153" customFormat="1" hidden="1"/>
    <row r="154" customFormat="1" hidden="1"/>
    <row r="155" customFormat="1" hidden="1"/>
    <row r="156" customFormat="1" hidden="1"/>
    <row r="157" customFormat="1" hidden="1"/>
    <row r="158" customFormat="1" hidden="1"/>
    <row r="159" customFormat="1" hidden="1"/>
    <row r="160" customFormat="1" hidden="1"/>
    <row r="161" customFormat="1" hidden="1"/>
    <row r="162" customFormat="1" hidden="1"/>
    <row r="163" customFormat="1" hidden="1"/>
    <row r="164" customFormat="1" hidden="1"/>
    <row r="165" customFormat="1" hidden="1"/>
    <row r="166" customFormat="1" hidden="1"/>
    <row r="167" customFormat="1" hidden="1"/>
    <row r="168" customFormat="1" hidden="1"/>
    <row r="169" customFormat="1" hidden="1"/>
    <row r="170" customFormat="1" hidden="1"/>
    <row r="171" customFormat="1" hidden="1"/>
    <row r="172" customFormat="1" hidden="1"/>
    <row r="173" customFormat="1" hidden="1"/>
    <row r="174" customFormat="1" hidden="1"/>
    <row r="175" customFormat="1" hidden="1"/>
    <row r="176" customFormat="1" hidden="1"/>
    <row r="177" customFormat="1" hidden="1"/>
    <row r="178" customFormat="1" hidden="1"/>
    <row r="179" customFormat="1" hidden="1"/>
    <row r="180" customFormat="1" hidden="1"/>
    <row r="181" customFormat="1" hidden="1"/>
    <row r="182" customFormat="1" hidden="1"/>
    <row r="183" customFormat="1" hidden="1"/>
    <row r="184" customFormat="1" hidden="1"/>
    <row r="185" customFormat="1" hidden="1"/>
    <row r="186" customFormat="1" hidden="1"/>
    <row r="187" customFormat="1" hidden="1"/>
    <row r="188" customFormat="1" hidden="1"/>
    <row r="189" customFormat="1" hidden="1"/>
    <row r="190" customFormat="1" hidden="1"/>
    <row r="191" customFormat="1" hidden="1"/>
    <row r="192" customFormat="1" hidden="1"/>
    <row r="193" customFormat="1" hidden="1"/>
    <row r="194" customFormat="1" hidden="1"/>
    <row r="195" customFormat="1" hidden="1"/>
    <row r="196" customFormat="1" hidden="1"/>
    <row r="197" customFormat="1" hidden="1"/>
    <row r="198" customFormat="1" hidden="1"/>
    <row r="199" customFormat="1" hidden="1"/>
    <row r="200" customFormat="1" hidden="1"/>
    <row r="201" customFormat="1" hidden="1"/>
    <row r="202" customFormat="1" hidden="1"/>
    <row r="203" customFormat="1" hidden="1"/>
    <row r="204" customFormat="1" hidden="1"/>
    <row r="205" customFormat="1" hidden="1"/>
    <row r="206" customFormat="1" hidden="1"/>
    <row r="207" customFormat="1" hidden="1"/>
    <row r="208" customFormat="1" hidden="1"/>
    <row r="209" customFormat="1" hidden="1"/>
    <row r="210" customFormat="1" hidden="1"/>
    <row r="211" customFormat="1" hidden="1"/>
    <row r="212" customFormat="1" hidden="1"/>
    <row r="213" customFormat="1" hidden="1"/>
    <row r="214" customFormat="1" hidden="1"/>
    <row r="215" customFormat="1" hidden="1"/>
    <row r="216" customFormat="1" hidden="1"/>
    <row r="217" customFormat="1" hidden="1"/>
    <row r="218" customFormat="1" hidden="1"/>
    <row r="219" customFormat="1" hidden="1"/>
    <row r="220" customFormat="1" hidden="1"/>
  </sheetData>
  <mergeCells count="2443">
    <mergeCell ref="A105:N105"/>
    <mergeCell ref="A107:N107"/>
    <mergeCell ref="A5:N5"/>
    <mergeCell ref="A90:N90"/>
    <mergeCell ref="A92:N92"/>
    <mergeCell ref="A85:N85"/>
    <mergeCell ref="A86:N86"/>
    <mergeCell ref="A83:N83"/>
    <mergeCell ref="A89:N89"/>
    <mergeCell ref="A100:N100"/>
    <mergeCell ref="A96:N96"/>
    <mergeCell ref="A37:N37"/>
    <mergeCell ref="A54:N54"/>
    <mergeCell ref="A31:N31"/>
    <mergeCell ref="A32:N32"/>
    <mergeCell ref="A103:N103"/>
    <mergeCell ref="A101:N101"/>
    <mergeCell ref="A93:N93"/>
    <mergeCell ref="A104:N104"/>
    <mergeCell ref="A106:N106"/>
    <mergeCell ref="A45:N45"/>
    <mergeCell ref="A46:N46"/>
    <mergeCell ref="A1:N1"/>
    <mergeCell ref="A2:N2"/>
    <mergeCell ref="A3:N3"/>
    <mergeCell ref="A4:N4"/>
    <mergeCell ref="A6:N6"/>
    <mergeCell ref="A8:N8"/>
    <mergeCell ref="A57:N57"/>
    <mergeCell ref="A20:N20"/>
    <mergeCell ref="A21:N21"/>
    <mergeCell ref="A22:N23"/>
    <mergeCell ref="A10:N10"/>
    <mergeCell ref="A11:N11"/>
    <mergeCell ref="A12:N12"/>
    <mergeCell ref="A13:N13"/>
    <mergeCell ref="A14:N14"/>
    <mergeCell ref="A16:N16"/>
    <mergeCell ref="A36:N36"/>
    <mergeCell ref="A7:N7"/>
    <mergeCell ref="A15:N15"/>
    <mergeCell ref="A9:N9"/>
    <mergeCell ref="A17:N17"/>
    <mergeCell ref="A18:N19"/>
    <mergeCell ref="A24:N24"/>
    <mergeCell ref="A25:N26"/>
    <mergeCell ref="O41:AB41"/>
    <mergeCell ref="AC41:AP41"/>
    <mergeCell ref="AQ41:BD41"/>
    <mergeCell ref="BE41:BR41"/>
    <mergeCell ref="BS41:CF41"/>
    <mergeCell ref="A52:N52"/>
    <mergeCell ref="A44:N44"/>
    <mergeCell ref="A53:N53"/>
    <mergeCell ref="A55:N55"/>
    <mergeCell ref="A50:N50"/>
    <mergeCell ref="O50:P50"/>
    <mergeCell ref="A67:N67"/>
    <mergeCell ref="A68:N68"/>
    <mergeCell ref="A69:N69"/>
    <mergeCell ref="A70:N70"/>
    <mergeCell ref="A78:N78"/>
    <mergeCell ref="A80:N80"/>
    <mergeCell ref="A58:N58"/>
    <mergeCell ref="A59:N59"/>
    <mergeCell ref="A77:N77"/>
    <mergeCell ref="A41:N41"/>
    <mergeCell ref="A61:N61"/>
    <mergeCell ref="A64:N64"/>
    <mergeCell ref="A63:N63"/>
    <mergeCell ref="A62:N62"/>
    <mergeCell ref="A75:N75"/>
    <mergeCell ref="A76:N76"/>
    <mergeCell ref="A72:N72"/>
    <mergeCell ref="A73:N73"/>
    <mergeCell ref="A74:N74"/>
    <mergeCell ref="O45:P45"/>
    <mergeCell ref="O46:P46"/>
    <mergeCell ref="RW41:SJ41"/>
    <mergeCell ref="CG41:CT41"/>
    <mergeCell ref="CU41:DH41"/>
    <mergeCell ref="A28:N28"/>
    <mergeCell ref="A29:N30"/>
    <mergeCell ref="A33:N33"/>
    <mergeCell ref="A34:N35"/>
    <mergeCell ref="A87:N87"/>
    <mergeCell ref="A88:N88"/>
    <mergeCell ref="A99:N99"/>
    <mergeCell ref="A102:N102"/>
    <mergeCell ref="A47:N47"/>
    <mergeCell ref="A43:N43"/>
    <mergeCell ref="A42:N42"/>
    <mergeCell ref="A49:N49"/>
    <mergeCell ref="A48:N48"/>
    <mergeCell ref="IE41:IR41"/>
    <mergeCell ref="IS41:JF41"/>
    <mergeCell ref="A56:N56"/>
    <mergeCell ref="A79:N79"/>
    <mergeCell ref="A91:N91"/>
    <mergeCell ref="A97:N97"/>
    <mergeCell ref="A94:N94"/>
    <mergeCell ref="A95:N95"/>
    <mergeCell ref="A98:N98"/>
    <mergeCell ref="A65:N65"/>
    <mergeCell ref="A60:N60"/>
    <mergeCell ref="A71:N71"/>
    <mergeCell ref="A66:N66"/>
    <mergeCell ref="A81:N81"/>
    <mergeCell ref="A82:N82"/>
    <mergeCell ref="A84:N84"/>
    <mergeCell ref="NA41:NN41"/>
    <mergeCell ref="NO41:OB41"/>
    <mergeCell ref="OC41:OP41"/>
    <mergeCell ref="OQ41:PD41"/>
    <mergeCell ref="PE41:PR41"/>
    <mergeCell ref="PS41:QF41"/>
    <mergeCell ref="QG41:QT41"/>
    <mergeCell ref="QU41:RH41"/>
    <mergeCell ref="RI41:RV41"/>
    <mergeCell ref="JG41:JT41"/>
    <mergeCell ref="JU41:KH41"/>
    <mergeCell ref="KI41:KV41"/>
    <mergeCell ref="KW41:LJ41"/>
    <mergeCell ref="LK41:LX41"/>
    <mergeCell ref="LY41:ML41"/>
    <mergeCell ref="MM41:MZ41"/>
    <mergeCell ref="DI41:DV41"/>
    <mergeCell ref="DW41:EJ41"/>
    <mergeCell ref="EK41:EX41"/>
    <mergeCell ref="EY41:FL41"/>
    <mergeCell ref="FM41:FZ41"/>
    <mergeCell ref="GA41:GN41"/>
    <mergeCell ref="GO41:HB41"/>
    <mergeCell ref="HC41:HP41"/>
    <mergeCell ref="HQ41:ID41"/>
    <mergeCell ref="WS41:XF41"/>
    <mergeCell ref="XG41:XT41"/>
    <mergeCell ref="XU41:YH41"/>
    <mergeCell ref="YI41:YV41"/>
    <mergeCell ref="YW41:ZJ41"/>
    <mergeCell ref="ZK41:ZX41"/>
    <mergeCell ref="ZY41:AAL41"/>
    <mergeCell ref="AAM41:AAZ41"/>
    <mergeCell ref="ABA41:ABN41"/>
    <mergeCell ref="SK41:SX41"/>
    <mergeCell ref="SY41:TL41"/>
    <mergeCell ref="TM41:TZ41"/>
    <mergeCell ref="UA41:UN41"/>
    <mergeCell ref="UO41:VB41"/>
    <mergeCell ref="VC41:VP41"/>
    <mergeCell ref="VQ41:WD41"/>
    <mergeCell ref="WE41:WR41"/>
    <mergeCell ref="AGK41:AGX41"/>
    <mergeCell ref="AGY41:AHL41"/>
    <mergeCell ref="AHM41:AHZ41"/>
    <mergeCell ref="AIA41:AIN41"/>
    <mergeCell ref="AIO41:AJB41"/>
    <mergeCell ref="AJC41:AJP41"/>
    <mergeCell ref="AJQ41:AKD41"/>
    <mergeCell ref="AKE41:AKR41"/>
    <mergeCell ref="AKS41:ALF41"/>
    <mergeCell ref="ABO41:ACB41"/>
    <mergeCell ref="ACC41:ACP41"/>
    <mergeCell ref="ACQ41:ADD41"/>
    <mergeCell ref="ADE41:ADR41"/>
    <mergeCell ref="ADS41:AEF41"/>
    <mergeCell ref="AEG41:AET41"/>
    <mergeCell ref="AEU41:AFH41"/>
    <mergeCell ref="AFI41:AFV41"/>
    <mergeCell ref="AFW41:AGJ41"/>
    <mergeCell ref="AQC41:AQP41"/>
    <mergeCell ref="AQQ41:ARD41"/>
    <mergeCell ref="ARE41:ARR41"/>
    <mergeCell ref="ARS41:ASF41"/>
    <mergeCell ref="ASG41:AST41"/>
    <mergeCell ref="ASU41:ATH41"/>
    <mergeCell ref="ATI41:ATV41"/>
    <mergeCell ref="ATW41:AUJ41"/>
    <mergeCell ref="AUK41:AUX41"/>
    <mergeCell ref="ALG41:ALT41"/>
    <mergeCell ref="ALU41:AMH41"/>
    <mergeCell ref="AMI41:AMV41"/>
    <mergeCell ref="AMW41:ANJ41"/>
    <mergeCell ref="ANK41:ANX41"/>
    <mergeCell ref="ANY41:AOL41"/>
    <mergeCell ref="AOM41:AOZ41"/>
    <mergeCell ref="APA41:APN41"/>
    <mergeCell ref="APO41:AQB41"/>
    <mergeCell ref="AZU41:BAH41"/>
    <mergeCell ref="BAI41:BAV41"/>
    <mergeCell ref="BAW41:BBJ41"/>
    <mergeCell ref="BBK41:BBX41"/>
    <mergeCell ref="BBY41:BCL41"/>
    <mergeCell ref="BCM41:BCZ41"/>
    <mergeCell ref="BDA41:BDN41"/>
    <mergeCell ref="BDO41:BEB41"/>
    <mergeCell ref="BEC41:BEP41"/>
    <mergeCell ref="AUY41:AVL41"/>
    <mergeCell ref="AVM41:AVZ41"/>
    <mergeCell ref="AWA41:AWN41"/>
    <mergeCell ref="AWO41:AXB41"/>
    <mergeCell ref="AXC41:AXP41"/>
    <mergeCell ref="AXQ41:AYD41"/>
    <mergeCell ref="AYE41:AYR41"/>
    <mergeCell ref="AYS41:AZF41"/>
    <mergeCell ref="AZG41:AZT41"/>
    <mergeCell ref="BJM41:BJZ41"/>
    <mergeCell ref="BKA41:BKN41"/>
    <mergeCell ref="BKO41:BLB41"/>
    <mergeCell ref="BLC41:BLP41"/>
    <mergeCell ref="BLQ41:BMD41"/>
    <mergeCell ref="BME41:BMR41"/>
    <mergeCell ref="BMS41:BNF41"/>
    <mergeCell ref="BNG41:BNT41"/>
    <mergeCell ref="BNU41:BOH41"/>
    <mergeCell ref="BEQ41:BFD41"/>
    <mergeCell ref="BFE41:BFR41"/>
    <mergeCell ref="BFS41:BGF41"/>
    <mergeCell ref="BGG41:BGT41"/>
    <mergeCell ref="BGU41:BHH41"/>
    <mergeCell ref="BHI41:BHV41"/>
    <mergeCell ref="BHW41:BIJ41"/>
    <mergeCell ref="BIK41:BIX41"/>
    <mergeCell ref="BIY41:BJL41"/>
    <mergeCell ref="BTE41:BTR41"/>
    <mergeCell ref="BTS41:BUF41"/>
    <mergeCell ref="BUG41:BUT41"/>
    <mergeCell ref="BUU41:BVH41"/>
    <mergeCell ref="BVI41:BVV41"/>
    <mergeCell ref="BVW41:BWJ41"/>
    <mergeCell ref="BWK41:BWX41"/>
    <mergeCell ref="BWY41:BXL41"/>
    <mergeCell ref="BXM41:BXZ41"/>
    <mergeCell ref="BOI41:BOV41"/>
    <mergeCell ref="BOW41:BPJ41"/>
    <mergeCell ref="BPK41:BPX41"/>
    <mergeCell ref="BPY41:BQL41"/>
    <mergeCell ref="BQM41:BQZ41"/>
    <mergeCell ref="BRA41:BRN41"/>
    <mergeCell ref="BRO41:BSB41"/>
    <mergeCell ref="BSC41:BSP41"/>
    <mergeCell ref="BSQ41:BTD41"/>
    <mergeCell ref="CCW41:CDJ41"/>
    <mergeCell ref="CDK41:CDX41"/>
    <mergeCell ref="CDY41:CEL41"/>
    <mergeCell ref="CEM41:CEZ41"/>
    <mergeCell ref="CFA41:CFN41"/>
    <mergeCell ref="CFO41:CGB41"/>
    <mergeCell ref="CGC41:CGP41"/>
    <mergeCell ref="CGQ41:CHD41"/>
    <mergeCell ref="CHE41:CHR41"/>
    <mergeCell ref="BYA41:BYN41"/>
    <mergeCell ref="BYO41:BZB41"/>
    <mergeCell ref="BZC41:BZP41"/>
    <mergeCell ref="BZQ41:CAD41"/>
    <mergeCell ref="CAE41:CAR41"/>
    <mergeCell ref="CAS41:CBF41"/>
    <mergeCell ref="CBG41:CBT41"/>
    <mergeCell ref="CBU41:CCH41"/>
    <mergeCell ref="CCI41:CCV41"/>
    <mergeCell ref="CMO41:CNB41"/>
    <mergeCell ref="CNC41:CNP41"/>
    <mergeCell ref="CNQ41:COD41"/>
    <mergeCell ref="COE41:COR41"/>
    <mergeCell ref="COS41:CPF41"/>
    <mergeCell ref="CPG41:CPT41"/>
    <mergeCell ref="CPU41:CQH41"/>
    <mergeCell ref="CQI41:CQV41"/>
    <mergeCell ref="CQW41:CRJ41"/>
    <mergeCell ref="CHS41:CIF41"/>
    <mergeCell ref="CIG41:CIT41"/>
    <mergeCell ref="CIU41:CJH41"/>
    <mergeCell ref="CJI41:CJV41"/>
    <mergeCell ref="CJW41:CKJ41"/>
    <mergeCell ref="CKK41:CKX41"/>
    <mergeCell ref="CKY41:CLL41"/>
    <mergeCell ref="CLM41:CLZ41"/>
    <mergeCell ref="CMA41:CMN41"/>
    <mergeCell ref="CWG41:CWT41"/>
    <mergeCell ref="CWU41:CXH41"/>
    <mergeCell ref="CXI41:CXV41"/>
    <mergeCell ref="CXW41:CYJ41"/>
    <mergeCell ref="CYK41:CYX41"/>
    <mergeCell ref="CYY41:CZL41"/>
    <mergeCell ref="CZM41:CZZ41"/>
    <mergeCell ref="DAA41:DAN41"/>
    <mergeCell ref="DAO41:DBB41"/>
    <mergeCell ref="CRK41:CRX41"/>
    <mergeCell ref="CRY41:CSL41"/>
    <mergeCell ref="CSM41:CSZ41"/>
    <mergeCell ref="CTA41:CTN41"/>
    <mergeCell ref="CTO41:CUB41"/>
    <mergeCell ref="CUC41:CUP41"/>
    <mergeCell ref="CUQ41:CVD41"/>
    <mergeCell ref="CVE41:CVR41"/>
    <mergeCell ref="CVS41:CWF41"/>
    <mergeCell ref="DFY41:DGL41"/>
    <mergeCell ref="DGM41:DGZ41"/>
    <mergeCell ref="DHA41:DHN41"/>
    <mergeCell ref="DHO41:DIB41"/>
    <mergeCell ref="DIC41:DIP41"/>
    <mergeCell ref="DIQ41:DJD41"/>
    <mergeCell ref="DJE41:DJR41"/>
    <mergeCell ref="DJS41:DKF41"/>
    <mergeCell ref="DKG41:DKT41"/>
    <mergeCell ref="DBC41:DBP41"/>
    <mergeCell ref="DBQ41:DCD41"/>
    <mergeCell ref="DCE41:DCR41"/>
    <mergeCell ref="DCS41:DDF41"/>
    <mergeCell ref="DDG41:DDT41"/>
    <mergeCell ref="DDU41:DEH41"/>
    <mergeCell ref="DEI41:DEV41"/>
    <mergeCell ref="DEW41:DFJ41"/>
    <mergeCell ref="DFK41:DFX41"/>
    <mergeCell ref="DPQ41:DQD41"/>
    <mergeCell ref="DQE41:DQR41"/>
    <mergeCell ref="DQS41:DRF41"/>
    <mergeCell ref="DRG41:DRT41"/>
    <mergeCell ref="DRU41:DSH41"/>
    <mergeCell ref="DSI41:DSV41"/>
    <mergeCell ref="DSW41:DTJ41"/>
    <mergeCell ref="DTK41:DTX41"/>
    <mergeCell ref="DTY41:DUL41"/>
    <mergeCell ref="DKU41:DLH41"/>
    <mergeCell ref="DLI41:DLV41"/>
    <mergeCell ref="DLW41:DMJ41"/>
    <mergeCell ref="DMK41:DMX41"/>
    <mergeCell ref="DMY41:DNL41"/>
    <mergeCell ref="DNM41:DNZ41"/>
    <mergeCell ref="DOA41:DON41"/>
    <mergeCell ref="DOO41:DPB41"/>
    <mergeCell ref="DPC41:DPP41"/>
    <mergeCell ref="DZI41:DZV41"/>
    <mergeCell ref="DZW41:EAJ41"/>
    <mergeCell ref="EAK41:EAX41"/>
    <mergeCell ref="EAY41:EBL41"/>
    <mergeCell ref="EBM41:EBZ41"/>
    <mergeCell ref="ECA41:ECN41"/>
    <mergeCell ref="ECO41:EDB41"/>
    <mergeCell ref="EDC41:EDP41"/>
    <mergeCell ref="EDQ41:EED41"/>
    <mergeCell ref="DUM41:DUZ41"/>
    <mergeCell ref="DVA41:DVN41"/>
    <mergeCell ref="DVO41:DWB41"/>
    <mergeCell ref="DWC41:DWP41"/>
    <mergeCell ref="DWQ41:DXD41"/>
    <mergeCell ref="DXE41:DXR41"/>
    <mergeCell ref="DXS41:DYF41"/>
    <mergeCell ref="DYG41:DYT41"/>
    <mergeCell ref="DYU41:DZH41"/>
    <mergeCell ref="EJA41:EJN41"/>
    <mergeCell ref="EJO41:EKB41"/>
    <mergeCell ref="EKC41:EKP41"/>
    <mergeCell ref="EKQ41:ELD41"/>
    <mergeCell ref="ELE41:ELR41"/>
    <mergeCell ref="ELS41:EMF41"/>
    <mergeCell ref="EMG41:EMT41"/>
    <mergeCell ref="EMU41:ENH41"/>
    <mergeCell ref="ENI41:ENV41"/>
    <mergeCell ref="EEE41:EER41"/>
    <mergeCell ref="EES41:EFF41"/>
    <mergeCell ref="EFG41:EFT41"/>
    <mergeCell ref="EFU41:EGH41"/>
    <mergeCell ref="EGI41:EGV41"/>
    <mergeCell ref="EGW41:EHJ41"/>
    <mergeCell ref="EHK41:EHX41"/>
    <mergeCell ref="EHY41:EIL41"/>
    <mergeCell ref="EIM41:EIZ41"/>
    <mergeCell ref="ESS41:ETF41"/>
    <mergeCell ref="ETG41:ETT41"/>
    <mergeCell ref="ETU41:EUH41"/>
    <mergeCell ref="EUI41:EUV41"/>
    <mergeCell ref="EUW41:EVJ41"/>
    <mergeCell ref="EVK41:EVX41"/>
    <mergeCell ref="EVY41:EWL41"/>
    <mergeCell ref="EWM41:EWZ41"/>
    <mergeCell ref="EXA41:EXN41"/>
    <mergeCell ref="ENW41:EOJ41"/>
    <mergeCell ref="EOK41:EOX41"/>
    <mergeCell ref="EOY41:EPL41"/>
    <mergeCell ref="EPM41:EPZ41"/>
    <mergeCell ref="EQA41:EQN41"/>
    <mergeCell ref="EQO41:ERB41"/>
    <mergeCell ref="ERC41:ERP41"/>
    <mergeCell ref="ERQ41:ESD41"/>
    <mergeCell ref="ESE41:ESR41"/>
    <mergeCell ref="FCK41:FCX41"/>
    <mergeCell ref="FCY41:FDL41"/>
    <mergeCell ref="FDM41:FDZ41"/>
    <mergeCell ref="FEA41:FEN41"/>
    <mergeCell ref="FEO41:FFB41"/>
    <mergeCell ref="FFC41:FFP41"/>
    <mergeCell ref="FFQ41:FGD41"/>
    <mergeCell ref="FGE41:FGR41"/>
    <mergeCell ref="FGS41:FHF41"/>
    <mergeCell ref="EXO41:EYB41"/>
    <mergeCell ref="EYC41:EYP41"/>
    <mergeCell ref="EYQ41:EZD41"/>
    <mergeCell ref="EZE41:EZR41"/>
    <mergeCell ref="EZS41:FAF41"/>
    <mergeCell ref="FAG41:FAT41"/>
    <mergeCell ref="FAU41:FBH41"/>
    <mergeCell ref="FBI41:FBV41"/>
    <mergeCell ref="FBW41:FCJ41"/>
    <mergeCell ref="FMC41:FMP41"/>
    <mergeCell ref="FMQ41:FND41"/>
    <mergeCell ref="FNE41:FNR41"/>
    <mergeCell ref="FNS41:FOF41"/>
    <mergeCell ref="FOG41:FOT41"/>
    <mergeCell ref="FOU41:FPH41"/>
    <mergeCell ref="FPI41:FPV41"/>
    <mergeCell ref="FPW41:FQJ41"/>
    <mergeCell ref="FQK41:FQX41"/>
    <mergeCell ref="FHG41:FHT41"/>
    <mergeCell ref="FHU41:FIH41"/>
    <mergeCell ref="FII41:FIV41"/>
    <mergeCell ref="FIW41:FJJ41"/>
    <mergeCell ref="FJK41:FJX41"/>
    <mergeCell ref="FJY41:FKL41"/>
    <mergeCell ref="FKM41:FKZ41"/>
    <mergeCell ref="FLA41:FLN41"/>
    <mergeCell ref="FLO41:FMB41"/>
    <mergeCell ref="FVU41:FWH41"/>
    <mergeCell ref="FWI41:FWV41"/>
    <mergeCell ref="FWW41:FXJ41"/>
    <mergeCell ref="FXK41:FXX41"/>
    <mergeCell ref="FXY41:FYL41"/>
    <mergeCell ref="FYM41:FYZ41"/>
    <mergeCell ref="FZA41:FZN41"/>
    <mergeCell ref="FZO41:GAB41"/>
    <mergeCell ref="GAC41:GAP41"/>
    <mergeCell ref="FQY41:FRL41"/>
    <mergeCell ref="FRM41:FRZ41"/>
    <mergeCell ref="FSA41:FSN41"/>
    <mergeCell ref="FSO41:FTB41"/>
    <mergeCell ref="FTC41:FTP41"/>
    <mergeCell ref="FTQ41:FUD41"/>
    <mergeCell ref="FUE41:FUR41"/>
    <mergeCell ref="FUS41:FVF41"/>
    <mergeCell ref="FVG41:FVT41"/>
    <mergeCell ref="GFM41:GFZ41"/>
    <mergeCell ref="GGA41:GGN41"/>
    <mergeCell ref="GGO41:GHB41"/>
    <mergeCell ref="GHC41:GHP41"/>
    <mergeCell ref="GHQ41:GID41"/>
    <mergeCell ref="GIE41:GIR41"/>
    <mergeCell ref="GIS41:GJF41"/>
    <mergeCell ref="GJG41:GJT41"/>
    <mergeCell ref="GJU41:GKH41"/>
    <mergeCell ref="GAQ41:GBD41"/>
    <mergeCell ref="GBE41:GBR41"/>
    <mergeCell ref="GBS41:GCF41"/>
    <mergeCell ref="GCG41:GCT41"/>
    <mergeCell ref="GCU41:GDH41"/>
    <mergeCell ref="GDI41:GDV41"/>
    <mergeCell ref="GDW41:GEJ41"/>
    <mergeCell ref="GEK41:GEX41"/>
    <mergeCell ref="GEY41:GFL41"/>
    <mergeCell ref="GPE41:GPR41"/>
    <mergeCell ref="GPS41:GQF41"/>
    <mergeCell ref="GQG41:GQT41"/>
    <mergeCell ref="GQU41:GRH41"/>
    <mergeCell ref="GRI41:GRV41"/>
    <mergeCell ref="GRW41:GSJ41"/>
    <mergeCell ref="GSK41:GSX41"/>
    <mergeCell ref="GSY41:GTL41"/>
    <mergeCell ref="GTM41:GTZ41"/>
    <mergeCell ref="GKI41:GKV41"/>
    <mergeCell ref="GKW41:GLJ41"/>
    <mergeCell ref="GLK41:GLX41"/>
    <mergeCell ref="GLY41:GML41"/>
    <mergeCell ref="GMM41:GMZ41"/>
    <mergeCell ref="GNA41:GNN41"/>
    <mergeCell ref="GNO41:GOB41"/>
    <mergeCell ref="GOC41:GOP41"/>
    <mergeCell ref="GOQ41:GPD41"/>
    <mergeCell ref="GYW41:GZJ41"/>
    <mergeCell ref="GZK41:GZX41"/>
    <mergeCell ref="GZY41:HAL41"/>
    <mergeCell ref="HAM41:HAZ41"/>
    <mergeCell ref="HBA41:HBN41"/>
    <mergeCell ref="HBO41:HCB41"/>
    <mergeCell ref="HCC41:HCP41"/>
    <mergeCell ref="HCQ41:HDD41"/>
    <mergeCell ref="HDE41:HDR41"/>
    <mergeCell ref="GUA41:GUN41"/>
    <mergeCell ref="GUO41:GVB41"/>
    <mergeCell ref="GVC41:GVP41"/>
    <mergeCell ref="GVQ41:GWD41"/>
    <mergeCell ref="GWE41:GWR41"/>
    <mergeCell ref="GWS41:GXF41"/>
    <mergeCell ref="GXG41:GXT41"/>
    <mergeCell ref="GXU41:GYH41"/>
    <mergeCell ref="GYI41:GYV41"/>
    <mergeCell ref="HIO41:HJB41"/>
    <mergeCell ref="HJC41:HJP41"/>
    <mergeCell ref="HJQ41:HKD41"/>
    <mergeCell ref="HKE41:HKR41"/>
    <mergeCell ref="HKS41:HLF41"/>
    <mergeCell ref="HLG41:HLT41"/>
    <mergeCell ref="HLU41:HMH41"/>
    <mergeCell ref="HMI41:HMV41"/>
    <mergeCell ref="HMW41:HNJ41"/>
    <mergeCell ref="HDS41:HEF41"/>
    <mergeCell ref="HEG41:HET41"/>
    <mergeCell ref="HEU41:HFH41"/>
    <mergeCell ref="HFI41:HFV41"/>
    <mergeCell ref="HFW41:HGJ41"/>
    <mergeCell ref="HGK41:HGX41"/>
    <mergeCell ref="HGY41:HHL41"/>
    <mergeCell ref="HHM41:HHZ41"/>
    <mergeCell ref="HIA41:HIN41"/>
    <mergeCell ref="HSG41:HST41"/>
    <mergeCell ref="HSU41:HTH41"/>
    <mergeCell ref="HTI41:HTV41"/>
    <mergeCell ref="HTW41:HUJ41"/>
    <mergeCell ref="HUK41:HUX41"/>
    <mergeCell ref="HUY41:HVL41"/>
    <mergeCell ref="HVM41:HVZ41"/>
    <mergeCell ref="HWA41:HWN41"/>
    <mergeCell ref="HWO41:HXB41"/>
    <mergeCell ref="HNK41:HNX41"/>
    <mergeCell ref="HNY41:HOL41"/>
    <mergeCell ref="HOM41:HOZ41"/>
    <mergeCell ref="HPA41:HPN41"/>
    <mergeCell ref="HPO41:HQB41"/>
    <mergeCell ref="HQC41:HQP41"/>
    <mergeCell ref="HQQ41:HRD41"/>
    <mergeCell ref="HRE41:HRR41"/>
    <mergeCell ref="HRS41:HSF41"/>
    <mergeCell ref="IBY41:ICL41"/>
    <mergeCell ref="ICM41:ICZ41"/>
    <mergeCell ref="IDA41:IDN41"/>
    <mergeCell ref="IDO41:IEB41"/>
    <mergeCell ref="IEC41:IEP41"/>
    <mergeCell ref="IEQ41:IFD41"/>
    <mergeCell ref="IFE41:IFR41"/>
    <mergeCell ref="IFS41:IGF41"/>
    <mergeCell ref="IGG41:IGT41"/>
    <mergeCell ref="HXC41:HXP41"/>
    <mergeCell ref="HXQ41:HYD41"/>
    <mergeCell ref="HYE41:HYR41"/>
    <mergeCell ref="HYS41:HZF41"/>
    <mergeCell ref="HZG41:HZT41"/>
    <mergeCell ref="HZU41:IAH41"/>
    <mergeCell ref="IAI41:IAV41"/>
    <mergeCell ref="IAW41:IBJ41"/>
    <mergeCell ref="IBK41:IBX41"/>
    <mergeCell ref="ILQ41:IMD41"/>
    <mergeCell ref="IME41:IMR41"/>
    <mergeCell ref="IMS41:INF41"/>
    <mergeCell ref="ING41:INT41"/>
    <mergeCell ref="INU41:IOH41"/>
    <mergeCell ref="IOI41:IOV41"/>
    <mergeCell ref="IOW41:IPJ41"/>
    <mergeCell ref="IPK41:IPX41"/>
    <mergeCell ref="IPY41:IQL41"/>
    <mergeCell ref="IGU41:IHH41"/>
    <mergeCell ref="IHI41:IHV41"/>
    <mergeCell ref="IHW41:IIJ41"/>
    <mergeCell ref="IIK41:IIX41"/>
    <mergeCell ref="IIY41:IJL41"/>
    <mergeCell ref="IJM41:IJZ41"/>
    <mergeCell ref="IKA41:IKN41"/>
    <mergeCell ref="IKO41:ILB41"/>
    <mergeCell ref="ILC41:ILP41"/>
    <mergeCell ref="IVI41:IVV41"/>
    <mergeCell ref="IVW41:IWJ41"/>
    <mergeCell ref="IWK41:IWX41"/>
    <mergeCell ref="IWY41:IXL41"/>
    <mergeCell ref="IXM41:IXZ41"/>
    <mergeCell ref="IYA41:IYN41"/>
    <mergeCell ref="IYO41:IZB41"/>
    <mergeCell ref="IZC41:IZP41"/>
    <mergeCell ref="IZQ41:JAD41"/>
    <mergeCell ref="IQM41:IQZ41"/>
    <mergeCell ref="IRA41:IRN41"/>
    <mergeCell ref="IRO41:ISB41"/>
    <mergeCell ref="ISC41:ISP41"/>
    <mergeCell ref="ISQ41:ITD41"/>
    <mergeCell ref="ITE41:ITR41"/>
    <mergeCell ref="ITS41:IUF41"/>
    <mergeCell ref="IUG41:IUT41"/>
    <mergeCell ref="IUU41:IVH41"/>
    <mergeCell ref="JFA41:JFN41"/>
    <mergeCell ref="JFO41:JGB41"/>
    <mergeCell ref="JGC41:JGP41"/>
    <mergeCell ref="JGQ41:JHD41"/>
    <mergeCell ref="JHE41:JHR41"/>
    <mergeCell ref="JHS41:JIF41"/>
    <mergeCell ref="JIG41:JIT41"/>
    <mergeCell ref="JIU41:JJH41"/>
    <mergeCell ref="JJI41:JJV41"/>
    <mergeCell ref="JAE41:JAR41"/>
    <mergeCell ref="JAS41:JBF41"/>
    <mergeCell ref="JBG41:JBT41"/>
    <mergeCell ref="JBU41:JCH41"/>
    <mergeCell ref="JCI41:JCV41"/>
    <mergeCell ref="JCW41:JDJ41"/>
    <mergeCell ref="JDK41:JDX41"/>
    <mergeCell ref="JDY41:JEL41"/>
    <mergeCell ref="JEM41:JEZ41"/>
    <mergeCell ref="JOS41:JPF41"/>
    <mergeCell ref="JPG41:JPT41"/>
    <mergeCell ref="JPU41:JQH41"/>
    <mergeCell ref="JQI41:JQV41"/>
    <mergeCell ref="JQW41:JRJ41"/>
    <mergeCell ref="JRK41:JRX41"/>
    <mergeCell ref="JRY41:JSL41"/>
    <mergeCell ref="JSM41:JSZ41"/>
    <mergeCell ref="JTA41:JTN41"/>
    <mergeCell ref="JJW41:JKJ41"/>
    <mergeCell ref="JKK41:JKX41"/>
    <mergeCell ref="JKY41:JLL41"/>
    <mergeCell ref="JLM41:JLZ41"/>
    <mergeCell ref="JMA41:JMN41"/>
    <mergeCell ref="JMO41:JNB41"/>
    <mergeCell ref="JNC41:JNP41"/>
    <mergeCell ref="JNQ41:JOD41"/>
    <mergeCell ref="JOE41:JOR41"/>
    <mergeCell ref="JYK41:JYX41"/>
    <mergeCell ref="JYY41:JZL41"/>
    <mergeCell ref="JZM41:JZZ41"/>
    <mergeCell ref="KAA41:KAN41"/>
    <mergeCell ref="KAO41:KBB41"/>
    <mergeCell ref="KBC41:KBP41"/>
    <mergeCell ref="KBQ41:KCD41"/>
    <mergeCell ref="KCE41:KCR41"/>
    <mergeCell ref="KCS41:KDF41"/>
    <mergeCell ref="JTO41:JUB41"/>
    <mergeCell ref="JUC41:JUP41"/>
    <mergeCell ref="JUQ41:JVD41"/>
    <mergeCell ref="JVE41:JVR41"/>
    <mergeCell ref="JVS41:JWF41"/>
    <mergeCell ref="JWG41:JWT41"/>
    <mergeCell ref="JWU41:JXH41"/>
    <mergeCell ref="JXI41:JXV41"/>
    <mergeCell ref="JXW41:JYJ41"/>
    <mergeCell ref="KIC41:KIP41"/>
    <mergeCell ref="KIQ41:KJD41"/>
    <mergeCell ref="KJE41:KJR41"/>
    <mergeCell ref="KJS41:KKF41"/>
    <mergeCell ref="KKG41:KKT41"/>
    <mergeCell ref="KKU41:KLH41"/>
    <mergeCell ref="KLI41:KLV41"/>
    <mergeCell ref="KLW41:KMJ41"/>
    <mergeCell ref="KMK41:KMX41"/>
    <mergeCell ref="KDG41:KDT41"/>
    <mergeCell ref="KDU41:KEH41"/>
    <mergeCell ref="KEI41:KEV41"/>
    <mergeCell ref="KEW41:KFJ41"/>
    <mergeCell ref="KFK41:KFX41"/>
    <mergeCell ref="KFY41:KGL41"/>
    <mergeCell ref="KGM41:KGZ41"/>
    <mergeCell ref="KHA41:KHN41"/>
    <mergeCell ref="KHO41:KIB41"/>
    <mergeCell ref="KRU41:KSH41"/>
    <mergeCell ref="KSI41:KSV41"/>
    <mergeCell ref="KSW41:KTJ41"/>
    <mergeCell ref="KTK41:KTX41"/>
    <mergeCell ref="KTY41:KUL41"/>
    <mergeCell ref="KUM41:KUZ41"/>
    <mergeCell ref="KVA41:KVN41"/>
    <mergeCell ref="KVO41:KWB41"/>
    <mergeCell ref="KWC41:KWP41"/>
    <mergeCell ref="KMY41:KNL41"/>
    <mergeCell ref="KNM41:KNZ41"/>
    <mergeCell ref="KOA41:KON41"/>
    <mergeCell ref="KOO41:KPB41"/>
    <mergeCell ref="KPC41:KPP41"/>
    <mergeCell ref="KPQ41:KQD41"/>
    <mergeCell ref="KQE41:KQR41"/>
    <mergeCell ref="KQS41:KRF41"/>
    <mergeCell ref="KRG41:KRT41"/>
    <mergeCell ref="LBM41:LBZ41"/>
    <mergeCell ref="LCA41:LCN41"/>
    <mergeCell ref="LCO41:LDB41"/>
    <mergeCell ref="LDC41:LDP41"/>
    <mergeCell ref="LDQ41:LED41"/>
    <mergeCell ref="LEE41:LER41"/>
    <mergeCell ref="LES41:LFF41"/>
    <mergeCell ref="LFG41:LFT41"/>
    <mergeCell ref="LFU41:LGH41"/>
    <mergeCell ref="KWQ41:KXD41"/>
    <mergeCell ref="KXE41:KXR41"/>
    <mergeCell ref="KXS41:KYF41"/>
    <mergeCell ref="KYG41:KYT41"/>
    <mergeCell ref="KYU41:KZH41"/>
    <mergeCell ref="KZI41:KZV41"/>
    <mergeCell ref="KZW41:LAJ41"/>
    <mergeCell ref="LAK41:LAX41"/>
    <mergeCell ref="LAY41:LBL41"/>
    <mergeCell ref="LLE41:LLR41"/>
    <mergeCell ref="LLS41:LMF41"/>
    <mergeCell ref="LMG41:LMT41"/>
    <mergeCell ref="LMU41:LNH41"/>
    <mergeCell ref="LNI41:LNV41"/>
    <mergeCell ref="LNW41:LOJ41"/>
    <mergeCell ref="LOK41:LOX41"/>
    <mergeCell ref="LOY41:LPL41"/>
    <mergeCell ref="LPM41:LPZ41"/>
    <mergeCell ref="LGI41:LGV41"/>
    <mergeCell ref="LGW41:LHJ41"/>
    <mergeCell ref="LHK41:LHX41"/>
    <mergeCell ref="LHY41:LIL41"/>
    <mergeCell ref="LIM41:LIZ41"/>
    <mergeCell ref="LJA41:LJN41"/>
    <mergeCell ref="LJO41:LKB41"/>
    <mergeCell ref="LKC41:LKP41"/>
    <mergeCell ref="LKQ41:LLD41"/>
    <mergeCell ref="LUW41:LVJ41"/>
    <mergeCell ref="LVK41:LVX41"/>
    <mergeCell ref="LVY41:LWL41"/>
    <mergeCell ref="LWM41:LWZ41"/>
    <mergeCell ref="LXA41:LXN41"/>
    <mergeCell ref="LXO41:LYB41"/>
    <mergeCell ref="LYC41:LYP41"/>
    <mergeCell ref="LYQ41:LZD41"/>
    <mergeCell ref="LZE41:LZR41"/>
    <mergeCell ref="LQA41:LQN41"/>
    <mergeCell ref="LQO41:LRB41"/>
    <mergeCell ref="LRC41:LRP41"/>
    <mergeCell ref="LRQ41:LSD41"/>
    <mergeCell ref="LSE41:LSR41"/>
    <mergeCell ref="LSS41:LTF41"/>
    <mergeCell ref="LTG41:LTT41"/>
    <mergeCell ref="LTU41:LUH41"/>
    <mergeCell ref="LUI41:LUV41"/>
    <mergeCell ref="MEO41:MFB41"/>
    <mergeCell ref="MFC41:MFP41"/>
    <mergeCell ref="MFQ41:MGD41"/>
    <mergeCell ref="MGE41:MGR41"/>
    <mergeCell ref="MGS41:MHF41"/>
    <mergeCell ref="MHG41:MHT41"/>
    <mergeCell ref="MHU41:MIH41"/>
    <mergeCell ref="MII41:MIV41"/>
    <mergeCell ref="MIW41:MJJ41"/>
    <mergeCell ref="LZS41:MAF41"/>
    <mergeCell ref="MAG41:MAT41"/>
    <mergeCell ref="MAU41:MBH41"/>
    <mergeCell ref="MBI41:MBV41"/>
    <mergeCell ref="MBW41:MCJ41"/>
    <mergeCell ref="MCK41:MCX41"/>
    <mergeCell ref="MCY41:MDL41"/>
    <mergeCell ref="MDM41:MDZ41"/>
    <mergeCell ref="MEA41:MEN41"/>
    <mergeCell ref="MOG41:MOT41"/>
    <mergeCell ref="MOU41:MPH41"/>
    <mergeCell ref="MPI41:MPV41"/>
    <mergeCell ref="MPW41:MQJ41"/>
    <mergeCell ref="MQK41:MQX41"/>
    <mergeCell ref="MQY41:MRL41"/>
    <mergeCell ref="MRM41:MRZ41"/>
    <mergeCell ref="MSA41:MSN41"/>
    <mergeCell ref="MSO41:MTB41"/>
    <mergeCell ref="MJK41:MJX41"/>
    <mergeCell ref="MJY41:MKL41"/>
    <mergeCell ref="MKM41:MKZ41"/>
    <mergeCell ref="MLA41:MLN41"/>
    <mergeCell ref="MLO41:MMB41"/>
    <mergeCell ref="MMC41:MMP41"/>
    <mergeCell ref="MMQ41:MND41"/>
    <mergeCell ref="MNE41:MNR41"/>
    <mergeCell ref="MNS41:MOF41"/>
    <mergeCell ref="MXY41:MYL41"/>
    <mergeCell ref="MYM41:MYZ41"/>
    <mergeCell ref="MZA41:MZN41"/>
    <mergeCell ref="MZO41:NAB41"/>
    <mergeCell ref="NAC41:NAP41"/>
    <mergeCell ref="NAQ41:NBD41"/>
    <mergeCell ref="NBE41:NBR41"/>
    <mergeCell ref="NBS41:NCF41"/>
    <mergeCell ref="NCG41:NCT41"/>
    <mergeCell ref="MTC41:MTP41"/>
    <mergeCell ref="MTQ41:MUD41"/>
    <mergeCell ref="MUE41:MUR41"/>
    <mergeCell ref="MUS41:MVF41"/>
    <mergeCell ref="MVG41:MVT41"/>
    <mergeCell ref="MVU41:MWH41"/>
    <mergeCell ref="MWI41:MWV41"/>
    <mergeCell ref="MWW41:MXJ41"/>
    <mergeCell ref="MXK41:MXX41"/>
    <mergeCell ref="NHQ41:NID41"/>
    <mergeCell ref="NIE41:NIR41"/>
    <mergeCell ref="NIS41:NJF41"/>
    <mergeCell ref="NJG41:NJT41"/>
    <mergeCell ref="NJU41:NKH41"/>
    <mergeCell ref="NKI41:NKV41"/>
    <mergeCell ref="NKW41:NLJ41"/>
    <mergeCell ref="NLK41:NLX41"/>
    <mergeCell ref="NLY41:NML41"/>
    <mergeCell ref="NCU41:NDH41"/>
    <mergeCell ref="NDI41:NDV41"/>
    <mergeCell ref="NDW41:NEJ41"/>
    <mergeCell ref="NEK41:NEX41"/>
    <mergeCell ref="NEY41:NFL41"/>
    <mergeCell ref="NFM41:NFZ41"/>
    <mergeCell ref="NGA41:NGN41"/>
    <mergeCell ref="NGO41:NHB41"/>
    <mergeCell ref="NHC41:NHP41"/>
    <mergeCell ref="NRI41:NRV41"/>
    <mergeCell ref="NRW41:NSJ41"/>
    <mergeCell ref="NSK41:NSX41"/>
    <mergeCell ref="NSY41:NTL41"/>
    <mergeCell ref="NTM41:NTZ41"/>
    <mergeCell ref="NUA41:NUN41"/>
    <mergeCell ref="NUO41:NVB41"/>
    <mergeCell ref="NVC41:NVP41"/>
    <mergeCell ref="NVQ41:NWD41"/>
    <mergeCell ref="NMM41:NMZ41"/>
    <mergeCell ref="NNA41:NNN41"/>
    <mergeCell ref="NNO41:NOB41"/>
    <mergeCell ref="NOC41:NOP41"/>
    <mergeCell ref="NOQ41:NPD41"/>
    <mergeCell ref="NPE41:NPR41"/>
    <mergeCell ref="NPS41:NQF41"/>
    <mergeCell ref="NQG41:NQT41"/>
    <mergeCell ref="NQU41:NRH41"/>
    <mergeCell ref="OBA41:OBN41"/>
    <mergeCell ref="OBO41:OCB41"/>
    <mergeCell ref="OCC41:OCP41"/>
    <mergeCell ref="OCQ41:ODD41"/>
    <mergeCell ref="ODE41:ODR41"/>
    <mergeCell ref="ODS41:OEF41"/>
    <mergeCell ref="OEG41:OET41"/>
    <mergeCell ref="OEU41:OFH41"/>
    <mergeCell ref="OFI41:OFV41"/>
    <mergeCell ref="NWE41:NWR41"/>
    <mergeCell ref="NWS41:NXF41"/>
    <mergeCell ref="NXG41:NXT41"/>
    <mergeCell ref="NXU41:NYH41"/>
    <mergeCell ref="NYI41:NYV41"/>
    <mergeCell ref="NYW41:NZJ41"/>
    <mergeCell ref="NZK41:NZX41"/>
    <mergeCell ref="NZY41:OAL41"/>
    <mergeCell ref="OAM41:OAZ41"/>
    <mergeCell ref="OKS41:OLF41"/>
    <mergeCell ref="OLG41:OLT41"/>
    <mergeCell ref="OLU41:OMH41"/>
    <mergeCell ref="OMI41:OMV41"/>
    <mergeCell ref="OMW41:ONJ41"/>
    <mergeCell ref="ONK41:ONX41"/>
    <mergeCell ref="ONY41:OOL41"/>
    <mergeCell ref="OOM41:OOZ41"/>
    <mergeCell ref="OPA41:OPN41"/>
    <mergeCell ref="OFW41:OGJ41"/>
    <mergeCell ref="OGK41:OGX41"/>
    <mergeCell ref="OGY41:OHL41"/>
    <mergeCell ref="OHM41:OHZ41"/>
    <mergeCell ref="OIA41:OIN41"/>
    <mergeCell ref="OIO41:OJB41"/>
    <mergeCell ref="OJC41:OJP41"/>
    <mergeCell ref="OJQ41:OKD41"/>
    <mergeCell ref="OKE41:OKR41"/>
    <mergeCell ref="OUK41:OUX41"/>
    <mergeCell ref="OUY41:OVL41"/>
    <mergeCell ref="OVM41:OVZ41"/>
    <mergeCell ref="OWA41:OWN41"/>
    <mergeCell ref="OWO41:OXB41"/>
    <mergeCell ref="OXC41:OXP41"/>
    <mergeCell ref="OXQ41:OYD41"/>
    <mergeCell ref="OYE41:OYR41"/>
    <mergeCell ref="OYS41:OZF41"/>
    <mergeCell ref="OPO41:OQB41"/>
    <mergeCell ref="OQC41:OQP41"/>
    <mergeCell ref="OQQ41:ORD41"/>
    <mergeCell ref="ORE41:ORR41"/>
    <mergeCell ref="ORS41:OSF41"/>
    <mergeCell ref="OSG41:OST41"/>
    <mergeCell ref="OSU41:OTH41"/>
    <mergeCell ref="OTI41:OTV41"/>
    <mergeCell ref="OTW41:OUJ41"/>
    <mergeCell ref="PEC41:PEP41"/>
    <mergeCell ref="PEQ41:PFD41"/>
    <mergeCell ref="PFE41:PFR41"/>
    <mergeCell ref="PFS41:PGF41"/>
    <mergeCell ref="PGG41:PGT41"/>
    <mergeCell ref="PGU41:PHH41"/>
    <mergeCell ref="PHI41:PHV41"/>
    <mergeCell ref="PHW41:PIJ41"/>
    <mergeCell ref="PIK41:PIX41"/>
    <mergeCell ref="OZG41:OZT41"/>
    <mergeCell ref="OZU41:PAH41"/>
    <mergeCell ref="PAI41:PAV41"/>
    <mergeCell ref="PAW41:PBJ41"/>
    <mergeCell ref="PBK41:PBX41"/>
    <mergeCell ref="PBY41:PCL41"/>
    <mergeCell ref="PCM41:PCZ41"/>
    <mergeCell ref="PDA41:PDN41"/>
    <mergeCell ref="PDO41:PEB41"/>
    <mergeCell ref="PNU41:POH41"/>
    <mergeCell ref="POI41:POV41"/>
    <mergeCell ref="POW41:PPJ41"/>
    <mergeCell ref="PPK41:PPX41"/>
    <mergeCell ref="PPY41:PQL41"/>
    <mergeCell ref="PQM41:PQZ41"/>
    <mergeCell ref="PRA41:PRN41"/>
    <mergeCell ref="PRO41:PSB41"/>
    <mergeCell ref="PSC41:PSP41"/>
    <mergeCell ref="PIY41:PJL41"/>
    <mergeCell ref="PJM41:PJZ41"/>
    <mergeCell ref="PKA41:PKN41"/>
    <mergeCell ref="PKO41:PLB41"/>
    <mergeCell ref="PLC41:PLP41"/>
    <mergeCell ref="PLQ41:PMD41"/>
    <mergeCell ref="PME41:PMR41"/>
    <mergeCell ref="PMS41:PNF41"/>
    <mergeCell ref="PNG41:PNT41"/>
    <mergeCell ref="PXM41:PXZ41"/>
    <mergeCell ref="PYA41:PYN41"/>
    <mergeCell ref="PYO41:PZB41"/>
    <mergeCell ref="PZC41:PZP41"/>
    <mergeCell ref="PZQ41:QAD41"/>
    <mergeCell ref="QAE41:QAR41"/>
    <mergeCell ref="QAS41:QBF41"/>
    <mergeCell ref="QBG41:QBT41"/>
    <mergeCell ref="QBU41:QCH41"/>
    <mergeCell ref="PSQ41:PTD41"/>
    <mergeCell ref="PTE41:PTR41"/>
    <mergeCell ref="PTS41:PUF41"/>
    <mergeCell ref="PUG41:PUT41"/>
    <mergeCell ref="PUU41:PVH41"/>
    <mergeCell ref="PVI41:PVV41"/>
    <mergeCell ref="PVW41:PWJ41"/>
    <mergeCell ref="PWK41:PWX41"/>
    <mergeCell ref="PWY41:PXL41"/>
    <mergeCell ref="QHE41:QHR41"/>
    <mergeCell ref="QHS41:QIF41"/>
    <mergeCell ref="QIG41:QIT41"/>
    <mergeCell ref="QIU41:QJH41"/>
    <mergeCell ref="QJI41:QJV41"/>
    <mergeCell ref="QJW41:QKJ41"/>
    <mergeCell ref="QKK41:QKX41"/>
    <mergeCell ref="QKY41:QLL41"/>
    <mergeCell ref="QLM41:QLZ41"/>
    <mergeCell ref="QCI41:QCV41"/>
    <mergeCell ref="QCW41:QDJ41"/>
    <mergeCell ref="QDK41:QDX41"/>
    <mergeCell ref="QDY41:QEL41"/>
    <mergeCell ref="QEM41:QEZ41"/>
    <mergeCell ref="QFA41:QFN41"/>
    <mergeCell ref="QFO41:QGB41"/>
    <mergeCell ref="QGC41:QGP41"/>
    <mergeCell ref="QGQ41:QHD41"/>
    <mergeCell ref="QQW41:QRJ41"/>
    <mergeCell ref="QRK41:QRX41"/>
    <mergeCell ref="QRY41:QSL41"/>
    <mergeCell ref="QSM41:QSZ41"/>
    <mergeCell ref="QTA41:QTN41"/>
    <mergeCell ref="QTO41:QUB41"/>
    <mergeCell ref="QUC41:QUP41"/>
    <mergeCell ref="QUQ41:QVD41"/>
    <mergeCell ref="QVE41:QVR41"/>
    <mergeCell ref="QMA41:QMN41"/>
    <mergeCell ref="QMO41:QNB41"/>
    <mergeCell ref="QNC41:QNP41"/>
    <mergeCell ref="QNQ41:QOD41"/>
    <mergeCell ref="QOE41:QOR41"/>
    <mergeCell ref="QOS41:QPF41"/>
    <mergeCell ref="QPG41:QPT41"/>
    <mergeCell ref="QPU41:QQH41"/>
    <mergeCell ref="QQI41:QQV41"/>
    <mergeCell ref="RAO41:RBB41"/>
    <mergeCell ref="RBC41:RBP41"/>
    <mergeCell ref="RBQ41:RCD41"/>
    <mergeCell ref="RCE41:RCR41"/>
    <mergeCell ref="RCS41:RDF41"/>
    <mergeCell ref="RDG41:RDT41"/>
    <mergeCell ref="RDU41:REH41"/>
    <mergeCell ref="REI41:REV41"/>
    <mergeCell ref="REW41:RFJ41"/>
    <mergeCell ref="QVS41:QWF41"/>
    <mergeCell ref="QWG41:QWT41"/>
    <mergeCell ref="QWU41:QXH41"/>
    <mergeCell ref="QXI41:QXV41"/>
    <mergeCell ref="QXW41:QYJ41"/>
    <mergeCell ref="QYK41:QYX41"/>
    <mergeCell ref="QYY41:QZL41"/>
    <mergeCell ref="QZM41:QZZ41"/>
    <mergeCell ref="RAA41:RAN41"/>
    <mergeCell ref="RKG41:RKT41"/>
    <mergeCell ref="RKU41:RLH41"/>
    <mergeCell ref="RLI41:RLV41"/>
    <mergeCell ref="RLW41:RMJ41"/>
    <mergeCell ref="RMK41:RMX41"/>
    <mergeCell ref="RMY41:RNL41"/>
    <mergeCell ref="RNM41:RNZ41"/>
    <mergeCell ref="ROA41:RON41"/>
    <mergeCell ref="ROO41:RPB41"/>
    <mergeCell ref="RFK41:RFX41"/>
    <mergeCell ref="RFY41:RGL41"/>
    <mergeCell ref="RGM41:RGZ41"/>
    <mergeCell ref="RHA41:RHN41"/>
    <mergeCell ref="RHO41:RIB41"/>
    <mergeCell ref="RIC41:RIP41"/>
    <mergeCell ref="RIQ41:RJD41"/>
    <mergeCell ref="RJE41:RJR41"/>
    <mergeCell ref="RJS41:RKF41"/>
    <mergeCell ref="RTY41:RUL41"/>
    <mergeCell ref="RUM41:RUZ41"/>
    <mergeCell ref="RVA41:RVN41"/>
    <mergeCell ref="RVO41:RWB41"/>
    <mergeCell ref="RWC41:RWP41"/>
    <mergeCell ref="RWQ41:RXD41"/>
    <mergeCell ref="RXE41:RXR41"/>
    <mergeCell ref="RXS41:RYF41"/>
    <mergeCell ref="RYG41:RYT41"/>
    <mergeCell ref="RPC41:RPP41"/>
    <mergeCell ref="RPQ41:RQD41"/>
    <mergeCell ref="RQE41:RQR41"/>
    <mergeCell ref="RQS41:RRF41"/>
    <mergeCell ref="RRG41:RRT41"/>
    <mergeCell ref="RRU41:RSH41"/>
    <mergeCell ref="RSI41:RSV41"/>
    <mergeCell ref="RSW41:RTJ41"/>
    <mergeCell ref="RTK41:RTX41"/>
    <mergeCell ref="SDQ41:SED41"/>
    <mergeCell ref="SEE41:SER41"/>
    <mergeCell ref="SES41:SFF41"/>
    <mergeCell ref="SFG41:SFT41"/>
    <mergeCell ref="SFU41:SGH41"/>
    <mergeCell ref="SGI41:SGV41"/>
    <mergeCell ref="SGW41:SHJ41"/>
    <mergeCell ref="SHK41:SHX41"/>
    <mergeCell ref="SHY41:SIL41"/>
    <mergeCell ref="RYU41:RZH41"/>
    <mergeCell ref="RZI41:RZV41"/>
    <mergeCell ref="RZW41:SAJ41"/>
    <mergeCell ref="SAK41:SAX41"/>
    <mergeCell ref="SAY41:SBL41"/>
    <mergeCell ref="SBM41:SBZ41"/>
    <mergeCell ref="SCA41:SCN41"/>
    <mergeCell ref="SCO41:SDB41"/>
    <mergeCell ref="SDC41:SDP41"/>
    <mergeCell ref="SNI41:SNV41"/>
    <mergeCell ref="SNW41:SOJ41"/>
    <mergeCell ref="SOK41:SOX41"/>
    <mergeCell ref="SOY41:SPL41"/>
    <mergeCell ref="SPM41:SPZ41"/>
    <mergeCell ref="SQA41:SQN41"/>
    <mergeCell ref="SQO41:SRB41"/>
    <mergeCell ref="SRC41:SRP41"/>
    <mergeCell ref="SRQ41:SSD41"/>
    <mergeCell ref="SIM41:SIZ41"/>
    <mergeCell ref="SJA41:SJN41"/>
    <mergeCell ref="SJO41:SKB41"/>
    <mergeCell ref="SKC41:SKP41"/>
    <mergeCell ref="SKQ41:SLD41"/>
    <mergeCell ref="SLE41:SLR41"/>
    <mergeCell ref="SLS41:SMF41"/>
    <mergeCell ref="SMG41:SMT41"/>
    <mergeCell ref="SMU41:SNH41"/>
    <mergeCell ref="SXA41:SXN41"/>
    <mergeCell ref="SXO41:SYB41"/>
    <mergeCell ref="SYC41:SYP41"/>
    <mergeCell ref="SYQ41:SZD41"/>
    <mergeCell ref="SZE41:SZR41"/>
    <mergeCell ref="SZS41:TAF41"/>
    <mergeCell ref="TAG41:TAT41"/>
    <mergeCell ref="TAU41:TBH41"/>
    <mergeCell ref="TBI41:TBV41"/>
    <mergeCell ref="SSE41:SSR41"/>
    <mergeCell ref="SSS41:STF41"/>
    <mergeCell ref="STG41:STT41"/>
    <mergeCell ref="STU41:SUH41"/>
    <mergeCell ref="SUI41:SUV41"/>
    <mergeCell ref="SUW41:SVJ41"/>
    <mergeCell ref="SVK41:SVX41"/>
    <mergeCell ref="SVY41:SWL41"/>
    <mergeCell ref="SWM41:SWZ41"/>
    <mergeCell ref="TGS41:THF41"/>
    <mergeCell ref="THG41:THT41"/>
    <mergeCell ref="THU41:TIH41"/>
    <mergeCell ref="TII41:TIV41"/>
    <mergeCell ref="TIW41:TJJ41"/>
    <mergeCell ref="TJK41:TJX41"/>
    <mergeCell ref="TJY41:TKL41"/>
    <mergeCell ref="TKM41:TKZ41"/>
    <mergeCell ref="TLA41:TLN41"/>
    <mergeCell ref="TBW41:TCJ41"/>
    <mergeCell ref="TCK41:TCX41"/>
    <mergeCell ref="TCY41:TDL41"/>
    <mergeCell ref="TDM41:TDZ41"/>
    <mergeCell ref="TEA41:TEN41"/>
    <mergeCell ref="TEO41:TFB41"/>
    <mergeCell ref="TFC41:TFP41"/>
    <mergeCell ref="TFQ41:TGD41"/>
    <mergeCell ref="TGE41:TGR41"/>
    <mergeCell ref="TQK41:TQX41"/>
    <mergeCell ref="TQY41:TRL41"/>
    <mergeCell ref="TRM41:TRZ41"/>
    <mergeCell ref="TSA41:TSN41"/>
    <mergeCell ref="TSO41:TTB41"/>
    <mergeCell ref="TTC41:TTP41"/>
    <mergeCell ref="TTQ41:TUD41"/>
    <mergeCell ref="TUE41:TUR41"/>
    <mergeCell ref="TUS41:TVF41"/>
    <mergeCell ref="TLO41:TMB41"/>
    <mergeCell ref="TMC41:TMP41"/>
    <mergeCell ref="TMQ41:TND41"/>
    <mergeCell ref="TNE41:TNR41"/>
    <mergeCell ref="TNS41:TOF41"/>
    <mergeCell ref="TOG41:TOT41"/>
    <mergeCell ref="TOU41:TPH41"/>
    <mergeCell ref="TPI41:TPV41"/>
    <mergeCell ref="TPW41:TQJ41"/>
    <mergeCell ref="UAC41:UAP41"/>
    <mergeCell ref="UAQ41:UBD41"/>
    <mergeCell ref="UBE41:UBR41"/>
    <mergeCell ref="UBS41:UCF41"/>
    <mergeCell ref="UCG41:UCT41"/>
    <mergeCell ref="UCU41:UDH41"/>
    <mergeCell ref="UDI41:UDV41"/>
    <mergeCell ref="UDW41:UEJ41"/>
    <mergeCell ref="UEK41:UEX41"/>
    <mergeCell ref="TVG41:TVT41"/>
    <mergeCell ref="TVU41:TWH41"/>
    <mergeCell ref="TWI41:TWV41"/>
    <mergeCell ref="TWW41:TXJ41"/>
    <mergeCell ref="TXK41:TXX41"/>
    <mergeCell ref="TXY41:TYL41"/>
    <mergeCell ref="TYM41:TYZ41"/>
    <mergeCell ref="TZA41:TZN41"/>
    <mergeCell ref="TZO41:UAB41"/>
    <mergeCell ref="UJU41:UKH41"/>
    <mergeCell ref="UKI41:UKV41"/>
    <mergeCell ref="UKW41:ULJ41"/>
    <mergeCell ref="ULK41:ULX41"/>
    <mergeCell ref="ULY41:UML41"/>
    <mergeCell ref="UMM41:UMZ41"/>
    <mergeCell ref="UNA41:UNN41"/>
    <mergeCell ref="UNO41:UOB41"/>
    <mergeCell ref="UOC41:UOP41"/>
    <mergeCell ref="UEY41:UFL41"/>
    <mergeCell ref="UFM41:UFZ41"/>
    <mergeCell ref="UGA41:UGN41"/>
    <mergeCell ref="UGO41:UHB41"/>
    <mergeCell ref="UHC41:UHP41"/>
    <mergeCell ref="UHQ41:UID41"/>
    <mergeCell ref="UIE41:UIR41"/>
    <mergeCell ref="UIS41:UJF41"/>
    <mergeCell ref="UJG41:UJT41"/>
    <mergeCell ref="UTM41:UTZ41"/>
    <mergeCell ref="UUA41:UUN41"/>
    <mergeCell ref="UUO41:UVB41"/>
    <mergeCell ref="UVC41:UVP41"/>
    <mergeCell ref="UVQ41:UWD41"/>
    <mergeCell ref="UWE41:UWR41"/>
    <mergeCell ref="UWS41:UXF41"/>
    <mergeCell ref="UXG41:UXT41"/>
    <mergeCell ref="UXU41:UYH41"/>
    <mergeCell ref="UOQ41:UPD41"/>
    <mergeCell ref="UPE41:UPR41"/>
    <mergeCell ref="UPS41:UQF41"/>
    <mergeCell ref="UQG41:UQT41"/>
    <mergeCell ref="UQU41:URH41"/>
    <mergeCell ref="URI41:URV41"/>
    <mergeCell ref="URW41:USJ41"/>
    <mergeCell ref="USK41:USX41"/>
    <mergeCell ref="USY41:UTL41"/>
    <mergeCell ref="VDE41:VDR41"/>
    <mergeCell ref="VDS41:VEF41"/>
    <mergeCell ref="VEG41:VET41"/>
    <mergeCell ref="VEU41:VFH41"/>
    <mergeCell ref="VFI41:VFV41"/>
    <mergeCell ref="VFW41:VGJ41"/>
    <mergeCell ref="VGK41:VGX41"/>
    <mergeCell ref="VGY41:VHL41"/>
    <mergeCell ref="VHM41:VHZ41"/>
    <mergeCell ref="UYI41:UYV41"/>
    <mergeCell ref="UYW41:UZJ41"/>
    <mergeCell ref="UZK41:UZX41"/>
    <mergeCell ref="UZY41:VAL41"/>
    <mergeCell ref="VAM41:VAZ41"/>
    <mergeCell ref="VBA41:VBN41"/>
    <mergeCell ref="VBO41:VCB41"/>
    <mergeCell ref="VCC41:VCP41"/>
    <mergeCell ref="VCQ41:VDD41"/>
    <mergeCell ref="VMW41:VNJ41"/>
    <mergeCell ref="VNK41:VNX41"/>
    <mergeCell ref="VNY41:VOL41"/>
    <mergeCell ref="VOM41:VOZ41"/>
    <mergeCell ref="VPA41:VPN41"/>
    <mergeCell ref="VPO41:VQB41"/>
    <mergeCell ref="VQC41:VQP41"/>
    <mergeCell ref="VQQ41:VRD41"/>
    <mergeCell ref="VRE41:VRR41"/>
    <mergeCell ref="VIA41:VIN41"/>
    <mergeCell ref="VIO41:VJB41"/>
    <mergeCell ref="VJC41:VJP41"/>
    <mergeCell ref="VJQ41:VKD41"/>
    <mergeCell ref="VKE41:VKR41"/>
    <mergeCell ref="VKS41:VLF41"/>
    <mergeCell ref="VLG41:VLT41"/>
    <mergeCell ref="VLU41:VMH41"/>
    <mergeCell ref="VMI41:VMV41"/>
    <mergeCell ref="VWO41:VXB41"/>
    <mergeCell ref="VXC41:VXP41"/>
    <mergeCell ref="VXQ41:VYD41"/>
    <mergeCell ref="VYE41:VYR41"/>
    <mergeCell ref="VYS41:VZF41"/>
    <mergeCell ref="VZG41:VZT41"/>
    <mergeCell ref="VZU41:WAH41"/>
    <mergeCell ref="WAI41:WAV41"/>
    <mergeCell ref="WAW41:WBJ41"/>
    <mergeCell ref="VRS41:VSF41"/>
    <mergeCell ref="VSG41:VST41"/>
    <mergeCell ref="VSU41:VTH41"/>
    <mergeCell ref="VTI41:VTV41"/>
    <mergeCell ref="VTW41:VUJ41"/>
    <mergeCell ref="VUK41:VUX41"/>
    <mergeCell ref="VUY41:VVL41"/>
    <mergeCell ref="VVM41:VVZ41"/>
    <mergeCell ref="VWA41:VWN41"/>
    <mergeCell ref="XBG41:XBT41"/>
    <mergeCell ref="XBU41:XCH41"/>
    <mergeCell ref="XCI41:XCV41"/>
    <mergeCell ref="XCW41:XDJ41"/>
    <mergeCell ref="XDK41:XDX41"/>
    <mergeCell ref="XDY41:XEL41"/>
    <mergeCell ref="WUU41:WVH41"/>
    <mergeCell ref="WVI41:WVV41"/>
    <mergeCell ref="WVW41:WWJ41"/>
    <mergeCell ref="WWK41:WWX41"/>
    <mergeCell ref="WWY41:WXL41"/>
    <mergeCell ref="WXM41:WXZ41"/>
    <mergeCell ref="WYA41:WYN41"/>
    <mergeCell ref="WYO41:WZB41"/>
    <mergeCell ref="WZC41:WZP41"/>
    <mergeCell ref="WBK41:WBX41"/>
    <mergeCell ref="WBY41:WCL41"/>
    <mergeCell ref="WCM41:WCZ41"/>
    <mergeCell ref="WDA41:WDN41"/>
    <mergeCell ref="WDO41:WEB41"/>
    <mergeCell ref="WEC41:WEP41"/>
    <mergeCell ref="WEQ41:WFD41"/>
    <mergeCell ref="WFE41:WFR41"/>
    <mergeCell ref="WFS41:WGF41"/>
    <mergeCell ref="WGG41:WGT41"/>
    <mergeCell ref="WGU41:WHH41"/>
    <mergeCell ref="WHI41:WHV41"/>
    <mergeCell ref="A108:N108"/>
    <mergeCell ref="A118:N118"/>
    <mergeCell ref="XFA41:XFD41"/>
    <mergeCell ref="WIK41:WIX41"/>
    <mergeCell ref="WIY41:WJL41"/>
    <mergeCell ref="WJM41:WJZ41"/>
    <mergeCell ref="WKA41:WKN41"/>
    <mergeCell ref="WKO41:WLB41"/>
    <mergeCell ref="A51:N51"/>
    <mergeCell ref="WPY41:WQL41"/>
    <mergeCell ref="WQM41:WQZ41"/>
    <mergeCell ref="WRA41:WRN41"/>
    <mergeCell ref="WRO41:WSB41"/>
    <mergeCell ref="WSC41:WSP41"/>
    <mergeCell ref="WSQ41:WTD41"/>
    <mergeCell ref="WHW41:WIJ41"/>
    <mergeCell ref="XEM41:XEZ41"/>
    <mergeCell ref="WTE41:WTR41"/>
    <mergeCell ref="WTS41:WUF41"/>
    <mergeCell ref="WUG41:WUT41"/>
    <mergeCell ref="WLC41:WLP41"/>
    <mergeCell ref="WLQ41:WMD41"/>
    <mergeCell ref="WME41:WMR41"/>
    <mergeCell ref="WMS41:WNF41"/>
    <mergeCell ref="WNG41:WNT41"/>
    <mergeCell ref="WNU41:WOH41"/>
    <mergeCell ref="WOI41:WOV41"/>
    <mergeCell ref="WOW41:WPJ41"/>
    <mergeCell ref="WPK41:WPX41"/>
    <mergeCell ref="WZQ41:XAD41"/>
    <mergeCell ref="XAE41:XAR41"/>
    <mergeCell ref="XAS41:XBF41"/>
    <mergeCell ref="O100:AB100"/>
    <mergeCell ref="AC100:AP100"/>
    <mergeCell ref="AQ100:BD100"/>
    <mergeCell ref="BE100:BR100"/>
    <mergeCell ref="BS100:CF100"/>
    <mergeCell ref="CG100:CT100"/>
    <mergeCell ref="CU100:DH100"/>
    <mergeCell ref="DI100:DV100"/>
    <mergeCell ref="DW100:EJ100"/>
    <mergeCell ref="EK100:EX100"/>
    <mergeCell ref="EY100:FL100"/>
    <mergeCell ref="FM100:FZ100"/>
    <mergeCell ref="GA100:GN100"/>
    <mergeCell ref="GO100:HB100"/>
    <mergeCell ref="HC100:HP100"/>
    <mergeCell ref="HQ100:ID100"/>
    <mergeCell ref="IE100:IR100"/>
    <mergeCell ref="IS100:JF100"/>
    <mergeCell ref="JG100:JT100"/>
    <mergeCell ref="JU100:KH100"/>
    <mergeCell ref="KI100:KV100"/>
    <mergeCell ref="KW100:LJ100"/>
    <mergeCell ref="LK100:LX100"/>
    <mergeCell ref="LY100:ML100"/>
    <mergeCell ref="MM100:MZ100"/>
    <mergeCell ref="NA100:NN100"/>
    <mergeCell ref="NO100:OB100"/>
    <mergeCell ref="OC100:OP100"/>
    <mergeCell ref="OQ100:PD100"/>
    <mergeCell ref="PE100:PR100"/>
    <mergeCell ref="PS100:QF100"/>
    <mergeCell ref="QG100:QT100"/>
    <mergeCell ref="QU100:RH100"/>
    <mergeCell ref="RI100:RV100"/>
    <mergeCell ref="RW100:SJ100"/>
    <mergeCell ref="SK100:SX100"/>
    <mergeCell ref="SY100:TL100"/>
    <mergeCell ref="TM100:TZ100"/>
    <mergeCell ref="UA100:UN100"/>
    <mergeCell ref="UO100:VB100"/>
    <mergeCell ref="VC100:VP100"/>
    <mergeCell ref="VQ100:WD100"/>
    <mergeCell ref="WE100:WR100"/>
    <mergeCell ref="WS100:XF100"/>
    <mergeCell ref="XG100:XT100"/>
    <mergeCell ref="XU100:YH100"/>
    <mergeCell ref="YI100:YV100"/>
    <mergeCell ref="YW100:ZJ100"/>
    <mergeCell ref="ZK100:ZX100"/>
    <mergeCell ref="ZY100:AAL100"/>
    <mergeCell ref="AAM100:AAZ100"/>
    <mergeCell ref="ABA100:ABN100"/>
    <mergeCell ref="ABO100:ACB100"/>
    <mergeCell ref="ACC100:ACP100"/>
    <mergeCell ref="ACQ100:ADD100"/>
    <mergeCell ref="ADE100:ADR100"/>
    <mergeCell ref="ADS100:AEF100"/>
    <mergeCell ref="AEG100:AET100"/>
    <mergeCell ref="AEU100:AFH100"/>
    <mergeCell ref="AFI100:AFV100"/>
    <mergeCell ref="AFW100:AGJ100"/>
    <mergeCell ref="AGK100:AGX100"/>
    <mergeCell ref="AGY100:AHL100"/>
    <mergeCell ref="AHM100:AHZ100"/>
    <mergeCell ref="AIA100:AIN100"/>
    <mergeCell ref="AIO100:AJB100"/>
    <mergeCell ref="AJC100:AJP100"/>
    <mergeCell ref="AJQ100:AKD100"/>
    <mergeCell ref="AKE100:AKR100"/>
    <mergeCell ref="AKS100:ALF100"/>
    <mergeCell ref="ALG100:ALT100"/>
    <mergeCell ref="ALU100:AMH100"/>
    <mergeCell ref="AMI100:AMV100"/>
    <mergeCell ref="AMW100:ANJ100"/>
    <mergeCell ref="ANK100:ANX100"/>
    <mergeCell ref="ANY100:AOL100"/>
    <mergeCell ref="AOM100:AOZ100"/>
    <mergeCell ref="APA100:APN100"/>
    <mergeCell ref="APO100:AQB100"/>
    <mergeCell ref="AQC100:AQP100"/>
    <mergeCell ref="AQQ100:ARD100"/>
    <mergeCell ref="ARE100:ARR100"/>
    <mergeCell ref="ARS100:ASF100"/>
    <mergeCell ref="ASG100:AST100"/>
    <mergeCell ref="ASU100:ATH100"/>
    <mergeCell ref="ATI100:ATV100"/>
    <mergeCell ref="ATW100:AUJ100"/>
    <mergeCell ref="AUK100:AUX100"/>
    <mergeCell ref="AUY100:AVL100"/>
    <mergeCell ref="AVM100:AVZ100"/>
    <mergeCell ref="AWA100:AWN100"/>
    <mergeCell ref="AWO100:AXB100"/>
    <mergeCell ref="AXC100:AXP100"/>
    <mergeCell ref="AXQ100:AYD100"/>
    <mergeCell ref="AYE100:AYR100"/>
    <mergeCell ref="AYS100:AZF100"/>
    <mergeCell ref="AZG100:AZT100"/>
    <mergeCell ref="AZU100:BAH100"/>
    <mergeCell ref="BAI100:BAV100"/>
    <mergeCell ref="BAW100:BBJ100"/>
    <mergeCell ref="BBK100:BBX100"/>
    <mergeCell ref="BBY100:BCL100"/>
    <mergeCell ref="BCM100:BCZ100"/>
    <mergeCell ref="BDA100:BDN100"/>
    <mergeCell ref="BDO100:BEB100"/>
    <mergeCell ref="BEC100:BEP100"/>
    <mergeCell ref="BEQ100:BFD100"/>
    <mergeCell ref="BFE100:BFR100"/>
    <mergeCell ref="BFS100:BGF100"/>
    <mergeCell ref="BGG100:BGT100"/>
    <mergeCell ref="BGU100:BHH100"/>
    <mergeCell ref="BHI100:BHV100"/>
    <mergeCell ref="BHW100:BIJ100"/>
    <mergeCell ref="BIK100:BIX100"/>
    <mergeCell ref="BIY100:BJL100"/>
    <mergeCell ref="BJM100:BJZ100"/>
    <mergeCell ref="BKA100:BKN100"/>
    <mergeCell ref="BKO100:BLB100"/>
    <mergeCell ref="BLC100:BLP100"/>
    <mergeCell ref="BLQ100:BMD100"/>
    <mergeCell ref="BME100:BMR100"/>
    <mergeCell ref="BMS100:BNF100"/>
    <mergeCell ref="BNG100:BNT100"/>
    <mergeCell ref="BNU100:BOH100"/>
    <mergeCell ref="BOI100:BOV100"/>
    <mergeCell ref="BOW100:BPJ100"/>
    <mergeCell ref="BPK100:BPX100"/>
    <mergeCell ref="BPY100:BQL100"/>
    <mergeCell ref="BQM100:BQZ100"/>
    <mergeCell ref="BRA100:BRN100"/>
    <mergeCell ref="BRO100:BSB100"/>
    <mergeCell ref="BSC100:BSP100"/>
    <mergeCell ref="BSQ100:BTD100"/>
    <mergeCell ref="BTE100:BTR100"/>
    <mergeCell ref="BTS100:BUF100"/>
    <mergeCell ref="BUG100:BUT100"/>
    <mergeCell ref="BUU100:BVH100"/>
    <mergeCell ref="BVI100:BVV100"/>
    <mergeCell ref="BVW100:BWJ100"/>
    <mergeCell ref="BWK100:BWX100"/>
    <mergeCell ref="BWY100:BXL100"/>
    <mergeCell ref="BXM100:BXZ100"/>
    <mergeCell ref="BYA100:BYN100"/>
    <mergeCell ref="BYO100:BZB100"/>
    <mergeCell ref="BZC100:BZP100"/>
    <mergeCell ref="BZQ100:CAD100"/>
    <mergeCell ref="CAE100:CAR100"/>
    <mergeCell ref="CAS100:CBF100"/>
    <mergeCell ref="CBG100:CBT100"/>
    <mergeCell ref="CBU100:CCH100"/>
    <mergeCell ref="CCI100:CCV100"/>
    <mergeCell ref="CCW100:CDJ100"/>
    <mergeCell ref="CDK100:CDX100"/>
    <mergeCell ref="CDY100:CEL100"/>
    <mergeCell ref="CEM100:CEZ100"/>
    <mergeCell ref="CFA100:CFN100"/>
    <mergeCell ref="CFO100:CGB100"/>
    <mergeCell ref="CGC100:CGP100"/>
    <mergeCell ref="CGQ100:CHD100"/>
    <mergeCell ref="CHE100:CHR100"/>
    <mergeCell ref="CHS100:CIF100"/>
    <mergeCell ref="CIG100:CIT100"/>
    <mergeCell ref="CIU100:CJH100"/>
    <mergeCell ref="CJI100:CJV100"/>
    <mergeCell ref="CJW100:CKJ100"/>
    <mergeCell ref="CKK100:CKX100"/>
    <mergeCell ref="CKY100:CLL100"/>
    <mergeCell ref="CLM100:CLZ100"/>
    <mergeCell ref="CMA100:CMN100"/>
    <mergeCell ref="CMO100:CNB100"/>
    <mergeCell ref="CNC100:CNP100"/>
    <mergeCell ref="CNQ100:COD100"/>
    <mergeCell ref="COE100:COR100"/>
    <mergeCell ref="COS100:CPF100"/>
    <mergeCell ref="CPG100:CPT100"/>
    <mergeCell ref="CPU100:CQH100"/>
    <mergeCell ref="CQI100:CQV100"/>
    <mergeCell ref="CQW100:CRJ100"/>
    <mergeCell ref="CRK100:CRX100"/>
    <mergeCell ref="CRY100:CSL100"/>
    <mergeCell ref="CSM100:CSZ100"/>
    <mergeCell ref="CTA100:CTN100"/>
    <mergeCell ref="CTO100:CUB100"/>
    <mergeCell ref="CUC100:CUP100"/>
    <mergeCell ref="CUQ100:CVD100"/>
    <mergeCell ref="CVE100:CVR100"/>
    <mergeCell ref="CVS100:CWF100"/>
    <mergeCell ref="CWG100:CWT100"/>
    <mergeCell ref="CWU100:CXH100"/>
    <mergeCell ref="CXI100:CXV100"/>
    <mergeCell ref="CXW100:CYJ100"/>
    <mergeCell ref="CYK100:CYX100"/>
    <mergeCell ref="CYY100:CZL100"/>
    <mergeCell ref="CZM100:CZZ100"/>
    <mergeCell ref="DAA100:DAN100"/>
    <mergeCell ref="DAO100:DBB100"/>
    <mergeCell ref="DBC100:DBP100"/>
    <mergeCell ref="DBQ100:DCD100"/>
    <mergeCell ref="DCE100:DCR100"/>
    <mergeCell ref="DCS100:DDF100"/>
    <mergeCell ref="DDG100:DDT100"/>
    <mergeCell ref="DDU100:DEH100"/>
    <mergeCell ref="DEI100:DEV100"/>
    <mergeCell ref="DEW100:DFJ100"/>
    <mergeCell ref="DFK100:DFX100"/>
    <mergeCell ref="DFY100:DGL100"/>
    <mergeCell ref="DGM100:DGZ100"/>
    <mergeCell ref="DHA100:DHN100"/>
    <mergeCell ref="DHO100:DIB100"/>
    <mergeCell ref="DIC100:DIP100"/>
    <mergeCell ref="DIQ100:DJD100"/>
    <mergeCell ref="DJE100:DJR100"/>
    <mergeCell ref="DJS100:DKF100"/>
    <mergeCell ref="DKG100:DKT100"/>
    <mergeCell ref="DKU100:DLH100"/>
    <mergeCell ref="DLI100:DLV100"/>
    <mergeCell ref="DLW100:DMJ100"/>
    <mergeCell ref="DMK100:DMX100"/>
    <mergeCell ref="DMY100:DNL100"/>
    <mergeCell ref="DNM100:DNZ100"/>
    <mergeCell ref="DOA100:DON100"/>
    <mergeCell ref="DOO100:DPB100"/>
    <mergeCell ref="DPC100:DPP100"/>
    <mergeCell ref="DPQ100:DQD100"/>
    <mergeCell ref="DQE100:DQR100"/>
    <mergeCell ref="DQS100:DRF100"/>
    <mergeCell ref="DRG100:DRT100"/>
    <mergeCell ref="DRU100:DSH100"/>
    <mergeCell ref="DSI100:DSV100"/>
    <mergeCell ref="DSW100:DTJ100"/>
    <mergeCell ref="DTK100:DTX100"/>
    <mergeCell ref="DTY100:DUL100"/>
    <mergeCell ref="DUM100:DUZ100"/>
    <mergeCell ref="DVA100:DVN100"/>
    <mergeCell ref="DVO100:DWB100"/>
    <mergeCell ref="DWC100:DWP100"/>
    <mergeCell ref="DWQ100:DXD100"/>
    <mergeCell ref="DXE100:DXR100"/>
    <mergeCell ref="DXS100:DYF100"/>
    <mergeCell ref="DYG100:DYT100"/>
    <mergeCell ref="DYU100:DZH100"/>
    <mergeCell ref="DZI100:DZV100"/>
    <mergeCell ref="DZW100:EAJ100"/>
    <mergeCell ref="EAK100:EAX100"/>
    <mergeCell ref="EAY100:EBL100"/>
    <mergeCell ref="EBM100:EBZ100"/>
    <mergeCell ref="ECA100:ECN100"/>
    <mergeCell ref="ECO100:EDB100"/>
    <mergeCell ref="EDC100:EDP100"/>
    <mergeCell ref="EDQ100:EED100"/>
    <mergeCell ref="EEE100:EER100"/>
    <mergeCell ref="EES100:EFF100"/>
    <mergeCell ref="EFG100:EFT100"/>
    <mergeCell ref="EFU100:EGH100"/>
    <mergeCell ref="EGI100:EGV100"/>
    <mergeCell ref="EGW100:EHJ100"/>
    <mergeCell ref="EHK100:EHX100"/>
    <mergeCell ref="EHY100:EIL100"/>
    <mergeCell ref="EIM100:EIZ100"/>
    <mergeCell ref="EJA100:EJN100"/>
    <mergeCell ref="EJO100:EKB100"/>
    <mergeCell ref="EKC100:EKP100"/>
    <mergeCell ref="EKQ100:ELD100"/>
    <mergeCell ref="ELE100:ELR100"/>
    <mergeCell ref="ELS100:EMF100"/>
    <mergeCell ref="EMG100:EMT100"/>
    <mergeCell ref="EMU100:ENH100"/>
    <mergeCell ref="ENI100:ENV100"/>
    <mergeCell ref="ENW100:EOJ100"/>
    <mergeCell ref="EOK100:EOX100"/>
    <mergeCell ref="EOY100:EPL100"/>
    <mergeCell ref="EPM100:EPZ100"/>
    <mergeCell ref="EQA100:EQN100"/>
    <mergeCell ref="EQO100:ERB100"/>
    <mergeCell ref="ERC100:ERP100"/>
    <mergeCell ref="ERQ100:ESD100"/>
    <mergeCell ref="ESE100:ESR100"/>
    <mergeCell ref="ESS100:ETF100"/>
    <mergeCell ref="ETG100:ETT100"/>
    <mergeCell ref="ETU100:EUH100"/>
    <mergeCell ref="EUI100:EUV100"/>
    <mergeCell ref="EUW100:EVJ100"/>
    <mergeCell ref="EVK100:EVX100"/>
    <mergeCell ref="EVY100:EWL100"/>
    <mergeCell ref="EWM100:EWZ100"/>
    <mergeCell ref="EXA100:EXN100"/>
    <mergeCell ref="EXO100:EYB100"/>
    <mergeCell ref="EYC100:EYP100"/>
    <mergeCell ref="EYQ100:EZD100"/>
    <mergeCell ref="EZE100:EZR100"/>
    <mergeCell ref="EZS100:FAF100"/>
    <mergeCell ref="FAG100:FAT100"/>
    <mergeCell ref="FAU100:FBH100"/>
    <mergeCell ref="FBI100:FBV100"/>
    <mergeCell ref="FBW100:FCJ100"/>
    <mergeCell ref="FCK100:FCX100"/>
    <mergeCell ref="FCY100:FDL100"/>
    <mergeCell ref="FDM100:FDZ100"/>
    <mergeCell ref="FEA100:FEN100"/>
    <mergeCell ref="FEO100:FFB100"/>
    <mergeCell ref="FFC100:FFP100"/>
    <mergeCell ref="FFQ100:FGD100"/>
    <mergeCell ref="FGE100:FGR100"/>
    <mergeCell ref="FGS100:FHF100"/>
    <mergeCell ref="FHG100:FHT100"/>
    <mergeCell ref="FHU100:FIH100"/>
    <mergeCell ref="FII100:FIV100"/>
    <mergeCell ref="FIW100:FJJ100"/>
    <mergeCell ref="FJK100:FJX100"/>
    <mergeCell ref="FJY100:FKL100"/>
    <mergeCell ref="FKM100:FKZ100"/>
    <mergeCell ref="FLA100:FLN100"/>
    <mergeCell ref="FLO100:FMB100"/>
    <mergeCell ref="FMC100:FMP100"/>
    <mergeCell ref="FMQ100:FND100"/>
    <mergeCell ref="FNE100:FNR100"/>
    <mergeCell ref="FNS100:FOF100"/>
    <mergeCell ref="FOG100:FOT100"/>
    <mergeCell ref="FOU100:FPH100"/>
    <mergeCell ref="FPI100:FPV100"/>
    <mergeCell ref="FPW100:FQJ100"/>
    <mergeCell ref="FQK100:FQX100"/>
    <mergeCell ref="FQY100:FRL100"/>
    <mergeCell ref="FRM100:FRZ100"/>
    <mergeCell ref="FSA100:FSN100"/>
    <mergeCell ref="FSO100:FTB100"/>
    <mergeCell ref="FTC100:FTP100"/>
    <mergeCell ref="FTQ100:FUD100"/>
    <mergeCell ref="FUE100:FUR100"/>
    <mergeCell ref="FUS100:FVF100"/>
    <mergeCell ref="FVG100:FVT100"/>
    <mergeCell ref="FVU100:FWH100"/>
    <mergeCell ref="FWI100:FWV100"/>
    <mergeCell ref="FWW100:FXJ100"/>
    <mergeCell ref="FXK100:FXX100"/>
    <mergeCell ref="FXY100:FYL100"/>
    <mergeCell ref="FYM100:FYZ100"/>
    <mergeCell ref="FZA100:FZN100"/>
    <mergeCell ref="FZO100:GAB100"/>
    <mergeCell ref="GAC100:GAP100"/>
    <mergeCell ref="GAQ100:GBD100"/>
    <mergeCell ref="GBE100:GBR100"/>
    <mergeCell ref="GBS100:GCF100"/>
    <mergeCell ref="GCG100:GCT100"/>
    <mergeCell ref="GCU100:GDH100"/>
    <mergeCell ref="GDI100:GDV100"/>
    <mergeCell ref="GDW100:GEJ100"/>
    <mergeCell ref="GEK100:GEX100"/>
    <mergeCell ref="GEY100:GFL100"/>
    <mergeCell ref="GFM100:GFZ100"/>
    <mergeCell ref="GGA100:GGN100"/>
    <mergeCell ref="GGO100:GHB100"/>
    <mergeCell ref="GHC100:GHP100"/>
    <mergeCell ref="GHQ100:GID100"/>
    <mergeCell ref="GIE100:GIR100"/>
    <mergeCell ref="GIS100:GJF100"/>
    <mergeCell ref="GJG100:GJT100"/>
    <mergeCell ref="GJU100:GKH100"/>
    <mergeCell ref="GKI100:GKV100"/>
    <mergeCell ref="GKW100:GLJ100"/>
    <mergeCell ref="GLK100:GLX100"/>
    <mergeCell ref="GLY100:GML100"/>
    <mergeCell ref="GMM100:GMZ100"/>
    <mergeCell ref="GNA100:GNN100"/>
    <mergeCell ref="GNO100:GOB100"/>
    <mergeCell ref="GOC100:GOP100"/>
    <mergeCell ref="GOQ100:GPD100"/>
    <mergeCell ref="GPE100:GPR100"/>
    <mergeCell ref="GPS100:GQF100"/>
    <mergeCell ref="GQG100:GQT100"/>
    <mergeCell ref="GQU100:GRH100"/>
    <mergeCell ref="GRI100:GRV100"/>
    <mergeCell ref="GRW100:GSJ100"/>
    <mergeCell ref="GSK100:GSX100"/>
    <mergeCell ref="GSY100:GTL100"/>
    <mergeCell ref="GTM100:GTZ100"/>
    <mergeCell ref="GUA100:GUN100"/>
    <mergeCell ref="GUO100:GVB100"/>
    <mergeCell ref="GVC100:GVP100"/>
    <mergeCell ref="GVQ100:GWD100"/>
    <mergeCell ref="GWE100:GWR100"/>
    <mergeCell ref="GWS100:GXF100"/>
    <mergeCell ref="GXG100:GXT100"/>
    <mergeCell ref="GXU100:GYH100"/>
    <mergeCell ref="GYI100:GYV100"/>
    <mergeCell ref="GYW100:GZJ100"/>
    <mergeCell ref="GZK100:GZX100"/>
    <mergeCell ref="GZY100:HAL100"/>
    <mergeCell ref="HAM100:HAZ100"/>
    <mergeCell ref="HBA100:HBN100"/>
    <mergeCell ref="HBO100:HCB100"/>
    <mergeCell ref="HCC100:HCP100"/>
    <mergeCell ref="HCQ100:HDD100"/>
    <mergeCell ref="HDE100:HDR100"/>
    <mergeCell ref="HDS100:HEF100"/>
    <mergeCell ref="HEG100:HET100"/>
    <mergeCell ref="HEU100:HFH100"/>
    <mergeCell ref="HFI100:HFV100"/>
    <mergeCell ref="HFW100:HGJ100"/>
    <mergeCell ref="HGK100:HGX100"/>
    <mergeCell ref="HGY100:HHL100"/>
    <mergeCell ref="HHM100:HHZ100"/>
    <mergeCell ref="HIA100:HIN100"/>
    <mergeCell ref="HIO100:HJB100"/>
    <mergeCell ref="HJC100:HJP100"/>
    <mergeCell ref="HJQ100:HKD100"/>
    <mergeCell ref="HKE100:HKR100"/>
    <mergeCell ref="HKS100:HLF100"/>
    <mergeCell ref="HLG100:HLT100"/>
    <mergeCell ref="HLU100:HMH100"/>
    <mergeCell ref="HMI100:HMV100"/>
    <mergeCell ref="HMW100:HNJ100"/>
    <mergeCell ref="HNK100:HNX100"/>
    <mergeCell ref="HNY100:HOL100"/>
    <mergeCell ref="HOM100:HOZ100"/>
    <mergeCell ref="HPA100:HPN100"/>
    <mergeCell ref="HPO100:HQB100"/>
    <mergeCell ref="HQC100:HQP100"/>
    <mergeCell ref="HQQ100:HRD100"/>
    <mergeCell ref="HRE100:HRR100"/>
    <mergeCell ref="HRS100:HSF100"/>
    <mergeCell ref="HSG100:HST100"/>
    <mergeCell ref="HSU100:HTH100"/>
    <mergeCell ref="HTI100:HTV100"/>
    <mergeCell ref="HTW100:HUJ100"/>
    <mergeCell ref="HUK100:HUX100"/>
    <mergeCell ref="HUY100:HVL100"/>
    <mergeCell ref="HVM100:HVZ100"/>
    <mergeCell ref="HWA100:HWN100"/>
    <mergeCell ref="HWO100:HXB100"/>
    <mergeCell ref="HXC100:HXP100"/>
    <mergeCell ref="HXQ100:HYD100"/>
    <mergeCell ref="HYE100:HYR100"/>
    <mergeCell ref="HYS100:HZF100"/>
    <mergeCell ref="HZG100:HZT100"/>
    <mergeCell ref="HZU100:IAH100"/>
    <mergeCell ref="IAI100:IAV100"/>
    <mergeCell ref="IAW100:IBJ100"/>
    <mergeCell ref="IBK100:IBX100"/>
    <mergeCell ref="IBY100:ICL100"/>
    <mergeCell ref="ICM100:ICZ100"/>
    <mergeCell ref="IDA100:IDN100"/>
    <mergeCell ref="IDO100:IEB100"/>
    <mergeCell ref="IEC100:IEP100"/>
    <mergeCell ref="IEQ100:IFD100"/>
    <mergeCell ref="IFE100:IFR100"/>
    <mergeCell ref="IFS100:IGF100"/>
    <mergeCell ref="IGG100:IGT100"/>
    <mergeCell ref="IGU100:IHH100"/>
    <mergeCell ref="IHI100:IHV100"/>
    <mergeCell ref="IHW100:IIJ100"/>
    <mergeCell ref="IIK100:IIX100"/>
    <mergeCell ref="IIY100:IJL100"/>
    <mergeCell ref="IJM100:IJZ100"/>
    <mergeCell ref="IKA100:IKN100"/>
    <mergeCell ref="IKO100:ILB100"/>
    <mergeCell ref="ILC100:ILP100"/>
    <mergeCell ref="ILQ100:IMD100"/>
    <mergeCell ref="IME100:IMR100"/>
    <mergeCell ref="IMS100:INF100"/>
    <mergeCell ref="ING100:INT100"/>
    <mergeCell ref="INU100:IOH100"/>
    <mergeCell ref="IOI100:IOV100"/>
    <mergeCell ref="IOW100:IPJ100"/>
    <mergeCell ref="IPK100:IPX100"/>
    <mergeCell ref="IPY100:IQL100"/>
    <mergeCell ref="IQM100:IQZ100"/>
    <mergeCell ref="IRA100:IRN100"/>
    <mergeCell ref="IRO100:ISB100"/>
    <mergeCell ref="ISC100:ISP100"/>
    <mergeCell ref="ISQ100:ITD100"/>
    <mergeCell ref="ITE100:ITR100"/>
    <mergeCell ref="ITS100:IUF100"/>
    <mergeCell ref="IUG100:IUT100"/>
    <mergeCell ref="IUU100:IVH100"/>
    <mergeCell ref="IVI100:IVV100"/>
    <mergeCell ref="IVW100:IWJ100"/>
    <mergeCell ref="IWK100:IWX100"/>
    <mergeCell ref="IWY100:IXL100"/>
    <mergeCell ref="IXM100:IXZ100"/>
    <mergeCell ref="IYA100:IYN100"/>
    <mergeCell ref="IYO100:IZB100"/>
    <mergeCell ref="IZC100:IZP100"/>
    <mergeCell ref="IZQ100:JAD100"/>
    <mergeCell ref="JAE100:JAR100"/>
    <mergeCell ref="JAS100:JBF100"/>
    <mergeCell ref="JBG100:JBT100"/>
    <mergeCell ref="JBU100:JCH100"/>
    <mergeCell ref="JCI100:JCV100"/>
    <mergeCell ref="JCW100:JDJ100"/>
    <mergeCell ref="JDK100:JDX100"/>
    <mergeCell ref="JDY100:JEL100"/>
    <mergeCell ref="JEM100:JEZ100"/>
    <mergeCell ref="JFA100:JFN100"/>
    <mergeCell ref="JFO100:JGB100"/>
    <mergeCell ref="JGC100:JGP100"/>
    <mergeCell ref="JGQ100:JHD100"/>
    <mergeCell ref="JHE100:JHR100"/>
    <mergeCell ref="JHS100:JIF100"/>
    <mergeCell ref="JIG100:JIT100"/>
    <mergeCell ref="JIU100:JJH100"/>
    <mergeCell ref="JJI100:JJV100"/>
    <mergeCell ref="JJW100:JKJ100"/>
    <mergeCell ref="JKK100:JKX100"/>
    <mergeCell ref="JKY100:JLL100"/>
    <mergeCell ref="JLM100:JLZ100"/>
    <mergeCell ref="JMA100:JMN100"/>
    <mergeCell ref="JMO100:JNB100"/>
    <mergeCell ref="JNC100:JNP100"/>
    <mergeCell ref="JNQ100:JOD100"/>
    <mergeCell ref="JOE100:JOR100"/>
    <mergeCell ref="JOS100:JPF100"/>
    <mergeCell ref="JPG100:JPT100"/>
    <mergeCell ref="JPU100:JQH100"/>
    <mergeCell ref="JQI100:JQV100"/>
    <mergeCell ref="JQW100:JRJ100"/>
    <mergeCell ref="JRK100:JRX100"/>
    <mergeCell ref="JRY100:JSL100"/>
    <mergeCell ref="JSM100:JSZ100"/>
    <mergeCell ref="JTA100:JTN100"/>
    <mergeCell ref="JTO100:JUB100"/>
    <mergeCell ref="JUC100:JUP100"/>
    <mergeCell ref="JUQ100:JVD100"/>
    <mergeCell ref="JVE100:JVR100"/>
    <mergeCell ref="JVS100:JWF100"/>
    <mergeCell ref="JWG100:JWT100"/>
    <mergeCell ref="JWU100:JXH100"/>
    <mergeCell ref="JXI100:JXV100"/>
    <mergeCell ref="JXW100:JYJ100"/>
    <mergeCell ref="JYK100:JYX100"/>
    <mergeCell ref="JYY100:JZL100"/>
    <mergeCell ref="JZM100:JZZ100"/>
    <mergeCell ref="KAA100:KAN100"/>
    <mergeCell ref="KAO100:KBB100"/>
    <mergeCell ref="KBC100:KBP100"/>
    <mergeCell ref="KBQ100:KCD100"/>
    <mergeCell ref="KCE100:KCR100"/>
    <mergeCell ref="KCS100:KDF100"/>
    <mergeCell ref="KDG100:KDT100"/>
    <mergeCell ref="KDU100:KEH100"/>
    <mergeCell ref="KEI100:KEV100"/>
    <mergeCell ref="KEW100:KFJ100"/>
    <mergeCell ref="KFK100:KFX100"/>
    <mergeCell ref="KFY100:KGL100"/>
    <mergeCell ref="KGM100:KGZ100"/>
    <mergeCell ref="KHA100:KHN100"/>
    <mergeCell ref="KHO100:KIB100"/>
    <mergeCell ref="KIC100:KIP100"/>
    <mergeCell ref="KIQ100:KJD100"/>
    <mergeCell ref="KJE100:KJR100"/>
    <mergeCell ref="KJS100:KKF100"/>
    <mergeCell ref="KKG100:KKT100"/>
    <mergeCell ref="KKU100:KLH100"/>
    <mergeCell ref="KLI100:KLV100"/>
    <mergeCell ref="KLW100:KMJ100"/>
    <mergeCell ref="KMK100:KMX100"/>
    <mergeCell ref="KMY100:KNL100"/>
    <mergeCell ref="KNM100:KNZ100"/>
    <mergeCell ref="KOA100:KON100"/>
    <mergeCell ref="KOO100:KPB100"/>
    <mergeCell ref="KPC100:KPP100"/>
    <mergeCell ref="KPQ100:KQD100"/>
    <mergeCell ref="KQE100:KQR100"/>
    <mergeCell ref="KQS100:KRF100"/>
    <mergeCell ref="KRG100:KRT100"/>
    <mergeCell ref="KRU100:KSH100"/>
    <mergeCell ref="KSI100:KSV100"/>
    <mergeCell ref="KSW100:KTJ100"/>
    <mergeCell ref="KTK100:KTX100"/>
    <mergeCell ref="KTY100:KUL100"/>
    <mergeCell ref="KUM100:KUZ100"/>
    <mergeCell ref="KVA100:KVN100"/>
    <mergeCell ref="KVO100:KWB100"/>
    <mergeCell ref="KWC100:KWP100"/>
    <mergeCell ref="KWQ100:KXD100"/>
    <mergeCell ref="KXE100:KXR100"/>
    <mergeCell ref="KXS100:KYF100"/>
    <mergeCell ref="KYG100:KYT100"/>
    <mergeCell ref="KYU100:KZH100"/>
    <mergeCell ref="KZI100:KZV100"/>
    <mergeCell ref="KZW100:LAJ100"/>
    <mergeCell ref="LAK100:LAX100"/>
    <mergeCell ref="LAY100:LBL100"/>
    <mergeCell ref="LBM100:LBZ100"/>
    <mergeCell ref="LCA100:LCN100"/>
    <mergeCell ref="LCO100:LDB100"/>
    <mergeCell ref="LDC100:LDP100"/>
    <mergeCell ref="LDQ100:LED100"/>
    <mergeCell ref="LEE100:LER100"/>
    <mergeCell ref="LES100:LFF100"/>
    <mergeCell ref="LFG100:LFT100"/>
    <mergeCell ref="LFU100:LGH100"/>
    <mergeCell ref="LGI100:LGV100"/>
    <mergeCell ref="LGW100:LHJ100"/>
    <mergeCell ref="LHK100:LHX100"/>
    <mergeCell ref="LHY100:LIL100"/>
    <mergeCell ref="LIM100:LIZ100"/>
    <mergeCell ref="LJA100:LJN100"/>
    <mergeCell ref="LJO100:LKB100"/>
    <mergeCell ref="LKC100:LKP100"/>
    <mergeCell ref="LKQ100:LLD100"/>
    <mergeCell ref="LLE100:LLR100"/>
    <mergeCell ref="LLS100:LMF100"/>
    <mergeCell ref="LMG100:LMT100"/>
    <mergeCell ref="LMU100:LNH100"/>
    <mergeCell ref="LNI100:LNV100"/>
    <mergeCell ref="LNW100:LOJ100"/>
    <mergeCell ref="LOK100:LOX100"/>
    <mergeCell ref="LOY100:LPL100"/>
    <mergeCell ref="LPM100:LPZ100"/>
    <mergeCell ref="LQA100:LQN100"/>
    <mergeCell ref="LQO100:LRB100"/>
    <mergeCell ref="LRC100:LRP100"/>
    <mergeCell ref="LRQ100:LSD100"/>
    <mergeCell ref="LSE100:LSR100"/>
    <mergeCell ref="LSS100:LTF100"/>
    <mergeCell ref="LTG100:LTT100"/>
    <mergeCell ref="LTU100:LUH100"/>
    <mergeCell ref="LUI100:LUV100"/>
    <mergeCell ref="LUW100:LVJ100"/>
    <mergeCell ref="LVK100:LVX100"/>
    <mergeCell ref="LVY100:LWL100"/>
    <mergeCell ref="LWM100:LWZ100"/>
    <mergeCell ref="LXA100:LXN100"/>
    <mergeCell ref="LXO100:LYB100"/>
    <mergeCell ref="LYC100:LYP100"/>
    <mergeCell ref="LYQ100:LZD100"/>
    <mergeCell ref="LZE100:LZR100"/>
    <mergeCell ref="LZS100:MAF100"/>
    <mergeCell ref="MAG100:MAT100"/>
    <mergeCell ref="MAU100:MBH100"/>
    <mergeCell ref="MBI100:MBV100"/>
    <mergeCell ref="MBW100:MCJ100"/>
    <mergeCell ref="MCK100:MCX100"/>
    <mergeCell ref="MCY100:MDL100"/>
    <mergeCell ref="MDM100:MDZ100"/>
    <mergeCell ref="MEA100:MEN100"/>
    <mergeCell ref="MEO100:MFB100"/>
    <mergeCell ref="MFC100:MFP100"/>
    <mergeCell ref="MFQ100:MGD100"/>
    <mergeCell ref="MGE100:MGR100"/>
    <mergeCell ref="MGS100:MHF100"/>
    <mergeCell ref="MHG100:MHT100"/>
    <mergeCell ref="MHU100:MIH100"/>
    <mergeCell ref="MII100:MIV100"/>
    <mergeCell ref="MIW100:MJJ100"/>
    <mergeCell ref="MJK100:MJX100"/>
    <mergeCell ref="MJY100:MKL100"/>
    <mergeCell ref="MKM100:MKZ100"/>
    <mergeCell ref="MLA100:MLN100"/>
    <mergeCell ref="MLO100:MMB100"/>
    <mergeCell ref="MMC100:MMP100"/>
    <mergeCell ref="MMQ100:MND100"/>
    <mergeCell ref="MNE100:MNR100"/>
    <mergeCell ref="MNS100:MOF100"/>
    <mergeCell ref="MOG100:MOT100"/>
    <mergeCell ref="MOU100:MPH100"/>
    <mergeCell ref="MPI100:MPV100"/>
    <mergeCell ref="MPW100:MQJ100"/>
    <mergeCell ref="MQK100:MQX100"/>
    <mergeCell ref="MQY100:MRL100"/>
    <mergeCell ref="MRM100:MRZ100"/>
    <mergeCell ref="MSA100:MSN100"/>
    <mergeCell ref="MSO100:MTB100"/>
    <mergeCell ref="MTC100:MTP100"/>
    <mergeCell ref="MTQ100:MUD100"/>
    <mergeCell ref="MUE100:MUR100"/>
    <mergeCell ref="MUS100:MVF100"/>
    <mergeCell ref="MVG100:MVT100"/>
    <mergeCell ref="MVU100:MWH100"/>
    <mergeCell ref="MWI100:MWV100"/>
    <mergeCell ref="MWW100:MXJ100"/>
    <mergeCell ref="MXK100:MXX100"/>
    <mergeCell ref="MXY100:MYL100"/>
    <mergeCell ref="MYM100:MYZ100"/>
    <mergeCell ref="MZA100:MZN100"/>
    <mergeCell ref="MZO100:NAB100"/>
    <mergeCell ref="NAC100:NAP100"/>
    <mergeCell ref="NAQ100:NBD100"/>
    <mergeCell ref="NBE100:NBR100"/>
    <mergeCell ref="NBS100:NCF100"/>
    <mergeCell ref="NCG100:NCT100"/>
    <mergeCell ref="NCU100:NDH100"/>
    <mergeCell ref="NDI100:NDV100"/>
    <mergeCell ref="NDW100:NEJ100"/>
    <mergeCell ref="NEK100:NEX100"/>
    <mergeCell ref="NEY100:NFL100"/>
    <mergeCell ref="NFM100:NFZ100"/>
    <mergeCell ref="NGA100:NGN100"/>
    <mergeCell ref="NGO100:NHB100"/>
    <mergeCell ref="NHC100:NHP100"/>
    <mergeCell ref="NHQ100:NID100"/>
    <mergeCell ref="NIE100:NIR100"/>
    <mergeCell ref="NIS100:NJF100"/>
    <mergeCell ref="NJG100:NJT100"/>
    <mergeCell ref="NJU100:NKH100"/>
    <mergeCell ref="NKI100:NKV100"/>
    <mergeCell ref="NKW100:NLJ100"/>
    <mergeCell ref="NLK100:NLX100"/>
    <mergeCell ref="NLY100:NML100"/>
    <mergeCell ref="NMM100:NMZ100"/>
    <mergeCell ref="NNA100:NNN100"/>
    <mergeCell ref="NNO100:NOB100"/>
    <mergeCell ref="NOC100:NOP100"/>
    <mergeCell ref="NOQ100:NPD100"/>
    <mergeCell ref="NPE100:NPR100"/>
    <mergeCell ref="NPS100:NQF100"/>
    <mergeCell ref="NQG100:NQT100"/>
    <mergeCell ref="NQU100:NRH100"/>
    <mergeCell ref="NRI100:NRV100"/>
    <mergeCell ref="NRW100:NSJ100"/>
    <mergeCell ref="NSK100:NSX100"/>
    <mergeCell ref="NSY100:NTL100"/>
    <mergeCell ref="NTM100:NTZ100"/>
    <mergeCell ref="NUA100:NUN100"/>
    <mergeCell ref="NUO100:NVB100"/>
    <mergeCell ref="NVC100:NVP100"/>
    <mergeCell ref="NVQ100:NWD100"/>
    <mergeCell ref="NWE100:NWR100"/>
    <mergeCell ref="NWS100:NXF100"/>
    <mergeCell ref="NXG100:NXT100"/>
    <mergeCell ref="NXU100:NYH100"/>
    <mergeCell ref="NYI100:NYV100"/>
    <mergeCell ref="NYW100:NZJ100"/>
    <mergeCell ref="NZK100:NZX100"/>
    <mergeCell ref="NZY100:OAL100"/>
    <mergeCell ref="OAM100:OAZ100"/>
    <mergeCell ref="OBA100:OBN100"/>
    <mergeCell ref="OBO100:OCB100"/>
    <mergeCell ref="OCC100:OCP100"/>
    <mergeCell ref="OCQ100:ODD100"/>
    <mergeCell ref="ODE100:ODR100"/>
    <mergeCell ref="ODS100:OEF100"/>
    <mergeCell ref="OEG100:OET100"/>
    <mergeCell ref="OEU100:OFH100"/>
    <mergeCell ref="OFI100:OFV100"/>
    <mergeCell ref="OFW100:OGJ100"/>
    <mergeCell ref="OGK100:OGX100"/>
    <mergeCell ref="OGY100:OHL100"/>
    <mergeCell ref="OHM100:OHZ100"/>
    <mergeCell ref="OIA100:OIN100"/>
    <mergeCell ref="OIO100:OJB100"/>
    <mergeCell ref="OJC100:OJP100"/>
    <mergeCell ref="OJQ100:OKD100"/>
    <mergeCell ref="OKE100:OKR100"/>
    <mergeCell ref="OKS100:OLF100"/>
    <mergeCell ref="OLG100:OLT100"/>
    <mergeCell ref="OLU100:OMH100"/>
    <mergeCell ref="OMI100:OMV100"/>
    <mergeCell ref="OMW100:ONJ100"/>
    <mergeCell ref="ONK100:ONX100"/>
    <mergeCell ref="ONY100:OOL100"/>
    <mergeCell ref="OOM100:OOZ100"/>
    <mergeCell ref="OPA100:OPN100"/>
    <mergeCell ref="OPO100:OQB100"/>
    <mergeCell ref="OQC100:OQP100"/>
    <mergeCell ref="OQQ100:ORD100"/>
    <mergeCell ref="ORE100:ORR100"/>
    <mergeCell ref="ORS100:OSF100"/>
    <mergeCell ref="OSG100:OST100"/>
    <mergeCell ref="OSU100:OTH100"/>
    <mergeCell ref="OTI100:OTV100"/>
    <mergeCell ref="OTW100:OUJ100"/>
    <mergeCell ref="OUK100:OUX100"/>
    <mergeCell ref="OUY100:OVL100"/>
    <mergeCell ref="OVM100:OVZ100"/>
    <mergeCell ref="OWA100:OWN100"/>
    <mergeCell ref="OWO100:OXB100"/>
    <mergeCell ref="OXC100:OXP100"/>
    <mergeCell ref="OXQ100:OYD100"/>
    <mergeCell ref="OYE100:OYR100"/>
    <mergeCell ref="OYS100:OZF100"/>
    <mergeCell ref="OZG100:OZT100"/>
    <mergeCell ref="OZU100:PAH100"/>
    <mergeCell ref="PAI100:PAV100"/>
    <mergeCell ref="PAW100:PBJ100"/>
    <mergeCell ref="PBK100:PBX100"/>
    <mergeCell ref="PBY100:PCL100"/>
    <mergeCell ref="PCM100:PCZ100"/>
    <mergeCell ref="PDA100:PDN100"/>
    <mergeCell ref="PDO100:PEB100"/>
    <mergeCell ref="PEC100:PEP100"/>
    <mergeCell ref="PEQ100:PFD100"/>
    <mergeCell ref="PFE100:PFR100"/>
    <mergeCell ref="PFS100:PGF100"/>
    <mergeCell ref="PGG100:PGT100"/>
    <mergeCell ref="PGU100:PHH100"/>
    <mergeCell ref="PHI100:PHV100"/>
    <mergeCell ref="PHW100:PIJ100"/>
    <mergeCell ref="PIK100:PIX100"/>
    <mergeCell ref="PIY100:PJL100"/>
    <mergeCell ref="PJM100:PJZ100"/>
    <mergeCell ref="PKA100:PKN100"/>
    <mergeCell ref="PKO100:PLB100"/>
    <mergeCell ref="PLC100:PLP100"/>
    <mergeCell ref="PLQ100:PMD100"/>
    <mergeCell ref="PME100:PMR100"/>
    <mergeCell ref="PMS100:PNF100"/>
    <mergeCell ref="PNG100:PNT100"/>
    <mergeCell ref="PNU100:POH100"/>
    <mergeCell ref="POI100:POV100"/>
    <mergeCell ref="POW100:PPJ100"/>
    <mergeCell ref="PPK100:PPX100"/>
    <mergeCell ref="PPY100:PQL100"/>
    <mergeCell ref="PQM100:PQZ100"/>
    <mergeCell ref="PRA100:PRN100"/>
    <mergeCell ref="PRO100:PSB100"/>
    <mergeCell ref="PSC100:PSP100"/>
    <mergeCell ref="PSQ100:PTD100"/>
    <mergeCell ref="PTE100:PTR100"/>
    <mergeCell ref="PTS100:PUF100"/>
    <mergeCell ref="PUG100:PUT100"/>
    <mergeCell ref="PUU100:PVH100"/>
    <mergeCell ref="PVI100:PVV100"/>
    <mergeCell ref="PVW100:PWJ100"/>
    <mergeCell ref="PWK100:PWX100"/>
    <mergeCell ref="PWY100:PXL100"/>
    <mergeCell ref="PXM100:PXZ100"/>
    <mergeCell ref="PYA100:PYN100"/>
    <mergeCell ref="PYO100:PZB100"/>
    <mergeCell ref="PZC100:PZP100"/>
    <mergeCell ref="PZQ100:QAD100"/>
    <mergeCell ref="QAE100:QAR100"/>
    <mergeCell ref="QAS100:QBF100"/>
    <mergeCell ref="QBG100:QBT100"/>
    <mergeCell ref="QBU100:QCH100"/>
    <mergeCell ref="QCI100:QCV100"/>
    <mergeCell ref="QCW100:QDJ100"/>
    <mergeCell ref="QDK100:QDX100"/>
    <mergeCell ref="QDY100:QEL100"/>
    <mergeCell ref="QEM100:QEZ100"/>
    <mergeCell ref="QFA100:QFN100"/>
    <mergeCell ref="QFO100:QGB100"/>
    <mergeCell ref="QGC100:QGP100"/>
    <mergeCell ref="QGQ100:QHD100"/>
    <mergeCell ref="QHE100:QHR100"/>
    <mergeCell ref="QHS100:QIF100"/>
    <mergeCell ref="QIG100:QIT100"/>
    <mergeCell ref="QIU100:QJH100"/>
    <mergeCell ref="QJI100:QJV100"/>
    <mergeCell ref="QJW100:QKJ100"/>
    <mergeCell ref="QKK100:QKX100"/>
    <mergeCell ref="QKY100:QLL100"/>
    <mergeCell ref="QLM100:QLZ100"/>
    <mergeCell ref="QMA100:QMN100"/>
    <mergeCell ref="QMO100:QNB100"/>
    <mergeCell ref="QNC100:QNP100"/>
    <mergeCell ref="QNQ100:QOD100"/>
    <mergeCell ref="QOE100:QOR100"/>
    <mergeCell ref="QOS100:QPF100"/>
    <mergeCell ref="QPG100:QPT100"/>
    <mergeCell ref="QPU100:QQH100"/>
    <mergeCell ref="QQI100:QQV100"/>
    <mergeCell ref="QQW100:QRJ100"/>
    <mergeCell ref="QRK100:QRX100"/>
    <mergeCell ref="QRY100:QSL100"/>
    <mergeCell ref="QSM100:QSZ100"/>
    <mergeCell ref="QTA100:QTN100"/>
    <mergeCell ref="QTO100:QUB100"/>
    <mergeCell ref="QUC100:QUP100"/>
    <mergeCell ref="QUQ100:QVD100"/>
    <mergeCell ref="QVE100:QVR100"/>
    <mergeCell ref="QVS100:QWF100"/>
    <mergeCell ref="QWG100:QWT100"/>
    <mergeCell ref="QWU100:QXH100"/>
    <mergeCell ref="QXI100:QXV100"/>
    <mergeCell ref="QXW100:QYJ100"/>
    <mergeCell ref="QYK100:QYX100"/>
    <mergeCell ref="QYY100:QZL100"/>
    <mergeCell ref="QZM100:QZZ100"/>
    <mergeCell ref="RAA100:RAN100"/>
    <mergeCell ref="RAO100:RBB100"/>
    <mergeCell ref="RBC100:RBP100"/>
    <mergeCell ref="RBQ100:RCD100"/>
    <mergeCell ref="RCE100:RCR100"/>
    <mergeCell ref="RCS100:RDF100"/>
    <mergeCell ref="RDG100:RDT100"/>
    <mergeCell ref="RDU100:REH100"/>
    <mergeCell ref="REI100:REV100"/>
    <mergeCell ref="REW100:RFJ100"/>
    <mergeCell ref="RFK100:RFX100"/>
    <mergeCell ref="RFY100:RGL100"/>
    <mergeCell ref="RGM100:RGZ100"/>
    <mergeCell ref="RHA100:RHN100"/>
    <mergeCell ref="RHO100:RIB100"/>
    <mergeCell ref="RIC100:RIP100"/>
    <mergeCell ref="RIQ100:RJD100"/>
    <mergeCell ref="RJE100:RJR100"/>
    <mergeCell ref="RJS100:RKF100"/>
    <mergeCell ref="RKG100:RKT100"/>
    <mergeCell ref="RKU100:RLH100"/>
    <mergeCell ref="RLI100:RLV100"/>
    <mergeCell ref="RLW100:RMJ100"/>
    <mergeCell ref="RMK100:RMX100"/>
    <mergeCell ref="RMY100:RNL100"/>
    <mergeCell ref="RNM100:RNZ100"/>
    <mergeCell ref="ROA100:RON100"/>
    <mergeCell ref="ROO100:RPB100"/>
    <mergeCell ref="RPC100:RPP100"/>
    <mergeCell ref="RPQ100:RQD100"/>
    <mergeCell ref="RQE100:RQR100"/>
    <mergeCell ref="RQS100:RRF100"/>
    <mergeCell ref="RRG100:RRT100"/>
    <mergeCell ref="RRU100:RSH100"/>
    <mergeCell ref="RSI100:RSV100"/>
    <mergeCell ref="RSW100:RTJ100"/>
    <mergeCell ref="RTK100:RTX100"/>
    <mergeCell ref="RTY100:RUL100"/>
    <mergeCell ref="RUM100:RUZ100"/>
    <mergeCell ref="RVA100:RVN100"/>
    <mergeCell ref="RVO100:RWB100"/>
    <mergeCell ref="RWC100:RWP100"/>
    <mergeCell ref="RWQ100:RXD100"/>
    <mergeCell ref="RXE100:RXR100"/>
    <mergeCell ref="RXS100:RYF100"/>
    <mergeCell ref="RYG100:RYT100"/>
    <mergeCell ref="RYU100:RZH100"/>
    <mergeCell ref="RZI100:RZV100"/>
    <mergeCell ref="RZW100:SAJ100"/>
    <mergeCell ref="SAK100:SAX100"/>
    <mergeCell ref="SAY100:SBL100"/>
    <mergeCell ref="SBM100:SBZ100"/>
    <mergeCell ref="SCA100:SCN100"/>
    <mergeCell ref="SCO100:SDB100"/>
    <mergeCell ref="SDC100:SDP100"/>
    <mergeCell ref="SDQ100:SED100"/>
    <mergeCell ref="SEE100:SER100"/>
    <mergeCell ref="SES100:SFF100"/>
    <mergeCell ref="SFG100:SFT100"/>
    <mergeCell ref="SFU100:SGH100"/>
    <mergeCell ref="SGI100:SGV100"/>
    <mergeCell ref="SGW100:SHJ100"/>
    <mergeCell ref="SHK100:SHX100"/>
    <mergeCell ref="SHY100:SIL100"/>
    <mergeCell ref="SIM100:SIZ100"/>
    <mergeCell ref="SJA100:SJN100"/>
    <mergeCell ref="SJO100:SKB100"/>
    <mergeCell ref="SKC100:SKP100"/>
    <mergeCell ref="SKQ100:SLD100"/>
    <mergeCell ref="SLE100:SLR100"/>
    <mergeCell ref="SLS100:SMF100"/>
    <mergeCell ref="SMG100:SMT100"/>
    <mergeCell ref="SMU100:SNH100"/>
    <mergeCell ref="SNI100:SNV100"/>
    <mergeCell ref="SNW100:SOJ100"/>
    <mergeCell ref="SOK100:SOX100"/>
    <mergeCell ref="SOY100:SPL100"/>
    <mergeCell ref="SPM100:SPZ100"/>
    <mergeCell ref="SQA100:SQN100"/>
    <mergeCell ref="SQO100:SRB100"/>
    <mergeCell ref="SRC100:SRP100"/>
    <mergeCell ref="SRQ100:SSD100"/>
    <mergeCell ref="SSE100:SSR100"/>
    <mergeCell ref="SSS100:STF100"/>
    <mergeCell ref="STG100:STT100"/>
    <mergeCell ref="STU100:SUH100"/>
    <mergeCell ref="SUI100:SUV100"/>
    <mergeCell ref="SUW100:SVJ100"/>
    <mergeCell ref="SVK100:SVX100"/>
    <mergeCell ref="SVY100:SWL100"/>
    <mergeCell ref="SWM100:SWZ100"/>
    <mergeCell ref="SXA100:SXN100"/>
    <mergeCell ref="SXO100:SYB100"/>
    <mergeCell ref="SYC100:SYP100"/>
    <mergeCell ref="SYQ100:SZD100"/>
    <mergeCell ref="SZE100:SZR100"/>
    <mergeCell ref="SZS100:TAF100"/>
    <mergeCell ref="TAG100:TAT100"/>
    <mergeCell ref="TAU100:TBH100"/>
    <mergeCell ref="TBI100:TBV100"/>
    <mergeCell ref="TBW100:TCJ100"/>
    <mergeCell ref="TCK100:TCX100"/>
    <mergeCell ref="TCY100:TDL100"/>
    <mergeCell ref="TDM100:TDZ100"/>
    <mergeCell ref="TEA100:TEN100"/>
    <mergeCell ref="TEO100:TFB100"/>
    <mergeCell ref="TFC100:TFP100"/>
    <mergeCell ref="TFQ100:TGD100"/>
    <mergeCell ref="TGE100:TGR100"/>
    <mergeCell ref="TGS100:THF100"/>
    <mergeCell ref="THG100:THT100"/>
    <mergeCell ref="THU100:TIH100"/>
    <mergeCell ref="TII100:TIV100"/>
    <mergeCell ref="TIW100:TJJ100"/>
    <mergeCell ref="TJK100:TJX100"/>
    <mergeCell ref="TJY100:TKL100"/>
    <mergeCell ref="TKM100:TKZ100"/>
    <mergeCell ref="TLA100:TLN100"/>
    <mergeCell ref="TLO100:TMB100"/>
    <mergeCell ref="TMC100:TMP100"/>
    <mergeCell ref="TMQ100:TND100"/>
    <mergeCell ref="TNE100:TNR100"/>
    <mergeCell ref="TNS100:TOF100"/>
    <mergeCell ref="TOG100:TOT100"/>
    <mergeCell ref="TOU100:TPH100"/>
    <mergeCell ref="TPI100:TPV100"/>
    <mergeCell ref="TPW100:TQJ100"/>
    <mergeCell ref="TQK100:TQX100"/>
    <mergeCell ref="TQY100:TRL100"/>
    <mergeCell ref="TRM100:TRZ100"/>
    <mergeCell ref="TSA100:TSN100"/>
    <mergeCell ref="TSO100:TTB100"/>
    <mergeCell ref="TTC100:TTP100"/>
    <mergeCell ref="TTQ100:TUD100"/>
    <mergeCell ref="TUE100:TUR100"/>
    <mergeCell ref="TUS100:TVF100"/>
    <mergeCell ref="TVG100:TVT100"/>
    <mergeCell ref="TVU100:TWH100"/>
    <mergeCell ref="TWI100:TWV100"/>
    <mergeCell ref="TWW100:TXJ100"/>
    <mergeCell ref="TXK100:TXX100"/>
    <mergeCell ref="TXY100:TYL100"/>
    <mergeCell ref="TYM100:TYZ100"/>
    <mergeCell ref="TZA100:TZN100"/>
    <mergeCell ref="TZO100:UAB100"/>
    <mergeCell ref="UAC100:UAP100"/>
    <mergeCell ref="UAQ100:UBD100"/>
    <mergeCell ref="UBE100:UBR100"/>
    <mergeCell ref="UBS100:UCF100"/>
    <mergeCell ref="UCG100:UCT100"/>
    <mergeCell ref="UCU100:UDH100"/>
    <mergeCell ref="UDI100:UDV100"/>
    <mergeCell ref="UDW100:UEJ100"/>
    <mergeCell ref="UEK100:UEX100"/>
    <mergeCell ref="UEY100:UFL100"/>
    <mergeCell ref="UFM100:UFZ100"/>
    <mergeCell ref="UGA100:UGN100"/>
    <mergeCell ref="UGO100:UHB100"/>
    <mergeCell ref="UHC100:UHP100"/>
    <mergeCell ref="UHQ100:UID100"/>
    <mergeCell ref="UIE100:UIR100"/>
    <mergeCell ref="UIS100:UJF100"/>
    <mergeCell ref="UJG100:UJT100"/>
    <mergeCell ref="UJU100:UKH100"/>
    <mergeCell ref="UKI100:UKV100"/>
    <mergeCell ref="UKW100:ULJ100"/>
    <mergeCell ref="ULK100:ULX100"/>
    <mergeCell ref="ULY100:UML100"/>
    <mergeCell ref="UMM100:UMZ100"/>
    <mergeCell ref="UNA100:UNN100"/>
    <mergeCell ref="UNO100:UOB100"/>
    <mergeCell ref="UOC100:UOP100"/>
    <mergeCell ref="UOQ100:UPD100"/>
    <mergeCell ref="UPE100:UPR100"/>
    <mergeCell ref="UPS100:UQF100"/>
    <mergeCell ref="UQG100:UQT100"/>
    <mergeCell ref="UQU100:URH100"/>
    <mergeCell ref="URI100:URV100"/>
    <mergeCell ref="URW100:USJ100"/>
    <mergeCell ref="USK100:USX100"/>
    <mergeCell ref="USY100:UTL100"/>
    <mergeCell ref="UTM100:UTZ100"/>
    <mergeCell ref="UUA100:UUN100"/>
    <mergeCell ref="UUO100:UVB100"/>
    <mergeCell ref="UVC100:UVP100"/>
    <mergeCell ref="UVQ100:UWD100"/>
    <mergeCell ref="UWE100:UWR100"/>
    <mergeCell ref="UWS100:UXF100"/>
    <mergeCell ref="UXG100:UXT100"/>
    <mergeCell ref="UXU100:UYH100"/>
    <mergeCell ref="UYI100:UYV100"/>
    <mergeCell ref="UYW100:UZJ100"/>
    <mergeCell ref="UZK100:UZX100"/>
    <mergeCell ref="UZY100:VAL100"/>
    <mergeCell ref="VAM100:VAZ100"/>
    <mergeCell ref="VBA100:VBN100"/>
    <mergeCell ref="VBO100:VCB100"/>
    <mergeCell ref="VCC100:VCP100"/>
    <mergeCell ref="VCQ100:VDD100"/>
    <mergeCell ref="VDE100:VDR100"/>
    <mergeCell ref="VDS100:VEF100"/>
    <mergeCell ref="VEG100:VET100"/>
    <mergeCell ref="VEU100:VFH100"/>
    <mergeCell ref="VFI100:VFV100"/>
    <mergeCell ref="VFW100:VGJ100"/>
    <mergeCell ref="VGK100:VGX100"/>
    <mergeCell ref="VGY100:VHL100"/>
    <mergeCell ref="VHM100:VHZ100"/>
    <mergeCell ref="VIA100:VIN100"/>
    <mergeCell ref="VIO100:VJB100"/>
    <mergeCell ref="VJC100:VJP100"/>
    <mergeCell ref="VJQ100:VKD100"/>
    <mergeCell ref="VKE100:VKR100"/>
    <mergeCell ref="VKS100:VLF100"/>
    <mergeCell ref="VLG100:VLT100"/>
    <mergeCell ref="VLU100:VMH100"/>
    <mergeCell ref="VMI100:VMV100"/>
    <mergeCell ref="VMW100:VNJ100"/>
    <mergeCell ref="VNK100:VNX100"/>
    <mergeCell ref="VNY100:VOL100"/>
    <mergeCell ref="VOM100:VOZ100"/>
    <mergeCell ref="VPA100:VPN100"/>
    <mergeCell ref="VPO100:VQB100"/>
    <mergeCell ref="VQC100:VQP100"/>
    <mergeCell ref="VQQ100:VRD100"/>
    <mergeCell ref="VRE100:VRR100"/>
    <mergeCell ref="VRS100:VSF100"/>
    <mergeCell ref="VSG100:VST100"/>
    <mergeCell ref="VSU100:VTH100"/>
    <mergeCell ref="VTI100:VTV100"/>
    <mergeCell ref="VTW100:VUJ100"/>
    <mergeCell ref="VUK100:VUX100"/>
    <mergeCell ref="VUY100:VVL100"/>
    <mergeCell ref="VVM100:VVZ100"/>
    <mergeCell ref="VWA100:VWN100"/>
    <mergeCell ref="VWO100:VXB100"/>
    <mergeCell ref="VXC100:VXP100"/>
    <mergeCell ref="VXQ100:VYD100"/>
    <mergeCell ref="VYE100:VYR100"/>
    <mergeCell ref="VYS100:VZF100"/>
    <mergeCell ref="VZG100:VZT100"/>
    <mergeCell ref="VZU100:WAH100"/>
    <mergeCell ref="WAI100:WAV100"/>
    <mergeCell ref="WAW100:WBJ100"/>
    <mergeCell ref="WBK100:WBX100"/>
    <mergeCell ref="WBY100:WCL100"/>
    <mergeCell ref="WCM100:WCZ100"/>
    <mergeCell ref="WDA100:WDN100"/>
    <mergeCell ref="WDO100:WEB100"/>
    <mergeCell ref="WEC100:WEP100"/>
    <mergeCell ref="WEQ100:WFD100"/>
    <mergeCell ref="WFE100:WFR100"/>
    <mergeCell ref="WFS100:WGF100"/>
    <mergeCell ref="WGG100:WGT100"/>
    <mergeCell ref="WGU100:WHH100"/>
    <mergeCell ref="WHI100:WHV100"/>
    <mergeCell ref="WHW100:WIJ100"/>
    <mergeCell ref="WIK100:WIX100"/>
    <mergeCell ref="WIY100:WJL100"/>
    <mergeCell ref="WJM100:WJZ100"/>
    <mergeCell ref="WKA100:WKN100"/>
    <mergeCell ref="WKO100:WLB100"/>
    <mergeCell ref="WLC100:WLP100"/>
    <mergeCell ref="WLQ100:WMD100"/>
    <mergeCell ref="WME100:WMR100"/>
    <mergeCell ref="WMS100:WNF100"/>
    <mergeCell ref="WNG100:WNT100"/>
    <mergeCell ref="WNU100:WOH100"/>
    <mergeCell ref="WOI100:WOV100"/>
    <mergeCell ref="WYA100:WYN100"/>
    <mergeCell ref="WYO100:WZB100"/>
    <mergeCell ref="WZC100:WZP100"/>
    <mergeCell ref="WZQ100:XAD100"/>
    <mergeCell ref="XAE100:XAR100"/>
    <mergeCell ref="XAS100:XBF100"/>
    <mergeCell ref="XBG100:XBT100"/>
    <mergeCell ref="XBU100:XCH100"/>
    <mergeCell ref="XCI100:XCV100"/>
    <mergeCell ref="XCW100:XDJ100"/>
    <mergeCell ref="XDK100:XDX100"/>
    <mergeCell ref="XDY100:XEL100"/>
    <mergeCell ref="XEM100:XEZ100"/>
    <mergeCell ref="XFA100:XFD100"/>
    <mergeCell ref="WOW100:WPJ100"/>
    <mergeCell ref="WPK100:WPX100"/>
    <mergeCell ref="WPY100:WQL100"/>
    <mergeCell ref="WQM100:WQZ100"/>
    <mergeCell ref="WRA100:WRN100"/>
    <mergeCell ref="WRO100:WSB100"/>
    <mergeCell ref="WSC100:WSP100"/>
    <mergeCell ref="WSQ100:WTD100"/>
    <mergeCell ref="WTE100:WTR100"/>
    <mergeCell ref="WTS100:WUF100"/>
    <mergeCell ref="WUG100:WUT100"/>
    <mergeCell ref="WUU100:WVH100"/>
    <mergeCell ref="WVI100:WVV100"/>
    <mergeCell ref="WVW100:WWJ100"/>
    <mergeCell ref="WWK100:WWX100"/>
    <mergeCell ref="WWY100:WXL100"/>
    <mergeCell ref="WXM100:WXZ100"/>
  </mergeCells>
  <hyperlinks>
    <hyperlink ref="A96" r:id="rId1" xr:uid="{0182A95D-8D5C-41A3-BBB3-D4A7E2CCF5AD}"/>
  </hyperlinks>
  <pageMargins left="0.7" right="0.7" top="0.75" bottom="0.75" header="0.3" footer="0.3"/>
  <pageSetup scale="53" orientation="portrait" r:id="rId2"/>
  <headerFooter>
    <oddFooter>&amp;CPage &amp;P of &amp;N</oddFooter>
  </headerFooter>
  <rowBreaks count="1" manualBreakCount="1">
    <brk id="59"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AL125"/>
  <sheetViews>
    <sheetView showGridLines="0" showZeros="0" zoomScaleNormal="100" workbookViewId="0">
      <pane xSplit="1" ySplit="13" topLeftCell="I75" activePane="bottomRight" state="frozen"/>
      <selection pane="topRight" activeCell="C9" sqref="C9:I9"/>
      <selection pane="bottomLeft" activeCell="C9" sqref="C9:I9"/>
      <selection pane="bottomRight" activeCell="C9" sqref="C9:I9"/>
    </sheetView>
  </sheetViews>
  <sheetFormatPr defaultColWidth="9.81640625" defaultRowHeight="12.5" outlineLevelCol="1"/>
  <cols>
    <col min="1" max="1" width="20.1796875" customWidth="1"/>
    <col min="2" max="2" width="42.453125" customWidth="1"/>
    <col min="3" max="4" width="14.7265625" customWidth="1" outlineLevel="1"/>
    <col min="5" max="5" width="14.7265625" customWidth="1"/>
    <col min="6" max="7" width="14.7265625" customWidth="1" outlineLevel="1"/>
    <col min="8" max="8" width="14.7265625" customWidth="1"/>
    <col min="9" max="10" width="14.7265625" customWidth="1" outlineLevel="1"/>
    <col min="11" max="11" width="14.7265625" customWidth="1"/>
    <col min="12" max="13" width="14.7265625" customWidth="1" outlineLevel="1"/>
    <col min="14" max="14" width="14.7265625" customWidth="1"/>
    <col min="15" max="16" width="14.7265625" customWidth="1" outlineLevel="1"/>
    <col min="17" max="17" width="14.7265625" customWidth="1"/>
    <col min="18" max="19" width="14.7265625" customWidth="1" outlineLevel="1"/>
    <col min="20" max="20" width="14.7265625" customWidth="1"/>
    <col min="21" max="22" width="14.7265625" customWidth="1" outlineLevel="1"/>
    <col min="23" max="23" width="14.7265625" customWidth="1"/>
    <col min="24" max="25" width="14.7265625" customWidth="1" outlineLevel="1"/>
    <col min="26" max="26" width="14.7265625" customWidth="1"/>
    <col min="27" max="28" width="14.7265625" customWidth="1" outlineLevel="1"/>
    <col min="29" max="29" width="14.7265625" customWidth="1"/>
    <col min="30" max="31" width="14.7265625" customWidth="1" outlineLevel="1"/>
    <col min="32" max="32" width="14.7265625" customWidth="1"/>
    <col min="33" max="34" width="13.54296875" customWidth="1"/>
    <col min="35" max="35" width="13.26953125" customWidth="1"/>
    <col min="36" max="36" width="2.26953125" customWidth="1"/>
    <col min="37" max="37" width="13.26953125" customWidth="1"/>
    <col min="38" max="38" width="2.26953125" customWidth="1"/>
    <col min="39" max="39" width="10.26953125" customWidth="1"/>
  </cols>
  <sheetData>
    <row r="1" spans="1:35" ht="15.5">
      <c r="A1" s="78" t="str">
        <f>'Summary (3)'!A1</f>
        <v>DEPARTMENT OF HOMELESSNESS AND SUPPORTIVE HOUSING</v>
      </c>
      <c r="B1" s="78"/>
      <c r="C1" s="71"/>
      <c r="D1" s="71"/>
      <c r="E1" s="71"/>
      <c r="F1" s="71"/>
      <c r="G1" s="71"/>
      <c r="AI1" s="347"/>
    </row>
    <row r="2" spans="1:35" ht="15.5">
      <c r="A2" s="78" t="s">
        <v>292</v>
      </c>
      <c r="B2" s="78"/>
      <c r="C2" s="78"/>
      <c r="D2" s="71"/>
      <c r="E2" s="71"/>
      <c r="F2" s="71"/>
      <c r="G2" s="74"/>
    </row>
    <row r="3" spans="1:35" ht="15" customHeight="1">
      <c r="A3" s="83" t="s">
        <v>211</v>
      </c>
      <c r="B3" s="474">
        <f>'Summary (3)'!B3</f>
        <v>0</v>
      </c>
      <c r="D3" s="71"/>
      <c r="E3" s="71"/>
      <c r="F3" s="75"/>
      <c r="G3" s="75"/>
      <c r="H3" s="75"/>
      <c r="I3" s="75"/>
      <c r="J3" s="75"/>
      <c r="K3" s="75"/>
      <c r="L3" s="75"/>
      <c r="M3" s="75"/>
      <c r="N3" s="75"/>
      <c r="O3" s="75"/>
      <c r="P3" s="75"/>
      <c r="Q3" s="75"/>
      <c r="R3" s="75"/>
      <c r="S3" s="75"/>
      <c r="T3" s="75"/>
      <c r="U3" s="75"/>
      <c r="V3" s="75"/>
      <c r="W3" s="75"/>
      <c r="X3" s="75"/>
      <c r="Y3" s="75"/>
      <c r="Z3" s="75"/>
      <c r="AA3" s="75"/>
      <c r="AB3" s="75"/>
      <c r="AC3" s="75"/>
      <c r="AD3" s="75"/>
      <c r="AE3" s="75"/>
      <c r="AF3" s="75"/>
    </row>
    <row r="4" spans="1:35" ht="15" customHeight="1">
      <c r="A4" s="84" t="str">
        <f>'Summary (3)'!A7</f>
        <v>Program</v>
      </c>
      <c r="B4" s="475">
        <f>'Summary (3)'!B7</f>
        <v>0</v>
      </c>
      <c r="D4" s="71"/>
      <c r="E4" s="71"/>
      <c r="F4" s="72"/>
      <c r="G4" s="72"/>
      <c r="H4" s="72"/>
      <c r="I4" s="72"/>
      <c r="J4" s="72"/>
      <c r="K4" s="72"/>
      <c r="L4" s="72"/>
      <c r="M4" s="72"/>
      <c r="N4" s="72"/>
      <c r="O4" s="72"/>
      <c r="P4" s="72"/>
      <c r="Q4" s="72"/>
      <c r="R4" s="72"/>
      <c r="S4" s="72"/>
      <c r="T4" s="72"/>
      <c r="U4" s="72"/>
      <c r="V4" s="72"/>
      <c r="W4" s="72"/>
      <c r="X4" s="72"/>
      <c r="Y4" s="72"/>
      <c r="Z4" s="72"/>
      <c r="AA4" s="72"/>
      <c r="AB4" s="72"/>
      <c r="AC4" s="72"/>
      <c r="AD4" s="72"/>
      <c r="AE4" s="72"/>
      <c r="AF4" s="72"/>
    </row>
    <row r="5" spans="1:35" ht="15" customHeight="1">
      <c r="A5" s="84" t="str">
        <f>'Summary (3)'!A8</f>
        <v>Budget Name</v>
      </c>
      <c r="B5" s="475">
        <f>'Summary (3)'!B8</f>
        <v>0</v>
      </c>
      <c r="D5" s="71"/>
      <c r="E5" s="71"/>
      <c r="F5" s="72"/>
      <c r="G5" s="72"/>
      <c r="H5" s="72"/>
      <c r="I5" s="72"/>
      <c r="J5" s="72"/>
      <c r="K5" s="72"/>
      <c r="L5" s="72"/>
      <c r="M5" s="72"/>
      <c r="N5" s="72"/>
      <c r="O5" s="72"/>
      <c r="P5" s="72"/>
      <c r="Q5" s="72"/>
      <c r="R5" s="72"/>
      <c r="S5" s="72"/>
      <c r="T5" s="72"/>
      <c r="U5" s="72"/>
      <c r="V5" s="72"/>
      <c r="W5" s="72"/>
      <c r="X5" s="72"/>
      <c r="Y5" s="72"/>
      <c r="Z5" s="72"/>
      <c r="AA5" s="72"/>
      <c r="AB5" s="72"/>
      <c r="AC5" s="72"/>
      <c r="AD5" s="72"/>
      <c r="AE5" s="72"/>
      <c r="AF5" s="72"/>
    </row>
    <row r="6" spans="1:35" ht="15.5">
      <c r="A6" s="84" t="str">
        <f>'Summary (3)'!A9</f>
        <v>Funding:</v>
      </c>
      <c r="B6" s="476">
        <f>'Summary (3)'!B9</f>
        <v>0</v>
      </c>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row>
    <row r="7" spans="1:35" ht="15.5">
      <c r="A7" s="84" t="s">
        <v>272</v>
      </c>
      <c r="B7" s="482">
        <f>'Summary (3)'!B12</f>
        <v>0</v>
      </c>
      <c r="D7" s="71"/>
      <c r="E7" s="71"/>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row>
    <row r="8" spans="1:35" ht="13.5" thickBot="1">
      <c r="A8" s="53"/>
      <c r="B8" s="53"/>
      <c r="C8" s="1522">
        <f>'Summary (3)'!E17</f>
        <v>0</v>
      </c>
      <c r="D8" s="1522"/>
      <c r="E8" s="1522"/>
      <c r="F8" s="1521">
        <f>'Summary (3)'!H17</f>
        <v>0</v>
      </c>
      <c r="G8" s="1521"/>
      <c r="H8" s="1521"/>
      <c r="I8" s="1521">
        <f>'Summary (3)'!K17</f>
        <v>0</v>
      </c>
      <c r="J8" s="1521"/>
      <c r="K8" s="1521"/>
      <c r="L8" s="1521">
        <f>'Summary (3)'!N17</f>
        <v>0</v>
      </c>
      <c r="M8" s="1521"/>
      <c r="N8" s="1521"/>
      <c r="O8" s="1521">
        <f>'Summary (3)'!Q17</f>
        <v>0</v>
      </c>
      <c r="P8" s="1521"/>
      <c r="Q8" s="1521"/>
      <c r="R8" s="1521">
        <f>'Summary (3)'!T17</f>
        <v>0</v>
      </c>
      <c r="S8" s="1521"/>
      <c r="T8" s="1521"/>
      <c r="U8" s="1521">
        <f>'Summary (3)'!W17</f>
        <v>0</v>
      </c>
      <c r="V8" s="1521"/>
      <c r="W8" s="1521"/>
      <c r="X8" s="1521">
        <f>'Summary (3)'!Z17</f>
        <v>0</v>
      </c>
      <c r="Y8" s="1521"/>
      <c r="Z8" s="1521"/>
      <c r="AA8" s="1521">
        <f>'Summary (3)'!AC17</f>
        <v>0</v>
      </c>
      <c r="AB8" s="1521"/>
      <c r="AC8" s="1521"/>
      <c r="AD8" s="1521">
        <f>'Summary (3)'!AF17</f>
        <v>0</v>
      </c>
      <c r="AE8" s="1521"/>
      <c r="AF8" s="1521"/>
    </row>
    <row r="9" spans="1:35" ht="24.75" customHeight="1">
      <c r="C9" s="1523">
        <f>'Summary (3)'!E18</f>
        <v>0</v>
      </c>
      <c r="D9" s="1524"/>
      <c r="E9" s="1525"/>
      <c r="F9" s="1541">
        <f>'Summary (3)'!H18</f>
        <v>0</v>
      </c>
      <c r="G9" s="1542"/>
      <c r="H9" s="1543"/>
      <c r="I9" s="1544">
        <f>'Summary (3)'!K18</f>
        <v>0</v>
      </c>
      <c r="J9" s="1545"/>
      <c r="K9" s="1546"/>
      <c r="L9" s="1547">
        <f>'Summary (3)'!N18</f>
        <v>0</v>
      </c>
      <c r="M9" s="1548"/>
      <c r="N9" s="1549"/>
      <c r="O9" s="1550">
        <f>'Summary (3)'!Q18</f>
        <v>0</v>
      </c>
      <c r="P9" s="1551"/>
      <c r="Q9" s="1552"/>
      <c r="R9" s="1553">
        <f>'Summary (3)'!T18</f>
        <v>0</v>
      </c>
      <c r="S9" s="1554"/>
      <c r="T9" s="1555"/>
      <c r="U9" s="1538">
        <f>'Summary (3)'!W18</f>
        <v>0</v>
      </c>
      <c r="V9" s="1539"/>
      <c r="W9" s="1540"/>
      <c r="X9" s="1526">
        <f>'Summary (3)'!Z18</f>
        <v>0</v>
      </c>
      <c r="Y9" s="1527"/>
      <c r="Z9" s="1528"/>
      <c r="AA9" s="1529">
        <f>'Summary (3)'!AC18</f>
        <v>0</v>
      </c>
      <c r="AB9" s="1530"/>
      <c r="AC9" s="1531"/>
      <c r="AD9" s="1532">
        <f>'Summary (3)'!AF18</f>
        <v>0</v>
      </c>
      <c r="AE9" s="1533"/>
      <c r="AF9" s="1534"/>
      <c r="AG9" s="1535" t="s">
        <v>249</v>
      </c>
      <c r="AH9" s="1536"/>
      <c r="AI9" s="1537"/>
    </row>
    <row r="10" spans="1:35" s="21" customFormat="1" ht="27" customHeight="1">
      <c r="C10" s="403">
        <f>'Salary Detail (3)'!G11</f>
        <v>0</v>
      </c>
      <c r="D10" s="404">
        <f>'Salary Detail (3)'!H11</f>
        <v>0</v>
      </c>
      <c r="E10" s="405">
        <f>'Salary Detail (3)'!I11</f>
        <v>0</v>
      </c>
      <c r="F10" s="406">
        <f>'Salary Detail (3)'!N11</f>
        <v>0</v>
      </c>
      <c r="G10" s="407">
        <f>'Salary Detail (3)'!O11</f>
        <v>0</v>
      </c>
      <c r="H10" s="408">
        <f>'Salary Detail (3)'!P11</f>
        <v>0</v>
      </c>
      <c r="I10" s="409">
        <f>'Salary Detail (3)'!U11</f>
        <v>0</v>
      </c>
      <c r="J10" s="410">
        <f>'Salary Detail (3)'!V11</f>
        <v>0</v>
      </c>
      <c r="K10" s="411">
        <f>'Salary Detail (3)'!W11</f>
        <v>0</v>
      </c>
      <c r="L10" s="412">
        <f>'Salary Detail (3)'!AB11</f>
        <v>0</v>
      </c>
      <c r="M10" s="413">
        <f>'Salary Detail (3)'!AC11</f>
        <v>0</v>
      </c>
      <c r="N10" s="414">
        <f>'Salary Detail (3)'!AD11</f>
        <v>0</v>
      </c>
      <c r="O10" s="415">
        <f>'Salary Detail (3)'!AI11</f>
        <v>0</v>
      </c>
      <c r="P10" s="416">
        <f>'Salary Detail (3)'!AJ11</f>
        <v>0</v>
      </c>
      <c r="Q10" s="417">
        <f>'Salary Detail (3)'!AK11</f>
        <v>0</v>
      </c>
      <c r="R10" s="418">
        <f>'Salary Detail (3)'!AP11</f>
        <v>0</v>
      </c>
      <c r="S10" s="419">
        <f>'Salary Detail (3)'!AQ11</f>
        <v>0</v>
      </c>
      <c r="T10" s="420">
        <f>'Salary Detail (3)'!AR11</f>
        <v>0</v>
      </c>
      <c r="U10" s="421">
        <f>'Salary Detail (3)'!AW11</f>
        <v>0</v>
      </c>
      <c r="V10" s="422">
        <f>'Salary Detail (3)'!AX11</f>
        <v>0</v>
      </c>
      <c r="W10" s="423">
        <f>'Salary Detail (3)'!AY11</f>
        <v>0</v>
      </c>
      <c r="X10" s="424">
        <f>'Salary Detail (3)'!BD11</f>
        <v>0</v>
      </c>
      <c r="Y10" s="425">
        <f>'Salary Detail (3)'!BE11</f>
        <v>0</v>
      </c>
      <c r="Z10" s="426">
        <f>'Salary Detail (3)'!BF11</f>
        <v>0</v>
      </c>
      <c r="AA10" s="427">
        <f>'Salary Detail (3)'!BK11</f>
        <v>0</v>
      </c>
      <c r="AB10" s="428">
        <f>'Salary Detail (3)'!BL11</f>
        <v>0</v>
      </c>
      <c r="AC10" s="429">
        <f>'Salary Detail (3)'!BM11</f>
        <v>0</v>
      </c>
      <c r="AD10" s="430">
        <f>'Salary Detail (3)'!BR11</f>
        <v>0</v>
      </c>
      <c r="AE10" s="431">
        <f>'Salary Detail (3)'!BS11</f>
        <v>0</v>
      </c>
      <c r="AF10" s="432">
        <f>'Salary Detail (3)'!BT11</f>
        <v>0</v>
      </c>
      <c r="AG10" s="495">
        <f>'Salary Detail (3)'!BU11</f>
        <v>0</v>
      </c>
      <c r="AH10" s="496">
        <f>'Salary Detail (3)'!BV11</f>
        <v>0</v>
      </c>
      <c r="AI10" s="497">
        <f>'Salary Detail (3)'!BW11</f>
        <v>0</v>
      </c>
    </row>
    <row r="11" spans="1:35" ht="19.5" customHeight="1">
      <c r="C11" s="433">
        <f>'Salary Detail (3)'!G12</f>
        <v>0</v>
      </c>
      <c r="D11" s="451">
        <f>'Salary Detail (3)'!H12</f>
        <v>0</v>
      </c>
      <c r="E11" s="452">
        <f>'Salary Detail (3)'!I12</f>
        <v>0</v>
      </c>
      <c r="F11" s="436">
        <f>'Salary Detail (3)'!N12</f>
        <v>0</v>
      </c>
      <c r="G11" s="453">
        <f>'Salary Detail (3)'!O12</f>
        <v>0</v>
      </c>
      <c r="H11" s="438">
        <f>'Salary Detail (3)'!P12</f>
        <v>0</v>
      </c>
      <c r="I11" s="454">
        <f>'Salary Detail (3)'!U12</f>
        <v>0</v>
      </c>
      <c r="J11" s="455">
        <f>'Salary Detail (3)'!V12</f>
        <v>0</v>
      </c>
      <c r="K11" s="456">
        <f>'Salary Detail (3)'!W12</f>
        <v>0</v>
      </c>
      <c r="L11" s="31">
        <f>'Salary Detail (3)'!AB12</f>
        <v>0</v>
      </c>
      <c r="M11" s="457">
        <f>'Salary Detail (3)'!AC12</f>
        <v>0</v>
      </c>
      <c r="N11" s="33">
        <f>'Salary Detail (3)'!AD12</f>
        <v>0</v>
      </c>
      <c r="O11" s="34">
        <f>'Salary Detail (3)'!AI12</f>
        <v>0</v>
      </c>
      <c r="P11" s="458">
        <f>'Salary Detail (3)'!AJ12</f>
        <v>0</v>
      </c>
      <c r="Q11" s="36">
        <f>'Salary Detail (3)'!AK12</f>
        <v>0</v>
      </c>
      <c r="R11" s="37">
        <f>'Salary Detail (3)'!AP12</f>
        <v>0</v>
      </c>
      <c r="S11" s="459">
        <f>'Salary Detail (3)'!AQ12</f>
        <v>0</v>
      </c>
      <c r="T11" s="39">
        <f>'Salary Detail (3)'!AR12</f>
        <v>0</v>
      </c>
      <c r="U11" s="40">
        <f>'Salary Detail (3)'!AW12</f>
        <v>0</v>
      </c>
      <c r="V11" s="460">
        <f>'Salary Detail (3)'!AX12</f>
        <v>0</v>
      </c>
      <c r="W11" s="42">
        <f>'Salary Detail (3)'!AY12</f>
        <v>0</v>
      </c>
      <c r="X11" s="43">
        <f>'Salary Detail (3)'!BD12</f>
        <v>0</v>
      </c>
      <c r="Y11" s="461">
        <f>'Salary Detail (3)'!BE12</f>
        <v>0</v>
      </c>
      <c r="Z11" s="45">
        <f>'Salary Detail (3)'!BF12</f>
        <v>0</v>
      </c>
      <c r="AA11" s="46">
        <f>'Salary Detail (3)'!BK12</f>
        <v>0</v>
      </c>
      <c r="AB11" s="462">
        <f>'Salary Detail (3)'!BL12</f>
        <v>0</v>
      </c>
      <c r="AC11" s="48">
        <f>'Salary Detail (3)'!BM12</f>
        <v>0</v>
      </c>
      <c r="AD11" s="49">
        <f>'Salary Detail (3)'!BR12</f>
        <v>0</v>
      </c>
      <c r="AE11" s="463">
        <f>'Salary Detail (3)'!BS12</f>
        <v>0</v>
      </c>
      <c r="AF11" s="51">
        <f>'Salary Detail (3)'!BT12</f>
        <v>0</v>
      </c>
      <c r="AG11" s="1515" t="e">
        <f>'Salary Detail (3)'!BU12</f>
        <v>#REF!</v>
      </c>
      <c r="AH11" s="1517">
        <f>'Salary Detail (3)'!BV12</f>
        <v>0</v>
      </c>
      <c r="AI11" s="1519">
        <f>'Salary Detail (3)'!BW12</f>
        <v>0</v>
      </c>
    </row>
    <row r="12" spans="1:35" ht="19.5" customHeight="1">
      <c r="C12" s="433" t="e">
        <f>'Salary Detail (3)'!G13</f>
        <v>#REF!</v>
      </c>
      <c r="D12" s="434">
        <f>'Salary Detail (3)'!H13</f>
        <v>0</v>
      </c>
      <c r="E12" s="435">
        <f>'Salary Detail (3)'!I13</f>
        <v>0</v>
      </c>
      <c r="F12" s="436" t="e">
        <f>'Salary Detail (3)'!N13</f>
        <v>#REF!</v>
      </c>
      <c r="G12" s="437">
        <f>'Salary Detail (3)'!O13</f>
        <v>0</v>
      </c>
      <c r="H12" s="438">
        <f>'Salary Detail (3)'!P13</f>
        <v>0</v>
      </c>
      <c r="I12" s="439" t="e">
        <f>'Salary Detail (3)'!U13</f>
        <v>#REF!</v>
      </c>
      <c r="J12" s="440">
        <f>'Salary Detail (3)'!V13</f>
        <v>0</v>
      </c>
      <c r="K12" s="441">
        <f>'Salary Detail (3)'!W13</f>
        <v>0</v>
      </c>
      <c r="L12" s="31" t="e">
        <f>'Salary Detail (3)'!AB13</f>
        <v>#REF!</v>
      </c>
      <c r="M12" s="32">
        <f>'Salary Detail (3)'!AC13</f>
        <v>0</v>
      </c>
      <c r="N12" s="33">
        <f>'Salary Detail (3)'!AD13</f>
        <v>0</v>
      </c>
      <c r="O12" s="34" t="e">
        <f>'Salary Detail (3)'!AI13</f>
        <v>#REF!</v>
      </c>
      <c r="P12" s="35">
        <f>'Salary Detail (3)'!AJ13</f>
        <v>0</v>
      </c>
      <c r="Q12" s="36">
        <f>'Salary Detail (3)'!AK13</f>
        <v>0</v>
      </c>
      <c r="R12" s="37" t="e">
        <f>'Salary Detail (3)'!AP13</f>
        <v>#REF!</v>
      </c>
      <c r="S12" s="38">
        <f>'Salary Detail (3)'!AQ13</f>
        <v>0</v>
      </c>
      <c r="T12" s="39">
        <f>'Salary Detail (3)'!AR13</f>
        <v>0</v>
      </c>
      <c r="U12" s="40" t="e">
        <f>'Salary Detail (3)'!AW13</f>
        <v>#REF!</v>
      </c>
      <c r="V12" s="41">
        <f>'Salary Detail (3)'!AX13</f>
        <v>0</v>
      </c>
      <c r="W12" s="42">
        <f>'Salary Detail (3)'!AY13</f>
        <v>0</v>
      </c>
      <c r="X12" s="43" t="e">
        <f>'Salary Detail (3)'!BD13</f>
        <v>#REF!</v>
      </c>
      <c r="Y12" s="44">
        <f>'Salary Detail (3)'!BE13</f>
        <v>0</v>
      </c>
      <c r="Z12" s="45">
        <f>'Salary Detail (3)'!BF13</f>
        <v>0</v>
      </c>
      <c r="AA12" s="46" t="e">
        <f>'Salary Detail (3)'!BK13</f>
        <v>#REF!</v>
      </c>
      <c r="AB12" s="47">
        <f>'Salary Detail (3)'!BL13</f>
        <v>0</v>
      </c>
      <c r="AC12" s="48">
        <f>'Salary Detail (3)'!BM13</f>
        <v>0</v>
      </c>
      <c r="AD12" s="49" t="e">
        <f>'Salary Detail (3)'!BR13</f>
        <v>#REF!</v>
      </c>
      <c r="AE12" s="50">
        <f>'Salary Detail (3)'!BS13</f>
        <v>0</v>
      </c>
      <c r="AF12" s="51">
        <f>'Salary Detail (3)'!BT13</f>
        <v>0</v>
      </c>
      <c r="AG12" s="1516"/>
      <c r="AH12" s="1518"/>
      <c r="AI12" s="1520"/>
    </row>
    <row r="13" spans="1:35" ht="30.75" customHeight="1">
      <c r="A13" s="484" t="s">
        <v>293</v>
      </c>
      <c r="B13" s="485"/>
      <c r="C13" s="22" t="s">
        <v>294</v>
      </c>
      <c r="D13" s="23" t="s">
        <v>285</v>
      </c>
      <c r="E13" s="24" t="s">
        <v>294</v>
      </c>
      <c r="F13" s="25" t="s">
        <v>294</v>
      </c>
      <c r="G13" s="26" t="s">
        <v>285</v>
      </c>
      <c r="H13" s="27" t="s">
        <v>294</v>
      </c>
      <c r="I13" s="28" t="s">
        <v>294</v>
      </c>
      <c r="J13" s="30" t="s">
        <v>285</v>
      </c>
      <c r="K13" s="29" t="s">
        <v>294</v>
      </c>
      <c r="L13" s="31" t="s">
        <v>294</v>
      </c>
      <c r="M13" s="32" t="s">
        <v>285</v>
      </c>
      <c r="N13" s="33" t="s">
        <v>294</v>
      </c>
      <c r="O13" s="34" t="s">
        <v>294</v>
      </c>
      <c r="P13" s="35" t="s">
        <v>285</v>
      </c>
      <c r="Q13" s="36" t="s">
        <v>294</v>
      </c>
      <c r="R13" s="37" t="s">
        <v>294</v>
      </c>
      <c r="S13" s="38" t="s">
        <v>285</v>
      </c>
      <c r="T13" s="39" t="s">
        <v>294</v>
      </c>
      <c r="U13" s="40" t="s">
        <v>294</v>
      </c>
      <c r="V13" s="41" t="s">
        <v>285</v>
      </c>
      <c r="W13" s="42" t="s">
        <v>294</v>
      </c>
      <c r="X13" s="43" t="s">
        <v>294</v>
      </c>
      <c r="Y13" s="44" t="s">
        <v>285</v>
      </c>
      <c r="Z13" s="45" t="s">
        <v>294</v>
      </c>
      <c r="AA13" s="46" t="s">
        <v>294</v>
      </c>
      <c r="AB13" s="47" t="s">
        <v>285</v>
      </c>
      <c r="AC13" s="48" t="s">
        <v>294</v>
      </c>
      <c r="AD13" s="49" t="s">
        <v>294</v>
      </c>
      <c r="AE13" s="50" t="s">
        <v>285</v>
      </c>
      <c r="AF13" s="51" t="s">
        <v>294</v>
      </c>
      <c r="AG13" s="498" t="s">
        <v>294</v>
      </c>
      <c r="AH13" s="500" t="s">
        <v>285</v>
      </c>
      <c r="AI13" s="499" t="s">
        <v>294</v>
      </c>
    </row>
    <row r="14" spans="1:35" s="290" customFormat="1" ht="17.25" customHeight="1">
      <c r="A14" s="1255" t="s">
        <v>295</v>
      </c>
      <c r="B14" s="1505"/>
      <c r="C14" s="291"/>
      <c r="D14" s="301">
        <f>E14-C14</f>
        <v>0</v>
      </c>
      <c r="E14" s="292"/>
      <c r="F14" s="291"/>
      <c r="G14" s="301">
        <f>H14-F14</f>
        <v>0</v>
      </c>
      <c r="H14" s="292"/>
      <c r="I14" s="291"/>
      <c r="J14" s="301">
        <f>K14-I14</f>
        <v>0</v>
      </c>
      <c r="K14" s="292"/>
      <c r="L14" s="291"/>
      <c r="M14" s="301">
        <f>N14-L14</f>
        <v>0</v>
      </c>
      <c r="N14" s="292"/>
      <c r="O14" s="291"/>
      <c r="P14" s="301">
        <f>Q14-O14</f>
        <v>0</v>
      </c>
      <c r="Q14" s="292"/>
      <c r="R14" s="291"/>
      <c r="S14" s="301">
        <f>T14-R14</f>
        <v>0</v>
      </c>
      <c r="T14" s="292"/>
      <c r="U14" s="291"/>
      <c r="V14" s="301">
        <f>W14-U14</f>
        <v>0</v>
      </c>
      <c r="W14" s="292"/>
      <c r="X14" s="291"/>
      <c r="Y14" s="301">
        <f>Z14-X14</f>
        <v>0</v>
      </c>
      <c r="Z14" s="292"/>
      <c r="AA14" s="291"/>
      <c r="AB14" s="301">
        <f>AC14-AA14</f>
        <v>0</v>
      </c>
      <c r="AC14" s="292"/>
      <c r="AD14" s="291"/>
      <c r="AE14" s="301">
        <f>AF14-AD14</f>
        <v>0</v>
      </c>
      <c r="AF14" s="292"/>
      <c r="AG14" s="308">
        <f>SUM(C14,F14,I14,L14,O14,R14,U14,X14,AA14,AD14)</f>
        <v>0</v>
      </c>
      <c r="AH14" s="309">
        <f>SUM(D14,G14,J14,M14,P14,S14,V14,Y14,AB14,AE14)</f>
        <v>0</v>
      </c>
      <c r="AI14" s="442">
        <f>SUM(E14,H14,K14,N14,Q14,T14,W14,Z14,AC14,AF14)</f>
        <v>0</v>
      </c>
    </row>
    <row r="15" spans="1:35" s="290" customFormat="1" ht="17.25" customHeight="1">
      <c r="A15" s="1255" t="s">
        <v>296</v>
      </c>
      <c r="B15" s="1505"/>
      <c r="C15" s="304"/>
      <c r="D15" s="301">
        <f t="shared" ref="D15:D67" si="0">E15-C15</f>
        <v>0</v>
      </c>
      <c r="E15" s="305"/>
      <c r="F15" s="291"/>
      <c r="G15" s="301">
        <f t="shared" ref="G15:G67" si="1">H15-F15</f>
        <v>0</v>
      </c>
      <c r="H15" s="292"/>
      <c r="I15" s="291"/>
      <c r="J15" s="301">
        <f t="shared" ref="J15:J67" si="2">K15-I15</f>
        <v>0</v>
      </c>
      <c r="K15" s="292"/>
      <c r="L15" s="291"/>
      <c r="M15" s="301">
        <f t="shared" ref="M15:M67" si="3">N15-L15</f>
        <v>0</v>
      </c>
      <c r="N15" s="292"/>
      <c r="O15" s="291"/>
      <c r="P15" s="301">
        <f t="shared" ref="P15:P67" si="4">Q15-O15</f>
        <v>0</v>
      </c>
      <c r="Q15" s="292"/>
      <c r="R15" s="291"/>
      <c r="S15" s="301">
        <f t="shared" ref="S15:S67" si="5">T15-R15</f>
        <v>0</v>
      </c>
      <c r="T15" s="292"/>
      <c r="U15" s="291"/>
      <c r="V15" s="301">
        <f t="shared" ref="V15:V67" si="6">W15-U15</f>
        <v>0</v>
      </c>
      <c r="W15" s="292"/>
      <c r="X15" s="291"/>
      <c r="Y15" s="301">
        <f t="shared" ref="Y15:Y67" si="7">Z15-X15</f>
        <v>0</v>
      </c>
      <c r="Z15" s="292"/>
      <c r="AA15" s="291"/>
      <c r="AB15" s="301">
        <f t="shared" ref="AB15:AB67" si="8">AC15-AA15</f>
        <v>0</v>
      </c>
      <c r="AC15" s="292"/>
      <c r="AD15" s="291"/>
      <c r="AE15" s="301">
        <f t="shared" ref="AE15:AE67" si="9">AF15-AD15</f>
        <v>0</v>
      </c>
      <c r="AF15" s="292"/>
      <c r="AG15" s="308">
        <f t="shared" ref="AG15:AI30" si="10">SUM(C15,F15,I15,L15,O15,R15,U15,X15,AA15,AD15)</f>
        <v>0</v>
      </c>
      <c r="AH15" s="309">
        <f t="shared" si="10"/>
        <v>0</v>
      </c>
      <c r="AI15" s="442">
        <f t="shared" si="10"/>
        <v>0</v>
      </c>
    </row>
    <row r="16" spans="1:35" s="290" customFormat="1" ht="17.25" customHeight="1">
      <c r="A16" s="1255" t="s">
        <v>297</v>
      </c>
      <c r="B16" s="1505"/>
      <c r="C16" s="304"/>
      <c r="D16" s="301">
        <f t="shared" si="0"/>
        <v>0</v>
      </c>
      <c r="E16" s="292"/>
      <c r="F16" s="291"/>
      <c r="G16" s="301">
        <f t="shared" si="1"/>
        <v>0</v>
      </c>
      <c r="H16" s="292"/>
      <c r="I16" s="291"/>
      <c r="J16" s="301">
        <f t="shared" si="2"/>
        <v>0</v>
      </c>
      <c r="K16" s="292"/>
      <c r="L16" s="291"/>
      <c r="M16" s="301">
        <f t="shared" si="3"/>
        <v>0</v>
      </c>
      <c r="N16" s="292"/>
      <c r="O16" s="291"/>
      <c r="P16" s="301">
        <f t="shared" si="4"/>
        <v>0</v>
      </c>
      <c r="Q16" s="292"/>
      <c r="R16" s="291"/>
      <c r="S16" s="301">
        <f t="shared" si="5"/>
        <v>0</v>
      </c>
      <c r="T16" s="292"/>
      <c r="U16" s="291"/>
      <c r="V16" s="301">
        <f t="shared" si="6"/>
        <v>0</v>
      </c>
      <c r="W16" s="292"/>
      <c r="X16" s="291"/>
      <c r="Y16" s="301">
        <f t="shared" si="7"/>
        <v>0</v>
      </c>
      <c r="Z16" s="292"/>
      <c r="AA16" s="291"/>
      <c r="AB16" s="301">
        <f t="shared" si="8"/>
        <v>0</v>
      </c>
      <c r="AC16" s="292"/>
      <c r="AD16" s="291"/>
      <c r="AE16" s="301">
        <f t="shared" si="9"/>
        <v>0</v>
      </c>
      <c r="AF16" s="292"/>
      <c r="AG16" s="308">
        <f t="shared" si="10"/>
        <v>0</v>
      </c>
      <c r="AH16" s="309">
        <f t="shared" si="10"/>
        <v>0</v>
      </c>
      <c r="AI16" s="442">
        <f t="shared" si="10"/>
        <v>0</v>
      </c>
    </row>
    <row r="17" spans="1:38" s="290" customFormat="1" ht="17.25" customHeight="1">
      <c r="A17" s="1255" t="s">
        <v>298</v>
      </c>
      <c r="B17" s="1505"/>
      <c r="C17" s="291"/>
      <c r="D17" s="301">
        <f t="shared" si="0"/>
        <v>0</v>
      </c>
      <c r="E17" s="292"/>
      <c r="F17" s="291"/>
      <c r="G17" s="301">
        <f t="shared" si="1"/>
        <v>0</v>
      </c>
      <c r="H17" s="292"/>
      <c r="I17" s="291"/>
      <c r="J17" s="301">
        <f t="shared" si="2"/>
        <v>0</v>
      </c>
      <c r="K17" s="292"/>
      <c r="L17" s="291"/>
      <c r="M17" s="301">
        <f t="shared" si="3"/>
        <v>0</v>
      </c>
      <c r="N17" s="292"/>
      <c r="O17" s="291"/>
      <c r="P17" s="301">
        <f t="shared" si="4"/>
        <v>0</v>
      </c>
      <c r="Q17" s="292"/>
      <c r="R17" s="291"/>
      <c r="S17" s="301">
        <f t="shared" si="5"/>
        <v>0</v>
      </c>
      <c r="T17" s="292"/>
      <c r="U17" s="291"/>
      <c r="V17" s="301">
        <f t="shared" si="6"/>
        <v>0</v>
      </c>
      <c r="W17" s="292"/>
      <c r="X17" s="291"/>
      <c r="Y17" s="301">
        <f t="shared" si="7"/>
        <v>0</v>
      </c>
      <c r="Z17" s="292"/>
      <c r="AA17" s="291"/>
      <c r="AB17" s="301">
        <f t="shared" si="8"/>
        <v>0</v>
      </c>
      <c r="AC17" s="292"/>
      <c r="AD17" s="291"/>
      <c r="AE17" s="301">
        <f t="shared" si="9"/>
        <v>0</v>
      </c>
      <c r="AF17" s="292"/>
      <c r="AG17" s="308">
        <f t="shared" si="10"/>
        <v>0</v>
      </c>
      <c r="AH17" s="309">
        <f t="shared" si="10"/>
        <v>0</v>
      </c>
      <c r="AI17" s="442">
        <f t="shared" si="10"/>
        <v>0</v>
      </c>
    </row>
    <row r="18" spans="1:38" s="290" customFormat="1" ht="17.25" customHeight="1">
      <c r="A18" s="1255" t="s">
        <v>299</v>
      </c>
      <c r="B18" s="1505"/>
      <c r="C18" s="291"/>
      <c r="D18" s="301">
        <f t="shared" si="0"/>
        <v>0</v>
      </c>
      <c r="E18" s="292"/>
      <c r="F18" s="291"/>
      <c r="G18" s="301">
        <f t="shared" si="1"/>
        <v>0</v>
      </c>
      <c r="H18" s="292"/>
      <c r="I18" s="291"/>
      <c r="J18" s="301">
        <f t="shared" si="2"/>
        <v>0</v>
      </c>
      <c r="K18" s="292"/>
      <c r="L18" s="291"/>
      <c r="M18" s="301">
        <f t="shared" si="3"/>
        <v>0</v>
      </c>
      <c r="N18" s="292"/>
      <c r="O18" s="291"/>
      <c r="P18" s="301">
        <f t="shared" si="4"/>
        <v>0</v>
      </c>
      <c r="Q18" s="292"/>
      <c r="R18" s="291"/>
      <c r="S18" s="301">
        <f t="shared" si="5"/>
        <v>0</v>
      </c>
      <c r="T18" s="292"/>
      <c r="U18" s="291"/>
      <c r="V18" s="301">
        <f t="shared" si="6"/>
        <v>0</v>
      </c>
      <c r="W18" s="292"/>
      <c r="X18" s="291"/>
      <c r="Y18" s="301">
        <f t="shared" si="7"/>
        <v>0</v>
      </c>
      <c r="Z18" s="292"/>
      <c r="AA18" s="291"/>
      <c r="AB18" s="301">
        <f t="shared" si="8"/>
        <v>0</v>
      </c>
      <c r="AC18" s="292"/>
      <c r="AD18" s="291"/>
      <c r="AE18" s="301">
        <f t="shared" si="9"/>
        <v>0</v>
      </c>
      <c r="AF18" s="292"/>
      <c r="AG18" s="308">
        <f t="shared" si="10"/>
        <v>0</v>
      </c>
      <c r="AH18" s="309">
        <f t="shared" si="10"/>
        <v>0</v>
      </c>
      <c r="AI18" s="442">
        <f t="shared" si="10"/>
        <v>0</v>
      </c>
    </row>
    <row r="19" spans="1:38" s="290" customFormat="1" ht="17.25" customHeight="1">
      <c r="A19" s="1255" t="s">
        <v>300</v>
      </c>
      <c r="B19" s="1505"/>
      <c r="C19" s="291"/>
      <c r="D19" s="301">
        <f t="shared" si="0"/>
        <v>0</v>
      </c>
      <c r="E19" s="292"/>
      <c r="F19" s="304"/>
      <c r="G19" s="301">
        <f t="shared" si="1"/>
        <v>0</v>
      </c>
      <c r="H19" s="305"/>
      <c r="I19" s="304"/>
      <c r="J19" s="301">
        <f t="shared" si="2"/>
        <v>0</v>
      </c>
      <c r="K19" s="305"/>
      <c r="L19" s="304"/>
      <c r="M19" s="301">
        <f t="shared" si="3"/>
        <v>0</v>
      </c>
      <c r="N19" s="305"/>
      <c r="O19" s="304"/>
      <c r="P19" s="301">
        <f t="shared" si="4"/>
        <v>0</v>
      </c>
      <c r="Q19" s="305"/>
      <c r="R19" s="304"/>
      <c r="S19" s="301">
        <f t="shared" si="5"/>
        <v>0</v>
      </c>
      <c r="T19" s="305"/>
      <c r="U19" s="304"/>
      <c r="V19" s="301">
        <f t="shared" si="6"/>
        <v>0</v>
      </c>
      <c r="W19" s="305"/>
      <c r="X19" s="304"/>
      <c r="Y19" s="301">
        <f t="shared" si="7"/>
        <v>0</v>
      </c>
      <c r="Z19" s="305"/>
      <c r="AA19" s="304"/>
      <c r="AB19" s="301">
        <f t="shared" si="8"/>
        <v>0</v>
      </c>
      <c r="AC19" s="305"/>
      <c r="AD19" s="304"/>
      <c r="AE19" s="301">
        <f t="shared" si="9"/>
        <v>0</v>
      </c>
      <c r="AF19" s="305"/>
      <c r="AG19" s="308">
        <f t="shared" si="10"/>
        <v>0</v>
      </c>
      <c r="AH19" s="309">
        <f t="shared" si="10"/>
        <v>0</v>
      </c>
      <c r="AI19" s="442">
        <f t="shared" si="10"/>
        <v>0</v>
      </c>
      <c r="AJ19"/>
      <c r="AK19"/>
      <c r="AL19" s="13"/>
    </row>
    <row r="20" spans="1:38" s="290" customFormat="1" ht="17.25" customHeight="1">
      <c r="A20" s="1255" t="s">
        <v>301</v>
      </c>
      <c r="B20" s="1505"/>
      <c r="C20" s="291"/>
      <c r="D20" s="301">
        <f t="shared" si="0"/>
        <v>0</v>
      </c>
      <c r="E20" s="292"/>
      <c r="F20" s="304"/>
      <c r="G20" s="301">
        <f t="shared" si="1"/>
        <v>0</v>
      </c>
      <c r="H20" s="305"/>
      <c r="I20" s="304"/>
      <c r="J20" s="301">
        <f t="shared" si="2"/>
        <v>0</v>
      </c>
      <c r="K20" s="305"/>
      <c r="L20" s="304"/>
      <c r="M20" s="301">
        <f t="shared" si="3"/>
        <v>0</v>
      </c>
      <c r="N20" s="305"/>
      <c r="O20" s="304"/>
      <c r="P20" s="301">
        <f t="shared" si="4"/>
        <v>0</v>
      </c>
      <c r="Q20" s="305"/>
      <c r="R20" s="304"/>
      <c r="S20" s="301">
        <f t="shared" si="5"/>
        <v>0</v>
      </c>
      <c r="T20" s="305"/>
      <c r="U20" s="304"/>
      <c r="V20" s="301">
        <f t="shared" si="6"/>
        <v>0</v>
      </c>
      <c r="W20" s="305"/>
      <c r="X20" s="304"/>
      <c r="Y20" s="301">
        <f t="shared" si="7"/>
        <v>0</v>
      </c>
      <c r="Z20" s="305"/>
      <c r="AA20" s="304"/>
      <c r="AB20" s="301">
        <f t="shared" si="8"/>
        <v>0</v>
      </c>
      <c r="AC20" s="305"/>
      <c r="AD20" s="304"/>
      <c r="AE20" s="301">
        <f t="shared" si="9"/>
        <v>0</v>
      </c>
      <c r="AF20" s="305"/>
      <c r="AG20" s="308">
        <f t="shared" si="10"/>
        <v>0</v>
      </c>
      <c r="AH20" s="309">
        <f t="shared" si="10"/>
        <v>0</v>
      </c>
      <c r="AI20" s="442">
        <f t="shared" si="10"/>
        <v>0</v>
      </c>
      <c r="AJ20"/>
      <c r="AK20"/>
      <c r="AL20"/>
    </row>
    <row r="21" spans="1:38" s="290" customFormat="1" ht="17.25" customHeight="1">
      <c r="A21" s="1255" t="s">
        <v>302</v>
      </c>
      <c r="B21" s="1505"/>
      <c r="C21" s="291"/>
      <c r="D21" s="301">
        <f t="shared" si="0"/>
        <v>0</v>
      </c>
      <c r="E21" s="292"/>
      <c r="F21" s="304"/>
      <c r="G21" s="301">
        <f t="shared" si="1"/>
        <v>0</v>
      </c>
      <c r="H21" s="292"/>
      <c r="I21" s="304"/>
      <c r="J21" s="301">
        <f t="shared" si="2"/>
        <v>0</v>
      </c>
      <c r="K21" s="305"/>
      <c r="L21" s="304"/>
      <c r="M21" s="301">
        <f t="shared" si="3"/>
        <v>0</v>
      </c>
      <c r="N21" s="305"/>
      <c r="O21" s="304"/>
      <c r="P21" s="301">
        <f t="shared" si="4"/>
        <v>0</v>
      </c>
      <c r="Q21" s="305"/>
      <c r="R21" s="304"/>
      <c r="S21" s="301">
        <f t="shared" si="5"/>
        <v>0</v>
      </c>
      <c r="T21" s="305"/>
      <c r="U21" s="304"/>
      <c r="V21" s="301">
        <f t="shared" si="6"/>
        <v>0</v>
      </c>
      <c r="W21" s="305"/>
      <c r="X21" s="304"/>
      <c r="Y21" s="301">
        <f t="shared" si="7"/>
        <v>0</v>
      </c>
      <c r="Z21" s="305"/>
      <c r="AA21" s="304"/>
      <c r="AB21" s="301">
        <f t="shared" si="8"/>
        <v>0</v>
      </c>
      <c r="AC21" s="305"/>
      <c r="AD21" s="304"/>
      <c r="AE21" s="301">
        <f t="shared" si="9"/>
        <v>0</v>
      </c>
      <c r="AF21" s="305"/>
      <c r="AG21" s="308">
        <f t="shared" si="10"/>
        <v>0</v>
      </c>
      <c r="AH21" s="309">
        <f t="shared" si="10"/>
        <v>0</v>
      </c>
      <c r="AI21" s="442">
        <f t="shared" si="10"/>
        <v>0</v>
      </c>
      <c r="AJ21"/>
      <c r="AK21"/>
      <c r="AL21"/>
    </row>
    <row r="22" spans="1:38" s="290" customFormat="1" ht="17.25" customHeight="1">
      <c r="A22" s="1255" t="s">
        <v>303</v>
      </c>
      <c r="B22" s="1505"/>
      <c r="C22" s="291"/>
      <c r="D22" s="301">
        <f t="shared" si="0"/>
        <v>0</v>
      </c>
      <c r="E22" s="292"/>
      <c r="F22" s="291"/>
      <c r="G22" s="301">
        <f t="shared" si="1"/>
        <v>0</v>
      </c>
      <c r="H22" s="292"/>
      <c r="I22" s="291"/>
      <c r="J22" s="301">
        <f t="shared" si="2"/>
        <v>0</v>
      </c>
      <c r="K22" s="292"/>
      <c r="L22" s="291"/>
      <c r="M22" s="301">
        <f t="shared" si="3"/>
        <v>0</v>
      </c>
      <c r="N22" s="292"/>
      <c r="O22" s="291"/>
      <c r="P22" s="301">
        <f t="shared" si="4"/>
        <v>0</v>
      </c>
      <c r="Q22" s="292"/>
      <c r="R22" s="291"/>
      <c r="S22" s="301">
        <f t="shared" si="5"/>
        <v>0</v>
      </c>
      <c r="T22" s="292"/>
      <c r="U22" s="291"/>
      <c r="V22" s="301">
        <f t="shared" si="6"/>
        <v>0</v>
      </c>
      <c r="W22" s="292"/>
      <c r="X22" s="291"/>
      <c r="Y22" s="301">
        <f t="shared" si="7"/>
        <v>0</v>
      </c>
      <c r="Z22" s="292"/>
      <c r="AA22" s="291"/>
      <c r="AB22" s="301">
        <f t="shared" si="8"/>
        <v>0</v>
      </c>
      <c r="AC22" s="292"/>
      <c r="AD22" s="291"/>
      <c r="AE22" s="301">
        <f t="shared" si="9"/>
        <v>0</v>
      </c>
      <c r="AF22" s="292"/>
      <c r="AG22" s="308">
        <f t="shared" si="10"/>
        <v>0</v>
      </c>
      <c r="AH22" s="309">
        <f t="shared" si="10"/>
        <v>0</v>
      </c>
      <c r="AI22" s="442">
        <f t="shared" si="10"/>
        <v>0</v>
      </c>
    </row>
    <row r="23" spans="1:38" s="290" customFormat="1" ht="17.25" customHeight="1">
      <c r="A23" s="1261"/>
      <c r="B23" s="1506"/>
      <c r="C23" s="291"/>
      <c r="D23" s="301">
        <f t="shared" si="0"/>
        <v>0</v>
      </c>
      <c r="E23" s="292"/>
      <c r="F23" s="304"/>
      <c r="G23" s="301">
        <f t="shared" si="1"/>
        <v>0</v>
      </c>
      <c r="H23" s="305"/>
      <c r="I23" s="304"/>
      <c r="J23" s="301">
        <f t="shared" si="2"/>
        <v>0</v>
      </c>
      <c r="K23" s="305"/>
      <c r="L23" s="304"/>
      <c r="M23" s="301">
        <f t="shared" si="3"/>
        <v>0</v>
      </c>
      <c r="N23" s="305"/>
      <c r="O23" s="304"/>
      <c r="P23" s="301">
        <f t="shared" si="4"/>
        <v>0</v>
      </c>
      <c r="Q23" s="305"/>
      <c r="R23" s="304"/>
      <c r="S23" s="301">
        <f t="shared" si="5"/>
        <v>0</v>
      </c>
      <c r="T23" s="305"/>
      <c r="U23" s="304"/>
      <c r="V23" s="301">
        <f t="shared" si="6"/>
        <v>0</v>
      </c>
      <c r="W23" s="305"/>
      <c r="X23" s="304"/>
      <c r="Y23" s="301">
        <f t="shared" si="7"/>
        <v>0</v>
      </c>
      <c r="Z23" s="305"/>
      <c r="AA23" s="304"/>
      <c r="AB23" s="301">
        <f t="shared" si="8"/>
        <v>0</v>
      </c>
      <c r="AC23" s="305"/>
      <c r="AD23" s="304"/>
      <c r="AE23" s="301">
        <f t="shared" si="9"/>
        <v>0</v>
      </c>
      <c r="AF23" s="305"/>
      <c r="AG23" s="308">
        <f t="shared" si="10"/>
        <v>0</v>
      </c>
      <c r="AH23" s="309">
        <f t="shared" si="10"/>
        <v>0</v>
      </c>
      <c r="AI23" s="442">
        <f t="shared" si="10"/>
        <v>0</v>
      </c>
      <c r="AJ23"/>
      <c r="AK23"/>
      <c r="AL23"/>
    </row>
    <row r="24" spans="1:38" s="290" customFormat="1" ht="17.25" customHeight="1">
      <c r="A24" s="1261"/>
      <c r="B24" s="1506"/>
      <c r="C24" s="291"/>
      <c r="D24" s="301">
        <f t="shared" si="0"/>
        <v>0</v>
      </c>
      <c r="E24" s="292"/>
      <c r="F24" s="304"/>
      <c r="G24" s="301">
        <f t="shared" si="1"/>
        <v>0</v>
      </c>
      <c r="H24" s="305"/>
      <c r="I24" s="304"/>
      <c r="J24" s="301">
        <f t="shared" si="2"/>
        <v>0</v>
      </c>
      <c r="K24" s="305"/>
      <c r="L24" s="304"/>
      <c r="M24" s="301">
        <f t="shared" si="3"/>
        <v>0</v>
      </c>
      <c r="N24" s="305"/>
      <c r="O24" s="304"/>
      <c r="P24" s="301">
        <f t="shared" si="4"/>
        <v>0</v>
      </c>
      <c r="Q24" s="305"/>
      <c r="R24" s="304"/>
      <c r="S24" s="301">
        <f t="shared" si="5"/>
        <v>0</v>
      </c>
      <c r="T24" s="305"/>
      <c r="U24" s="304"/>
      <c r="V24" s="301">
        <f t="shared" si="6"/>
        <v>0</v>
      </c>
      <c r="W24" s="305"/>
      <c r="X24" s="304"/>
      <c r="Y24" s="301">
        <f t="shared" si="7"/>
        <v>0</v>
      </c>
      <c r="Z24" s="305"/>
      <c r="AA24" s="304"/>
      <c r="AB24" s="301">
        <f t="shared" si="8"/>
        <v>0</v>
      </c>
      <c r="AC24" s="305"/>
      <c r="AD24" s="304"/>
      <c r="AE24" s="301">
        <f t="shared" si="9"/>
        <v>0</v>
      </c>
      <c r="AF24" s="305"/>
      <c r="AG24" s="308">
        <f t="shared" si="10"/>
        <v>0</v>
      </c>
      <c r="AH24" s="309">
        <f t="shared" si="10"/>
        <v>0</v>
      </c>
      <c r="AI24" s="442">
        <f t="shared" si="10"/>
        <v>0</v>
      </c>
      <c r="AJ24"/>
      <c r="AK24"/>
      <c r="AL24"/>
    </row>
    <row r="25" spans="1:38" s="290" customFormat="1" ht="17.25" customHeight="1">
      <c r="A25" s="1261"/>
      <c r="B25" s="1506"/>
      <c r="C25" s="291"/>
      <c r="D25" s="301">
        <f t="shared" si="0"/>
        <v>0</v>
      </c>
      <c r="E25" s="292"/>
      <c r="F25" s="304"/>
      <c r="G25" s="301">
        <f t="shared" si="1"/>
        <v>0</v>
      </c>
      <c r="H25" s="305"/>
      <c r="I25" s="304"/>
      <c r="J25" s="301">
        <f t="shared" si="2"/>
        <v>0</v>
      </c>
      <c r="K25" s="305"/>
      <c r="L25" s="304"/>
      <c r="M25" s="301">
        <f t="shared" si="3"/>
        <v>0</v>
      </c>
      <c r="N25" s="305"/>
      <c r="O25" s="304"/>
      <c r="P25" s="301">
        <f t="shared" si="4"/>
        <v>0</v>
      </c>
      <c r="Q25" s="305"/>
      <c r="R25" s="304"/>
      <c r="S25" s="301">
        <f t="shared" si="5"/>
        <v>0</v>
      </c>
      <c r="T25" s="305"/>
      <c r="U25" s="304"/>
      <c r="V25" s="301">
        <f t="shared" si="6"/>
        <v>0</v>
      </c>
      <c r="W25" s="305"/>
      <c r="X25" s="304"/>
      <c r="Y25" s="301">
        <f t="shared" si="7"/>
        <v>0</v>
      </c>
      <c r="Z25" s="305"/>
      <c r="AA25" s="304"/>
      <c r="AB25" s="301">
        <f t="shared" si="8"/>
        <v>0</v>
      </c>
      <c r="AC25" s="305"/>
      <c r="AD25" s="304"/>
      <c r="AE25" s="301">
        <f t="shared" si="9"/>
        <v>0</v>
      </c>
      <c r="AF25" s="305"/>
      <c r="AG25" s="308">
        <f t="shared" si="10"/>
        <v>0</v>
      </c>
      <c r="AH25" s="309">
        <f t="shared" si="10"/>
        <v>0</v>
      </c>
      <c r="AI25" s="442">
        <f t="shared" si="10"/>
        <v>0</v>
      </c>
      <c r="AJ25"/>
      <c r="AK25"/>
      <c r="AL25"/>
    </row>
    <row r="26" spans="1:38" s="290" customFormat="1" ht="17.25" customHeight="1">
      <c r="A26" s="1261"/>
      <c r="B26" s="1506"/>
      <c r="C26" s="291"/>
      <c r="D26" s="301">
        <f t="shared" si="0"/>
        <v>0</v>
      </c>
      <c r="E26" s="292"/>
      <c r="F26" s="291"/>
      <c r="G26" s="301">
        <f t="shared" si="1"/>
        <v>0</v>
      </c>
      <c r="H26" s="292"/>
      <c r="I26" s="291"/>
      <c r="J26" s="301">
        <f t="shared" si="2"/>
        <v>0</v>
      </c>
      <c r="K26" s="292"/>
      <c r="L26" s="291"/>
      <c r="M26" s="301">
        <f t="shared" si="3"/>
        <v>0</v>
      </c>
      <c r="N26" s="292"/>
      <c r="O26" s="291"/>
      <c r="P26" s="301">
        <f t="shared" si="4"/>
        <v>0</v>
      </c>
      <c r="Q26" s="292"/>
      <c r="R26" s="291"/>
      <c r="S26" s="301">
        <f t="shared" si="5"/>
        <v>0</v>
      </c>
      <c r="T26" s="292"/>
      <c r="U26" s="291"/>
      <c r="V26" s="301">
        <f t="shared" si="6"/>
        <v>0</v>
      </c>
      <c r="W26" s="292"/>
      <c r="X26" s="291"/>
      <c r="Y26" s="301">
        <f t="shared" si="7"/>
        <v>0</v>
      </c>
      <c r="Z26" s="292"/>
      <c r="AA26" s="291"/>
      <c r="AB26" s="301">
        <f t="shared" si="8"/>
        <v>0</v>
      </c>
      <c r="AC26" s="292"/>
      <c r="AD26" s="291"/>
      <c r="AE26" s="301">
        <f t="shared" si="9"/>
        <v>0</v>
      </c>
      <c r="AF26" s="292"/>
      <c r="AG26" s="308">
        <f t="shared" si="10"/>
        <v>0</v>
      </c>
      <c r="AH26" s="309">
        <f t="shared" si="10"/>
        <v>0</v>
      </c>
      <c r="AI26" s="442">
        <f t="shared" si="10"/>
        <v>0</v>
      </c>
    </row>
    <row r="27" spans="1:38" s="290" customFormat="1" ht="17.25" customHeight="1">
      <c r="A27" s="1261"/>
      <c r="B27" s="1506"/>
      <c r="C27" s="291"/>
      <c r="D27" s="301">
        <f t="shared" si="0"/>
        <v>0</v>
      </c>
      <c r="E27" s="292"/>
      <c r="F27" s="304"/>
      <c r="G27" s="301">
        <f t="shared" si="1"/>
        <v>0</v>
      </c>
      <c r="H27" s="305"/>
      <c r="I27" s="304"/>
      <c r="J27" s="301">
        <f t="shared" si="2"/>
        <v>0</v>
      </c>
      <c r="K27" s="305"/>
      <c r="L27" s="304"/>
      <c r="M27" s="301">
        <f t="shared" si="3"/>
        <v>0</v>
      </c>
      <c r="N27" s="305"/>
      <c r="O27" s="304"/>
      <c r="P27" s="301">
        <f t="shared" si="4"/>
        <v>0</v>
      </c>
      <c r="Q27" s="305"/>
      <c r="R27" s="304"/>
      <c r="S27" s="301">
        <f t="shared" si="5"/>
        <v>0</v>
      </c>
      <c r="T27" s="305"/>
      <c r="U27" s="304"/>
      <c r="V27" s="301">
        <f t="shared" si="6"/>
        <v>0</v>
      </c>
      <c r="W27" s="305"/>
      <c r="X27" s="304"/>
      <c r="Y27" s="301">
        <f t="shared" si="7"/>
        <v>0</v>
      </c>
      <c r="Z27" s="305"/>
      <c r="AA27" s="304"/>
      <c r="AB27" s="301">
        <f t="shared" si="8"/>
        <v>0</v>
      </c>
      <c r="AC27" s="305"/>
      <c r="AD27" s="304"/>
      <c r="AE27" s="301">
        <f t="shared" si="9"/>
        <v>0</v>
      </c>
      <c r="AF27" s="305"/>
      <c r="AG27" s="308">
        <f>SUM(C27,F27,I27,L27,O27,R27,U27,X27,AA27,AD27)</f>
        <v>0</v>
      </c>
      <c r="AH27" s="309">
        <f>SUM(D27,G27,J27,M27,P27,S27,V27,Y27,AB27,AE27)</f>
        <v>0</v>
      </c>
      <c r="AI27" s="442">
        <f t="shared" si="10"/>
        <v>0</v>
      </c>
      <c r="AJ27"/>
      <c r="AK27"/>
      <c r="AL27"/>
    </row>
    <row r="28" spans="1:38" s="290" customFormat="1" ht="17.25" customHeight="1">
      <c r="A28" s="1261"/>
      <c r="B28" s="1506"/>
      <c r="C28" s="291"/>
      <c r="D28" s="301">
        <f t="shared" si="0"/>
        <v>0</v>
      </c>
      <c r="E28" s="292"/>
      <c r="F28" s="304"/>
      <c r="G28" s="301">
        <f t="shared" si="1"/>
        <v>0</v>
      </c>
      <c r="H28" s="305"/>
      <c r="I28" s="304"/>
      <c r="J28" s="301">
        <f t="shared" si="2"/>
        <v>0</v>
      </c>
      <c r="K28" s="305"/>
      <c r="L28" s="304"/>
      <c r="M28" s="301">
        <f t="shared" si="3"/>
        <v>0</v>
      </c>
      <c r="N28" s="305"/>
      <c r="O28" s="304"/>
      <c r="P28" s="301">
        <f t="shared" si="4"/>
        <v>0</v>
      </c>
      <c r="Q28" s="305"/>
      <c r="R28" s="304"/>
      <c r="S28" s="301">
        <f t="shared" si="5"/>
        <v>0</v>
      </c>
      <c r="T28" s="305"/>
      <c r="U28" s="304"/>
      <c r="V28" s="301">
        <f t="shared" si="6"/>
        <v>0</v>
      </c>
      <c r="W28" s="305"/>
      <c r="X28" s="304"/>
      <c r="Y28" s="301">
        <f t="shared" si="7"/>
        <v>0</v>
      </c>
      <c r="Z28" s="305"/>
      <c r="AA28" s="304"/>
      <c r="AB28" s="301">
        <f t="shared" si="8"/>
        <v>0</v>
      </c>
      <c r="AC28" s="305"/>
      <c r="AD28" s="304"/>
      <c r="AE28" s="301">
        <f t="shared" si="9"/>
        <v>0</v>
      </c>
      <c r="AF28" s="305"/>
      <c r="AG28" s="308">
        <f t="shared" ref="AG28:AI65" si="11">SUM(C28,F28,I28,L28,O28,R28,U28,X28,AA28,AD28)</f>
        <v>0</v>
      </c>
      <c r="AH28" s="309">
        <f t="shared" si="11"/>
        <v>0</v>
      </c>
      <c r="AI28" s="442">
        <f t="shared" si="10"/>
        <v>0</v>
      </c>
      <c r="AJ28"/>
      <c r="AK28"/>
      <c r="AL28"/>
    </row>
    <row r="29" spans="1:38" s="290" customFormat="1" ht="17.25" customHeight="1">
      <c r="A29" s="1261"/>
      <c r="B29" s="1506"/>
      <c r="C29" s="291"/>
      <c r="D29" s="301">
        <f t="shared" si="0"/>
        <v>0</v>
      </c>
      <c r="E29" s="292"/>
      <c r="F29" s="304"/>
      <c r="G29" s="301">
        <f t="shared" si="1"/>
        <v>0</v>
      </c>
      <c r="H29" s="305"/>
      <c r="I29" s="304"/>
      <c r="J29" s="301">
        <f t="shared" si="2"/>
        <v>0</v>
      </c>
      <c r="K29" s="305"/>
      <c r="L29" s="304"/>
      <c r="M29" s="301">
        <f t="shared" si="3"/>
        <v>0</v>
      </c>
      <c r="N29" s="305"/>
      <c r="O29" s="304"/>
      <c r="P29" s="301">
        <f t="shared" si="4"/>
        <v>0</v>
      </c>
      <c r="Q29" s="305"/>
      <c r="R29" s="304"/>
      <c r="S29" s="301">
        <f t="shared" si="5"/>
        <v>0</v>
      </c>
      <c r="T29" s="305"/>
      <c r="U29" s="304"/>
      <c r="V29" s="301">
        <f t="shared" si="6"/>
        <v>0</v>
      </c>
      <c r="W29" s="305"/>
      <c r="X29" s="304"/>
      <c r="Y29" s="301">
        <f t="shared" si="7"/>
        <v>0</v>
      </c>
      <c r="Z29" s="305"/>
      <c r="AA29" s="304"/>
      <c r="AB29" s="301">
        <f t="shared" si="8"/>
        <v>0</v>
      </c>
      <c r="AC29" s="305"/>
      <c r="AD29" s="304"/>
      <c r="AE29" s="301">
        <f t="shared" si="9"/>
        <v>0</v>
      </c>
      <c r="AF29" s="305"/>
      <c r="AG29" s="308">
        <f t="shared" si="11"/>
        <v>0</v>
      </c>
      <c r="AH29" s="309">
        <f t="shared" si="11"/>
        <v>0</v>
      </c>
      <c r="AI29" s="442">
        <f t="shared" si="10"/>
        <v>0</v>
      </c>
      <c r="AJ29"/>
      <c r="AK29"/>
      <c r="AL29"/>
    </row>
    <row r="30" spans="1:38" s="290" customFormat="1" ht="17.25" customHeight="1">
      <c r="A30" s="1261"/>
      <c r="B30" s="1506"/>
      <c r="C30" s="291"/>
      <c r="D30" s="301">
        <f t="shared" si="0"/>
        <v>0</v>
      </c>
      <c r="E30" s="292"/>
      <c r="F30" s="291"/>
      <c r="G30" s="301">
        <f t="shared" si="1"/>
        <v>0</v>
      </c>
      <c r="H30" s="292"/>
      <c r="I30" s="291"/>
      <c r="J30" s="301">
        <f t="shared" si="2"/>
        <v>0</v>
      </c>
      <c r="K30" s="292"/>
      <c r="L30" s="291"/>
      <c r="M30" s="301">
        <f t="shared" si="3"/>
        <v>0</v>
      </c>
      <c r="N30" s="292"/>
      <c r="O30" s="291"/>
      <c r="P30" s="301">
        <f t="shared" si="4"/>
        <v>0</v>
      </c>
      <c r="Q30" s="292"/>
      <c r="R30" s="291"/>
      <c r="S30" s="301">
        <f t="shared" si="5"/>
        <v>0</v>
      </c>
      <c r="T30" s="292"/>
      <c r="U30" s="291"/>
      <c r="V30" s="301">
        <f t="shared" si="6"/>
        <v>0</v>
      </c>
      <c r="W30" s="292"/>
      <c r="X30" s="291"/>
      <c r="Y30" s="301">
        <f t="shared" si="7"/>
        <v>0</v>
      </c>
      <c r="Z30" s="292"/>
      <c r="AA30" s="291"/>
      <c r="AB30" s="301">
        <f t="shared" si="8"/>
        <v>0</v>
      </c>
      <c r="AC30" s="292"/>
      <c r="AD30" s="291"/>
      <c r="AE30" s="301">
        <f t="shared" si="9"/>
        <v>0</v>
      </c>
      <c r="AF30" s="292"/>
      <c r="AG30" s="308">
        <f t="shared" si="11"/>
        <v>0</v>
      </c>
      <c r="AH30" s="309">
        <f t="shared" si="11"/>
        <v>0</v>
      </c>
      <c r="AI30" s="442">
        <f t="shared" si="10"/>
        <v>0</v>
      </c>
      <c r="AJ30"/>
      <c r="AK30"/>
      <c r="AL30"/>
    </row>
    <row r="31" spans="1:38" s="290" customFormat="1" ht="17.25" customHeight="1">
      <c r="A31" s="1261"/>
      <c r="B31" s="1506"/>
      <c r="C31" s="291"/>
      <c r="D31" s="301">
        <f t="shared" si="0"/>
        <v>0</v>
      </c>
      <c r="E31" s="292"/>
      <c r="F31" s="304"/>
      <c r="G31" s="301">
        <f t="shared" si="1"/>
        <v>0</v>
      </c>
      <c r="H31" s="305"/>
      <c r="I31" s="304"/>
      <c r="J31" s="301">
        <f t="shared" si="2"/>
        <v>0</v>
      </c>
      <c r="K31" s="305"/>
      <c r="L31" s="304"/>
      <c r="M31" s="301">
        <f t="shared" si="3"/>
        <v>0</v>
      </c>
      <c r="N31" s="305"/>
      <c r="O31" s="304"/>
      <c r="P31" s="301">
        <f t="shared" si="4"/>
        <v>0</v>
      </c>
      <c r="Q31" s="305"/>
      <c r="R31" s="304"/>
      <c r="S31" s="301">
        <f t="shared" si="5"/>
        <v>0</v>
      </c>
      <c r="T31" s="305"/>
      <c r="U31" s="304"/>
      <c r="V31" s="301">
        <f t="shared" si="6"/>
        <v>0</v>
      </c>
      <c r="W31" s="305"/>
      <c r="X31" s="304"/>
      <c r="Y31" s="301">
        <f t="shared" si="7"/>
        <v>0</v>
      </c>
      <c r="Z31" s="305"/>
      <c r="AA31" s="304"/>
      <c r="AB31" s="301">
        <f t="shared" si="8"/>
        <v>0</v>
      </c>
      <c r="AC31" s="305"/>
      <c r="AD31" s="304"/>
      <c r="AE31" s="301">
        <f t="shared" si="9"/>
        <v>0</v>
      </c>
      <c r="AF31" s="305"/>
      <c r="AG31" s="308">
        <f t="shared" si="11"/>
        <v>0</v>
      </c>
      <c r="AH31" s="309">
        <f t="shared" si="11"/>
        <v>0</v>
      </c>
      <c r="AI31" s="442">
        <f t="shared" si="11"/>
        <v>0</v>
      </c>
      <c r="AJ31"/>
      <c r="AK31"/>
      <c r="AL31"/>
    </row>
    <row r="32" spans="1:38" s="290" customFormat="1" ht="17.25" customHeight="1">
      <c r="A32" s="1261"/>
      <c r="B32" s="1506"/>
      <c r="C32" s="291"/>
      <c r="D32" s="301">
        <f t="shared" si="0"/>
        <v>0</v>
      </c>
      <c r="E32" s="292"/>
      <c r="F32" s="291"/>
      <c r="G32" s="301">
        <f t="shared" si="1"/>
        <v>0</v>
      </c>
      <c r="H32" s="292"/>
      <c r="I32" s="291"/>
      <c r="J32" s="301">
        <f t="shared" si="2"/>
        <v>0</v>
      </c>
      <c r="K32" s="292"/>
      <c r="L32" s="291"/>
      <c r="M32" s="301">
        <f t="shared" si="3"/>
        <v>0</v>
      </c>
      <c r="N32" s="292"/>
      <c r="O32" s="291"/>
      <c r="P32" s="301">
        <f t="shared" si="4"/>
        <v>0</v>
      </c>
      <c r="Q32" s="292"/>
      <c r="R32" s="291"/>
      <c r="S32" s="301">
        <f t="shared" si="5"/>
        <v>0</v>
      </c>
      <c r="T32" s="292"/>
      <c r="U32" s="291"/>
      <c r="V32" s="301">
        <f t="shared" si="6"/>
        <v>0</v>
      </c>
      <c r="W32" s="292"/>
      <c r="X32" s="291"/>
      <c r="Y32" s="301">
        <f t="shared" si="7"/>
        <v>0</v>
      </c>
      <c r="Z32" s="292"/>
      <c r="AA32" s="291"/>
      <c r="AB32" s="301">
        <f t="shared" si="8"/>
        <v>0</v>
      </c>
      <c r="AC32" s="292"/>
      <c r="AD32" s="291"/>
      <c r="AE32" s="301">
        <f t="shared" si="9"/>
        <v>0</v>
      </c>
      <c r="AF32" s="292"/>
      <c r="AG32" s="308">
        <f t="shared" si="11"/>
        <v>0</v>
      </c>
      <c r="AH32" s="309">
        <f t="shared" si="11"/>
        <v>0</v>
      </c>
      <c r="AI32" s="442">
        <f t="shared" si="11"/>
        <v>0</v>
      </c>
    </row>
    <row r="33" spans="1:38" s="290" customFormat="1" ht="17.25" customHeight="1">
      <c r="A33" s="1261"/>
      <c r="B33" s="1506"/>
      <c r="C33" s="291"/>
      <c r="D33" s="301">
        <f t="shared" si="0"/>
        <v>0</v>
      </c>
      <c r="E33" s="292"/>
      <c r="F33" s="291"/>
      <c r="G33" s="301">
        <f t="shared" si="1"/>
        <v>0</v>
      </c>
      <c r="H33" s="292"/>
      <c r="I33" s="291"/>
      <c r="J33" s="301">
        <f t="shared" si="2"/>
        <v>0</v>
      </c>
      <c r="K33" s="292"/>
      <c r="L33" s="291"/>
      <c r="M33" s="301">
        <f t="shared" si="3"/>
        <v>0</v>
      </c>
      <c r="N33" s="292"/>
      <c r="O33" s="291"/>
      <c r="P33" s="301">
        <f t="shared" si="4"/>
        <v>0</v>
      </c>
      <c r="Q33" s="292"/>
      <c r="R33" s="291"/>
      <c r="S33" s="301">
        <f t="shared" si="5"/>
        <v>0</v>
      </c>
      <c r="T33" s="292"/>
      <c r="U33" s="291"/>
      <c r="V33" s="301">
        <f t="shared" si="6"/>
        <v>0</v>
      </c>
      <c r="W33" s="292"/>
      <c r="X33" s="291"/>
      <c r="Y33" s="301">
        <f t="shared" si="7"/>
        <v>0</v>
      </c>
      <c r="Z33" s="292"/>
      <c r="AA33" s="291"/>
      <c r="AB33" s="301">
        <f t="shared" si="8"/>
        <v>0</v>
      </c>
      <c r="AC33" s="292"/>
      <c r="AD33" s="291"/>
      <c r="AE33" s="301">
        <f t="shared" si="9"/>
        <v>0</v>
      </c>
      <c r="AF33" s="292"/>
      <c r="AG33" s="308">
        <f t="shared" si="11"/>
        <v>0</v>
      </c>
      <c r="AH33" s="309">
        <f t="shared" si="11"/>
        <v>0</v>
      </c>
      <c r="AI33" s="442">
        <f t="shared" si="11"/>
        <v>0</v>
      </c>
    </row>
    <row r="34" spans="1:38" s="290" customFormat="1" ht="17.25" customHeight="1">
      <c r="A34" s="1261"/>
      <c r="B34" s="1506"/>
      <c r="C34" s="291"/>
      <c r="D34" s="301">
        <f t="shared" si="0"/>
        <v>0</v>
      </c>
      <c r="E34" s="292"/>
      <c r="F34" s="291"/>
      <c r="G34" s="301">
        <f t="shared" si="1"/>
        <v>0</v>
      </c>
      <c r="H34" s="305"/>
      <c r="I34" s="291"/>
      <c r="J34" s="301">
        <f t="shared" si="2"/>
        <v>0</v>
      </c>
      <c r="K34" s="305"/>
      <c r="L34" s="291"/>
      <c r="M34" s="301">
        <f t="shared" si="3"/>
        <v>0</v>
      </c>
      <c r="N34" s="305"/>
      <c r="O34" s="291"/>
      <c r="P34" s="301">
        <f t="shared" si="4"/>
        <v>0</v>
      </c>
      <c r="Q34" s="305"/>
      <c r="R34" s="291"/>
      <c r="S34" s="301">
        <f t="shared" si="5"/>
        <v>0</v>
      </c>
      <c r="T34" s="305"/>
      <c r="U34" s="291"/>
      <c r="V34" s="301">
        <f t="shared" si="6"/>
        <v>0</v>
      </c>
      <c r="W34" s="305"/>
      <c r="X34" s="291"/>
      <c r="Y34" s="301">
        <f t="shared" si="7"/>
        <v>0</v>
      </c>
      <c r="Z34" s="305"/>
      <c r="AA34" s="291"/>
      <c r="AB34" s="301">
        <f t="shared" si="8"/>
        <v>0</v>
      </c>
      <c r="AC34" s="305"/>
      <c r="AD34" s="291"/>
      <c r="AE34" s="301">
        <f t="shared" si="9"/>
        <v>0</v>
      </c>
      <c r="AF34" s="305"/>
      <c r="AG34" s="308">
        <f t="shared" si="11"/>
        <v>0</v>
      </c>
      <c r="AH34" s="309">
        <f t="shared" si="11"/>
        <v>0</v>
      </c>
      <c r="AI34" s="442">
        <f t="shared" si="11"/>
        <v>0</v>
      </c>
      <c r="AJ34"/>
      <c r="AK34"/>
      <c r="AL34"/>
    </row>
    <row r="35" spans="1:38" s="290" customFormat="1" ht="17.25" customHeight="1">
      <c r="A35" s="1261"/>
      <c r="B35" s="1506"/>
      <c r="C35" s="291"/>
      <c r="D35" s="301">
        <f t="shared" si="0"/>
        <v>0</v>
      </c>
      <c r="E35" s="292"/>
      <c r="F35" s="291"/>
      <c r="G35" s="301">
        <f t="shared" si="1"/>
        <v>0</v>
      </c>
      <c r="H35" s="305"/>
      <c r="I35" s="291"/>
      <c r="J35" s="301">
        <f t="shared" si="2"/>
        <v>0</v>
      </c>
      <c r="K35" s="305"/>
      <c r="L35" s="291"/>
      <c r="M35" s="301">
        <f t="shared" si="3"/>
        <v>0</v>
      </c>
      <c r="N35" s="305"/>
      <c r="O35" s="291"/>
      <c r="P35" s="301">
        <f t="shared" si="4"/>
        <v>0</v>
      </c>
      <c r="Q35" s="305"/>
      <c r="R35" s="291"/>
      <c r="S35" s="301">
        <f t="shared" si="5"/>
        <v>0</v>
      </c>
      <c r="T35" s="305"/>
      <c r="U35" s="291"/>
      <c r="V35" s="301">
        <f t="shared" si="6"/>
        <v>0</v>
      </c>
      <c r="W35" s="305"/>
      <c r="X35" s="291"/>
      <c r="Y35" s="301">
        <f t="shared" si="7"/>
        <v>0</v>
      </c>
      <c r="Z35" s="305"/>
      <c r="AA35" s="291"/>
      <c r="AB35" s="301">
        <f t="shared" si="8"/>
        <v>0</v>
      </c>
      <c r="AC35" s="305"/>
      <c r="AD35" s="291"/>
      <c r="AE35" s="301">
        <f t="shared" si="9"/>
        <v>0</v>
      </c>
      <c r="AF35" s="305"/>
      <c r="AG35" s="308">
        <f t="shared" si="11"/>
        <v>0</v>
      </c>
      <c r="AH35" s="309">
        <f t="shared" si="11"/>
        <v>0</v>
      </c>
      <c r="AI35" s="442">
        <f t="shared" si="11"/>
        <v>0</v>
      </c>
      <c r="AJ35"/>
      <c r="AK35"/>
      <c r="AL35"/>
    </row>
    <row r="36" spans="1:38" s="290" customFormat="1" ht="17.25" customHeight="1">
      <c r="A36" s="1261"/>
      <c r="B36" s="1506"/>
      <c r="C36" s="291"/>
      <c r="D36" s="301">
        <f t="shared" si="0"/>
        <v>0</v>
      </c>
      <c r="E36" s="292"/>
      <c r="F36" s="291"/>
      <c r="G36" s="301">
        <f t="shared" si="1"/>
        <v>0</v>
      </c>
      <c r="H36" s="305"/>
      <c r="I36" s="291"/>
      <c r="J36" s="301">
        <f t="shared" si="2"/>
        <v>0</v>
      </c>
      <c r="K36" s="305"/>
      <c r="L36" s="291"/>
      <c r="M36" s="301">
        <f t="shared" si="3"/>
        <v>0</v>
      </c>
      <c r="N36" s="305"/>
      <c r="O36" s="291"/>
      <c r="P36" s="301">
        <f t="shared" si="4"/>
        <v>0</v>
      </c>
      <c r="Q36" s="305"/>
      <c r="R36" s="291"/>
      <c r="S36" s="301">
        <f t="shared" si="5"/>
        <v>0</v>
      </c>
      <c r="T36" s="305"/>
      <c r="U36" s="291"/>
      <c r="V36" s="301">
        <f t="shared" si="6"/>
        <v>0</v>
      </c>
      <c r="W36" s="305"/>
      <c r="X36" s="291"/>
      <c r="Y36" s="301">
        <f t="shared" si="7"/>
        <v>0</v>
      </c>
      <c r="Z36" s="305"/>
      <c r="AA36" s="291"/>
      <c r="AB36" s="301">
        <f t="shared" si="8"/>
        <v>0</v>
      </c>
      <c r="AC36" s="305"/>
      <c r="AD36" s="291"/>
      <c r="AE36" s="301">
        <f t="shared" si="9"/>
        <v>0</v>
      </c>
      <c r="AF36" s="305"/>
      <c r="AG36" s="308">
        <f t="shared" si="11"/>
        <v>0</v>
      </c>
      <c r="AH36" s="309">
        <f t="shared" si="11"/>
        <v>0</v>
      </c>
      <c r="AI36" s="442">
        <f t="shared" si="11"/>
        <v>0</v>
      </c>
      <c r="AJ36"/>
      <c r="AK36"/>
      <c r="AL36"/>
    </row>
    <row r="37" spans="1:38" s="290" customFormat="1" ht="17.25" customHeight="1">
      <c r="A37" s="1261"/>
      <c r="B37" s="1506"/>
      <c r="C37" s="291"/>
      <c r="D37" s="301">
        <f t="shared" si="0"/>
        <v>0</v>
      </c>
      <c r="E37" s="292"/>
      <c r="F37" s="291"/>
      <c r="G37" s="301">
        <f t="shared" si="1"/>
        <v>0</v>
      </c>
      <c r="H37" s="305"/>
      <c r="I37" s="291"/>
      <c r="J37" s="301">
        <f t="shared" si="2"/>
        <v>0</v>
      </c>
      <c r="K37" s="305"/>
      <c r="L37" s="291"/>
      <c r="M37" s="301">
        <f t="shared" si="3"/>
        <v>0</v>
      </c>
      <c r="N37" s="305"/>
      <c r="O37" s="291"/>
      <c r="P37" s="301">
        <f t="shared" si="4"/>
        <v>0</v>
      </c>
      <c r="Q37" s="305"/>
      <c r="R37" s="291"/>
      <c r="S37" s="301">
        <f t="shared" si="5"/>
        <v>0</v>
      </c>
      <c r="T37" s="305"/>
      <c r="U37" s="291"/>
      <c r="V37" s="301">
        <f t="shared" si="6"/>
        <v>0</v>
      </c>
      <c r="W37" s="305"/>
      <c r="X37" s="291"/>
      <c r="Y37" s="301">
        <f t="shared" si="7"/>
        <v>0</v>
      </c>
      <c r="Z37" s="305"/>
      <c r="AA37" s="291"/>
      <c r="AB37" s="301">
        <f t="shared" si="8"/>
        <v>0</v>
      </c>
      <c r="AC37" s="305"/>
      <c r="AD37" s="291"/>
      <c r="AE37" s="301">
        <f t="shared" si="9"/>
        <v>0</v>
      </c>
      <c r="AF37" s="305"/>
      <c r="AG37" s="308">
        <f t="shared" si="11"/>
        <v>0</v>
      </c>
      <c r="AH37" s="309">
        <f t="shared" si="11"/>
        <v>0</v>
      </c>
      <c r="AI37" s="442">
        <f t="shared" si="11"/>
        <v>0</v>
      </c>
      <c r="AJ37"/>
      <c r="AK37"/>
      <c r="AL37"/>
    </row>
    <row r="38" spans="1:38" s="290" customFormat="1" ht="17.25" customHeight="1">
      <c r="A38" s="1261"/>
      <c r="B38" s="1506"/>
      <c r="C38" s="291"/>
      <c r="D38" s="301">
        <f t="shared" si="0"/>
        <v>0</v>
      </c>
      <c r="E38" s="292"/>
      <c r="F38" s="291"/>
      <c r="G38" s="301">
        <f t="shared" si="1"/>
        <v>0</v>
      </c>
      <c r="H38" s="305"/>
      <c r="I38" s="291"/>
      <c r="J38" s="301">
        <f t="shared" si="2"/>
        <v>0</v>
      </c>
      <c r="K38" s="305"/>
      <c r="L38" s="291"/>
      <c r="M38" s="301">
        <f t="shared" si="3"/>
        <v>0</v>
      </c>
      <c r="N38" s="305"/>
      <c r="O38" s="291"/>
      <c r="P38" s="301">
        <f t="shared" si="4"/>
        <v>0</v>
      </c>
      <c r="Q38" s="305"/>
      <c r="R38" s="291"/>
      <c r="S38" s="301">
        <f t="shared" si="5"/>
        <v>0</v>
      </c>
      <c r="T38" s="305"/>
      <c r="U38" s="291"/>
      <c r="V38" s="301">
        <f t="shared" si="6"/>
        <v>0</v>
      </c>
      <c r="W38" s="305"/>
      <c r="X38" s="291"/>
      <c r="Y38" s="301">
        <f t="shared" si="7"/>
        <v>0</v>
      </c>
      <c r="Z38" s="305"/>
      <c r="AA38" s="291"/>
      <c r="AB38" s="301">
        <f t="shared" si="8"/>
        <v>0</v>
      </c>
      <c r="AC38" s="305"/>
      <c r="AD38" s="291"/>
      <c r="AE38" s="301">
        <f t="shared" si="9"/>
        <v>0</v>
      </c>
      <c r="AF38" s="305"/>
      <c r="AG38" s="308">
        <f t="shared" si="11"/>
        <v>0</v>
      </c>
      <c r="AH38" s="309">
        <f t="shared" si="11"/>
        <v>0</v>
      </c>
      <c r="AI38" s="442">
        <f t="shared" si="11"/>
        <v>0</v>
      </c>
      <c r="AJ38"/>
      <c r="AK38"/>
      <c r="AL38"/>
    </row>
    <row r="39" spans="1:38" s="290" customFormat="1" ht="17.25" customHeight="1">
      <c r="A39" s="1261"/>
      <c r="B39" s="1506"/>
      <c r="C39" s="291"/>
      <c r="D39" s="301">
        <f t="shared" si="0"/>
        <v>0</v>
      </c>
      <c r="E39" s="292"/>
      <c r="F39" s="291"/>
      <c r="G39" s="301">
        <f t="shared" si="1"/>
        <v>0</v>
      </c>
      <c r="H39" s="305"/>
      <c r="I39" s="291"/>
      <c r="J39" s="301">
        <f t="shared" si="2"/>
        <v>0</v>
      </c>
      <c r="K39" s="305"/>
      <c r="L39" s="291"/>
      <c r="M39" s="301">
        <f t="shared" si="3"/>
        <v>0</v>
      </c>
      <c r="N39" s="305"/>
      <c r="O39" s="291"/>
      <c r="P39" s="301">
        <f t="shared" si="4"/>
        <v>0</v>
      </c>
      <c r="Q39" s="305"/>
      <c r="R39" s="291"/>
      <c r="S39" s="301">
        <f t="shared" si="5"/>
        <v>0</v>
      </c>
      <c r="T39" s="305"/>
      <c r="U39" s="291"/>
      <c r="V39" s="301">
        <f t="shared" si="6"/>
        <v>0</v>
      </c>
      <c r="W39" s="305"/>
      <c r="X39" s="291"/>
      <c r="Y39" s="301">
        <f t="shared" si="7"/>
        <v>0</v>
      </c>
      <c r="Z39" s="305"/>
      <c r="AA39" s="291"/>
      <c r="AB39" s="301">
        <f t="shared" si="8"/>
        <v>0</v>
      </c>
      <c r="AC39" s="305"/>
      <c r="AD39" s="291"/>
      <c r="AE39" s="301">
        <f t="shared" si="9"/>
        <v>0</v>
      </c>
      <c r="AF39" s="305"/>
      <c r="AG39" s="308">
        <f t="shared" si="11"/>
        <v>0</v>
      </c>
      <c r="AH39" s="309">
        <f t="shared" si="11"/>
        <v>0</v>
      </c>
      <c r="AI39" s="442">
        <f t="shared" si="11"/>
        <v>0</v>
      </c>
      <c r="AJ39"/>
      <c r="AK39"/>
      <c r="AL39"/>
    </row>
    <row r="40" spans="1:38" s="290" customFormat="1" ht="17.25" customHeight="1">
      <c r="A40" s="1261"/>
      <c r="B40" s="1506"/>
      <c r="C40" s="291"/>
      <c r="D40" s="301">
        <f t="shared" si="0"/>
        <v>0</v>
      </c>
      <c r="E40" s="292"/>
      <c r="F40" s="291"/>
      <c r="G40" s="301">
        <f t="shared" si="1"/>
        <v>0</v>
      </c>
      <c r="H40" s="305"/>
      <c r="I40" s="291"/>
      <c r="J40" s="301">
        <f t="shared" si="2"/>
        <v>0</v>
      </c>
      <c r="K40" s="305"/>
      <c r="L40" s="291"/>
      <c r="M40" s="301">
        <f t="shared" si="3"/>
        <v>0</v>
      </c>
      <c r="N40" s="305"/>
      <c r="O40" s="291"/>
      <c r="P40" s="301">
        <f t="shared" si="4"/>
        <v>0</v>
      </c>
      <c r="Q40" s="305"/>
      <c r="R40" s="291"/>
      <c r="S40" s="301">
        <f t="shared" si="5"/>
        <v>0</v>
      </c>
      <c r="T40" s="305"/>
      <c r="U40" s="291"/>
      <c r="V40" s="301">
        <f t="shared" si="6"/>
        <v>0</v>
      </c>
      <c r="W40" s="305"/>
      <c r="X40" s="291"/>
      <c r="Y40" s="301">
        <f t="shared" si="7"/>
        <v>0</v>
      </c>
      <c r="Z40" s="305"/>
      <c r="AA40" s="291"/>
      <c r="AB40" s="301">
        <f t="shared" si="8"/>
        <v>0</v>
      </c>
      <c r="AC40" s="305"/>
      <c r="AD40" s="291"/>
      <c r="AE40" s="301">
        <f t="shared" si="9"/>
        <v>0</v>
      </c>
      <c r="AF40" s="305"/>
      <c r="AG40" s="308">
        <f t="shared" si="11"/>
        <v>0</v>
      </c>
      <c r="AH40" s="309">
        <f t="shared" si="11"/>
        <v>0</v>
      </c>
      <c r="AI40" s="442">
        <f t="shared" si="11"/>
        <v>0</v>
      </c>
      <c r="AJ40"/>
      <c r="AK40"/>
      <c r="AL40"/>
    </row>
    <row r="41" spans="1:38" s="290" customFormat="1" ht="17.25" customHeight="1">
      <c r="A41" s="1261"/>
      <c r="B41" s="1506"/>
      <c r="C41" s="291"/>
      <c r="D41" s="301">
        <f t="shared" si="0"/>
        <v>0</v>
      </c>
      <c r="E41" s="292"/>
      <c r="F41" s="291"/>
      <c r="G41" s="301">
        <f t="shared" si="1"/>
        <v>0</v>
      </c>
      <c r="H41" s="305"/>
      <c r="I41" s="291"/>
      <c r="J41" s="301">
        <f t="shared" si="2"/>
        <v>0</v>
      </c>
      <c r="K41" s="305"/>
      <c r="L41" s="291"/>
      <c r="M41" s="301">
        <f t="shared" si="3"/>
        <v>0</v>
      </c>
      <c r="N41" s="305"/>
      <c r="O41" s="291"/>
      <c r="P41" s="301">
        <f t="shared" si="4"/>
        <v>0</v>
      </c>
      <c r="Q41" s="305"/>
      <c r="R41" s="291"/>
      <c r="S41" s="301">
        <f t="shared" si="5"/>
        <v>0</v>
      </c>
      <c r="T41" s="305"/>
      <c r="U41" s="291"/>
      <c r="V41" s="301">
        <f t="shared" si="6"/>
        <v>0</v>
      </c>
      <c r="W41" s="305"/>
      <c r="X41" s="291"/>
      <c r="Y41" s="301">
        <f t="shared" si="7"/>
        <v>0</v>
      </c>
      <c r="Z41" s="305"/>
      <c r="AA41" s="291"/>
      <c r="AB41" s="301">
        <f t="shared" si="8"/>
        <v>0</v>
      </c>
      <c r="AC41" s="305"/>
      <c r="AD41" s="291"/>
      <c r="AE41" s="301">
        <f t="shared" si="9"/>
        <v>0</v>
      </c>
      <c r="AF41" s="305"/>
      <c r="AG41" s="308">
        <f t="shared" si="11"/>
        <v>0</v>
      </c>
      <c r="AH41" s="309">
        <f t="shared" si="11"/>
        <v>0</v>
      </c>
      <c r="AI41" s="442">
        <f t="shared" si="11"/>
        <v>0</v>
      </c>
      <c r="AJ41"/>
      <c r="AK41"/>
      <c r="AL41"/>
    </row>
    <row r="42" spans="1:38" s="290" customFormat="1" ht="17.25" customHeight="1">
      <c r="A42" s="1261"/>
      <c r="B42" s="1506"/>
      <c r="C42" s="291"/>
      <c r="D42" s="324">
        <f t="shared" si="0"/>
        <v>0</v>
      </c>
      <c r="E42" s="292"/>
      <c r="F42" s="291"/>
      <c r="G42" s="324">
        <f t="shared" si="1"/>
        <v>0</v>
      </c>
      <c r="H42" s="305"/>
      <c r="I42" s="291"/>
      <c r="J42" s="324">
        <f t="shared" si="2"/>
        <v>0</v>
      </c>
      <c r="K42" s="305"/>
      <c r="L42" s="291"/>
      <c r="M42" s="324">
        <f t="shared" si="3"/>
        <v>0</v>
      </c>
      <c r="N42" s="305"/>
      <c r="O42" s="291"/>
      <c r="P42" s="324">
        <f t="shared" si="4"/>
        <v>0</v>
      </c>
      <c r="Q42" s="305"/>
      <c r="R42" s="291"/>
      <c r="S42" s="324">
        <f t="shared" si="5"/>
        <v>0</v>
      </c>
      <c r="T42" s="305"/>
      <c r="U42" s="291"/>
      <c r="V42" s="324">
        <f t="shared" si="6"/>
        <v>0</v>
      </c>
      <c r="W42" s="305"/>
      <c r="X42" s="291"/>
      <c r="Y42" s="324">
        <f t="shared" si="7"/>
        <v>0</v>
      </c>
      <c r="Z42" s="305"/>
      <c r="AA42" s="291"/>
      <c r="AB42" s="324">
        <f t="shared" si="8"/>
        <v>0</v>
      </c>
      <c r="AC42" s="305"/>
      <c r="AD42" s="291"/>
      <c r="AE42" s="324">
        <f t="shared" si="9"/>
        <v>0</v>
      </c>
      <c r="AF42" s="305"/>
      <c r="AG42" s="308">
        <f t="shared" si="11"/>
        <v>0</v>
      </c>
      <c r="AH42" s="325">
        <f t="shared" si="11"/>
        <v>0</v>
      </c>
      <c r="AI42" s="442">
        <f t="shared" si="11"/>
        <v>0</v>
      </c>
      <c r="AJ42"/>
      <c r="AK42"/>
      <c r="AL42"/>
    </row>
    <row r="43" spans="1:38" s="290" customFormat="1" ht="17.25" customHeight="1">
      <c r="A43" s="1261"/>
      <c r="B43" s="1506"/>
      <c r="C43" s="291"/>
      <c r="D43" s="301">
        <f t="shared" ref="D43" si="12">E43-C43</f>
        <v>0</v>
      </c>
      <c r="E43" s="292"/>
      <c r="F43" s="291"/>
      <c r="G43" s="301">
        <f t="shared" ref="G43" si="13">H43-F43</f>
        <v>0</v>
      </c>
      <c r="H43" s="305"/>
      <c r="I43" s="291"/>
      <c r="J43" s="301">
        <f t="shared" ref="J43" si="14">K43-I43</f>
        <v>0</v>
      </c>
      <c r="K43" s="305"/>
      <c r="L43" s="291"/>
      <c r="M43" s="301">
        <f t="shared" ref="M43" si="15">N43-L43</f>
        <v>0</v>
      </c>
      <c r="N43" s="305"/>
      <c r="O43" s="291"/>
      <c r="P43" s="301">
        <f t="shared" ref="P43" si="16">Q43-O43</f>
        <v>0</v>
      </c>
      <c r="Q43" s="305"/>
      <c r="R43" s="291"/>
      <c r="S43" s="301">
        <f t="shared" ref="S43" si="17">T43-R43</f>
        <v>0</v>
      </c>
      <c r="T43" s="305"/>
      <c r="U43" s="291"/>
      <c r="V43" s="301">
        <f t="shared" ref="V43" si="18">W43-U43</f>
        <v>0</v>
      </c>
      <c r="W43" s="305"/>
      <c r="X43" s="291"/>
      <c r="Y43" s="301">
        <f t="shared" ref="Y43" si="19">Z43-X43</f>
        <v>0</v>
      </c>
      <c r="Z43" s="305"/>
      <c r="AA43" s="291"/>
      <c r="AB43" s="301">
        <f t="shared" ref="AB43" si="20">AC43-AA43</f>
        <v>0</v>
      </c>
      <c r="AC43" s="305"/>
      <c r="AD43" s="291"/>
      <c r="AE43" s="301">
        <f t="shared" ref="AE43" si="21">AF43-AD43</f>
        <v>0</v>
      </c>
      <c r="AF43" s="305"/>
      <c r="AG43" s="308">
        <f t="shared" ref="AG43" si="22">SUM(C43,F43,I43,L43,O43,R43,U43,X43,AA43,AD43)</f>
        <v>0</v>
      </c>
      <c r="AH43" s="309">
        <f t="shared" ref="AH43" si="23">SUM(D43,G43,J43,M43,P43,S43,V43,Y43,AB43,AE43)</f>
        <v>0</v>
      </c>
      <c r="AI43" s="442">
        <f t="shared" ref="AI43" si="24">SUM(E43,H43,K43,N43,Q43,T43,W43,Z43,AC43,AF43)</f>
        <v>0</v>
      </c>
      <c r="AJ43"/>
      <c r="AK43"/>
      <c r="AL43"/>
    </row>
    <row r="44" spans="1:38" s="290" customFormat="1" ht="17.25" customHeight="1">
      <c r="A44" s="1261"/>
      <c r="B44" s="1506"/>
      <c r="C44" s="291"/>
      <c r="D44" s="326">
        <f t="shared" si="0"/>
        <v>0</v>
      </c>
      <c r="E44" s="292"/>
      <c r="F44" s="291"/>
      <c r="G44" s="326">
        <f t="shared" si="1"/>
        <v>0</v>
      </c>
      <c r="H44" s="305"/>
      <c r="I44" s="291"/>
      <c r="J44" s="326">
        <f t="shared" si="2"/>
        <v>0</v>
      </c>
      <c r="K44" s="305"/>
      <c r="L44" s="291"/>
      <c r="M44" s="326">
        <f t="shared" si="3"/>
        <v>0</v>
      </c>
      <c r="N44" s="305"/>
      <c r="O44" s="291"/>
      <c r="P44" s="326">
        <f t="shared" si="4"/>
        <v>0</v>
      </c>
      <c r="Q44" s="305"/>
      <c r="R44" s="291"/>
      <c r="S44" s="326">
        <f t="shared" si="5"/>
        <v>0</v>
      </c>
      <c r="T44" s="305"/>
      <c r="U44" s="291"/>
      <c r="V44" s="326">
        <f t="shared" si="6"/>
        <v>0</v>
      </c>
      <c r="W44" s="305"/>
      <c r="X44" s="291"/>
      <c r="Y44" s="326">
        <f t="shared" si="7"/>
        <v>0</v>
      </c>
      <c r="Z44" s="305"/>
      <c r="AA44" s="291"/>
      <c r="AB44" s="326">
        <f t="shared" si="8"/>
        <v>0</v>
      </c>
      <c r="AC44" s="305"/>
      <c r="AD44" s="291"/>
      <c r="AE44" s="326">
        <f t="shared" si="9"/>
        <v>0</v>
      </c>
      <c r="AF44" s="305"/>
      <c r="AG44" s="308">
        <f t="shared" si="11"/>
        <v>0</v>
      </c>
      <c r="AH44" s="327">
        <f t="shared" si="11"/>
        <v>0</v>
      </c>
      <c r="AI44" s="442">
        <f t="shared" si="11"/>
        <v>0</v>
      </c>
      <c r="AJ44"/>
      <c r="AK44"/>
      <c r="AL44"/>
    </row>
    <row r="45" spans="1:38" s="290" customFormat="1" ht="17.25" customHeight="1">
      <c r="A45" s="1261"/>
      <c r="B45" s="1506"/>
      <c r="C45" s="291"/>
      <c r="D45" s="301">
        <f t="shared" si="0"/>
        <v>0</v>
      </c>
      <c r="E45" s="292"/>
      <c r="F45" s="291"/>
      <c r="G45" s="301">
        <f t="shared" si="1"/>
        <v>0</v>
      </c>
      <c r="H45" s="305"/>
      <c r="I45" s="291"/>
      <c r="J45" s="301">
        <f t="shared" si="2"/>
        <v>0</v>
      </c>
      <c r="K45" s="305"/>
      <c r="L45" s="291"/>
      <c r="M45" s="301">
        <f t="shared" si="3"/>
        <v>0</v>
      </c>
      <c r="N45" s="305"/>
      <c r="O45" s="291"/>
      <c r="P45" s="301">
        <f t="shared" si="4"/>
        <v>0</v>
      </c>
      <c r="Q45" s="305"/>
      <c r="R45" s="291"/>
      <c r="S45" s="301">
        <f t="shared" si="5"/>
        <v>0</v>
      </c>
      <c r="T45" s="305"/>
      <c r="U45" s="291"/>
      <c r="V45" s="301">
        <f t="shared" si="6"/>
        <v>0</v>
      </c>
      <c r="W45" s="305"/>
      <c r="X45" s="291"/>
      <c r="Y45" s="301">
        <f t="shared" si="7"/>
        <v>0</v>
      </c>
      <c r="Z45" s="305"/>
      <c r="AA45" s="291"/>
      <c r="AB45" s="301">
        <f t="shared" si="8"/>
        <v>0</v>
      </c>
      <c r="AC45" s="305"/>
      <c r="AD45" s="291"/>
      <c r="AE45" s="301">
        <f t="shared" si="9"/>
        <v>0</v>
      </c>
      <c r="AF45" s="305"/>
      <c r="AG45" s="308">
        <f t="shared" si="11"/>
        <v>0</v>
      </c>
      <c r="AH45" s="309">
        <f t="shared" si="11"/>
        <v>0</v>
      </c>
      <c r="AI45" s="442">
        <f t="shared" si="11"/>
        <v>0</v>
      </c>
      <c r="AJ45"/>
      <c r="AK45"/>
      <c r="AL45"/>
    </row>
    <row r="46" spans="1:38" s="290" customFormat="1" ht="17.25" customHeight="1">
      <c r="A46" s="1261"/>
      <c r="B46" s="1506"/>
      <c r="C46" s="291"/>
      <c r="D46" s="301">
        <f t="shared" si="0"/>
        <v>0</v>
      </c>
      <c r="E46" s="292"/>
      <c r="F46" s="291"/>
      <c r="G46" s="301">
        <f t="shared" si="1"/>
        <v>0</v>
      </c>
      <c r="H46" s="305"/>
      <c r="I46" s="291"/>
      <c r="J46" s="301">
        <f t="shared" si="2"/>
        <v>0</v>
      </c>
      <c r="K46" s="305"/>
      <c r="L46" s="291"/>
      <c r="M46" s="301">
        <f t="shared" si="3"/>
        <v>0</v>
      </c>
      <c r="N46" s="305"/>
      <c r="O46" s="291"/>
      <c r="P46" s="301">
        <f t="shared" si="4"/>
        <v>0</v>
      </c>
      <c r="Q46" s="305"/>
      <c r="R46" s="291"/>
      <c r="S46" s="301">
        <f t="shared" si="5"/>
        <v>0</v>
      </c>
      <c r="T46" s="305"/>
      <c r="U46" s="291"/>
      <c r="V46" s="301">
        <f t="shared" si="6"/>
        <v>0</v>
      </c>
      <c r="W46" s="305"/>
      <c r="X46" s="291"/>
      <c r="Y46" s="301">
        <f t="shared" si="7"/>
        <v>0</v>
      </c>
      <c r="Z46" s="305"/>
      <c r="AA46" s="291"/>
      <c r="AB46" s="301">
        <f t="shared" si="8"/>
        <v>0</v>
      </c>
      <c r="AC46" s="305"/>
      <c r="AD46" s="291"/>
      <c r="AE46" s="301">
        <f t="shared" si="9"/>
        <v>0</v>
      </c>
      <c r="AF46" s="305"/>
      <c r="AG46" s="308">
        <f t="shared" si="11"/>
        <v>0</v>
      </c>
      <c r="AH46" s="309">
        <f t="shared" si="11"/>
        <v>0</v>
      </c>
      <c r="AI46" s="442">
        <f t="shared" si="11"/>
        <v>0</v>
      </c>
      <c r="AJ46"/>
      <c r="AK46"/>
      <c r="AL46"/>
    </row>
    <row r="47" spans="1:38" s="290" customFormat="1" ht="17.25" customHeight="1">
      <c r="A47" s="1261"/>
      <c r="B47" s="1506"/>
      <c r="C47" s="291"/>
      <c r="D47" s="301">
        <f t="shared" si="0"/>
        <v>0</v>
      </c>
      <c r="E47" s="292"/>
      <c r="F47" s="291"/>
      <c r="G47" s="301">
        <f t="shared" si="1"/>
        <v>0</v>
      </c>
      <c r="H47" s="305"/>
      <c r="I47" s="291"/>
      <c r="J47" s="301">
        <f t="shared" si="2"/>
        <v>0</v>
      </c>
      <c r="K47" s="305"/>
      <c r="L47" s="291"/>
      <c r="M47" s="301">
        <f t="shared" si="3"/>
        <v>0</v>
      </c>
      <c r="N47" s="305"/>
      <c r="O47" s="291"/>
      <c r="P47" s="301">
        <f t="shared" si="4"/>
        <v>0</v>
      </c>
      <c r="Q47" s="305"/>
      <c r="R47" s="291"/>
      <c r="S47" s="301">
        <f t="shared" si="5"/>
        <v>0</v>
      </c>
      <c r="T47" s="305"/>
      <c r="U47" s="291"/>
      <c r="V47" s="301">
        <f t="shared" si="6"/>
        <v>0</v>
      </c>
      <c r="W47" s="305"/>
      <c r="X47" s="291"/>
      <c r="Y47" s="301">
        <f t="shared" si="7"/>
        <v>0</v>
      </c>
      <c r="Z47" s="305"/>
      <c r="AA47" s="291"/>
      <c r="AB47" s="301">
        <f t="shared" si="8"/>
        <v>0</v>
      </c>
      <c r="AC47" s="305"/>
      <c r="AD47" s="291"/>
      <c r="AE47" s="301">
        <f t="shared" si="9"/>
        <v>0</v>
      </c>
      <c r="AF47" s="305"/>
      <c r="AG47" s="308">
        <f t="shared" si="11"/>
        <v>0</v>
      </c>
      <c r="AH47" s="309">
        <f t="shared" si="11"/>
        <v>0</v>
      </c>
      <c r="AI47" s="442">
        <f t="shared" si="11"/>
        <v>0</v>
      </c>
      <c r="AJ47"/>
      <c r="AK47"/>
      <c r="AL47"/>
    </row>
    <row r="48" spans="1:38" s="290" customFormat="1" ht="17.25" customHeight="1">
      <c r="A48" s="1261"/>
      <c r="B48" s="1506"/>
      <c r="C48" s="291"/>
      <c r="D48" s="301">
        <f t="shared" si="0"/>
        <v>0</v>
      </c>
      <c r="E48" s="292"/>
      <c r="F48" s="291"/>
      <c r="G48" s="301">
        <f t="shared" si="1"/>
        <v>0</v>
      </c>
      <c r="H48" s="305"/>
      <c r="I48" s="291"/>
      <c r="J48" s="301">
        <f t="shared" si="2"/>
        <v>0</v>
      </c>
      <c r="K48" s="305"/>
      <c r="L48" s="291"/>
      <c r="M48" s="301">
        <f t="shared" si="3"/>
        <v>0</v>
      </c>
      <c r="N48" s="305"/>
      <c r="O48" s="291"/>
      <c r="P48" s="301">
        <f t="shared" si="4"/>
        <v>0</v>
      </c>
      <c r="Q48" s="305"/>
      <c r="R48" s="291"/>
      <c r="S48" s="301">
        <f t="shared" si="5"/>
        <v>0</v>
      </c>
      <c r="T48" s="305"/>
      <c r="U48" s="291"/>
      <c r="V48" s="301">
        <f t="shared" si="6"/>
        <v>0</v>
      </c>
      <c r="W48" s="305"/>
      <c r="X48" s="291"/>
      <c r="Y48" s="301">
        <f t="shared" si="7"/>
        <v>0</v>
      </c>
      <c r="Z48" s="305"/>
      <c r="AA48" s="291"/>
      <c r="AB48" s="301">
        <f t="shared" si="8"/>
        <v>0</v>
      </c>
      <c r="AC48" s="305"/>
      <c r="AD48" s="291"/>
      <c r="AE48" s="301">
        <f t="shared" si="9"/>
        <v>0</v>
      </c>
      <c r="AF48" s="305"/>
      <c r="AG48" s="308">
        <f t="shared" si="11"/>
        <v>0</v>
      </c>
      <c r="AH48" s="309">
        <f t="shared" si="11"/>
        <v>0</v>
      </c>
      <c r="AI48" s="442">
        <f t="shared" si="11"/>
        <v>0</v>
      </c>
      <c r="AJ48"/>
      <c r="AK48"/>
      <c r="AL48"/>
    </row>
    <row r="49" spans="1:38" s="290" customFormat="1" ht="17.25" customHeight="1">
      <c r="A49" s="1261"/>
      <c r="B49" s="1506"/>
      <c r="C49" s="291"/>
      <c r="D49" s="301">
        <f t="shared" si="0"/>
        <v>0</v>
      </c>
      <c r="E49" s="292"/>
      <c r="F49" s="291"/>
      <c r="G49" s="301">
        <f t="shared" si="1"/>
        <v>0</v>
      </c>
      <c r="H49" s="305"/>
      <c r="I49" s="291"/>
      <c r="J49" s="301">
        <f t="shared" si="2"/>
        <v>0</v>
      </c>
      <c r="K49" s="305"/>
      <c r="L49" s="291"/>
      <c r="M49" s="301">
        <f t="shared" si="3"/>
        <v>0</v>
      </c>
      <c r="N49" s="305"/>
      <c r="O49" s="291"/>
      <c r="P49" s="301">
        <f t="shared" si="4"/>
        <v>0</v>
      </c>
      <c r="Q49" s="305"/>
      <c r="R49" s="291"/>
      <c r="S49" s="301">
        <f t="shared" si="5"/>
        <v>0</v>
      </c>
      <c r="T49" s="305"/>
      <c r="U49" s="291"/>
      <c r="V49" s="301">
        <f t="shared" si="6"/>
        <v>0</v>
      </c>
      <c r="W49" s="305"/>
      <c r="X49" s="291"/>
      <c r="Y49" s="301">
        <f t="shared" si="7"/>
        <v>0</v>
      </c>
      <c r="Z49" s="305"/>
      <c r="AA49" s="291"/>
      <c r="AB49" s="301">
        <f t="shared" si="8"/>
        <v>0</v>
      </c>
      <c r="AC49" s="305"/>
      <c r="AD49" s="291"/>
      <c r="AE49" s="301">
        <f t="shared" si="9"/>
        <v>0</v>
      </c>
      <c r="AF49" s="305"/>
      <c r="AG49" s="308">
        <f t="shared" si="11"/>
        <v>0</v>
      </c>
      <c r="AH49" s="309">
        <f t="shared" si="11"/>
        <v>0</v>
      </c>
      <c r="AI49" s="442">
        <f t="shared" si="11"/>
        <v>0</v>
      </c>
      <c r="AJ49"/>
      <c r="AK49"/>
      <c r="AL49"/>
    </row>
    <row r="50" spans="1:38" s="290" customFormat="1" ht="17.25" customHeight="1">
      <c r="A50" s="1261"/>
      <c r="B50" s="1506"/>
      <c r="C50" s="291"/>
      <c r="D50" s="301">
        <f t="shared" si="0"/>
        <v>0</v>
      </c>
      <c r="E50" s="292"/>
      <c r="F50" s="291"/>
      <c r="G50" s="301">
        <f t="shared" si="1"/>
        <v>0</v>
      </c>
      <c r="H50" s="305"/>
      <c r="I50" s="291"/>
      <c r="J50" s="301">
        <f t="shared" si="2"/>
        <v>0</v>
      </c>
      <c r="K50" s="305"/>
      <c r="L50" s="291"/>
      <c r="M50" s="301">
        <f t="shared" si="3"/>
        <v>0</v>
      </c>
      <c r="N50" s="305"/>
      <c r="O50" s="291"/>
      <c r="P50" s="301">
        <f t="shared" si="4"/>
        <v>0</v>
      </c>
      <c r="Q50" s="305"/>
      <c r="R50" s="291"/>
      <c r="S50" s="301">
        <f t="shared" si="5"/>
        <v>0</v>
      </c>
      <c r="T50" s="305"/>
      <c r="U50" s="291"/>
      <c r="V50" s="301">
        <f t="shared" si="6"/>
        <v>0</v>
      </c>
      <c r="W50" s="305"/>
      <c r="X50" s="291"/>
      <c r="Y50" s="301">
        <f t="shared" si="7"/>
        <v>0</v>
      </c>
      <c r="Z50" s="305"/>
      <c r="AA50" s="291"/>
      <c r="AB50" s="301">
        <f t="shared" si="8"/>
        <v>0</v>
      </c>
      <c r="AC50" s="305"/>
      <c r="AD50" s="291"/>
      <c r="AE50" s="301">
        <f t="shared" si="9"/>
        <v>0</v>
      </c>
      <c r="AF50" s="305"/>
      <c r="AG50" s="308">
        <f t="shared" si="11"/>
        <v>0</v>
      </c>
      <c r="AH50" s="309">
        <f t="shared" si="11"/>
        <v>0</v>
      </c>
      <c r="AI50" s="442">
        <f t="shared" si="11"/>
        <v>0</v>
      </c>
      <c r="AJ50"/>
      <c r="AK50"/>
      <c r="AL50"/>
    </row>
    <row r="51" spans="1:38" s="290" customFormat="1" ht="17.25" customHeight="1">
      <c r="A51" s="1261"/>
      <c r="B51" s="1506"/>
      <c r="C51" s="291"/>
      <c r="D51" s="301">
        <f t="shared" si="0"/>
        <v>0</v>
      </c>
      <c r="E51" s="292"/>
      <c r="F51" s="291"/>
      <c r="G51" s="301">
        <f t="shared" si="1"/>
        <v>0</v>
      </c>
      <c r="H51" s="305"/>
      <c r="I51" s="291"/>
      <c r="J51" s="301">
        <f t="shared" si="2"/>
        <v>0</v>
      </c>
      <c r="K51" s="305"/>
      <c r="L51" s="291"/>
      <c r="M51" s="301">
        <f t="shared" si="3"/>
        <v>0</v>
      </c>
      <c r="N51" s="305"/>
      <c r="O51" s="291"/>
      <c r="P51" s="301">
        <f t="shared" si="4"/>
        <v>0</v>
      </c>
      <c r="Q51" s="305"/>
      <c r="R51" s="291"/>
      <c r="S51" s="301">
        <f t="shared" si="5"/>
        <v>0</v>
      </c>
      <c r="T51" s="305"/>
      <c r="U51" s="291"/>
      <c r="V51" s="301">
        <f t="shared" si="6"/>
        <v>0</v>
      </c>
      <c r="W51" s="305"/>
      <c r="X51" s="291"/>
      <c r="Y51" s="301">
        <f t="shared" si="7"/>
        <v>0</v>
      </c>
      <c r="Z51" s="305"/>
      <c r="AA51" s="291"/>
      <c r="AB51" s="301">
        <f t="shared" si="8"/>
        <v>0</v>
      </c>
      <c r="AC51" s="305"/>
      <c r="AD51" s="291"/>
      <c r="AE51" s="301">
        <f t="shared" si="9"/>
        <v>0</v>
      </c>
      <c r="AF51" s="305"/>
      <c r="AG51" s="308">
        <f t="shared" si="11"/>
        <v>0</v>
      </c>
      <c r="AH51" s="309">
        <f t="shared" si="11"/>
        <v>0</v>
      </c>
      <c r="AI51" s="442">
        <f t="shared" si="11"/>
        <v>0</v>
      </c>
      <c r="AJ51"/>
      <c r="AK51"/>
      <c r="AL51"/>
    </row>
    <row r="52" spans="1:38" s="290" customFormat="1" ht="17.25" customHeight="1">
      <c r="A52" s="1261"/>
      <c r="B52" s="1506"/>
      <c r="C52" s="291"/>
      <c r="D52" s="301">
        <f t="shared" si="0"/>
        <v>0</v>
      </c>
      <c r="E52" s="292"/>
      <c r="F52" s="291"/>
      <c r="G52" s="301">
        <f t="shared" si="1"/>
        <v>0</v>
      </c>
      <c r="H52" s="305"/>
      <c r="I52" s="291"/>
      <c r="J52" s="301">
        <f t="shared" si="2"/>
        <v>0</v>
      </c>
      <c r="K52" s="305"/>
      <c r="L52" s="291"/>
      <c r="M52" s="301">
        <f t="shared" si="3"/>
        <v>0</v>
      </c>
      <c r="N52" s="305"/>
      <c r="O52" s="291"/>
      <c r="P52" s="301">
        <f t="shared" si="4"/>
        <v>0</v>
      </c>
      <c r="Q52" s="305"/>
      <c r="R52" s="291"/>
      <c r="S52" s="301">
        <f t="shared" si="5"/>
        <v>0</v>
      </c>
      <c r="T52" s="305"/>
      <c r="U52" s="291"/>
      <c r="V52" s="301">
        <f t="shared" si="6"/>
        <v>0</v>
      </c>
      <c r="W52" s="305"/>
      <c r="X52" s="291"/>
      <c r="Y52" s="301">
        <f t="shared" si="7"/>
        <v>0</v>
      </c>
      <c r="Z52" s="305"/>
      <c r="AA52" s="291"/>
      <c r="AB52" s="301">
        <f t="shared" si="8"/>
        <v>0</v>
      </c>
      <c r="AC52" s="305"/>
      <c r="AD52" s="291"/>
      <c r="AE52" s="301">
        <f t="shared" si="9"/>
        <v>0</v>
      </c>
      <c r="AF52" s="305"/>
      <c r="AG52" s="308">
        <f t="shared" si="11"/>
        <v>0</v>
      </c>
      <c r="AH52" s="309">
        <f t="shared" si="11"/>
        <v>0</v>
      </c>
      <c r="AI52" s="442">
        <f t="shared" si="11"/>
        <v>0</v>
      </c>
      <c r="AJ52"/>
      <c r="AK52"/>
      <c r="AL52"/>
    </row>
    <row r="53" spans="1:38" s="290" customFormat="1" ht="17.25" customHeight="1">
      <c r="A53" s="1261"/>
      <c r="B53" s="1506"/>
      <c r="C53" s="291"/>
      <c r="D53" s="301">
        <f t="shared" si="0"/>
        <v>0</v>
      </c>
      <c r="E53" s="292"/>
      <c r="F53" s="304"/>
      <c r="G53" s="301">
        <f t="shared" si="1"/>
        <v>0</v>
      </c>
      <c r="H53" s="305"/>
      <c r="I53" s="304"/>
      <c r="J53" s="301">
        <f t="shared" si="2"/>
        <v>0</v>
      </c>
      <c r="K53" s="305"/>
      <c r="L53" s="304"/>
      <c r="M53" s="301">
        <f t="shared" si="3"/>
        <v>0</v>
      </c>
      <c r="N53" s="305"/>
      <c r="O53" s="304"/>
      <c r="P53" s="301">
        <f t="shared" si="4"/>
        <v>0</v>
      </c>
      <c r="Q53" s="305"/>
      <c r="R53" s="304"/>
      <c r="S53" s="301">
        <f t="shared" si="5"/>
        <v>0</v>
      </c>
      <c r="T53" s="305"/>
      <c r="U53" s="304"/>
      <c r="V53" s="301">
        <f t="shared" si="6"/>
        <v>0</v>
      </c>
      <c r="W53" s="305"/>
      <c r="X53" s="304"/>
      <c r="Y53" s="301">
        <f t="shared" si="7"/>
        <v>0</v>
      </c>
      <c r="Z53" s="305"/>
      <c r="AA53" s="304"/>
      <c r="AB53" s="301">
        <f t="shared" si="8"/>
        <v>0</v>
      </c>
      <c r="AC53" s="305"/>
      <c r="AD53" s="304"/>
      <c r="AE53" s="301">
        <f t="shared" si="9"/>
        <v>0</v>
      </c>
      <c r="AF53" s="305"/>
      <c r="AG53" s="308">
        <f t="shared" si="11"/>
        <v>0</v>
      </c>
      <c r="AH53" s="309">
        <f t="shared" si="11"/>
        <v>0</v>
      </c>
      <c r="AI53" s="442">
        <f t="shared" si="11"/>
        <v>0</v>
      </c>
      <c r="AJ53"/>
      <c r="AK53"/>
      <c r="AL53"/>
    </row>
    <row r="54" spans="1:38" s="290" customFormat="1" ht="17.25" customHeight="1">
      <c r="A54" s="1261"/>
      <c r="B54" s="1506"/>
      <c r="C54" s="291"/>
      <c r="D54" s="301">
        <f t="shared" si="0"/>
        <v>0</v>
      </c>
      <c r="E54" s="292"/>
      <c r="F54" s="291"/>
      <c r="G54" s="301">
        <f t="shared" si="1"/>
        <v>0</v>
      </c>
      <c r="H54" s="292"/>
      <c r="I54" s="291"/>
      <c r="J54" s="301">
        <f t="shared" si="2"/>
        <v>0</v>
      </c>
      <c r="K54" s="292"/>
      <c r="L54" s="291"/>
      <c r="M54" s="301">
        <f t="shared" si="3"/>
        <v>0</v>
      </c>
      <c r="N54" s="292"/>
      <c r="O54" s="291"/>
      <c r="P54" s="301">
        <f t="shared" si="4"/>
        <v>0</v>
      </c>
      <c r="Q54" s="292"/>
      <c r="R54" s="291"/>
      <c r="S54" s="301">
        <f t="shared" si="5"/>
        <v>0</v>
      </c>
      <c r="T54" s="292"/>
      <c r="U54" s="291"/>
      <c r="V54" s="301">
        <f t="shared" si="6"/>
        <v>0</v>
      </c>
      <c r="W54" s="292"/>
      <c r="X54" s="291"/>
      <c r="Y54" s="301">
        <f t="shared" si="7"/>
        <v>0</v>
      </c>
      <c r="Z54" s="292"/>
      <c r="AA54" s="291"/>
      <c r="AB54" s="301">
        <f t="shared" si="8"/>
        <v>0</v>
      </c>
      <c r="AC54" s="292"/>
      <c r="AD54" s="291"/>
      <c r="AE54" s="301">
        <f t="shared" si="9"/>
        <v>0</v>
      </c>
      <c r="AF54" s="292"/>
      <c r="AG54" s="308">
        <f t="shared" si="11"/>
        <v>0</v>
      </c>
      <c r="AH54" s="309">
        <f t="shared" si="11"/>
        <v>0</v>
      </c>
      <c r="AI54" s="442">
        <f t="shared" si="11"/>
        <v>0</v>
      </c>
    </row>
    <row r="55" spans="1:38" s="290" customFormat="1" ht="17.25" customHeight="1">
      <c r="A55" s="1261"/>
      <c r="B55" s="1506"/>
      <c r="C55" s="291"/>
      <c r="D55" s="301">
        <f t="shared" ref="D55" si="25">E55-C55</f>
        <v>0</v>
      </c>
      <c r="E55" s="292"/>
      <c r="F55" s="291"/>
      <c r="G55" s="301">
        <f t="shared" ref="G55" si="26">H55-F55</f>
        <v>0</v>
      </c>
      <c r="H55" s="292"/>
      <c r="I55" s="291"/>
      <c r="J55" s="301">
        <f t="shared" ref="J55" si="27">K55-I55</f>
        <v>0</v>
      </c>
      <c r="K55" s="292"/>
      <c r="L55" s="291"/>
      <c r="M55" s="301">
        <f t="shared" ref="M55" si="28">N55-L55</f>
        <v>0</v>
      </c>
      <c r="N55" s="292"/>
      <c r="O55" s="291"/>
      <c r="P55" s="301">
        <f t="shared" ref="P55" si="29">Q55-O55</f>
        <v>0</v>
      </c>
      <c r="Q55" s="292"/>
      <c r="R55" s="291"/>
      <c r="S55" s="301">
        <f t="shared" ref="S55" si="30">T55-R55</f>
        <v>0</v>
      </c>
      <c r="T55" s="292"/>
      <c r="U55" s="291"/>
      <c r="V55" s="301">
        <f t="shared" ref="V55" si="31">W55-U55</f>
        <v>0</v>
      </c>
      <c r="W55" s="292"/>
      <c r="X55" s="291"/>
      <c r="Y55" s="301">
        <f t="shared" ref="Y55" si="32">Z55-X55</f>
        <v>0</v>
      </c>
      <c r="Z55" s="292"/>
      <c r="AA55" s="291"/>
      <c r="AB55" s="301">
        <f t="shared" ref="AB55" si="33">AC55-AA55</f>
        <v>0</v>
      </c>
      <c r="AC55" s="292"/>
      <c r="AD55" s="291"/>
      <c r="AE55" s="301">
        <f t="shared" ref="AE55" si="34">AF55-AD55</f>
        <v>0</v>
      </c>
      <c r="AF55" s="292"/>
      <c r="AG55" s="308">
        <f t="shared" ref="AG55" si="35">SUM(C55,F55,I55,L55,O55,R55,U55,X55,AA55,AD55)</f>
        <v>0</v>
      </c>
      <c r="AH55" s="309">
        <f t="shared" ref="AH55" si="36">SUM(D55,G55,J55,M55,P55,S55,V55,Y55,AB55,AE55)</f>
        <v>0</v>
      </c>
      <c r="AI55" s="442">
        <f t="shared" ref="AI55" si="37">SUM(E55,H55,K55,N55,Q55,T55,W55,Z55,AC55,AF55)</f>
        <v>0</v>
      </c>
    </row>
    <row r="56" spans="1:38" s="290" customFormat="1" ht="17.25" customHeight="1">
      <c r="A56" s="1361" t="s">
        <v>304</v>
      </c>
      <c r="B56" s="1507"/>
      <c r="C56" s="322"/>
      <c r="D56" s="328"/>
      <c r="E56" s="323"/>
      <c r="F56" s="322"/>
      <c r="G56" s="328"/>
      <c r="H56" s="345"/>
      <c r="I56" s="322"/>
      <c r="J56" s="328"/>
      <c r="K56" s="345"/>
      <c r="L56" s="322"/>
      <c r="M56" s="328"/>
      <c r="N56" s="345"/>
      <c r="O56" s="322"/>
      <c r="P56" s="328"/>
      <c r="Q56" s="345"/>
      <c r="R56" s="322"/>
      <c r="S56" s="328"/>
      <c r="T56" s="345"/>
      <c r="U56" s="322"/>
      <c r="V56" s="328"/>
      <c r="W56" s="345"/>
      <c r="X56" s="322"/>
      <c r="Y56" s="328"/>
      <c r="Z56" s="345"/>
      <c r="AA56" s="322"/>
      <c r="AB56" s="328"/>
      <c r="AC56" s="345"/>
      <c r="AD56" s="322"/>
      <c r="AE56" s="328"/>
      <c r="AF56" s="345"/>
      <c r="AG56" s="308"/>
      <c r="AH56" s="329"/>
      <c r="AI56" s="344"/>
      <c r="AJ56"/>
      <c r="AK56"/>
      <c r="AL56"/>
    </row>
    <row r="57" spans="1:38" s="290" customFormat="1" ht="17.25" customHeight="1">
      <c r="A57" s="1261"/>
      <c r="B57" s="1506"/>
      <c r="C57" s="291"/>
      <c r="D57" s="301">
        <f t="shared" si="0"/>
        <v>0</v>
      </c>
      <c r="E57" s="292"/>
      <c r="F57" s="291"/>
      <c r="G57" s="301">
        <f t="shared" si="1"/>
        <v>0</v>
      </c>
      <c r="H57" s="305"/>
      <c r="I57" s="291"/>
      <c r="J57" s="301">
        <f t="shared" si="2"/>
        <v>0</v>
      </c>
      <c r="K57" s="305"/>
      <c r="L57" s="291"/>
      <c r="M57" s="301">
        <f t="shared" si="3"/>
        <v>0</v>
      </c>
      <c r="N57" s="305"/>
      <c r="O57" s="291"/>
      <c r="P57" s="301">
        <f t="shared" si="4"/>
        <v>0</v>
      </c>
      <c r="Q57" s="305"/>
      <c r="R57" s="291"/>
      <c r="S57" s="301">
        <f t="shared" si="5"/>
        <v>0</v>
      </c>
      <c r="T57" s="305"/>
      <c r="U57" s="291"/>
      <c r="V57" s="301">
        <f t="shared" si="6"/>
        <v>0</v>
      </c>
      <c r="W57" s="305"/>
      <c r="X57" s="291"/>
      <c r="Y57" s="301">
        <f t="shared" si="7"/>
        <v>0</v>
      </c>
      <c r="Z57" s="305"/>
      <c r="AA57" s="291"/>
      <c r="AB57" s="301">
        <f t="shared" si="8"/>
        <v>0</v>
      </c>
      <c r="AC57" s="305"/>
      <c r="AD57" s="291"/>
      <c r="AE57" s="301">
        <f t="shared" si="9"/>
        <v>0</v>
      </c>
      <c r="AF57" s="305"/>
      <c r="AG57" s="308">
        <f t="shared" si="11"/>
        <v>0</v>
      </c>
      <c r="AH57" s="309">
        <f t="shared" si="11"/>
        <v>0</v>
      </c>
      <c r="AI57" s="442">
        <f t="shared" si="11"/>
        <v>0</v>
      </c>
      <c r="AJ57"/>
      <c r="AK57"/>
      <c r="AL57"/>
    </row>
    <row r="58" spans="1:38" s="290" customFormat="1" ht="17.25" customHeight="1">
      <c r="A58" s="1261"/>
      <c r="B58" s="1506"/>
      <c r="C58" s="291"/>
      <c r="D58" s="301">
        <f t="shared" si="0"/>
        <v>0</v>
      </c>
      <c r="E58" s="292"/>
      <c r="F58" s="291"/>
      <c r="G58" s="301">
        <f t="shared" si="1"/>
        <v>0</v>
      </c>
      <c r="H58" s="305"/>
      <c r="I58" s="291"/>
      <c r="J58" s="301">
        <f t="shared" si="2"/>
        <v>0</v>
      </c>
      <c r="K58" s="305"/>
      <c r="L58" s="291"/>
      <c r="M58" s="301">
        <f t="shared" si="3"/>
        <v>0</v>
      </c>
      <c r="N58" s="305"/>
      <c r="O58" s="291"/>
      <c r="P58" s="301">
        <f t="shared" si="4"/>
        <v>0</v>
      </c>
      <c r="Q58" s="305"/>
      <c r="R58" s="291"/>
      <c r="S58" s="301">
        <f t="shared" si="5"/>
        <v>0</v>
      </c>
      <c r="T58" s="305"/>
      <c r="U58" s="291"/>
      <c r="V58" s="301">
        <f t="shared" si="6"/>
        <v>0</v>
      </c>
      <c r="W58" s="305"/>
      <c r="X58" s="291"/>
      <c r="Y58" s="301">
        <f t="shared" si="7"/>
        <v>0</v>
      </c>
      <c r="Z58" s="305"/>
      <c r="AA58" s="291"/>
      <c r="AB58" s="301">
        <f t="shared" si="8"/>
        <v>0</v>
      </c>
      <c r="AC58" s="305"/>
      <c r="AD58" s="291"/>
      <c r="AE58" s="301">
        <f t="shared" si="9"/>
        <v>0</v>
      </c>
      <c r="AF58" s="305"/>
      <c r="AG58" s="308">
        <f t="shared" si="11"/>
        <v>0</v>
      </c>
      <c r="AH58" s="309">
        <f t="shared" si="11"/>
        <v>0</v>
      </c>
      <c r="AI58" s="442">
        <f t="shared" si="11"/>
        <v>0</v>
      </c>
      <c r="AJ58"/>
      <c r="AK58"/>
      <c r="AL58"/>
    </row>
    <row r="59" spans="1:38" s="290" customFormat="1" ht="17.25" customHeight="1">
      <c r="A59" s="1261"/>
      <c r="B59" s="1506"/>
      <c r="C59" s="291"/>
      <c r="D59" s="301">
        <f t="shared" si="0"/>
        <v>0</v>
      </c>
      <c r="E59" s="292"/>
      <c r="F59" s="291"/>
      <c r="G59" s="301">
        <f t="shared" si="1"/>
        <v>0</v>
      </c>
      <c r="H59" s="305"/>
      <c r="I59" s="291"/>
      <c r="J59" s="301">
        <f t="shared" si="2"/>
        <v>0</v>
      </c>
      <c r="K59" s="305"/>
      <c r="L59" s="291"/>
      <c r="M59" s="301">
        <f t="shared" si="3"/>
        <v>0</v>
      </c>
      <c r="N59" s="305"/>
      <c r="O59" s="291"/>
      <c r="P59" s="301">
        <f t="shared" si="4"/>
        <v>0</v>
      </c>
      <c r="Q59" s="305"/>
      <c r="R59" s="291"/>
      <c r="S59" s="301">
        <f t="shared" si="5"/>
        <v>0</v>
      </c>
      <c r="T59" s="305"/>
      <c r="U59" s="291"/>
      <c r="V59" s="301">
        <f t="shared" si="6"/>
        <v>0</v>
      </c>
      <c r="W59" s="305"/>
      <c r="X59" s="291"/>
      <c r="Y59" s="301">
        <f t="shared" si="7"/>
        <v>0</v>
      </c>
      <c r="Z59" s="305"/>
      <c r="AA59" s="291"/>
      <c r="AB59" s="301">
        <f t="shared" si="8"/>
        <v>0</v>
      </c>
      <c r="AC59" s="305"/>
      <c r="AD59" s="291"/>
      <c r="AE59" s="301">
        <f t="shared" si="9"/>
        <v>0</v>
      </c>
      <c r="AF59" s="305"/>
      <c r="AG59" s="308">
        <f t="shared" si="11"/>
        <v>0</v>
      </c>
      <c r="AH59" s="309">
        <f t="shared" si="11"/>
        <v>0</v>
      </c>
      <c r="AI59" s="442">
        <f t="shared" si="11"/>
        <v>0</v>
      </c>
      <c r="AJ59"/>
      <c r="AK59"/>
      <c r="AL59"/>
    </row>
    <row r="60" spans="1:38" s="290" customFormat="1" ht="17.25" customHeight="1">
      <c r="A60" s="1261"/>
      <c r="B60" s="1506"/>
      <c r="C60" s="291"/>
      <c r="D60" s="301">
        <f t="shared" si="0"/>
        <v>0</v>
      </c>
      <c r="E60" s="292"/>
      <c r="F60" s="304"/>
      <c r="G60" s="301">
        <f t="shared" si="1"/>
        <v>0</v>
      </c>
      <c r="H60" s="305"/>
      <c r="I60" s="304"/>
      <c r="J60" s="301">
        <f t="shared" si="2"/>
        <v>0</v>
      </c>
      <c r="K60" s="305"/>
      <c r="L60" s="304"/>
      <c r="M60" s="301">
        <f t="shared" si="3"/>
        <v>0</v>
      </c>
      <c r="N60" s="305"/>
      <c r="O60" s="304"/>
      <c r="P60" s="301">
        <f t="shared" si="4"/>
        <v>0</v>
      </c>
      <c r="Q60" s="305"/>
      <c r="R60" s="304"/>
      <c r="S60" s="301">
        <f t="shared" si="5"/>
        <v>0</v>
      </c>
      <c r="T60" s="305"/>
      <c r="U60" s="304"/>
      <c r="V60" s="301">
        <f t="shared" si="6"/>
        <v>0</v>
      </c>
      <c r="W60" s="305"/>
      <c r="X60" s="304"/>
      <c r="Y60" s="301">
        <f t="shared" si="7"/>
        <v>0</v>
      </c>
      <c r="Z60" s="305"/>
      <c r="AA60" s="304"/>
      <c r="AB60" s="301">
        <f t="shared" si="8"/>
        <v>0</v>
      </c>
      <c r="AC60" s="305"/>
      <c r="AD60" s="304"/>
      <c r="AE60" s="301">
        <f t="shared" si="9"/>
        <v>0</v>
      </c>
      <c r="AF60" s="305"/>
      <c r="AG60" s="308">
        <f t="shared" si="11"/>
        <v>0</v>
      </c>
      <c r="AH60" s="309">
        <f t="shared" si="11"/>
        <v>0</v>
      </c>
      <c r="AI60" s="442">
        <f t="shared" si="11"/>
        <v>0</v>
      </c>
      <c r="AJ60"/>
      <c r="AK60"/>
      <c r="AL60"/>
    </row>
    <row r="61" spans="1:38" s="290" customFormat="1" ht="17.25" customHeight="1">
      <c r="A61" s="1261"/>
      <c r="B61" s="1506"/>
      <c r="C61" s="291"/>
      <c r="D61" s="301">
        <f t="shared" ref="D61:D62" si="38">E61-C61</f>
        <v>0</v>
      </c>
      <c r="E61" s="292"/>
      <c r="F61" s="291"/>
      <c r="G61" s="301">
        <f t="shared" ref="G61:G62" si="39">H61-F61</f>
        <v>0</v>
      </c>
      <c r="H61" s="292"/>
      <c r="I61" s="291"/>
      <c r="J61" s="301">
        <f t="shared" ref="J61:J62" si="40">K61-I61</f>
        <v>0</v>
      </c>
      <c r="K61" s="292"/>
      <c r="L61" s="291"/>
      <c r="M61" s="301">
        <f t="shared" ref="M61:M62" si="41">N61-L61</f>
        <v>0</v>
      </c>
      <c r="N61" s="292"/>
      <c r="O61" s="291"/>
      <c r="P61" s="301">
        <f t="shared" ref="P61:P62" si="42">Q61-O61</f>
        <v>0</v>
      </c>
      <c r="Q61" s="292"/>
      <c r="R61" s="291"/>
      <c r="S61" s="301">
        <f t="shared" ref="S61:S62" si="43">T61-R61</f>
        <v>0</v>
      </c>
      <c r="T61" s="292"/>
      <c r="U61" s="291"/>
      <c r="V61" s="301">
        <f t="shared" ref="V61:V62" si="44">W61-U61</f>
        <v>0</v>
      </c>
      <c r="W61" s="292"/>
      <c r="X61" s="291"/>
      <c r="Y61" s="301">
        <f t="shared" ref="Y61:Y62" si="45">Z61-X61</f>
        <v>0</v>
      </c>
      <c r="Z61" s="292"/>
      <c r="AA61" s="291"/>
      <c r="AB61" s="301">
        <f t="shared" ref="AB61:AB62" si="46">AC61-AA61</f>
        <v>0</v>
      </c>
      <c r="AC61" s="292"/>
      <c r="AD61" s="291"/>
      <c r="AE61" s="301">
        <f t="shared" ref="AE61:AE62" si="47">AF61-AD61</f>
        <v>0</v>
      </c>
      <c r="AF61" s="292"/>
      <c r="AG61" s="308">
        <f t="shared" ref="AG61:AG62" si="48">SUM(C61,F61,I61,L61,O61,R61,U61,X61,AA61,AD61)</f>
        <v>0</v>
      </c>
      <c r="AH61" s="309">
        <f t="shared" ref="AH61:AH62" si="49">SUM(D61,G61,J61,M61,P61,S61,V61,Y61,AB61,AE61)</f>
        <v>0</v>
      </c>
      <c r="AI61" s="442">
        <f t="shared" ref="AI61:AI62" si="50">SUM(E61,H61,K61,N61,Q61,T61,W61,Z61,AC61,AF61)</f>
        <v>0</v>
      </c>
    </row>
    <row r="62" spans="1:38" s="290" customFormat="1" ht="17.25" customHeight="1">
      <c r="A62" s="1261"/>
      <c r="B62" s="1506"/>
      <c r="C62" s="291"/>
      <c r="D62" s="301">
        <f t="shared" si="38"/>
        <v>0</v>
      </c>
      <c r="E62" s="292"/>
      <c r="F62" s="304"/>
      <c r="G62" s="301">
        <f t="shared" si="39"/>
        <v>0</v>
      </c>
      <c r="H62" s="305"/>
      <c r="I62" s="304"/>
      <c r="J62" s="301">
        <f t="shared" si="40"/>
        <v>0</v>
      </c>
      <c r="K62" s="305"/>
      <c r="L62" s="304"/>
      <c r="M62" s="301">
        <f t="shared" si="41"/>
        <v>0</v>
      </c>
      <c r="N62" s="305"/>
      <c r="O62" s="304"/>
      <c r="P62" s="301">
        <f t="shared" si="42"/>
        <v>0</v>
      </c>
      <c r="Q62" s="305"/>
      <c r="R62" s="304"/>
      <c r="S62" s="301">
        <f t="shared" si="43"/>
        <v>0</v>
      </c>
      <c r="T62" s="305"/>
      <c r="U62" s="304"/>
      <c r="V62" s="301">
        <f t="shared" si="44"/>
        <v>0</v>
      </c>
      <c r="W62" s="305"/>
      <c r="X62" s="304"/>
      <c r="Y62" s="301">
        <f t="shared" si="45"/>
        <v>0</v>
      </c>
      <c r="Z62" s="305"/>
      <c r="AA62" s="304"/>
      <c r="AB62" s="301">
        <f t="shared" si="46"/>
        <v>0</v>
      </c>
      <c r="AC62" s="305"/>
      <c r="AD62" s="304"/>
      <c r="AE62" s="301">
        <f t="shared" si="47"/>
        <v>0</v>
      </c>
      <c r="AF62" s="305"/>
      <c r="AG62" s="308">
        <f t="shared" si="48"/>
        <v>0</v>
      </c>
      <c r="AH62" s="309">
        <f t="shared" si="49"/>
        <v>0</v>
      </c>
      <c r="AI62" s="442">
        <f t="shared" si="50"/>
        <v>0</v>
      </c>
      <c r="AJ62"/>
      <c r="AK62"/>
      <c r="AL62"/>
    </row>
    <row r="63" spans="1:38" s="290" customFormat="1" ht="17.25" customHeight="1">
      <c r="A63" s="1261"/>
      <c r="B63" s="1506"/>
      <c r="C63" s="291"/>
      <c r="D63" s="301">
        <f t="shared" si="0"/>
        <v>0</v>
      </c>
      <c r="E63" s="292"/>
      <c r="F63" s="291"/>
      <c r="G63" s="301">
        <f t="shared" si="1"/>
        <v>0</v>
      </c>
      <c r="H63" s="292"/>
      <c r="I63" s="291"/>
      <c r="J63" s="301">
        <f t="shared" si="2"/>
        <v>0</v>
      </c>
      <c r="K63" s="292"/>
      <c r="L63" s="291"/>
      <c r="M63" s="301">
        <f t="shared" si="3"/>
        <v>0</v>
      </c>
      <c r="N63" s="292"/>
      <c r="O63" s="291"/>
      <c r="P63" s="301">
        <f t="shared" si="4"/>
        <v>0</v>
      </c>
      <c r="Q63" s="292"/>
      <c r="R63" s="291"/>
      <c r="S63" s="301">
        <f t="shared" si="5"/>
        <v>0</v>
      </c>
      <c r="T63" s="292"/>
      <c r="U63" s="291"/>
      <c r="V63" s="301">
        <f t="shared" si="6"/>
        <v>0</v>
      </c>
      <c r="W63" s="292"/>
      <c r="X63" s="291"/>
      <c r="Y63" s="301">
        <f t="shared" si="7"/>
        <v>0</v>
      </c>
      <c r="Z63" s="292"/>
      <c r="AA63" s="291"/>
      <c r="AB63" s="301">
        <f t="shared" si="8"/>
        <v>0</v>
      </c>
      <c r="AC63" s="292"/>
      <c r="AD63" s="291"/>
      <c r="AE63" s="301">
        <f t="shared" si="9"/>
        <v>0</v>
      </c>
      <c r="AF63" s="292"/>
      <c r="AG63" s="308">
        <f t="shared" si="11"/>
        <v>0</v>
      </c>
      <c r="AH63" s="309">
        <f t="shared" si="11"/>
        <v>0</v>
      </c>
      <c r="AI63" s="442">
        <f t="shared" si="11"/>
        <v>0</v>
      </c>
    </row>
    <row r="64" spans="1:38" s="290" customFormat="1" ht="17.25" customHeight="1">
      <c r="A64" s="1261"/>
      <c r="B64" s="1506"/>
      <c r="C64" s="291"/>
      <c r="D64" s="301">
        <f t="shared" si="0"/>
        <v>0</v>
      </c>
      <c r="E64" s="292"/>
      <c r="F64" s="291"/>
      <c r="G64" s="301">
        <f t="shared" si="1"/>
        <v>0</v>
      </c>
      <c r="H64" s="292"/>
      <c r="I64" s="291"/>
      <c r="J64" s="301">
        <f t="shared" si="2"/>
        <v>0</v>
      </c>
      <c r="K64" s="292"/>
      <c r="L64" s="291"/>
      <c r="M64" s="301">
        <f t="shared" si="3"/>
        <v>0</v>
      </c>
      <c r="N64" s="292"/>
      <c r="O64" s="291"/>
      <c r="P64" s="301">
        <f t="shared" si="4"/>
        <v>0</v>
      </c>
      <c r="Q64" s="292"/>
      <c r="R64" s="291"/>
      <c r="S64" s="301">
        <f t="shared" si="5"/>
        <v>0</v>
      </c>
      <c r="T64" s="292"/>
      <c r="U64" s="291"/>
      <c r="V64" s="301">
        <f t="shared" si="6"/>
        <v>0</v>
      </c>
      <c r="W64" s="292"/>
      <c r="X64" s="291"/>
      <c r="Y64" s="301">
        <f t="shared" si="7"/>
        <v>0</v>
      </c>
      <c r="Z64" s="292"/>
      <c r="AA64" s="291"/>
      <c r="AB64" s="301">
        <f t="shared" si="8"/>
        <v>0</v>
      </c>
      <c r="AC64" s="292"/>
      <c r="AD64" s="291"/>
      <c r="AE64" s="301">
        <f t="shared" si="9"/>
        <v>0</v>
      </c>
      <c r="AF64" s="292"/>
      <c r="AG64" s="308">
        <f t="shared" si="11"/>
        <v>0</v>
      </c>
      <c r="AH64" s="309">
        <f t="shared" si="11"/>
        <v>0</v>
      </c>
      <c r="AI64" s="442">
        <f t="shared" si="11"/>
        <v>0</v>
      </c>
    </row>
    <row r="65" spans="1:37" s="290" customFormat="1" ht="17.25" customHeight="1">
      <c r="A65" s="1261"/>
      <c r="B65" s="1506"/>
      <c r="C65" s="291"/>
      <c r="D65" s="301">
        <f t="shared" si="0"/>
        <v>0</v>
      </c>
      <c r="E65" s="292"/>
      <c r="F65" s="291"/>
      <c r="G65" s="301">
        <f t="shared" si="1"/>
        <v>0</v>
      </c>
      <c r="H65" s="292"/>
      <c r="I65" s="291"/>
      <c r="J65" s="301">
        <f t="shared" si="2"/>
        <v>0</v>
      </c>
      <c r="K65" s="292"/>
      <c r="L65" s="291"/>
      <c r="M65" s="301">
        <f t="shared" si="3"/>
        <v>0</v>
      </c>
      <c r="N65" s="292"/>
      <c r="O65" s="291"/>
      <c r="P65" s="301">
        <f t="shared" si="4"/>
        <v>0</v>
      </c>
      <c r="Q65" s="292"/>
      <c r="R65" s="291"/>
      <c r="S65" s="301">
        <f t="shared" si="5"/>
        <v>0</v>
      </c>
      <c r="T65" s="292"/>
      <c r="U65" s="291"/>
      <c r="V65" s="301">
        <f t="shared" si="6"/>
        <v>0</v>
      </c>
      <c r="W65" s="292"/>
      <c r="X65" s="291"/>
      <c r="Y65" s="301">
        <f t="shared" si="7"/>
        <v>0</v>
      </c>
      <c r="Z65" s="292"/>
      <c r="AA65" s="291"/>
      <c r="AB65" s="301">
        <f t="shared" si="8"/>
        <v>0</v>
      </c>
      <c r="AC65" s="292"/>
      <c r="AD65" s="291"/>
      <c r="AE65" s="301">
        <f t="shared" si="9"/>
        <v>0</v>
      </c>
      <c r="AF65" s="292"/>
      <c r="AG65" s="308">
        <f t="shared" si="11"/>
        <v>0</v>
      </c>
      <c r="AH65" s="309">
        <f t="shared" si="11"/>
        <v>0</v>
      </c>
      <c r="AI65" s="442">
        <f t="shared" si="11"/>
        <v>0</v>
      </c>
    </row>
    <row r="66" spans="1:37" s="290" customFormat="1" ht="17.25" customHeight="1">
      <c r="A66" s="1261"/>
      <c r="B66" s="1506"/>
      <c r="C66" s="291"/>
      <c r="D66" s="301">
        <f t="shared" si="0"/>
        <v>0</v>
      </c>
      <c r="E66" s="292"/>
      <c r="F66" s="291"/>
      <c r="G66" s="301">
        <f t="shared" si="1"/>
        <v>0</v>
      </c>
      <c r="H66" s="292"/>
      <c r="I66" s="291"/>
      <c r="J66" s="301">
        <f t="shared" si="2"/>
        <v>0</v>
      </c>
      <c r="K66" s="292"/>
      <c r="L66" s="291"/>
      <c r="M66" s="301">
        <f t="shared" si="3"/>
        <v>0</v>
      </c>
      <c r="N66" s="292"/>
      <c r="O66" s="291"/>
      <c r="P66" s="301">
        <f t="shared" si="4"/>
        <v>0</v>
      </c>
      <c r="Q66" s="292"/>
      <c r="R66" s="291"/>
      <c r="S66" s="301">
        <f t="shared" si="5"/>
        <v>0</v>
      </c>
      <c r="T66" s="292"/>
      <c r="U66" s="291"/>
      <c r="V66" s="301">
        <f t="shared" si="6"/>
        <v>0</v>
      </c>
      <c r="W66" s="292"/>
      <c r="X66" s="291"/>
      <c r="Y66" s="301">
        <f t="shared" si="7"/>
        <v>0</v>
      </c>
      <c r="Z66" s="292"/>
      <c r="AA66" s="291"/>
      <c r="AB66" s="301">
        <f t="shared" si="8"/>
        <v>0</v>
      </c>
      <c r="AC66" s="292"/>
      <c r="AD66" s="291"/>
      <c r="AE66" s="301">
        <f t="shared" si="9"/>
        <v>0</v>
      </c>
      <c r="AF66" s="292"/>
      <c r="AG66" s="308">
        <f t="shared" ref="AG66:AI67" si="51">SUM(C66,F66,I66,L66,O66,R66,U66,X66,AA66,AD66)</f>
        <v>0</v>
      </c>
      <c r="AH66" s="309">
        <f t="shared" si="51"/>
        <v>0</v>
      </c>
      <c r="AI66" s="442">
        <f t="shared" si="51"/>
        <v>0</v>
      </c>
    </row>
    <row r="67" spans="1:37" s="290" customFormat="1" ht="15" customHeight="1">
      <c r="A67" s="1261"/>
      <c r="B67" s="1506"/>
      <c r="C67" s="294"/>
      <c r="D67" s="301">
        <f t="shared" si="0"/>
        <v>0</v>
      </c>
      <c r="E67" s="295"/>
      <c r="F67" s="294"/>
      <c r="G67" s="301">
        <f t="shared" si="1"/>
        <v>0</v>
      </c>
      <c r="H67" s="295"/>
      <c r="I67" s="294"/>
      <c r="J67" s="301">
        <f t="shared" si="2"/>
        <v>0</v>
      </c>
      <c r="K67" s="295"/>
      <c r="L67" s="294"/>
      <c r="M67" s="301">
        <f t="shared" si="3"/>
        <v>0</v>
      </c>
      <c r="N67" s="295"/>
      <c r="O67" s="294"/>
      <c r="P67" s="301">
        <f t="shared" si="4"/>
        <v>0</v>
      </c>
      <c r="Q67" s="295"/>
      <c r="R67" s="294"/>
      <c r="S67" s="301">
        <f t="shared" si="5"/>
        <v>0</v>
      </c>
      <c r="T67" s="295"/>
      <c r="U67" s="294"/>
      <c r="V67" s="301">
        <f t="shared" si="6"/>
        <v>0</v>
      </c>
      <c r="W67" s="295"/>
      <c r="X67" s="294"/>
      <c r="Y67" s="301">
        <f t="shared" si="7"/>
        <v>0</v>
      </c>
      <c r="Z67" s="295"/>
      <c r="AA67" s="294"/>
      <c r="AB67" s="301">
        <f t="shared" si="8"/>
        <v>0</v>
      </c>
      <c r="AC67" s="295"/>
      <c r="AD67" s="294"/>
      <c r="AE67" s="301">
        <f t="shared" si="9"/>
        <v>0</v>
      </c>
      <c r="AF67" s="295"/>
      <c r="AG67" s="311">
        <f t="shared" si="51"/>
        <v>0</v>
      </c>
      <c r="AH67" s="506">
        <f t="shared" si="51"/>
        <v>0</v>
      </c>
      <c r="AI67" s="313">
        <f t="shared" si="51"/>
        <v>0</v>
      </c>
    </row>
    <row r="68" spans="1:37" ht="17.25" customHeight="1">
      <c r="A68" s="1265" t="s">
        <v>305</v>
      </c>
      <c r="B68" s="1508"/>
      <c r="C68" s="304">
        <f t="shared" ref="C68:AF68" si="52">ROUND(SUM(C14:C67),0)</f>
        <v>0</v>
      </c>
      <c r="D68" s="303">
        <f t="shared" si="52"/>
        <v>0</v>
      </c>
      <c r="E68" s="305">
        <f t="shared" si="52"/>
        <v>0</v>
      </c>
      <c r="F68" s="304">
        <f t="shared" si="52"/>
        <v>0</v>
      </c>
      <c r="G68" s="303">
        <f t="shared" si="52"/>
        <v>0</v>
      </c>
      <c r="H68" s="305">
        <f t="shared" si="52"/>
        <v>0</v>
      </c>
      <c r="I68" s="304">
        <f t="shared" si="52"/>
        <v>0</v>
      </c>
      <c r="J68" s="303">
        <f t="shared" si="52"/>
        <v>0</v>
      </c>
      <c r="K68" s="305">
        <f t="shared" si="52"/>
        <v>0</v>
      </c>
      <c r="L68" s="304">
        <f t="shared" si="52"/>
        <v>0</v>
      </c>
      <c r="M68" s="303">
        <f t="shared" si="52"/>
        <v>0</v>
      </c>
      <c r="N68" s="305">
        <f t="shared" si="52"/>
        <v>0</v>
      </c>
      <c r="O68" s="304">
        <f t="shared" si="52"/>
        <v>0</v>
      </c>
      <c r="P68" s="303">
        <f t="shared" si="52"/>
        <v>0</v>
      </c>
      <c r="Q68" s="305">
        <f t="shared" si="52"/>
        <v>0</v>
      </c>
      <c r="R68" s="304">
        <f t="shared" si="52"/>
        <v>0</v>
      </c>
      <c r="S68" s="303">
        <f t="shared" si="52"/>
        <v>0</v>
      </c>
      <c r="T68" s="305">
        <f t="shared" si="52"/>
        <v>0</v>
      </c>
      <c r="U68" s="304">
        <f t="shared" si="52"/>
        <v>0</v>
      </c>
      <c r="V68" s="303">
        <f t="shared" si="52"/>
        <v>0</v>
      </c>
      <c r="W68" s="305">
        <f t="shared" si="52"/>
        <v>0</v>
      </c>
      <c r="X68" s="304">
        <f t="shared" si="52"/>
        <v>0</v>
      </c>
      <c r="Y68" s="303">
        <f t="shared" si="52"/>
        <v>0</v>
      </c>
      <c r="Z68" s="305">
        <f t="shared" si="52"/>
        <v>0</v>
      </c>
      <c r="AA68" s="304">
        <f t="shared" si="52"/>
        <v>0</v>
      </c>
      <c r="AB68" s="303">
        <f t="shared" si="52"/>
        <v>0</v>
      </c>
      <c r="AC68" s="305">
        <f t="shared" si="52"/>
        <v>0</v>
      </c>
      <c r="AD68" s="304">
        <f t="shared" si="52"/>
        <v>0</v>
      </c>
      <c r="AE68" s="303">
        <f t="shared" si="52"/>
        <v>0</v>
      </c>
      <c r="AF68" s="305">
        <f t="shared" si="52"/>
        <v>0</v>
      </c>
      <c r="AG68" s="306">
        <f t="shared" ref="AG68:AI68" si="53">SUM(AG14:AG67)</f>
        <v>0</v>
      </c>
      <c r="AH68" s="307">
        <f t="shared" si="53"/>
        <v>0</v>
      </c>
      <c r="AI68" s="305">
        <f t="shared" si="53"/>
        <v>0</v>
      </c>
    </row>
    <row r="69" spans="1:37" s="290" customFormat="1" ht="17.25" customHeight="1">
      <c r="A69" s="1264"/>
      <c r="B69" s="1514"/>
      <c r="C69" s="294"/>
      <c r="D69" s="302"/>
      <c r="E69" s="295"/>
      <c r="F69" s="294"/>
      <c r="G69" s="302"/>
      <c r="H69" s="295"/>
      <c r="I69" s="294"/>
      <c r="J69" s="302"/>
      <c r="K69" s="295"/>
      <c r="L69" s="294"/>
      <c r="M69" s="302"/>
      <c r="N69" s="295"/>
      <c r="O69" s="294"/>
      <c r="P69" s="302"/>
      <c r="Q69" s="295"/>
      <c r="R69" s="294"/>
      <c r="S69" s="302"/>
      <c r="T69" s="295"/>
      <c r="U69" s="294"/>
      <c r="V69" s="302"/>
      <c r="W69" s="295"/>
      <c r="X69" s="294"/>
      <c r="Y69" s="302"/>
      <c r="Z69" s="295"/>
      <c r="AA69" s="294"/>
      <c r="AB69" s="302"/>
      <c r="AC69" s="295"/>
      <c r="AD69" s="294"/>
      <c r="AE69" s="302"/>
      <c r="AF69" s="295"/>
      <c r="AG69" s="311"/>
      <c r="AH69" s="312"/>
      <c r="AI69" s="313"/>
    </row>
    <row r="70" spans="1:37" s="290" customFormat="1" ht="17.25" customHeight="1">
      <c r="A70" s="1263" t="s">
        <v>306</v>
      </c>
      <c r="B70" s="1513"/>
      <c r="C70" s="294"/>
      <c r="D70" s="302"/>
      <c r="E70" s="295"/>
      <c r="F70" s="294"/>
      <c r="G70" s="302"/>
      <c r="H70" s="295"/>
      <c r="I70" s="294"/>
      <c r="J70" s="302"/>
      <c r="K70" s="295"/>
      <c r="L70" s="294"/>
      <c r="M70" s="302"/>
      <c r="N70" s="295"/>
      <c r="O70" s="294"/>
      <c r="P70" s="302"/>
      <c r="Q70" s="295"/>
      <c r="R70" s="294"/>
      <c r="S70" s="302"/>
      <c r="T70" s="295"/>
      <c r="U70" s="294"/>
      <c r="V70" s="302"/>
      <c r="W70" s="295"/>
      <c r="X70" s="294"/>
      <c r="Y70" s="302"/>
      <c r="Z70" s="295"/>
      <c r="AA70" s="294"/>
      <c r="AB70" s="302"/>
      <c r="AC70" s="295"/>
      <c r="AD70" s="294"/>
      <c r="AE70" s="302"/>
      <c r="AF70" s="295"/>
      <c r="AG70" s="311"/>
      <c r="AH70" s="312"/>
      <c r="AI70" s="313"/>
    </row>
    <row r="71" spans="1:37" s="290" customFormat="1" ht="17.25" customHeight="1">
      <c r="A71" s="1261"/>
      <c r="B71" s="1506"/>
      <c r="C71" s="291"/>
      <c r="D71" s="301">
        <f t="shared" ref="D71:D91" si="54">E71-C71</f>
        <v>0</v>
      </c>
      <c r="E71" s="292"/>
      <c r="F71" s="291"/>
      <c r="G71" s="301">
        <f t="shared" ref="G71:G91" si="55">H71-F71</f>
        <v>0</v>
      </c>
      <c r="H71" s="292"/>
      <c r="I71" s="291"/>
      <c r="J71" s="301">
        <f t="shared" ref="J71:J90" si="56">K71-I71</f>
        <v>0</v>
      </c>
      <c r="K71" s="292"/>
      <c r="L71" s="291"/>
      <c r="M71" s="301">
        <f t="shared" ref="M71:M91" si="57">N71-L71</f>
        <v>0</v>
      </c>
      <c r="N71" s="292"/>
      <c r="O71" s="291"/>
      <c r="P71" s="301">
        <f t="shared" ref="P71:P91" si="58">Q71-O71</f>
        <v>0</v>
      </c>
      <c r="Q71" s="292"/>
      <c r="R71" s="291"/>
      <c r="S71" s="301">
        <f t="shared" ref="S71:S91" si="59">T71-R71</f>
        <v>0</v>
      </c>
      <c r="T71" s="292"/>
      <c r="U71" s="291"/>
      <c r="V71" s="301">
        <f t="shared" ref="V71:V91" si="60">W71-U71</f>
        <v>0</v>
      </c>
      <c r="W71" s="292"/>
      <c r="X71" s="291"/>
      <c r="Y71" s="301">
        <f t="shared" ref="Y71:Y91" si="61">Z71-X71</f>
        <v>0</v>
      </c>
      <c r="Z71" s="292"/>
      <c r="AA71" s="291"/>
      <c r="AB71" s="301">
        <f t="shared" ref="AB71:AB91" si="62">AC71-AA71</f>
        <v>0</v>
      </c>
      <c r="AC71" s="292"/>
      <c r="AD71" s="291"/>
      <c r="AE71" s="301">
        <f t="shared" ref="AE71:AE91" si="63">AF71-AD71</f>
        <v>0</v>
      </c>
      <c r="AF71" s="292"/>
      <c r="AG71" s="308">
        <f t="shared" ref="AG71:AI91" si="64">SUM(C71,F71,I71,L71,O71,R71,U71,X71,AA71,AD71)</f>
        <v>0</v>
      </c>
      <c r="AH71" s="309">
        <f t="shared" si="64"/>
        <v>0</v>
      </c>
      <c r="AI71" s="442">
        <f t="shared" si="64"/>
        <v>0</v>
      </c>
      <c r="AK71" s="348"/>
    </row>
    <row r="72" spans="1:37" s="290" customFormat="1" ht="17.25" customHeight="1">
      <c r="A72" s="1261"/>
      <c r="B72" s="1506"/>
      <c r="C72" s="291"/>
      <c r="D72" s="301">
        <f t="shared" ref="D72:D78" si="65">E72-C72</f>
        <v>0</v>
      </c>
      <c r="E72" s="292"/>
      <c r="F72" s="291"/>
      <c r="G72" s="301">
        <f t="shared" ref="G72:G78" si="66">H72-F72</f>
        <v>0</v>
      </c>
      <c r="H72" s="292"/>
      <c r="I72" s="291"/>
      <c r="J72" s="301">
        <f t="shared" ref="J72:J78" si="67">K72-I72</f>
        <v>0</v>
      </c>
      <c r="K72" s="292"/>
      <c r="L72" s="291"/>
      <c r="M72" s="301">
        <f t="shared" ref="M72:M78" si="68">N72-L72</f>
        <v>0</v>
      </c>
      <c r="N72" s="292"/>
      <c r="O72" s="291"/>
      <c r="P72" s="301">
        <f t="shared" ref="P72:P78" si="69">Q72-O72</f>
        <v>0</v>
      </c>
      <c r="Q72" s="292"/>
      <c r="R72" s="291"/>
      <c r="S72" s="301">
        <f t="shared" ref="S72:S78" si="70">T72-R72</f>
        <v>0</v>
      </c>
      <c r="T72" s="292"/>
      <c r="U72" s="291"/>
      <c r="V72" s="301">
        <f t="shared" ref="V72:V78" si="71">W72-U72</f>
        <v>0</v>
      </c>
      <c r="W72" s="292"/>
      <c r="X72" s="291"/>
      <c r="Y72" s="301">
        <f t="shared" ref="Y72:Y78" si="72">Z72-X72</f>
        <v>0</v>
      </c>
      <c r="Z72" s="292"/>
      <c r="AA72" s="291"/>
      <c r="AB72" s="301">
        <f t="shared" ref="AB72:AB78" si="73">AC72-AA72</f>
        <v>0</v>
      </c>
      <c r="AC72" s="292"/>
      <c r="AD72" s="291"/>
      <c r="AE72" s="301">
        <f t="shared" ref="AE72:AE78" si="74">AF72-AD72</f>
        <v>0</v>
      </c>
      <c r="AF72" s="292"/>
      <c r="AG72" s="308">
        <f t="shared" ref="AG72:AG78" si="75">SUM(C72,F72,I72,L72,O72,R72,U72,X72,AA72,AD72)</f>
        <v>0</v>
      </c>
      <c r="AH72" s="309">
        <f t="shared" ref="AH72:AH78" si="76">SUM(D72,G72,J72,M72,P72,S72,V72,Y72,AB72,AE72)</f>
        <v>0</v>
      </c>
      <c r="AI72" s="442">
        <f t="shared" ref="AI72:AI78" si="77">SUM(E72,H72,K72,N72,Q72,T72,W72,Z72,AC72,AF72)</f>
        <v>0</v>
      </c>
      <c r="AK72" s="348"/>
    </row>
    <row r="73" spans="1:37" s="290" customFormat="1" ht="17.25" customHeight="1">
      <c r="A73" s="1261"/>
      <c r="B73" s="1506"/>
      <c r="C73" s="291"/>
      <c r="D73" s="301">
        <f t="shared" si="65"/>
        <v>0</v>
      </c>
      <c r="E73" s="292"/>
      <c r="F73" s="291"/>
      <c r="G73" s="301">
        <f t="shared" si="66"/>
        <v>0</v>
      </c>
      <c r="H73" s="292"/>
      <c r="I73" s="291"/>
      <c r="J73" s="301">
        <f t="shared" si="67"/>
        <v>0</v>
      </c>
      <c r="K73" s="292"/>
      <c r="L73" s="291"/>
      <c r="M73" s="301">
        <f t="shared" si="68"/>
        <v>0</v>
      </c>
      <c r="N73" s="292"/>
      <c r="O73" s="291"/>
      <c r="P73" s="301">
        <f t="shared" si="69"/>
        <v>0</v>
      </c>
      <c r="Q73" s="292"/>
      <c r="R73" s="291"/>
      <c r="S73" s="301">
        <f t="shared" si="70"/>
        <v>0</v>
      </c>
      <c r="T73" s="292"/>
      <c r="U73" s="291"/>
      <c r="V73" s="301">
        <f t="shared" si="71"/>
        <v>0</v>
      </c>
      <c r="W73" s="292"/>
      <c r="X73" s="291"/>
      <c r="Y73" s="301">
        <f t="shared" si="72"/>
        <v>0</v>
      </c>
      <c r="Z73" s="292"/>
      <c r="AA73" s="291"/>
      <c r="AB73" s="301">
        <f t="shared" si="73"/>
        <v>0</v>
      </c>
      <c r="AC73" s="292"/>
      <c r="AD73" s="291"/>
      <c r="AE73" s="301">
        <f t="shared" si="74"/>
        <v>0</v>
      </c>
      <c r="AF73" s="292"/>
      <c r="AG73" s="308">
        <f t="shared" si="75"/>
        <v>0</v>
      </c>
      <c r="AH73" s="309">
        <f t="shared" si="76"/>
        <v>0</v>
      </c>
      <c r="AI73" s="442">
        <f t="shared" si="77"/>
        <v>0</v>
      </c>
      <c r="AK73" s="348"/>
    </row>
    <row r="74" spans="1:37" s="290" customFormat="1" ht="17.25" customHeight="1">
      <c r="A74" s="1261"/>
      <c r="B74" s="1506"/>
      <c r="C74" s="291"/>
      <c r="D74" s="301">
        <f t="shared" si="65"/>
        <v>0</v>
      </c>
      <c r="E74" s="292"/>
      <c r="F74" s="291"/>
      <c r="G74" s="301">
        <f t="shared" si="66"/>
        <v>0</v>
      </c>
      <c r="H74" s="292"/>
      <c r="I74" s="291"/>
      <c r="J74" s="301">
        <f t="shared" si="67"/>
        <v>0</v>
      </c>
      <c r="K74" s="292"/>
      <c r="L74" s="291"/>
      <c r="M74" s="301">
        <f t="shared" si="68"/>
        <v>0</v>
      </c>
      <c r="N74" s="292"/>
      <c r="O74" s="291"/>
      <c r="P74" s="301">
        <f t="shared" si="69"/>
        <v>0</v>
      </c>
      <c r="Q74" s="292"/>
      <c r="R74" s="291"/>
      <c r="S74" s="301">
        <f t="shared" si="70"/>
        <v>0</v>
      </c>
      <c r="T74" s="292"/>
      <c r="U74" s="291"/>
      <c r="V74" s="301">
        <f t="shared" si="71"/>
        <v>0</v>
      </c>
      <c r="W74" s="292"/>
      <c r="X74" s="291"/>
      <c r="Y74" s="301">
        <f t="shared" si="72"/>
        <v>0</v>
      </c>
      <c r="Z74" s="292"/>
      <c r="AA74" s="291"/>
      <c r="AB74" s="301">
        <f t="shared" si="73"/>
        <v>0</v>
      </c>
      <c r="AC74" s="292"/>
      <c r="AD74" s="291"/>
      <c r="AE74" s="301">
        <f t="shared" si="74"/>
        <v>0</v>
      </c>
      <c r="AF74" s="292"/>
      <c r="AG74" s="308">
        <f t="shared" si="75"/>
        <v>0</v>
      </c>
      <c r="AH74" s="309">
        <f t="shared" si="76"/>
        <v>0</v>
      </c>
      <c r="AI74" s="442">
        <f t="shared" si="77"/>
        <v>0</v>
      </c>
      <c r="AK74" s="348"/>
    </row>
    <row r="75" spans="1:37" s="290" customFormat="1" ht="17.25" customHeight="1">
      <c r="A75" s="1261"/>
      <c r="B75" s="1506"/>
      <c r="C75" s="291"/>
      <c r="D75" s="301">
        <f t="shared" si="65"/>
        <v>0</v>
      </c>
      <c r="E75" s="292"/>
      <c r="F75" s="291"/>
      <c r="G75" s="301">
        <f t="shared" si="66"/>
        <v>0</v>
      </c>
      <c r="H75" s="292"/>
      <c r="I75" s="291"/>
      <c r="J75" s="301">
        <f t="shared" si="67"/>
        <v>0</v>
      </c>
      <c r="K75" s="292"/>
      <c r="L75" s="291"/>
      <c r="M75" s="301">
        <f t="shared" si="68"/>
        <v>0</v>
      </c>
      <c r="N75" s="292"/>
      <c r="O75" s="291"/>
      <c r="P75" s="301">
        <f t="shared" si="69"/>
        <v>0</v>
      </c>
      <c r="Q75" s="292"/>
      <c r="R75" s="291"/>
      <c r="S75" s="301">
        <f t="shared" si="70"/>
        <v>0</v>
      </c>
      <c r="T75" s="292"/>
      <c r="U75" s="291"/>
      <c r="V75" s="301">
        <f t="shared" si="71"/>
        <v>0</v>
      </c>
      <c r="W75" s="292"/>
      <c r="X75" s="291"/>
      <c r="Y75" s="301">
        <f t="shared" si="72"/>
        <v>0</v>
      </c>
      <c r="Z75" s="292"/>
      <c r="AA75" s="291"/>
      <c r="AB75" s="301">
        <f t="shared" si="73"/>
        <v>0</v>
      </c>
      <c r="AC75" s="292"/>
      <c r="AD75" s="291"/>
      <c r="AE75" s="301">
        <f t="shared" si="74"/>
        <v>0</v>
      </c>
      <c r="AF75" s="292"/>
      <c r="AG75" s="308">
        <f t="shared" si="75"/>
        <v>0</v>
      </c>
      <c r="AH75" s="309">
        <f t="shared" si="76"/>
        <v>0</v>
      </c>
      <c r="AI75" s="442">
        <f t="shared" si="77"/>
        <v>0</v>
      </c>
      <c r="AK75" s="348"/>
    </row>
    <row r="76" spans="1:37" s="290" customFormat="1" ht="17.25" customHeight="1">
      <c r="A76" s="1261"/>
      <c r="B76" s="1506"/>
      <c r="C76" s="291"/>
      <c r="D76" s="301">
        <f t="shared" si="65"/>
        <v>0</v>
      </c>
      <c r="E76" s="292"/>
      <c r="F76" s="291"/>
      <c r="G76" s="301">
        <f t="shared" si="66"/>
        <v>0</v>
      </c>
      <c r="H76" s="292"/>
      <c r="I76" s="291"/>
      <c r="J76" s="301">
        <f t="shared" si="67"/>
        <v>0</v>
      </c>
      <c r="K76" s="292"/>
      <c r="L76" s="291"/>
      <c r="M76" s="301">
        <f t="shared" si="68"/>
        <v>0</v>
      </c>
      <c r="N76" s="292"/>
      <c r="O76" s="291"/>
      <c r="P76" s="301">
        <f t="shared" si="69"/>
        <v>0</v>
      </c>
      <c r="Q76" s="292"/>
      <c r="R76" s="291"/>
      <c r="S76" s="301">
        <f t="shared" si="70"/>
        <v>0</v>
      </c>
      <c r="T76" s="292"/>
      <c r="U76" s="291"/>
      <c r="V76" s="301">
        <f t="shared" si="71"/>
        <v>0</v>
      </c>
      <c r="W76" s="292"/>
      <c r="X76" s="291"/>
      <c r="Y76" s="301">
        <f t="shared" si="72"/>
        <v>0</v>
      </c>
      <c r="Z76" s="292"/>
      <c r="AA76" s="291"/>
      <c r="AB76" s="301">
        <f t="shared" si="73"/>
        <v>0</v>
      </c>
      <c r="AC76" s="292"/>
      <c r="AD76" s="291"/>
      <c r="AE76" s="301">
        <f t="shared" si="74"/>
        <v>0</v>
      </c>
      <c r="AF76" s="292"/>
      <c r="AG76" s="308">
        <f t="shared" si="75"/>
        <v>0</v>
      </c>
      <c r="AH76" s="309">
        <f t="shared" si="76"/>
        <v>0</v>
      </c>
      <c r="AI76" s="442">
        <f t="shared" si="77"/>
        <v>0</v>
      </c>
      <c r="AK76" s="348"/>
    </row>
    <row r="77" spans="1:37" s="290" customFormat="1" ht="17.25" customHeight="1">
      <c r="A77" s="1261"/>
      <c r="B77" s="1506"/>
      <c r="C77" s="291"/>
      <c r="D77" s="301">
        <f t="shared" si="65"/>
        <v>0</v>
      </c>
      <c r="E77" s="292"/>
      <c r="F77" s="291"/>
      <c r="G77" s="301">
        <f t="shared" si="66"/>
        <v>0</v>
      </c>
      <c r="H77" s="292"/>
      <c r="I77" s="291"/>
      <c r="J77" s="301">
        <f t="shared" si="67"/>
        <v>0</v>
      </c>
      <c r="K77" s="292"/>
      <c r="L77" s="291"/>
      <c r="M77" s="301">
        <f t="shared" si="68"/>
        <v>0</v>
      </c>
      <c r="N77" s="292"/>
      <c r="O77" s="291"/>
      <c r="P77" s="301">
        <f t="shared" si="69"/>
        <v>0</v>
      </c>
      <c r="Q77" s="292"/>
      <c r="R77" s="291"/>
      <c r="S77" s="301">
        <f t="shared" si="70"/>
        <v>0</v>
      </c>
      <c r="T77" s="292"/>
      <c r="U77" s="291"/>
      <c r="V77" s="301">
        <f t="shared" si="71"/>
        <v>0</v>
      </c>
      <c r="W77" s="292"/>
      <c r="X77" s="291"/>
      <c r="Y77" s="301">
        <f t="shared" si="72"/>
        <v>0</v>
      </c>
      <c r="Z77" s="292"/>
      <c r="AA77" s="291"/>
      <c r="AB77" s="301">
        <f t="shared" si="73"/>
        <v>0</v>
      </c>
      <c r="AC77" s="292"/>
      <c r="AD77" s="291"/>
      <c r="AE77" s="301">
        <f t="shared" si="74"/>
        <v>0</v>
      </c>
      <c r="AF77" s="292"/>
      <c r="AG77" s="308">
        <f t="shared" si="75"/>
        <v>0</v>
      </c>
      <c r="AH77" s="309">
        <f t="shared" si="76"/>
        <v>0</v>
      </c>
      <c r="AI77" s="442">
        <f t="shared" si="77"/>
        <v>0</v>
      </c>
      <c r="AK77" s="348"/>
    </row>
    <row r="78" spans="1:37" s="290" customFormat="1" ht="17.25" customHeight="1">
      <c r="A78" s="1261"/>
      <c r="B78" s="1506"/>
      <c r="C78" s="291"/>
      <c r="D78" s="301">
        <f t="shared" si="65"/>
        <v>0</v>
      </c>
      <c r="E78" s="292"/>
      <c r="F78" s="291"/>
      <c r="G78" s="301">
        <f t="shared" si="66"/>
        <v>0</v>
      </c>
      <c r="H78" s="292"/>
      <c r="I78" s="291"/>
      <c r="J78" s="301">
        <f t="shared" si="67"/>
        <v>0</v>
      </c>
      <c r="K78" s="292"/>
      <c r="L78" s="291"/>
      <c r="M78" s="301">
        <f t="shared" si="68"/>
        <v>0</v>
      </c>
      <c r="N78" s="292"/>
      <c r="O78" s="291"/>
      <c r="P78" s="301">
        <f t="shared" si="69"/>
        <v>0</v>
      </c>
      <c r="Q78" s="292"/>
      <c r="R78" s="291"/>
      <c r="S78" s="301">
        <f t="shared" si="70"/>
        <v>0</v>
      </c>
      <c r="T78" s="292"/>
      <c r="U78" s="291"/>
      <c r="V78" s="301">
        <f t="shared" si="71"/>
        <v>0</v>
      </c>
      <c r="W78" s="292"/>
      <c r="X78" s="291"/>
      <c r="Y78" s="301">
        <f t="shared" si="72"/>
        <v>0</v>
      </c>
      <c r="Z78" s="292"/>
      <c r="AA78" s="291"/>
      <c r="AB78" s="301">
        <f t="shared" si="73"/>
        <v>0</v>
      </c>
      <c r="AC78" s="292"/>
      <c r="AD78" s="291"/>
      <c r="AE78" s="301">
        <f t="shared" si="74"/>
        <v>0</v>
      </c>
      <c r="AF78" s="292"/>
      <c r="AG78" s="308">
        <f t="shared" si="75"/>
        <v>0</v>
      </c>
      <c r="AH78" s="309">
        <f t="shared" si="76"/>
        <v>0</v>
      </c>
      <c r="AI78" s="442">
        <f t="shared" si="77"/>
        <v>0</v>
      </c>
      <c r="AK78" s="348"/>
    </row>
    <row r="79" spans="1:37" s="290" customFormat="1" ht="17.25" customHeight="1">
      <c r="A79" s="1261"/>
      <c r="B79" s="1506"/>
      <c r="C79" s="291"/>
      <c r="D79" s="301">
        <f t="shared" si="54"/>
        <v>0</v>
      </c>
      <c r="E79" s="292"/>
      <c r="F79" s="291"/>
      <c r="G79" s="301">
        <f t="shared" si="55"/>
        <v>0</v>
      </c>
      <c r="H79" s="292"/>
      <c r="I79" s="291"/>
      <c r="J79" s="301">
        <f t="shared" si="56"/>
        <v>0</v>
      </c>
      <c r="K79" s="292"/>
      <c r="L79" s="291"/>
      <c r="M79" s="301">
        <f t="shared" si="57"/>
        <v>0</v>
      </c>
      <c r="N79" s="292"/>
      <c r="O79" s="291"/>
      <c r="P79" s="301">
        <f t="shared" si="58"/>
        <v>0</v>
      </c>
      <c r="Q79" s="292"/>
      <c r="R79" s="291"/>
      <c r="S79" s="301">
        <f t="shared" si="59"/>
        <v>0</v>
      </c>
      <c r="T79" s="292"/>
      <c r="U79" s="291"/>
      <c r="V79" s="301">
        <f t="shared" si="60"/>
        <v>0</v>
      </c>
      <c r="W79" s="292"/>
      <c r="X79" s="291"/>
      <c r="Y79" s="301">
        <f t="shared" si="61"/>
        <v>0</v>
      </c>
      <c r="Z79" s="292"/>
      <c r="AA79" s="291"/>
      <c r="AB79" s="301">
        <f t="shared" si="62"/>
        <v>0</v>
      </c>
      <c r="AC79" s="292"/>
      <c r="AD79" s="291"/>
      <c r="AE79" s="301">
        <f t="shared" si="63"/>
        <v>0</v>
      </c>
      <c r="AF79" s="292"/>
      <c r="AG79" s="308">
        <f t="shared" si="64"/>
        <v>0</v>
      </c>
      <c r="AH79" s="309">
        <f t="shared" si="64"/>
        <v>0</v>
      </c>
      <c r="AI79" s="442">
        <f t="shared" si="64"/>
        <v>0</v>
      </c>
      <c r="AK79" s="348"/>
    </row>
    <row r="80" spans="1:37" s="290" customFormat="1" ht="17.25" customHeight="1">
      <c r="A80" s="1261"/>
      <c r="B80" s="1506"/>
      <c r="C80" s="291"/>
      <c r="D80" s="301">
        <f t="shared" si="54"/>
        <v>0</v>
      </c>
      <c r="E80" s="292"/>
      <c r="F80" s="291"/>
      <c r="G80" s="301">
        <f t="shared" si="55"/>
        <v>0</v>
      </c>
      <c r="H80" s="292"/>
      <c r="I80" s="291"/>
      <c r="J80" s="301">
        <f t="shared" si="56"/>
        <v>0</v>
      </c>
      <c r="K80" s="292"/>
      <c r="L80" s="291"/>
      <c r="M80" s="301">
        <f t="shared" si="57"/>
        <v>0</v>
      </c>
      <c r="N80" s="292"/>
      <c r="O80" s="291"/>
      <c r="P80" s="301">
        <f t="shared" si="58"/>
        <v>0</v>
      </c>
      <c r="Q80" s="292"/>
      <c r="R80" s="291"/>
      <c r="S80" s="301">
        <f t="shared" si="59"/>
        <v>0</v>
      </c>
      <c r="T80" s="292"/>
      <c r="U80" s="291"/>
      <c r="V80" s="301">
        <f t="shared" si="60"/>
        <v>0</v>
      </c>
      <c r="W80" s="292"/>
      <c r="X80" s="291"/>
      <c r="Y80" s="301">
        <f t="shared" si="61"/>
        <v>0</v>
      </c>
      <c r="Z80" s="292"/>
      <c r="AA80" s="291"/>
      <c r="AB80" s="301">
        <f t="shared" si="62"/>
        <v>0</v>
      </c>
      <c r="AC80" s="292"/>
      <c r="AD80" s="291"/>
      <c r="AE80" s="301">
        <f t="shared" si="63"/>
        <v>0</v>
      </c>
      <c r="AF80" s="292"/>
      <c r="AG80" s="308">
        <f t="shared" si="64"/>
        <v>0</v>
      </c>
      <c r="AH80" s="309">
        <f t="shared" si="64"/>
        <v>0</v>
      </c>
      <c r="AI80" s="442">
        <f t="shared" si="64"/>
        <v>0</v>
      </c>
      <c r="AK80" s="348"/>
    </row>
    <row r="81" spans="1:38" s="290" customFormat="1" ht="17.25" customHeight="1">
      <c r="A81" s="1361" t="s">
        <v>307</v>
      </c>
      <c r="B81" s="1507"/>
      <c r="C81" s="322"/>
      <c r="D81" s="328"/>
      <c r="E81" s="323"/>
      <c r="F81" s="322"/>
      <c r="G81" s="328"/>
      <c r="H81" s="345"/>
      <c r="I81" s="322"/>
      <c r="J81" s="328"/>
      <c r="K81" s="345"/>
      <c r="L81" s="322"/>
      <c r="M81" s="328"/>
      <c r="N81" s="345"/>
      <c r="O81" s="322"/>
      <c r="P81" s="328"/>
      <c r="Q81" s="345"/>
      <c r="R81" s="322"/>
      <c r="S81" s="328"/>
      <c r="T81" s="345"/>
      <c r="U81" s="322"/>
      <c r="V81" s="328"/>
      <c r="W81" s="345"/>
      <c r="X81" s="322"/>
      <c r="Y81" s="328"/>
      <c r="Z81" s="345"/>
      <c r="AA81" s="322"/>
      <c r="AB81" s="328"/>
      <c r="AC81" s="345"/>
      <c r="AD81" s="322"/>
      <c r="AE81" s="328"/>
      <c r="AF81" s="345"/>
      <c r="AG81" s="308"/>
      <c r="AH81" s="329"/>
      <c r="AI81" s="344"/>
      <c r="AJ81"/>
      <c r="AK81"/>
      <c r="AL81"/>
    </row>
    <row r="82" spans="1:38" s="290" customFormat="1" ht="17.25" customHeight="1">
      <c r="A82" s="1261"/>
      <c r="B82" s="1506"/>
      <c r="C82" s="291"/>
      <c r="D82" s="301">
        <f t="shared" si="54"/>
        <v>0</v>
      </c>
      <c r="E82" s="292"/>
      <c r="F82" s="291"/>
      <c r="G82" s="301">
        <f t="shared" si="55"/>
        <v>0</v>
      </c>
      <c r="H82" s="292"/>
      <c r="I82" s="291"/>
      <c r="J82" s="301">
        <f t="shared" si="56"/>
        <v>0</v>
      </c>
      <c r="K82" s="292"/>
      <c r="L82" s="291"/>
      <c r="M82" s="301">
        <f t="shared" si="57"/>
        <v>0</v>
      </c>
      <c r="N82" s="292"/>
      <c r="O82" s="291"/>
      <c r="P82" s="301">
        <f t="shared" si="58"/>
        <v>0</v>
      </c>
      <c r="Q82" s="292"/>
      <c r="R82" s="291"/>
      <c r="S82" s="301">
        <f t="shared" si="59"/>
        <v>0</v>
      </c>
      <c r="T82" s="292"/>
      <c r="U82" s="291"/>
      <c r="V82" s="301">
        <f t="shared" si="60"/>
        <v>0</v>
      </c>
      <c r="W82" s="292"/>
      <c r="X82" s="291"/>
      <c r="Y82" s="301">
        <f t="shared" si="61"/>
        <v>0</v>
      </c>
      <c r="Z82" s="292"/>
      <c r="AA82" s="291"/>
      <c r="AB82" s="301">
        <f t="shared" si="62"/>
        <v>0</v>
      </c>
      <c r="AC82" s="292"/>
      <c r="AD82" s="291"/>
      <c r="AE82" s="301">
        <f t="shared" si="63"/>
        <v>0</v>
      </c>
      <c r="AF82" s="292"/>
      <c r="AG82" s="308">
        <f t="shared" si="64"/>
        <v>0</v>
      </c>
      <c r="AH82" s="309">
        <f t="shared" si="64"/>
        <v>0</v>
      </c>
      <c r="AI82" s="442">
        <f t="shared" si="64"/>
        <v>0</v>
      </c>
      <c r="AK82" s="348"/>
    </row>
    <row r="83" spans="1:38" s="290" customFormat="1" ht="17.25" customHeight="1">
      <c r="A83" s="1261"/>
      <c r="B83" s="1506"/>
      <c r="C83" s="291"/>
      <c r="D83" s="301">
        <f t="shared" si="54"/>
        <v>0</v>
      </c>
      <c r="E83" s="292"/>
      <c r="F83" s="291"/>
      <c r="G83" s="301">
        <f t="shared" si="55"/>
        <v>0</v>
      </c>
      <c r="H83" s="292"/>
      <c r="I83" s="291"/>
      <c r="J83" s="301">
        <f t="shared" si="56"/>
        <v>0</v>
      </c>
      <c r="K83" s="292"/>
      <c r="L83" s="291"/>
      <c r="M83" s="301">
        <f t="shared" si="57"/>
        <v>0</v>
      </c>
      <c r="N83" s="292"/>
      <c r="O83" s="291"/>
      <c r="P83" s="301">
        <f t="shared" si="58"/>
        <v>0</v>
      </c>
      <c r="Q83" s="292"/>
      <c r="R83" s="291"/>
      <c r="S83" s="301">
        <f t="shared" si="59"/>
        <v>0</v>
      </c>
      <c r="T83" s="292"/>
      <c r="U83" s="291"/>
      <c r="V83" s="301">
        <f t="shared" si="60"/>
        <v>0</v>
      </c>
      <c r="W83" s="292"/>
      <c r="X83" s="291"/>
      <c r="Y83" s="301">
        <f t="shared" si="61"/>
        <v>0</v>
      </c>
      <c r="Z83" s="292"/>
      <c r="AA83" s="291"/>
      <c r="AB83" s="301">
        <f t="shared" si="62"/>
        <v>0</v>
      </c>
      <c r="AC83" s="292"/>
      <c r="AD83" s="291"/>
      <c r="AE83" s="301">
        <f t="shared" si="63"/>
        <v>0</v>
      </c>
      <c r="AF83" s="292"/>
      <c r="AG83" s="308">
        <f t="shared" si="64"/>
        <v>0</v>
      </c>
      <c r="AH83" s="309">
        <f t="shared" si="64"/>
        <v>0</v>
      </c>
      <c r="AI83" s="442">
        <f t="shared" si="64"/>
        <v>0</v>
      </c>
      <c r="AK83" s="348"/>
    </row>
    <row r="84" spans="1:38" s="290" customFormat="1" ht="17.25" customHeight="1">
      <c r="A84" s="1261"/>
      <c r="B84" s="1506"/>
      <c r="C84" s="291"/>
      <c r="D84" s="301">
        <f t="shared" si="54"/>
        <v>0</v>
      </c>
      <c r="E84" s="292"/>
      <c r="F84" s="291"/>
      <c r="G84" s="301">
        <f t="shared" si="55"/>
        <v>0</v>
      </c>
      <c r="H84" s="292"/>
      <c r="I84" s="291"/>
      <c r="J84" s="301">
        <f t="shared" si="56"/>
        <v>0</v>
      </c>
      <c r="K84" s="292"/>
      <c r="L84" s="291"/>
      <c r="M84" s="301">
        <f t="shared" si="57"/>
        <v>0</v>
      </c>
      <c r="N84" s="292"/>
      <c r="O84" s="291"/>
      <c r="P84" s="301">
        <f t="shared" si="58"/>
        <v>0</v>
      </c>
      <c r="Q84" s="292"/>
      <c r="R84" s="291"/>
      <c r="S84" s="301">
        <f t="shared" si="59"/>
        <v>0</v>
      </c>
      <c r="T84" s="292"/>
      <c r="U84" s="291"/>
      <c r="V84" s="301">
        <f t="shared" si="60"/>
        <v>0</v>
      </c>
      <c r="W84" s="292"/>
      <c r="X84" s="291"/>
      <c r="Y84" s="301">
        <f t="shared" si="61"/>
        <v>0</v>
      </c>
      <c r="Z84" s="292"/>
      <c r="AA84" s="291"/>
      <c r="AB84" s="301">
        <f t="shared" si="62"/>
        <v>0</v>
      </c>
      <c r="AC84" s="292"/>
      <c r="AD84" s="291"/>
      <c r="AE84" s="301">
        <f t="shared" si="63"/>
        <v>0</v>
      </c>
      <c r="AF84" s="292"/>
      <c r="AG84" s="308">
        <f t="shared" si="64"/>
        <v>0</v>
      </c>
      <c r="AH84" s="309">
        <f t="shared" si="64"/>
        <v>0</v>
      </c>
      <c r="AI84" s="442">
        <f t="shared" si="64"/>
        <v>0</v>
      </c>
      <c r="AK84" s="348"/>
    </row>
    <row r="85" spans="1:38" s="290" customFormat="1" ht="17.25" customHeight="1">
      <c r="A85" s="1261"/>
      <c r="B85" s="1506"/>
      <c r="C85" s="291"/>
      <c r="D85" s="301">
        <f t="shared" ref="D85:D87" si="78">E85-C85</f>
        <v>0</v>
      </c>
      <c r="E85" s="292"/>
      <c r="F85" s="291"/>
      <c r="G85" s="301">
        <f t="shared" ref="G85:G87" si="79">H85-F85</f>
        <v>0</v>
      </c>
      <c r="H85" s="292"/>
      <c r="I85" s="291"/>
      <c r="J85" s="301">
        <f t="shared" ref="J85:J87" si="80">K85-I85</f>
        <v>0</v>
      </c>
      <c r="K85" s="292"/>
      <c r="L85" s="291"/>
      <c r="M85" s="301">
        <f t="shared" ref="M85:M87" si="81">N85-L85</f>
        <v>0</v>
      </c>
      <c r="N85" s="292"/>
      <c r="O85" s="291"/>
      <c r="P85" s="301">
        <f t="shared" ref="P85:P87" si="82">Q85-O85</f>
        <v>0</v>
      </c>
      <c r="Q85" s="292"/>
      <c r="R85" s="291"/>
      <c r="S85" s="301">
        <f t="shared" ref="S85:S87" si="83">T85-R85</f>
        <v>0</v>
      </c>
      <c r="T85" s="292"/>
      <c r="U85" s="291"/>
      <c r="V85" s="301">
        <f t="shared" ref="V85:V87" si="84">W85-U85</f>
        <v>0</v>
      </c>
      <c r="W85" s="292"/>
      <c r="X85" s="291"/>
      <c r="Y85" s="301">
        <f t="shared" ref="Y85:Y87" si="85">Z85-X85</f>
        <v>0</v>
      </c>
      <c r="Z85" s="292"/>
      <c r="AA85" s="291"/>
      <c r="AB85" s="301">
        <f t="shared" ref="AB85:AB87" si="86">AC85-AA85</f>
        <v>0</v>
      </c>
      <c r="AC85" s="292"/>
      <c r="AD85" s="291"/>
      <c r="AE85" s="301">
        <f t="shared" ref="AE85:AE87" si="87">AF85-AD85</f>
        <v>0</v>
      </c>
      <c r="AF85" s="292"/>
      <c r="AG85" s="308">
        <f t="shared" ref="AG85:AG87" si="88">SUM(C85,F85,I85,L85,O85,R85,U85,X85,AA85,AD85)</f>
        <v>0</v>
      </c>
      <c r="AH85" s="309">
        <f t="shared" ref="AH85:AH87" si="89">SUM(D85,G85,J85,M85,P85,S85,V85,Y85,AB85,AE85)</f>
        <v>0</v>
      </c>
      <c r="AI85" s="442">
        <f t="shared" ref="AI85:AI87" si="90">SUM(E85,H85,K85,N85,Q85,T85,W85,Z85,AC85,AF85)</f>
        <v>0</v>
      </c>
      <c r="AK85" s="348"/>
    </row>
    <row r="86" spans="1:38" s="290" customFormat="1" ht="17.25" customHeight="1">
      <c r="A86" s="1261"/>
      <c r="B86" s="1506"/>
      <c r="C86" s="291"/>
      <c r="D86" s="301">
        <f t="shared" si="78"/>
        <v>0</v>
      </c>
      <c r="E86" s="292"/>
      <c r="F86" s="291"/>
      <c r="G86" s="301">
        <f t="shared" si="79"/>
        <v>0</v>
      </c>
      <c r="H86" s="292"/>
      <c r="I86" s="291"/>
      <c r="J86" s="301">
        <f t="shared" si="80"/>
        <v>0</v>
      </c>
      <c r="K86" s="292"/>
      <c r="L86" s="291"/>
      <c r="M86" s="301">
        <f t="shared" si="81"/>
        <v>0</v>
      </c>
      <c r="N86" s="292"/>
      <c r="O86" s="291"/>
      <c r="P86" s="301">
        <f t="shared" si="82"/>
        <v>0</v>
      </c>
      <c r="Q86" s="292"/>
      <c r="R86" s="291"/>
      <c r="S86" s="301">
        <f t="shared" si="83"/>
        <v>0</v>
      </c>
      <c r="T86" s="292"/>
      <c r="U86" s="291"/>
      <c r="V86" s="301">
        <f t="shared" si="84"/>
        <v>0</v>
      </c>
      <c r="W86" s="292"/>
      <c r="X86" s="291"/>
      <c r="Y86" s="301">
        <f t="shared" si="85"/>
        <v>0</v>
      </c>
      <c r="Z86" s="292"/>
      <c r="AA86" s="291"/>
      <c r="AB86" s="301">
        <f t="shared" si="86"/>
        <v>0</v>
      </c>
      <c r="AC86" s="292"/>
      <c r="AD86" s="291"/>
      <c r="AE86" s="301">
        <f t="shared" si="87"/>
        <v>0</v>
      </c>
      <c r="AF86" s="292"/>
      <c r="AG86" s="308">
        <f t="shared" si="88"/>
        <v>0</v>
      </c>
      <c r="AH86" s="309">
        <f t="shared" si="89"/>
        <v>0</v>
      </c>
      <c r="AI86" s="442">
        <f t="shared" si="90"/>
        <v>0</v>
      </c>
      <c r="AK86" s="348"/>
    </row>
    <row r="87" spans="1:38" s="290" customFormat="1" ht="17.25" customHeight="1">
      <c r="A87" s="1261"/>
      <c r="B87" s="1506"/>
      <c r="C87" s="291"/>
      <c r="D87" s="301">
        <f t="shared" si="78"/>
        <v>0</v>
      </c>
      <c r="E87" s="292"/>
      <c r="F87" s="291"/>
      <c r="G87" s="301">
        <f t="shared" si="79"/>
        <v>0</v>
      </c>
      <c r="H87" s="292"/>
      <c r="I87" s="291"/>
      <c r="J87" s="301">
        <f t="shared" si="80"/>
        <v>0</v>
      </c>
      <c r="K87" s="292"/>
      <c r="L87" s="291"/>
      <c r="M87" s="301">
        <f t="shared" si="81"/>
        <v>0</v>
      </c>
      <c r="N87" s="292"/>
      <c r="O87" s="291"/>
      <c r="P87" s="301">
        <f t="shared" si="82"/>
        <v>0</v>
      </c>
      <c r="Q87" s="292"/>
      <c r="R87" s="291"/>
      <c r="S87" s="301">
        <f t="shared" si="83"/>
        <v>0</v>
      </c>
      <c r="T87" s="292"/>
      <c r="U87" s="291"/>
      <c r="V87" s="301">
        <f t="shared" si="84"/>
        <v>0</v>
      </c>
      <c r="W87" s="292"/>
      <c r="X87" s="291"/>
      <c r="Y87" s="301">
        <f t="shared" si="85"/>
        <v>0</v>
      </c>
      <c r="Z87" s="292"/>
      <c r="AA87" s="291"/>
      <c r="AB87" s="301">
        <f t="shared" si="86"/>
        <v>0</v>
      </c>
      <c r="AC87" s="292"/>
      <c r="AD87" s="291"/>
      <c r="AE87" s="301">
        <f t="shared" si="87"/>
        <v>0</v>
      </c>
      <c r="AF87" s="292"/>
      <c r="AG87" s="308">
        <f t="shared" si="88"/>
        <v>0</v>
      </c>
      <c r="AH87" s="309">
        <f t="shared" si="89"/>
        <v>0</v>
      </c>
      <c r="AI87" s="442">
        <f t="shared" si="90"/>
        <v>0</v>
      </c>
      <c r="AK87" s="348"/>
      <c r="AL87" s="293"/>
    </row>
    <row r="88" spans="1:38" s="290" customFormat="1" ht="17.25" customHeight="1">
      <c r="A88" s="1261"/>
      <c r="B88" s="1506"/>
      <c r="C88" s="291"/>
      <c r="D88" s="301">
        <f t="shared" si="54"/>
        <v>0</v>
      </c>
      <c r="E88" s="292"/>
      <c r="F88" s="291"/>
      <c r="G88" s="301">
        <f t="shared" si="55"/>
        <v>0</v>
      </c>
      <c r="H88" s="292"/>
      <c r="I88" s="291"/>
      <c r="J88" s="301">
        <f t="shared" si="56"/>
        <v>0</v>
      </c>
      <c r="K88" s="292"/>
      <c r="L88" s="291"/>
      <c r="M88" s="301">
        <f t="shared" si="57"/>
        <v>0</v>
      </c>
      <c r="N88" s="292"/>
      <c r="O88" s="291"/>
      <c r="P88" s="301">
        <f t="shared" si="58"/>
        <v>0</v>
      </c>
      <c r="Q88" s="292"/>
      <c r="R88" s="291"/>
      <c r="S88" s="301">
        <f t="shared" si="59"/>
        <v>0</v>
      </c>
      <c r="T88" s="292"/>
      <c r="U88" s="291"/>
      <c r="V88" s="301">
        <f t="shared" si="60"/>
        <v>0</v>
      </c>
      <c r="W88" s="292"/>
      <c r="X88" s="291"/>
      <c r="Y88" s="301">
        <f t="shared" si="61"/>
        <v>0</v>
      </c>
      <c r="Z88" s="292"/>
      <c r="AA88" s="291"/>
      <c r="AB88" s="301">
        <f t="shared" si="62"/>
        <v>0</v>
      </c>
      <c r="AC88" s="292"/>
      <c r="AD88" s="291"/>
      <c r="AE88" s="301">
        <f t="shared" si="63"/>
        <v>0</v>
      </c>
      <c r="AF88" s="292"/>
      <c r="AG88" s="308">
        <f t="shared" si="64"/>
        <v>0</v>
      </c>
      <c r="AH88" s="309">
        <f t="shared" si="64"/>
        <v>0</v>
      </c>
      <c r="AI88" s="442">
        <f t="shared" si="64"/>
        <v>0</v>
      </c>
    </row>
    <row r="89" spans="1:38" s="290" customFormat="1" ht="17.25" customHeight="1">
      <c r="A89" s="1261"/>
      <c r="B89" s="1506"/>
      <c r="C89" s="291"/>
      <c r="D89" s="301">
        <f t="shared" si="54"/>
        <v>0</v>
      </c>
      <c r="E89" s="292"/>
      <c r="F89" s="291"/>
      <c r="G89" s="301">
        <f t="shared" si="55"/>
        <v>0</v>
      </c>
      <c r="H89" s="292"/>
      <c r="I89" s="291"/>
      <c r="J89" s="301">
        <f>K89-I89</f>
        <v>0</v>
      </c>
      <c r="K89" s="292"/>
      <c r="L89" s="291"/>
      <c r="M89" s="301">
        <f t="shared" si="57"/>
        <v>0</v>
      </c>
      <c r="N89" s="292"/>
      <c r="O89" s="291"/>
      <c r="P89" s="301">
        <f t="shared" si="58"/>
        <v>0</v>
      </c>
      <c r="Q89" s="292"/>
      <c r="R89" s="291"/>
      <c r="S89" s="301">
        <f t="shared" si="59"/>
        <v>0</v>
      </c>
      <c r="T89" s="292"/>
      <c r="U89" s="291"/>
      <c r="V89" s="301">
        <f t="shared" si="60"/>
        <v>0</v>
      </c>
      <c r="W89" s="292"/>
      <c r="X89" s="291"/>
      <c r="Y89" s="301">
        <f t="shared" si="61"/>
        <v>0</v>
      </c>
      <c r="Z89" s="292"/>
      <c r="AA89" s="291"/>
      <c r="AB89" s="301">
        <f t="shared" si="62"/>
        <v>0</v>
      </c>
      <c r="AC89" s="292"/>
      <c r="AD89" s="291"/>
      <c r="AE89" s="301">
        <f t="shared" si="63"/>
        <v>0</v>
      </c>
      <c r="AF89" s="292"/>
      <c r="AG89" s="308">
        <f t="shared" si="64"/>
        <v>0</v>
      </c>
      <c r="AH89" s="309">
        <f t="shared" si="64"/>
        <v>0</v>
      </c>
      <c r="AI89" s="442">
        <f t="shared" si="64"/>
        <v>0</v>
      </c>
    </row>
    <row r="90" spans="1:38" s="290" customFormat="1" ht="17.25" customHeight="1">
      <c r="A90" s="1261"/>
      <c r="B90" s="1506"/>
      <c r="C90" s="291"/>
      <c r="D90" s="301">
        <f t="shared" si="54"/>
        <v>0</v>
      </c>
      <c r="E90" s="292"/>
      <c r="F90" s="291"/>
      <c r="G90" s="301">
        <f t="shared" si="55"/>
        <v>0</v>
      </c>
      <c r="H90" s="292"/>
      <c r="I90" s="291"/>
      <c r="J90" s="301">
        <f t="shared" si="56"/>
        <v>0</v>
      </c>
      <c r="K90" s="292"/>
      <c r="L90" s="291"/>
      <c r="M90" s="301">
        <f t="shared" si="57"/>
        <v>0</v>
      </c>
      <c r="N90" s="292"/>
      <c r="O90" s="291"/>
      <c r="P90" s="301">
        <f t="shared" si="58"/>
        <v>0</v>
      </c>
      <c r="Q90" s="292"/>
      <c r="R90" s="291"/>
      <c r="S90" s="301">
        <f t="shared" si="59"/>
        <v>0</v>
      </c>
      <c r="T90" s="292"/>
      <c r="U90" s="291"/>
      <c r="V90" s="301">
        <f t="shared" si="60"/>
        <v>0</v>
      </c>
      <c r="W90" s="292"/>
      <c r="X90" s="291"/>
      <c r="Y90" s="301">
        <f t="shared" si="61"/>
        <v>0</v>
      </c>
      <c r="Z90" s="292"/>
      <c r="AA90" s="291"/>
      <c r="AB90" s="301">
        <f t="shared" si="62"/>
        <v>0</v>
      </c>
      <c r="AC90" s="292"/>
      <c r="AD90" s="291"/>
      <c r="AE90" s="301">
        <f t="shared" si="63"/>
        <v>0</v>
      </c>
      <c r="AF90" s="292"/>
      <c r="AG90" s="308">
        <f t="shared" si="64"/>
        <v>0</v>
      </c>
      <c r="AH90" s="309">
        <f t="shared" si="64"/>
        <v>0</v>
      </c>
      <c r="AI90" s="442">
        <f t="shared" si="64"/>
        <v>0</v>
      </c>
    </row>
    <row r="91" spans="1:38" s="290" customFormat="1" ht="17.25" customHeight="1">
      <c r="A91" s="1261" t="s">
        <v>308</v>
      </c>
      <c r="B91" s="1506"/>
      <c r="C91" s="304">
        <f>IF(C82&lt;25000,C82*C125,25000*C125)+IF(C83&lt;25000,C83*C125,25000*C125)+IF(C84&lt;25000,C84*C125,25000*C125)+IF(C85&lt;25000,C85*C125,25000*C125)+IF(C86&lt;25000,C86*C125,25000*C125)+IF(C87&lt;25000,C87*C125,25000*C125)+IF(C88&lt;25000,C88*C125,25000*C125)+IF(C89&lt;25000,C89*C125,25000*C125)+IF(C90&lt;25000,C90*C125,25000*C125)</f>
        <v>0</v>
      </c>
      <c r="D91" s="301">
        <f t="shared" si="54"/>
        <v>0</v>
      </c>
      <c r="E91" s="489">
        <f>IF(E82&lt;25000,E82*E125,25000*E125)+IF(E83&lt;25000,E83*E125,25000*E125)+IF(E84&lt;25000,E84*E125,25000*E125)+IF(E85&lt;25000,E85*E125,25000*E125)+IF(E86&lt;25000,E86*E125,25000*E125)+IF(E87&lt;25000,E87*E125,25000*E125)+IF(E88&lt;25000,E88*E125,25000*E125)+IF(E89&lt;25000,E89*E125,25000*E125)+IF(E90&lt;25000,E90*E125,25000*E125)</f>
        <v>0</v>
      </c>
      <c r="F91" s="304">
        <f>IF(F82&lt;25000,F82*F125,25000*F125)+IF(F83&lt;25000,F83*F125,25000*F125)+IF(F84&lt;25000,F84*F125,25000*F125)+IF(F85&lt;25000,F85*F125,25000*F125)+IF(F86&lt;25000,F86*F125,25000*F125)+IF(F87&lt;25000,F87*F125,25000*F125)+IF(F88&lt;25000,F88*F125,25000*F125)+IF(F89&lt;25000,F89*F125,25000*F125)+IF(F90&lt;25000,F90*F125,25000*F125)</f>
        <v>0</v>
      </c>
      <c r="G91" s="307">
        <f t="shared" si="55"/>
        <v>0</v>
      </c>
      <c r="H91" s="305">
        <f>IF(H82&lt;25000,H82*H125,25000*H125)+IF(H83&lt;25000,H83*H125,25000*H125)+IF(H84&lt;25000,H84*H125,25000*H125)+IF(H85&lt;25000,H85*H125,25000*H125)+IF(H86&lt;25000,H86*H125,25000*H125)+IF(H87&lt;25000,H87*H125,25000*H125)+IF(H88&lt;25000,H88*H125,25000*H125)+IF(H89&lt;25000,H89*H125,25000*H125)+IF(H90&lt;25000,H90*H125,25000*H125)</f>
        <v>0</v>
      </c>
      <c r="I91" s="304">
        <f>IF(I82&lt;25000,I82*I125,25000*I125)+IF(I83&lt;25000,I83*I125,25000*I125)+IF(I84&lt;25000,I84*I125,25000*I125)+IF(I85&lt;25000,I85*I125,25000*I125)+IF(I86&lt;25000,I86*I125,25000*I125)+IF(I87&lt;25000,I87*I125,25000*I125)+IF(I88&lt;25000,I88*I125,25000*I125)+IF(I89&lt;25000,I89*I125,25000*I125)+IF(I90&lt;25000,I90*I125,25000*I125)</f>
        <v>0</v>
      </c>
      <c r="J91" s="307">
        <f>K91-I91</f>
        <v>0</v>
      </c>
      <c r="K91" s="305">
        <f>IF(K82&lt;25000,K82*K125,25000*K125)+IF(K83&lt;25000,K83*K125,25000*K125)+IF(K84&lt;25000,K84*K125,25000*K125)+IF(K85&lt;25000,K85*K125,25000*K125)+IF(K86&lt;25000,K86*K125,25000*K125)+IF(K87&lt;25000,K87*K125,25000*K125)+IF(K88&lt;25000,K88*K125,25000*K125)+IF(K89&lt;25000,K89*K125,25000*K125)+IF(K90&lt;25000,K90*K125,25000*K125)</f>
        <v>0</v>
      </c>
      <c r="L91" s="304">
        <f>IF(L82&lt;25000,L82*L125,25000*L125)+IF(L83&lt;25000,L83*L125,25000*L125)+IF(L84&lt;25000,L84*L125,25000*L125)+IF(L85&lt;25000,L85*L125,25000*L125)+IF(L86&lt;25000,L86*L125,25000*L125)+IF(L87&lt;25000,L87*L125,25000*L125)+IF(L88&lt;25000,L88*L125,25000*L125)+IF(L89&lt;25000,L89*L125,25000*L125)+IF(L90&lt;25000,L90*L125,25000*L125)</f>
        <v>0</v>
      </c>
      <c r="M91" s="307">
        <f t="shared" si="57"/>
        <v>0</v>
      </c>
      <c r="N91" s="305">
        <f>IF(N82&lt;25000,N82*N125,25000*N125)+IF(N83&lt;25000,N83*N125,25000*N125)+IF(N84&lt;25000,N84*N125,25000*N125)+IF(N85&lt;25000,N85*N125,25000*N125)+IF(N86&lt;25000,N86*N125,25000*N125)+IF(N87&lt;25000,N87*N125,25000*N125)+IF(N88&lt;25000,N88*N125,25000*N125)+IF(N89&lt;25000,N89*N125,25000*N125)+IF(N90&lt;25000,N90*N125,25000*N125)</f>
        <v>0</v>
      </c>
      <c r="O91" s="304">
        <f>IF(O82&lt;25000,O82*O125,25000*O125)+IF(O83&lt;25000,O83*O125,25000*O125)+IF(O84&lt;25000,O84*O125,25000*O125)+IF(O85&lt;25000,O85*O125,25000*O125)+IF(O86&lt;25000,O86*O125,25000*O125)+IF(O87&lt;25000,O87*O125,25000*O125)+IF(O88&lt;25000,O88*O125,25000*O125)+IF(O89&lt;25000,O89*O125,25000*O125)+IF(O90&lt;25000,O90*O125,25000*O125)</f>
        <v>0</v>
      </c>
      <c r="P91" s="301">
        <f t="shared" si="58"/>
        <v>0</v>
      </c>
      <c r="Q91" s="489">
        <f>IF(Q82&lt;25000,Q82*Q125,25000*Q125)+IF(Q83&lt;25000,Q83*Q125,25000*Q125)+IF(Q84&lt;25000,Q84*Q125,25000*Q125)+IF(Q85&lt;25000,Q85*Q125,25000*Q125)+IF(Q86&lt;25000,Q86*Q125,25000*Q125)+IF(Q87&lt;25000,Q87*Q125,25000*Q125)+IF(Q88&lt;25000,Q88*Q125,25000*Q125)+IF(Q89&lt;25000,Q89*Q125,25000*Q125)+IF(Q90&lt;25000,Q90*Q125,25000*Q125)</f>
        <v>0</v>
      </c>
      <c r="R91" s="304">
        <f>IF(R82&lt;25000,R82*R125,25000*R125)+IF(R83&lt;25000,R83*R125,25000*R125)+IF(R84&lt;25000,R84*R125,25000*R125)+IF(R85&lt;25000,R85*R125,25000*R125)+IF(R86&lt;25000,R86*R125,25000*R125)+IF(R87&lt;25000,R87*R125,25000*R125)+IF(R88&lt;25000,R88*R125,25000*R125)+IF(R89&lt;25000,R89*R125,25000*R125)+IF(R90&lt;25000,R90*R125,25000*R125)</f>
        <v>0</v>
      </c>
      <c r="S91" s="307">
        <f t="shared" si="59"/>
        <v>0</v>
      </c>
      <c r="T91" s="305">
        <f>IF(T82&lt;25000,T82*T125,25000*T125)+IF(T83&lt;25000,T83*T125,25000*T125)+IF(T84&lt;25000,T84*T125,25000*T125)+IF(T85&lt;25000,T85*T125,25000*T125)+IF(T86&lt;25000,T86*T125,25000*T125)+IF(T87&lt;25000,T87*T125,25000*T125)+IF(T88&lt;25000,T88*T125,25000*T125)+IF(T89&lt;25000,T89*T125,25000*T125)+IF(T90&lt;25000,T90*T125,25000*T125)</f>
        <v>0</v>
      </c>
      <c r="U91" s="304">
        <f>IF(U82&lt;25000,U82*U125,25000*U125)+IF(U83&lt;25000,U83*U125,25000*U125)+IF(U84&lt;25000,U84*U125,25000*U125)+IF(U85&lt;25000,U85*U125,25000*U125)+IF(U86&lt;25000,U86*U125,25000*U125)+IF(U87&lt;25000,U87*U125,25000*U125)+IF(U88&lt;25000,U88*U125,25000*U125)+IF(U89&lt;25000,U89*U125,25000*U125)+IF(U90&lt;25000,U90*U125,25000*U125)</f>
        <v>0</v>
      </c>
      <c r="V91" s="307">
        <f t="shared" si="60"/>
        <v>0</v>
      </c>
      <c r="W91" s="305">
        <f>IF(W82&lt;25000,W82*W125,25000*W125)+IF(W83&lt;25000,W83*W125,25000*W125)+IF(W84&lt;25000,W84*W125,25000*W125)+IF(W85&lt;25000,W85*W125,25000*W125)+IF(W86&lt;25000,W86*W125,25000*W125)+IF(W87&lt;25000,W87*W125,25000*W125)+IF(W88&lt;25000,W88*W125,25000*W125)+IF(W89&lt;25000,W89*W125,25000*W125)+IF(W90&lt;25000,W90*W125,25000*W125)</f>
        <v>0</v>
      </c>
      <c r="X91" s="304">
        <f>IF(X82&lt;25000,X82*X125,25000*X125)+IF(X83&lt;25000,X83*X125,25000*X125)+IF(X84&lt;25000,X84*X125,25000*X125)+IF(X85&lt;25000,X85*X125,25000*X125)+IF(X86&lt;25000,X86*X125,25000*X125)+IF(X87&lt;25000,X87*X125,25000*X125)+IF(X88&lt;25000,X88*X125,25000*X125)+IF(X89&lt;25000,X89*X125,25000*X125)+IF(X90&lt;25000,X90*X125,25000*X125)</f>
        <v>0</v>
      </c>
      <c r="Y91" s="301">
        <f t="shared" si="61"/>
        <v>0</v>
      </c>
      <c r="Z91" s="489">
        <f>IF(Z82&lt;25000,Z82*Z125,25000*Z125)+IF(Z83&lt;25000,Z83*Z125,25000*Z125)+IF(Z84&lt;25000,Z84*Z125,25000*Z125)+IF(Z85&lt;25000,Z85*Z125,25000*Z125)+IF(Z86&lt;25000,Z86*Z125,25000*Z125)+IF(Z87&lt;25000,Z87*Z125,25000*Z125)+IF(Z88&lt;25000,Z88*Z125,25000*Z125)+IF(Z89&lt;25000,Z89*Z125,25000*Z125)+IF(Z90&lt;25000,Z90*Z125,25000*Z125)</f>
        <v>0</v>
      </c>
      <c r="AA91" s="304">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07">
        <f t="shared" si="62"/>
        <v>0</v>
      </c>
      <c r="AC91" s="30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04">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07">
        <f t="shared" si="63"/>
        <v>0</v>
      </c>
      <c r="AF91" s="305">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08">
        <f t="shared" si="64"/>
        <v>0</v>
      </c>
      <c r="AH91" s="309">
        <f t="shared" si="64"/>
        <v>0</v>
      </c>
      <c r="AI91" s="442">
        <f t="shared" si="64"/>
        <v>0</v>
      </c>
    </row>
    <row r="92" spans="1:38" s="290" customFormat="1" ht="16.5" customHeight="1">
      <c r="A92" s="1367"/>
      <c r="B92" s="1509"/>
      <c r="C92" s="294"/>
      <c r="D92" s="302"/>
      <c r="E92" s="295"/>
      <c r="F92" s="294"/>
      <c r="G92" s="302"/>
      <c r="H92" s="295"/>
      <c r="I92" s="294"/>
      <c r="J92" s="302"/>
      <c r="K92" s="295"/>
      <c r="L92" s="294"/>
      <c r="M92" s="302"/>
      <c r="N92" s="295"/>
      <c r="O92" s="294"/>
      <c r="P92" s="302"/>
      <c r="Q92" s="295"/>
      <c r="R92" s="294"/>
      <c r="S92" s="302"/>
      <c r="T92" s="295"/>
      <c r="U92" s="294"/>
      <c r="V92" s="302"/>
      <c r="W92" s="295"/>
      <c r="X92" s="294"/>
      <c r="Y92" s="302"/>
      <c r="Z92" s="295"/>
      <c r="AA92" s="294"/>
      <c r="AB92" s="302"/>
      <c r="AC92" s="295"/>
      <c r="AD92" s="294"/>
      <c r="AE92" s="302"/>
      <c r="AF92" s="295"/>
      <c r="AG92" s="311"/>
      <c r="AH92" s="312"/>
      <c r="AI92" s="313"/>
    </row>
    <row r="93" spans="1:38" ht="20.149999999999999" customHeight="1">
      <c r="A93" s="330" t="s">
        <v>309</v>
      </c>
      <c r="B93" s="483"/>
      <c r="C93" s="304">
        <f>ROUND(SUM(C71:C91),0)</f>
        <v>0</v>
      </c>
      <c r="D93" s="301">
        <f t="shared" ref="D93:AF93" si="91">ROUND(SUM(D71:D91),0)</f>
        <v>0</v>
      </c>
      <c r="E93" s="305">
        <f t="shared" si="91"/>
        <v>0</v>
      </c>
      <c r="F93" s="304">
        <f t="shared" si="91"/>
        <v>0</v>
      </c>
      <c r="G93" s="301">
        <f t="shared" si="91"/>
        <v>0</v>
      </c>
      <c r="H93" s="305">
        <f t="shared" si="91"/>
        <v>0</v>
      </c>
      <c r="I93" s="304">
        <f t="shared" si="91"/>
        <v>0</v>
      </c>
      <c r="J93" s="1510">
        <f t="shared" si="91"/>
        <v>0</v>
      </c>
      <c r="K93" s="1511">
        <f t="shared" si="91"/>
        <v>0</v>
      </c>
      <c r="L93" s="1512">
        <f t="shared" si="91"/>
        <v>0</v>
      </c>
      <c r="M93" s="301">
        <f t="shared" si="91"/>
        <v>0</v>
      </c>
      <c r="N93" s="305">
        <f t="shared" si="91"/>
        <v>0</v>
      </c>
      <c r="O93" s="304">
        <f t="shared" si="91"/>
        <v>0</v>
      </c>
      <c r="P93" s="301">
        <f t="shared" si="91"/>
        <v>0</v>
      </c>
      <c r="Q93" s="305">
        <f t="shared" si="91"/>
        <v>0</v>
      </c>
      <c r="R93" s="304">
        <f t="shared" si="91"/>
        <v>0</v>
      </c>
      <c r="S93" s="301">
        <f t="shared" si="91"/>
        <v>0</v>
      </c>
      <c r="T93" s="305">
        <f t="shared" si="91"/>
        <v>0</v>
      </c>
      <c r="U93" s="304">
        <f t="shared" si="91"/>
        <v>0</v>
      </c>
      <c r="V93" s="301">
        <f t="shared" si="91"/>
        <v>0</v>
      </c>
      <c r="W93" s="305">
        <f t="shared" si="91"/>
        <v>0</v>
      </c>
      <c r="X93" s="304">
        <f t="shared" si="91"/>
        <v>0</v>
      </c>
      <c r="Y93" s="301">
        <f t="shared" si="91"/>
        <v>0</v>
      </c>
      <c r="Z93" s="305">
        <f t="shared" si="91"/>
        <v>0</v>
      </c>
      <c r="AA93" s="304">
        <f t="shared" si="91"/>
        <v>0</v>
      </c>
      <c r="AB93" s="301">
        <f t="shared" si="91"/>
        <v>0</v>
      </c>
      <c r="AC93" s="305">
        <f t="shared" si="91"/>
        <v>0</v>
      </c>
      <c r="AD93" s="304">
        <f t="shared" si="91"/>
        <v>0</v>
      </c>
      <c r="AE93" s="301">
        <f t="shared" si="91"/>
        <v>0</v>
      </c>
      <c r="AF93" s="305">
        <f t="shared" si="91"/>
        <v>0</v>
      </c>
      <c r="AG93" s="308">
        <f t="shared" ref="AG93:AI93" si="92">SUM(AG71:AG91)</f>
        <v>0</v>
      </c>
      <c r="AH93" s="309">
        <f t="shared" si="92"/>
        <v>0</v>
      </c>
      <c r="AI93" s="310">
        <f t="shared" si="92"/>
        <v>0</v>
      </c>
    </row>
    <row r="94" spans="1:38" s="290" customFormat="1" ht="20.149999999999999" customHeight="1">
      <c r="C94" s="296"/>
      <c r="D94"/>
      <c r="E94" s="297"/>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290" customFormat="1" ht="17.25" customHeight="1">
      <c r="A95" s="367" t="s">
        <v>310</v>
      </c>
      <c r="B95" s="367"/>
      <c r="C95" s="294"/>
      <c r="D95" s="302"/>
      <c r="E95" s="295"/>
      <c r="F95" s="331"/>
      <c r="G95" s="302"/>
      <c r="H95" s="332"/>
      <c r="I95" s="331"/>
      <c r="J95" s="302"/>
      <c r="K95" s="332"/>
      <c r="L95" s="331"/>
      <c r="M95" s="302"/>
      <c r="N95" s="332"/>
      <c r="O95" s="331"/>
      <c r="P95" s="302"/>
      <c r="Q95" s="332"/>
      <c r="R95" s="331"/>
      <c r="S95" s="302"/>
      <c r="T95" s="332"/>
      <c r="U95" s="331"/>
      <c r="V95" s="302"/>
      <c r="W95" s="332"/>
      <c r="X95" s="331"/>
      <c r="Y95" s="302"/>
      <c r="Z95" s="332"/>
      <c r="AA95" s="331"/>
      <c r="AB95" s="302"/>
      <c r="AC95" s="332"/>
      <c r="AD95" s="331"/>
      <c r="AE95" s="302"/>
      <c r="AF95" s="332"/>
      <c r="AG95" s="311"/>
      <c r="AH95" s="312"/>
      <c r="AI95" s="313"/>
      <c r="AJ95"/>
      <c r="AK95"/>
      <c r="AL95"/>
    </row>
    <row r="96" spans="1:38" s="290" customFormat="1" ht="17.25" customHeight="1">
      <c r="A96" s="1261"/>
      <c r="B96" s="1506"/>
      <c r="C96" s="291"/>
      <c r="D96" s="301">
        <f t="shared" ref="D96:D102" si="93">E96-C96</f>
        <v>0</v>
      </c>
      <c r="E96" s="292"/>
      <c r="F96" s="304"/>
      <c r="G96" s="301">
        <f t="shared" ref="G96:G102" si="94">H96-F96</f>
        <v>0</v>
      </c>
      <c r="H96" s="305"/>
      <c r="I96" s="304"/>
      <c r="J96" s="301">
        <f t="shared" ref="J96:J102" si="95">K96-I96</f>
        <v>0</v>
      </c>
      <c r="K96" s="305"/>
      <c r="L96" s="304"/>
      <c r="M96" s="301">
        <f t="shared" ref="M96:M102" si="96">N96-L96</f>
        <v>0</v>
      </c>
      <c r="N96" s="305"/>
      <c r="O96" s="304"/>
      <c r="P96" s="301">
        <f t="shared" ref="P96:P102" si="97">Q96-O96</f>
        <v>0</v>
      </c>
      <c r="Q96" s="305"/>
      <c r="R96" s="304"/>
      <c r="S96" s="301">
        <f t="shared" ref="S96:S102" si="98">T96-R96</f>
        <v>0</v>
      </c>
      <c r="T96" s="305"/>
      <c r="U96" s="304"/>
      <c r="V96" s="301">
        <f t="shared" ref="V96:V102" si="99">W96-U96</f>
        <v>0</v>
      </c>
      <c r="W96" s="305"/>
      <c r="X96" s="304"/>
      <c r="Y96" s="301">
        <f t="shared" ref="Y96:Y102" si="100">Z96-X96</f>
        <v>0</v>
      </c>
      <c r="Z96" s="305"/>
      <c r="AA96" s="304"/>
      <c r="AB96" s="301">
        <f t="shared" ref="AB96:AB102" si="101">AC96-AA96</f>
        <v>0</v>
      </c>
      <c r="AC96" s="305"/>
      <c r="AD96" s="304"/>
      <c r="AE96" s="301">
        <f t="shared" ref="AE96:AE102" si="102">AF96-AD96</f>
        <v>0</v>
      </c>
      <c r="AF96" s="305"/>
      <c r="AG96" s="308">
        <f t="shared" ref="AG96:AI102" si="103">SUM(C96,F96,I96,L96,O96,R96,U96,X96,AA96,AD96)</f>
        <v>0</v>
      </c>
      <c r="AH96" s="309">
        <f t="shared" si="103"/>
        <v>0</v>
      </c>
      <c r="AI96" s="442">
        <f t="shared" si="103"/>
        <v>0</v>
      </c>
      <c r="AJ96"/>
      <c r="AK96" s="349"/>
      <c r="AL96"/>
    </row>
    <row r="97" spans="1:38" s="290" customFormat="1" ht="17.25" customHeight="1">
      <c r="A97" s="1261"/>
      <c r="B97" s="1506"/>
      <c r="C97" s="291"/>
      <c r="D97" s="301">
        <f t="shared" si="93"/>
        <v>0</v>
      </c>
      <c r="E97" s="292"/>
      <c r="F97" s="304"/>
      <c r="G97" s="301">
        <f t="shared" si="94"/>
        <v>0</v>
      </c>
      <c r="H97" s="305"/>
      <c r="I97" s="304"/>
      <c r="J97" s="301">
        <f t="shared" si="95"/>
        <v>0</v>
      </c>
      <c r="K97" s="305"/>
      <c r="L97" s="304"/>
      <c r="M97" s="301">
        <f t="shared" si="96"/>
        <v>0</v>
      </c>
      <c r="N97" s="305"/>
      <c r="O97" s="304"/>
      <c r="P97" s="301">
        <f t="shared" si="97"/>
        <v>0</v>
      </c>
      <c r="Q97" s="305"/>
      <c r="R97" s="304"/>
      <c r="S97" s="301">
        <f t="shared" si="98"/>
        <v>0</v>
      </c>
      <c r="T97" s="305"/>
      <c r="U97" s="304"/>
      <c r="V97" s="301">
        <f t="shared" si="99"/>
        <v>0</v>
      </c>
      <c r="W97" s="305"/>
      <c r="X97" s="304"/>
      <c r="Y97" s="301">
        <f t="shared" si="100"/>
        <v>0</v>
      </c>
      <c r="Z97" s="305"/>
      <c r="AA97" s="304"/>
      <c r="AB97" s="301">
        <f t="shared" si="101"/>
        <v>0</v>
      </c>
      <c r="AC97" s="305"/>
      <c r="AD97" s="304"/>
      <c r="AE97" s="301">
        <f t="shared" si="102"/>
        <v>0</v>
      </c>
      <c r="AF97" s="305"/>
      <c r="AG97" s="308">
        <f t="shared" si="103"/>
        <v>0</v>
      </c>
      <c r="AH97" s="309">
        <f t="shared" si="103"/>
        <v>0</v>
      </c>
      <c r="AI97" s="442">
        <f t="shared" si="103"/>
        <v>0</v>
      </c>
      <c r="AK97" s="348"/>
    </row>
    <row r="98" spans="1:38" s="290" customFormat="1" ht="17.25" customHeight="1">
      <c r="A98" s="1261"/>
      <c r="B98" s="1506"/>
      <c r="C98" s="291"/>
      <c r="D98" s="301">
        <f t="shared" si="93"/>
        <v>0</v>
      </c>
      <c r="E98" s="292"/>
      <c r="F98" s="291"/>
      <c r="G98" s="301">
        <f t="shared" si="94"/>
        <v>0</v>
      </c>
      <c r="H98" s="292"/>
      <c r="I98" s="291"/>
      <c r="J98" s="301">
        <f t="shared" si="95"/>
        <v>0</v>
      </c>
      <c r="K98" s="292"/>
      <c r="L98" s="291"/>
      <c r="M98" s="301">
        <f t="shared" si="96"/>
        <v>0</v>
      </c>
      <c r="N98" s="292"/>
      <c r="O98" s="291"/>
      <c r="P98" s="301">
        <f t="shared" si="97"/>
        <v>0</v>
      </c>
      <c r="Q98" s="292"/>
      <c r="R98" s="291"/>
      <c r="S98" s="301">
        <f t="shared" si="98"/>
        <v>0</v>
      </c>
      <c r="T98" s="292"/>
      <c r="U98" s="291"/>
      <c r="V98" s="301">
        <f t="shared" si="99"/>
        <v>0</v>
      </c>
      <c r="W98" s="292"/>
      <c r="X98" s="291"/>
      <c r="Y98" s="301">
        <f t="shared" si="100"/>
        <v>0</v>
      </c>
      <c r="Z98" s="292"/>
      <c r="AA98" s="291"/>
      <c r="AB98" s="301">
        <f t="shared" si="101"/>
        <v>0</v>
      </c>
      <c r="AC98" s="292"/>
      <c r="AD98" s="291"/>
      <c r="AE98" s="301">
        <f t="shared" si="102"/>
        <v>0</v>
      </c>
      <c r="AF98" s="292"/>
      <c r="AG98" s="308">
        <f t="shared" si="103"/>
        <v>0</v>
      </c>
      <c r="AH98" s="309">
        <f t="shared" si="103"/>
        <v>0</v>
      </c>
      <c r="AI98" s="442">
        <f t="shared" si="103"/>
        <v>0</v>
      </c>
      <c r="AJ98"/>
      <c r="AK98" s="349"/>
      <c r="AL98" s="13"/>
    </row>
    <row r="99" spans="1:38" s="290" customFormat="1" ht="17.25" customHeight="1">
      <c r="A99" s="1261"/>
      <c r="B99" s="1506"/>
      <c r="C99" s="291"/>
      <c r="D99" s="301">
        <f t="shared" si="93"/>
        <v>0</v>
      </c>
      <c r="E99" s="292"/>
      <c r="F99" s="291"/>
      <c r="G99" s="301">
        <f t="shared" si="94"/>
        <v>0</v>
      </c>
      <c r="H99" s="292"/>
      <c r="I99" s="291"/>
      <c r="J99" s="301">
        <f t="shared" si="95"/>
        <v>0</v>
      </c>
      <c r="K99" s="292"/>
      <c r="L99" s="291"/>
      <c r="M99" s="301">
        <f t="shared" si="96"/>
        <v>0</v>
      </c>
      <c r="N99" s="292"/>
      <c r="O99" s="291"/>
      <c r="P99" s="301">
        <f t="shared" si="97"/>
        <v>0</v>
      </c>
      <c r="Q99" s="292"/>
      <c r="R99" s="291"/>
      <c r="S99" s="301">
        <f t="shared" si="98"/>
        <v>0</v>
      </c>
      <c r="T99" s="292"/>
      <c r="U99" s="291"/>
      <c r="V99" s="301">
        <f t="shared" si="99"/>
        <v>0</v>
      </c>
      <c r="W99" s="292"/>
      <c r="X99" s="291"/>
      <c r="Y99" s="301">
        <f t="shared" si="100"/>
        <v>0</v>
      </c>
      <c r="Z99" s="292"/>
      <c r="AA99" s="291"/>
      <c r="AB99" s="301">
        <f t="shared" si="101"/>
        <v>0</v>
      </c>
      <c r="AC99" s="292"/>
      <c r="AD99" s="291"/>
      <c r="AE99" s="301">
        <f t="shared" si="102"/>
        <v>0</v>
      </c>
      <c r="AF99" s="292"/>
      <c r="AG99" s="308">
        <f t="shared" si="103"/>
        <v>0</v>
      </c>
      <c r="AH99" s="309">
        <f t="shared" si="103"/>
        <v>0</v>
      </c>
      <c r="AI99" s="442">
        <f t="shared" si="103"/>
        <v>0</v>
      </c>
      <c r="AJ99"/>
      <c r="AK99"/>
      <c r="AL99"/>
    </row>
    <row r="100" spans="1:38" s="290" customFormat="1" ht="17.25" customHeight="1">
      <c r="A100" s="1261"/>
      <c r="B100" s="1506"/>
      <c r="C100" s="291"/>
      <c r="D100" s="301">
        <f t="shared" si="93"/>
        <v>0</v>
      </c>
      <c r="E100" s="292"/>
      <c r="F100" s="291"/>
      <c r="G100" s="301">
        <f t="shared" si="94"/>
        <v>0</v>
      </c>
      <c r="H100" s="292"/>
      <c r="I100" s="291"/>
      <c r="J100" s="301">
        <f t="shared" si="95"/>
        <v>0</v>
      </c>
      <c r="K100" s="292"/>
      <c r="L100" s="291"/>
      <c r="M100" s="301">
        <f t="shared" si="96"/>
        <v>0</v>
      </c>
      <c r="N100" s="292"/>
      <c r="O100" s="291"/>
      <c r="P100" s="301">
        <f t="shared" si="97"/>
        <v>0</v>
      </c>
      <c r="Q100" s="292"/>
      <c r="R100" s="291"/>
      <c r="S100" s="301">
        <f t="shared" si="98"/>
        <v>0</v>
      </c>
      <c r="T100" s="292"/>
      <c r="U100" s="291"/>
      <c r="V100" s="301">
        <f t="shared" si="99"/>
        <v>0</v>
      </c>
      <c r="W100" s="292"/>
      <c r="X100" s="291"/>
      <c r="Y100" s="301">
        <f t="shared" si="100"/>
        <v>0</v>
      </c>
      <c r="Z100" s="292"/>
      <c r="AA100" s="291"/>
      <c r="AB100" s="301">
        <f t="shared" si="101"/>
        <v>0</v>
      </c>
      <c r="AC100" s="292"/>
      <c r="AD100" s="291"/>
      <c r="AE100" s="301">
        <f t="shared" si="102"/>
        <v>0</v>
      </c>
      <c r="AF100" s="292"/>
      <c r="AG100" s="308">
        <f t="shared" si="103"/>
        <v>0</v>
      </c>
      <c r="AH100" s="309">
        <f t="shared" si="103"/>
        <v>0</v>
      </c>
      <c r="AI100" s="442">
        <f t="shared" si="103"/>
        <v>0</v>
      </c>
    </row>
    <row r="101" spans="1:38" s="290" customFormat="1" ht="17.25" customHeight="1">
      <c r="A101" s="1261"/>
      <c r="B101" s="1506"/>
      <c r="C101" s="291"/>
      <c r="D101" s="301">
        <f t="shared" si="93"/>
        <v>0</v>
      </c>
      <c r="E101" s="292"/>
      <c r="F101" s="291"/>
      <c r="G101" s="301">
        <f t="shared" si="94"/>
        <v>0</v>
      </c>
      <c r="H101" s="292"/>
      <c r="I101" s="291"/>
      <c r="J101" s="301">
        <f t="shared" si="95"/>
        <v>0</v>
      </c>
      <c r="K101" s="292"/>
      <c r="L101" s="291"/>
      <c r="M101" s="301">
        <f t="shared" si="96"/>
        <v>0</v>
      </c>
      <c r="N101" s="292"/>
      <c r="O101" s="291"/>
      <c r="P101" s="301">
        <f t="shared" si="97"/>
        <v>0</v>
      </c>
      <c r="Q101" s="292"/>
      <c r="R101" s="291"/>
      <c r="S101" s="301">
        <f t="shared" si="98"/>
        <v>0</v>
      </c>
      <c r="T101" s="292"/>
      <c r="U101" s="291"/>
      <c r="V101" s="301">
        <f t="shared" si="99"/>
        <v>0</v>
      </c>
      <c r="W101" s="292"/>
      <c r="X101" s="291"/>
      <c r="Y101" s="301">
        <f t="shared" si="100"/>
        <v>0</v>
      </c>
      <c r="Z101" s="292"/>
      <c r="AA101" s="291"/>
      <c r="AB101" s="301">
        <f t="shared" si="101"/>
        <v>0</v>
      </c>
      <c r="AC101" s="292"/>
      <c r="AD101" s="291"/>
      <c r="AE101" s="301">
        <f t="shared" si="102"/>
        <v>0</v>
      </c>
      <c r="AF101" s="292"/>
      <c r="AG101" s="308">
        <f t="shared" si="103"/>
        <v>0</v>
      </c>
      <c r="AH101" s="309">
        <f t="shared" si="103"/>
        <v>0</v>
      </c>
      <c r="AI101" s="442">
        <f t="shared" si="103"/>
        <v>0</v>
      </c>
    </row>
    <row r="102" spans="1:38" s="290" customFormat="1" ht="17.25" customHeight="1">
      <c r="A102" s="1261"/>
      <c r="B102" s="1506"/>
      <c r="C102" s="291"/>
      <c r="D102" s="301">
        <f t="shared" si="93"/>
        <v>0</v>
      </c>
      <c r="E102" s="292"/>
      <c r="F102" s="291"/>
      <c r="G102" s="301">
        <f t="shared" si="94"/>
        <v>0</v>
      </c>
      <c r="H102" s="292"/>
      <c r="I102" s="291"/>
      <c r="J102" s="301">
        <f t="shared" si="95"/>
        <v>0</v>
      </c>
      <c r="K102" s="292"/>
      <c r="L102" s="291"/>
      <c r="M102" s="301">
        <f t="shared" si="96"/>
        <v>0</v>
      </c>
      <c r="N102" s="292"/>
      <c r="O102" s="291"/>
      <c r="P102" s="301">
        <f t="shared" si="97"/>
        <v>0</v>
      </c>
      <c r="Q102" s="292"/>
      <c r="R102" s="291"/>
      <c r="S102" s="301">
        <f t="shared" si="98"/>
        <v>0</v>
      </c>
      <c r="T102" s="292"/>
      <c r="U102" s="291"/>
      <c r="V102" s="301">
        <f t="shared" si="99"/>
        <v>0</v>
      </c>
      <c r="W102" s="292"/>
      <c r="X102" s="291"/>
      <c r="Y102" s="301">
        <f t="shared" si="100"/>
        <v>0</v>
      </c>
      <c r="Z102" s="292"/>
      <c r="AA102" s="291"/>
      <c r="AB102" s="301">
        <f t="shared" si="101"/>
        <v>0</v>
      </c>
      <c r="AC102" s="292"/>
      <c r="AD102" s="291"/>
      <c r="AE102" s="301">
        <f t="shared" si="102"/>
        <v>0</v>
      </c>
      <c r="AF102" s="292"/>
      <c r="AG102" s="308">
        <f t="shared" si="103"/>
        <v>0</v>
      </c>
      <c r="AH102" s="309">
        <f t="shared" si="103"/>
        <v>0</v>
      </c>
      <c r="AI102" s="442">
        <f t="shared" si="103"/>
        <v>0</v>
      </c>
    </row>
    <row r="103" spans="1:38" s="290" customFormat="1" ht="15" customHeight="1">
      <c r="A103" s="1261"/>
      <c r="B103" s="1506"/>
      <c r="C103" s="294"/>
      <c r="D103" s="302"/>
      <c r="E103" s="295"/>
      <c r="F103" s="294"/>
      <c r="G103" s="302"/>
      <c r="H103" s="295"/>
      <c r="I103" s="294"/>
      <c r="J103" s="302"/>
      <c r="K103" s="295"/>
      <c r="L103" s="294"/>
      <c r="M103" s="302"/>
      <c r="N103" s="295"/>
      <c r="O103" s="294"/>
      <c r="P103" s="302"/>
      <c r="Q103" s="295"/>
      <c r="R103" s="294"/>
      <c r="S103" s="302"/>
      <c r="T103" s="295"/>
      <c r="U103" s="294"/>
      <c r="V103" s="302"/>
      <c r="W103" s="295"/>
      <c r="X103" s="294"/>
      <c r="Y103" s="302"/>
      <c r="Z103" s="295"/>
      <c r="AA103" s="294"/>
      <c r="AB103" s="302"/>
      <c r="AC103" s="295"/>
      <c r="AD103" s="294"/>
      <c r="AE103" s="302"/>
      <c r="AF103" s="295"/>
      <c r="AG103" s="311"/>
      <c r="AH103" s="312"/>
      <c r="AI103" s="313"/>
    </row>
    <row r="104" spans="1:38" ht="20.149999999999999" customHeight="1">
      <c r="A104" s="1265" t="s">
        <v>311</v>
      </c>
      <c r="B104" s="1508"/>
      <c r="C104" s="304">
        <f>ROUND(SUM(C96:C102),0)</f>
        <v>0</v>
      </c>
      <c r="D104" s="301">
        <f t="shared" ref="D104:AF104" si="104">ROUND(SUM(D96:D102),0)</f>
        <v>0</v>
      </c>
      <c r="E104" s="305">
        <f t="shared" si="104"/>
        <v>0</v>
      </c>
      <c r="F104" s="304">
        <f t="shared" si="104"/>
        <v>0</v>
      </c>
      <c r="G104" s="301">
        <f t="shared" si="104"/>
        <v>0</v>
      </c>
      <c r="H104" s="305">
        <f t="shared" si="104"/>
        <v>0</v>
      </c>
      <c r="I104" s="304">
        <f t="shared" si="104"/>
        <v>0</v>
      </c>
      <c r="J104" s="301">
        <f t="shared" si="104"/>
        <v>0</v>
      </c>
      <c r="K104" s="305">
        <f t="shared" si="104"/>
        <v>0</v>
      </c>
      <c r="L104" s="304">
        <f t="shared" si="104"/>
        <v>0</v>
      </c>
      <c r="M104" s="301">
        <f t="shared" si="104"/>
        <v>0</v>
      </c>
      <c r="N104" s="305">
        <f t="shared" si="104"/>
        <v>0</v>
      </c>
      <c r="O104" s="304">
        <f t="shared" si="104"/>
        <v>0</v>
      </c>
      <c r="P104" s="301">
        <f t="shared" si="104"/>
        <v>0</v>
      </c>
      <c r="Q104" s="305">
        <f t="shared" si="104"/>
        <v>0</v>
      </c>
      <c r="R104" s="304">
        <f t="shared" si="104"/>
        <v>0</v>
      </c>
      <c r="S104" s="301">
        <f t="shared" si="104"/>
        <v>0</v>
      </c>
      <c r="T104" s="305">
        <f t="shared" si="104"/>
        <v>0</v>
      </c>
      <c r="U104" s="304">
        <f t="shared" si="104"/>
        <v>0</v>
      </c>
      <c r="V104" s="301">
        <f t="shared" si="104"/>
        <v>0</v>
      </c>
      <c r="W104" s="305">
        <f t="shared" si="104"/>
        <v>0</v>
      </c>
      <c r="X104" s="304">
        <f t="shared" si="104"/>
        <v>0</v>
      </c>
      <c r="Y104" s="301">
        <f t="shared" si="104"/>
        <v>0</v>
      </c>
      <c r="Z104" s="305">
        <f t="shared" si="104"/>
        <v>0</v>
      </c>
      <c r="AA104" s="304">
        <f t="shared" si="104"/>
        <v>0</v>
      </c>
      <c r="AB104" s="301">
        <f t="shared" si="104"/>
        <v>0</v>
      </c>
      <c r="AC104" s="305">
        <f t="shared" si="104"/>
        <v>0</v>
      </c>
      <c r="AD104" s="304">
        <f t="shared" si="104"/>
        <v>0</v>
      </c>
      <c r="AE104" s="301">
        <f t="shared" si="104"/>
        <v>0</v>
      </c>
      <c r="AF104" s="305">
        <f t="shared" si="104"/>
        <v>0</v>
      </c>
      <c r="AG104" s="308">
        <f t="shared" ref="AG104" si="105">SUM(AG96:AG102)</f>
        <v>0</v>
      </c>
      <c r="AH104" s="309">
        <f>SUM(AH96:AH102)</f>
        <v>0</v>
      </c>
      <c r="AI104" s="310">
        <f t="shared" ref="AI104" si="106">SUM(AI96:AI102)</f>
        <v>0</v>
      </c>
    </row>
    <row r="105" spans="1:38" s="290" customFormat="1" ht="20.149999999999999" customHeight="1">
      <c r="C105" s="296"/>
      <c r="D105"/>
      <c r="E105" s="297"/>
      <c r="F105" s="296"/>
      <c r="G105"/>
      <c r="H105" s="297"/>
      <c r="I105" s="296"/>
      <c r="J105"/>
      <c r="K105" s="297"/>
      <c r="L105" s="296"/>
      <c r="M105"/>
      <c r="N105" s="297"/>
      <c r="O105" s="296"/>
      <c r="P105"/>
      <c r="Q105" s="297"/>
      <c r="R105" s="296"/>
      <c r="S105"/>
      <c r="T105" s="297"/>
      <c r="U105" s="296"/>
      <c r="V105"/>
      <c r="W105" s="297"/>
      <c r="X105" s="296"/>
      <c r="Y105"/>
      <c r="Z105" s="297"/>
      <c r="AA105" s="296"/>
      <c r="AB105"/>
      <c r="AC105" s="297"/>
      <c r="AD105" s="296"/>
      <c r="AE105"/>
      <c r="AF105" s="297"/>
      <c r="AG105" s="16"/>
      <c r="AH105" s="52"/>
      <c r="AI105" s="17"/>
    </row>
    <row r="106" spans="1:38" s="290" customFormat="1" ht="20.149999999999999" customHeight="1" thickBot="1">
      <c r="A106" s="298" t="s">
        <v>312</v>
      </c>
      <c r="B106" s="486"/>
      <c r="C106" s="299"/>
      <c r="D106" s="18"/>
      <c r="E106" s="300"/>
      <c r="F106" s="299"/>
      <c r="G106" s="18"/>
      <c r="H106" s="300"/>
      <c r="I106" s="299"/>
      <c r="J106" s="18"/>
      <c r="K106" s="300"/>
      <c r="L106" s="299"/>
      <c r="M106" s="18"/>
      <c r="N106" s="300"/>
      <c r="O106" s="299"/>
      <c r="P106" s="18"/>
      <c r="Q106" s="300"/>
      <c r="R106" s="299"/>
      <c r="S106" s="18"/>
      <c r="T106" s="300"/>
      <c r="U106" s="299"/>
      <c r="V106" s="18"/>
      <c r="W106" s="300"/>
      <c r="X106" s="299"/>
      <c r="Y106" s="18"/>
      <c r="Z106" s="300"/>
      <c r="AA106" s="299"/>
      <c r="AB106" s="18"/>
      <c r="AC106" s="300"/>
      <c r="AD106" s="299"/>
      <c r="AE106" s="18"/>
      <c r="AF106" s="300"/>
      <c r="AG106" s="19"/>
      <c r="AH106" s="443">
        <f>'Summary (3)'!A72</f>
        <v>0</v>
      </c>
      <c r="AI106" s="444">
        <f>'Summary (3)'!C72</f>
        <v>0</v>
      </c>
    </row>
    <row r="107" spans="1:38">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row>
    <row r="108" spans="1:38">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row>
    <row r="109" spans="1:38">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row>
    <row r="110" spans="1:38">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row>
    <row r="111" spans="1:38">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row>
    <row r="112" spans="1:38">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row>
    <row r="113" spans="1:3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row>
    <row r="114" spans="1:3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row>
    <row r="115" spans="1:3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row>
    <row r="116" spans="1:3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row>
    <row r="117" spans="1:3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row>
    <row r="118" spans="1:3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row>
    <row r="119" spans="1:35">
      <c r="A119" s="290"/>
      <c r="B119" s="290"/>
      <c r="C119" s="290"/>
      <c r="D119" s="293"/>
      <c r="E119" s="293"/>
      <c r="F119" s="293"/>
      <c r="G119" s="293"/>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3"/>
      <c r="AH119" s="293"/>
      <c r="AI119" s="290"/>
    </row>
    <row r="120" spans="1:35" s="216" customFormat="1" ht="15.5">
      <c r="A120" s="364" t="s">
        <v>222</v>
      </c>
      <c r="B120" s="364"/>
      <c r="C120" s="448">
        <f>'Summary (3)'!E86</f>
        <v>0</v>
      </c>
      <c r="D120" s="448">
        <f>'Summary (3)'!F86</f>
        <v>0</v>
      </c>
      <c r="E120" s="448">
        <f>'Summary (3)'!G86</f>
        <v>0</v>
      </c>
      <c r="F120" s="448">
        <f>'Summary (3)'!H86</f>
        <v>0</v>
      </c>
      <c r="G120" s="448">
        <f>'Summary (3)'!I86</f>
        <v>0</v>
      </c>
      <c r="H120" s="448">
        <f>'Summary (3)'!J86</f>
        <v>0</v>
      </c>
      <c r="I120" s="448">
        <f>'Summary (3)'!K86</f>
        <v>0</v>
      </c>
      <c r="J120" s="448">
        <f>'Summary (3)'!L86</f>
        <v>0</v>
      </c>
      <c r="K120" s="448">
        <f>'Summary (3)'!M86</f>
        <v>0</v>
      </c>
      <c r="L120" s="448">
        <f>'Summary (3)'!N86</f>
        <v>0</v>
      </c>
      <c r="M120" s="448">
        <f>'Summary (3)'!O86</f>
        <v>0</v>
      </c>
      <c r="N120" s="448">
        <f>'Summary (3)'!P86</f>
        <v>0</v>
      </c>
      <c r="O120" s="448">
        <f>'Summary (3)'!Q86</f>
        <v>0</v>
      </c>
      <c r="P120" s="448">
        <f>'Summary (3)'!R86</f>
        <v>0</v>
      </c>
      <c r="Q120" s="448">
        <f>'Summary (3)'!S86</f>
        <v>0</v>
      </c>
      <c r="R120" s="448">
        <f>'Summary (3)'!T86</f>
        <v>0</v>
      </c>
      <c r="S120" s="448">
        <f>'Summary (3)'!U86</f>
        <v>0</v>
      </c>
      <c r="T120" s="448">
        <f>'Summary (3)'!V86</f>
        <v>0</v>
      </c>
      <c r="U120" s="448">
        <f>'Summary (3)'!W86</f>
        <v>0</v>
      </c>
      <c r="V120" s="448">
        <f>'Summary (3)'!X86</f>
        <v>0</v>
      </c>
      <c r="W120" s="448">
        <f>'Summary (3)'!Y86</f>
        <v>0</v>
      </c>
      <c r="X120" s="448">
        <f>'Summary (3)'!Z86</f>
        <v>0</v>
      </c>
      <c r="Y120" s="448">
        <f>'Summary (3)'!AA86</f>
        <v>0</v>
      </c>
      <c r="Z120" s="448">
        <f>'Summary (3)'!AB86</f>
        <v>0</v>
      </c>
      <c r="AA120" s="448">
        <f>'Summary (3)'!AC86</f>
        <v>0</v>
      </c>
      <c r="AB120" s="448">
        <f>'Summary (3)'!AD86</f>
        <v>0</v>
      </c>
      <c r="AC120" s="448">
        <f>'Summary (3)'!AE86</f>
        <v>0</v>
      </c>
      <c r="AD120" s="448">
        <f>'Summary (3)'!AF86</f>
        <v>0</v>
      </c>
      <c r="AE120" s="448">
        <f>'Summary (3)'!AG86</f>
        <v>0</v>
      </c>
      <c r="AF120" s="448">
        <f>'Summary (3)'!AH86</f>
        <v>0</v>
      </c>
      <c r="AG120" s="448">
        <f>AE120</f>
        <v>0</v>
      </c>
      <c r="AH120" s="448">
        <f>AF120</f>
        <v>0</v>
      </c>
      <c r="AI120" s="448">
        <f>AG120</f>
        <v>0</v>
      </c>
    </row>
    <row r="121" spans="1:35" s="358" customFormat="1" ht="15.5">
      <c r="A121" s="365" t="s">
        <v>223</v>
      </c>
      <c r="B121" s="365"/>
      <c r="C121" s="449">
        <f>'Summary (3)'!E87</f>
        <v>0</v>
      </c>
      <c r="D121" s="449">
        <f>'Summary (3)'!F87</f>
        <v>0</v>
      </c>
      <c r="E121" s="449">
        <f>'Summary (3)'!G87</f>
        <v>0</v>
      </c>
      <c r="F121" s="449">
        <f>'Summary (3)'!H87</f>
        <v>0</v>
      </c>
      <c r="G121" s="449">
        <f>'Summary (3)'!I87</f>
        <v>0</v>
      </c>
      <c r="H121" s="449">
        <f>'Summary (3)'!J87</f>
        <v>0</v>
      </c>
      <c r="I121" s="449">
        <f>'Summary (3)'!K87</f>
        <v>0</v>
      </c>
      <c r="J121" s="449">
        <f>'Summary (3)'!L87</f>
        <v>0</v>
      </c>
      <c r="K121" s="449">
        <f>'Summary (3)'!M87</f>
        <v>0</v>
      </c>
      <c r="L121" s="449">
        <f>'Summary (3)'!N87</f>
        <v>0</v>
      </c>
      <c r="M121" s="449">
        <f>'Summary (3)'!O87</f>
        <v>0</v>
      </c>
      <c r="N121" s="449">
        <f>'Summary (3)'!P87</f>
        <v>0</v>
      </c>
      <c r="O121" s="449">
        <f>'Summary (3)'!Q87</f>
        <v>0</v>
      </c>
      <c r="P121" s="449">
        <f>'Summary (3)'!R87</f>
        <v>0</v>
      </c>
      <c r="Q121" s="449">
        <f>'Summary (3)'!S87</f>
        <v>0</v>
      </c>
      <c r="R121" s="449">
        <f>'Summary (3)'!T87</f>
        <v>0</v>
      </c>
      <c r="S121" s="449">
        <f>'Summary (3)'!U87</f>
        <v>0</v>
      </c>
      <c r="T121" s="449">
        <f>'Summary (3)'!V87</f>
        <v>0</v>
      </c>
      <c r="U121" s="449">
        <f>'Summary (3)'!W87</f>
        <v>0</v>
      </c>
      <c r="V121" s="449">
        <f>'Summary (3)'!X87</f>
        <v>0</v>
      </c>
      <c r="W121" s="449">
        <f>'Summary (3)'!Y87</f>
        <v>0</v>
      </c>
      <c r="X121" s="449">
        <f>'Summary (3)'!Z87</f>
        <v>0</v>
      </c>
      <c r="Y121" s="449">
        <f>'Summary (3)'!AA87</f>
        <v>0</v>
      </c>
      <c r="Z121" s="449">
        <f>'Summary (3)'!AB87</f>
        <v>0</v>
      </c>
      <c r="AA121" s="449">
        <f>'Summary (3)'!AC87</f>
        <v>0</v>
      </c>
      <c r="AB121" s="449">
        <f>'Summary (3)'!AD87</f>
        <v>0</v>
      </c>
      <c r="AC121" s="449">
        <f>'Summary (3)'!AE87</f>
        <v>0</v>
      </c>
      <c r="AD121" s="449">
        <f>'Summary (3)'!AF87</f>
        <v>0</v>
      </c>
      <c r="AE121" s="449">
        <f>'Summary (3)'!AG87</f>
        <v>0</v>
      </c>
      <c r="AF121" s="449">
        <f>'Summary (3)'!AH87</f>
        <v>0</v>
      </c>
      <c r="AG121" s="449">
        <f>'Summary (3)'!AI87</f>
        <v>0</v>
      </c>
      <c r="AH121" s="449">
        <f>'Summary (3)'!AJ87</f>
        <v>0</v>
      </c>
      <c r="AI121" s="449">
        <f>'Summary (3)'!AK87</f>
        <v>0</v>
      </c>
    </row>
    <row r="122" spans="1:35" s="358" customFormat="1" ht="15.5">
      <c r="A122" s="365" t="s">
        <v>224</v>
      </c>
      <c r="B122" s="365"/>
      <c r="C122" s="449">
        <f>'Summary (3)'!E88</f>
        <v>0</v>
      </c>
      <c r="D122" s="449">
        <f>'Summary (3)'!F88</f>
        <v>0</v>
      </c>
      <c r="E122" s="449">
        <f>'Summary (3)'!G88</f>
        <v>0</v>
      </c>
      <c r="F122" s="449">
        <f>'Summary (3)'!H88</f>
        <v>0</v>
      </c>
      <c r="G122" s="449">
        <f>'Summary (3)'!I88</f>
        <v>0</v>
      </c>
      <c r="H122" s="449">
        <f>'Summary (3)'!J88</f>
        <v>0</v>
      </c>
      <c r="I122" s="449">
        <f>'Summary (3)'!K88</f>
        <v>0</v>
      </c>
      <c r="J122" s="449">
        <f>'Summary (3)'!L88</f>
        <v>0</v>
      </c>
      <c r="K122" s="449">
        <f>'Summary (3)'!M88</f>
        <v>0</v>
      </c>
      <c r="L122" s="449">
        <f>'Summary (3)'!N88</f>
        <v>0</v>
      </c>
      <c r="M122" s="449">
        <f>'Summary (3)'!O88</f>
        <v>0</v>
      </c>
      <c r="N122" s="449">
        <f>'Summary (3)'!P88</f>
        <v>0</v>
      </c>
      <c r="O122" s="449">
        <f>'Summary (3)'!Q88</f>
        <v>0</v>
      </c>
      <c r="P122" s="449">
        <f>'Summary (3)'!R88</f>
        <v>0</v>
      </c>
      <c r="Q122" s="449">
        <f>'Summary (3)'!S88</f>
        <v>0</v>
      </c>
      <c r="R122" s="449">
        <f>'Summary (3)'!T88</f>
        <v>0</v>
      </c>
      <c r="S122" s="449">
        <f>'Summary (3)'!U88</f>
        <v>0</v>
      </c>
      <c r="T122" s="449">
        <f>'Summary (3)'!V88</f>
        <v>0</v>
      </c>
      <c r="U122" s="449">
        <f>'Summary (3)'!W88</f>
        <v>0</v>
      </c>
      <c r="V122" s="449">
        <f>'Summary (3)'!X88</f>
        <v>0</v>
      </c>
      <c r="W122" s="449">
        <f>'Summary (3)'!Y88</f>
        <v>0</v>
      </c>
      <c r="X122" s="449">
        <f>'Summary (3)'!Z88</f>
        <v>0</v>
      </c>
      <c r="Y122" s="449">
        <f>'Summary (3)'!AA88</f>
        <v>0</v>
      </c>
      <c r="Z122" s="449">
        <f>'Summary (3)'!AB88</f>
        <v>0</v>
      </c>
      <c r="AA122" s="449">
        <f>'Summary (3)'!AC88</f>
        <v>0</v>
      </c>
      <c r="AB122" s="449">
        <f>'Summary (3)'!AD88</f>
        <v>0</v>
      </c>
      <c r="AC122" s="449">
        <f>'Summary (3)'!AE88</f>
        <v>0</v>
      </c>
      <c r="AD122" s="449">
        <f>'Summary (3)'!AF88</f>
        <v>0</v>
      </c>
      <c r="AE122" s="449">
        <f>'Summary (3)'!AG88</f>
        <v>0</v>
      </c>
      <c r="AF122" s="449">
        <f>'Summary (3)'!AH88</f>
        <v>0</v>
      </c>
      <c r="AG122" s="449">
        <f>'Summary (3)'!AI88</f>
        <v>0</v>
      </c>
      <c r="AH122" s="449">
        <f>'Summary (3)'!AJ88</f>
        <v>0</v>
      </c>
      <c r="AI122" s="449">
        <f>'Summary (3)'!AK88</f>
        <v>0</v>
      </c>
    </row>
    <row r="123" spans="1:35" s="216" customFormat="1" ht="15.5">
      <c r="A123" s="364" t="s">
        <v>211</v>
      </c>
      <c r="B123" s="364"/>
      <c r="C123" s="449">
        <f>'Summary (3)'!E89</f>
        <v>0</v>
      </c>
      <c r="D123" s="449">
        <f>'Summary (3)'!F89</f>
        <v>0</v>
      </c>
      <c r="E123" s="449">
        <f>'Summary (3)'!G89</f>
        <v>0</v>
      </c>
      <c r="F123" s="449">
        <f>'Summary (3)'!H89</f>
        <v>0</v>
      </c>
      <c r="G123" s="449">
        <f>'Summary (3)'!I89</f>
        <v>0</v>
      </c>
      <c r="H123" s="449">
        <f>'Summary (3)'!J89</f>
        <v>0</v>
      </c>
      <c r="I123" s="449">
        <f>'Summary (3)'!K89</f>
        <v>0</v>
      </c>
      <c r="J123" s="449">
        <f>'Summary (3)'!L89</f>
        <v>0</v>
      </c>
      <c r="K123" s="449">
        <f>'Summary (3)'!M89</f>
        <v>0</v>
      </c>
      <c r="L123" s="449">
        <f>'Summary (3)'!N89</f>
        <v>0</v>
      </c>
      <c r="M123" s="449">
        <f>'Summary (3)'!O89</f>
        <v>0</v>
      </c>
      <c r="N123" s="449">
        <f>'Summary (3)'!P89</f>
        <v>0</v>
      </c>
      <c r="O123" s="449">
        <f>'Summary (3)'!Q89</f>
        <v>0</v>
      </c>
      <c r="P123" s="449">
        <f>'Summary (3)'!R89</f>
        <v>0</v>
      </c>
      <c r="Q123" s="449">
        <f>'Summary (3)'!S89</f>
        <v>0</v>
      </c>
      <c r="R123" s="449">
        <f>'Summary (3)'!T89</f>
        <v>0</v>
      </c>
      <c r="S123" s="449">
        <f>'Summary (3)'!U89</f>
        <v>0</v>
      </c>
      <c r="T123" s="449">
        <f>'Summary (3)'!V89</f>
        <v>0</v>
      </c>
      <c r="U123" s="449">
        <f>'Summary (3)'!W89</f>
        <v>0</v>
      </c>
      <c r="V123" s="449">
        <f>'Summary (3)'!X89</f>
        <v>0</v>
      </c>
      <c r="W123" s="449">
        <f>'Summary (3)'!Y89</f>
        <v>0</v>
      </c>
      <c r="X123" s="449">
        <f>'Summary (3)'!Z89</f>
        <v>0</v>
      </c>
      <c r="Y123" s="449">
        <f>'Summary (3)'!AA89</f>
        <v>0</v>
      </c>
      <c r="Z123" s="449">
        <f>'Summary (3)'!AB89</f>
        <v>0</v>
      </c>
      <c r="AA123" s="449">
        <f>'Summary (3)'!AC89</f>
        <v>0</v>
      </c>
      <c r="AB123" s="449">
        <f>'Summary (3)'!AD89</f>
        <v>0</v>
      </c>
      <c r="AC123" s="449">
        <f>'Summary (3)'!AE89</f>
        <v>0</v>
      </c>
      <c r="AD123" s="449">
        <f>'Summary (3)'!AF89</f>
        <v>0</v>
      </c>
      <c r="AE123" s="449">
        <f>'Summary (3)'!AG89</f>
        <v>0</v>
      </c>
      <c r="AF123" s="449">
        <f>'Summary (3)'!AH89</f>
        <v>0</v>
      </c>
      <c r="AG123" s="449">
        <f>'Summary (3)'!AI89</f>
        <v>0</v>
      </c>
      <c r="AH123" s="449">
        <f>'Summary (3)'!AJ89</f>
        <v>0</v>
      </c>
      <c r="AI123" s="449">
        <f>'Summary (3)'!AK89</f>
        <v>0</v>
      </c>
    </row>
    <row r="124" spans="1:35" s="216" customFormat="1" ht="15.5">
      <c r="A124" s="366" t="s">
        <v>225</v>
      </c>
      <c r="B124" s="366"/>
      <c r="C124" s="450">
        <f>'Summary (3)'!E90</f>
        <v>0</v>
      </c>
      <c r="D124" s="450">
        <f>'Summary (3)'!F90</f>
        <v>0</v>
      </c>
      <c r="E124" s="450">
        <f>'Summary (3)'!G90</f>
        <v>0</v>
      </c>
      <c r="F124" s="450">
        <f>'Summary (3)'!H90</f>
        <v>0</v>
      </c>
      <c r="G124" s="450">
        <f>'Summary (3)'!I90</f>
        <v>0</v>
      </c>
      <c r="H124" s="450">
        <f>'Summary (3)'!J90</f>
        <v>0</v>
      </c>
      <c r="I124" s="450">
        <f>'Summary (3)'!K90</f>
        <v>0</v>
      </c>
      <c r="J124" s="450">
        <f>'Summary (3)'!L90</f>
        <v>0</v>
      </c>
      <c r="K124" s="450">
        <f>'Summary (3)'!M90</f>
        <v>0</v>
      </c>
      <c r="L124" s="450">
        <f>'Summary (3)'!N90</f>
        <v>0</v>
      </c>
      <c r="M124" s="450">
        <f>'Summary (3)'!O90</f>
        <v>0</v>
      </c>
      <c r="N124" s="450">
        <f>'Summary (3)'!P90</f>
        <v>0</v>
      </c>
      <c r="O124" s="450">
        <f>'Summary (3)'!Q90</f>
        <v>0</v>
      </c>
      <c r="P124" s="450">
        <f>'Summary (3)'!R90</f>
        <v>0</v>
      </c>
      <c r="Q124" s="450">
        <f>'Summary (3)'!S90</f>
        <v>0</v>
      </c>
      <c r="R124" s="450">
        <f>'Summary (3)'!T90</f>
        <v>0</v>
      </c>
      <c r="S124" s="450">
        <f>'Summary (3)'!U90</f>
        <v>0</v>
      </c>
      <c r="T124" s="450">
        <f>'Summary (3)'!V90</f>
        <v>0</v>
      </c>
      <c r="U124" s="450">
        <f>'Summary (3)'!W90</f>
        <v>0</v>
      </c>
      <c r="V124" s="450">
        <f>'Summary (3)'!X90</f>
        <v>0</v>
      </c>
      <c r="W124" s="450">
        <f>'Summary (3)'!Y90</f>
        <v>0</v>
      </c>
      <c r="X124" s="450">
        <f>'Summary (3)'!Z90</f>
        <v>0</v>
      </c>
      <c r="Y124" s="450">
        <f>'Summary (3)'!AA90</f>
        <v>0</v>
      </c>
      <c r="Z124" s="450">
        <f>'Summary (3)'!AB90</f>
        <v>0</v>
      </c>
      <c r="AA124" s="450">
        <f>'Summary (3)'!AC90</f>
        <v>0</v>
      </c>
      <c r="AB124" s="450">
        <f>'Summary (3)'!AD90</f>
        <v>0</v>
      </c>
      <c r="AC124" s="450">
        <f>'Summary (3)'!AE90</f>
        <v>0</v>
      </c>
      <c r="AD124" s="450">
        <f>'Summary (3)'!AF90</f>
        <v>0</v>
      </c>
      <c r="AE124" s="450">
        <f>'Summary (3)'!AG90</f>
        <v>0</v>
      </c>
      <c r="AF124" s="450">
        <f>'Summary (3)'!AH90</f>
        <v>0</v>
      </c>
    </row>
    <row r="125" spans="1:35" s="401" customFormat="1">
      <c r="A125" s="400" t="s">
        <v>313</v>
      </c>
      <c r="B125" s="400"/>
      <c r="C125" s="402">
        <f>'Summary (3)'!E26</f>
        <v>0</v>
      </c>
      <c r="D125" s="402">
        <f>'Summary (3)'!F26</f>
        <v>0</v>
      </c>
      <c r="E125" s="402">
        <f>'Summary (3)'!G26</f>
        <v>0</v>
      </c>
      <c r="F125" s="402">
        <f>'Summary (3)'!H26</f>
        <v>0</v>
      </c>
      <c r="G125" s="402">
        <f>'Summary (3)'!I26</f>
        <v>0</v>
      </c>
      <c r="H125" s="402">
        <f>'Summary (3)'!J26</f>
        <v>0</v>
      </c>
      <c r="I125" s="402">
        <f>'Summary (3)'!K26</f>
        <v>0</v>
      </c>
      <c r="J125" s="402">
        <f>'Summary (3)'!L26</f>
        <v>0</v>
      </c>
      <c r="K125" s="402">
        <f>'Summary (3)'!M26</f>
        <v>0</v>
      </c>
      <c r="L125" s="402">
        <f>'Summary (3)'!N26</f>
        <v>0</v>
      </c>
      <c r="M125" s="402">
        <f>'Summary (3)'!O26</f>
        <v>0</v>
      </c>
      <c r="N125" s="402">
        <f>'Summary (3)'!P26</f>
        <v>0</v>
      </c>
      <c r="O125" s="402">
        <f>'Summary (3)'!Q26</f>
        <v>0</v>
      </c>
      <c r="P125" s="402">
        <f>'Summary (3)'!R26</f>
        <v>0</v>
      </c>
      <c r="Q125" s="402">
        <f>'Summary (3)'!S26</f>
        <v>0</v>
      </c>
      <c r="R125" s="402">
        <f>'Summary (3)'!T26</f>
        <v>0</v>
      </c>
      <c r="S125" s="402">
        <f>'Summary (3)'!U26</f>
        <v>0</v>
      </c>
      <c r="T125" s="402">
        <f>'Summary (3)'!V26</f>
        <v>0</v>
      </c>
      <c r="U125" s="402">
        <f>'Summary (3)'!W26</f>
        <v>0</v>
      </c>
      <c r="V125" s="402">
        <f>'Summary (3)'!X26</f>
        <v>0</v>
      </c>
      <c r="W125" s="402">
        <f>'Summary (3)'!Y26</f>
        <v>0</v>
      </c>
      <c r="X125" s="402">
        <f>'Summary (3)'!Z26</f>
        <v>0</v>
      </c>
      <c r="Y125" s="402">
        <f>'Summary (3)'!AA26</f>
        <v>0</v>
      </c>
      <c r="Z125" s="402">
        <f>'Summary (3)'!AB26</f>
        <v>0</v>
      </c>
      <c r="AA125" s="402">
        <f>'Summary (3)'!AC26</f>
        <v>0</v>
      </c>
      <c r="AB125" s="402">
        <f>'Summary (3)'!AD26</f>
        <v>0</v>
      </c>
      <c r="AC125" s="402">
        <f>'Summary (3)'!AE26</f>
        <v>0</v>
      </c>
      <c r="AD125" s="402">
        <f>'Summary (3)'!AF26</f>
        <v>0</v>
      </c>
      <c r="AE125" s="402">
        <f>'Summary (3)'!AG26</f>
        <v>0</v>
      </c>
      <c r="AF125" s="402">
        <f>'Summary (3)'!AH26</f>
        <v>0</v>
      </c>
      <c r="AG125" s="399"/>
      <c r="AH125" s="399"/>
      <c r="AI125" s="399"/>
    </row>
  </sheetData>
  <sheetProtection formatCells="0" formatColumns="0" formatRows="0" insertHyperlinks="0" sort="0" autoFilter="0" pivotTables="0"/>
  <mergeCells count="113">
    <mergeCell ref="AG11:AG12"/>
    <mergeCell ref="AH11:AH12"/>
    <mergeCell ref="AI11:AI12"/>
    <mergeCell ref="R8:T8"/>
    <mergeCell ref="U8:W8"/>
    <mergeCell ref="X8:Z8"/>
    <mergeCell ref="AA8:AC8"/>
    <mergeCell ref="AD8:AF8"/>
    <mergeCell ref="C8:E8"/>
    <mergeCell ref="F8:H8"/>
    <mergeCell ref="I8:K8"/>
    <mergeCell ref="L8:N8"/>
    <mergeCell ref="O8:Q8"/>
    <mergeCell ref="C9:E9"/>
    <mergeCell ref="X9:Z9"/>
    <mergeCell ref="AA9:AC9"/>
    <mergeCell ref="AD9:AF9"/>
    <mergeCell ref="AG9:AI9"/>
    <mergeCell ref="U9:W9"/>
    <mergeCell ref="F9:H9"/>
    <mergeCell ref="I9:K9"/>
    <mergeCell ref="L9:N9"/>
    <mergeCell ref="O9:Q9"/>
    <mergeCell ref="R9:T9"/>
    <mergeCell ref="J93:L93"/>
    <mergeCell ref="A70:B70"/>
    <mergeCell ref="A69:B69"/>
    <mergeCell ref="A68:B68"/>
    <mergeCell ref="A81:B81"/>
    <mergeCell ref="A82:B82"/>
    <mergeCell ref="A83:B83"/>
    <mergeCell ref="A84:B84"/>
    <mergeCell ref="A85:B85"/>
    <mergeCell ref="A86:B86"/>
    <mergeCell ref="A76:B76"/>
    <mergeCell ref="A77:B77"/>
    <mergeCell ref="A78:B78"/>
    <mergeCell ref="A79:B79"/>
    <mergeCell ref="A80:B80"/>
    <mergeCell ref="A71:B71"/>
    <mergeCell ref="A87:B87"/>
    <mergeCell ref="A88:B88"/>
    <mergeCell ref="A89:B89"/>
    <mergeCell ref="A90:B90"/>
    <mergeCell ref="A91:B91"/>
    <mergeCell ref="A72:B72"/>
    <mergeCell ref="A73:B73"/>
    <mergeCell ref="A74:B74"/>
    <mergeCell ref="A101:B101"/>
    <mergeCell ref="A102:B102"/>
    <mergeCell ref="A103:B103"/>
    <mergeCell ref="A104:B104"/>
    <mergeCell ref="A92:B92"/>
    <mergeCell ref="A96:B96"/>
    <mergeCell ref="A97:B97"/>
    <mergeCell ref="A98:B98"/>
    <mergeCell ref="A99:B99"/>
    <mergeCell ref="A100:B100"/>
    <mergeCell ref="A75:B75"/>
    <mergeCell ref="A64:B64"/>
    <mergeCell ref="A65:B65"/>
    <mergeCell ref="A66:B66"/>
    <mergeCell ref="A67:B67"/>
    <mergeCell ref="A63:B63"/>
    <mergeCell ref="A53:B53"/>
    <mergeCell ref="A54:B54"/>
    <mergeCell ref="A55:B55"/>
    <mergeCell ref="A57:B57"/>
    <mergeCell ref="A58:B58"/>
    <mergeCell ref="A56:B56"/>
    <mergeCell ref="A59:B59"/>
    <mergeCell ref="A60:B60"/>
    <mergeCell ref="A61:B61"/>
    <mergeCell ref="A62:B62"/>
    <mergeCell ref="A48:B48"/>
    <mergeCell ref="A49:B49"/>
    <mergeCell ref="A50:B50"/>
    <mergeCell ref="A51:B51"/>
    <mergeCell ref="A52:B52"/>
    <mergeCell ref="A43:B43"/>
    <mergeCell ref="A44:B44"/>
    <mergeCell ref="A45:B45"/>
    <mergeCell ref="A46:B46"/>
    <mergeCell ref="A47:B4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23:B23"/>
    <mergeCell ref="A24:B24"/>
    <mergeCell ref="A25:B25"/>
    <mergeCell ref="A26:B26"/>
    <mergeCell ref="A27:B27"/>
    <mergeCell ref="A18:B18"/>
    <mergeCell ref="A19:B19"/>
    <mergeCell ref="A20:B20"/>
    <mergeCell ref="A21:B21"/>
    <mergeCell ref="A22:B22"/>
    <mergeCell ref="A14:B14"/>
    <mergeCell ref="A15:B15"/>
    <mergeCell ref="A16:B16"/>
    <mergeCell ref="A17:B17"/>
  </mergeCells>
  <conditionalFormatting sqref="C14:AF81">
    <cfRule type="expression" dxfId="250" priority="3">
      <formula>$A14=""</formula>
    </cfRule>
  </conditionalFormatting>
  <conditionalFormatting sqref="C14:AF92 C93:I93 M93:AF93 C94:AF106">
    <cfRule type="expression" dxfId="249" priority="2">
      <formula>C$123&gt;C$122</formula>
    </cfRule>
  </conditionalFormatting>
  <conditionalFormatting sqref="C82:AF92 C93:I93 M93:AF93 C94:AF102">
    <cfRule type="expression" dxfId="248" priority="27">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247" priority="28">
      <formula>LEN(TRIM(E14))=0</formula>
    </cfRule>
  </conditionalFormatting>
  <conditionalFormatting sqref="F91">
    <cfRule type="containsBlanks" dxfId="246" priority="21">
      <formula>LEN(TRIM(F91))=0</formula>
    </cfRule>
  </conditionalFormatting>
  <conditionalFormatting sqref="I91">
    <cfRule type="containsBlanks" dxfId="245" priority="20">
      <formula>LEN(TRIM(I91))=0</formula>
    </cfRule>
  </conditionalFormatting>
  <conditionalFormatting sqref="L91">
    <cfRule type="containsBlanks" dxfId="244" priority="19">
      <formula>LEN(TRIM(L91))=0</formula>
    </cfRule>
  </conditionalFormatting>
  <conditionalFormatting sqref="O91">
    <cfRule type="containsBlanks" dxfId="243" priority="18">
      <formula>LEN(TRIM(O91))=0</formula>
    </cfRule>
  </conditionalFormatting>
  <conditionalFormatting sqref="R91">
    <cfRule type="containsBlanks" dxfId="242" priority="17">
      <formula>LEN(TRIM(R91))=0</formula>
    </cfRule>
  </conditionalFormatting>
  <conditionalFormatting sqref="U91">
    <cfRule type="containsBlanks" dxfId="241" priority="16">
      <formula>LEN(TRIM(U91))=0</formula>
    </cfRule>
  </conditionalFormatting>
  <conditionalFormatting sqref="X91">
    <cfRule type="containsBlanks" dxfId="240" priority="15">
      <formula>LEN(TRIM(X91))=0</formula>
    </cfRule>
  </conditionalFormatting>
  <conditionalFormatting sqref="AA91">
    <cfRule type="containsBlanks" dxfId="239" priority="14">
      <formula>LEN(TRIM(AA91))=0</formula>
    </cfRule>
  </conditionalFormatting>
  <conditionalFormatting sqref="AD91">
    <cfRule type="containsBlanks" dxfId="238" priority="13">
      <formula>LEN(TRIM(AD91))=0</formula>
    </cfRule>
  </conditionalFormatting>
  <dataValidations count="1">
    <dataValidation type="whole" allowBlank="1" showInputMessage="1" showErrorMessage="1" sqref="AF57:AF67 AC57:AC67 Z57:Z67 W57:W67 T57:T67 Q57:Q67 N57:N67 K57:K67 H57:H67 E57:E67" xr:uid="{CB911A43-F7A6-43BC-AD9D-528A4DCD1188}">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440C66B3-7E2A-4D64-B5BE-B1C571EB3B4D}">
            <xm:f>C$120&gt;'Summary - ML &amp; PM'!$D$5</xm:f>
            <x14:dxf>
              <fill>
                <patternFill>
                  <bgColor theme="0" tint="-0.499984740745262"/>
                </patternFill>
              </fill>
            </x14:dxf>
          </x14:cfRule>
          <xm:sqref>C9:AF92 C93:I93 M93:AF93 C94:AF106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pageSetUpPr fitToPage="1"/>
  </sheetPr>
  <dimension ref="A1:J208"/>
  <sheetViews>
    <sheetView showZeros="0" zoomScale="115" zoomScaleNormal="115" workbookViewId="0">
      <pane ySplit="2" topLeftCell="A130" activePane="bottomLeft" state="frozen"/>
      <selection activeCell="C9" sqref="C9:I9"/>
      <selection pane="bottomLeft" activeCell="C9" sqref="C9:I9"/>
    </sheetView>
  </sheetViews>
  <sheetFormatPr defaultColWidth="10.81640625" defaultRowHeight="12.5"/>
  <cols>
    <col min="1" max="1" width="31.7265625" style="8" customWidth="1"/>
    <col min="2" max="2" width="10.7265625" style="8" customWidth="1"/>
    <col min="3" max="3" width="11.26953125" style="166" customWidth="1"/>
    <col min="4" max="4" width="67.7265625" style="4" customWidth="1"/>
    <col min="5" max="5" width="26.7265625" style="8" customWidth="1"/>
    <col min="6" max="6" width="20.7265625" style="8" customWidth="1"/>
    <col min="7" max="7" width="16" style="566" customWidth="1"/>
    <col min="8" max="8" width="20.54296875" style="566" customWidth="1"/>
    <col min="9" max="9" width="20.54296875" style="8" customWidth="1"/>
    <col min="10" max="10" width="19.7265625" style="8" customWidth="1"/>
    <col min="11" max="16384" width="10.81640625" style="8"/>
  </cols>
  <sheetData>
    <row r="1" spans="1:10" ht="13.5" thickBot="1">
      <c r="A1" s="9" t="s">
        <v>314</v>
      </c>
      <c r="B1" s="1561" t="s">
        <v>315</v>
      </c>
      <c r="C1" s="1561"/>
      <c r="I1" s="548" t="s">
        <v>316</v>
      </c>
      <c r="J1" s="549" t="s">
        <v>317</v>
      </c>
    </row>
    <row r="2" spans="1:10" ht="27.75" customHeight="1" thickBot="1">
      <c r="A2" s="207">
        <f>'Summary (3)'!B12</f>
        <v>0</v>
      </c>
      <c r="B2" s="1562"/>
      <c r="C2" s="1563"/>
      <c r="D2" s="531"/>
      <c r="F2" s="193"/>
      <c r="I2" s="550" t="str">
        <f>IFERROR(VLOOKUP(B2,'Dropdown Lists'!F:G,2,FALSE), "auto-populate")</f>
        <v>auto-populate</v>
      </c>
      <c r="J2" s="551" t="str">
        <f>IFERROR(VLOOKUP(B2,'Dropdown Lists'!F:H,3,FALSE),"auto-populate")</f>
        <v>auto-populate</v>
      </c>
    </row>
    <row r="3" spans="1:10" s="4" customFormat="1" ht="39">
      <c r="A3" s="580" t="s">
        <v>318</v>
      </c>
      <c r="B3" s="197" t="s">
        <v>283</v>
      </c>
      <c r="C3" s="198" t="s">
        <v>284</v>
      </c>
      <c r="D3" s="197" t="s">
        <v>319</v>
      </c>
      <c r="E3" s="197" t="s">
        <v>320</v>
      </c>
      <c r="F3" s="529" t="s">
        <v>321</v>
      </c>
      <c r="G3" s="567"/>
      <c r="H3" s="567"/>
      <c r="I3" s="14"/>
    </row>
    <row r="4" spans="1:10">
      <c r="A4" s="753">
        <f>'Salary Detail (3)'!A15</f>
        <v>0</v>
      </c>
      <c r="B4" s="6" t="e" cm="1">
        <f t="array" ref="B4">INDEX('Salary Detail (8)'!$C15:$BT15,0,MATCH(1,('Salary Detail (8)'!$C$14:$BT$14='Budget Narrative (8)'!$B$3)*('Salary Detail (8)'!$C$75:$BT$75='Budget Narrative (8)'!$I$2),0))</f>
        <v>#N/A</v>
      </c>
      <c r="C4" s="180" t="e">
        <f t="array" ref="C4">INDEX('Salary Detail (3)'!$C15:$BT15,0,MATCH(1,('Salary Detail (3)'!$C$13:$BT$13="New")*('Salary Detail (3)'!$C$75:$BT$75='Budget Narrative (3)'!$I$2),0))</f>
        <v>#N/A</v>
      </c>
      <c r="D4" s="519"/>
      <c r="E4" s="519"/>
      <c r="F4" s="530"/>
      <c r="I4" s="7"/>
      <c r="J4" s="14"/>
    </row>
    <row r="5" spans="1:10">
      <c r="A5" s="753">
        <f>'Salary Detail (3)'!A16</f>
        <v>0</v>
      </c>
      <c r="B5" s="6" t="e">
        <f t="array" ref="B5">INDEX('Salary Detail (3)'!$C16:$BT16,0,MATCH(1,('Salary Detail (3)'!$C$14:$BT$14='Budget Narrative (3)'!$B$3)*('Salary Detail (3)'!$C$75:$BT$75='Budget Narrative (3)'!$I$2),0))</f>
        <v>#N/A</v>
      </c>
      <c r="C5" s="180" t="e">
        <f t="array" ref="C5">INDEX('Salary Detail (3)'!$C16:$BT16,0,MATCH(1,('Salary Detail (3)'!$C$13:$BT$13="New")*('Salary Detail (3)'!$C$75:$BT$75='Budget Narrative (3)'!$I$2),0))</f>
        <v>#N/A</v>
      </c>
      <c r="D5" s="519"/>
      <c r="E5" s="10"/>
      <c r="F5" s="530"/>
      <c r="I5" s="194"/>
      <c r="J5" s="14"/>
    </row>
    <row r="6" spans="1:10">
      <c r="A6" s="753">
        <f>'Salary Detail (3)'!A17</f>
        <v>0</v>
      </c>
      <c r="B6" s="6" t="e">
        <f t="array" ref="B6">INDEX('Salary Detail (3)'!$C17:$BT17,0,MATCH(1,('Salary Detail (3)'!$C$14:$BT$14='Budget Narrative (3)'!$B$3)*('Salary Detail (3)'!$C$75:$BT$75='Budget Narrative (3)'!$I$2),0))</f>
        <v>#N/A</v>
      </c>
      <c r="C6" s="180" t="e">
        <f t="array" ref="C6">INDEX('Salary Detail (3)'!$C17:$BT17,0,MATCH(1,('Salary Detail (3)'!$C$13:$BT$13="New")*('Salary Detail (3)'!$C$75:$BT$75='Budget Narrative (3)'!$I$2),0))</f>
        <v>#N/A</v>
      </c>
      <c r="D6" s="519"/>
      <c r="E6" s="10"/>
      <c r="F6" s="530"/>
      <c r="I6" s="195"/>
      <c r="J6" s="14"/>
    </row>
    <row r="7" spans="1:10">
      <c r="A7" s="753">
        <f>'Salary Detail (3)'!A18</f>
        <v>0</v>
      </c>
      <c r="B7" s="6" t="e">
        <f t="array" ref="B7">INDEX('Salary Detail (3)'!$C18:$BT18,0,MATCH(1,('Salary Detail (3)'!$C$14:$BT$14='Budget Narrative (3)'!$B$3)*('Salary Detail (3)'!$C$75:$BT$75='Budget Narrative (3)'!$I$2),0))</f>
        <v>#N/A</v>
      </c>
      <c r="C7" s="180" t="e">
        <f t="array" ref="C7">INDEX('Salary Detail (3)'!$C18:$BT18,0,MATCH(1,('Salary Detail (3)'!$C$13:$BT$13="New")*('Salary Detail (3)'!$C$75:$BT$75='Budget Narrative (3)'!$I$2),0))</f>
        <v>#N/A</v>
      </c>
      <c r="D7" s="519"/>
      <c r="E7" s="10"/>
      <c r="F7" s="530"/>
      <c r="I7" s="7"/>
      <c r="J7" s="14"/>
    </row>
    <row r="8" spans="1:10">
      <c r="A8" s="753">
        <f>'Salary Detail (3)'!A19</f>
        <v>0</v>
      </c>
      <c r="B8" s="6" t="e">
        <f t="array" ref="B8">INDEX('Salary Detail (3)'!$C19:$BT19,0,MATCH(1,('Salary Detail (3)'!$C$14:$BT$14='Budget Narrative (3)'!$B$3)*('Salary Detail (3)'!$C$75:$BT$75='Budget Narrative (3)'!$I$2),0))</f>
        <v>#N/A</v>
      </c>
      <c r="C8" s="180" t="e">
        <f t="array" ref="C8">INDEX('Salary Detail (3)'!$C19:$BT19,0,MATCH(1,('Salary Detail (3)'!$C$13:$BT$13="New")*('Salary Detail (3)'!$C$75:$BT$75='Budget Narrative (3)'!$I$2),0))</f>
        <v>#N/A</v>
      </c>
      <c r="D8" s="519"/>
      <c r="E8" s="10"/>
      <c r="F8" s="530"/>
      <c r="I8" s="7"/>
      <c r="J8" s="14"/>
    </row>
    <row r="9" spans="1:10">
      <c r="A9" s="753">
        <f>'Salary Detail (3)'!A20</f>
        <v>0</v>
      </c>
      <c r="B9" s="6" t="e">
        <f t="array" ref="B9">INDEX('Salary Detail (3)'!$C20:$BT20,0,MATCH(1,('Salary Detail (3)'!$C$14:$BT$14='Budget Narrative (3)'!$B$3)*('Salary Detail (3)'!$C$75:$BT$75='Budget Narrative (3)'!$I$2),0))</f>
        <v>#N/A</v>
      </c>
      <c r="C9" s="180" t="e">
        <f t="array" ref="C9">INDEX('Salary Detail (3)'!$C20:$BT20,0,MATCH(1,('Salary Detail (3)'!$C$13:$BT$13="New")*('Salary Detail (3)'!$C$75:$BT$75='Budget Narrative (3)'!$I$2),0))</f>
        <v>#N/A</v>
      </c>
      <c r="D9" s="519"/>
      <c r="E9" s="10"/>
      <c r="F9" s="530"/>
      <c r="I9" s="7"/>
      <c r="J9" s="14"/>
    </row>
    <row r="10" spans="1:10">
      <c r="A10" s="753">
        <f>'Salary Detail (3)'!A21</f>
        <v>0</v>
      </c>
      <c r="B10" s="6" t="e">
        <f t="array" ref="B10">INDEX('Salary Detail (3)'!$C21:$BT21,0,MATCH(1,('Salary Detail (3)'!$C$14:$BT$14='Budget Narrative (3)'!$B$3)*('Salary Detail (3)'!$C$75:$BT$75='Budget Narrative (3)'!$I$2),0))</f>
        <v>#N/A</v>
      </c>
      <c r="C10" s="180" t="e">
        <f t="array" ref="C10">INDEX('Salary Detail (3)'!$C21:$BT21,0,MATCH(1,('Salary Detail (3)'!$C$13:$BT$13="New")*('Salary Detail (3)'!$C$75:$BT$75='Budget Narrative (3)'!$I$2),0))</f>
        <v>#N/A</v>
      </c>
      <c r="D10" s="519"/>
      <c r="E10" s="10"/>
      <c r="F10" s="530"/>
      <c r="I10" s="7"/>
      <c r="J10" s="14"/>
    </row>
    <row r="11" spans="1:10" s="593" customFormat="1">
      <c r="A11" s="668">
        <f>'Salary Detail (3)'!A22</f>
        <v>0</v>
      </c>
      <c r="B11" s="669" t="e">
        <f t="array" ref="B11">INDEX('Salary Detail (3)'!$C22:$BT22,0,MATCH(1,('Salary Detail (3)'!$C$14:$BT$14='Budget Narrative (3)'!$B$3)*('Salary Detail (3)'!$C$75:$BT$75='Budget Narrative (3)'!$I$2),0))</f>
        <v>#N/A</v>
      </c>
      <c r="C11" s="670" t="e">
        <f t="array" ref="C11">INDEX('Salary Detail (3)'!$C22:$BT22,0,MATCH(1,('Salary Detail (3)'!$C$13:$BT$13="New")*('Salary Detail (3)'!$C$75:$BT$75='Budget Narrative (3)'!$I$2),0))</f>
        <v>#N/A</v>
      </c>
      <c r="D11" s="671"/>
      <c r="E11" s="672"/>
      <c r="F11" s="610"/>
      <c r="G11" s="590"/>
      <c r="H11" s="590"/>
      <c r="I11" s="591"/>
      <c r="J11" s="673"/>
    </row>
    <row r="12" spans="1:10" s="593" customFormat="1">
      <c r="A12" s="668">
        <f>'Salary Detail (3)'!A23</f>
        <v>0</v>
      </c>
      <c r="B12" s="669" t="e">
        <f t="array" ref="B12">INDEX('Salary Detail (3)'!$C23:$BT23,0,MATCH(1,('Salary Detail (3)'!$C$14:$BT$14='Budget Narrative (3)'!$B$3)*('Salary Detail (3)'!$C$75:$BT$75='Budget Narrative (3)'!$I$2),0))</f>
        <v>#N/A</v>
      </c>
      <c r="C12" s="670" t="e">
        <f t="array" ref="C12">INDEX('Salary Detail (3)'!$C23:$BT23,0,MATCH(1,('Salary Detail (3)'!$C$13:$BT$13="New")*('Salary Detail (3)'!$C$75:$BT$75='Budget Narrative (3)'!$I$2),0))</f>
        <v>#N/A</v>
      </c>
      <c r="D12" s="671"/>
      <c r="E12" s="672"/>
      <c r="F12" s="610"/>
      <c r="G12" s="590"/>
      <c r="H12" s="590"/>
      <c r="I12" s="591"/>
      <c r="J12" s="673"/>
    </row>
    <row r="13" spans="1:10" s="593" customFormat="1">
      <c r="A13" s="668">
        <f>'Salary Detail (3)'!A24</f>
        <v>0</v>
      </c>
      <c r="B13" s="669" t="e">
        <f t="array" ref="B13">INDEX('Salary Detail (3)'!$C24:$BT24,0,MATCH(1,('Salary Detail (3)'!$C$14:$BT$14='Budget Narrative (3)'!$B$3)*('Salary Detail (3)'!$C$75:$BT$75='Budget Narrative (3)'!$I$2),0))</f>
        <v>#N/A</v>
      </c>
      <c r="C13" s="670" t="e">
        <f t="array" ref="C13">INDEX('Salary Detail (3)'!$C24:$BT24,0,MATCH(1,('Salary Detail (3)'!$C$13:$BT$13="New")*('Salary Detail (3)'!$C$75:$BT$75='Budget Narrative (3)'!$I$2),0))</f>
        <v>#N/A</v>
      </c>
      <c r="D13" s="671"/>
      <c r="E13" s="672"/>
      <c r="F13" s="610"/>
      <c r="G13" s="590"/>
      <c r="H13" s="590"/>
      <c r="I13" s="591"/>
      <c r="J13" s="673"/>
    </row>
    <row r="14" spans="1:10">
      <c r="A14" s="753">
        <f>'Salary Detail (3)'!A25</f>
        <v>0</v>
      </c>
      <c r="B14" s="6" t="e">
        <f t="array" ref="B14">INDEX('Salary Detail (3)'!$C25:$BT25,0,MATCH(1,('Salary Detail (3)'!$C$14:$BT$14='Budget Narrative (3)'!$B$3)*('Salary Detail (3)'!$C$75:$BT$75='Budget Narrative (3)'!$I$2),0))</f>
        <v>#N/A</v>
      </c>
      <c r="C14" s="340" t="e">
        <f t="array" ref="C14">INDEX('Salary Detail (3)'!$C25:$BT25,0,MATCH(1,('Salary Detail (3)'!$C$13:$BT$13="New")*('Salary Detail (3)'!$C$75:$BT$75='Budget Narrative (3)'!$I$2),0))</f>
        <v>#N/A</v>
      </c>
      <c r="D14" s="519"/>
      <c r="E14" s="10"/>
      <c r="F14" s="530"/>
      <c r="I14" s="7"/>
      <c r="J14" s="14"/>
    </row>
    <row r="15" spans="1:10">
      <c r="A15" s="753">
        <f>'Salary Detail (3)'!A26</f>
        <v>0</v>
      </c>
      <c r="B15" s="6" t="e">
        <f t="array" ref="B15">INDEX('Salary Detail (3)'!$C26:$BT26,0,MATCH(1,('Salary Detail (3)'!$C$14:$BT$14='Budget Narrative (3)'!$B$3)*('Salary Detail (3)'!$C$75:$BT$75='Budget Narrative (3)'!$I$2),0))</f>
        <v>#N/A</v>
      </c>
      <c r="C15" s="340" t="e">
        <f t="array" ref="C15">INDEX('Salary Detail (3)'!$C26:$BT26,0,MATCH(1,('Salary Detail (3)'!$C$13:$BT$13="New")*('Salary Detail (3)'!$C$75:$BT$75='Budget Narrative (3)'!$I$2),0))</f>
        <v>#N/A</v>
      </c>
      <c r="D15" s="519"/>
      <c r="E15" s="10"/>
      <c r="F15" s="530"/>
      <c r="I15" s="7"/>
      <c r="J15" s="14"/>
    </row>
    <row r="16" spans="1:10">
      <c r="A16" s="753">
        <f>'Salary Detail (3)'!A27</f>
        <v>0</v>
      </c>
      <c r="B16" s="6" t="e">
        <f t="array" ref="B16">INDEX('Salary Detail (3)'!$C27:$BT27,0,MATCH(1,('Salary Detail (3)'!$C$14:$BT$14='Budget Narrative (3)'!$B$3)*('Salary Detail (3)'!$C$75:$BT$75='Budget Narrative (3)'!$I$2),0))</f>
        <v>#N/A</v>
      </c>
      <c r="C16" s="340" t="e">
        <f t="array" ref="C16">INDEX('Salary Detail (3)'!$C27:$BT27,0,MATCH(1,('Salary Detail (3)'!$C$13:$BT$13="New")*('Salary Detail (3)'!$C$75:$BT$75='Budget Narrative (3)'!$I$2),0))</f>
        <v>#N/A</v>
      </c>
      <c r="D16" s="519"/>
      <c r="E16" s="10"/>
      <c r="F16" s="530"/>
      <c r="I16" s="7"/>
      <c r="J16" s="14"/>
    </row>
    <row r="17" spans="1:10">
      <c r="A17" s="753">
        <f>'Salary Detail (3)'!A28</f>
        <v>0</v>
      </c>
      <c r="B17" s="6" t="e">
        <f t="array" ref="B17">INDEX('Salary Detail (3)'!$C28:$BT28,0,MATCH(1,('Salary Detail (3)'!$C$14:$BT$14='Budget Narrative (3)'!$B$3)*('Salary Detail (3)'!$C$75:$BT$75='Budget Narrative (3)'!$I$2),0))</f>
        <v>#N/A</v>
      </c>
      <c r="C17" s="180" t="e">
        <f t="array" ref="C17">INDEX('Salary Detail (3)'!$C28:$BT28,0,MATCH(1,('Salary Detail (3)'!$C$13:$BT$13="New")*('Salary Detail (3)'!$C$75:$BT$75='Budget Narrative (3)'!$I$2),0))</f>
        <v>#N/A</v>
      </c>
      <c r="D17" s="519"/>
      <c r="E17" s="10"/>
      <c r="F17" s="530"/>
      <c r="I17" s="7"/>
      <c r="J17" s="14"/>
    </row>
    <row r="18" spans="1:10">
      <c r="A18" s="753">
        <f>'Salary Detail (3)'!A29</f>
        <v>0</v>
      </c>
      <c r="B18" s="6" t="e">
        <f t="array" ref="B18">INDEX('Salary Detail (3)'!$C29:$BT29,0,MATCH(1,('Salary Detail (3)'!$C$14:$BT$14='Budget Narrative (3)'!$B$3)*('Salary Detail (3)'!$C$75:$BT$75='Budget Narrative (3)'!$I$2),0))</f>
        <v>#N/A</v>
      </c>
      <c r="C18" s="180" t="e">
        <f t="array" ref="C18">INDEX('Salary Detail (3)'!$C29:$BT29,0,MATCH(1,('Salary Detail (3)'!$C$13:$BT$13="New")*('Salary Detail (3)'!$C$75:$BT$75='Budget Narrative (3)'!$I$2),0))</f>
        <v>#N/A</v>
      </c>
      <c r="D18" s="519"/>
      <c r="E18" s="10"/>
      <c r="F18" s="530"/>
      <c r="I18" s="7"/>
      <c r="J18" s="14"/>
    </row>
    <row r="19" spans="1:10">
      <c r="A19" s="753">
        <f>'Salary Detail (3)'!A30</f>
        <v>0</v>
      </c>
      <c r="B19" s="6" t="e">
        <f t="array" ref="B19">INDEX('Salary Detail (3)'!$C30:$BT30,0,MATCH(1,('Salary Detail (3)'!$C$14:$BT$14='Budget Narrative (3)'!$B$3)*('Salary Detail (3)'!$C$75:$BT$75='Budget Narrative (3)'!$I$2),0))</f>
        <v>#N/A</v>
      </c>
      <c r="C19" s="180" t="e">
        <f t="array" ref="C19">INDEX('Salary Detail (3)'!$C30:$BT30,0,MATCH(1,('Salary Detail (3)'!$C$13:$BT$13="New")*('Salary Detail (3)'!$C$75:$BT$75='Budget Narrative (3)'!$I$2),0))</f>
        <v>#N/A</v>
      </c>
      <c r="D19" s="519"/>
      <c r="E19" s="10"/>
      <c r="F19" s="530"/>
      <c r="I19" s="7"/>
      <c r="J19" s="14"/>
    </row>
    <row r="20" spans="1:10">
      <c r="A20" s="753">
        <f>'Salary Detail (3)'!A31</f>
        <v>0</v>
      </c>
      <c r="B20" s="6" t="e">
        <f t="array" ref="B20">INDEX('Salary Detail (3)'!$C31:$BT31,0,MATCH(1,('Salary Detail (3)'!$C$14:$BT$14='Budget Narrative (3)'!$B$3)*('Salary Detail (3)'!$C$75:$BT$75='Budget Narrative (3)'!$I$2),0))</f>
        <v>#N/A</v>
      </c>
      <c r="C20" s="180" t="e">
        <f t="array" ref="C20">INDEX('Salary Detail (3)'!$C31:$BT31,0,MATCH(1,('Salary Detail (3)'!$C$13:$BT$13="New")*('Salary Detail (3)'!$C$75:$BT$75='Budget Narrative (3)'!$I$2),0))</f>
        <v>#N/A</v>
      </c>
      <c r="D20" s="519"/>
      <c r="E20" s="10"/>
      <c r="F20" s="530"/>
      <c r="I20" s="7"/>
      <c r="J20" s="14"/>
    </row>
    <row r="21" spans="1:10">
      <c r="A21" s="753">
        <f>'Salary Detail (3)'!A32</f>
        <v>0</v>
      </c>
      <c r="B21" s="6" t="e">
        <f t="array" ref="B21">INDEX('Salary Detail (3)'!$C32:$BT32,0,MATCH(1,('Salary Detail (3)'!$C$14:$BT$14='Budget Narrative (3)'!$B$3)*('Salary Detail (3)'!$C$75:$BT$75='Budget Narrative (3)'!$I$2),0))</f>
        <v>#N/A</v>
      </c>
      <c r="C21" s="180" t="e">
        <f t="array" ref="C21">INDEX('Salary Detail (3)'!$C32:$BT32,0,MATCH(1,('Salary Detail (3)'!$C$13:$BT$13="New")*('Salary Detail (3)'!$C$75:$BT$75='Budget Narrative (3)'!$I$2),0))</f>
        <v>#N/A</v>
      </c>
      <c r="D21" s="519"/>
      <c r="E21" s="10"/>
      <c r="F21" s="530"/>
      <c r="I21" s="7"/>
      <c r="J21" s="14"/>
    </row>
    <row r="22" spans="1:10">
      <c r="A22" s="753">
        <f>'Salary Detail (3)'!A33</f>
        <v>0</v>
      </c>
      <c r="B22" s="6" t="e">
        <f t="array" ref="B22">INDEX('Salary Detail (3)'!$C33:$BT33,0,MATCH(1,('Salary Detail (3)'!$C$14:$BT$14='Budget Narrative (3)'!$B$3)*('Salary Detail (3)'!$C$75:$BT$75='Budget Narrative (3)'!$I$2),0))</f>
        <v>#N/A</v>
      </c>
      <c r="C22" s="180" t="e">
        <f t="array" ref="C22">INDEX('Salary Detail (3)'!$C33:$BT33,0,MATCH(1,('Salary Detail (3)'!$C$13:$BT$13="New")*('Salary Detail (3)'!$C$75:$BT$75='Budget Narrative (3)'!$I$2),0))</f>
        <v>#N/A</v>
      </c>
      <c r="D22" s="519"/>
      <c r="E22" s="10"/>
      <c r="F22" s="530"/>
      <c r="I22" s="7"/>
      <c r="J22" s="14"/>
    </row>
    <row r="23" spans="1:10">
      <c r="A23" s="753">
        <f>'Salary Detail (3)'!A34</f>
        <v>0</v>
      </c>
      <c r="B23" s="6" t="e">
        <f t="array" ref="B23">INDEX('Salary Detail (3)'!$C34:$BT34,0,MATCH(1,('Salary Detail (3)'!$C$14:$BT$14='Budget Narrative (3)'!$B$3)*('Salary Detail (3)'!$C$75:$BT$75='Budget Narrative (3)'!$I$2),0))</f>
        <v>#N/A</v>
      </c>
      <c r="C23" s="180" t="e">
        <f t="array" ref="C23">INDEX('Salary Detail (3)'!$C34:$BT34,0,MATCH(1,('Salary Detail (3)'!$C$13:$BT$13="New")*('Salary Detail (3)'!$C$75:$BT$75='Budget Narrative (3)'!$I$2),0))</f>
        <v>#N/A</v>
      </c>
      <c r="D23" s="519"/>
      <c r="E23" s="10"/>
      <c r="F23" s="530"/>
      <c r="I23" s="7"/>
      <c r="J23" s="14"/>
    </row>
    <row r="24" spans="1:10">
      <c r="A24" s="753">
        <f>'Salary Detail (3)'!A35</f>
        <v>0</v>
      </c>
      <c r="B24" s="6" t="e">
        <f t="array" ref="B24">INDEX('Salary Detail (3)'!$C35:$BT35,0,MATCH(1,('Salary Detail (3)'!$C$14:$BT$14='Budget Narrative (3)'!$B$3)*('Salary Detail (3)'!$C$75:$BT$75='Budget Narrative (3)'!$I$2),0))</f>
        <v>#N/A</v>
      </c>
      <c r="C24" s="180" t="e">
        <f t="array" ref="C24">INDEX('Salary Detail (3)'!$C35:$BT35,0,MATCH(1,('Salary Detail (3)'!$C$13:$BT$13="New")*('Salary Detail (3)'!$C$75:$BT$75='Budget Narrative (3)'!$I$2),0))</f>
        <v>#N/A</v>
      </c>
      <c r="D24" s="519"/>
      <c r="E24" s="10"/>
      <c r="F24" s="530"/>
      <c r="I24" s="7"/>
      <c r="J24" s="14"/>
    </row>
    <row r="25" spans="1:10">
      <c r="A25" s="753">
        <f>'Salary Detail (3)'!A36</f>
        <v>0</v>
      </c>
      <c r="B25" s="6" t="e">
        <f t="array" ref="B25">INDEX('Salary Detail (3)'!$C36:$BT36,0,MATCH(1,('Salary Detail (3)'!$C$14:$BT$14='Budget Narrative (3)'!$B$3)*('Salary Detail (3)'!$C$75:$BT$75='Budget Narrative (3)'!$I$2),0))</f>
        <v>#N/A</v>
      </c>
      <c r="C25" s="180" t="e">
        <f t="array" ref="C25">INDEX('Salary Detail (3)'!$C36:$BT36,0,MATCH(1,('Salary Detail (3)'!$C$13:$BT$13="New")*('Salary Detail (3)'!$C$75:$BT$75='Budget Narrative (3)'!$I$2),0))</f>
        <v>#N/A</v>
      </c>
      <c r="D25" s="519"/>
      <c r="E25" s="10"/>
      <c r="F25" s="530"/>
      <c r="I25" s="7"/>
      <c r="J25" s="14"/>
    </row>
    <row r="26" spans="1:10">
      <c r="A26" s="753">
        <f>'Salary Detail (3)'!A37</f>
        <v>0</v>
      </c>
      <c r="B26" s="6" t="e">
        <f t="array" ref="B26">INDEX('Salary Detail (3)'!$C37:$BT37,0,MATCH(1,('Salary Detail (3)'!$C$14:$BT$14='Budget Narrative (3)'!$B$3)*('Salary Detail (3)'!$C$75:$BT$75='Budget Narrative (3)'!$I$2),0))</f>
        <v>#N/A</v>
      </c>
      <c r="C26" s="180" t="e">
        <f t="array" ref="C26">INDEX('Salary Detail (3)'!$C37:$BT37,0,MATCH(1,('Salary Detail (3)'!$C$13:$BT$13="New")*('Salary Detail (3)'!$C$75:$BT$75='Budget Narrative (3)'!$I$2),0))</f>
        <v>#N/A</v>
      </c>
      <c r="D26" s="519"/>
      <c r="E26" s="10"/>
      <c r="F26" s="530"/>
      <c r="J26" s="14"/>
    </row>
    <row r="27" spans="1:10">
      <c r="A27" s="753">
        <f>'Salary Detail (3)'!A38</f>
        <v>0</v>
      </c>
      <c r="B27" s="6" t="e">
        <f t="array" ref="B27">INDEX('Salary Detail (3)'!$C38:$BT38,0,MATCH(1,('Salary Detail (3)'!$C$14:$BT$14='Budget Narrative (3)'!$B$3)*('Salary Detail (3)'!$C$75:$BT$75='Budget Narrative (3)'!$I$2),0))</f>
        <v>#N/A</v>
      </c>
      <c r="C27" s="180" t="e">
        <f t="array" ref="C27">INDEX('Salary Detail (3)'!$C38:$BT38,0,MATCH(1,('Salary Detail (3)'!$C$13:$BT$13="New")*('Salary Detail (3)'!$C$75:$BT$75='Budget Narrative (3)'!$I$2),0))</f>
        <v>#N/A</v>
      </c>
      <c r="D27" s="519"/>
      <c r="E27" s="10"/>
      <c r="F27" s="530"/>
      <c r="I27" s="7"/>
      <c r="J27" s="14"/>
    </row>
    <row r="28" spans="1:10">
      <c r="A28" s="753">
        <f>'Salary Detail (3)'!A39</f>
        <v>0</v>
      </c>
      <c r="B28" s="6" t="e">
        <f t="array" ref="B28">INDEX('Salary Detail (3)'!$C39:$BT39,0,MATCH(1,('Salary Detail (3)'!$C$14:$BT$14='Budget Narrative (3)'!$B$3)*('Salary Detail (3)'!$C$75:$BT$75='Budget Narrative (3)'!$I$2),0))</f>
        <v>#N/A</v>
      </c>
      <c r="C28" s="180" t="e">
        <f t="array" ref="C28">INDEX('Salary Detail (3)'!$C39:$BT39,0,MATCH(1,('Salary Detail (3)'!$C$13:$BT$13="New")*('Salary Detail (3)'!$C$75:$BT$75='Budget Narrative (3)'!$I$2),0))</f>
        <v>#N/A</v>
      </c>
      <c r="D28" s="519"/>
      <c r="E28" s="10"/>
      <c r="F28" s="530"/>
      <c r="I28" s="7"/>
      <c r="J28" s="14"/>
    </row>
    <row r="29" spans="1:10">
      <c r="A29" s="753">
        <f>'Salary Detail (3)'!A40</f>
        <v>0</v>
      </c>
      <c r="B29" s="6" t="e">
        <f t="array" ref="B29">INDEX('Salary Detail (3)'!$C40:$BT40,0,MATCH(1,('Salary Detail (3)'!$C$14:$BT$14='Budget Narrative (3)'!$B$3)*('Salary Detail (3)'!$C$75:$BT$75='Budget Narrative (3)'!$I$2),0))</f>
        <v>#N/A</v>
      </c>
      <c r="C29" s="180" t="e">
        <f t="array" ref="C29">INDEX('Salary Detail (3)'!$C40:$BT40,0,MATCH(1,('Salary Detail (3)'!$C$13:$BT$13="New")*('Salary Detail (3)'!$C$75:$BT$75='Budget Narrative (3)'!$I$2),0))</f>
        <v>#N/A</v>
      </c>
      <c r="D29" s="519"/>
      <c r="E29" s="10"/>
      <c r="F29" s="530"/>
      <c r="I29" s="7"/>
      <c r="J29" s="14"/>
    </row>
    <row r="30" spans="1:10">
      <c r="A30" s="753">
        <f>'Salary Detail (3)'!A41</f>
        <v>0</v>
      </c>
      <c r="B30" s="6" t="e">
        <f t="array" ref="B30">INDEX('Salary Detail (3)'!$C41:$BT41,0,MATCH(1,('Salary Detail (3)'!$C$14:$BT$14='Budget Narrative (3)'!$B$3)*('Salary Detail (3)'!$C$75:$BT$75='Budget Narrative (3)'!$I$2),0))</f>
        <v>#N/A</v>
      </c>
      <c r="C30" s="180" t="e">
        <f t="array" ref="C30">INDEX('Salary Detail (3)'!$C41:$BT41,0,MATCH(1,('Salary Detail (3)'!$C$13:$BT$13="New")*('Salary Detail (3)'!$C$75:$BT$75='Budget Narrative (3)'!$I$2),0))</f>
        <v>#N/A</v>
      </c>
      <c r="D30" s="519"/>
      <c r="E30" s="10"/>
      <c r="F30" s="530"/>
      <c r="I30" s="7"/>
      <c r="J30" s="14"/>
    </row>
    <row r="31" spans="1:10">
      <c r="A31" s="753">
        <f>'Salary Detail (3)'!A42</f>
        <v>0</v>
      </c>
      <c r="B31" s="6" t="e">
        <f t="array" ref="B31">INDEX('Salary Detail (3)'!$C42:$BT42,0,MATCH(1,('Salary Detail (3)'!$C$14:$BT$14='Budget Narrative (3)'!$B$3)*('Salary Detail (3)'!$C$75:$BT$75='Budget Narrative (3)'!$I$2),0))</f>
        <v>#N/A</v>
      </c>
      <c r="C31" s="180" t="e">
        <f t="array" ref="C31">INDEX('Salary Detail (3)'!$C42:$BT42,0,MATCH(1,('Salary Detail (3)'!$C$13:$BT$13="New")*('Salary Detail (3)'!$C$75:$BT$75='Budget Narrative (3)'!$I$2),0))</f>
        <v>#N/A</v>
      </c>
      <c r="D31" s="519"/>
      <c r="E31" s="10"/>
      <c r="F31" s="530"/>
      <c r="I31" s="7"/>
      <c r="J31" s="14"/>
    </row>
    <row r="32" spans="1:10">
      <c r="A32" s="753">
        <f>'Salary Detail (3)'!A43</f>
        <v>0</v>
      </c>
      <c r="B32" s="6" t="e">
        <f t="array" ref="B32">INDEX('Salary Detail (3)'!$C43:$BT43,0,MATCH(1,('Salary Detail (3)'!$C$14:$BT$14='Budget Narrative (3)'!$B$3)*('Salary Detail (3)'!$C$75:$BT$75='Budget Narrative (3)'!$I$2),0))</f>
        <v>#N/A</v>
      </c>
      <c r="C32" s="180" t="e">
        <f t="array" ref="C32">INDEX('Salary Detail (3)'!$C43:$BT43,0,MATCH(1,('Salary Detail (3)'!$C$13:$BT$13="New")*('Salary Detail (3)'!$C$75:$BT$75='Budget Narrative (3)'!$I$2),0))</f>
        <v>#N/A</v>
      </c>
      <c r="D32" s="519"/>
      <c r="E32" s="10"/>
      <c r="F32" s="530"/>
      <c r="I32" s="7"/>
      <c r="J32" s="14"/>
    </row>
    <row r="33" spans="1:10">
      <c r="A33" s="753">
        <f>'Salary Detail (3)'!A44</f>
        <v>0</v>
      </c>
      <c r="B33" s="6" t="e">
        <f t="array" ref="B33">INDEX('Salary Detail (3)'!$C44:$BT44,0,MATCH(1,('Salary Detail (3)'!$C$14:$BT$14='Budget Narrative (3)'!$B$3)*('Salary Detail (3)'!$C$75:$BT$75='Budget Narrative (3)'!$I$2),0))</f>
        <v>#N/A</v>
      </c>
      <c r="C33" s="180" t="e">
        <f t="array" ref="C33">INDEX('Salary Detail (3)'!$C44:$BT44,0,MATCH(1,('Salary Detail (3)'!$C$13:$BT$13="New")*('Salary Detail (3)'!$C$75:$BT$75='Budget Narrative (3)'!$I$2),0))</f>
        <v>#N/A</v>
      </c>
      <c r="D33" s="519"/>
      <c r="E33" s="10"/>
      <c r="F33" s="530"/>
      <c r="I33" s="7"/>
      <c r="J33" s="14"/>
    </row>
    <row r="34" spans="1:10">
      <c r="A34" s="753">
        <f>'Salary Detail (3)'!A45</f>
        <v>0</v>
      </c>
      <c r="B34" s="6" t="e">
        <f t="array" ref="B34">INDEX('Salary Detail (3)'!$C45:$BT45,0,MATCH(1,('Salary Detail (3)'!$C$14:$BT$14='Budget Narrative (3)'!$B$3)*('Salary Detail (3)'!$C$75:$BT$75='Budget Narrative (3)'!$I$2),0))</f>
        <v>#N/A</v>
      </c>
      <c r="C34" s="180" t="e">
        <f t="array" ref="C34">INDEX('Salary Detail (3)'!$C45:$BT45,0,MATCH(1,('Salary Detail (3)'!$C$13:$BT$13="New")*('Salary Detail (3)'!$C$75:$BT$75='Budget Narrative (3)'!$I$2),0))</f>
        <v>#N/A</v>
      </c>
      <c r="D34" s="519"/>
      <c r="E34" s="10"/>
      <c r="F34" s="530"/>
      <c r="I34" s="7"/>
      <c r="J34" s="14"/>
    </row>
    <row r="35" spans="1:10">
      <c r="A35" s="753">
        <f>'Salary Detail (3)'!A46</f>
        <v>0</v>
      </c>
      <c r="B35" s="6" t="e">
        <f t="array" ref="B35">INDEX('Salary Detail (3)'!$C46:$BT46,0,MATCH(1,('Salary Detail (3)'!$C$14:$BT$14='Budget Narrative (3)'!$B$3)*('Salary Detail (3)'!$C$75:$BT$75='Budget Narrative (3)'!$I$2),0))</f>
        <v>#N/A</v>
      </c>
      <c r="C35" s="180" t="e">
        <f t="array" ref="C35">INDEX('Salary Detail (3)'!$C46:$BT46,0,MATCH(1,('Salary Detail (3)'!$C$13:$BT$13="New")*('Salary Detail (3)'!$C$75:$BT$75='Budget Narrative (3)'!$I$2),0))</f>
        <v>#N/A</v>
      </c>
      <c r="D35" s="519"/>
      <c r="E35" s="10"/>
      <c r="F35" s="530"/>
      <c r="I35" s="7"/>
      <c r="J35" s="14"/>
    </row>
    <row r="36" spans="1:10">
      <c r="A36" s="753">
        <f>'Salary Detail (3)'!A47</f>
        <v>0</v>
      </c>
      <c r="B36" s="6" t="e">
        <f t="array" ref="B36">INDEX('Salary Detail (3)'!$C47:$BT47,0,MATCH(1,('Salary Detail (3)'!$C$14:$BT$14='Budget Narrative (3)'!$B$3)*('Salary Detail (3)'!$C$75:$BT$75='Budget Narrative (3)'!$I$2),0))</f>
        <v>#N/A</v>
      </c>
      <c r="C36" s="180" t="e">
        <f t="array" ref="C36">INDEX('Salary Detail (3)'!$C47:$BT47,0,MATCH(1,('Salary Detail (3)'!$C$13:$BT$13="New")*('Salary Detail (3)'!$C$75:$BT$75='Budget Narrative (3)'!$I$2),0))</f>
        <v>#N/A</v>
      </c>
      <c r="D36" s="519"/>
      <c r="E36" s="10"/>
      <c r="F36" s="530"/>
      <c r="I36" s="7"/>
      <c r="J36" s="14"/>
    </row>
    <row r="37" spans="1:10">
      <c r="A37" s="753">
        <f>'Salary Detail (3)'!A48</f>
        <v>0</v>
      </c>
      <c r="B37" s="6" t="e">
        <f t="array" ref="B37">INDEX('Salary Detail (3)'!$C48:$BT48,0,MATCH(1,('Salary Detail (3)'!$C$14:$BT$14='Budget Narrative (3)'!$B$3)*('Salary Detail (3)'!$C$75:$BT$75='Budget Narrative (3)'!$I$2),0))</f>
        <v>#N/A</v>
      </c>
      <c r="C37" s="180" t="e">
        <f t="array" ref="C37">INDEX('Salary Detail (3)'!$C48:$BT48,0,MATCH(1,('Salary Detail (3)'!$C$13:$BT$13="New")*('Salary Detail (3)'!$C$75:$BT$75='Budget Narrative (3)'!$I$2),0))</f>
        <v>#N/A</v>
      </c>
      <c r="D37" s="519"/>
      <c r="E37" s="10"/>
      <c r="F37" s="530"/>
      <c r="I37" s="7"/>
      <c r="J37" s="14"/>
    </row>
    <row r="38" spans="1:10">
      <c r="A38" s="753">
        <f>'Salary Detail (3)'!A49</f>
        <v>0</v>
      </c>
      <c r="B38" s="6" t="e">
        <f t="array" ref="B38">INDEX('Salary Detail (3)'!$C49:$BT49,0,MATCH(1,('Salary Detail (3)'!$C$14:$BT$14='Budget Narrative (3)'!$B$3)*('Salary Detail (3)'!$C$75:$BT$75='Budget Narrative (3)'!$I$2),0))</f>
        <v>#N/A</v>
      </c>
      <c r="C38" s="180" t="e">
        <f t="array" ref="C38">INDEX('Salary Detail (3)'!$C49:$BT49,0,MATCH(1,('Salary Detail (3)'!$C$13:$BT$13="New")*('Salary Detail (3)'!$C$75:$BT$75='Budget Narrative (3)'!$I$2),0))</f>
        <v>#N/A</v>
      </c>
      <c r="D38" s="519"/>
      <c r="E38" s="10"/>
      <c r="F38" s="530"/>
      <c r="I38" s="7"/>
      <c r="J38" s="14"/>
    </row>
    <row r="39" spans="1:10">
      <c r="A39" s="753">
        <f>'Salary Detail (3)'!A50</f>
        <v>0</v>
      </c>
      <c r="B39" s="6" t="e">
        <f t="array" ref="B39">INDEX('Salary Detail (3)'!$C50:$BT50,0,MATCH(1,('Salary Detail (3)'!$C$14:$BT$14='Budget Narrative (3)'!$B$3)*('Salary Detail (3)'!$C$75:$BT$75='Budget Narrative (3)'!$I$2),0))</f>
        <v>#N/A</v>
      </c>
      <c r="C39" s="180" t="e">
        <f t="array" ref="C39">INDEX('Salary Detail (3)'!$C50:$BT50,0,MATCH(1,('Salary Detail (3)'!$C$13:$BT$13="New")*('Salary Detail (3)'!$C$75:$BT$75='Budget Narrative (3)'!$I$2),0))</f>
        <v>#N/A</v>
      </c>
      <c r="D39" s="519"/>
      <c r="E39" s="10"/>
      <c r="F39" s="530"/>
      <c r="I39" s="7"/>
      <c r="J39" s="14"/>
    </row>
    <row r="40" spans="1:10">
      <c r="A40" s="753">
        <f>'Salary Detail (3)'!A51</f>
        <v>0</v>
      </c>
      <c r="B40" s="6" t="e">
        <f t="array" ref="B40">INDEX('Salary Detail (3)'!$C51:$BT51,0,MATCH(1,('Salary Detail (3)'!$C$14:$BT$14='Budget Narrative (3)'!$B$3)*('Salary Detail (3)'!$C$75:$BT$75='Budget Narrative (3)'!$I$2),0))</f>
        <v>#N/A</v>
      </c>
      <c r="C40" s="180" t="e">
        <f t="array" ref="C40">INDEX('Salary Detail (3)'!$C51:$BT51,0,MATCH(1,('Salary Detail (3)'!$C$13:$BT$13="New")*('Salary Detail (3)'!$C$75:$BT$75='Budget Narrative (3)'!$I$2),0))</f>
        <v>#N/A</v>
      </c>
      <c r="D40" s="519"/>
      <c r="E40" s="3"/>
      <c r="F40" s="530"/>
    </row>
    <row r="41" spans="1:10">
      <c r="A41" s="753">
        <f>'Salary Detail (3)'!A52</f>
        <v>0</v>
      </c>
      <c r="B41" s="6" t="e">
        <f t="array" ref="B41">INDEX('Salary Detail (3)'!$C52:$BT52,0,MATCH(1,('Salary Detail (3)'!$C$14:$BT$14='Budget Narrative (3)'!$B$3)*('Salary Detail (3)'!$C$75:$BT$75='Budget Narrative (3)'!$I$2),0))</f>
        <v>#N/A</v>
      </c>
      <c r="C41" s="180" t="e">
        <f t="array" ref="C41">INDEX('Salary Detail (3)'!$C52:$BT52,0,MATCH(1,('Salary Detail (3)'!$C$13:$BT$13="New")*('Salary Detail (3)'!$C$75:$BT$75='Budget Narrative (3)'!$I$2),0))</f>
        <v>#N/A</v>
      </c>
      <c r="D41" s="519"/>
      <c r="E41" s="3"/>
      <c r="F41" s="530"/>
    </row>
    <row r="42" spans="1:10" ht="15.65" customHeight="1">
      <c r="A42" s="753">
        <f>'Salary Detail (3)'!A53</f>
        <v>0</v>
      </c>
      <c r="B42" s="6" t="e">
        <f t="array" ref="B42">INDEX('Salary Detail (3)'!$C53:$BT53,0,MATCH(1,('Salary Detail (3)'!$C$14:$BT$14='Budget Narrative (3)'!$B$3)*('Salary Detail (3)'!$C$75:$BT$75='Budget Narrative (3)'!$I$2),0))</f>
        <v>#N/A</v>
      </c>
      <c r="C42" s="180" t="e">
        <f t="array" ref="C42">INDEX('Salary Detail (3)'!$C53:$BT53,0,MATCH(1,('Salary Detail (3)'!$C$13:$BT$13="New")*('Salary Detail (3)'!$C$75:$BT$75='Budget Narrative (3)'!$I$2),0))</f>
        <v>#N/A</v>
      </c>
      <c r="D42" s="519"/>
      <c r="E42" s="10"/>
      <c r="F42" s="530"/>
      <c r="I42" s="7"/>
      <c r="J42" s="14"/>
    </row>
    <row r="43" spans="1:10" ht="15.65" customHeight="1">
      <c r="A43" s="753">
        <f>'Salary Detail (3)'!A54</f>
        <v>0</v>
      </c>
      <c r="B43" s="6" t="e">
        <f t="array" ref="B43">INDEX('Salary Detail (3)'!$C54:$BT54,0,MATCH(1,('Salary Detail (3)'!$C$14:$BT$14='Budget Narrative (3)'!$B$3)*('Salary Detail (3)'!$C$75:$BT$75='Budget Narrative (3)'!$I$2),0))</f>
        <v>#N/A</v>
      </c>
      <c r="C43" s="180" t="e">
        <f t="array" ref="C43">INDEX('Salary Detail (3)'!$C54:$BT54,0,MATCH(1,('Salary Detail (3)'!$C$13:$BT$13="New")*('Salary Detail (3)'!$C$75:$BT$75='Budget Narrative (3)'!$I$2),0))</f>
        <v>#N/A</v>
      </c>
      <c r="D43" s="519"/>
      <c r="E43" s="10"/>
      <c r="F43" s="530"/>
      <c r="I43" s="7"/>
      <c r="J43" s="14"/>
    </row>
    <row r="44" spans="1:10" ht="15.65" customHeight="1">
      <c r="A44" s="753">
        <f>'Salary Detail (3)'!A55</f>
        <v>0</v>
      </c>
      <c r="B44" s="6" t="e">
        <f t="array" ref="B44">INDEX('Salary Detail (3)'!$C55:$BT55,0,MATCH(1,('Salary Detail (3)'!$C$14:$BT$14='Budget Narrative (3)'!$B$3)*('Salary Detail (3)'!$C$75:$BT$75='Budget Narrative (3)'!$I$2),0))</f>
        <v>#N/A</v>
      </c>
      <c r="C44" s="180" t="e">
        <f t="array" ref="C44">INDEX('Salary Detail (3)'!$C55:$BT55,0,MATCH(1,('Salary Detail (3)'!$C$13:$BT$13="New")*('Salary Detail (3)'!$C$75:$BT$75='Budget Narrative (3)'!$I$2),0))</f>
        <v>#N/A</v>
      </c>
      <c r="D44" s="519"/>
      <c r="E44" s="10"/>
      <c r="F44" s="530"/>
      <c r="I44" s="7"/>
      <c r="J44" s="14"/>
    </row>
    <row r="45" spans="1:10" ht="15.65" customHeight="1">
      <c r="A45" s="756">
        <f>'Salary Detail (3)'!A56</f>
        <v>0</v>
      </c>
      <c r="B45" s="6" t="e">
        <f t="array" ref="B45">INDEX('Salary Detail (3)'!$C56:$BT56,0,MATCH(1,('Salary Detail (3)'!$C$14:$BT$14='Budget Narrative (3)'!$B$3)*('Salary Detail (3)'!$C$75:$BT$75='Budget Narrative (3)'!$I$2),0))</f>
        <v>#N/A</v>
      </c>
      <c r="C45" s="180" t="e">
        <f t="array" ref="C45">INDEX('Salary Detail (3)'!$C56:$BT56,0,MATCH(1,('Salary Detail (3)'!$C$13:$BT$13="New")*('Salary Detail (3)'!$C$75:$BT$75='Budget Narrative (3)'!$I$2),0))</f>
        <v>#N/A</v>
      </c>
      <c r="D45" s="520"/>
      <c r="E45" s="164"/>
      <c r="F45" s="530"/>
      <c r="I45" s="7"/>
      <c r="J45" s="14"/>
    </row>
    <row r="46" spans="1:10" ht="15.65" customHeight="1">
      <c r="A46" s="756" t="s">
        <v>322</v>
      </c>
      <c r="B46" s="196" t="e">
        <f>SUM(B4:B45)</f>
        <v>#N/A</v>
      </c>
      <c r="C46" s="168" t="e">
        <f>SUM(C4:C45)</f>
        <v>#N/A</v>
      </c>
      <c r="D46" s="163"/>
      <c r="E46" s="164"/>
      <c r="F46" s="530"/>
      <c r="I46" s="7"/>
      <c r="J46" s="14"/>
    </row>
    <row r="47" spans="1:10" s="593" customFormat="1" ht="24" customHeight="1">
      <c r="A47" s="581" t="s">
        <v>323</v>
      </c>
      <c r="B47" s="582" t="e">
        <f>C47/C46</f>
        <v>#N/A</v>
      </c>
      <c r="C47" s="583" t="e">
        <f t="array" ref="C47">INDEX('Salary Detail (3)'!$C61:$BT61,0,MATCH(1,('Salary Detail (3)'!$C$13:$BT$13="New")*('Salary Detail (3)'!$C$75:$BT$75='Budget Narrative (3)'!$I$2),0))</f>
        <v>#N/A</v>
      </c>
      <c r="D47" s="608" t="s">
        <v>324</v>
      </c>
      <c r="E47" s="609"/>
      <c r="F47" s="610"/>
      <c r="G47" s="589"/>
      <c r="H47" s="590"/>
      <c r="I47" s="591"/>
      <c r="J47" s="592"/>
    </row>
    <row r="48" spans="1:10" s="593" customFormat="1" ht="16.5" customHeight="1" thickBot="1">
      <c r="A48" s="1323" t="s">
        <v>325</v>
      </c>
      <c r="B48" s="1324"/>
      <c r="C48" s="585" t="e">
        <f>C46+C47</f>
        <v>#N/A</v>
      </c>
      <c r="D48" s="586"/>
      <c r="E48" s="587"/>
      <c r="F48" s="588"/>
      <c r="G48" s="589"/>
      <c r="H48" s="590"/>
      <c r="I48" s="591"/>
      <c r="J48" s="592"/>
    </row>
    <row r="49" spans="1:10" ht="13" thickBot="1">
      <c r="A49" s="10"/>
      <c r="B49" s="12"/>
      <c r="C49" s="167"/>
      <c r="E49" s="10"/>
      <c r="F49" s="10"/>
      <c r="G49" s="568"/>
      <c r="I49" s="7"/>
      <c r="J49" s="4"/>
    </row>
    <row r="50" spans="1:10" s="4" customFormat="1" ht="39" customHeight="1">
      <c r="A50" s="1325" t="s">
        <v>252</v>
      </c>
      <c r="B50" s="1326"/>
      <c r="C50" s="198" t="s">
        <v>294</v>
      </c>
      <c r="D50" s="197" t="s">
        <v>319</v>
      </c>
      <c r="E50" s="199" t="s">
        <v>320</v>
      </c>
      <c r="F50" s="184"/>
      <c r="G50" s="567"/>
      <c r="H50" s="567"/>
    </row>
    <row r="51" spans="1:10">
      <c r="A51" s="1321" t="str">
        <f>'Operating Detail (3)'!A14</f>
        <v>Rental of Property</v>
      </c>
      <c r="B51" s="1322"/>
      <c r="C51" s="217" t="e">
        <f t="array" ref="C51">INDEX('Operating Detail (3)'!$C14:$AF14,0,MATCH(1,('Operating Detail (3)'!$C$12:$AF$12="New")*('Operating Detail (3)'!$C$121:$AF$121='Budget Narrative (3)'!$I$2),0))</f>
        <v>#N/A</v>
      </c>
      <c r="D51" s="523"/>
      <c r="E51" s="524"/>
      <c r="F51" s="752"/>
      <c r="I51" s="11"/>
      <c r="J51" s="4"/>
    </row>
    <row r="52" spans="1:10">
      <c r="A52" s="1321" t="str">
        <f>'Operating Detail (3)'!A15</f>
        <v xml:space="preserve">Utilities(Elec, Water, Gas, Phone, Scavenger) </v>
      </c>
      <c r="B52" s="1322"/>
      <c r="C52" s="217" t="e">
        <f t="array" ref="C52">INDEX('Operating Detail (3)'!$C15:$AF15,0,MATCH(1,('Operating Detail (3)'!$C$12:$AF$12="New")*('Operating Detail (3)'!$C$121:$AF$121='Budget Narrative (3)'!$I$2),0))</f>
        <v>#N/A</v>
      </c>
      <c r="D52" s="523"/>
      <c r="E52" s="525"/>
      <c r="F52" s="752"/>
      <c r="I52" s="11"/>
      <c r="J52" s="4"/>
    </row>
    <row r="53" spans="1:10">
      <c r="A53" s="1321" t="str">
        <f>'Operating Detail (3)'!A16</f>
        <v>Office Supplies, Postage</v>
      </c>
      <c r="B53" s="1322"/>
      <c r="C53" s="217" t="e">
        <f t="array" ref="C53">INDEX('Operating Detail (3)'!$C16:$AF16,0,MATCH(1,('Operating Detail (3)'!$C$12:$AF$12="New")*('Operating Detail (3)'!$C$121:$AF$121='Budget Narrative (3)'!$I$2),0))</f>
        <v>#N/A</v>
      </c>
      <c r="D53" s="523"/>
      <c r="E53" s="526"/>
      <c r="F53" s="752"/>
      <c r="I53" s="7"/>
      <c r="J53" s="14"/>
    </row>
    <row r="54" spans="1:10">
      <c r="A54" s="1321" t="str">
        <f>'Operating Detail (3)'!A17</f>
        <v>Building Maintenance Supplies and Repair</v>
      </c>
      <c r="B54" s="1322"/>
      <c r="C54" s="217" t="e">
        <f t="array" ref="C54">INDEX('Operating Detail (3)'!$C17:$AF17,0,MATCH(1,('Operating Detail (3)'!$C$12:$AF$12="New")*('Operating Detail (3)'!$C$121:$AF$121='Budget Narrative (3)'!$I$2),0))</f>
        <v>#N/A</v>
      </c>
      <c r="D54" s="523"/>
      <c r="E54" s="525"/>
      <c r="F54" s="752"/>
      <c r="I54" s="7"/>
      <c r="J54" s="14"/>
    </row>
    <row r="55" spans="1:10">
      <c r="A55" s="1321" t="str">
        <f>'Operating Detail (3)'!A18</f>
        <v>Printing and Reproduction</v>
      </c>
      <c r="B55" s="1322"/>
      <c r="C55" s="217" t="e">
        <f t="array" ref="C55">INDEX('Operating Detail (3)'!$C18:$AF18,0,MATCH(1,('Operating Detail (3)'!$C$12:$AF$12="New")*('Operating Detail (3)'!$C$121:$AF$121='Budget Narrative (3)'!$I$2),0))</f>
        <v>#N/A</v>
      </c>
      <c r="D55" s="523"/>
      <c r="E55" s="525"/>
      <c r="F55" s="752"/>
      <c r="I55" s="11"/>
      <c r="J55" s="14"/>
    </row>
    <row r="56" spans="1:10">
      <c r="A56" s="1321" t="str">
        <f>'Operating Detail (3)'!A19</f>
        <v>Insurance</v>
      </c>
      <c r="B56" s="1322"/>
      <c r="C56" s="217" t="e">
        <f t="array" ref="C56">INDEX('Operating Detail (3)'!$C19:$AF19,0,MATCH(1,('Operating Detail (3)'!$C$12:$AF$12="New")*('Operating Detail (3)'!$C$121:$AF$121='Budget Narrative (3)'!$I$2),0))</f>
        <v>#N/A</v>
      </c>
      <c r="D56" s="523"/>
      <c r="E56" s="525"/>
      <c r="F56" s="752"/>
      <c r="I56" s="11"/>
      <c r="J56" s="14"/>
    </row>
    <row r="57" spans="1:10">
      <c r="A57" s="1321" t="str">
        <f>'Operating Detail (3)'!A20</f>
        <v>Staff Training</v>
      </c>
      <c r="B57" s="1322"/>
      <c r="C57" s="217" t="e">
        <f t="array" ref="C57">INDEX('Operating Detail (3)'!$C20:$AF20,0,MATCH(1,('Operating Detail (3)'!$C$12:$AF$12="New")*('Operating Detail (3)'!$C$121:$AF$121='Budget Narrative (3)'!$I$2),0))</f>
        <v>#N/A</v>
      </c>
      <c r="D57" s="523"/>
      <c r="E57" s="525"/>
      <c r="F57" s="752"/>
      <c r="I57" s="11"/>
      <c r="J57" s="14"/>
    </row>
    <row r="58" spans="1:10">
      <c r="A58" s="1321" t="str">
        <f>'Operating Detail (3)'!A21</f>
        <v>Staff Travel-(Local &amp; Out of Town)</v>
      </c>
      <c r="B58" s="1322"/>
      <c r="C58" s="217" t="e">
        <f t="array" ref="C58">INDEX('Operating Detail (3)'!$C21:$AF21,0,MATCH(1,('Operating Detail (3)'!$C$12:$AF$12="New")*('Operating Detail (3)'!$C$121:$AF$121='Budget Narrative (3)'!$I$2),0))</f>
        <v>#N/A</v>
      </c>
      <c r="D58" s="523"/>
      <c r="E58" s="525"/>
      <c r="F58" s="752"/>
      <c r="I58" s="11"/>
      <c r="J58" s="14"/>
    </row>
    <row r="59" spans="1:10">
      <c r="A59" s="1321" t="str">
        <f>'Operating Detail (3)'!A22</f>
        <v>Rental of Equipment</v>
      </c>
      <c r="B59" s="1322"/>
      <c r="C59" s="217" t="e">
        <f t="array" ref="C59">INDEX('Operating Detail (3)'!$C22:$AF22,0,MATCH(1,('Operating Detail (3)'!$C$12:$AF$12="New")*('Operating Detail (3)'!$C$121:$AF$121='Budget Narrative (3)'!$I$2),0))</f>
        <v>#N/A</v>
      </c>
      <c r="D59" s="523"/>
      <c r="E59" s="525"/>
      <c r="F59" s="752"/>
      <c r="I59" s="11"/>
      <c r="J59" s="14"/>
    </row>
    <row r="60" spans="1:10">
      <c r="A60" s="1311">
        <f>'Operating Detail (3)'!A23</f>
        <v>0</v>
      </c>
      <c r="B60" s="1312"/>
      <c r="C60" s="217" t="e">
        <f t="array" ref="C60">INDEX('Operating Detail (3)'!$C23:$AF23,0,MATCH(1,('Operating Detail (3)'!$C$12:$AF$12="New")*('Operating Detail (3)'!$C$121:$AF$121='Budget Narrative (3)'!$I$2),0))</f>
        <v>#N/A</v>
      </c>
      <c r="D60" s="523"/>
      <c r="E60" s="525"/>
      <c r="F60" s="752"/>
      <c r="I60" s="11"/>
      <c r="J60" s="14"/>
    </row>
    <row r="61" spans="1:10">
      <c r="A61" s="1311">
        <f>'Operating Detail (3)'!A24</f>
        <v>0</v>
      </c>
      <c r="B61" s="1312"/>
      <c r="C61" s="217" t="e">
        <f t="array" ref="C61">INDEX('Operating Detail (3)'!$C24:$AF24,0,MATCH(1,('Operating Detail (3)'!$C$12:$AF$12="New")*('Operating Detail (3)'!$C$121:$AF$121='Budget Narrative (3)'!$I$2),0))</f>
        <v>#N/A</v>
      </c>
      <c r="D61" s="523"/>
      <c r="E61" s="525"/>
      <c r="F61" s="752"/>
      <c r="I61" s="7"/>
      <c r="J61" s="14"/>
    </row>
    <row r="62" spans="1:10">
      <c r="A62" s="1311">
        <f>'Operating Detail (3)'!A25</f>
        <v>0</v>
      </c>
      <c r="B62" s="1312"/>
      <c r="C62" s="217" t="e">
        <f t="array" ref="C62">INDEX('Operating Detail (3)'!$C25:$AF25,0,MATCH(1,('Operating Detail (3)'!$C$12:$AF$12="New")*('Operating Detail (3)'!$C$121:$AF$121='Budget Narrative (3)'!$I$2),0))</f>
        <v>#N/A</v>
      </c>
      <c r="D62" s="523"/>
      <c r="E62" s="525"/>
      <c r="F62" s="752"/>
      <c r="I62" s="7"/>
      <c r="J62" s="14"/>
    </row>
    <row r="63" spans="1:10">
      <c r="A63" s="1311">
        <f>'Operating Detail (3)'!A26</f>
        <v>0</v>
      </c>
      <c r="B63" s="1312"/>
      <c r="C63" s="217" t="e">
        <f t="array" ref="C63">INDEX('Operating Detail (3)'!$C26:$AF26,0,MATCH(1,('Operating Detail (3)'!$C$12:$AF$12="New")*('Operating Detail (3)'!$C$121:$AF$121='Budget Narrative (3)'!$I$2),0))</f>
        <v>#N/A</v>
      </c>
      <c r="D63" s="523"/>
      <c r="E63" s="525"/>
      <c r="F63" s="752"/>
      <c r="I63" s="7"/>
      <c r="J63" s="14"/>
    </row>
    <row r="64" spans="1:10">
      <c r="A64" s="1311">
        <f>'Operating Detail (3)'!A27</f>
        <v>0</v>
      </c>
      <c r="B64" s="1312"/>
      <c r="C64" s="217" t="e">
        <f t="array" ref="C64">INDEX('Operating Detail (3)'!$C27:$AF27,0,MATCH(1,('Operating Detail (3)'!$C$12:$AF$12="New")*('Operating Detail (3)'!$C$121:$AF$121='Budget Narrative (3)'!$I$2),0))</f>
        <v>#N/A</v>
      </c>
      <c r="D64" s="523"/>
      <c r="E64" s="525"/>
      <c r="F64" s="752"/>
      <c r="I64" s="7"/>
      <c r="J64" s="14"/>
    </row>
    <row r="65" spans="1:10">
      <c r="A65" s="1311">
        <f>'Operating Detail (3)'!A28</f>
        <v>0</v>
      </c>
      <c r="B65" s="1312"/>
      <c r="C65" s="217" t="e">
        <f t="array" ref="C65">INDEX('Operating Detail (3)'!$C28:$AF28,0,MATCH(1,('Operating Detail (3)'!$C$12:$AF$12="New")*('Operating Detail (3)'!$C$121:$AF$121='Budget Narrative (3)'!$I$2),0))</f>
        <v>#N/A</v>
      </c>
      <c r="D65" s="523"/>
      <c r="E65" s="525"/>
      <c r="F65" s="752"/>
    </row>
    <row r="66" spans="1:10">
      <c r="A66" s="1311">
        <f>'Operating Detail (3)'!A29</f>
        <v>0</v>
      </c>
      <c r="B66" s="1312"/>
      <c r="C66" s="217" t="e">
        <f t="array" ref="C66">INDEX('Operating Detail (3)'!$C29:$AF29,0,MATCH(1,('Operating Detail (3)'!$C$12:$AF$12="New")*('Operating Detail (3)'!$C$121:$AF$121='Budget Narrative (3)'!$I$2),0))</f>
        <v>#N/A</v>
      </c>
      <c r="D66" s="523"/>
      <c r="E66" s="525"/>
      <c r="F66" s="752"/>
      <c r="I66" s="7"/>
      <c r="J66" s="14"/>
    </row>
    <row r="67" spans="1:10">
      <c r="A67" s="1311">
        <f>'Operating Detail (3)'!A30</f>
        <v>0</v>
      </c>
      <c r="B67" s="1312"/>
      <c r="C67" s="217" t="e">
        <f t="array" ref="C67">INDEX('Operating Detail (3)'!$C30:$AF30,0,MATCH(1,('Operating Detail (3)'!$C$12:$AF$12="New")*('Operating Detail (3)'!$C$121:$AF$121='Budget Narrative (3)'!$I$2),0))</f>
        <v>#N/A</v>
      </c>
      <c r="D67" s="523"/>
      <c r="E67" s="525"/>
      <c r="F67" s="752"/>
      <c r="I67" s="7"/>
      <c r="J67" s="14"/>
    </row>
    <row r="68" spans="1:10">
      <c r="A68" s="1311">
        <f>'Operating Detail (3)'!A31</f>
        <v>0</v>
      </c>
      <c r="B68" s="1312"/>
      <c r="C68" s="217" t="e">
        <f t="array" ref="C68">INDEX('Operating Detail (3)'!$C31:$AF31,0,MATCH(1,('Operating Detail (3)'!$C$12:$AF$12="New")*('Operating Detail (3)'!$C$121:$AF$121='Budget Narrative (3)'!$I$2),0))</f>
        <v>#N/A</v>
      </c>
      <c r="D68" s="523"/>
      <c r="E68" s="525"/>
      <c r="F68" s="752"/>
      <c r="I68" s="7"/>
      <c r="J68" s="14"/>
    </row>
    <row r="69" spans="1:10">
      <c r="A69" s="1311">
        <f>'Operating Detail (3)'!A32</f>
        <v>0</v>
      </c>
      <c r="B69" s="1312"/>
      <c r="C69" s="217" t="e">
        <f t="array" ref="C69">INDEX('Operating Detail (3)'!$C32:$AF32,0,MATCH(1,('Operating Detail (3)'!$C$12:$AF$12="New")*('Operating Detail (3)'!$C$121:$AF$121='Budget Narrative (3)'!$I$2),0))</f>
        <v>#N/A</v>
      </c>
      <c r="D69" s="523"/>
      <c r="E69" s="525"/>
      <c r="F69" s="752"/>
      <c r="I69" s="7"/>
    </row>
    <row r="70" spans="1:10">
      <c r="A70" s="1311">
        <f>'Operating Detail (3)'!A33</f>
        <v>0</v>
      </c>
      <c r="B70" s="1312"/>
      <c r="C70" s="217" t="e">
        <f t="array" ref="C70">INDEX('Operating Detail (3)'!$C33:$AF33,0,MATCH(1,('Operating Detail (3)'!$C$12:$AF$12="New")*('Operating Detail (3)'!$C$121:$AF$121='Budget Narrative (3)'!$I$2),0))</f>
        <v>#N/A</v>
      </c>
      <c r="D70" s="523"/>
      <c r="E70" s="525"/>
      <c r="F70" s="752"/>
      <c r="I70" s="7"/>
      <c r="J70" s="14"/>
    </row>
    <row r="71" spans="1:10">
      <c r="A71" s="1311">
        <f>'Operating Detail (3)'!A34</f>
        <v>0</v>
      </c>
      <c r="B71" s="1312"/>
      <c r="C71" s="217" t="e">
        <f t="array" ref="C71">INDEX('Operating Detail (3)'!$C34:$AF34,0,MATCH(1,('Operating Detail (3)'!$C$12:$AF$12="New")*('Operating Detail (3)'!$C$121:$AF$121='Budget Narrative (3)'!$I$2),0))</f>
        <v>#N/A</v>
      </c>
      <c r="D71" s="523"/>
      <c r="E71" s="525"/>
      <c r="F71" s="752"/>
      <c r="I71" s="7"/>
      <c r="J71" s="14"/>
    </row>
    <row r="72" spans="1:10">
      <c r="A72" s="1311">
        <f>'Operating Detail (3)'!A35</f>
        <v>0</v>
      </c>
      <c r="B72" s="1312"/>
      <c r="C72" s="217" t="e">
        <f t="array" ref="C72">INDEX('Operating Detail (3)'!$C35:$AF35,0,MATCH(1,('Operating Detail (3)'!$C$12:$AF$12="New")*('Operating Detail (3)'!$C$121:$AF$121='Budget Narrative (3)'!$I$2),0))</f>
        <v>#N/A</v>
      </c>
      <c r="D72" s="523"/>
      <c r="E72" s="525"/>
      <c r="F72" s="752"/>
      <c r="I72" s="7"/>
      <c r="J72" s="14"/>
    </row>
    <row r="73" spans="1:10">
      <c r="A73" s="1311">
        <f>'Operating Detail (3)'!A36</f>
        <v>0</v>
      </c>
      <c r="B73" s="1312"/>
      <c r="C73" s="217" t="e">
        <f t="array" ref="C73">INDEX('Operating Detail (3)'!$C36:$AF36,0,MATCH(1,('Operating Detail (3)'!$C$12:$AF$12="New")*('Operating Detail (3)'!$C$121:$AF$121='Budget Narrative (3)'!$I$2),0))</f>
        <v>#N/A</v>
      </c>
      <c r="D73" s="523"/>
      <c r="E73" s="525"/>
      <c r="F73" s="752"/>
    </row>
    <row r="74" spans="1:10">
      <c r="A74" s="1311">
        <f>'Operating Detail (3)'!A37</f>
        <v>0</v>
      </c>
      <c r="B74" s="1312"/>
      <c r="C74" s="217" t="e">
        <f t="array" ref="C74">INDEX('Operating Detail (3)'!$C37:$AF37,0,MATCH(1,('Operating Detail (3)'!$C$12:$AF$12="New")*('Operating Detail (3)'!$C$121:$AF$121='Budget Narrative (3)'!$I$2),0))</f>
        <v>#N/A</v>
      </c>
      <c r="D74" s="523"/>
      <c r="E74" s="525"/>
      <c r="F74" s="752"/>
      <c r="I74" s="7"/>
      <c r="J74" s="4"/>
    </row>
    <row r="75" spans="1:10">
      <c r="A75" s="1311">
        <f>'Operating Detail (3)'!A38</f>
        <v>0</v>
      </c>
      <c r="B75" s="1312"/>
      <c r="C75" s="217" t="e">
        <f t="array" ref="C75">INDEX('Operating Detail (3)'!$C38:$AF38,0,MATCH(1,('Operating Detail (3)'!$C$12:$AF$12="New")*('Operating Detail (3)'!$C$121:$AF$121='Budget Narrative (3)'!$I$2),0))</f>
        <v>#N/A</v>
      </c>
      <c r="D75" s="523"/>
      <c r="E75" s="525"/>
      <c r="F75" s="752"/>
      <c r="I75" s="7"/>
      <c r="J75" s="4"/>
    </row>
    <row r="76" spans="1:10">
      <c r="A76" s="1311">
        <f>'Operating Detail (3)'!A39</f>
        <v>0</v>
      </c>
      <c r="B76" s="1312"/>
      <c r="C76" s="217" t="e">
        <f t="array" ref="C76">INDEX('Operating Detail (3)'!$C39:$AF39,0,MATCH(1,('Operating Detail (3)'!$C$12:$AF$12="New")*('Operating Detail (3)'!$C$121:$AF$121='Budget Narrative (3)'!$I$2),0))</f>
        <v>#N/A</v>
      </c>
      <c r="D76" s="523"/>
      <c r="E76" s="525"/>
      <c r="F76" s="752"/>
      <c r="I76" s="7"/>
      <c r="J76" s="4"/>
    </row>
    <row r="77" spans="1:10">
      <c r="A77" s="1311">
        <f>'Operating Detail (3)'!A40</f>
        <v>0</v>
      </c>
      <c r="B77" s="1312"/>
      <c r="C77" s="217" t="e">
        <f t="array" ref="C77">INDEX('Operating Detail (3)'!$C40:$AF40,0,MATCH(1,('Operating Detail (3)'!$C$12:$AF$12="New")*('Operating Detail (3)'!$C$121:$AF$121='Budget Narrative (3)'!$I$2),0))</f>
        <v>#N/A</v>
      </c>
      <c r="D77" s="523"/>
      <c r="E77" s="525"/>
      <c r="F77" s="752"/>
    </row>
    <row r="78" spans="1:10">
      <c r="A78" s="1311">
        <f>'Operating Detail (3)'!A41</f>
        <v>0</v>
      </c>
      <c r="B78" s="1312"/>
      <c r="C78" s="217" t="e">
        <f t="array" ref="C78">INDEX('Operating Detail (3)'!$C41:$AF41,0,MATCH(1,('Operating Detail (3)'!$C$12:$AF$12="New")*('Operating Detail (3)'!$C$121:$AF$121='Budget Narrative (3)'!$I$2),0))</f>
        <v>#N/A</v>
      </c>
      <c r="D78" s="523"/>
      <c r="E78" s="525"/>
      <c r="F78" s="752"/>
      <c r="I78" s="7"/>
      <c r="J78" s="14"/>
    </row>
    <row r="79" spans="1:10">
      <c r="A79" s="1311">
        <f>'Operating Detail (3)'!A42</f>
        <v>0</v>
      </c>
      <c r="B79" s="1312"/>
      <c r="C79" s="217" t="e">
        <f t="array" ref="C79">INDEX('Operating Detail (3)'!$C42:$AF42,0,MATCH(1,('Operating Detail (3)'!$C$12:$AF$12="New")*('Operating Detail (3)'!$C$121:$AF$121='Budget Narrative (3)'!$I$2),0))</f>
        <v>#N/A</v>
      </c>
      <c r="D79" s="523"/>
      <c r="E79" s="525"/>
      <c r="F79" s="752"/>
      <c r="I79" s="7"/>
      <c r="J79" s="14"/>
    </row>
    <row r="80" spans="1:10">
      <c r="A80" s="1311">
        <f>'Operating Detail (3)'!A43</f>
        <v>0</v>
      </c>
      <c r="B80" s="1312"/>
      <c r="C80" s="217" t="e">
        <f t="array" ref="C80">INDEX('Operating Detail (3)'!$C43:$AF43,0,MATCH(1,('Operating Detail (3)'!$C$12:$AF$12="New")*('Operating Detail (3)'!$C$121:$AF$121='Budget Narrative (3)'!$I$2),0))</f>
        <v>#N/A</v>
      </c>
      <c r="D80" s="523"/>
      <c r="E80" s="525"/>
      <c r="F80" s="752"/>
      <c r="I80" s="7"/>
      <c r="J80" s="14"/>
    </row>
    <row r="81" spans="1:10">
      <c r="A81" s="1311">
        <f>'Operating Detail (3)'!A44</f>
        <v>0</v>
      </c>
      <c r="B81" s="1312"/>
      <c r="C81" s="217" t="e">
        <f t="array" ref="C81">INDEX('Operating Detail (3)'!$C44:$AF44,0,MATCH(1,('Operating Detail (3)'!$C$12:$AF$12="New")*('Operating Detail (3)'!$C$121:$AF$121='Budget Narrative (3)'!$I$2),0))</f>
        <v>#N/A</v>
      </c>
      <c r="D81" s="523"/>
      <c r="E81" s="525"/>
      <c r="F81" s="752"/>
      <c r="I81" s="7"/>
      <c r="J81" s="14"/>
    </row>
    <row r="82" spans="1:10">
      <c r="A82" s="1311">
        <f>'Operating Detail (3)'!A45</f>
        <v>0</v>
      </c>
      <c r="B82" s="1312"/>
      <c r="C82" s="217" t="e">
        <f t="array" ref="C82">INDEX('Operating Detail (3)'!$C45:$AF45,0,MATCH(1,('Operating Detail (3)'!$C$12:$AF$12="New")*('Operating Detail (3)'!$C$121:$AF$121='Budget Narrative (3)'!$I$2),0))</f>
        <v>#N/A</v>
      </c>
      <c r="D82" s="523"/>
      <c r="E82" s="525"/>
      <c r="F82" s="752"/>
      <c r="I82" s="7"/>
      <c r="J82" s="14"/>
    </row>
    <row r="83" spans="1:10">
      <c r="A83" s="1311">
        <f>'Operating Detail (3)'!A46</f>
        <v>0</v>
      </c>
      <c r="B83" s="1312"/>
      <c r="C83" s="217" t="e">
        <f t="array" ref="C83">INDEX('Operating Detail (3)'!$C46:$AF46,0,MATCH(1,('Operating Detail (3)'!$C$12:$AF$12="New")*('Operating Detail (3)'!$C$121:$AF$121='Budget Narrative (3)'!$I$2),0))</f>
        <v>#N/A</v>
      </c>
      <c r="D83" s="523"/>
      <c r="E83" s="525"/>
      <c r="F83" s="752"/>
      <c r="I83" s="7"/>
      <c r="J83" s="14"/>
    </row>
    <row r="84" spans="1:10">
      <c r="A84" s="1311">
        <f>'Operating Detail (3)'!A47</f>
        <v>0</v>
      </c>
      <c r="B84" s="1312"/>
      <c r="C84" s="217" t="e">
        <f t="array" ref="C84">INDEX('Operating Detail (3)'!$C47:$AF47,0,MATCH(1,('Operating Detail (3)'!$C$12:$AF$12="New")*('Operating Detail (3)'!$C$121:$AF$121='Budget Narrative (3)'!$I$2),0))</f>
        <v>#N/A</v>
      </c>
      <c r="D84" s="523"/>
      <c r="E84" s="525"/>
      <c r="F84" s="752"/>
      <c r="I84" s="7"/>
      <c r="J84" s="14"/>
    </row>
    <row r="85" spans="1:10">
      <c r="A85" s="1311">
        <f>'Operating Detail (3)'!A48</f>
        <v>0</v>
      </c>
      <c r="B85" s="1312"/>
      <c r="C85" s="217" t="e">
        <f t="array" ref="C85">INDEX('Operating Detail (3)'!$C48:$AF48,0,MATCH(1,('Operating Detail (3)'!$C$12:$AF$12="New")*('Operating Detail (3)'!$C$121:$AF$121='Budget Narrative (3)'!$I$2),0))</f>
        <v>#N/A</v>
      </c>
      <c r="D85" s="523"/>
      <c r="E85" s="525"/>
      <c r="F85" s="752"/>
      <c r="I85" s="7"/>
      <c r="J85" s="14"/>
    </row>
    <row r="86" spans="1:10">
      <c r="A86" s="1311">
        <f>'Operating Detail (3)'!A49</f>
        <v>0</v>
      </c>
      <c r="B86" s="1312"/>
      <c r="C86" s="217" t="e">
        <f t="array" ref="C86">INDEX('Operating Detail (3)'!$C49:$AF49,0,MATCH(1,('Operating Detail (3)'!$C$12:$AF$12="New")*('Operating Detail (3)'!$C$121:$AF$121='Budget Narrative (3)'!$I$2),0))</f>
        <v>#N/A</v>
      </c>
      <c r="D86" s="523"/>
      <c r="E86" s="525"/>
      <c r="F86" s="752"/>
      <c r="I86" s="7"/>
      <c r="J86" s="14"/>
    </row>
    <row r="87" spans="1:10">
      <c r="A87" s="1311">
        <f>'Operating Detail (3)'!A50</f>
        <v>0</v>
      </c>
      <c r="B87" s="1312"/>
      <c r="C87" s="217" t="e">
        <f t="array" ref="C87">INDEX('Operating Detail (3)'!$C50:$AF50,0,MATCH(1,('Operating Detail (3)'!$C$12:$AF$12="New")*('Operating Detail (3)'!$C$121:$AF$121='Budget Narrative (3)'!$I$2),0))</f>
        <v>#N/A</v>
      </c>
      <c r="D87" s="523"/>
      <c r="E87" s="525"/>
      <c r="F87" s="752"/>
      <c r="I87" s="7"/>
      <c r="J87" s="14"/>
    </row>
    <row r="88" spans="1:10">
      <c r="A88" s="1311">
        <f>'Operating Detail (3)'!A51</f>
        <v>0</v>
      </c>
      <c r="B88" s="1312"/>
      <c r="C88" s="217" t="e">
        <f t="array" ref="C88">INDEX('Operating Detail (3)'!$C51:$AF51,0,MATCH(1,('Operating Detail (3)'!$C$12:$AF$12="New")*('Operating Detail (3)'!$C$121:$AF$121='Budget Narrative (3)'!$I$2),0))</f>
        <v>#N/A</v>
      </c>
      <c r="D88" s="523"/>
      <c r="E88" s="525"/>
      <c r="F88" s="752"/>
      <c r="I88" s="7"/>
      <c r="J88" s="14"/>
    </row>
    <row r="89" spans="1:10">
      <c r="A89" s="1311">
        <f>'Operating Detail (3)'!A52</f>
        <v>0</v>
      </c>
      <c r="B89" s="1312"/>
      <c r="C89" s="217" t="e">
        <f t="array" ref="C89">INDEX('Operating Detail (3)'!$C52:$AF52,0,MATCH(1,('Operating Detail (3)'!$C$12:$AF$12="New")*('Operating Detail (3)'!$C$121:$AF$121='Budget Narrative (3)'!$I$2),0))</f>
        <v>#N/A</v>
      </c>
      <c r="D89" s="523"/>
      <c r="E89" s="525"/>
      <c r="F89" s="752"/>
      <c r="I89" s="7"/>
      <c r="J89" s="14"/>
    </row>
    <row r="90" spans="1:10">
      <c r="A90" s="1311">
        <f>'Operating Detail (3)'!A53</f>
        <v>0</v>
      </c>
      <c r="B90" s="1312"/>
      <c r="C90" s="217" t="e">
        <f t="array" ref="C90">INDEX('Operating Detail (3)'!$C53:$AF53,0,MATCH(1,('Operating Detail (3)'!$C$12:$AF$12="New")*('Operating Detail (3)'!$C$121:$AF$121='Budget Narrative (3)'!$I$2),0))</f>
        <v>#N/A</v>
      </c>
      <c r="D90" s="523"/>
      <c r="E90" s="525"/>
      <c r="F90" s="752"/>
      <c r="I90" s="7"/>
      <c r="J90" s="14"/>
    </row>
    <row r="91" spans="1:10">
      <c r="A91" s="1311">
        <f>'Operating Detail (3)'!A54</f>
        <v>0</v>
      </c>
      <c r="B91" s="1312"/>
      <c r="C91" s="217" t="e">
        <f t="array" ref="C91">INDEX('Operating Detail (3)'!$C54:$AF54,0,MATCH(1,('Operating Detail (3)'!$C$12:$AF$12="New")*('Operating Detail (3)'!$C$121:$AF$121='Budget Narrative (3)'!$I$2),0))</f>
        <v>#N/A</v>
      </c>
      <c r="D91" s="523"/>
      <c r="E91" s="525"/>
      <c r="F91" s="752"/>
      <c r="I91" s="7"/>
      <c r="J91" s="14"/>
    </row>
    <row r="92" spans="1:10">
      <c r="A92" s="1311">
        <f>'Operating Detail (3)'!A55</f>
        <v>0</v>
      </c>
      <c r="B92" s="1312"/>
      <c r="C92" s="217" t="e">
        <f t="array" ref="C92">INDEX('Operating Detail (3)'!$C55:$AF55,0,MATCH(1,('Operating Detail (3)'!$C$12:$AF$12="New")*('Operating Detail (3)'!$C$121:$AF$121='Budget Narrative (3)'!$I$2),0))</f>
        <v>#N/A</v>
      </c>
      <c r="D92" s="523"/>
      <c r="E92" s="525"/>
      <c r="F92" s="752"/>
      <c r="I92" s="7"/>
      <c r="J92" s="14"/>
    </row>
    <row r="93" spans="1:10">
      <c r="A93" s="1319" t="str">
        <f>'Operating Detail (3)'!A56</f>
        <v>Consultants:</v>
      </c>
      <c r="B93" s="1320"/>
      <c r="C93" s="527"/>
      <c r="D93" s="527"/>
      <c r="E93" s="528"/>
      <c r="F93" s="752"/>
      <c r="I93" s="7"/>
      <c r="J93" s="14"/>
    </row>
    <row r="94" spans="1:10">
      <c r="A94" s="1311">
        <f>'Operating Detail (3)'!A57</f>
        <v>0</v>
      </c>
      <c r="B94" s="1312"/>
      <c r="C94" s="217" t="e">
        <f t="array" ref="C94">INDEX('Operating Detail (3)'!$C57:$AF57,0,MATCH(1,('Operating Detail (3)'!$C$12:$AF$12="New")*('Operating Detail (3)'!$C$121:$AF$121='Budget Narrative (3)'!$I$2),0))</f>
        <v>#N/A</v>
      </c>
      <c r="D94" s="523"/>
      <c r="E94" s="525"/>
      <c r="F94" s="752"/>
      <c r="I94" s="7"/>
      <c r="J94" s="14"/>
    </row>
    <row r="95" spans="1:10">
      <c r="A95" s="1311">
        <f>'Operating Detail (3)'!A58</f>
        <v>0</v>
      </c>
      <c r="B95" s="1312"/>
      <c r="C95" s="217" t="e">
        <f t="array" ref="C95">INDEX('Operating Detail (3)'!$C58:$AF58,0,MATCH(1,('Operating Detail (3)'!$C$12:$AF$12="New")*('Operating Detail (3)'!$C$121:$AF$121='Budget Narrative (3)'!$I$2),0))</f>
        <v>#N/A</v>
      </c>
      <c r="D95" s="523"/>
      <c r="E95" s="525"/>
      <c r="F95" s="752"/>
      <c r="I95" s="7"/>
      <c r="J95" s="14"/>
    </row>
    <row r="96" spans="1:10">
      <c r="A96" s="1311">
        <f>'Operating Detail (3)'!A59</f>
        <v>0</v>
      </c>
      <c r="B96" s="1312"/>
      <c r="C96" s="217" t="e">
        <f t="array" ref="C96">INDEX('Operating Detail (3)'!$C59:$AF59,0,MATCH(1,('Operating Detail (3)'!$C$12:$AF$12="New")*('Operating Detail (3)'!$C$121:$AF$121='Budget Narrative (3)'!$I$2),0))</f>
        <v>#N/A</v>
      </c>
      <c r="D96" s="523"/>
      <c r="E96" s="525"/>
      <c r="F96" s="752"/>
      <c r="I96" s="7"/>
      <c r="J96" s="14"/>
    </row>
    <row r="97" spans="1:10">
      <c r="A97" s="1311">
        <f>'Operating Detail (3)'!A60</f>
        <v>0</v>
      </c>
      <c r="B97" s="1312"/>
      <c r="C97" s="217" t="e">
        <f t="array" ref="C97">INDEX('Operating Detail (3)'!$C60:$AF60,0,MATCH(1,('Operating Detail (3)'!$C$12:$AF$12="New")*('Operating Detail (3)'!$C$121:$AF$121='Budget Narrative (3)'!$I$2),0))</f>
        <v>#N/A</v>
      </c>
      <c r="D97" s="523"/>
      <c r="E97" s="525"/>
      <c r="F97" s="752"/>
      <c r="I97" s="7"/>
      <c r="J97" s="14"/>
    </row>
    <row r="98" spans="1:10">
      <c r="A98" s="1311">
        <f>'Operating Detail (3)'!A61</f>
        <v>0</v>
      </c>
      <c r="B98" s="1312"/>
      <c r="C98" s="217" t="e">
        <f t="array" ref="C98">INDEX('Operating Detail (3)'!$C61:$AF61,0,MATCH(1,('Operating Detail (3)'!$C$12:$AF$12="New")*('Operating Detail (3)'!$C$121:$AF$121='Budget Narrative (3)'!$I$2),0))</f>
        <v>#N/A</v>
      </c>
      <c r="D98" s="523"/>
      <c r="E98" s="525"/>
      <c r="F98" s="752"/>
      <c r="I98" s="7"/>
      <c r="J98" s="14"/>
    </row>
    <row r="99" spans="1:10">
      <c r="A99" s="1311">
        <f>'Operating Detail (3)'!A62</f>
        <v>0</v>
      </c>
      <c r="B99" s="1312"/>
      <c r="C99" s="217" t="e">
        <f t="array" ref="C99">INDEX('Operating Detail (3)'!$C62:$AF62,0,MATCH(1,('Operating Detail (3)'!$C$12:$AF$12="New")*('Operating Detail (3)'!$C$121:$AF$121='Budget Narrative (3)'!$I$2),0))</f>
        <v>#N/A</v>
      </c>
      <c r="D99" s="523"/>
      <c r="E99" s="525"/>
      <c r="F99" s="752"/>
      <c r="I99" s="7"/>
      <c r="J99" s="14"/>
    </row>
    <row r="100" spans="1:10">
      <c r="A100" s="1311">
        <f>'Operating Detail (3)'!A63</f>
        <v>0</v>
      </c>
      <c r="B100" s="1312"/>
      <c r="C100" s="217" t="e">
        <f t="array" ref="C100">INDEX('Operating Detail (3)'!$C63:$AF63,0,MATCH(1,('Operating Detail (3)'!$C$12:$AF$12="New")*('Operating Detail (3)'!$C$121:$AF$121='Budget Narrative (3)'!$I$2),0))</f>
        <v>#N/A</v>
      </c>
      <c r="D100" s="523"/>
      <c r="E100" s="525"/>
      <c r="F100" s="752"/>
      <c r="I100" s="7"/>
      <c r="J100" s="14"/>
    </row>
    <row r="101" spans="1:10">
      <c r="A101" s="1311">
        <f>'Operating Detail (3)'!A64</f>
        <v>0</v>
      </c>
      <c r="B101" s="1312"/>
      <c r="C101" s="217" t="e">
        <f t="array" ref="C101">INDEX('Operating Detail (3)'!$C64:$AF64,0,MATCH(1,('Operating Detail (3)'!$C$12:$AF$12="New")*('Operating Detail (3)'!$C$121:$AF$121='Budget Narrative (3)'!$I$2),0))</f>
        <v>#N/A</v>
      </c>
      <c r="D101" s="523"/>
      <c r="E101" s="525"/>
      <c r="F101" s="752"/>
      <c r="I101" s="7"/>
      <c r="J101" s="14"/>
    </row>
    <row r="102" spans="1:10">
      <c r="A102" s="1311">
        <f>'Operating Detail (3)'!A65</f>
        <v>0</v>
      </c>
      <c r="B102" s="1312"/>
      <c r="C102" s="217" t="e">
        <f t="array" ref="C102">INDEX('Operating Detail (3)'!$C65:$AF65,0,MATCH(1,('Operating Detail (3)'!$C$12:$AF$12="New")*('Operating Detail (3)'!$C$121:$AF$121='Budget Narrative (3)'!$I$2),0))</f>
        <v>#N/A</v>
      </c>
      <c r="D102" s="523"/>
      <c r="E102" s="525"/>
      <c r="F102" s="752"/>
      <c r="I102" s="7"/>
      <c r="J102" s="14"/>
    </row>
    <row r="103" spans="1:10">
      <c r="A103" s="1311">
        <f>'Operating Detail (3)'!A66</f>
        <v>0</v>
      </c>
      <c r="B103" s="1312"/>
      <c r="C103" s="217" t="e">
        <f t="array" ref="C103">INDEX('Operating Detail (3)'!$C66:$AF66,0,MATCH(1,('Operating Detail (3)'!$C$12:$AF$12="New")*('Operating Detail (3)'!$C$121:$AF$121='Budget Narrative (3)'!$I$2),0))</f>
        <v>#N/A</v>
      </c>
      <c r="D103" s="523"/>
      <c r="E103" s="525"/>
      <c r="F103" s="752"/>
      <c r="I103" s="7"/>
      <c r="J103" s="14"/>
    </row>
    <row r="104" spans="1:10">
      <c r="A104" s="1311">
        <f>'Operating Detail (3)'!A67</f>
        <v>0</v>
      </c>
      <c r="B104" s="1312"/>
      <c r="C104" s="217" t="e">
        <f t="array" ref="C104">INDEX('Operating Detail (3)'!$C67:$AF67,0,MATCH(1,('Operating Detail (3)'!$C$12:$AF$12="New")*('Operating Detail (3)'!$C$121:$AF$121='Budget Narrative (3)'!$I$2),0))</f>
        <v>#N/A</v>
      </c>
      <c r="D104" s="523"/>
      <c r="E104" s="525"/>
      <c r="F104" s="752"/>
      <c r="I104" s="7"/>
      <c r="J104" s="14"/>
    </row>
    <row r="105" spans="1:10">
      <c r="A105" s="1311"/>
      <c r="B105" s="1312"/>
      <c r="C105" s="217"/>
      <c r="D105" s="165"/>
      <c r="E105" s="205"/>
      <c r="F105" s="752"/>
      <c r="I105" s="7"/>
      <c r="J105" s="14"/>
    </row>
    <row r="106" spans="1:10">
      <c r="A106" s="1317" t="str">
        <f>'Operating Detail (3)'!A68</f>
        <v>TOTAL OPERATING EXPENSES</v>
      </c>
      <c r="B106" s="1318"/>
      <c r="C106" s="579" t="e">
        <f>SUM(C51:C105)</f>
        <v>#N/A</v>
      </c>
      <c r="D106" s="14"/>
      <c r="E106" s="204"/>
      <c r="F106" s="3"/>
      <c r="I106" s="7"/>
      <c r="J106" s="14"/>
    </row>
    <row r="107" spans="1:10" s="593" customFormat="1" ht="13.5" thickBot="1">
      <c r="A107" s="594" t="s">
        <v>326</v>
      </c>
      <c r="B107" s="595" t="e">
        <f t="array" ref="B107">INDEX('Summary (3)'!E26:AH26,0,MATCH(1,('Summary (3)'!$E$21:$AH$21="New")*('Summary (3)'!$E$87:$AH$87='Budget Narrative (3)'!$I$2),0))</f>
        <v>#N/A</v>
      </c>
      <c r="C107" s="596" t="e">
        <f t="array" ref="C107">INDEX('Summary (3)'!E27:AH27,0,MATCH(1,('Summary (3)'!$E$21:$AH$21="New")*('Summary (3)'!$E$87:$AH$87='Budget Narrative (3)'!$I$2),0))</f>
        <v>#N/A</v>
      </c>
      <c r="D107" s="597"/>
      <c r="E107" s="598"/>
      <c r="F107" s="599"/>
      <c r="G107" s="590"/>
      <c r="H107" s="590"/>
      <c r="J107" s="592"/>
    </row>
    <row r="108" spans="1:10">
      <c r="A108" s="3"/>
      <c r="B108" s="6"/>
      <c r="C108" s="167"/>
      <c r="E108" s="3"/>
      <c r="F108" s="3"/>
      <c r="H108" s="569"/>
      <c r="I108" s="5"/>
      <c r="J108" s="4"/>
    </row>
    <row r="109" spans="1:10" ht="13" thickBot="1">
      <c r="A109" s="3"/>
      <c r="B109" s="6"/>
      <c r="C109" s="167"/>
      <c r="E109" s="3"/>
      <c r="F109" s="3"/>
      <c r="H109" s="569"/>
      <c r="I109" s="5"/>
      <c r="J109" s="4"/>
    </row>
    <row r="110" spans="1:10" s="4" customFormat="1" ht="25.5" customHeight="1">
      <c r="A110" s="1315" t="s">
        <v>327</v>
      </c>
      <c r="B110" s="1316"/>
      <c r="C110" s="198" t="s">
        <v>328</v>
      </c>
      <c r="D110" s="197" t="s">
        <v>319</v>
      </c>
      <c r="E110" s="199" t="s">
        <v>320</v>
      </c>
      <c r="F110" s="184"/>
      <c r="G110" s="567"/>
      <c r="H110" s="567"/>
    </row>
    <row r="111" spans="1:10">
      <c r="A111" s="1311">
        <f>'Operating Detail (3)'!A71</f>
        <v>0</v>
      </c>
      <c r="B111" s="1312"/>
      <c r="C111" s="217" t="e">
        <f t="array" ref="C111">INDEX('Operating Detail (3)'!$C71:$AF71,0,MATCH(1,('Operating Detail (3)'!$C$12:$AF$12="New")*('Operating Detail (3)'!$C$121:$AF$121='Budget Narrative (3)'!$I$2),0))</f>
        <v>#N/A</v>
      </c>
      <c r="D111" s="20"/>
      <c r="E111" s="200"/>
      <c r="F111" s="752"/>
    </row>
    <row r="112" spans="1:10">
      <c r="A112" s="1311">
        <f>'Operating Detail (3)'!A72</f>
        <v>0</v>
      </c>
      <c r="B112" s="1312"/>
      <c r="C112" s="217" t="e">
        <f t="array" ref="C112">INDEX('Operating Detail (3)'!$C72:$AF72,0,MATCH(1,('Operating Detail (3)'!$C$12:$AF$12="New")*('Operating Detail (3)'!$C$121:$AF$121='Budget Narrative (3)'!$I$2),0))</f>
        <v>#N/A</v>
      </c>
      <c r="D112" s="20"/>
      <c r="E112" s="200"/>
      <c r="F112" s="752"/>
    </row>
    <row r="113" spans="1:6">
      <c r="A113" s="1311">
        <f>'Operating Detail (3)'!A73</f>
        <v>0</v>
      </c>
      <c r="B113" s="1312"/>
      <c r="C113" s="217" t="e">
        <f t="array" ref="C113">INDEX('Operating Detail (3)'!$C73:$AF73,0,MATCH(1,('Operating Detail (3)'!$C$12:$AF$12="New")*('Operating Detail (3)'!$C$121:$AF$121='Budget Narrative (3)'!$I$2),0))</f>
        <v>#N/A</v>
      </c>
      <c r="D113" s="20"/>
      <c r="E113" s="200"/>
      <c r="F113" s="752"/>
    </row>
    <row r="114" spans="1:6">
      <c r="A114" s="1311">
        <f>'Operating Detail (3)'!A74</f>
        <v>0</v>
      </c>
      <c r="B114" s="1312"/>
      <c r="C114" s="217" t="e">
        <f t="array" ref="C114">INDEX('Operating Detail (3)'!$C74:$AF74,0,MATCH(1,('Operating Detail (3)'!$C$12:$AF$12="New")*('Operating Detail (3)'!$C$121:$AF$121='Budget Narrative (3)'!$I$2),0))</f>
        <v>#N/A</v>
      </c>
      <c r="D114" s="20"/>
      <c r="E114" s="200"/>
      <c r="F114" s="752"/>
    </row>
    <row r="115" spans="1:6">
      <c r="A115" s="1311">
        <f>'Operating Detail (3)'!A75</f>
        <v>0</v>
      </c>
      <c r="B115" s="1312"/>
      <c r="C115" s="217" t="e">
        <f t="array" ref="C115">INDEX('Operating Detail (3)'!$C75:$AF75,0,MATCH(1,('Operating Detail (3)'!$C$12:$AF$12="New")*('Operating Detail (3)'!$C$121:$AF$121='Budget Narrative (3)'!$I$2),0))</f>
        <v>#N/A</v>
      </c>
      <c r="D115" s="20"/>
      <c r="E115" s="200"/>
      <c r="F115" s="752"/>
    </row>
    <row r="116" spans="1:6">
      <c r="A116" s="1311">
        <f>'Operating Detail (3)'!A76</f>
        <v>0</v>
      </c>
      <c r="B116" s="1312"/>
      <c r="C116" s="217" t="e">
        <f t="array" ref="C116">INDEX('Operating Detail (3)'!$C76:$AF76,0,MATCH(1,('Operating Detail (3)'!$C$12:$AF$12="New")*('Operating Detail (3)'!$C$121:$AF$121='Budget Narrative (3)'!$I$2),0))</f>
        <v>#N/A</v>
      </c>
      <c r="D116" s="20"/>
      <c r="E116" s="200"/>
      <c r="F116" s="752"/>
    </row>
    <row r="117" spans="1:6">
      <c r="A117" s="1311">
        <f>'Operating Detail (3)'!A77</f>
        <v>0</v>
      </c>
      <c r="B117" s="1312"/>
      <c r="C117" s="217" t="e">
        <f t="array" ref="C117">INDEX('Operating Detail (3)'!$C77:$AF77,0,MATCH(1,('Operating Detail (3)'!$C$12:$AF$12="New")*('Operating Detail (3)'!$C$121:$AF$121='Budget Narrative (3)'!$I$2),0))</f>
        <v>#N/A</v>
      </c>
      <c r="D117" s="20"/>
      <c r="E117" s="200"/>
      <c r="F117" s="752"/>
    </row>
    <row r="118" spans="1:6">
      <c r="A118" s="1311">
        <f>'Operating Detail (3)'!A78</f>
        <v>0</v>
      </c>
      <c r="B118" s="1312"/>
      <c r="C118" s="217" t="e">
        <f t="array" ref="C118">INDEX('Operating Detail (3)'!$C78:$AF78,0,MATCH(1,('Operating Detail (3)'!$C$12:$AF$12="New")*('Operating Detail (3)'!$C$121:$AF$121='Budget Narrative (3)'!$I$2),0))</f>
        <v>#N/A</v>
      </c>
      <c r="D118" s="20"/>
      <c r="E118" s="200"/>
      <c r="F118" s="752"/>
    </row>
    <row r="119" spans="1:6">
      <c r="A119" s="1311">
        <f>'Operating Detail (3)'!A79</f>
        <v>0</v>
      </c>
      <c r="B119" s="1312"/>
      <c r="C119" s="217" t="e">
        <f t="array" ref="C119">INDEX('Operating Detail (3)'!$C79:$AF79,0,MATCH(1,('Operating Detail (3)'!$C$12:$AF$12="New")*('Operating Detail (3)'!$C$121:$AF$121='Budget Narrative (3)'!$I$2),0))</f>
        <v>#N/A</v>
      </c>
      <c r="D119" s="20"/>
      <c r="E119" s="200"/>
      <c r="F119" s="752"/>
    </row>
    <row r="120" spans="1:6">
      <c r="A120" s="1311">
        <f>'Operating Detail (3)'!A80</f>
        <v>0</v>
      </c>
      <c r="B120" s="1312"/>
      <c r="C120" s="217" t="e">
        <f t="array" ref="C120">INDEX('Operating Detail (3)'!$C80:$AF80,0,MATCH(1,('Operating Detail (3)'!$C$12:$AF$12="New")*('Operating Detail (3)'!$C$121:$AF$121='Budget Narrative (3)'!$I$2),0))</f>
        <v>#N/A</v>
      </c>
      <c r="D120" s="20"/>
      <c r="E120" s="201"/>
      <c r="F120" s="752"/>
    </row>
    <row r="121" spans="1:6">
      <c r="A121" s="1319" t="str">
        <f>'Operating Detail (3)'!A81</f>
        <v>Subcontractors:</v>
      </c>
      <c r="B121" s="1320"/>
      <c r="C121" s="527"/>
      <c r="D121" s="527"/>
      <c r="E121" s="528"/>
      <c r="F121" s="752"/>
    </row>
    <row r="122" spans="1:6">
      <c r="A122" s="1311">
        <f>'Operating Detail (3)'!A82</f>
        <v>0</v>
      </c>
      <c r="B122" s="1312"/>
      <c r="C122" s="217" t="e">
        <f t="array" ref="C122">INDEX('Operating Detail (3)'!$C82:$AF82,0,MATCH(1,('Operating Detail (3)'!$C$12:$AF$12="New")*('Operating Detail (3)'!$C$121:$AF$121='Budget Narrative (3)'!$I$2),0))</f>
        <v>#N/A</v>
      </c>
      <c r="D122" s="20"/>
      <c r="E122" s="202"/>
      <c r="F122" s="752"/>
    </row>
    <row r="123" spans="1:6">
      <c r="A123" s="1311">
        <f>'Operating Detail (3)'!A83</f>
        <v>0</v>
      </c>
      <c r="B123" s="1312"/>
      <c r="C123" s="217" t="e">
        <f t="array" ref="C123">INDEX('Operating Detail (3)'!$C83:$AF83,0,MATCH(1,('Operating Detail (3)'!$C$12:$AF$12="New")*('Operating Detail (3)'!$C$121:$AF$121='Budget Narrative (3)'!$I$2),0))</f>
        <v>#N/A</v>
      </c>
      <c r="D123" s="20"/>
      <c r="E123" s="201"/>
      <c r="F123" s="752"/>
    </row>
    <row r="124" spans="1:6">
      <c r="A124" s="1311">
        <f>'Operating Detail (3)'!A84</f>
        <v>0</v>
      </c>
      <c r="B124" s="1312"/>
      <c r="C124" s="217" t="e">
        <f t="array" ref="C124">INDEX('Operating Detail (3)'!$C84:$AF84,0,MATCH(1,('Operating Detail (3)'!$C$12:$AF$12="New")*('Operating Detail (3)'!$C$121:$AF$121='Budget Narrative (3)'!$I$2),0))</f>
        <v>#N/A</v>
      </c>
      <c r="D124" s="20"/>
      <c r="E124" s="201"/>
      <c r="F124" s="752"/>
    </row>
    <row r="125" spans="1:6">
      <c r="A125" s="1311">
        <f>'Operating Detail (3)'!A85</f>
        <v>0</v>
      </c>
      <c r="B125" s="1312"/>
      <c r="C125" s="217" t="e">
        <f t="array" ref="C125">INDEX('Operating Detail (3)'!$C85:$AF85,0,MATCH(1,('Operating Detail (3)'!$C$12:$AF$12="New")*('Operating Detail (3)'!$C$121:$AF$121='Budget Narrative (3)'!$I$2),0))</f>
        <v>#N/A</v>
      </c>
      <c r="D125" s="20"/>
      <c r="E125" s="201"/>
      <c r="F125" s="752"/>
    </row>
    <row r="126" spans="1:6">
      <c r="A126" s="1311">
        <f>'Operating Detail (3)'!A86</f>
        <v>0</v>
      </c>
      <c r="B126" s="1312"/>
      <c r="C126" s="217" t="e">
        <f t="array" ref="C126">INDEX('Operating Detail (3)'!$C86:$AF86,0,MATCH(1,('Operating Detail (3)'!$C$12:$AF$12="New")*('Operating Detail (3)'!$C$121:$AF$121='Budget Narrative (3)'!$I$2),0))</f>
        <v>#N/A</v>
      </c>
      <c r="D126" s="20"/>
      <c r="E126" s="201"/>
      <c r="F126" s="752"/>
    </row>
    <row r="127" spans="1:6">
      <c r="A127" s="1311">
        <f>'Operating Detail (3)'!A87</f>
        <v>0</v>
      </c>
      <c r="B127" s="1312"/>
      <c r="C127" s="217" t="e">
        <f t="array" ref="C127">INDEX('Operating Detail (3)'!$C87:$AF87,0,MATCH(1,('Operating Detail (3)'!$C$12:$AF$12="New")*('Operating Detail (3)'!$C$121:$AF$121='Budget Narrative (3)'!$I$2),0))</f>
        <v>#N/A</v>
      </c>
      <c r="E127" s="203"/>
    </row>
    <row r="128" spans="1:6">
      <c r="A128" s="1311">
        <f>'Operating Detail (3)'!A88</f>
        <v>0</v>
      </c>
      <c r="B128" s="1312"/>
      <c r="C128" s="217" t="e">
        <f t="array" ref="C128">INDEX('Operating Detail (3)'!$C88:$AF88,0,MATCH(1,('Operating Detail (3)'!$C$12:$AF$12="New")*('Operating Detail (3)'!$C$121:$AF$121='Budget Narrative (3)'!$I$2),0))</f>
        <v>#N/A</v>
      </c>
      <c r="E128" s="203"/>
    </row>
    <row r="129" spans="1:8">
      <c r="A129" s="1311">
        <f>'Operating Detail (3)'!A89</f>
        <v>0</v>
      </c>
      <c r="B129" s="1312"/>
      <c r="C129" s="217" t="e">
        <f t="array" ref="C129">INDEX('Operating Detail (3)'!$C89:$AF89,0,MATCH(1,('Operating Detail (3)'!$C$12:$AF$12="New")*('Operating Detail (3)'!$C$121:$AF$121='Budget Narrative (3)'!$I$2),0))</f>
        <v>#N/A</v>
      </c>
      <c r="E129" s="203"/>
    </row>
    <row r="130" spans="1:8">
      <c r="A130" s="1311">
        <f>'Operating Detail (3)'!A90</f>
        <v>0</v>
      </c>
      <c r="B130" s="1312"/>
      <c r="C130" s="217" t="e">
        <f t="array" ref="C130">INDEX('Operating Detail (3)'!$C90:$AF90,0,MATCH(1,('Operating Detail (3)'!$C$12:$AF$12="New")*('Operating Detail (3)'!$C$121:$AF$121='Budget Narrative (3)'!$I$2),0))</f>
        <v>#N/A</v>
      </c>
      <c r="E130" s="203"/>
    </row>
    <row r="131" spans="1:8">
      <c r="A131" s="1311" t="str">
        <f>'Operating Detail (3)'!A91</f>
        <v>Subcontractor indirect (First $25k only)</v>
      </c>
      <c r="B131" s="1312"/>
      <c r="C131" s="217" t="e" cm="1">
        <f t="array" ref="C131">INDEX('Operating Detail - Start Up'!$C89:$G89,0,MATCH(1,('Operating Detail - Start Up'!$C$11:$G$11="New")*('Operating Detail - Start Up'!$C$115:$G$115='Budget Narrative - Start Up'!$H$3),0))</f>
        <v>#N/A</v>
      </c>
      <c r="E131" s="203"/>
    </row>
    <row r="132" spans="1:8">
      <c r="A132" s="1311"/>
      <c r="B132" s="1312"/>
      <c r="C132" s="217"/>
      <c r="E132" s="203"/>
    </row>
    <row r="133" spans="1:8" s="593" customFormat="1" ht="13" thickBot="1">
      <c r="A133" s="1313" t="str">
        <f>'Operating Detail (3)'!A93</f>
        <v>TOTAL OTHER EXPENSES</v>
      </c>
      <c r="B133" s="1314"/>
      <c r="C133" s="596" t="e">
        <f>SUM(C111:C131)</f>
        <v>#N/A</v>
      </c>
      <c r="D133" s="597"/>
      <c r="E133" s="600"/>
      <c r="F133" s="601"/>
      <c r="G133" s="590"/>
      <c r="H133" s="590"/>
    </row>
    <row r="134" spans="1:8">
      <c r="A134" s="1312">
        <f>'Operating Detail (3)'!A94</f>
        <v>0</v>
      </c>
      <c r="B134" s="1312"/>
      <c r="C134" s="217"/>
    </row>
    <row r="135" spans="1:8" ht="13" thickBot="1">
      <c r="A135" s="752"/>
      <c r="B135" s="752"/>
      <c r="C135" s="217"/>
    </row>
    <row r="136" spans="1:8" ht="12.75" customHeight="1">
      <c r="A136" s="1315" t="str">
        <f>'Operating Detail (3)'!A95</f>
        <v>CAPITAL EXPENSES</v>
      </c>
      <c r="B136" s="1316"/>
      <c r="C136" s="198" t="s">
        <v>328</v>
      </c>
      <c r="D136" s="197" t="s">
        <v>319</v>
      </c>
      <c r="E136" s="199" t="s">
        <v>320</v>
      </c>
    </row>
    <row r="137" spans="1:8">
      <c r="A137" s="1311">
        <f>'Operating Detail (3)'!A96</f>
        <v>0</v>
      </c>
      <c r="B137" s="1312"/>
      <c r="C137" s="217" t="e" cm="1">
        <f t="array" ref="C137">INDEX('Operating Detail - ML &amp; PM'!$C94:$G94,0,MATCH(1,('Operating Detail - ML &amp; PM'!$C$11:$G$11="New")*('Operating Detail - ML &amp; PM'!$C$118:$G$118='Budget Narrative - ML &amp; PM'!$H$3),0))</f>
        <v>#N/A</v>
      </c>
      <c r="E137" s="203"/>
    </row>
    <row r="138" spans="1:8">
      <c r="A138" s="1311">
        <f>'Operating Detail (3)'!A97</f>
        <v>0</v>
      </c>
      <c r="B138" s="1312"/>
      <c r="C138" s="217" t="e">
        <f t="array" ref="C138">INDEX('Operating Detail (3)'!$C97:$AF97,0,MATCH(1,('Operating Detail (3)'!$C$12:$AF$12="New")*('Operating Detail (3)'!$C$121:$AF$121='Budget Narrative (3)'!$I$2),0))</f>
        <v>#N/A</v>
      </c>
      <c r="E138" s="203"/>
    </row>
    <row r="139" spans="1:8">
      <c r="A139" s="1311">
        <f>'Operating Detail (3)'!A98</f>
        <v>0</v>
      </c>
      <c r="B139" s="1312"/>
      <c r="C139" s="217" t="e">
        <f t="array" ref="C139">INDEX('Operating Detail (3)'!$C98:$AF98,0,MATCH(1,('Operating Detail (3)'!$C$12:$AF$12="New")*('Operating Detail (3)'!$C$121:$AF$121='Budget Narrative (3)'!$I$2),0))</f>
        <v>#N/A</v>
      </c>
      <c r="E139" s="203"/>
    </row>
    <row r="140" spans="1:8">
      <c r="A140" s="1311">
        <f>'Operating Detail (3)'!A99</f>
        <v>0</v>
      </c>
      <c r="B140" s="1312"/>
      <c r="C140" s="217" t="e">
        <f t="array" ref="C140">INDEX('Operating Detail (3)'!$C99:$AF99,0,MATCH(1,('Operating Detail (3)'!$C$12:$AF$12="New")*('Operating Detail (3)'!$C$121:$AF$121='Budget Narrative (3)'!$I$2),0))</f>
        <v>#N/A</v>
      </c>
      <c r="E140" s="203"/>
    </row>
    <row r="141" spans="1:8">
      <c r="A141" s="1311">
        <f>'Operating Detail (3)'!A100</f>
        <v>0</v>
      </c>
      <c r="B141" s="1312"/>
      <c r="C141" s="217" t="e">
        <f t="array" ref="C141">INDEX('Operating Detail (3)'!$C100:$AF100,0,MATCH(1,('Operating Detail (3)'!$C$12:$AF$12="New")*('Operating Detail (3)'!$C$121:$AF$121='Budget Narrative (3)'!$I$2),0))</f>
        <v>#N/A</v>
      </c>
      <c r="E141" s="203"/>
    </row>
    <row r="142" spans="1:8">
      <c r="A142" s="1311">
        <f>'Operating Detail (3)'!A101</f>
        <v>0</v>
      </c>
      <c r="B142" s="1312"/>
      <c r="C142" s="217" t="e">
        <f t="array" ref="C142">INDEX('Operating Detail (3)'!$C101:$AF101,0,MATCH(1,('Operating Detail (3)'!$C$12:$AF$12="New")*('Operating Detail (3)'!$C$121:$AF$121='Budget Narrative (3)'!$I$2),0))</f>
        <v>#N/A</v>
      </c>
      <c r="E142" s="203"/>
    </row>
    <row r="143" spans="1:8">
      <c r="A143" s="1311">
        <f>'Operating Detail (3)'!A102</f>
        <v>0</v>
      </c>
      <c r="B143" s="1312"/>
      <c r="C143" s="217" t="e">
        <f t="array" ref="C143">INDEX('Operating Detail (3)'!$C102:$AF102,0,MATCH(1,('Operating Detail (3)'!$C$12:$AF$12="New")*('Operating Detail (3)'!$C$121:$AF$121='Budget Narrative (3)'!$I$2),0))</f>
        <v>#N/A</v>
      </c>
      <c r="E143" s="203"/>
    </row>
    <row r="144" spans="1:8">
      <c r="A144" s="1311">
        <f>'Operating Detail (3)'!A103</f>
        <v>0</v>
      </c>
      <c r="B144" s="1312"/>
      <c r="C144" s="217"/>
      <c r="E144" s="203"/>
    </row>
    <row r="145" spans="1:8" s="593" customFormat="1" ht="13" thickBot="1">
      <c r="A145" s="1313" t="str">
        <f>'Operating Detail (3)'!A104</f>
        <v>TOTAL CAPITAL EXPENSES</v>
      </c>
      <c r="B145" s="1314"/>
      <c r="C145" s="596" t="e">
        <f>SUM(C137:C143)</f>
        <v>#N/A</v>
      </c>
      <c r="D145" s="597"/>
      <c r="E145" s="600"/>
      <c r="F145" s="601"/>
      <c r="G145" s="590"/>
      <c r="H145" s="590"/>
    </row>
    <row r="146" spans="1:8">
      <c r="A146" s="1312"/>
      <c r="B146" s="1312"/>
      <c r="C146" s="217"/>
    </row>
    <row r="147" spans="1:8" ht="13" thickBot="1">
      <c r="A147" s="1312"/>
      <c r="B147" s="1312"/>
      <c r="C147" s="217"/>
    </row>
    <row r="148" spans="1:8" ht="13">
      <c r="A148" s="1315" t="s">
        <v>329</v>
      </c>
      <c r="B148" s="1316"/>
      <c r="C148" s="198" t="s">
        <v>328</v>
      </c>
      <c r="D148" s="197" t="s">
        <v>319</v>
      </c>
      <c r="E148" s="199" t="s">
        <v>320</v>
      </c>
    </row>
    <row r="149" spans="1:8">
      <c r="A149" s="1311"/>
      <c r="B149" s="1312"/>
      <c r="C149" s="217"/>
      <c r="E149" s="203"/>
    </row>
    <row r="150" spans="1:8">
      <c r="A150" s="1311"/>
      <c r="B150" s="1312"/>
      <c r="C150" s="217"/>
      <c r="E150" s="203"/>
    </row>
    <row r="151" spans="1:8">
      <c r="A151" s="1311"/>
      <c r="B151" s="1312"/>
      <c r="C151" s="217"/>
      <c r="E151" s="203"/>
    </row>
    <row r="152" spans="1:8">
      <c r="A152" s="1311"/>
      <c r="B152" s="1312"/>
      <c r="C152" s="217"/>
      <c r="E152" s="203"/>
    </row>
    <row r="153" spans="1:8">
      <c r="A153" s="1311"/>
      <c r="B153" s="1312"/>
      <c r="C153" s="217"/>
      <c r="E153" s="203"/>
    </row>
    <row r="154" spans="1:8">
      <c r="A154" s="1311"/>
      <c r="B154" s="1312"/>
      <c r="C154" s="217"/>
      <c r="E154" s="203"/>
    </row>
    <row r="155" spans="1:8">
      <c r="A155" s="1311"/>
      <c r="B155" s="1312"/>
      <c r="C155" s="217"/>
      <c r="E155" s="203"/>
    </row>
    <row r="156" spans="1:8">
      <c r="A156" s="1311"/>
      <c r="B156" s="1312"/>
      <c r="C156" s="217"/>
      <c r="E156" s="203"/>
    </row>
    <row r="157" spans="1:8">
      <c r="A157" s="1311"/>
      <c r="B157" s="1312"/>
      <c r="C157" s="217"/>
      <c r="E157" s="203"/>
    </row>
    <row r="158" spans="1:8">
      <c r="A158" s="1311"/>
      <c r="B158" s="1312"/>
      <c r="C158" s="217"/>
      <c r="E158" s="203"/>
    </row>
    <row r="159" spans="1:8">
      <c r="A159" s="1311"/>
      <c r="B159" s="1312"/>
      <c r="C159" s="217"/>
      <c r="E159" s="203"/>
    </row>
    <row r="160" spans="1:8">
      <c r="A160" s="1311"/>
      <c r="B160" s="1312"/>
      <c r="C160" s="217"/>
      <c r="E160" s="203"/>
    </row>
    <row r="161" spans="1:5">
      <c r="A161" s="1311"/>
      <c r="B161" s="1312"/>
      <c r="C161" s="217"/>
      <c r="E161" s="203"/>
    </row>
    <row r="162" spans="1:5">
      <c r="A162" s="1311"/>
      <c r="B162" s="1312"/>
      <c r="C162" s="217"/>
      <c r="E162" s="203"/>
    </row>
    <row r="163" spans="1:5">
      <c r="A163" s="1311"/>
      <c r="B163" s="1312"/>
      <c r="C163" s="217"/>
      <c r="E163" s="203"/>
    </row>
    <row r="164" spans="1:5">
      <c r="A164" s="1311"/>
      <c r="B164" s="1312"/>
      <c r="C164" s="217"/>
      <c r="E164" s="203"/>
    </row>
    <row r="165" spans="1:5">
      <c r="A165" s="1311"/>
      <c r="B165" s="1312"/>
      <c r="C165" s="217"/>
      <c r="E165" s="203"/>
    </row>
    <row r="166" spans="1:5">
      <c r="A166" s="1311"/>
      <c r="B166" s="1312"/>
      <c r="C166" s="217"/>
      <c r="E166" s="203"/>
    </row>
    <row r="167" spans="1:5">
      <c r="A167" s="1311"/>
      <c r="B167" s="1312"/>
      <c r="C167" s="217"/>
      <c r="E167" s="203"/>
    </row>
    <row r="168" spans="1:5">
      <c r="A168" s="1311"/>
      <c r="B168" s="1312"/>
      <c r="C168" s="217"/>
      <c r="E168" s="203"/>
    </row>
    <row r="169" spans="1:5">
      <c r="A169" s="1311"/>
      <c r="B169" s="1312"/>
      <c r="C169" s="217"/>
      <c r="E169" s="203"/>
    </row>
    <row r="170" spans="1:5">
      <c r="A170" s="1311"/>
      <c r="B170" s="1312"/>
      <c r="C170" s="217"/>
      <c r="E170" s="203"/>
    </row>
    <row r="171" spans="1:5">
      <c r="A171" s="1311"/>
      <c r="B171" s="1312"/>
      <c r="C171" s="217"/>
      <c r="E171" s="203"/>
    </row>
    <row r="172" spans="1:5">
      <c r="A172" s="1311"/>
      <c r="B172" s="1312"/>
      <c r="C172" s="217"/>
      <c r="E172" s="203"/>
    </row>
    <row r="173" spans="1:5">
      <c r="A173" s="1311"/>
      <c r="B173" s="1312"/>
      <c r="C173" s="217"/>
      <c r="E173" s="203"/>
    </row>
    <row r="174" spans="1:5">
      <c r="A174" s="1311"/>
      <c r="B174" s="1312"/>
      <c r="C174" s="217"/>
      <c r="E174" s="203"/>
    </row>
    <row r="175" spans="1:5">
      <c r="A175" s="1311"/>
      <c r="B175" s="1312"/>
      <c r="C175" s="217"/>
      <c r="E175" s="203"/>
    </row>
    <row r="176" spans="1:5">
      <c r="A176" s="1311"/>
      <c r="B176" s="1312"/>
      <c r="C176" s="217"/>
      <c r="E176" s="203"/>
    </row>
    <row r="177" spans="1:9">
      <c r="A177" s="1311"/>
      <c r="B177" s="1312"/>
      <c r="C177" s="217"/>
      <c r="E177" s="203"/>
    </row>
    <row r="178" spans="1:9" s="599" customFormat="1" ht="13">
      <c r="A178" s="1395" t="s">
        <v>330</v>
      </c>
      <c r="B178" s="1396"/>
      <c r="C178" s="602">
        <f>SUM(C149:C177)</f>
        <v>0</v>
      </c>
      <c r="D178" s="603"/>
      <c r="E178" s="604"/>
      <c r="G178" s="605"/>
      <c r="H178" s="605"/>
    </row>
    <row r="179" spans="1:9" s="593" customFormat="1" ht="13" thickBot="1">
      <c r="A179" s="1397" t="s">
        <v>331</v>
      </c>
      <c r="B179" s="1398"/>
      <c r="C179" s="606" t="e">
        <f t="array" ref="C179">INDEX('Summary (3)'!$E30:$AH30,0,MATCH(1,('Summary (3)'!$E21:$AH21="New")*('Summary (3)'!$E87:$AH87='Budget Narrative (3)'!$I$2),0))</f>
        <v>#N/A</v>
      </c>
      <c r="D179" s="597"/>
      <c r="E179" s="600"/>
      <c r="G179" s="590"/>
      <c r="H179" s="590"/>
    </row>
    <row r="180" spans="1:9" s="593" customFormat="1">
      <c r="A180" s="1399" t="s">
        <v>332</v>
      </c>
      <c r="B180" s="1399"/>
      <c r="C180" s="607" t="e">
        <f>C179-C178</f>
        <v>#N/A</v>
      </c>
      <c r="D180" s="592"/>
      <c r="G180" s="590"/>
      <c r="H180" s="590"/>
    </row>
    <row r="181" spans="1:9" ht="13" thickBot="1">
      <c r="A181" s="1312"/>
      <c r="B181" s="1312"/>
      <c r="C181" s="217"/>
    </row>
    <row r="182" spans="1:9" ht="14">
      <c r="A182" s="1372" t="s">
        <v>333</v>
      </c>
      <c r="B182" s="1373"/>
      <c r="C182" s="1373"/>
      <c r="D182" s="1373"/>
      <c r="E182" s="1373"/>
      <c r="F182" s="1373"/>
      <c r="G182" s="1373"/>
      <c r="H182" s="1373"/>
      <c r="I182" s="1374"/>
    </row>
    <row r="183" spans="1:9" ht="13">
      <c r="A183" s="1375" t="s">
        <v>334</v>
      </c>
      <c r="B183" s="1375"/>
      <c r="C183" s="1375"/>
      <c r="D183" s="315" t="s">
        <v>1</v>
      </c>
      <c r="E183" s="1376" t="s">
        <v>335</v>
      </c>
      <c r="F183" s="1376"/>
      <c r="G183" s="1376" t="s">
        <v>2</v>
      </c>
      <c r="H183" s="1376"/>
      <c r="I183" s="1376"/>
    </row>
    <row r="184" spans="1:9" ht="96.75" customHeight="1">
      <c r="A184" s="1394" t="s">
        <v>336</v>
      </c>
      <c r="B184" s="1394"/>
      <c r="C184" s="1394"/>
      <c r="D184" s="316" t="s">
        <v>337</v>
      </c>
      <c r="E184" s="1560"/>
      <c r="F184" s="1560"/>
      <c r="G184" s="1377" t="s">
        <v>338</v>
      </c>
      <c r="H184" s="1378"/>
      <c r="I184" s="1379"/>
    </row>
    <row r="185" spans="1:9">
      <c r="A185" s="1394"/>
      <c r="B185" s="1394"/>
      <c r="C185" s="1394"/>
      <c r="D185" s="316" t="s">
        <v>339</v>
      </c>
      <c r="E185" s="1557" t="s">
        <v>358</v>
      </c>
      <c r="F185" s="1556"/>
      <c r="G185" s="1380"/>
      <c r="H185" s="1381"/>
      <c r="I185" s="1382"/>
    </row>
    <row r="186" spans="1:9">
      <c r="A186" s="1394"/>
      <c r="B186" s="1394"/>
      <c r="C186" s="1394"/>
      <c r="D186" s="316" t="s">
        <v>340</v>
      </c>
      <c r="E186" s="1557" t="s">
        <v>359</v>
      </c>
      <c r="F186" s="1556"/>
      <c r="G186" s="1380"/>
      <c r="H186" s="1381"/>
      <c r="I186" s="1382"/>
    </row>
    <row r="187" spans="1:9" ht="25">
      <c r="A187" s="1394"/>
      <c r="B187" s="1394"/>
      <c r="C187" s="1394"/>
      <c r="D187" s="316" t="s">
        <v>341</v>
      </c>
      <c r="E187" s="1557" t="s">
        <v>360</v>
      </c>
      <c r="F187" s="1556"/>
      <c r="G187" s="1380"/>
      <c r="H187" s="1381"/>
      <c r="I187" s="1382"/>
    </row>
    <row r="188" spans="1:9" ht="25">
      <c r="A188" s="1394"/>
      <c r="B188" s="1394"/>
      <c r="C188" s="1394"/>
      <c r="D188" s="316" t="s">
        <v>342</v>
      </c>
      <c r="E188" s="1557" t="s">
        <v>361</v>
      </c>
      <c r="F188" s="1556"/>
      <c r="G188" s="1380"/>
      <c r="H188" s="1381"/>
      <c r="I188" s="1382"/>
    </row>
    <row r="189" spans="1:9" ht="25">
      <c r="A189" s="1394"/>
      <c r="B189" s="1394"/>
      <c r="C189" s="1394"/>
      <c r="D189" s="316" t="s">
        <v>343</v>
      </c>
      <c r="E189" s="1557" t="s">
        <v>361</v>
      </c>
      <c r="F189" s="1556"/>
      <c r="G189" s="1380"/>
      <c r="H189" s="1381"/>
      <c r="I189" s="1382"/>
    </row>
    <row r="190" spans="1:9">
      <c r="A190" s="1394"/>
      <c r="B190" s="1394"/>
      <c r="C190" s="1394"/>
      <c r="D190" s="316" t="s">
        <v>344</v>
      </c>
      <c r="E190" s="1557" t="s">
        <v>362</v>
      </c>
      <c r="F190" s="1556"/>
      <c r="G190" s="1380"/>
      <c r="H190" s="1381"/>
      <c r="I190" s="1382"/>
    </row>
    <row r="191" spans="1:9">
      <c r="A191" s="1394"/>
      <c r="B191" s="1394"/>
      <c r="C191" s="1394"/>
      <c r="D191" s="316" t="s">
        <v>345</v>
      </c>
      <c r="E191" s="1557" t="s">
        <v>363</v>
      </c>
      <c r="F191" s="1556"/>
      <c r="G191" s="1380"/>
      <c r="H191" s="1381"/>
      <c r="I191" s="1382"/>
    </row>
    <row r="192" spans="1:9" ht="25">
      <c r="A192" s="1394"/>
      <c r="B192" s="1394"/>
      <c r="C192" s="1394"/>
      <c r="D192" s="316" t="s">
        <v>346</v>
      </c>
      <c r="E192" s="1557" t="s">
        <v>364</v>
      </c>
      <c r="F192" s="1556"/>
      <c r="G192" s="1383"/>
      <c r="H192" s="1384"/>
      <c r="I192" s="1385"/>
    </row>
    <row r="193" spans="1:9">
      <c r="A193" s="1394"/>
      <c r="B193" s="1394"/>
      <c r="C193" s="1394"/>
      <c r="D193" s="317"/>
      <c r="E193" s="1558"/>
      <c r="F193" s="1559"/>
      <c r="G193" s="1391"/>
      <c r="H193" s="1392"/>
      <c r="I193" s="1393"/>
    </row>
    <row r="194" spans="1:9" ht="15.5">
      <c r="A194" s="1394"/>
      <c r="B194" s="1394"/>
      <c r="C194" s="1394"/>
      <c r="D194" s="316" t="s">
        <v>347</v>
      </c>
      <c r="E194" s="1557" t="s">
        <v>365</v>
      </c>
      <c r="F194" s="1556"/>
      <c r="G194" s="1387"/>
      <c r="H194" s="1387"/>
      <c r="I194" s="1387"/>
    </row>
    <row r="195" spans="1:9" ht="15.5">
      <c r="A195" s="1394"/>
      <c r="B195" s="1394"/>
      <c r="C195" s="1394"/>
      <c r="D195" s="316" t="s">
        <v>348</v>
      </c>
      <c r="E195" s="1557" t="s">
        <v>366</v>
      </c>
      <c r="F195" s="1556"/>
      <c r="G195" s="1387"/>
      <c r="H195" s="1387"/>
      <c r="I195" s="1387"/>
    </row>
    <row r="196" spans="1:9" ht="28">
      <c r="A196" s="1394"/>
      <c r="B196" s="1394"/>
      <c r="C196" s="1394"/>
      <c r="D196" s="316" t="s">
        <v>349</v>
      </c>
      <c r="E196" s="1557" t="s">
        <v>367</v>
      </c>
      <c r="F196" s="1556"/>
      <c r="G196" s="1387"/>
      <c r="H196" s="1387"/>
      <c r="I196" s="1387"/>
    </row>
    <row r="197" spans="1:9" ht="25">
      <c r="A197" s="1394" t="s">
        <v>350</v>
      </c>
      <c r="B197" s="1394"/>
      <c r="C197" s="1394"/>
      <c r="D197" s="751" t="s">
        <v>351</v>
      </c>
      <c r="E197" s="1557" t="s">
        <v>368</v>
      </c>
      <c r="F197" s="1556"/>
      <c r="G197" s="1387"/>
      <c r="H197" s="1387"/>
      <c r="I197" s="1387"/>
    </row>
    <row r="198" spans="1:9" ht="15.5">
      <c r="A198" s="1386" t="s">
        <v>352</v>
      </c>
      <c r="B198" s="1386"/>
      <c r="C198" s="1386"/>
      <c r="D198" s="751" t="s">
        <v>353</v>
      </c>
      <c r="E198" s="1556"/>
      <c r="F198" s="1556"/>
      <c r="G198" s="1387"/>
      <c r="H198" s="1387"/>
      <c r="I198" s="1387"/>
    </row>
    <row r="199" spans="1:9">
      <c r="A199" s="1388" t="s">
        <v>354</v>
      </c>
      <c r="B199" s="1388"/>
      <c r="C199" s="1388"/>
      <c r="D199" s="1388"/>
      <c r="E199" s="1388"/>
      <c r="F199" s="1388"/>
      <c r="G199" s="1388"/>
      <c r="H199" s="1388"/>
      <c r="I199" s="1388"/>
    </row>
    <row r="200" spans="1:9" ht="13">
      <c r="A200" s="1389" t="s">
        <v>355</v>
      </c>
      <c r="B200" s="1390"/>
      <c r="C200" s="1390"/>
      <c r="D200" s="1390"/>
      <c r="E200" s="1390"/>
      <c r="F200" s="1390"/>
      <c r="G200" s="1390"/>
      <c r="H200" s="1390"/>
      <c r="I200" s="1390"/>
    </row>
    <row r="201" spans="1:9">
      <c r="A201" s="752">
        <f>'Operating Detail (3)'!A160</f>
        <v>0</v>
      </c>
      <c r="B201" s="752"/>
      <c r="C201" s="217"/>
    </row>
    <row r="202" spans="1:9">
      <c r="A202" s="752">
        <f>'Operating Detail (3)'!A161</f>
        <v>0</v>
      </c>
      <c r="B202" s="752"/>
      <c r="C202" s="217"/>
    </row>
    <row r="203" spans="1:9">
      <c r="C203" s="217"/>
    </row>
    <row r="204" spans="1:9">
      <c r="C204" s="217"/>
    </row>
    <row r="205" spans="1:9">
      <c r="C205" s="217"/>
    </row>
    <row r="206" spans="1:9">
      <c r="C206" s="217"/>
    </row>
    <row r="207" spans="1:9">
      <c r="C207" s="217"/>
    </row>
    <row r="208" spans="1:9">
      <c r="C208" s="217"/>
    </row>
  </sheetData>
  <mergeCells count="162">
    <mergeCell ref="A131:B131"/>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25:B125"/>
    <mergeCell ref="A126:B126"/>
    <mergeCell ref="A127:B127"/>
    <mergeCell ref="A128:B128"/>
    <mergeCell ref="A129:B129"/>
    <mergeCell ref="A130:B130"/>
    <mergeCell ref="A111:B111"/>
    <mergeCell ref="A120:B120"/>
    <mergeCell ref="A121:B121"/>
    <mergeCell ref="A122:B122"/>
    <mergeCell ref="A123:B123"/>
    <mergeCell ref="A124:B124"/>
    <mergeCell ref="A112:B112"/>
    <mergeCell ref="A113:B113"/>
    <mergeCell ref="A114:B114"/>
    <mergeCell ref="A115:B115"/>
    <mergeCell ref="A116:B116"/>
    <mergeCell ref="A117:B117"/>
    <mergeCell ref="A118:B118"/>
    <mergeCell ref="A119:B119"/>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75:B175"/>
    <mergeCell ref="A176:B176"/>
    <mergeCell ref="A177:B177"/>
    <mergeCell ref="A178:B178"/>
    <mergeCell ref="A179:B179"/>
    <mergeCell ref="A180:B180"/>
    <mergeCell ref="A169:B169"/>
    <mergeCell ref="A170:B170"/>
    <mergeCell ref="A171:B171"/>
    <mergeCell ref="A172:B172"/>
    <mergeCell ref="A173:B173"/>
    <mergeCell ref="A174:B174"/>
    <mergeCell ref="G183:I183"/>
    <mergeCell ref="E184:F184"/>
    <mergeCell ref="G184:I192"/>
    <mergeCell ref="E185:F185"/>
    <mergeCell ref="E186:F186"/>
    <mergeCell ref="E187:F187"/>
    <mergeCell ref="E188:F188"/>
    <mergeCell ref="E189:F189"/>
    <mergeCell ref="E190:F190"/>
    <mergeCell ref="A48:B48"/>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s>
  <conditionalFormatting sqref="B2">
    <cfRule type="containsBlanks" dxfId="237" priority="2">
      <formula>LEN(TRIM(B2))=0</formula>
    </cfRule>
  </conditionalFormatting>
  <conditionalFormatting sqref="B4:F45 C111:E120 C122:E131 C137:E143">
    <cfRule type="expression" dxfId="236" priority="17">
      <formula>$C4=0</formula>
    </cfRule>
  </conditionalFormatting>
  <conditionalFormatting sqref="C48">
    <cfRule type="expression" dxfId="235" priority="1">
      <formula>$A48=0</formula>
    </cfRule>
  </conditionalFormatting>
  <conditionalFormatting sqref="C106">
    <cfRule type="expression" dxfId="234" priority="15">
      <formula>$A106=0</formula>
    </cfRule>
  </conditionalFormatting>
  <conditionalFormatting sqref="C133">
    <cfRule type="expression" dxfId="233" priority="14">
      <formula>$A133=0</formula>
    </cfRule>
  </conditionalFormatting>
  <conditionalFormatting sqref="C145">
    <cfRule type="expression" dxfId="232" priority="13">
      <formula>$A145=0</formula>
    </cfRule>
  </conditionalFormatting>
  <conditionalFormatting sqref="C179">
    <cfRule type="expression" dxfId="231" priority="10">
      <formula>$C179=0</formula>
    </cfRule>
  </conditionalFormatting>
  <conditionalFormatting sqref="C180">
    <cfRule type="cellIs" dxfId="230" priority="9" operator="notBetween">
      <formula>-2</formula>
      <formula>2</formula>
    </cfRule>
  </conditionalFormatting>
  <conditionalFormatting sqref="C51:E92">
    <cfRule type="expression" dxfId="229" priority="5">
      <formula>$C51=0</formula>
    </cfRule>
  </conditionalFormatting>
  <conditionalFormatting sqref="C94:E105">
    <cfRule type="expression" dxfId="228" priority="3">
      <formula>$C94=0</formula>
    </cfRule>
  </conditionalFormatting>
  <conditionalFormatting sqref="C149:E177">
    <cfRule type="expression" dxfId="227" priority="11">
      <formula>$C149=0</formula>
    </cfRule>
  </conditionalFormatting>
  <conditionalFormatting sqref="D51:E92">
    <cfRule type="containsBlanks" dxfId="226" priority="6">
      <formula>LEN(TRIM(D51))=0</formula>
    </cfRule>
  </conditionalFormatting>
  <conditionalFormatting sqref="D94:E104">
    <cfRule type="containsBlanks" dxfId="225" priority="4">
      <formula>LEN(TRIM(D94))=0</formula>
    </cfRule>
  </conditionalFormatting>
  <conditionalFormatting sqref="D149:E177">
    <cfRule type="containsBlanks" dxfId="224" priority="12">
      <formula>LEN(TRIM(D149))=0</formula>
    </cfRule>
  </conditionalFormatting>
  <conditionalFormatting sqref="D4:F45 D111:E120 D122:E131 D137:E143">
    <cfRule type="containsBlanks" dxfId="223" priority="18">
      <formula>LEN(TRIM(D4))=0</formula>
    </cfRule>
  </conditionalFormatting>
  <hyperlinks>
    <hyperlink ref="A200" r:id="rId1" xr:uid="{00000000-0004-0000-0E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6BEACEC1-6E30-42EE-B5CF-F15F594B1693}">
          <x14:formula1>
            <xm:f>'Dropdown Lists'!$F$2:$F$31</xm:f>
          </x14:formula1>
          <xm:sqref>B2:C2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L84"/>
  <sheetViews>
    <sheetView showGridLines="0" zoomScaleNormal="100" workbookViewId="0">
      <pane xSplit="4" topLeftCell="E1" activePane="topRight" state="frozen"/>
      <selection activeCell="N12" sqref="N12"/>
      <selection pane="topRight" activeCell="N12" sqref="N12"/>
    </sheetView>
  </sheetViews>
  <sheetFormatPr defaultColWidth="11.453125" defaultRowHeight="15.5"/>
  <cols>
    <col min="1" max="1" width="24.81640625" style="56" customWidth="1"/>
    <col min="2" max="2" width="15.453125" style="56" customWidth="1"/>
    <col min="3" max="3" width="14.26953125" style="56" customWidth="1"/>
    <col min="4" max="4" width="11" style="56" customWidth="1"/>
    <col min="5" max="10" width="16.54296875" style="56" customWidth="1"/>
    <col min="11" max="11" width="14.26953125" style="56" customWidth="1"/>
    <col min="12" max="12" width="14" style="56" bestFit="1" customWidth="1"/>
    <col min="13" max="14" width="21.1796875" style="56" customWidth="1"/>
    <col min="15" max="15" width="14" style="56" bestFit="1" customWidth="1"/>
    <col min="16" max="16384" width="11.453125" style="56"/>
  </cols>
  <sheetData>
    <row r="1" spans="1:11" ht="15" customHeight="1">
      <c r="A1" s="55" t="s">
        <v>209</v>
      </c>
      <c r="B1" s="55"/>
      <c r="C1" s="55"/>
      <c r="D1" s="55"/>
    </row>
    <row r="2" spans="1:11" ht="15" customHeight="1">
      <c r="A2" s="55" t="s">
        <v>210</v>
      </c>
      <c r="B2" s="55"/>
      <c r="C2" s="55"/>
      <c r="D2" s="55"/>
    </row>
    <row r="3" spans="1:11" ht="15.75" customHeight="1">
      <c r="A3" s="57" t="s">
        <v>211</v>
      </c>
      <c r="B3" s="743">
        <f>'Summary - ML &amp; PM'!B3</f>
        <v>0</v>
      </c>
      <c r="C3" s="69"/>
      <c r="D3" s="69"/>
    </row>
    <row r="4" spans="1:11" ht="28.5" customHeight="1">
      <c r="A4" s="176" t="s">
        <v>212</v>
      </c>
      <c r="B4" s="812" t="str">
        <f>'Summary - ML &amp; PM'!B4</f>
        <v>Begin Date</v>
      </c>
      <c r="C4" s="811" t="str">
        <f>'Summary - ML &amp; PM'!C4</f>
        <v>End Date</v>
      </c>
      <c r="D4" s="811" t="str">
        <f>'Summary - ML &amp; PM'!D4</f>
        <v>Duration (Years)</v>
      </c>
    </row>
    <row r="5" spans="1:11">
      <c r="A5" s="58" t="s">
        <v>384</v>
      </c>
      <c r="B5" s="742">
        <f>'Summary - ML &amp; PM'!$B$5</f>
        <v>45566</v>
      </c>
      <c r="C5" s="813">
        <f>'Summary - ML &amp; PM'!$C$5</f>
        <v>47299</v>
      </c>
      <c r="D5" s="814">
        <f>ROUNDUP(YEARFRAC($B$5,C5),0)</f>
        <v>5</v>
      </c>
    </row>
    <row r="6" spans="1:11" ht="15.75" customHeight="1">
      <c r="A6" s="60" t="s">
        <v>375</v>
      </c>
      <c r="B6" s="1141" t="str">
        <f>IF('Summary - ML &amp; PM'!$B$6 &lt;&gt;"",'Summary - ML &amp; PM'!$B$6,"")</f>
        <v/>
      </c>
      <c r="C6" s="1142"/>
      <c r="D6" s="1143"/>
      <c r="E6" s="59"/>
      <c r="F6" s="59"/>
      <c r="G6" s="59"/>
      <c r="H6" s="59"/>
      <c r="I6" s="59"/>
    </row>
    <row r="7" spans="1:11" ht="35.15" customHeight="1">
      <c r="A7" s="60" t="s">
        <v>227</v>
      </c>
      <c r="B7" s="1564"/>
      <c r="C7" s="1565"/>
      <c r="D7" s="1566"/>
      <c r="E7" s="59"/>
      <c r="F7" s="59"/>
      <c r="G7" s="59"/>
      <c r="H7" s="59"/>
      <c r="I7" s="59"/>
    </row>
    <row r="8" spans="1:11" ht="15.75" customHeight="1">
      <c r="A8" s="60" t="s">
        <v>272</v>
      </c>
      <c r="B8" s="1567"/>
      <c r="C8" s="1568"/>
      <c r="D8" s="1569"/>
      <c r="E8" s="59"/>
      <c r="F8" s="59"/>
      <c r="G8" s="59"/>
      <c r="H8" s="59"/>
      <c r="I8" s="59"/>
    </row>
    <row r="9" spans="1:11">
      <c r="A9" s="57" t="s">
        <v>247</v>
      </c>
      <c r="B9" s="819"/>
      <c r="C9" s="818"/>
      <c r="D9" s="818"/>
    </row>
    <row r="10" spans="1:11" s="512" customFormat="1" ht="18.75" customHeight="1">
      <c r="A10" s="507"/>
      <c r="B10" s="508"/>
      <c r="C10" s="509"/>
      <c r="D10" s="510"/>
      <c r="E10" s="771"/>
      <c r="F10" s="772"/>
      <c r="G10" s="772"/>
      <c r="H10" s="772"/>
      <c r="I10" s="772"/>
      <c r="J10" s="511"/>
    </row>
    <row r="11" spans="1:11" s="88" customFormat="1" ht="18.75" customHeight="1">
      <c r="E11" s="758" t="s">
        <v>230</v>
      </c>
      <c r="F11" s="759" t="s">
        <v>231</v>
      </c>
      <c r="G11" s="760" t="s">
        <v>232</v>
      </c>
      <c r="H11" s="761" t="s">
        <v>233</v>
      </c>
      <c r="I11" s="762" t="s">
        <v>234</v>
      </c>
      <c r="J11" s="827" t="s">
        <v>249</v>
      </c>
    </row>
    <row r="12" spans="1:11" s="93" customFormat="1" ht="38.25" customHeight="1">
      <c r="A12" s="88"/>
      <c r="B12" s="88"/>
      <c r="C12" s="88"/>
      <c r="D12" s="88"/>
      <c r="E12" s="768" t="str">
        <f>CONCATENATE(TEXT(E80,"m/d/yyyy")," - ",TEXT(E81,"m/d/yyyy"))</f>
        <v>10/1/2024 - 6/30/2025</v>
      </c>
      <c r="F12" s="89" t="str">
        <f>CONCATENATE(TEXT(F80,"m/d/yyyy")," - ",TEXT(F81,"m/d/yyyy"))</f>
        <v>7/1/2025 - 6/30/2026</v>
      </c>
      <c r="G12" s="91" t="str">
        <f>CONCATENATE(TEXT(G80,"m/d/yyyy")," - ",TEXT(G81,"m/d/yyyy"))</f>
        <v>7/1/2026 - 6/30/2027</v>
      </c>
      <c r="H12" s="92" t="str">
        <f>CONCATENATE(TEXT(H80,"m/d/yyyy")," - ",TEXT(H81,"m/d/yyyy"))</f>
        <v>7/1/2027 - 6/30/2028</v>
      </c>
      <c r="I12" s="824" t="str">
        <f>CONCATENATE(TEXT(I80,"m/d/yyyy")," - ",TEXT(I81,"m/d/yyyy"))</f>
        <v>7/1/2028 - 6/30/2029</v>
      </c>
      <c r="J12" s="533" t="str">
        <f>CONCATENATE(J83," - ",J84)</f>
        <v>5/1/2024 - 6/30/2028</v>
      </c>
    </row>
    <row r="13" spans="1:11" ht="25.5" customHeight="1">
      <c r="A13" s="94"/>
      <c r="B13" s="94"/>
      <c r="C13" s="94"/>
      <c r="D13" s="94"/>
      <c r="E13" s="686" t="str">
        <f t="shared" ref="E13:I13" si="0">_xlfn.CONCAT(ROUND(YEARFRAC(E80,E81)*12,0)," Months")</f>
        <v>9 Months</v>
      </c>
      <c r="F13" s="351" t="str">
        <f t="shared" si="0"/>
        <v>12 Months</v>
      </c>
      <c r="G13" s="352" t="str">
        <f t="shared" si="0"/>
        <v>12 Months</v>
      </c>
      <c r="H13" s="353" t="str">
        <f t="shared" si="0"/>
        <v>12 Months</v>
      </c>
      <c r="I13" s="825" t="str">
        <f t="shared" si="0"/>
        <v>12 Months</v>
      </c>
      <c r="J13" s="773"/>
    </row>
    <row r="14" spans="1:11">
      <c r="A14" s="1136" t="s">
        <v>250</v>
      </c>
      <c r="B14" s="1136"/>
      <c r="C14" s="1136"/>
      <c r="D14" s="1136"/>
      <c r="E14" s="487"/>
      <c r="F14" s="683"/>
      <c r="G14" s="487"/>
      <c r="H14" s="683"/>
      <c r="I14" s="683"/>
      <c r="J14" s="828"/>
    </row>
    <row r="15" spans="1:11">
      <c r="A15" s="1164" t="s">
        <v>251</v>
      </c>
      <c r="B15" s="1165"/>
      <c r="C15" s="1165"/>
      <c r="D15" s="1165"/>
      <c r="E15" s="229">
        <f>'Salary Detail (4)'!G59</f>
        <v>0</v>
      </c>
      <c r="F15" s="678">
        <f>'Salary Detail (4)'!L59</f>
        <v>0</v>
      </c>
      <c r="G15" s="229">
        <f>'Salary Detail (4)'!Q59</f>
        <v>0</v>
      </c>
      <c r="H15" s="678">
        <f>'Salary Detail (4)'!V59</f>
        <v>0</v>
      </c>
      <c r="I15" s="678">
        <f>'Salary Detail (4)'!AA59</f>
        <v>0</v>
      </c>
      <c r="J15" s="516">
        <f>SUM(E15,F15,G15,H15,I15,)</f>
        <v>0</v>
      </c>
    </row>
    <row r="16" spans="1:11">
      <c r="A16" s="1097" t="s">
        <v>252</v>
      </c>
      <c r="B16" s="1097"/>
      <c r="C16" s="1097"/>
      <c r="D16" s="1097"/>
      <c r="E16" s="687">
        <f>'Operating Detail (4)'!C66</f>
        <v>0</v>
      </c>
      <c r="F16" s="679">
        <f>'Operating Detail (4)'!D66</f>
        <v>0</v>
      </c>
      <c r="G16" s="687">
        <f>'Operating Detail (4)'!E66</f>
        <v>0</v>
      </c>
      <c r="H16" s="679">
        <f>'Operating Detail (4)'!F66</f>
        <v>0</v>
      </c>
      <c r="I16" s="232">
        <f>'Operating Detail (4)'!G66</f>
        <v>0</v>
      </c>
      <c r="J16" s="516">
        <f t="shared" ref="J16:J23" si="1">SUM(E16,F16,G16,H16,I16,)</f>
        <v>0</v>
      </c>
      <c r="K16" s="62"/>
    </row>
    <row r="17" spans="1:11" s="223" customFormat="1">
      <c r="A17" s="1097" t="s">
        <v>253</v>
      </c>
      <c r="B17" s="1097"/>
      <c r="C17" s="1097"/>
      <c r="D17" s="1097"/>
      <c r="E17" s="687">
        <f t="shared" ref="E17:I17" si="2">SUM(E15:E16)</f>
        <v>0</v>
      </c>
      <c r="F17" s="679">
        <f t="shared" si="2"/>
        <v>0</v>
      </c>
      <c r="G17" s="687">
        <f t="shared" si="2"/>
        <v>0</v>
      </c>
      <c r="H17" s="679">
        <f t="shared" si="2"/>
        <v>0</v>
      </c>
      <c r="I17" s="232">
        <f t="shared" si="2"/>
        <v>0</v>
      </c>
      <c r="J17" s="516">
        <f t="shared" si="1"/>
        <v>0</v>
      </c>
    </row>
    <row r="18" spans="1:11">
      <c r="A18" s="1160" t="s">
        <v>254</v>
      </c>
      <c r="B18" s="1160"/>
      <c r="C18" s="1160"/>
      <c r="D18" s="1160"/>
      <c r="E18" s="688"/>
      <c r="F18" s="680"/>
      <c r="G18" s="688"/>
      <c r="H18" s="680"/>
      <c r="I18" s="693"/>
      <c r="J18" s="685"/>
    </row>
    <row r="19" spans="1:11">
      <c r="A19" s="1097" t="s">
        <v>273</v>
      </c>
      <c r="B19" s="1097"/>
      <c r="C19" s="1097"/>
      <c r="D19" s="1097"/>
      <c r="E19" s="689">
        <f>ROUND(E17*E18,0)</f>
        <v>0</v>
      </c>
      <c r="F19" s="681">
        <f>ROUND(F17*F18,0)</f>
        <v>0</v>
      </c>
      <c r="G19" s="689">
        <f>ROUND(G17*G18,0)</f>
        <v>0</v>
      </c>
      <c r="H19" s="681">
        <f>ROUND(H17*H18,0)</f>
        <v>0</v>
      </c>
      <c r="I19" s="231">
        <f>ROUND(I17*I18,0)</f>
        <v>0</v>
      </c>
      <c r="J19" s="684">
        <f t="shared" si="1"/>
        <v>0</v>
      </c>
    </row>
    <row r="20" spans="1:11">
      <c r="A20" s="1097" t="s">
        <v>256</v>
      </c>
      <c r="B20" s="1097"/>
      <c r="C20" s="1097"/>
      <c r="D20" s="1097"/>
      <c r="E20" s="689">
        <f>'Operating Detail (4)'!C91</f>
        <v>0</v>
      </c>
      <c r="F20" s="681">
        <f>'Operating Detail (4)'!D91</f>
        <v>0</v>
      </c>
      <c r="G20" s="689">
        <f>'Operating Detail (4)'!E91</f>
        <v>0</v>
      </c>
      <c r="H20" s="681">
        <f>'Operating Detail (4)'!F91</f>
        <v>0</v>
      </c>
      <c r="I20" s="231">
        <f>'Operating Detail (4)'!G91</f>
        <v>0</v>
      </c>
      <c r="J20" s="684">
        <f t="shared" si="1"/>
        <v>0</v>
      </c>
    </row>
    <row r="21" spans="1:11" s="220" customFormat="1">
      <c r="A21" s="1097" t="s">
        <v>274</v>
      </c>
      <c r="B21" s="1097"/>
      <c r="C21" s="1097"/>
      <c r="D21" s="1097"/>
      <c r="E21" s="689">
        <f>'Operating Detail (4)'!C102</f>
        <v>0</v>
      </c>
      <c r="F21" s="681">
        <f>'Operating Detail (4)'!D102</f>
        <v>0</v>
      </c>
      <c r="G21" s="689">
        <f>'Operating Detail (4)'!E102</f>
        <v>0</v>
      </c>
      <c r="H21" s="681">
        <f>'Operating Detail (4)'!F102</f>
        <v>0</v>
      </c>
      <c r="I21" s="231">
        <f>'Operating Detail (4)'!G102</f>
        <v>0</v>
      </c>
      <c r="J21" s="684">
        <f t="shared" si="1"/>
        <v>0</v>
      </c>
    </row>
    <row r="22" spans="1:11" s="55" customFormat="1" hidden="1">
      <c r="A22" s="1049" t="s">
        <v>275</v>
      </c>
      <c r="B22" s="1049"/>
      <c r="C22" s="1049"/>
      <c r="D22" s="1049"/>
      <c r="E22" s="690"/>
      <c r="F22" s="682"/>
      <c r="G22" s="691"/>
      <c r="H22" s="692"/>
      <c r="I22" s="224"/>
      <c r="J22" s="684">
        <f t="shared" si="1"/>
        <v>0</v>
      </c>
      <c r="K22" s="169"/>
    </row>
    <row r="23" spans="1:11" s="55" customFormat="1">
      <c r="A23" s="1137" t="s">
        <v>259</v>
      </c>
      <c r="B23" s="1137"/>
      <c r="C23" s="1137"/>
      <c r="D23" s="1137"/>
      <c r="E23" s="234">
        <f t="shared" ref="E23:I23" si="3">SUM(E17+E19+E20+E21+E22)</f>
        <v>0</v>
      </c>
      <c r="F23" s="233">
        <f t="shared" si="3"/>
        <v>0</v>
      </c>
      <c r="G23" s="234">
        <f t="shared" si="3"/>
        <v>0</v>
      </c>
      <c r="H23" s="233">
        <f t="shared" si="3"/>
        <v>0</v>
      </c>
      <c r="I23" s="233">
        <f t="shared" si="3"/>
        <v>0</v>
      </c>
      <c r="J23" s="70">
        <f t="shared" si="1"/>
        <v>0</v>
      </c>
      <c r="K23" s="169"/>
    </row>
    <row r="24" spans="1:11" ht="11.25" customHeight="1">
      <c r="A24" s="1138"/>
      <c r="B24" s="1138"/>
      <c r="C24" s="1138"/>
      <c r="D24" s="1138"/>
      <c r="E24" s="487"/>
      <c r="F24" s="487"/>
      <c r="G24" s="487"/>
      <c r="H24" s="487"/>
      <c r="I24" s="487"/>
      <c r="J24" s="683"/>
    </row>
    <row r="25" spans="1:11" s="220" customFormat="1">
      <c r="A25" s="1150" t="s">
        <v>260</v>
      </c>
      <c r="B25" s="1136"/>
      <c r="C25" s="1136"/>
      <c r="D25" s="1136"/>
      <c r="E25" s="338"/>
      <c r="F25" s="338"/>
      <c r="G25" s="338"/>
      <c r="H25" s="338"/>
      <c r="I25" s="338"/>
      <c r="J25" s="61"/>
      <c r="K25" s="222"/>
    </row>
    <row r="26" spans="1:11" s="221" customFormat="1">
      <c r="A26" s="1405" t="str">
        <f>IF('Summary - ML &amp; PM'!A27&lt;&gt;"",'Summary - ML &amp; PM'!A27,"")</f>
        <v>Prop C</v>
      </c>
      <c r="B26" s="1406"/>
      <c r="C26" s="1406"/>
      <c r="D26" s="1406"/>
      <c r="E26" s="697"/>
      <c r="F26" s="697"/>
      <c r="G26" s="697"/>
      <c r="H26" s="697"/>
      <c r="I26" s="697"/>
      <c r="J26" s="684">
        <f t="shared" ref="J26:J45" si="4">SUM(E26,F26,G26,H26,I26,)</f>
        <v>0</v>
      </c>
    </row>
    <row r="27" spans="1:11" s="221" customFormat="1">
      <c r="A27" s="1405" t="str">
        <f>IF('Summary - ML &amp; PM'!A28&lt;&gt;"",'Summary - ML &amp; PM'!A28,"")</f>
        <v>Prop C - One-Time Start-Up</v>
      </c>
      <c r="B27" s="1406"/>
      <c r="C27" s="1406"/>
      <c r="D27" s="1406"/>
      <c r="E27" s="681"/>
      <c r="F27" s="681"/>
      <c r="G27" s="681"/>
      <c r="H27" s="681"/>
      <c r="I27" s="681"/>
      <c r="J27" s="684">
        <f t="shared" si="4"/>
        <v>0</v>
      </c>
    </row>
    <row r="28" spans="1:11" s="221" customFormat="1">
      <c r="A28" s="1405" t="str">
        <f>IF('Summary - ML &amp; PM'!A29&lt;&gt;"",'Summary - ML &amp; PM'!A29,"")</f>
        <v/>
      </c>
      <c r="B28" s="1406"/>
      <c r="C28" s="1406"/>
      <c r="D28" s="1406"/>
      <c r="E28" s="681"/>
      <c r="F28" s="681"/>
      <c r="G28" s="681"/>
      <c r="H28" s="681"/>
      <c r="I28" s="681"/>
      <c r="J28" s="684">
        <f t="shared" si="4"/>
        <v>0</v>
      </c>
    </row>
    <row r="29" spans="1:11" s="221" customFormat="1">
      <c r="A29" s="1405" t="str">
        <f>IF('Summary - ML &amp; PM'!A30&lt;&gt;"",'Summary - ML &amp; PM'!A30,"")</f>
        <v/>
      </c>
      <c r="B29" s="1406"/>
      <c r="C29" s="1406"/>
      <c r="D29" s="1406"/>
      <c r="E29" s="681"/>
      <c r="F29" s="681"/>
      <c r="G29" s="681"/>
      <c r="H29" s="681"/>
      <c r="I29" s="681"/>
      <c r="J29" s="684">
        <f t="shared" si="4"/>
        <v>0</v>
      </c>
    </row>
    <row r="30" spans="1:11" s="221" customFormat="1">
      <c r="A30" s="1405" t="str">
        <f>IF('Summary - ML &amp; PM'!A31&lt;&gt;"",'Summary - ML &amp; PM'!A31,"")</f>
        <v/>
      </c>
      <c r="B30" s="1406"/>
      <c r="C30" s="1406"/>
      <c r="D30" s="1406"/>
      <c r="E30" s="681"/>
      <c r="F30" s="681"/>
      <c r="G30" s="681"/>
      <c r="H30" s="681"/>
      <c r="I30" s="681"/>
      <c r="J30" s="684">
        <f t="shared" si="4"/>
        <v>0</v>
      </c>
    </row>
    <row r="31" spans="1:11" s="221" customFormat="1">
      <c r="A31" s="1405" t="str">
        <f>IF('Summary - ML &amp; PM'!A32&lt;&gt;"",'Summary - ML &amp; PM'!A32,"")</f>
        <v/>
      </c>
      <c r="B31" s="1406"/>
      <c r="C31" s="1406"/>
      <c r="D31" s="1406"/>
      <c r="E31" s="681"/>
      <c r="F31" s="681"/>
      <c r="G31" s="681"/>
      <c r="H31" s="681"/>
      <c r="I31" s="681"/>
      <c r="J31" s="684">
        <f t="shared" si="4"/>
        <v>0</v>
      </c>
    </row>
    <row r="32" spans="1:11" s="221" customFormat="1">
      <c r="A32" s="1405" t="str">
        <f>IF('Summary - ML &amp; PM'!A33&lt;&gt;"",'Summary - ML &amp; PM'!A33,"")</f>
        <v/>
      </c>
      <c r="B32" s="1406"/>
      <c r="C32" s="1406"/>
      <c r="D32" s="1406"/>
      <c r="E32" s="681"/>
      <c r="F32" s="681"/>
      <c r="G32" s="681"/>
      <c r="H32" s="681"/>
      <c r="I32" s="681"/>
      <c r="J32" s="684">
        <f t="shared" si="4"/>
        <v>0</v>
      </c>
    </row>
    <row r="33" spans="1:12" s="221" customFormat="1">
      <c r="A33" s="1405" t="str">
        <f>IF('Summary - ML &amp; PM'!A34&lt;&gt;"",'Summary - ML &amp; PM'!A34,"")</f>
        <v/>
      </c>
      <c r="B33" s="1406"/>
      <c r="C33" s="1406"/>
      <c r="D33" s="1406"/>
      <c r="E33" s="681"/>
      <c r="F33" s="681"/>
      <c r="G33" s="681"/>
      <c r="H33" s="681"/>
      <c r="I33" s="681"/>
      <c r="J33" s="684">
        <f t="shared" si="4"/>
        <v>0</v>
      </c>
    </row>
    <row r="34" spans="1:12" s="221" customFormat="1">
      <c r="A34" s="1405" t="str">
        <f>IF('Summary - ML &amp; PM'!A35&lt;&gt;"",'Summary - ML &amp; PM'!A35,"")</f>
        <v/>
      </c>
      <c r="B34" s="1406"/>
      <c r="C34" s="1406"/>
      <c r="D34" s="1406"/>
      <c r="E34" s="681"/>
      <c r="F34" s="681"/>
      <c r="G34" s="681"/>
      <c r="H34" s="681"/>
      <c r="I34" s="681"/>
      <c r="J34" s="684">
        <f t="shared" si="4"/>
        <v>0</v>
      </c>
    </row>
    <row r="35" spans="1:12" s="221" customFormat="1">
      <c r="A35" s="1405" t="str">
        <f>IF('Summary - ML &amp; PM'!A36&lt;&gt;"",'Summary - ML &amp; PM'!A36,"")</f>
        <v/>
      </c>
      <c r="B35" s="1406"/>
      <c r="C35" s="1406"/>
      <c r="D35" s="1406"/>
      <c r="E35" s="681"/>
      <c r="F35" s="681"/>
      <c r="G35" s="681"/>
      <c r="H35" s="681"/>
      <c r="I35" s="681"/>
      <c r="J35" s="684">
        <f t="shared" si="4"/>
        <v>0</v>
      </c>
    </row>
    <row r="36" spans="1:12" s="221" customFormat="1">
      <c r="A36" s="1405" t="str">
        <f>IF('Summary - ML &amp; PM'!A37&lt;&gt;"",'Summary - ML &amp; PM'!A37,"")</f>
        <v/>
      </c>
      <c r="B36" s="1406"/>
      <c r="C36" s="1406"/>
      <c r="D36" s="1406"/>
      <c r="E36" s="681"/>
      <c r="F36" s="681"/>
      <c r="G36" s="681"/>
      <c r="H36" s="681"/>
      <c r="I36" s="681"/>
      <c r="J36" s="684">
        <f t="shared" si="4"/>
        <v>0</v>
      </c>
    </row>
    <row r="37" spans="1:12" s="221" customFormat="1">
      <c r="A37" s="1405" t="str">
        <f>IF('Summary - ML &amp; PM'!A38&lt;&gt;"",'Summary - ML &amp; PM'!A38,"")</f>
        <v/>
      </c>
      <c r="B37" s="1406"/>
      <c r="C37" s="1406"/>
      <c r="D37" s="1406"/>
      <c r="E37" s="681"/>
      <c r="F37" s="681"/>
      <c r="G37" s="681"/>
      <c r="H37" s="681"/>
      <c r="I37" s="681"/>
      <c r="J37" s="684">
        <f t="shared" si="4"/>
        <v>0</v>
      </c>
    </row>
    <row r="38" spans="1:12" s="220" customFormat="1">
      <c r="A38" s="1405" t="str">
        <f>IF('Summary - ML &amp; PM'!A39&lt;&gt;"",'Summary - ML &amp; PM'!A39,"")</f>
        <v/>
      </c>
      <c r="B38" s="1406"/>
      <c r="C38" s="1406"/>
      <c r="D38" s="1406"/>
      <c r="E38" s="681"/>
      <c r="F38" s="681"/>
      <c r="G38" s="681"/>
      <c r="H38" s="681"/>
      <c r="I38" s="681"/>
      <c r="J38" s="684">
        <f t="shared" si="4"/>
        <v>0</v>
      </c>
    </row>
    <row r="39" spans="1:12" s="220" customFormat="1">
      <c r="A39" s="1405" t="str">
        <f>IF('Summary - ML &amp; PM'!A40&lt;&gt;"",'Summary - ML &amp; PM'!A40,"")</f>
        <v/>
      </c>
      <c r="B39" s="1406"/>
      <c r="C39" s="1406"/>
      <c r="D39" s="1406"/>
      <c r="E39" s="681"/>
      <c r="F39" s="681"/>
      <c r="G39" s="681"/>
      <c r="H39" s="681"/>
      <c r="I39" s="681"/>
      <c r="J39" s="684">
        <f t="shared" si="4"/>
        <v>0</v>
      </c>
    </row>
    <row r="40" spans="1:12" s="220" customFormat="1">
      <c r="A40" s="1405" t="str">
        <f>IF('Summary - ML &amp; PM'!A41&lt;&gt;"",'Summary - ML &amp; PM'!A41,"")</f>
        <v/>
      </c>
      <c r="B40" s="1406"/>
      <c r="C40" s="1406"/>
      <c r="D40" s="1406"/>
      <c r="E40" s="681"/>
      <c r="F40" s="681"/>
      <c r="G40" s="681"/>
      <c r="H40" s="681"/>
      <c r="I40" s="681"/>
      <c r="J40" s="684">
        <f t="shared" si="4"/>
        <v>0</v>
      </c>
    </row>
    <row r="41" spans="1:12" s="220" customFormat="1">
      <c r="A41" s="1405" t="str">
        <f>IF('Summary - ML &amp; PM'!A42&lt;&gt;"",'Summary - ML &amp; PM'!A42,"")</f>
        <v/>
      </c>
      <c r="B41" s="1406"/>
      <c r="C41" s="1406"/>
      <c r="D41" s="1406"/>
      <c r="E41" s="681"/>
      <c r="F41" s="681"/>
      <c r="G41" s="681"/>
      <c r="H41" s="681"/>
      <c r="I41" s="681"/>
      <c r="J41" s="516">
        <f t="shared" si="4"/>
        <v>0</v>
      </c>
    </row>
    <row r="42" spans="1:12" s="220" customFormat="1">
      <c r="A42" s="1405" t="str">
        <f>IF('Summary - ML &amp; PM'!A43&lt;&gt;"",'Summary - ML &amp; PM'!A43,"")</f>
        <v/>
      </c>
      <c r="B42" s="1406"/>
      <c r="C42" s="1406"/>
      <c r="D42" s="1406"/>
      <c r="E42" s="681"/>
      <c r="F42" s="681"/>
      <c r="G42" s="681"/>
      <c r="H42" s="681"/>
      <c r="I42" s="681"/>
      <c r="J42" s="516">
        <f t="shared" si="4"/>
        <v>0</v>
      </c>
    </row>
    <row r="43" spans="1:12" s="220" customFormat="1">
      <c r="A43" s="1405" t="str">
        <f>IF('Summary - ML &amp; PM'!A44&lt;&gt;"",'Summary - ML &amp; PM'!A44,"")</f>
        <v/>
      </c>
      <c r="B43" s="1406"/>
      <c r="C43" s="1406"/>
      <c r="D43" s="1406"/>
      <c r="E43" s="681"/>
      <c r="F43" s="681"/>
      <c r="G43" s="681"/>
      <c r="H43" s="681"/>
      <c r="I43" s="681"/>
      <c r="J43" s="516">
        <f t="shared" si="4"/>
        <v>0</v>
      </c>
    </row>
    <row r="44" spans="1:12" s="220" customFormat="1">
      <c r="A44" s="1405" t="str">
        <f>IF('Summary - ML &amp; PM'!A45&lt;&gt;"",'Summary - ML &amp; PM'!A45,"")</f>
        <v/>
      </c>
      <c r="B44" s="1406"/>
      <c r="C44" s="1406"/>
      <c r="D44" s="1406"/>
      <c r="E44" s="681"/>
      <c r="F44" s="681"/>
      <c r="G44" s="681"/>
      <c r="H44" s="681"/>
      <c r="I44" s="681"/>
      <c r="J44" s="516">
        <f t="shared" si="4"/>
        <v>0</v>
      </c>
    </row>
    <row r="45" spans="1:12" s="55" customFormat="1">
      <c r="A45" s="1137" t="s">
        <v>261</v>
      </c>
      <c r="B45" s="1137"/>
      <c r="C45" s="1137"/>
      <c r="D45" s="1137"/>
      <c r="E45" s="233">
        <f>ROUND(SUM(E26:E44),0)</f>
        <v>0</v>
      </c>
      <c r="F45" s="233">
        <f t="shared" ref="F45:I45" si="5">ROUND(SUM(F26:F44),0)</f>
        <v>0</v>
      </c>
      <c r="G45" s="233">
        <f>ROUND(SUM(G26:G44),0)</f>
        <v>0</v>
      </c>
      <c r="H45" s="233">
        <f t="shared" si="5"/>
        <v>0</v>
      </c>
      <c r="I45" s="233">
        <f t="shared" si="5"/>
        <v>0</v>
      </c>
      <c r="J45" s="700">
        <f t="shared" si="4"/>
        <v>0</v>
      </c>
      <c r="K45" s="170"/>
      <c r="L45" s="170"/>
    </row>
    <row r="46" spans="1:12" ht="9" customHeight="1">
      <c r="A46" s="1138"/>
      <c r="B46" s="1138"/>
      <c r="C46" s="1138"/>
      <c r="D46" s="1138"/>
      <c r="E46" s="488"/>
      <c r="F46" s="488"/>
      <c r="G46" s="488"/>
      <c r="H46" s="488"/>
      <c r="I46" s="488"/>
      <c r="J46" s="701"/>
      <c r="L46" s="235"/>
    </row>
    <row r="47" spans="1:12" s="220" customFormat="1" ht="15.75" customHeight="1">
      <c r="A47" s="1136" t="s">
        <v>388</v>
      </c>
      <c r="B47" s="1136"/>
      <c r="C47" s="1136"/>
      <c r="D47" s="1136"/>
      <c r="E47" s="230"/>
      <c r="F47" s="230"/>
      <c r="G47" s="230"/>
      <c r="H47" s="230"/>
      <c r="I47" s="230"/>
      <c r="J47" s="118"/>
      <c r="L47" s="225"/>
    </row>
    <row r="48" spans="1:12" s="220" customFormat="1">
      <c r="A48" s="1405" t="str">
        <f>IF('Summary - ML &amp; PM'!A49&lt;&gt;"",'Summary - ML &amp; PM'!A49,"")</f>
        <v/>
      </c>
      <c r="B48" s="1406"/>
      <c r="C48" s="1406"/>
      <c r="D48" s="1406"/>
      <c r="E48" s="694"/>
      <c r="F48" s="694"/>
      <c r="G48" s="677"/>
      <c r="H48" s="694"/>
      <c r="I48" s="694"/>
      <c r="J48" s="516">
        <f t="shared" ref="J48:J52" si="6">SUM(E48,F48,G48,H48,I48,)</f>
        <v>0</v>
      </c>
      <c r="L48" s="222"/>
    </row>
    <row r="49" spans="1:12" s="220" customFormat="1">
      <c r="A49" s="1405" t="str">
        <f>IF('Summary - ML &amp; PM'!A50&lt;&gt;"",'Summary - ML &amp; PM'!A50,"")</f>
        <v/>
      </c>
      <c r="B49" s="1406"/>
      <c r="C49" s="1406"/>
      <c r="D49" s="1406"/>
      <c r="E49" s="695"/>
      <c r="F49" s="695"/>
      <c r="G49" s="677"/>
      <c r="H49" s="695"/>
      <c r="I49" s="695"/>
      <c r="J49" s="516">
        <f t="shared" si="6"/>
        <v>0</v>
      </c>
      <c r="L49" s="222"/>
    </row>
    <row r="50" spans="1:12" s="220" customFormat="1">
      <c r="A50" s="1405" t="str">
        <f>IF('Summary - ML &amp; PM'!A51&lt;&gt;"",'Summary - ML &amp; PM'!A51,"")</f>
        <v/>
      </c>
      <c r="B50" s="1406"/>
      <c r="C50" s="1406"/>
      <c r="D50" s="1406"/>
      <c r="E50" s="695"/>
      <c r="F50" s="695"/>
      <c r="G50" s="677"/>
      <c r="H50" s="695"/>
      <c r="I50" s="695"/>
      <c r="J50" s="516">
        <f t="shared" si="6"/>
        <v>0</v>
      </c>
    </row>
    <row r="51" spans="1:12" s="220" customFormat="1">
      <c r="A51" s="1405" t="str">
        <f>IF('Summary - ML &amp; PM'!A52&lt;&gt;"",'Summary - ML &amp; PM'!A52,"")</f>
        <v/>
      </c>
      <c r="B51" s="1406"/>
      <c r="C51" s="1406"/>
      <c r="D51" s="1406"/>
      <c r="E51" s="695"/>
      <c r="F51" s="695"/>
      <c r="G51" s="677"/>
      <c r="H51" s="695"/>
      <c r="I51" s="695"/>
      <c r="J51" s="516">
        <f t="shared" si="6"/>
        <v>0</v>
      </c>
    </row>
    <row r="52" spans="1:12" ht="18" customHeight="1">
      <c r="A52" s="1138" t="s">
        <v>263</v>
      </c>
      <c r="B52" s="1138"/>
      <c r="C52" s="1138"/>
      <c r="D52" s="1138"/>
      <c r="E52" s="696">
        <f t="shared" ref="E52:I52" si="7">ROUND(SUM(E47:E51),0)</f>
        <v>0</v>
      </c>
      <c r="F52" s="696">
        <f t="shared" si="7"/>
        <v>0</v>
      </c>
      <c r="G52" s="502">
        <f t="shared" si="7"/>
        <v>0</v>
      </c>
      <c r="H52" s="696">
        <f t="shared" si="7"/>
        <v>0</v>
      </c>
      <c r="I52" s="696">
        <f t="shared" si="7"/>
        <v>0</v>
      </c>
      <c r="J52" s="698">
        <f t="shared" si="6"/>
        <v>0</v>
      </c>
    </row>
    <row r="53" spans="1:12" ht="18" customHeight="1">
      <c r="A53" s="1138"/>
      <c r="B53" s="1138"/>
      <c r="C53" s="1138"/>
      <c r="D53" s="1138"/>
      <c r="E53" s="754"/>
      <c r="F53" s="754"/>
      <c r="G53" s="754"/>
      <c r="H53" s="754"/>
      <c r="I53" s="754"/>
      <c r="J53" s="699"/>
      <c r="L53" s="235"/>
    </row>
    <row r="54" spans="1:12" s="55" customFormat="1" ht="18" customHeight="1">
      <c r="A54" s="1137" t="s">
        <v>264</v>
      </c>
      <c r="B54" s="1137"/>
      <c r="C54" s="1137"/>
      <c r="D54" s="1137"/>
      <c r="E54" s="228">
        <f t="shared" ref="E54:I54" si="8">E45+E52</f>
        <v>0</v>
      </c>
      <c r="F54" s="228">
        <f t="shared" si="8"/>
        <v>0</v>
      </c>
      <c r="G54" s="319">
        <f t="shared" si="8"/>
        <v>0</v>
      </c>
      <c r="H54" s="228">
        <f t="shared" si="8"/>
        <v>0</v>
      </c>
      <c r="I54" s="228">
        <f t="shared" si="8"/>
        <v>0</v>
      </c>
      <c r="J54" s="171">
        <f t="shared" ref="J54:J55" si="9">SUM(E54,F54,G54,H54,I54,)</f>
        <v>0</v>
      </c>
    </row>
    <row r="55" spans="1:12">
      <c r="A55" s="1097" t="s">
        <v>265</v>
      </c>
      <c r="B55" s="1097"/>
      <c r="C55" s="1097"/>
      <c r="D55" s="1097"/>
      <c r="E55" s="681">
        <f>IF(AND(E54-E23&gt;-2,E54-E23&lt;2),0,E54-E23)</f>
        <v>0</v>
      </c>
      <c r="F55" s="681">
        <f>IF(AND(F54-F23&gt;-2,F54-F23&lt;2),0,F54-F23)</f>
        <v>0</v>
      </c>
      <c r="G55" s="355">
        <f>IF(AND(G54-G23&gt;-2,G54-G23&lt;2),0,G54-G23)</f>
        <v>0</v>
      </c>
      <c r="H55" s="681">
        <f>IF(AND(H54-H23&gt;-2,H54-H23&lt;2),0,H54-H23)</f>
        <v>0</v>
      </c>
      <c r="I55" s="681">
        <f>IF(AND(I54-I23&gt;-2,I54-I23&lt;2),0,I54-I23)</f>
        <v>0</v>
      </c>
      <c r="J55" s="679">
        <f t="shared" si="9"/>
        <v>0</v>
      </c>
      <c r="K55" s="64"/>
      <c r="L55" s="64"/>
    </row>
    <row r="56" spans="1:12" ht="13" customHeight="1">
      <c r="A56" s="65"/>
      <c r="B56" s="65"/>
      <c r="C56" s="65"/>
      <c r="D56" s="65"/>
      <c r="E56" s="65"/>
      <c r="F56" s="339"/>
      <c r="G56" s="339"/>
      <c r="H56" s="339"/>
      <c r="I56" s="339"/>
      <c r="J56" s="339"/>
    </row>
    <row r="57" spans="1:12" ht="20.149999999999999" customHeight="1">
      <c r="A57" s="77"/>
      <c r="B57" s="77"/>
      <c r="C57" s="77"/>
      <c r="D57" s="77"/>
    </row>
    <row r="58" spans="1:12" ht="20.149999999999999" customHeight="1">
      <c r="A58" s="77"/>
      <c r="B58" s="77"/>
      <c r="C58" s="77"/>
      <c r="D58" s="77"/>
    </row>
    <row r="59" spans="1:12">
      <c r="A59" s="674" t="s">
        <v>267</v>
      </c>
      <c r="B59" s="1327" t="str">
        <f>IF('Summary - ML &amp; PM'!B60:D60&lt;&gt;"",'Summary - ML &amp; PM'!B60:D60,"")</f>
        <v/>
      </c>
      <c r="C59" s="1327"/>
      <c r="D59" s="1327"/>
    </row>
    <row r="60" spans="1:12">
      <c r="A60" s="674" t="s">
        <v>268</v>
      </c>
      <c r="B60" s="1327" t="str">
        <f>IF('Summary - ML &amp; PM'!B61:D61&lt;&gt;"",'Summary - ML &amp; PM'!B61:D61,"")</f>
        <v/>
      </c>
      <c r="C60" s="1327"/>
      <c r="D60" s="1327"/>
    </row>
    <row r="61" spans="1:12" ht="17.25" customHeight="1">
      <c r="A61" s="674" t="s">
        <v>269</v>
      </c>
      <c r="B61" s="1327" t="str">
        <f>IF('Summary - ML &amp; PM'!B62:D62&lt;&gt;"",'Summary - ML &amp; PM'!B62:D62,"")</f>
        <v/>
      </c>
      <c r="C61" s="1327"/>
      <c r="D61" s="1327"/>
    </row>
    <row r="62" spans="1:12" ht="17.25" customHeight="1">
      <c r="A62" s="674" t="s">
        <v>270</v>
      </c>
      <c r="B62" s="1327" t="str">
        <f>IF('Summary - ML &amp; PM'!B63:D63&lt;&gt;"",'Summary - ML &amp; PM'!B63:D63,"")</f>
        <v/>
      </c>
      <c r="C62" s="1327"/>
      <c r="D62" s="1327"/>
    </row>
    <row r="63" spans="1:12" ht="15.75" customHeight="1">
      <c r="A63" s="1137"/>
      <c r="B63" s="1137"/>
      <c r="C63" s="1137"/>
      <c r="D63" s="757"/>
    </row>
    <row r="64" spans="1:12">
      <c r="A64" s="1413" t="s">
        <v>271</v>
      </c>
      <c r="B64" s="1414"/>
      <c r="C64" s="1415">
        <v>45000</v>
      </c>
      <c r="D64" s="1416"/>
    </row>
    <row r="79" spans="1:10" s="220" customFormat="1">
      <c r="A79" s="66" t="s">
        <v>222</v>
      </c>
      <c r="B79" s="66"/>
      <c r="C79" s="66"/>
      <c r="D79" s="66"/>
      <c r="E79" s="66">
        <f>'Summary - ML &amp; PM'!E79</f>
        <v>1</v>
      </c>
      <c r="F79" s="66">
        <f>'Summary - ML &amp; PM'!F79</f>
        <v>2</v>
      </c>
      <c r="G79" s="66">
        <f>'Summary - ML &amp; PM'!G79</f>
        <v>3</v>
      </c>
      <c r="H79" s="66">
        <f>'Summary - ML &amp; PM'!H79</f>
        <v>4</v>
      </c>
      <c r="I79" s="66">
        <f>'Summary - ML &amp; PM'!I79</f>
        <v>5</v>
      </c>
      <c r="J79" s="66">
        <f>'Summary - ML &amp; PM'!J79</f>
        <v>5</v>
      </c>
    </row>
    <row r="80" spans="1:10" s="220" customFormat="1">
      <c r="A80" s="227" t="s">
        <v>223</v>
      </c>
      <c r="B80" s="227"/>
      <c r="C80" s="227"/>
      <c r="D80" s="227"/>
      <c r="E80" s="67">
        <f>'Summary - ML &amp; PM'!E80</f>
        <v>45566</v>
      </c>
      <c r="F80" s="67">
        <f>'Summary - ML &amp; PM'!F80</f>
        <v>45839</v>
      </c>
      <c r="G80" s="67">
        <f>'Summary - ML &amp; PM'!G80</f>
        <v>46204</v>
      </c>
      <c r="H80" s="67">
        <f>'Summary - ML &amp; PM'!H80</f>
        <v>46569</v>
      </c>
      <c r="I80" s="67">
        <f>'Summary - ML &amp; PM'!I80</f>
        <v>46935</v>
      </c>
      <c r="J80" s="67">
        <f>'Summary - ML &amp; PM'!J80</f>
        <v>45566</v>
      </c>
    </row>
    <row r="81" spans="1:10" ht="13.5" customHeight="1">
      <c r="A81" s="227" t="s">
        <v>224</v>
      </c>
      <c r="B81" s="227"/>
      <c r="C81" s="227"/>
      <c r="D81" s="227"/>
      <c r="E81" s="67">
        <f>'Summary - ML &amp; PM'!E81</f>
        <v>45838</v>
      </c>
      <c r="F81" s="67">
        <f>'Summary - ML &amp; PM'!F81</f>
        <v>46203</v>
      </c>
      <c r="G81" s="67">
        <f>'Summary - ML &amp; PM'!G81</f>
        <v>46568</v>
      </c>
      <c r="H81" s="67">
        <f>'Summary - ML &amp; PM'!H81</f>
        <v>46934</v>
      </c>
      <c r="I81" s="67">
        <f>'Summary - ML &amp; PM'!I81</f>
        <v>47299</v>
      </c>
      <c r="J81" s="67">
        <f>'Summary - ML &amp; PM'!J81</f>
        <v>47299</v>
      </c>
    </row>
    <row r="82" spans="1:10">
      <c r="A82" s="66" t="s">
        <v>211</v>
      </c>
      <c r="B82" s="66"/>
      <c r="C82" s="66"/>
      <c r="D82" s="66"/>
      <c r="E82" s="67">
        <f>'Summary - ML &amp; PM'!E82</f>
        <v>0</v>
      </c>
      <c r="F82" s="67">
        <f>'Summary - ML &amp; PM'!F82</f>
        <v>0</v>
      </c>
      <c r="G82" s="67">
        <f>'Summary - ML &amp; PM'!G82</f>
        <v>0</v>
      </c>
      <c r="H82" s="67">
        <f>'Summary - ML &amp; PM'!H82</f>
        <v>0</v>
      </c>
      <c r="I82" s="67">
        <f>'Summary - ML &amp; PM'!I82</f>
        <v>0</v>
      </c>
      <c r="J82" s="67">
        <f>'Summary - ML &amp; PM'!J82</f>
        <v>0</v>
      </c>
    </row>
    <row r="83" spans="1:10">
      <c r="A83" s="215"/>
      <c r="J83" s="56" t="str">
        <f>'Summary - ML &amp; PM'!J83</f>
        <v>5/1/2024</v>
      </c>
    </row>
    <row r="84" spans="1:10">
      <c r="J84" s="56" t="str">
        <f>'Summary - ML &amp; PM'!J84</f>
        <v>6/30/2028</v>
      </c>
    </row>
  </sheetData>
  <sheetProtection formatCells="0" formatColumns="0" formatRows="0" insertHyperlinks="0" sort="0" autoFilter="0" pivotTables="0"/>
  <mergeCells count="52">
    <mergeCell ref="B60:D60"/>
    <mergeCell ref="B61:D61"/>
    <mergeCell ref="B62:D62"/>
    <mergeCell ref="A63:C63"/>
    <mergeCell ref="A64:B64"/>
    <mergeCell ref="C64:D64"/>
    <mergeCell ref="B59:D59"/>
    <mergeCell ref="A29:D29"/>
    <mergeCell ref="A31:D31"/>
    <mergeCell ref="A32:D32"/>
    <mergeCell ref="A30:D30"/>
    <mergeCell ref="A34:D34"/>
    <mergeCell ref="A35:D35"/>
    <mergeCell ref="A47:D47"/>
    <mergeCell ref="A50:D50"/>
    <mergeCell ref="A51:D51"/>
    <mergeCell ref="A52:D52"/>
    <mergeCell ref="A33:D33"/>
    <mergeCell ref="A54:D54"/>
    <mergeCell ref="A55:D55"/>
    <mergeCell ref="A27:D27"/>
    <mergeCell ref="A28:D28"/>
    <mergeCell ref="A36:D36"/>
    <mergeCell ref="A37:D37"/>
    <mergeCell ref="B6:D6"/>
    <mergeCell ref="A14:D14"/>
    <mergeCell ref="A15:D15"/>
    <mergeCell ref="A16:D16"/>
    <mergeCell ref="A17:D17"/>
    <mergeCell ref="B7:D7"/>
    <mergeCell ref="B8:D8"/>
    <mergeCell ref="A18:D18"/>
    <mergeCell ref="A19:D19"/>
    <mergeCell ref="A20:D20"/>
    <mergeCell ref="A21:D21"/>
    <mergeCell ref="A22:D22"/>
    <mergeCell ref="A23:D23"/>
    <mergeCell ref="A24:D24"/>
    <mergeCell ref="A25:D25"/>
    <mergeCell ref="A26:D26"/>
    <mergeCell ref="A53:D53"/>
    <mergeCell ref="A48:D48"/>
    <mergeCell ref="A49:D49"/>
    <mergeCell ref="A43:D43"/>
    <mergeCell ref="A44:D44"/>
    <mergeCell ref="A45:D45"/>
    <mergeCell ref="A46:D46"/>
    <mergeCell ref="A38:D38"/>
    <mergeCell ref="A39:D39"/>
    <mergeCell ref="A40:D40"/>
    <mergeCell ref="A41:D41"/>
    <mergeCell ref="A42:D42"/>
  </mergeCells>
  <conditionalFormatting sqref="B3 C5">
    <cfRule type="containsBlanks" dxfId="222" priority="10">
      <formula>LEN(TRIM(B3))=0</formula>
    </cfRule>
  </conditionalFormatting>
  <conditionalFormatting sqref="B7:B8">
    <cfRule type="containsBlanks" dxfId="221" priority="8">
      <formula>LEN(TRIM(B7))=0</formula>
    </cfRule>
  </conditionalFormatting>
  <conditionalFormatting sqref="E11:I47 E52:I55">
    <cfRule type="expression" dxfId="220" priority="12">
      <formula>E$79&gt;$D$5</formula>
    </cfRule>
  </conditionalFormatting>
  <conditionalFormatting sqref="E13:I55">
    <cfRule type="expression" dxfId="219" priority="1">
      <formula>E$82&gt;E$81</formula>
    </cfRule>
  </conditionalFormatting>
  <conditionalFormatting sqref="E18:I18">
    <cfRule type="containsBlanks" dxfId="218" priority="11">
      <formula>LEN(TRIM(E18))=0</formula>
    </cfRule>
  </conditionalFormatting>
  <conditionalFormatting sqref="E22:I22">
    <cfRule type="expression" dxfId="217" priority="6">
      <formula>COUNTIF($A$26:$D$45,"*HUD*")=0</formula>
    </cfRule>
    <cfRule type="containsBlanks" dxfId="216" priority="7">
      <formula>LEN(TRIM(E22))=0</formula>
    </cfRule>
  </conditionalFormatting>
  <conditionalFormatting sqref="E48:I51">
    <cfRule type="expression" dxfId="215" priority="2">
      <formula>E$79&gt;$D$5</formula>
    </cfRule>
  </conditionalFormatting>
  <conditionalFormatting sqref="E55:J55">
    <cfRule type="cellIs" dxfId="214" priority="9" operator="notBetween">
      <formula>-2</formula>
      <formula>2</formula>
    </cfRule>
  </conditionalFormatting>
  <dataValidations disablePrompts="1" count="1">
    <dataValidation type="date" allowBlank="1" showInputMessage="1" showErrorMessage="1" error="Please insert date in M/D/YY format" sqref="B3" xr:uid="{C27EB12C-FB53-435E-BDA0-42048D9B312F}">
      <formula1>1</formula1>
      <formula2>73415</formula2>
    </dataValidation>
  </dataValidations>
  <printOptions headings="1"/>
  <pageMargins left="0.25" right="0.25" top="0.75" bottom="0.75" header="0.3" footer="0.3"/>
  <pageSetup scale="21" fitToHeight="0" orientation="landscape" r:id="rId1"/>
  <headerFooter alignWithMargins="0">
    <oddFooter>&amp;CPage &amp;P of &amp;N</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H566"/>
  <sheetViews>
    <sheetView showGridLines="0" showZeros="0" zoomScale="85" zoomScaleNormal="85" workbookViewId="0">
      <pane xSplit="1" ySplit="14" topLeftCell="BP15" activePane="bottomRight" state="frozen"/>
      <selection pane="topRight" activeCell="C9" sqref="C9:I9"/>
      <selection pane="bottomLeft" activeCell="C9" sqref="C9:I9"/>
      <selection pane="bottomRight" activeCell="C9" sqref="C9:I9"/>
    </sheetView>
  </sheetViews>
  <sheetFormatPr defaultColWidth="17.7265625" defaultRowHeight="15.5" outlineLevelCol="1"/>
  <cols>
    <col min="1" max="1" width="17.7265625" style="226" customWidth="1"/>
    <col min="2" max="2" width="44.81640625" style="241" customWidth="1"/>
    <col min="3" max="3" width="14.7265625" style="226" customWidth="1" outlineLevel="1"/>
    <col min="4" max="5" width="11" style="226" customWidth="1" outlineLevel="1"/>
    <col min="6" max="6" width="11" style="226" customWidth="1"/>
    <col min="7" max="7" width="15.7265625" style="226" customWidth="1" outlineLevel="1"/>
    <col min="8" max="8" width="15.7265625" style="240" customWidth="1" outlineLevel="1"/>
    <col min="9" max="9" width="15.7265625" style="226" customWidth="1"/>
    <col min="10" max="10" width="15.7265625" style="226" customWidth="1" outlineLevel="1"/>
    <col min="11" max="12" width="11" style="226" customWidth="1" outlineLevel="1"/>
    <col min="13" max="13" width="11" style="226" customWidth="1"/>
    <col min="14" max="14" width="15.7265625" style="226" customWidth="1" outlineLevel="1"/>
    <col min="15" max="15" width="15.7265625" style="240" customWidth="1" outlineLevel="1"/>
    <col min="16" max="16" width="15.7265625" style="226" customWidth="1"/>
    <col min="17" max="17" width="15.7265625" style="226" customWidth="1" outlineLevel="1"/>
    <col min="18" max="19" width="11" style="226" customWidth="1" outlineLevel="1"/>
    <col min="20" max="20" width="11" style="226" customWidth="1"/>
    <col min="21" max="21" width="15.7265625" style="226" customWidth="1" outlineLevel="1"/>
    <col min="22" max="22" width="15.7265625" style="240" customWidth="1" outlineLevel="1"/>
    <col min="23" max="23" width="15.7265625" style="226" customWidth="1"/>
    <col min="24" max="24" width="15.7265625" style="226" customWidth="1" outlineLevel="1"/>
    <col min="25" max="26" width="11" style="226" customWidth="1" outlineLevel="1"/>
    <col min="27" max="27" width="11" style="226" customWidth="1"/>
    <col min="28" max="28" width="15.7265625" style="226" customWidth="1" outlineLevel="1"/>
    <col min="29" max="29" width="15.7265625" style="240" customWidth="1" outlineLevel="1"/>
    <col min="30" max="30" width="15.7265625" style="226" customWidth="1"/>
    <col min="31" max="31" width="15.7265625" style="226" customWidth="1" outlineLevel="1"/>
    <col min="32" max="33" width="11" style="226" customWidth="1" outlineLevel="1"/>
    <col min="34" max="34" width="11" style="226" customWidth="1"/>
    <col min="35" max="35" width="15.7265625" style="226" customWidth="1" outlineLevel="1"/>
    <col min="36" max="36" width="15.7265625" style="240" customWidth="1" outlineLevel="1"/>
    <col min="37" max="37" width="15.7265625" style="226" customWidth="1"/>
    <col min="38" max="38" width="15.7265625" style="226" customWidth="1" outlineLevel="1"/>
    <col min="39" max="40" width="11" style="226" customWidth="1" outlineLevel="1"/>
    <col min="41" max="41" width="11" style="226" customWidth="1"/>
    <col min="42" max="42" width="15.7265625" style="226" customWidth="1" outlineLevel="1"/>
    <col min="43" max="43" width="15.7265625" style="240" customWidth="1" outlineLevel="1"/>
    <col min="44" max="44" width="15.7265625" style="226" customWidth="1"/>
    <col min="45" max="45" width="15.7265625" style="226" customWidth="1" outlineLevel="1"/>
    <col min="46" max="47" width="11" style="226" customWidth="1" outlineLevel="1"/>
    <col min="48" max="48" width="11" style="226" customWidth="1"/>
    <col min="49" max="49" width="15.7265625" style="226" customWidth="1" outlineLevel="1"/>
    <col min="50" max="50" width="15.7265625" style="240" customWidth="1" outlineLevel="1"/>
    <col min="51" max="51" width="15.7265625" style="226" customWidth="1"/>
    <col min="52" max="52" width="15.7265625" style="226" customWidth="1" outlineLevel="1"/>
    <col min="53" max="54" width="11" style="226" customWidth="1" outlineLevel="1"/>
    <col min="55" max="55" width="11" style="226" customWidth="1"/>
    <col min="56" max="56" width="15.7265625" style="226" customWidth="1" outlineLevel="1"/>
    <col min="57" max="57" width="15.7265625" style="240" customWidth="1" outlineLevel="1"/>
    <col min="58" max="58" width="15.7265625" style="226" customWidth="1"/>
    <col min="59" max="59" width="15.7265625" style="226" customWidth="1" outlineLevel="1"/>
    <col min="60" max="61" width="11" style="226" customWidth="1" outlineLevel="1"/>
    <col min="62" max="62" width="11" style="226" customWidth="1"/>
    <col min="63" max="63" width="15.7265625" style="226" customWidth="1" outlineLevel="1"/>
    <col min="64" max="64" width="15.7265625" style="240" customWidth="1" outlineLevel="1"/>
    <col min="65" max="65" width="15.7265625" style="226" customWidth="1"/>
    <col min="66" max="66" width="15.7265625" style="71" customWidth="1" outlineLevel="1"/>
    <col min="67" max="67" width="12.54296875" style="71" customWidth="1" outlineLevel="1"/>
    <col min="68" max="68" width="9.7265625" style="81" customWidth="1" outlineLevel="1"/>
    <col min="69" max="69" width="10.26953125" style="226" customWidth="1"/>
    <col min="70" max="71" width="17.7265625" style="226" customWidth="1" outlineLevel="1"/>
    <col min="72" max="72" width="17.7265625" style="226" customWidth="1"/>
    <col min="73" max="74" width="17.7265625" style="226" customWidth="1" outlineLevel="1"/>
    <col min="75" max="105" width="17.7265625" style="226" customWidth="1"/>
    <col min="106" max="16384" width="17.7265625" style="226"/>
  </cols>
  <sheetData>
    <row r="1" spans="1:112" s="71" customFormat="1">
      <c r="A1" s="78" t="str">
        <f>'Summary (4)'!A1</f>
        <v>DEPARTMENT OF HOMELESSNESS AND SUPPORTIVE HOUSING</v>
      </c>
      <c r="C1" s="72"/>
      <c r="D1" s="72"/>
      <c r="E1" s="72"/>
      <c r="F1" s="72"/>
      <c r="G1" s="72"/>
      <c r="H1" s="236"/>
      <c r="I1" s="72"/>
      <c r="J1" s="72"/>
      <c r="K1" s="72"/>
      <c r="L1" s="72"/>
      <c r="M1" s="72"/>
      <c r="O1" s="237"/>
      <c r="V1" s="237"/>
      <c r="AC1" s="237"/>
      <c r="AJ1" s="237"/>
      <c r="AQ1" s="237"/>
      <c r="AX1" s="237"/>
      <c r="BE1" s="237"/>
      <c r="BL1" s="237"/>
    </row>
    <row r="2" spans="1:112" s="71" customFormat="1">
      <c r="A2" s="219" t="s">
        <v>276</v>
      </c>
      <c r="B2" s="73"/>
      <c r="C2" s="72"/>
      <c r="D2" s="72"/>
      <c r="E2" s="72"/>
      <c r="F2" s="72"/>
      <c r="G2" s="72"/>
      <c r="H2" s="237"/>
      <c r="I2" s="72"/>
      <c r="J2" s="72"/>
      <c r="K2" s="72"/>
      <c r="L2" s="72"/>
      <c r="M2" s="72"/>
      <c r="O2" s="237"/>
      <c r="V2" s="237"/>
      <c r="AC2" s="237"/>
      <c r="AJ2" s="237"/>
      <c r="AQ2" s="237"/>
      <c r="AX2" s="237"/>
      <c r="BE2" s="237"/>
      <c r="BL2" s="237"/>
      <c r="BN2" s="74"/>
      <c r="BO2" s="74"/>
      <c r="BP2" s="72"/>
    </row>
    <row r="3" spans="1:112" s="71" customFormat="1">
      <c r="A3" s="755" t="s">
        <v>211</v>
      </c>
      <c r="B3" s="467">
        <f>'Summary (4)'!B3</f>
        <v>0</v>
      </c>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4"/>
      <c r="BO3" s="74"/>
      <c r="BP3" s="72"/>
    </row>
    <row r="4" spans="1:112" s="71" customFormat="1">
      <c r="A4" s="218" t="str">
        <f>'Summary (4)'!A7</f>
        <v>Program</v>
      </c>
      <c r="B4" s="468">
        <f>'Summary (4)'!B7</f>
        <v>0</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P4" s="72"/>
    </row>
    <row r="5" spans="1:112" s="71" customFormat="1">
      <c r="A5" s="218" t="str">
        <f>'Summary (4)'!A8</f>
        <v>Budget Name</v>
      </c>
      <c r="B5" s="468">
        <f>'Summary (4)'!B8</f>
        <v>0</v>
      </c>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P5" s="72"/>
    </row>
    <row r="6" spans="1:112" s="71" customFormat="1">
      <c r="A6" s="218" t="str">
        <f>'Summary (4)'!A9</f>
        <v>Funding:</v>
      </c>
      <c r="B6" s="384">
        <f>'Summary (4)'!B9</f>
        <v>0</v>
      </c>
      <c r="BN6" s="1491"/>
      <c r="BO6" s="1491"/>
      <c r="BP6" s="1491"/>
    </row>
    <row r="7" spans="1:112" s="85" customFormat="1">
      <c r="A7" s="218" t="s">
        <v>272</v>
      </c>
      <c r="B7" s="469">
        <f>'Summary (4)'!B12</f>
        <v>0</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71"/>
      <c r="BQ7" s="71"/>
    </row>
    <row r="8" spans="1:112" s="85" customFormat="1">
      <c r="A8" s="572"/>
      <c r="B8" s="572"/>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71"/>
      <c r="BQ8" s="71"/>
    </row>
    <row r="9" spans="1:112" s="85" customFormat="1" ht="16" thickBot="1">
      <c r="A9" s="226"/>
      <c r="B9" s="121"/>
      <c r="C9" s="1492">
        <f>'Summary (4)'!H17</f>
        <v>0</v>
      </c>
      <c r="D9" s="1492"/>
      <c r="E9" s="1492"/>
      <c r="F9" s="1492"/>
      <c r="G9" s="1492"/>
      <c r="H9" s="1492"/>
      <c r="I9" s="1492"/>
      <c r="J9" s="1492">
        <f>'Summary (4)'!K17</f>
        <v>0</v>
      </c>
      <c r="K9" s="1492"/>
      <c r="L9" s="1492"/>
      <c r="M9" s="1492"/>
      <c r="N9" s="1492"/>
      <c r="O9" s="1492"/>
      <c r="P9" s="1492"/>
      <c r="Q9" s="1492">
        <f>'Summary (4)'!N17</f>
        <v>0</v>
      </c>
      <c r="R9" s="1492"/>
      <c r="S9" s="1492"/>
      <c r="T9" s="1492"/>
      <c r="U9" s="1492"/>
      <c r="V9" s="1492"/>
      <c r="W9" s="1492"/>
      <c r="X9" s="1492">
        <f>'Summary (4)'!Q17</f>
        <v>0</v>
      </c>
      <c r="Y9" s="1492"/>
      <c r="Z9" s="1492"/>
      <c r="AA9" s="1492"/>
      <c r="AB9" s="1492"/>
      <c r="AC9" s="1492"/>
      <c r="AD9" s="1492"/>
      <c r="AE9" s="1492">
        <f>'Summary (4)'!T17</f>
        <v>0</v>
      </c>
      <c r="AF9" s="1492"/>
      <c r="AG9" s="1492"/>
      <c r="AH9" s="1492"/>
      <c r="AI9" s="1492"/>
      <c r="AJ9" s="1492"/>
      <c r="AK9" s="1492"/>
      <c r="AL9" s="1492">
        <f>'Summary (4)'!W17</f>
        <v>0</v>
      </c>
      <c r="AM9" s="1492"/>
      <c r="AN9" s="1492"/>
      <c r="AO9" s="1492"/>
      <c r="AP9" s="1492"/>
      <c r="AQ9" s="1492"/>
      <c r="AR9" s="1492"/>
      <c r="AS9" s="1492">
        <f>'Summary (4)'!Z17</f>
        <v>0</v>
      </c>
      <c r="AT9" s="1492"/>
      <c r="AU9" s="1492"/>
      <c r="AV9" s="1492"/>
      <c r="AW9" s="1492"/>
      <c r="AX9" s="1492"/>
      <c r="AY9" s="1492"/>
      <c r="AZ9" s="1492">
        <f>'Summary (4)'!AC17</f>
        <v>0</v>
      </c>
      <c r="BA9" s="1492"/>
      <c r="BB9" s="1492"/>
      <c r="BC9" s="1492"/>
      <c r="BD9" s="1492"/>
      <c r="BE9" s="1492"/>
      <c r="BF9" s="1492"/>
      <c r="BG9" s="1492">
        <f>'Summary (4)'!AF17</f>
        <v>0</v>
      </c>
      <c r="BH9" s="1492"/>
      <c r="BI9" s="1492"/>
      <c r="BJ9" s="1492"/>
      <c r="BK9" s="1492"/>
      <c r="BL9" s="1492"/>
      <c r="BM9" s="1492"/>
      <c r="BN9" s="1492">
        <f>'Summary (4)'!AM17</f>
        <v>0</v>
      </c>
      <c r="BO9" s="1492"/>
      <c r="BP9" s="1492"/>
      <c r="BQ9" s="1492"/>
      <c r="BR9" s="1492"/>
      <c r="BS9" s="1492"/>
      <c r="BT9" s="1492"/>
    </row>
    <row r="10" spans="1:112" ht="18" customHeight="1">
      <c r="A10" s="1425"/>
      <c r="B10" s="1426"/>
      <c r="C10" s="1221" t="s">
        <v>230</v>
      </c>
      <c r="D10" s="1222"/>
      <c r="E10" s="1222"/>
      <c r="F10" s="1222"/>
      <c r="G10" s="1222"/>
      <c r="H10" s="1222"/>
      <c r="I10" s="1223"/>
      <c r="J10" s="1354" t="s">
        <v>231</v>
      </c>
      <c r="K10" s="1204"/>
      <c r="L10" s="1204"/>
      <c r="M10" s="1204"/>
      <c r="N10" s="1204"/>
      <c r="O10" s="1204"/>
      <c r="P10" s="1205"/>
      <c r="Q10" s="1218" t="s">
        <v>232</v>
      </c>
      <c r="R10" s="1219"/>
      <c r="S10" s="1219"/>
      <c r="T10" s="1219"/>
      <c r="U10" s="1219"/>
      <c r="V10" s="1219"/>
      <c r="W10" s="1220"/>
      <c r="X10" s="1233" t="s">
        <v>233</v>
      </c>
      <c r="Y10" s="1234"/>
      <c r="Z10" s="1234"/>
      <c r="AA10" s="1234"/>
      <c r="AB10" s="1234"/>
      <c r="AC10" s="1234"/>
      <c r="AD10" s="1235"/>
      <c r="AE10" s="1181" t="s">
        <v>234</v>
      </c>
      <c r="AF10" s="1182"/>
      <c r="AG10" s="1182"/>
      <c r="AH10" s="1182"/>
      <c r="AI10" s="1182"/>
      <c r="AJ10" s="1182"/>
      <c r="AK10" s="1490"/>
      <c r="AL10" s="1493" t="s">
        <v>235</v>
      </c>
      <c r="AM10" s="1494"/>
      <c r="AN10" s="1494"/>
      <c r="AO10" s="1494"/>
      <c r="AP10" s="1494"/>
      <c r="AQ10" s="1494"/>
      <c r="AR10" s="1495"/>
      <c r="AS10" s="1496" t="s">
        <v>236</v>
      </c>
      <c r="AT10" s="1497"/>
      <c r="AU10" s="1497"/>
      <c r="AV10" s="1497"/>
      <c r="AW10" s="1497"/>
      <c r="AX10" s="1497"/>
      <c r="AY10" s="1498"/>
      <c r="AZ10" s="1499" t="s">
        <v>237</v>
      </c>
      <c r="BA10" s="1500"/>
      <c r="BB10" s="1500"/>
      <c r="BC10" s="1500"/>
      <c r="BD10" s="1500"/>
      <c r="BE10" s="1500"/>
      <c r="BF10" s="1501"/>
      <c r="BG10" s="1502" t="s">
        <v>238</v>
      </c>
      <c r="BH10" s="1503"/>
      <c r="BI10" s="1503"/>
      <c r="BJ10" s="1503"/>
      <c r="BK10" s="1503"/>
      <c r="BL10" s="1503"/>
      <c r="BM10" s="1504"/>
      <c r="BN10" s="1479" t="s">
        <v>239</v>
      </c>
      <c r="BO10" s="1480"/>
      <c r="BP10" s="1480"/>
      <c r="BQ10" s="1480"/>
      <c r="BR10" s="1480"/>
      <c r="BS10" s="1480"/>
      <c r="BT10" s="1480"/>
      <c r="BU10" s="1476" t="s">
        <v>249</v>
      </c>
      <c r="BV10" s="1477"/>
      <c r="BW10" s="1478"/>
    </row>
    <row r="11" spans="1:112" s="244" customFormat="1" ht="31.5" customHeight="1">
      <c r="A11" s="1427"/>
      <c r="B11" s="1428"/>
      <c r="C11" s="1242" t="s">
        <v>278</v>
      </c>
      <c r="D11" s="1243"/>
      <c r="E11" s="1236" t="s">
        <v>279</v>
      </c>
      <c r="F11" s="1237"/>
      <c r="G11" s="95">
        <f>'Summary (4)'!E19</f>
        <v>0</v>
      </c>
      <c r="H11" s="264">
        <f>'Summary (4)'!F19</f>
        <v>0</v>
      </c>
      <c r="I11" s="122">
        <f>'Summary (4)'!G19</f>
        <v>0</v>
      </c>
      <c r="J11" s="1351" t="s">
        <v>278</v>
      </c>
      <c r="K11" s="1207"/>
      <c r="L11" s="1212" t="s">
        <v>279</v>
      </c>
      <c r="M11" s="1207"/>
      <c r="N11" s="96">
        <f>'Summary (4)'!H19</f>
        <v>0</v>
      </c>
      <c r="O11" s="265">
        <f>'Summary (4)'!I19</f>
        <v>0</v>
      </c>
      <c r="P11" s="129">
        <f>'Summary (4)'!J19</f>
        <v>0</v>
      </c>
      <c r="Q11" s="1224" t="s">
        <v>278</v>
      </c>
      <c r="R11" s="1225"/>
      <c r="S11" s="1230" t="s">
        <v>279</v>
      </c>
      <c r="T11" s="1225"/>
      <c r="U11" s="97">
        <f>'Summary (4)'!K19</f>
        <v>0</v>
      </c>
      <c r="V11" s="266">
        <f>'Summary (4)'!L19</f>
        <v>0</v>
      </c>
      <c r="W11" s="132">
        <f>'Summary (4)'!M19</f>
        <v>0</v>
      </c>
      <c r="X11" s="1215" t="s">
        <v>278</v>
      </c>
      <c r="Y11" s="1198"/>
      <c r="Z11" s="1197" t="s">
        <v>279</v>
      </c>
      <c r="AA11" s="1198"/>
      <c r="AB11" s="98">
        <f>'Summary (4)'!N19</f>
        <v>0</v>
      </c>
      <c r="AC11" s="267">
        <f>'Summary (4)'!O19</f>
        <v>0</v>
      </c>
      <c r="AD11" s="135">
        <f>'Summary (4)'!P19</f>
        <v>0</v>
      </c>
      <c r="AE11" s="1183" t="s">
        <v>278</v>
      </c>
      <c r="AF11" s="1184"/>
      <c r="AG11" s="1189" t="s">
        <v>279</v>
      </c>
      <c r="AH11" s="1184"/>
      <c r="AI11" s="749">
        <f>'Summary (4)'!Q19</f>
        <v>0</v>
      </c>
      <c r="AJ11" s="268">
        <f>'Summary (4)'!R19</f>
        <v>0</v>
      </c>
      <c r="AK11" s="138">
        <f>'Summary (4)'!S19</f>
        <v>0</v>
      </c>
      <c r="AL11" s="1434" t="s">
        <v>278</v>
      </c>
      <c r="AM11" s="1435"/>
      <c r="AN11" s="1449" t="s">
        <v>279</v>
      </c>
      <c r="AO11" s="1435"/>
      <c r="AP11" s="748">
        <f>'Summary (4)'!T19</f>
        <v>0</v>
      </c>
      <c r="AQ11" s="269">
        <f>'Summary (4)'!U19</f>
        <v>0</v>
      </c>
      <c r="AR11" s="141">
        <f>'Summary (4)'!V19</f>
        <v>0</v>
      </c>
      <c r="AS11" s="1452" t="s">
        <v>278</v>
      </c>
      <c r="AT11" s="1453"/>
      <c r="AU11" s="1458" t="s">
        <v>279</v>
      </c>
      <c r="AV11" s="1453"/>
      <c r="AW11" s="750">
        <f>'Summary (4)'!W19</f>
        <v>0</v>
      </c>
      <c r="AX11" s="270">
        <f>'Summary (4)'!X19</f>
        <v>0</v>
      </c>
      <c r="AY11" s="144">
        <f>'Summary (4)'!Y19</f>
        <v>0</v>
      </c>
      <c r="AZ11" s="1461" t="s">
        <v>278</v>
      </c>
      <c r="BA11" s="1462"/>
      <c r="BB11" s="1467" t="s">
        <v>279</v>
      </c>
      <c r="BC11" s="1462"/>
      <c r="BD11" s="744">
        <f>'Summary (4)'!Z19</f>
        <v>0</v>
      </c>
      <c r="BE11" s="271">
        <f>'Summary (4)'!AA19</f>
        <v>0</v>
      </c>
      <c r="BF11" s="147">
        <f>'Summary (4)'!AB19</f>
        <v>0</v>
      </c>
      <c r="BG11" s="1470" t="s">
        <v>278</v>
      </c>
      <c r="BH11" s="1471"/>
      <c r="BI11" s="1481" t="s">
        <v>279</v>
      </c>
      <c r="BJ11" s="1471"/>
      <c r="BK11" s="745">
        <f>'Summary (4)'!AC19</f>
        <v>0</v>
      </c>
      <c r="BL11" s="272">
        <f>'Summary (4)'!AD19</f>
        <v>0</v>
      </c>
      <c r="BM11" s="150">
        <f>'Summary (4)'!AE19</f>
        <v>0</v>
      </c>
      <c r="BN11" s="1440" t="s">
        <v>278</v>
      </c>
      <c r="BO11" s="1441"/>
      <c r="BP11" s="1446" t="s">
        <v>279</v>
      </c>
      <c r="BQ11" s="1441"/>
      <c r="BR11" s="107">
        <f>'Summary (4)'!AF19</f>
        <v>0</v>
      </c>
      <c r="BS11" s="273">
        <f>'Summary (4)'!AG19</f>
        <v>0</v>
      </c>
      <c r="BT11" s="555">
        <f>'Summary (4)'!AH19</f>
        <v>0</v>
      </c>
      <c r="BU11" s="534">
        <f>'Summary (4)'!AI19</f>
        <v>0</v>
      </c>
      <c r="BV11" s="558">
        <f>'Summary (4)'!AJ19</f>
        <v>0</v>
      </c>
      <c r="BW11" s="559">
        <f>'Summary (4)'!AK19</f>
        <v>0</v>
      </c>
    </row>
    <row r="12" spans="1:112" s="244" customFormat="1">
      <c r="A12" s="1427"/>
      <c r="B12" s="1428"/>
      <c r="C12" s="1244"/>
      <c r="D12" s="1245"/>
      <c r="E12" s="1238"/>
      <c r="F12" s="1239"/>
      <c r="G12" s="95">
        <f>'Summary (4)'!E20</f>
        <v>0</v>
      </c>
      <c r="H12" s="264">
        <f>'Summary (4)'!F20</f>
        <v>0</v>
      </c>
      <c r="I12" s="122">
        <f>'Summary (4)'!G20</f>
        <v>0</v>
      </c>
      <c r="J12" s="1352"/>
      <c r="K12" s="1209"/>
      <c r="L12" s="1213"/>
      <c r="M12" s="1209"/>
      <c r="N12" s="96">
        <f>'Summary (4)'!H20</f>
        <v>0</v>
      </c>
      <c r="O12" s="265">
        <f>'Summary (4)'!I20</f>
        <v>0</v>
      </c>
      <c r="P12" s="129">
        <f>'Summary (4)'!J20</f>
        <v>0</v>
      </c>
      <c r="Q12" s="1226"/>
      <c r="R12" s="1227"/>
      <c r="S12" s="1231"/>
      <c r="T12" s="1227"/>
      <c r="U12" s="97">
        <f>'Summary (4)'!K20</f>
        <v>0</v>
      </c>
      <c r="V12" s="266">
        <f>'Summary (4)'!L20</f>
        <v>0</v>
      </c>
      <c r="W12" s="132">
        <f>'Summary (4)'!M20</f>
        <v>0</v>
      </c>
      <c r="X12" s="1216"/>
      <c r="Y12" s="1200"/>
      <c r="Z12" s="1199"/>
      <c r="AA12" s="1200"/>
      <c r="AB12" s="98">
        <f>'Summary (4)'!N20</f>
        <v>0</v>
      </c>
      <c r="AC12" s="267">
        <f>'Summary (4)'!O20</f>
        <v>0</v>
      </c>
      <c r="AD12" s="135">
        <f>'Summary (4)'!P20</f>
        <v>0</v>
      </c>
      <c r="AE12" s="1185"/>
      <c r="AF12" s="1186"/>
      <c r="AG12" s="1190"/>
      <c r="AH12" s="1186"/>
      <c r="AI12" s="749">
        <f>'Summary (4)'!Q20</f>
        <v>0</v>
      </c>
      <c r="AJ12" s="268">
        <f>'Summary (4)'!R20</f>
        <v>0</v>
      </c>
      <c r="AK12" s="138">
        <f>'Summary (4)'!S20</f>
        <v>0</v>
      </c>
      <c r="AL12" s="1436"/>
      <c r="AM12" s="1437"/>
      <c r="AN12" s="1450"/>
      <c r="AO12" s="1437"/>
      <c r="AP12" s="748">
        <f>'Summary (4)'!T20</f>
        <v>0</v>
      </c>
      <c r="AQ12" s="269">
        <f>'Summary (4)'!U20</f>
        <v>0</v>
      </c>
      <c r="AR12" s="141">
        <f>'Summary (4)'!V20</f>
        <v>0</v>
      </c>
      <c r="AS12" s="1454"/>
      <c r="AT12" s="1455"/>
      <c r="AU12" s="1459"/>
      <c r="AV12" s="1455"/>
      <c r="AW12" s="750">
        <f>'Summary (4)'!W20</f>
        <v>0</v>
      </c>
      <c r="AX12" s="270">
        <f>'Summary (4)'!X20</f>
        <v>0</v>
      </c>
      <c r="AY12" s="144">
        <f>'Summary (4)'!Y20</f>
        <v>0</v>
      </c>
      <c r="AZ12" s="1463"/>
      <c r="BA12" s="1464"/>
      <c r="BB12" s="1468"/>
      <c r="BC12" s="1464"/>
      <c r="BD12" s="744">
        <f>'Summary (4)'!Z20</f>
        <v>0</v>
      </c>
      <c r="BE12" s="271">
        <f>'Summary (4)'!AA20</f>
        <v>0</v>
      </c>
      <c r="BF12" s="147">
        <f>'Summary (4)'!AB20</f>
        <v>0</v>
      </c>
      <c r="BG12" s="1472"/>
      <c r="BH12" s="1473"/>
      <c r="BI12" s="1482"/>
      <c r="BJ12" s="1473"/>
      <c r="BK12" s="745">
        <f>'Summary (4)'!AC20</f>
        <v>0</v>
      </c>
      <c r="BL12" s="272">
        <f>'Summary (4)'!AD20</f>
        <v>0</v>
      </c>
      <c r="BM12" s="150">
        <f>'Summary (4)'!AE20</f>
        <v>0</v>
      </c>
      <c r="BN12" s="1442"/>
      <c r="BO12" s="1443"/>
      <c r="BP12" s="1447"/>
      <c r="BQ12" s="1443"/>
      <c r="BR12" s="107">
        <f>'Summary (4)'!AF20</f>
        <v>0</v>
      </c>
      <c r="BS12" s="273">
        <f>'Summary (4)'!AG20</f>
        <v>0</v>
      </c>
      <c r="BT12" s="555">
        <f>'Summary (4)'!AH20</f>
        <v>0</v>
      </c>
      <c r="BU12" s="1484" t="e">
        <f>IF('Summary - ML &amp; PM'!#REF!="New Agreement","","Current")</f>
        <v>#REF!</v>
      </c>
      <c r="BV12" s="1486">
        <f>'Summary (4)'!AJ20</f>
        <v>0</v>
      </c>
      <c r="BW12" s="1488">
        <f>'Summary (6)'!AK20</f>
        <v>0</v>
      </c>
    </row>
    <row r="13" spans="1:112" s="245" customFormat="1" ht="15.75" customHeight="1">
      <c r="A13" s="1427"/>
      <c r="B13" s="1428"/>
      <c r="C13" s="1246"/>
      <c r="D13" s="1247"/>
      <c r="E13" s="1240"/>
      <c r="F13" s="1350"/>
      <c r="G13" s="99" t="e">
        <f>IF('Summary - ML &amp; PM'!#REF!="New Agreement","","Current")</f>
        <v>#REF!</v>
      </c>
      <c r="H13" s="264">
        <f>'Summary (4)'!F21</f>
        <v>0</v>
      </c>
      <c r="I13" s="123">
        <f>'Summary (4)'!G21</f>
        <v>0</v>
      </c>
      <c r="J13" s="1353"/>
      <c r="K13" s="1211"/>
      <c r="L13" s="1214"/>
      <c r="M13" s="1211"/>
      <c r="N13" s="100" t="e">
        <f>IF('Summary - ML &amp; PM'!#REF!="New Agreement","","Current")</f>
        <v>#REF!</v>
      </c>
      <c r="O13" s="265">
        <f>'Summary (4)'!I21</f>
        <v>0</v>
      </c>
      <c r="P13" s="130">
        <f>'Summary (4)'!J21</f>
        <v>0</v>
      </c>
      <c r="Q13" s="1228"/>
      <c r="R13" s="1229"/>
      <c r="S13" s="1232"/>
      <c r="T13" s="1229"/>
      <c r="U13" s="101" t="e">
        <f>IF('Summary - ML &amp; PM'!#REF!="New Agreement","","Current")</f>
        <v>#REF!</v>
      </c>
      <c r="V13" s="266">
        <f>'Summary (4)'!L21</f>
        <v>0</v>
      </c>
      <c r="W13" s="133">
        <f>'Summary (4)'!M21</f>
        <v>0</v>
      </c>
      <c r="X13" s="1217"/>
      <c r="Y13" s="1202"/>
      <c r="Z13" s="1201"/>
      <c r="AA13" s="1202"/>
      <c r="AB13" s="102" t="e">
        <f>IF('Summary - ML &amp; PM'!#REF!="New Agreement","","Current")</f>
        <v>#REF!</v>
      </c>
      <c r="AC13" s="274">
        <f>'Summary (4)'!O21</f>
        <v>0</v>
      </c>
      <c r="AD13" s="136">
        <f>'Summary (4)'!P21</f>
        <v>0</v>
      </c>
      <c r="AE13" s="1187"/>
      <c r="AF13" s="1188"/>
      <c r="AG13" s="1191"/>
      <c r="AH13" s="1188"/>
      <c r="AI13" s="103" t="e">
        <f>IF('Summary - ML &amp; PM'!#REF!="New Agreement","","Current")</f>
        <v>#REF!</v>
      </c>
      <c r="AJ13" s="275">
        <f>'Summary (4)'!R21</f>
        <v>0</v>
      </c>
      <c r="AK13" s="139">
        <f>'Summary (4)'!S21</f>
        <v>0</v>
      </c>
      <c r="AL13" s="1438"/>
      <c r="AM13" s="1439"/>
      <c r="AN13" s="1451"/>
      <c r="AO13" s="1439"/>
      <c r="AP13" s="108" t="e">
        <f>IF('Summary - ML &amp; PM'!#REF!="New Agreement","","Current")</f>
        <v>#REF!</v>
      </c>
      <c r="AQ13" s="276">
        <f>'Summary (4)'!U21</f>
        <v>0</v>
      </c>
      <c r="AR13" s="142">
        <f>'Summary (4)'!V21</f>
        <v>0</v>
      </c>
      <c r="AS13" s="1456"/>
      <c r="AT13" s="1457"/>
      <c r="AU13" s="1460"/>
      <c r="AV13" s="1457"/>
      <c r="AW13" s="109" t="e">
        <f>IF('Summary - ML &amp; PM'!#REF!="New Agreement","","Current")</f>
        <v>#REF!</v>
      </c>
      <c r="AX13" s="277">
        <f>'Summary (4)'!X21</f>
        <v>0</v>
      </c>
      <c r="AY13" s="145">
        <f>'Summary (4)'!Y21</f>
        <v>0</v>
      </c>
      <c r="AZ13" s="1465"/>
      <c r="BA13" s="1466"/>
      <c r="BB13" s="1469"/>
      <c r="BC13" s="1466"/>
      <c r="BD13" s="110" t="e">
        <f>IF('Summary - ML &amp; PM'!#REF!="New Agreement","","Current")</f>
        <v>#REF!</v>
      </c>
      <c r="BE13" s="278">
        <f>'Summary (4)'!AA21</f>
        <v>0</v>
      </c>
      <c r="BF13" s="148">
        <f>'Summary (4)'!AB21</f>
        <v>0</v>
      </c>
      <c r="BG13" s="1474"/>
      <c r="BH13" s="1475"/>
      <c r="BI13" s="1483"/>
      <c r="BJ13" s="1475"/>
      <c r="BK13" s="111" t="e">
        <f>IF('Summary - ML &amp; PM'!#REF!="New Agreement","","Current")</f>
        <v>#REF!</v>
      </c>
      <c r="BL13" s="279">
        <f>'Summary (4)'!AD21</f>
        <v>0</v>
      </c>
      <c r="BM13" s="151">
        <f>'Summary (4)'!AE21</f>
        <v>0</v>
      </c>
      <c r="BN13" s="1444"/>
      <c r="BO13" s="1445"/>
      <c r="BP13" s="1448"/>
      <c r="BQ13" s="1445"/>
      <c r="BR13" s="112" t="e">
        <f>IF('Summary - ML &amp; PM'!#REF!="New Agreement","","Current")</f>
        <v>#REF!</v>
      </c>
      <c r="BS13" s="280">
        <f>'Summary (4)'!AG21</f>
        <v>0</v>
      </c>
      <c r="BT13" s="556">
        <f>'Summary (4)'!AH21</f>
        <v>0</v>
      </c>
      <c r="BU13" s="1485"/>
      <c r="BV13" s="1487"/>
      <c r="BW13" s="1489"/>
    </row>
    <row r="14" spans="1:112" s="245" customFormat="1" ht="62">
      <c r="A14" s="1429" t="s">
        <v>277</v>
      </c>
      <c r="B14" s="1430"/>
      <c r="C14" s="124" t="s">
        <v>280</v>
      </c>
      <c r="D14" s="105" t="s">
        <v>281</v>
      </c>
      <c r="E14" s="105" t="s">
        <v>282</v>
      </c>
      <c r="F14" s="105" t="s">
        <v>283</v>
      </c>
      <c r="G14" s="95" t="s">
        <v>284</v>
      </c>
      <c r="H14" s="264" t="s">
        <v>285</v>
      </c>
      <c r="I14" s="122" t="s">
        <v>284</v>
      </c>
      <c r="J14" s="131" t="s">
        <v>280</v>
      </c>
      <c r="K14" s="96" t="s">
        <v>281</v>
      </c>
      <c r="L14" s="96" t="s">
        <v>282</v>
      </c>
      <c r="M14" s="96" t="s">
        <v>283</v>
      </c>
      <c r="N14" s="96" t="str">
        <f>G14</f>
        <v>Budgeted Salary</v>
      </c>
      <c r="O14" s="265" t="str">
        <f>H14</f>
        <v>Change</v>
      </c>
      <c r="P14" s="129" t="str">
        <f>I14</f>
        <v>Budgeted Salary</v>
      </c>
      <c r="Q14" s="134" t="s">
        <v>280</v>
      </c>
      <c r="R14" s="97" t="s">
        <v>281</v>
      </c>
      <c r="S14" s="97" t="s">
        <v>282</v>
      </c>
      <c r="T14" s="97" t="s">
        <v>283</v>
      </c>
      <c r="U14" s="97" t="str">
        <f>N14</f>
        <v>Budgeted Salary</v>
      </c>
      <c r="V14" s="266" t="str">
        <f>O14</f>
        <v>Change</v>
      </c>
      <c r="W14" s="132" t="str">
        <f>P14</f>
        <v>Budgeted Salary</v>
      </c>
      <c r="X14" s="137" t="s">
        <v>280</v>
      </c>
      <c r="Y14" s="106" t="s">
        <v>281</v>
      </c>
      <c r="Z14" s="106" t="s">
        <v>282</v>
      </c>
      <c r="AA14" s="106" t="s">
        <v>283</v>
      </c>
      <c r="AB14" s="102" t="str">
        <f>U14</f>
        <v>Budgeted Salary</v>
      </c>
      <c r="AC14" s="274" t="str">
        <f>V14</f>
        <v>Change</v>
      </c>
      <c r="AD14" s="136" t="str">
        <f>W14</f>
        <v>Budgeted Salary</v>
      </c>
      <c r="AE14" s="140" t="s">
        <v>280</v>
      </c>
      <c r="AF14" s="104" t="s">
        <v>281</v>
      </c>
      <c r="AG14" s="104" t="s">
        <v>282</v>
      </c>
      <c r="AH14" s="104" t="s">
        <v>283</v>
      </c>
      <c r="AI14" s="103" t="str">
        <f>AB14</f>
        <v>Budgeted Salary</v>
      </c>
      <c r="AJ14" s="275" t="str">
        <f>AC14</f>
        <v>Change</v>
      </c>
      <c r="AK14" s="139" t="str">
        <f>AD14</f>
        <v>Budgeted Salary</v>
      </c>
      <c r="AL14" s="143" t="s">
        <v>280</v>
      </c>
      <c r="AM14" s="113" t="s">
        <v>281</v>
      </c>
      <c r="AN14" s="113" t="s">
        <v>282</v>
      </c>
      <c r="AO14" s="113" t="s">
        <v>283</v>
      </c>
      <c r="AP14" s="108" t="str">
        <f>AI14</f>
        <v>Budgeted Salary</v>
      </c>
      <c r="AQ14" s="276" t="str">
        <f>AJ14</f>
        <v>Change</v>
      </c>
      <c r="AR14" s="142" t="str">
        <f>AK14</f>
        <v>Budgeted Salary</v>
      </c>
      <c r="AS14" s="146" t="s">
        <v>280</v>
      </c>
      <c r="AT14" s="114" t="s">
        <v>281</v>
      </c>
      <c r="AU14" s="114" t="s">
        <v>282</v>
      </c>
      <c r="AV14" s="114" t="s">
        <v>283</v>
      </c>
      <c r="AW14" s="109" t="str">
        <f>AP14</f>
        <v>Budgeted Salary</v>
      </c>
      <c r="AX14" s="277" t="str">
        <f>AQ14</f>
        <v>Change</v>
      </c>
      <c r="AY14" s="145" t="str">
        <f>AR14</f>
        <v>Budgeted Salary</v>
      </c>
      <c r="AZ14" s="149" t="s">
        <v>280</v>
      </c>
      <c r="BA14" s="115" t="s">
        <v>281</v>
      </c>
      <c r="BB14" s="115" t="s">
        <v>282</v>
      </c>
      <c r="BC14" s="115" t="s">
        <v>283</v>
      </c>
      <c r="BD14" s="110" t="str">
        <f>AW14</f>
        <v>Budgeted Salary</v>
      </c>
      <c r="BE14" s="278" t="str">
        <f>AX14</f>
        <v>Change</v>
      </c>
      <c r="BF14" s="148" t="str">
        <f>AY14</f>
        <v>Budgeted Salary</v>
      </c>
      <c r="BG14" s="152" t="s">
        <v>280</v>
      </c>
      <c r="BH14" s="116" t="s">
        <v>281</v>
      </c>
      <c r="BI14" s="116" t="s">
        <v>282</v>
      </c>
      <c r="BJ14" s="116" t="s">
        <v>283</v>
      </c>
      <c r="BK14" s="111" t="str">
        <f>BD14</f>
        <v>Budgeted Salary</v>
      </c>
      <c r="BL14" s="279" t="str">
        <f>BE14</f>
        <v>Change</v>
      </c>
      <c r="BM14" s="151" t="str">
        <f>BF14</f>
        <v>Budgeted Salary</v>
      </c>
      <c r="BN14" s="153" t="s">
        <v>280</v>
      </c>
      <c r="BO14" s="117" t="s">
        <v>281</v>
      </c>
      <c r="BP14" s="117" t="s">
        <v>282</v>
      </c>
      <c r="BQ14" s="117" t="s">
        <v>283</v>
      </c>
      <c r="BR14" s="112" t="str">
        <f>BK14</f>
        <v>Budgeted Salary</v>
      </c>
      <c r="BS14" s="280" t="str">
        <f>BL14</f>
        <v>Change</v>
      </c>
      <c r="BT14" s="556" t="str">
        <f>BM14</f>
        <v>Budgeted Salary</v>
      </c>
      <c r="BU14" s="557" t="str">
        <f>U14</f>
        <v>Budgeted Salary</v>
      </c>
      <c r="BV14" s="746" t="str">
        <f>V14</f>
        <v>Change</v>
      </c>
      <c r="BW14" s="560" t="str">
        <f>W14</f>
        <v>Budgeted Salary</v>
      </c>
      <c r="BX14" s="246"/>
      <c r="BY14" s="246"/>
      <c r="BZ14" s="246"/>
      <c r="CA14" s="246"/>
      <c r="CB14" s="246"/>
      <c r="CC14" s="246"/>
      <c r="CD14" s="246"/>
      <c r="CE14" s="246"/>
      <c r="CF14" s="246"/>
      <c r="CG14" s="246"/>
      <c r="CH14" s="246"/>
      <c r="CI14" s="246"/>
      <c r="CJ14" s="246"/>
      <c r="CK14" s="246"/>
      <c r="CL14" s="246"/>
      <c r="CM14" s="246"/>
      <c r="CN14" s="246"/>
      <c r="CO14" s="246"/>
      <c r="CP14" s="246"/>
      <c r="CQ14" s="246"/>
      <c r="CR14" s="246"/>
      <c r="CS14" s="246"/>
      <c r="CT14" s="246"/>
      <c r="CU14" s="246"/>
      <c r="CV14" s="246"/>
      <c r="CW14" s="246"/>
      <c r="CX14" s="246"/>
      <c r="CY14" s="246"/>
      <c r="CZ14" s="246"/>
      <c r="DA14" s="246"/>
      <c r="DB14" s="246"/>
      <c r="DC14" s="246"/>
      <c r="DD14" s="246"/>
      <c r="DE14" s="246"/>
      <c r="DF14" s="246"/>
      <c r="DG14" s="246"/>
      <c r="DH14" s="246"/>
    </row>
    <row r="15" spans="1:112" ht="19.5" customHeight="1">
      <c r="A15" s="1173"/>
      <c r="B15" s="1049"/>
      <c r="C15" s="247"/>
      <c r="D15" s="248"/>
      <c r="E15" s="249"/>
      <c r="F15" s="368">
        <f>E15*D15</f>
        <v>0</v>
      </c>
      <c r="G15" s="250"/>
      <c r="H15" s="369">
        <f>I15-G15</f>
        <v>0</v>
      </c>
      <c r="I15" s="370">
        <f>ROUND(IF(ISBLANK(C15),G15,C15*F15),0)</f>
        <v>0</v>
      </c>
      <c r="J15" s="247"/>
      <c r="K15" s="248"/>
      <c r="L15" s="249"/>
      <c r="M15" s="368">
        <f t="shared" ref="M15:M57" si="0">L15*K15</f>
        <v>0</v>
      </c>
      <c r="N15" s="250"/>
      <c r="O15" s="369">
        <f>P15-N15</f>
        <v>0</v>
      </c>
      <c r="P15" s="370">
        <f t="shared" ref="P15:P57" si="1">ROUND(IF(ISBLANK(J15),N15,J15*M15),0)</f>
        <v>0</v>
      </c>
      <c r="Q15" s="247"/>
      <c r="R15" s="248"/>
      <c r="S15" s="249"/>
      <c r="T15" s="368">
        <f>S15*R15</f>
        <v>0</v>
      </c>
      <c r="U15" s="250"/>
      <c r="V15" s="369">
        <f>W15-U15</f>
        <v>0</v>
      </c>
      <c r="W15" s="370">
        <f t="shared" ref="W15:W57" si="2">ROUND(IF(ISBLANK(Q15),U15,Q15*T15),0)</f>
        <v>0</v>
      </c>
      <c r="X15" s="247"/>
      <c r="Y15" s="248"/>
      <c r="Z15" s="249"/>
      <c r="AA15" s="368">
        <f>Z15*Y15</f>
        <v>0</v>
      </c>
      <c r="AB15" s="250"/>
      <c r="AC15" s="369">
        <f>AD15-AB15</f>
        <v>0</v>
      </c>
      <c r="AD15" s="370">
        <f t="shared" ref="AD15:AD57" si="3">ROUND(IF(ISBLANK(X15),AB15,X15*AA15),0)</f>
        <v>0</v>
      </c>
      <c r="AE15" s="247"/>
      <c r="AF15" s="248"/>
      <c r="AG15" s="249"/>
      <c r="AH15" s="368">
        <f>AG15*AF15</f>
        <v>0</v>
      </c>
      <c r="AI15" s="250"/>
      <c r="AJ15" s="369">
        <f>AK15-AI15</f>
        <v>0</v>
      </c>
      <c r="AK15" s="370">
        <f t="shared" ref="AK15:AK57" si="4">ROUND(IF(ISBLANK(AE15),AI15,AE15*AH15),0)</f>
        <v>0</v>
      </c>
      <c r="AL15" s="247"/>
      <c r="AM15" s="248"/>
      <c r="AN15" s="249"/>
      <c r="AO15" s="368">
        <f>AN15*AM15</f>
        <v>0</v>
      </c>
      <c r="AP15" s="250"/>
      <c r="AQ15" s="369">
        <f>AR15-AP15</f>
        <v>0</v>
      </c>
      <c r="AR15" s="370">
        <f t="shared" ref="AR15:AR57" si="5">ROUND(IF(ISBLANK(AL15),AP15,AL15*AO15),0)</f>
        <v>0</v>
      </c>
      <c r="AS15" s="247"/>
      <c r="AT15" s="248"/>
      <c r="AU15" s="249"/>
      <c r="AV15" s="368">
        <f t="shared" ref="AV15:AV57" si="6">AU15*AT15</f>
        <v>0</v>
      </c>
      <c r="AW15" s="250"/>
      <c r="AX15" s="369">
        <f>AY15-AW15</f>
        <v>0</v>
      </c>
      <c r="AY15" s="370">
        <f t="shared" ref="AY15:AY57" si="7">ROUND(IF(ISBLANK(AS15),AW15,AS15*AV15),0)</f>
        <v>0</v>
      </c>
      <c r="AZ15" s="247"/>
      <c r="BA15" s="248"/>
      <c r="BB15" s="249"/>
      <c r="BC15" s="368">
        <f t="shared" ref="BC15:BC57" si="8">BB15*BA15</f>
        <v>0</v>
      </c>
      <c r="BD15" s="250"/>
      <c r="BE15" s="369">
        <f>BF15-BD15</f>
        <v>0</v>
      </c>
      <c r="BF15" s="370">
        <f t="shared" ref="BF15:BF57" si="9">ROUND(IF(ISBLANK(AZ15),BD15,AZ15*BC15),0)</f>
        <v>0</v>
      </c>
      <c r="BG15" s="247"/>
      <c r="BH15" s="248"/>
      <c r="BI15" s="378"/>
      <c r="BJ15" s="368">
        <f t="shared" ref="BJ15:BJ57" si="10">BI15*BH15</f>
        <v>0</v>
      </c>
      <c r="BK15" s="250"/>
      <c r="BL15" s="369">
        <f>BM15-BK15</f>
        <v>0</v>
      </c>
      <c r="BM15" s="370">
        <f t="shared" ref="BM15:BM57" si="11">ROUND(IF(ISBLANK(BG15),BK15,BG15*BJ15),0)</f>
        <v>0</v>
      </c>
      <c r="BN15" s="247"/>
      <c r="BO15" s="248"/>
      <c r="BP15" s="249"/>
      <c r="BQ15" s="368">
        <f t="shared" ref="BQ15:BQ57" si="12">BP15*BO15</f>
        <v>0</v>
      </c>
      <c r="BR15" s="250"/>
      <c r="BS15" s="369">
        <f>BT15-BR15</f>
        <v>0</v>
      </c>
      <c r="BT15" s="561">
        <f t="shared" ref="BT15:BT57" si="13">ROUND(IF(ISBLANK(BN15),BR15,BN15*BQ15),0)</f>
        <v>0</v>
      </c>
      <c r="BU15" s="382">
        <f t="shared" ref="BU15:BW30" si="14">SUM(G15,N15,U15,AB15,AI15,AP15,AW15,BD15,BK15,BR15)</f>
        <v>0</v>
      </c>
      <c r="BV15" s="371">
        <f t="shared" si="14"/>
        <v>0</v>
      </c>
      <c r="BW15" s="370">
        <f t="shared" si="14"/>
        <v>0</v>
      </c>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row>
    <row r="16" spans="1:112" ht="19.5" customHeight="1">
      <c r="A16" s="1173"/>
      <c r="B16" s="1049"/>
      <c r="C16" s="247"/>
      <c r="D16" s="248"/>
      <c r="E16" s="249"/>
      <c r="F16" s="368">
        <f t="shared" ref="F16:F57" si="15">E16*D16</f>
        <v>0</v>
      </c>
      <c r="G16" s="250"/>
      <c r="H16" s="369">
        <f t="shared" ref="H16:H57" si="16">I16-G16</f>
        <v>0</v>
      </c>
      <c r="I16" s="370">
        <f t="shared" ref="I16:I57" si="17">ROUND(IF(ISBLANK(C16),G16,C16*F16),0)</f>
        <v>0</v>
      </c>
      <c r="J16" s="247"/>
      <c r="K16" s="248"/>
      <c r="L16" s="249"/>
      <c r="M16" s="368">
        <f t="shared" si="0"/>
        <v>0</v>
      </c>
      <c r="N16" s="250"/>
      <c r="O16" s="369">
        <f t="shared" ref="O16:O57" si="18">P16-N16</f>
        <v>0</v>
      </c>
      <c r="P16" s="370">
        <f t="shared" si="1"/>
        <v>0</v>
      </c>
      <c r="Q16" s="247"/>
      <c r="R16" s="248"/>
      <c r="S16" s="249"/>
      <c r="T16" s="368">
        <f t="shared" ref="T16:T57" si="19">S16*R16</f>
        <v>0</v>
      </c>
      <c r="U16" s="250"/>
      <c r="V16" s="369">
        <f t="shared" ref="V16:V57" si="20">W16-U16</f>
        <v>0</v>
      </c>
      <c r="W16" s="370">
        <f t="shared" si="2"/>
        <v>0</v>
      </c>
      <c r="X16" s="247"/>
      <c r="Y16" s="248"/>
      <c r="Z16" s="249"/>
      <c r="AA16" s="368">
        <f t="shared" ref="AA16:AA57" si="21">Z16*Y16</f>
        <v>0</v>
      </c>
      <c r="AB16" s="250"/>
      <c r="AC16" s="369">
        <f t="shared" ref="AC16:AC57" si="22">AD16-AB16</f>
        <v>0</v>
      </c>
      <c r="AD16" s="370">
        <f t="shared" si="3"/>
        <v>0</v>
      </c>
      <c r="AE16" s="247"/>
      <c r="AF16" s="248"/>
      <c r="AG16" s="249"/>
      <c r="AH16" s="368">
        <f t="shared" ref="AH16:AH57" si="23">AG16*AF16</f>
        <v>0</v>
      </c>
      <c r="AI16" s="250"/>
      <c r="AJ16" s="369">
        <f t="shared" ref="AJ16:AJ57" si="24">AK16-AI16</f>
        <v>0</v>
      </c>
      <c r="AK16" s="370">
        <f t="shared" si="4"/>
        <v>0</v>
      </c>
      <c r="AL16" s="247"/>
      <c r="AM16" s="248"/>
      <c r="AN16" s="249"/>
      <c r="AO16" s="368">
        <f t="shared" ref="AO16:AO57" si="25">AN16*AM16</f>
        <v>0</v>
      </c>
      <c r="AP16" s="250"/>
      <c r="AQ16" s="369">
        <f t="shared" ref="AQ16:AQ57" si="26">AR16-AP16</f>
        <v>0</v>
      </c>
      <c r="AR16" s="370">
        <f t="shared" si="5"/>
        <v>0</v>
      </c>
      <c r="AS16" s="247"/>
      <c r="AT16" s="248"/>
      <c r="AU16" s="249"/>
      <c r="AV16" s="368">
        <f t="shared" si="6"/>
        <v>0</v>
      </c>
      <c r="AW16" s="250"/>
      <c r="AX16" s="369">
        <f t="shared" ref="AX16:AX57" si="27">AY16-AW16</f>
        <v>0</v>
      </c>
      <c r="AY16" s="370">
        <f t="shared" si="7"/>
        <v>0</v>
      </c>
      <c r="AZ16" s="247"/>
      <c r="BA16" s="248"/>
      <c r="BB16" s="249"/>
      <c r="BC16" s="368">
        <f t="shared" si="8"/>
        <v>0</v>
      </c>
      <c r="BD16" s="250"/>
      <c r="BE16" s="369">
        <f t="shared" ref="BE16:BE57" si="28">BF16-BD16</f>
        <v>0</v>
      </c>
      <c r="BF16" s="370">
        <f t="shared" si="9"/>
        <v>0</v>
      </c>
      <c r="BG16" s="247"/>
      <c r="BH16" s="248"/>
      <c r="BI16" s="378"/>
      <c r="BJ16" s="368">
        <f t="shared" si="10"/>
        <v>0</v>
      </c>
      <c r="BK16" s="250"/>
      <c r="BL16" s="369">
        <f t="shared" ref="BL16:BL57" si="29">BM16-BK16</f>
        <v>0</v>
      </c>
      <c r="BM16" s="370">
        <f t="shared" si="11"/>
        <v>0</v>
      </c>
      <c r="BN16" s="247"/>
      <c r="BO16" s="248"/>
      <c r="BP16" s="249"/>
      <c r="BQ16" s="368">
        <f t="shared" si="12"/>
        <v>0</v>
      </c>
      <c r="BR16" s="250"/>
      <c r="BS16" s="369">
        <f t="shared" ref="BS16:BS57" si="30">BT16-BR16</f>
        <v>0</v>
      </c>
      <c r="BT16" s="561">
        <f t="shared" si="13"/>
        <v>0</v>
      </c>
      <c r="BU16" s="382">
        <f t="shared" si="14"/>
        <v>0</v>
      </c>
      <c r="BV16" s="371">
        <f t="shared" si="14"/>
        <v>0</v>
      </c>
      <c r="BW16" s="370">
        <f t="shared" si="14"/>
        <v>0</v>
      </c>
      <c r="BX16" s="251"/>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row>
    <row r="17" spans="1:112" ht="20.149999999999999" customHeight="1">
      <c r="A17" s="1173"/>
      <c r="B17" s="1049"/>
      <c r="C17" s="247"/>
      <c r="D17" s="341"/>
      <c r="E17" s="120"/>
      <c r="F17" s="368">
        <f t="shared" si="15"/>
        <v>0</v>
      </c>
      <c r="G17" s="250"/>
      <c r="H17" s="369">
        <f t="shared" si="16"/>
        <v>0</v>
      </c>
      <c r="I17" s="370">
        <f t="shared" si="17"/>
        <v>0</v>
      </c>
      <c r="J17" s="247"/>
      <c r="K17" s="248"/>
      <c r="L17" s="249"/>
      <c r="M17" s="368">
        <f t="shared" si="0"/>
        <v>0</v>
      </c>
      <c r="N17" s="250"/>
      <c r="O17" s="369">
        <f t="shared" si="18"/>
        <v>0</v>
      </c>
      <c r="P17" s="370">
        <f t="shared" si="1"/>
        <v>0</v>
      </c>
      <c r="Q17" s="247"/>
      <c r="R17" s="248"/>
      <c r="S17" s="249"/>
      <c r="T17" s="368">
        <f t="shared" si="19"/>
        <v>0</v>
      </c>
      <c r="U17" s="250"/>
      <c r="V17" s="369">
        <f t="shared" si="20"/>
        <v>0</v>
      </c>
      <c r="W17" s="370">
        <f t="shared" si="2"/>
        <v>0</v>
      </c>
      <c r="X17" s="247"/>
      <c r="Y17" s="248"/>
      <c r="Z17" s="249"/>
      <c r="AA17" s="368">
        <f t="shared" si="21"/>
        <v>0</v>
      </c>
      <c r="AB17" s="250"/>
      <c r="AC17" s="369">
        <f t="shared" si="22"/>
        <v>0</v>
      </c>
      <c r="AD17" s="370">
        <f t="shared" si="3"/>
        <v>0</v>
      </c>
      <c r="AE17" s="247"/>
      <c r="AF17" s="248"/>
      <c r="AG17" s="249"/>
      <c r="AH17" s="368">
        <f t="shared" si="23"/>
        <v>0</v>
      </c>
      <c r="AI17" s="250"/>
      <c r="AJ17" s="369">
        <f t="shared" si="24"/>
        <v>0</v>
      </c>
      <c r="AK17" s="370">
        <f t="shared" si="4"/>
        <v>0</v>
      </c>
      <c r="AL17" s="247"/>
      <c r="AM17" s="248"/>
      <c r="AN17" s="249"/>
      <c r="AO17" s="368">
        <f t="shared" si="25"/>
        <v>0</v>
      </c>
      <c r="AP17" s="250"/>
      <c r="AQ17" s="369">
        <f t="shared" si="26"/>
        <v>0</v>
      </c>
      <c r="AR17" s="370">
        <f t="shared" si="5"/>
        <v>0</v>
      </c>
      <c r="AS17" s="247"/>
      <c r="AT17" s="248"/>
      <c r="AU17" s="249"/>
      <c r="AV17" s="368">
        <f t="shared" si="6"/>
        <v>0</v>
      </c>
      <c r="AW17" s="250"/>
      <c r="AX17" s="369">
        <f t="shared" si="27"/>
        <v>0</v>
      </c>
      <c r="AY17" s="370">
        <f t="shared" si="7"/>
        <v>0</v>
      </c>
      <c r="AZ17" s="247"/>
      <c r="BA17" s="248"/>
      <c r="BB17" s="249"/>
      <c r="BC17" s="368">
        <f t="shared" si="8"/>
        <v>0</v>
      </c>
      <c r="BD17" s="250"/>
      <c r="BE17" s="369">
        <f t="shared" si="28"/>
        <v>0</v>
      </c>
      <c r="BF17" s="370">
        <f t="shared" si="9"/>
        <v>0</v>
      </c>
      <c r="BG17" s="247"/>
      <c r="BH17" s="248"/>
      <c r="BI17" s="378"/>
      <c r="BJ17" s="368">
        <f t="shared" si="10"/>
        <v>0</v>
      </c>
      <c r="BK17" s="250"/>
      <c r="BL17" s="369">
        <f t="shared" si="29"/>
        <v>0</v>
      </c>
      <c r="BM17" s="370">
        <f t="shared" si="11"/>
        <v>0</v>
      </c>
      <c r="BN17" s="247"/>
      <c r="BO17" s="248"/>
      <c r="BP17" s="249"/>
      <c r="BQ17" s="368">
        <f t="shared" si="12"/>
        <v>0</v>
      </c>
      <c r="BR17" s="250"/>
      <c r="BS17" s="369">
        <f t="shared" si="30"/>
        <v>0</v>
      </c>
      <c r="BT17" s="561">
        <f t="shared" si="13"/>
        <v>0</v>
      </c>
      <c r="BU17" s="382">
        <f t="shared" si="14"/>
        <v>0</v>
      </c>
      <c r="BV17" s="371">
        <f t="shared" si="14"/>
        <v>0</v>
      </c>
      <c r="BW17" s="370">
        <f t="shared" si="14"/>
        <v>0</v>
      </c>
      <c r="BX17" s="251"/>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row>
    <row r="18" spans="1:112" ht="20.149999999999999" customHeight="1">
      <c r="A18" s="1173"/>
      <c r="B18" s="1049"/>
      <c r="C18" s="247"/>
      <c r="D18" s="341"/>
      <c r="E18" s="249"/>
      <c r="F18" s="368">
        <f t="shared" si="15"/>
        <v>0</v>
      </c>
      <c r="G18" s="250"/>
      <c r="H18" s="369">
        <f t="shared" si="16"/>
        <v>0</v>
      </c>
      <c r="I18" s="370">
        <f t="shared" si="17"/>
        <v>0</v>
      </c>
      <c r="J18" s="247"/>
      <c r="K18" s="248"/>
      <c r="L18" s="249"/>
      <c r="M18" s="368">
        <f t="shared" si="0"/>
        <v>0</v>
      </c>
      <c r="N18" s="250"/>
      <c r="O18" s="369">
        <f t="shared" si="18"/>
        <v>0</v>
      </c>
      <c r="P18" s="370">
        <f t="shared" si="1"/>
        <v>0</v>
      </c>
      <c r="Q18" s="247"/>
      <c r="R18" s="248"/>
      <c r="S18" s="249"/>
      <c r="T18" s="368">
        <f t="shared" si="19"/>
        <v>0</v>
      </c>
      <c r="U18" s="250"/>
      <c r="V18" s="369">
        <f t="shared" si="20"/>
        <v>0</v>
      </c>
      <c r="W18" s="370">
        <f t="shared" si="2"/>
        <v>0</v>
      </c>
      <c r="X18" s="247"/>
      <c r="Y18" s="248"/>
      <c r="Z18" s="249"/>
      <c r="AA18" s="368">
        <f t="shared" si="21"/>
        <v>0</v>
      </c>
      <c r="AB18" s="250"/>
      <c r="AC18" s="369">
        <f t="shared" si="22"/>
        <v>0</v>
      </c>
      <c r="AD18" s="370">
        <f t="shared" si="3"/>
        <v>0</v>
      </c>
      <c r="AE18" s="247"/>
      <c r="AF18" s="248"/>
      <c r="AG18" s="249"/>
      <c r="AH18" s="368">
        <f t="shared" si="23"/>
        <v>0</v>
      </c>
      <c r="AI18" s="250"/>
      <c r="AJ18" s="369">
        <f t="shared" si="24"/>
        <v>0</v>
      </c>
      <c r="AK18" s="370">
        <f t="shared" si="4"/>
        <v>0</v>
      </c>
      <c r="AL18" s="247"/>
      <c r="AM18" s="248"/>
      <c r="AN18" s="249"/>
      <c r="AO18" s="368">
        <f t="shared" si="25"/>
        <v>0</v>
      </c>
      <c r="AP18" s="250"/>
      <c r="AQ18" s="369">
        <f t="shared" si="26"/>
        <v>0</v>
      </c>
      <c r="AR18" s="370">
        <f t="shared" si="5"/>
        <v>0</v>
      </c>
      <c r="AS18" s="247"/>
      <c r="AT18" s="248"/>
      <c r="AU18" s="249"/>
      <c r="AV18" s="368">
        <f t="shared" si="6"/>
        <v>0</v>
      </c>
      <c r="AW18" s="250"/>
      <c r="AX18" s="369">
        <f t="shared" si="27"/>
        <v>0</v>
      </c>
      <c r="AY18" s="370">
        <f t="shared" si="7"/>
        <v>0</v>
      </c>
      <c r="AZ18" s="247"/>
      <c r="BA18" s="248"/>
      <c r="BB18" s="249"/>
      <c r="BC18" s="368">
        <f t="shared" si="8"/>
        <v>0</v>
      </c>
      <c r="BD18" s="250"/>
      <c r="BE18" s="369">
        <f t="shared" si="28"/>
        <v>0</v>
      </c>
      <c r="BF18" s="370">
        <f t="shared" si="9"/>
        <v>0</v>
      </c>
      <c r="BG18" s="247"/>
      <c r="BH18" s="248"/>
      <c r="BI18" s="378"/>
      <c r="BJ18" s="368">
        <f t="shared" si="10"/>
        <v>0</v>
      </c>
      <c r="BK18" s="250"/>
      <c r="BL18" s="369">
        <f t="shared" si="29"/>
        <v>0</v>
      </c>
      <c r="BM18" s="370">
        <f t="shared" si="11"/>
        <v>0</v>
      </c>
      <c r="BN18" s="247"/>
      <c r="BO18" s="248"/>
      <c r="BP18" s="249"/>
      <c r="BQ18" s="368">
        <f t="shared" si="12"/>
        <v>0</v>
      </c>
      <c r="BR18" s="250"/>
      <c r="BS18" s="369">
        <f t="shared" si="30"/>
        <v>0</v>
      </c>
      <c r="BT18" s="561">
        <f t="shared" si="13"/>
        <v>0</v>
      </c>
      <c r="BU18" s="382">
        <f t="shared" si="14"/>
        <v>0</v>
      </c>
      <c r="BV18" s="371">
        <f t="shared" si="14"/>
        <v>0</v>
      </c>
      <c r="BW18" s="370">
        <f t="shared" si="14"/>
        <v>0</v>
      </c>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row>
    <row r="19" spans="1:112" ht="20.149999999999999" customHeight="1">
      <c r="A19" s="1173"/>
      <c r="B19" s="1049"/>
      <c r="C19" s="247"/>
      <c r="D19" s="341"/>
      <c r="E19" s="249"/>
      <c r="F19" s="368">
        <f t="shared" si="15"/>
        <v>0</v>
      </c>
      <c r="G19" s="342"/>
      <c r="H19" s="369">
        <f t="shared" si="16"/>
        <v>0</v>
      </c>
      <c r="I19" s="370">
        <f t="shared" si="17"/>
        <v>0</v>
      </c>
      <c r="J19" s="125"/>
      <c r="K19" s="248"/>
      <c r="L19" s="249"/>
      <c r="M19" s="368">
        <f t="shared" si="0"/>
        <v>0</v>
      </c>
      <c r="N19" s="250"/>
      <c r="O19" s="369">
        <f t="shared" si="18"/>
        <v>0</v>
      </c>
      <c r="P19" s="370">
        <f t="shared" si="1"/>
        <v>0</v>
      </c>
      <c r="Q19" s="247"/>
      <c r="R19" s="248"/>
      <c r="S19" s="120"/>
      <c r="T19" s="368">
        <f t="shared" si="19"/>
        <v>0</v>
      </c>
      <c r="U19" s="250"/>
      <c r="V19" s="369">
        <f t="shared" si="20"/>
        <v>0</v>
      </c>
      <c r="W19" s="370">
        <f t="shared" si="2"/>
        <v>0</v>
      </c>
      <c r="X19" s="247"/>
      <c r="Y19" s="341"/>
      <c r="Z19" s="249"/>
      <c r="AA19" s="368">
        <f t="shared" si="21"/>
        <v>0</v>
      </c>
      <c r="AB19" s="342"/>
      <c r="AC19" s="369">
        <f t="shared" si="22"/>
        <v>0</v>
      </c>
      <c r="AD19" s="370">
        <f t="shared" si="3"/>
        <v>0</v>
      </c>
      <c r="AE19" s="125"/>
      <c r="AF19" s="248"/>
      <c r="AG19" s="249"/>
      <c r="AH19" s="368">
        <f t="shared" si="23"/>
        <v>0</v>
      </c>
      <c r="AI19" s="250"/>
      <c r="AJ19" s="369">
        <f t="shared" si="24"/>
        <v>0</v>
      </c>
      <c r="AK19" s="370">
        <f t="shared" si="4"/>
        <v>0</v>
      </c>
      <c r="AL19" s="247"/>
      <c r="AM19" s="248"/>
      <c r="AN19" s="249"/>
      <c r="AO19" s="368">
        <f t="shared" si="25"/>
        <v>0</v>
      </c>
      <c r="AP19" s="250"/>
      <c r="AQ19" s="369">
        <f t="shared" si="26"/>
        <v>0</v>
      </c>
      <c r="AR19" s="370">
        <f t="shared" si="5"/>
        <v>0</v>
      </c>
      <c r="AS19" s="247"/>
      <c r="AT19" s="248"/>
      <c r="AU19" s="249"/>
      <c r="AV19" s="368">
        <f t="shared" si="6"/>
        <v>0</v>
      </c>
      <c r="AW19" s="250"/>
      <c r="AX19" s="369">
        <f t="shared" si="27"/>
        <v>0</v>
      </c>
      <c r="AY19" s="370">
        <f t="shared" si="7"/>
        <v>0</v>
      </c>
      <c r="AZ19" s="247"/>
      <c r="BA19" s="248"/>
      <c r="BB19" s="249"/>
      <c r="BC19" s="368">
        <f t="shared" si="8"/>
        <v>0</v>
      </c>
      <c r="BD19" s="250"/>
      <c r="BE19" s="369">
        <f t="shared" si="28"/>
        <v>0</v>
      </c>
      <c r="BF19" s="370">
        <f t="shared" si="9"/>
        <v>0</v>
      </c>
      <c r="BG19" s="247"/>
      <c r="BH19" s="248"/>
      <c r="BI19" s="378"/>
      <c r="BJ19" s="368">
        <f t="shared" si="10"/>
        <v>0</v>
      </c>
      <c r="BK19" s="250"/>
      <c r="BL19" s="369">
        <f t="shared" si="29"/>
        <v>0</v>
      </c>
      <c r="BM19" s="370">
        <f t="shared" si="11"/>
        <v>0</v>
      </c>
      <c r="BN19" s="247"/>
      <c r="BO19" s="248"/>
      <c r="BP19" s="249"/>
      <c r="BQ19" s="368">
        <f t="shared" si="12"/>
        <v>0</v>
      </c>
      <c r="BR19" s="250"/>
      <c r="BS19" s="369">
        <f t="shared" si="30"/>
        <v>0</v>
      </c>
      <c r="BT19" s="561">
        <f t="shared" si="13"/>
        <v>0</v>
      </c>
      <c r="BU19" s="382">
        <f t="shared" si="14"/>
        <v>0</v>
      </c>
      <c r="BV19" s="371">
        <f t="shared" si="14"/>
        <v>0</v>
      </c>
      <c r="BW19" s="370">
        <f t="shared" si="14"/>
        <v>0</v>
      </c>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row>
    <row r="20" spans="1:112" ht="20.149999999999999" customHeight="1">
      <c r="A20" s="1173"/>
      <c r="B20" s="1049"/>
      <c r="C20" s="247"/>
      <c r="D20" s="248"/>
      <c r="E20" s="249"/>
      <c r="F20" s="368">
        <f t="shared" si="15"/>
        <v>0</v>
      </c>
      <c r="G20" s="250"/>
      <c r="H20" s="369">
        <f t="shared" si="16"/>
        <v>0</v>
      </c>
      <c r="I20" s="370">
        <f t="shared" si="17"/>
        <v>0</v>
      </c>
      <c r="J20" s="247"/>
      <c r="K20" s="248"/>
      <c r="L20" s="249"/>
      <c r="M20" s="368">
        <f t="shared" si="0"/>
        <v>0</v>
      </c>
      <c r="N20" s="250"/>
      <c r="O20" s="369">
        <f t="shared" si="18"/>
        <v>0</v>
      </c>
      <c r="P20" s="370">
        <f t="shared" si="1"/>
        <v>0</v>
      </c>
      <c r="Q20" s="247"/>
      <c r="R20" s="248"/>
      <c r="S20" s="249"/>
      <c r="T20" s="368">
        <f t="shared" si="19"/>
        <v>0</v>
      </c>
      <c r="U20" s="250"/>
      <c r="V20" s="369">
        <f t="shared" si="20"/>
        <v>0</v>
      </c>
      <c r="W20" s="370">
        <f t="shared" si="2"/>
        <v>0</v>
      </c>
      <c r="X20" s="247"/>
      <c r="Y20" s="248"/>
      <c r="Z20" s="249"/>
      <c r="AA20" s="368">
        <f t="shared" si="21"/>
        <v>0</v>
      </c>
      <c r="AB20" s="250"/>
      <c r="AC20" s="369">
        <f t="shared" si="22"/>
        <v>0</v>
      </c>
      <c r="AD20" s="370">
        <f t="shared" si="3"/>
        <v>0</v>
      </c>
      <c r="AE20" s="247"/>
      <c r="AF20" s="248"/>
      <c r="AG20" s="249"/>
      <c r="AH20" s="368">
        <f t="shared" si="23"/>
        <v>0</v>
      </c>
      <c r="AI20" s="250"/>
      <c r="AJ20" s="369">
        <f t="shared" si="24"/>
        <v>0</v>
      </c>
      <c r="AK20" s="370">
        <f t="shared" si="4"/>
        <v>0</v>
      </c>
      <c r="AL20" s="247"/>
      <c r="AM20" s="248"/>
      <c r="AN20" s="249"/>
      <c r="AO20" s="368">
        <f t="shared" si="25"/>
        <v>0</v>
      </c>
      <c r="AP20" s="250"/>
      <c r="AQ20" s="369">
        <f t="shared" si="26"/>
        <v>0</v>
      </c>
      <c r="AR20" s="370">
        <f t="shared" si="5"/>
        <v>0</v>
      </c>
      <c r="AS20" s="247"/>
      <c r="AT20" s="248"/>
      <c r="AU20" s="249"/>
      <c r="AV20" s="368">
        <f t="shared" si="6"/>
        <v>0</v>
      </c>
      <c r="AW20" s="250"/>
      <c r="AX20" s="369">
        <f t="shared" si="27"/>
        <v>0</v>
      </c>
      <c r="AY20" s="370">
        <f t="shared" si="7"/>
        <v>0</v>
      </c>
      <c r="AZ20" s="247"/>
      <c r="BA20" s="248"/>
      <c r="BB20" s="249"/>
      <c r="BC20" s="368">
        <f t="shared" si="8"/>
        <v>0</v>
      </c>
      <c r="BD20" s="250"/>
      <c r="BE20" s="369">
        <f t="shared" si="28"/>
        <v>0</v>
      </c>
      <c r="BF20" s="370">
        <f t="shared" si="9"/>
        <v>0</v>
      </c>
      <c r="BG20" s="247"/>
      <c r="BH20" s="248"/>
      <c r="BI20" s="378"/>
      <c r="BJ20" s="368">
        <f t="shared" si="10"/>
        <v>0</v>
      </c>
      <c r="BK20" s="250"/>
      <c r="BL20" s="369">
        <f t="shared" si="29"/>
        <v>0</v>
      </c>
      <c r="BM20" s="370">
        <f t="shared" si="11"/>
        <v>0</v>
      </c>
      <c r="BN20" s="247"/>
      <c r="BO20" s="248"/>
      <c r="BP20" s="249"/>
      <c r="BQ20" s="368">
        <f t="shared" si="12"/>
        <v>0</v>
      </c>
      <c r="BR20" s="250"/>
      <c r="BS20" s="369">
        <f t="shared" si="30"/>
        <v>0</v>
      </c>
      <c r="BT20" s="561">
        <f t="shared" si="13"/>
        <v>0</v>
      </c>
      <c r="BU20" s="382">
        <f t="shared" si="14"/>
        <v>0</v>
      </c>
      <c r="BV20" s="371">
        <f t="shared" si="14"/>
        <v>0</v>
      </c>
      <c r="BW20" s="370">
        <f t="shared" si="14"/>
        <v>0</v>
      </c>
      <c r="BX20" s="252"/>
      <c r="BY20" s="252"/>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row>
    <row r="21" spans="1:112" ht="20.149999999999999" customHeight="1">
      <c r="A21" s="1173"/>
      <c r="B21" s="1049"/>
      <c r="C21" s="247"/>
      <c r="D21" s="248"/>
      <c r="E21" s="249"/>
      <c r="F21" s="368">
        <f t="shared" si="15"/>
        <v>0</v>
      </c>
      <c r="G21" s="342"/>
      <c r="H21" s="369">
        <f t="shared" si="16"/>
        <v>0</v>
      </c>
      <c r="I21" s="370">
        <f t="shared" si="17"/>
        <v>0</v>
      </c>
      <c r="J21" s="125"/>
      <c r="K21" s="341"/>
      <c r="L21" s="120"/>
      <c r="M21" s="368">
        <f t="shared" si="0"/>
        <v>0</v>
      </c>
      <c r="N21" s="342"/>
      <c r="O21" s="369">
        <f t="shared" si="18"/>
        <v>0</v>
      </c>
      <c r="P21" s="370">
        <f t="shared" si="1"/>
        <v>0</v>
      </c>
      <c r="Q21" s="125"/>
      <c r="R21" s="341"/>
      <c r="S21" s="120"/>
      <c r="T21" s="368">
        <f t="shared" si="19"/>
        <v>0</v>
      </c>
      <c r="U21" s="342"/>
      <c r="V21" s="369">
        <f t="shared" si="20"/>
        <v>0</v>
      </c>
      <c r="W21" s="370">
        <f t="shared" si="2"/>
        <v>0</v>
      </c>
      <c r="X21" s="125"/>
      <c r="Y21" s="341"/>
      <c r="Z21" s="120"/>
      <c r="AA21" s="368">
        <f t="shared" si="21"/>
        <v>0</v>
      </c>
      <c r="AB21" s="342"/>
      <c r="AC21" s="369">
        <f t="shared" si="22"/>
        <v>0</v>
      </c>
      <c r="AD21" s="370">
        <f t="shared" si="3"/>
        <v>0</v>
      </c>
      <c r="AE21" s="125"/>
      <c r="AF21" s="341"/>
      <c r="AG21" s="120"/>
      <c r="AH21" s="368">
        <f t="shared" si="23"/>
        <v>0</v>
      </c>
      <c r="AI21" s="342"/>
      <c r="AJ21" s="369">
        <f t="shared" si="24"/>
        <v>0</v>
      </c>
      <c r="AK21" s="370">
        <f t="shared" si="4"/>
        <v>0</v>
      </c>
      <c r="AL21" s="125"/>
      <c r="AM21" s="248"/>
      <c r="AN21" s="249"/>
      <c r="AO21" s="368">
        <f t="shared" si="25"/>
        <v>0</v>
      </c>
      <c r="AP21" s="250"/>
      <c r="AQ21" s="369">
        <f t="shared" si="26"/>
        <v>0</v>
      </c>
      <c r="AR21" s="370">
        <f t="shared" si="5"/>
        <v>0</v>
      </c>
      <c r="AS21" s="247"/>
      <c r="AT21" s="248"/>
      <c r="AU21" s="249"/>
      <c r="AV21" s="368">
        <f t="shared" si="6"/>
        <v>0</v>
      </c>
      <c r="AW21" s="250"/>
      <c r="AX21" s="369">
        <f t="shared" si="27"/>
        <v>0</v>
      </c>
      <c r="AY21" s="370">
        <f t="shared" si="7"/>
        <v>0</v>
      </c>
      <c r="AZ21" s="247"/>
      <c r="BA21" s="248"/>
      <c r="BB21" s="249"/>
      <c r="BC21" s="368">
        <f t="shared" si="8"/>
        <v>0</v>
      </c>
      <c r="BD21" s="250"/>
      <c r="BE21" s="369">
        <f t="shared" si="28"/>
        <v>0</v>
      </c>
      <c r="BF21" s="370">
        <f t="shared" si="9"/>
        <v>0</v>
      </c>
      <c r="BG21" s="247"/>
      <c r="BH21" s="248"/>
      <c r="BI21" s="378"/>
      <c r="BJ21" s="368">
        <f t="shared" si="10"/>
        <v>0</v>
      </c>
      <c r="BK21" s="250"/>
      <c r="BL21" s="369">
        <f t="shared" si="29"/>
        <v>0</v>
      </c>
      <c r="BM21" s="370">
        <f t="shared" si="11"/>
        <v>0</v>
      </c>
      <c r="BN21" s="247"/>
      <c r="BO21" s="248"/>
      <c r="BP21" s="249"/>
      <c r="BQ21" s="368">
        <f t="shared" si="12"/>
        <v>0</v>
      </c>
      <c r="BR21" s="250"/>
      <c r="BS21" s="369">
        <f t="shared" si="30"/>
        <v>0</v>
      </c>
      <c r="BT21" s="561">
        <f t="shared" si="13"/>
        <v>0</v>
      </c>
      <c r="BU21" s="382">
        <f t="shared" si="14"/>
        <v>0</v>
      </c>
      <c r="BV21" s="371">
        <f t="shared" si="14"/>
        <v>0</v>
      </c>
      <c r="BW21" s="370">
        <f t="shared" si="14"/>
        <v>0</v>
      </c>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row>
    <row r="22" spans="1:112" ht="20.149999999999999" customHeight="1">
      <c r="A22" s="1173"/>
      <c r="B22" s="1049"/>
      <c r="C22" s="247"/>
      <c r="D22" s="248"/>
      <c r="E22" s="249"/>
      <c r="F22" s="368">
        <f t="shared" si="15"/>
        <v>0</v>
      </c>
      <c r="G22" s="342"/>
      <c r="H22" s="369">
        <f t="shared" si="16"/>
        <v>0</v>
      </c>
      <c r="I22" s="370">
        <f t="shared" si="17"/>
        <v>0</v>
      </c>
      <c r="J22" s="125"/>
      <c r="K22" s="341"/>
      <c r="L22" s="120"/>
      <c r="M22" s="368">
        <f t="shared" si="0"/>
        <v>0</v>
      </c>
      <c r="N22" s="342"/>
      <c r="O22" s="369">
        <f t="shared" si="18"/>
        <v>0</v>
      </c>
      <c r="P22" s="370">
        <f t="shared" si="1"/>
        <v>0</v>
      </c>
      <c r="Q22" s="125"/>
      <c r="R22" s="341"/>
      <c r="S22" s="120"/>
      <c r="T22" s="368">
        <f t="shared" si="19"/>
        <v>0</v>
      </c>
      <c r="U22" s="342"/>
      <c r="V22" s="369">
        <f t="shared" si="20"/>
        <v>0</v>
      </c>
      <c r="W22" s="370">
        <f t="shared" si="2"/>
        <v>0</v>
      </c>
      <c r="X22" s="125"/>
      <c r="Y22" s="341"/>
      <c r="Z22" s="120"/>
      <c r="AA22" s="368">
        <f t="shared" si="21"/>
        <v>0</v>
      </c>
      <c r="AB22" s="342"/>
      <c r="AC22" s="369">
        <f t="shared" si="22"/>
        <v>0</v>
      </c>
      <c r="AD22" s="370">
        <f t="shared" si="3"/>
        <v>0</v>
      </c>
      <c r="AE22" s="125"/>
      <c r="AF22" s="341"/>
      <c r="AG22" s="120"/>
      <c r="AH22" s="368">
        <f t="shared" si="23"/>
        <v>0</v>
      </c>
      <c r="AI22" s="342"/>
      <c r="AJ22" s="369">
        <f t="shared" si="24"/>
        <v>0</v>
      </c>
      <c r="AK22" s="370">
        <f t="shared" si="4"/>
        <v>0</v>
      </c>
      <c r="AL22" s="125"/>
      <c r="AM22" s="248"/>
      <c r="AN22" s="249"/>
      <c r="AO22" s="368">
        <f t="shared" si="25"/>
        <v>0</v>
      </c>
      <c r="AP22" s="250"/>
      <c r="AQ22" s="369">
        <f t="shared" si="26"/>
        <v>0</v>
      </c>
      <c r="AR22" s="370">
        <f t="shared" si="5"/>
        <v>0</v>
      </c>
      <c r="AS22" s="247"/>
      <c r="AT22" s="248"/>
      <c r="AU22" s="249"/>
      <c r="AV22" s="368">
        <f t="shared" si="6"/>
        <v>0</v>
      </c>
      <c r="AW22" s="250"/>
      <c r="AX22" s="369">
        <f t="shared" si="27"/>
        <v>0</v>
      </c>
      <c r="AY22" s="370">
        <f t="shared" si="7"/>
        <v>0</v>
      </c>
      <c r="AZ22" s="247"/>
      <c r="BA22" s="248"/>
      <c r="BB22" s="249"/>
      <c r="BC22" s="368">
        <f t="shared" si="8"/>
        <v>0</v>
      </c>
      <c r="BD22" s="250"/>
      <c r="BE22" s="369">
        <f t="shared" si="28"/>
        <v>0</v>
      </c>
      <c r="BF22" s="370">
        <f t="shared" si="9"/>
        <v>0</v>
      </c>
      <c r="BG22" s="247"/>
      <c r="BH22" s="248"/>
      <c r="BI22" s="378"/>
      <c r="BJ22" s="368">
        <f t="shared" si="10"/>
        <v>0</v>
      </c>
      <c r="BK22" s="250"/>
      <c r="BL22" s="369">
        <f t="shared" si="29"/>
        <v>0</v>
      </c>
      <c r="BM22" s="370">
        <f t="shared" si="11"/>
        <v>0</v>
      </c>
      <c r="BN22" s="247"/>
      <c r="BO22" s="248"/>
      <c r="BP22" s="249"/>
      <c r="BQ22" s="368">
        <f t="shared" si="12"/>
        <v>0</v>
      </c>
      <c r="BR22" s="250"/>
      <c r="BS22" s="369">
        <f t="shared" si="30"/>
        <v>0</v>
      </c>
      <c r="BT22" s="561">
        <f t="shared" si="13"/>
        <v>0</v>
      </c>
      <c r="BU22" s="382">
        <f t="shared" si="14"/>
        <v>0</v>
      </c>
      <c r="BV22" s="371">
        <f t="shared" si="14"/>
        <v>0</v>
      </c>
      <c r="BW22" s="370">
        <f t="shared" si="14"/>
        <v>0</v>
      </c>
      <c r="BX22" s="251"/>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row>
    <row r="23" spans="1:112" ht="20.149999999999999" customHeight="1">
      <c r="A23" s="1173"/>
      <c r="B23" s="1049"/>
      <c r="C23" s="247"/>
      <c r="D23" s="248"/>
      <c r="E23" s="249"/>
      <c r="F23" s="368">
        <f t="shared" si="15"/>
        <v>0</v>
      </c>
      <c r="G23" s="342"/>
      <c r="H23" s="369">
        <f t="shared" si="16"/>
        <v>0</v>
      </c>
      <c r="I23" s="370">
        <f t="shared" si="17"/>
        <v>0</v>
      </c>
      <c r="J23" s="125"/>
      <c r="K23" s="341"/>
      <c r="L23" s="120"/>
      <c r="M23" s="368">
        <f t="shared" si="0"/>
        <v>0</v>
      </c>
      <c r="N23" s="342"/>
      <c r="O23" s="369">
        <f t="shared" si="18"/>
        <v>0</v>
      </c>
      <c r="P23" s="370">
        <f t="shared" si="1"/>
        <v>0</v>
      </c>
      <c r="Q23" s="125"/>
      <c r="R23" s="341"/>
      <c r="S23" s="120"/>
      <c r="T23" s="368">
        <f t="shared" si="19"/>
        <v>0</v>
      </c>
      <c r="U23" s="342"/>
      <c r="V23" s="369">
        <f t="shared" si="20"/>
        <v>0</v>
      </c>
      <c r="W23" s="370">
        <f t="shared" si="2"/>
        <v>0</v>
      </c>
      <c r="X23" s="125"/>
      <c r="Y23" s="341"/>
      <c r="Z23" s="120"/>
      <c r="AA23" s="368">
        <f t="shared" si="21"/>
        <v>0</v>
      </c>
      <c r="AB23" s="342"/>
      <c r="AC23" s="369">
        <f t="shared" si="22"/>
        <v>0</v>
      </c>
      <c r="AD23" s="370">
        <f t="shared" si="3"/>
        <v>0</v>
      </c>
      <c r="AE23" s="125"/>
      <c r="AF23" s="341"/>
      <c r="AG23" s="120"/>
      <c r="AH23" s="368">
        <f t="shared" si="23"/>
        <v>0</v>
      </c>
      <c r="AI23" s="342"/>
      <c r="AJ23" s="369">
        <f t="shared" si="24"/>
        <v>0</v>
      </c>
      <c r="AK23" s="370">
        <f t="shared" si="4"/>
        <v>0</v>
      </c>
      <c r="AL23" s="125"/>
      <c r="AM23" s="248"/>
      <c r="AN23" s="249"/>
      <c r="AO23" s="368">
        <f t="shared" si="25"/>
        <v>0</v>
      </c>
      <c r="AP23" s="250"/>
      <c r="AQ23" s="369">
        <f t="shared" si="26"/>
        <v>0</v>
      </c>
      <c r="AR23" s="370">
        <f t="shared" si="5"/>
        <v>0</v>
      </c>
      <c r="AS23" s="247"/>
      <c r="AT23" s="248"/>
      <c r="AU23" s="249"/>
      <c r="AV23" s="368">
        <f t="shared" si="6"/>
        <v>0</v>
      </c>
      <c r="AW23" s="250"/>
      <c r="AX23" s="369">
        <f t="shared" si="27"/>
        <v>0</v>
      </c>
      <c r="AY23" s="370">
        <f t="shared" si="7"/>
        <v>0</v>
      </c>
      <c r="AZ23" s="247"/>
      <c r="BA23" s="248"/>
      <c r="BB23" s="249"/>
      <c r="BC23" s="368">
        <f t="shared" si="8"/>
        <v>0</v>
      </c>
      <c r="BD23" s="250"/>
      <c r="BE23" s="369">
        <f t="shared" si="28"/>
        <v>0</v>
      </c>
      <c r="BF23" s="370">
        <f t="shared" si="9"/>
        <v>0</v>
      </c>
      <c r="BG23" s="247"/>
      <c r="BH23" s="248"/>
      <c r="BI23" s="378"/>
      <c r="BJ23" s="368">
        <f t="shared" si="10"/>
        <v>0</v>
      </c>
      <c r="BK23" s="250"/>
      <c r="BL23" s="369">
        <f t="shared" si="29"/>
        <v>0</v>
      </c>
      <c r="BM23" s="370">
        <f t="shared" si="11"/>
        <v>0</v>
      </c>
      <c r="BN23" s="247"/>
      <c r="BO23" s="248"/>
      <c r="BP23" s="249"/>
      <c r="BQ23" s="368">
        <f t="shared" si="12"/>
        <v>0</v>
      </c>
      <c r="BR23" s="250"/>
      <c r="BS23" s="369">
        <f t="shared" si="30"/>
        <v>0</v>
      </c>
      <c r="BT23" s="561">
        <f t="shared" si="13"/>
        <v>0</v>
      </c>
      <c r="BU23" s="382">
        <f t="shared" si="14"/>
        <v>0</v>
      </c>
      <c r="BV23" s="371">
        <f t="shared" si="14"/>
        <v>0</v>
      </c>
      <c r="BW23" s="370">
        <f t="shared" si="14"/>
        <v>0</v>
      </c>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row>
    <row r="24" spans="1:112" ht="20.149999999999999" customHeight="1">
      <c r="A24" s="1173"/>
      <c r="B24" s="1049"/>
      <c r="C24" s="247"/>
      <c r="D24" s="248"/>
      <c r="E24" s="249"/>
      <c r="F24" s="368">
        <f t="shared" si="15"/>
        <v>0</v>
      </c>
      <c r="G24" s="250"/>
      <c r="H24" s="369">
        <f t="shared" si="16"/>
        <v>0</v>
      </c>
      <c r="I24" s="370">
        <f t="shared" si="17"/>
        <v>0</v>
      </c>
      <c r="J24" s="247"/>
      <c r="K24" s="248"/>
      <c r="L24" s="249"/>
      <c r="M24" s="368">
        <f t="shared" si="0"/>
        <v>0</v>
      </c>
      <c r="N24" s="250"/>
      <c r="O24" s="369">
        <f t="shared" si="18"/>
        <v>0</v>
      </c>
      <c r="P24" s="370">
        <f t="shared" si="1"/>
        <v>0</v>
      </c>
      <c r="Q24" s="247"/>
      <c r="R24" s="248"/>
      <c r="S24" s="249"/>
      <c r="T24" s="368">
        <f t="shared" si="19"/>
        <v>0</v>
      </c>
      <c r="U24" s="250"/>
      <c r="V24" s="369">
        <f t="shared" si="20"/>
        <v>0</v>
      </c>
      <c r="W24" s="370">
        <f t="shared" si="2"/>
        <v>0</v>
      </c>
      <c r="X24" s="247"/>
      <c r="Y24" s="248"/>
      <c r="Z24" s="249"/>
      <c r="AA24" s="368">
        <f t="shared" si="21"/>
        <v>0</v>
      </c>
      <c r="AB24" s="250"/>
      <c r="AC24" s="369">
        <f t="shared" si="22"/>
        <v>0</v>
      </c>
      <c r="AD24" s="370">
        <f t="shared" si="3"/>
        <v>0</v>
      </c>
      <c r="AE24" s="247"/>
      <c r="AF24" s="248"/>
      <c r="AG24" s="249"/>
      <c r="AH24" s="368">
        <f t="shared" si="23"/>
        <v>0</v>
      </c>
      <c r="AI24" s="250"/>
      <c r="AJ24" s="369">
        <f t="shared" si="24"/>
        <v>0</v>
      </c>
      <c r="AK24" s="370">
        <f t="shared" si="4"/>
        <v>0</v>
      </c>
      <c r="AL24" s="247"/>
      <c r="AM24" s="248"/>
      <c r="AN24" s="249"/>
      <c r="AO24" s="368">
        <f t="shared" si="25"/>
        <v>0</v>
      </c>
      <c r="AP24" s="250"/>
      <c r="AQ24" s="369">
        <f t="shared" si="26"/>
        <v>0</v>
      </c>
      <c r="AR24" s="370">
        <f t="shared" si="5"/>
        <v>0</v>
      </c>
      <c r="AS24" s="247"/>
      <c r="AT24" s="248"/>
      <c r="AU24" s="249"/>
      <c r="AV24" s="368">
        <f t="shared" si="6"/>
        <v>0</v>
      </c>
      <c r="AW24" s="250"/>
      <c r="AX24" s="369">
        <f t="shared" si="27"/>
        <v>0</v>
      </c>
      <c r="AY24" s="370">
        <f t="shared" si="7"/>
        <v>0</v>
      </c>
      <c r="AZ24" s="247"/>
      <c r="BA24" s="248"/>
      <c r="BB24" s="249"/>
      <c r="BC24" s="368">
        <f t="shared" si="8"/>
        <v>0</v>
      </c>
      <c r="BD24" s="250"/>
      <c r="BE24" s="369">
        <f t="shared" si="28"/>
        <v>0</v>
      </c>
      <c r="BF24" s="370">
        <f t="shared" si="9"/>
        <v>0</v>
      </c>
      <c r="BG24" s="247"/>
      <c r="BH24" s="248"/>
      <c r="BI24" s="378"/>
      <c r="BJ24" s="368">
        <f t="shared" si="10"/>
        <v>0</v>
      </c>
      <c r="BK24" s="250"/>
      <c r="BL24" s="369">
        <f t="shared" si="29"/>
        <v>0</v>
      </c>
      <c r="BM24" s="370">
        <f t="shared" si="11"/>
        <v>0</v>
      </c>
      <c r="BN24" s="247"/>
      <c r="BO24" s="248"/>
      <c r="BP24" s="249"/>
      <c r="BQ24" s="368">
        <f t="shared" si="12"/>
        <v>0</v>
      </c>
      <c r="BR24" s="250"/>
      <c r="BS24" s="369">
        <f t="shared" si="30"/>
        <v>0</v>
      </c>
      <c r="BT24" s="561">
        <f t="shared" si="13"/>
        <v>0</v>
      </c>
      <c r="BU24" s="382">
        <f t="shared" si="14"/>
        <v>0</v>
      </c>
      <c r="BV24" s="371">
        <f t="shared" si="14"/>
        <v>0</v>
      </c>
      <c r="BW24" s="370">
        <f t="shared" si="14"/>
        <v>0</v>
      </c>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row>
    <row r="25" spans="1:112" ht="20.149999999999999" customHeight="1">
      <c r="A25" s="1173"/>
      <c r="B25" s="1049"/>
      <c r="C25" s="247"/>
      <c r="D25" s="248"/>
      <c r="E25" s="249"/>
      <c r="F25" s="368">
        <f t="shared" si="15"/>
        <v>0</v>
      </c>
      <c r="G25" s="342"/>
      <c r="H25" s="369">
        <f t="shared" si="16"/>
        <v>0</v>
      </c>
      <c r="I25" s="370">
        <f t="shared" si="17"/>
        <v>0</v>
      </c>
      <c r="J25" s="125"/>
      <c r="K25" s="341"/>
      <c r="L25" s="120"/>
      <c r="M25" s="368">
        <f t="shared" si="0"/>
        <v>0</v>
      </c>
      <c r="N25" s="342"/>
      <c r="O25" s="369">
        <f t="shared" si="18"/>
        <v>0</v>
      </c>
      <c r="P25" s="370">
        <f t="shared" si="1"/>
        <v>0</v>
      </c>
      <c r="Q25" s="125"/>
      <c r="R25" s="341"/>
      <c r="S25" s="120"/>
      <c r="T25" s="368">
        <f t="shared" si="19"/>
        <v>0</v>
      </c>
      <c r="U25" s="342"/>
      <c r="V25" s="369">
        <f t="shared" si="20"/>
        <v>0</v>
      </c>
      <c r="W25" s="370">
        <f t="shared" si="2"/>
        <v>0</v>
      </c>
      <c r="X25" s="125"/>
      <c r="Y25" s="341"/>
      <c r="Z25" s="120"/>
      <c r="AA25" s="368">
        <f t="shared" si="21"/>
        <v>0</v>
      </c>
      <c r="AB25" s="342"/>
      <c r="AC25" s="369">
        <f t="shared" si="22"/>
        <v>0</v>
      </c>
      <c r="AD25" s="370">
        <f t="shared" si="3"/>
        <v>0</v>
      </c>
      <c r="AE25" s="125"/>
      <c r="AF25" s="341"/>
      <c r="AG25" s="120"/>
      <c r="AH25" s="368">
        <f t="shared" si="23"/>
        <v>0</v>
      </c>
      <c r="AI25" s="342"/>
      <c r="AJ25" s="369">
        <f t="shared" si="24"/>
        <v>0</v>
      </c>
      <c r="AK25" s="370">
        <f t="shared" si="4"/>
        <v>0</v>
      </c>
      <c r="AL25" s="125"/>
      <c r="AM25" s="248"/>
      <c r="AN25" s="249"/>
      <c r="AO25" s="368">
        <f t="shared" si="25"/>
        <v>0</v>
      </c>
      <c r="AP25" s="250"/>
      <c r="AQ25" s="369">
        <f t="shared" si="26"/>
        <v>0</v>
      </c>
      <c r="AR25" s="370">
        <f t="shared" si="5"/>
        <v>0</v>
      </c>
      <c r="AS25" s="247"/>
      <c r="AT25" s="248"/>
      <c r="AU25" s="249"/>
      <c r="AV25" s="368">
        <f t="shared" si="6"/>
        <v>0</v>
      </c>
      <c r="AW25" s="250"/>
      <c r="AX25" s="369">
        <f t="shared" si="27"/>
        <v>0</v>
      </c>
      <c r="AY25" s="370">
        <f t="shared" si="7"/>
        <v>0</v>
      </c>
      <c r="AZ25" s="247"/>
      <c r="BA25" s="248"/>
      <c r="BB25" s="249"/>
      <c r="BC25" s="368">
        <f t="shared" si="8"/>
        <v>0</v>
      </c>
      <c r="BD25" s="250"/>
      <c r="BE25" s="369">
        <f t="shared" si="28"/>
        <v>0</v>
      </c>
      <c r="BF25" s="370">
        <f t="shared" si="9"/>
        <v>0</v>
      </c>
      <c r="BG25" s="247"/>
      <c r="BH25" s="248"/>
      <c r="BI25" s="378"/>
      <c r="BJ25" s="368">
        <f t="shared" si="10"/>
        <v>0</v>
      </c>
      <c r="BK25" s="250"/>
      <c r="BL25" s="369">
        <f t="shared" si="29"/>
        <v>0</v>
      </c>
      <c r="BM25" s="370">
        <f t="shared" si="11"/>
        <v>0</v>
      </c>
      <c r="BN25" s="247"/>
      <c r="BO25" s="248"/>
      <c r="BP25" s="249"/>
      <c r="BQ25" s="368">
        <f t="shared" si="12"/>
        <v>0</v>
      </c>
      <c r="BR25" s="250"/>
      <c r="BS25" s="369">
        <f t="shared" si="30"/>
        <v>0</v>
      </c>
      <c r="BT25" s="561">
        <f t="shared" si="13"/>
        <v>0</v>
      </c>
      <c r="BU25" s="382">
        <f t="shared" si="14"/>
        <v>0</v>
      </c>
      <c r="BV25" s="371">
        <f t="shared" si="14"/>
        <v>0</v>
      </c>
      <c r="BW25" s="370">
        <f t="shared" si="14"/>
        <v>0</v>
      </c>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row>
    <row r="26" spans="1:112" ht="20.149999999999999" customHeight="1">
      <c r="A26" s="1173"/>
      <c r="B26" s="1049"/>
      <c r="C26" s="247"/>
      <c r="D26" s="248"/>
      <c r="E26" s="249"/>
      <c r="F26" s="368">
        <f t="shared" si="15"/>
        <v>0</v>
      </c>
      <c r="G26" s="342"/>
      <c r="H26" s="369">
        <f t="shared" si="16"/>
        <v>0</v>
      </c>
      <c r="I26" s="370">
        <f t="shared" si="17"/>
        <v>0</v>
      </c>
      <c r="J26" s="125"/>
      <c r="K26" s="341"/>
      <c r="L26" s="120"/>
      <c r="M26" s="368">
        <f t="shared" si="0"/>
        <v>0</v>
      </c>
      <c r="N26" s="342"/>
      <c r="O26" s="369">
        <f t="shared" si="18"/>
        <v>0</v>
      </c>
      <c r="P26" s="370">
        <f t="shared" si="1"/>
        <v>0</v>
      </c>
      <c r="Q26" s="125"/>
      <c r="R26" s="341"/>
      <c r="S26" s="120"/>
      <c r="T26" s="368">
        <f t="shared" si="19"/>
        <v>0</v>
      </c>
      <c r="U26" s="342"/>
      <c r="V26" s="369">
        <f t="shared" si="20"/>
        <v>0</v>
      </c>
      <c r="W26" s="370">
        <f t="shared" si="2"/>
        <v>0</v>
      </c>
      <c r="X26" s="125"/>
      <c r="Y26" s="341"/>
      <c r="Z26" s="120"/>
      <c r="AA26" s="368">
        <f t="shared" si="21"/>
        <v>0</v>
      </c>
      <c r="AB26" s="342"/>
      <c r="AC26" s="369">
        <f t="shared" si="22"/>
        <v>0</v>
      </c>
      <c r="AD26" s="370">
        <f t="shared" si="3"/>
        <v>0</v>
      </c>
      <c r="AE26" s="125"/>
      <c r="AF26" s="341"/>
      <c r="AG26" s="120"/>
      <c r="AH26" s="368">
        <f t="shared" si="23"/>
        <v>0</v>
      </c>
      <c r="AI26" s="342"/>
      <c r="AJ26" s="369">
        <f t="shared" si="24"/>
        <v>0</v>
      </c>
      <c r="AK26" s="370">
        <f t="shared" si="4"/>
        <v>0</v>
      </c>
      <c r="AL26" s="125"/>
      <c r="AM26" s="248"/>
      <c r="AN26" s="249"/>
      <c r="AO26" s="368">
        <f t="shared" si="25"/>
        <v>0</v>
      </c>
      <c r="AP26" s="250"/>
      <c r="AQ26" s="369">
        <f t="shared" si="26"/>
        <v>0</v>
      </c>
      <c r="AR26" s="370">
        <f t="shared" si="5"/>
        <v>0</v>
      </c>
      <c r="AS26" s="247"/>
      <c r="AT26" s="248"/>
      <c r="AU26" s="249"/>
      <c r="AV26" s="368">
        <f t="shared" si="6"/>
        <v>0</v>
      </c>
      <c r="AW26" s="250"/>
      <c r="AX26" s="369">
        <f t="shared" si="27"/>
        <v>0</v>
      </c>
      <c r="AY26" s="370">
        <f t="shared" si="7"/>
        <v>0</v>
      </c>
      <c r="AZ26" s="247"/>
      <c r="BA26" s="248"/>
      <c r="BB26" s="249"/>
      <c r="BC26" s="368">
        <f t="shared" si="8"/>
        <v>0</v>
      </c>
      <c r="BD26" s="250"/>
      <c r="BE26" s="369">
        <f t="shared" si="28"/>
        <v>0</v>
      </c>
      <c r="BF26" s="370">
        <f t="shared" si="9"/>
        <v>0</v>
      </c>
      <c r="BG26" s="247"/>
      <c r="BH26" s="248"/>
      <c r="BI26" s="378"/>
      <c r="BJ26" s="368">
        <f t="shared" si="10"/>
        <v>0</v>
      </c>
      <c r="BK26" s="250"/>
      <c r="BL26" s="369">
        <f t="shared" si="29"/>
        <v>0</v>
      </c>
      <c r="BM26" s="370">
        <f t="shared" si="11"/>
        <v>0</v>
      </c>
      <c r="BN26" s="247"/>
      <c r="BO26" s="248"/>
      <c r="BP26" s="249"/>
      <c r="BQ26" s="368">
        <f t="shared" si="12"/>
        <v>0</v>
      </c>
      <c r="BR26" s="250"/>
      <c r="BS26" s="369">
        <f t="shared" si="30"/>
        <v>0</v>
      </c>
      <c r="BT26" s="561">
        <f t="shared" si="13"/>
        <v>0</v>
      </c>
      <c r="BU26" s="382">
        <f t="shared" si="14"/>
        <v>0</v>
      </c>
      <c r="BV26" s="371">
        <f t="shared" si="14"/>
        <v>0</v>
      </c>
      <c r="BW26" s="370">
        <f t="shared" si="14"/>
        <v>0</v>
      </c>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row>
    <row r="27" spans="1:112" ht="20.149999999999999" customHeight="1">
      <c r="A27" s="1173"/>
      <c r="B27" s="1049"/>
      <c r="C27" s="247"/>
      <c r="D27" s="248"/>
      <c r="E27" s="249"/>
      <c r="F27" s="368">
        <f t="shared" si="15"/>
        <v>0</v>
      </c>
      <c r="G27" s="342"/>
      <c r="H27" s="369">
        <f t="shared" si="16"/>
        <v>0</v>
      </c>
      <c r="I27" s="370">
        <f t="shared" si="17"/>
        <v>0</v>
      </c>
      <c r="J27" s="125"/>
      <c r="K27" s="341"/>
      <c r="L27" s="120"/>
      <c r="M27" s="368">
        <f t="shared" si="0"/>
        <v>0</v>
      </c>
      <c r="N27" s="342"/>
      <c r="O27" s="369">
        <f t="shared" si="18"/>
        <v>0</v>
      </c>
      <c r="P27" s="370">
        <f t="shared" si="1"/>
        <v>0</v>
      </c>
      <c r="Q27" s="125"/>
      <c r="R27" s="341"/>
      <c r="S27" s="120"/>
      <c r="T27" s="368">
        <f t="shared" si="19"/>
        <v>0</v>
      </c>
      <c r="U27" s="342"/>
      <c r="V27" s="369">
        <f t="shared" si="20"/>
        <v>0</v>
      </c>
      <c r="W27" s="370">
        <f t="shared" si="2"/>
        <v>0</v>
      </c>
      <c r="X27" s="125"/>
      <c r="Y27" s="341"/>
      <c r="Z27" s="120"/>
      <c r="AA27" s="368">
        <f t="shared" si="21"/>
        <v>0</v>
      </c>
      <c r="AB27" s="342"/>
      <c r="AC27" s="369">
        <f t="shared" si="22"/>
        <v>0</v>
      </c>
      <c r="AD27" s="370">
        <f t="shared" si="3"/>
        <v>0</v>
      </c>
      <c r="AE27" s="125"/>
      <c r="AF27" s="341"/>
      <c r="AG27" s="120"/>
      <c r="AH27" s="368">
        <f t="shared" si="23"/>
        <v>0</v>
      </c>
      <c r="AI27" s="342"/>
      <c r="AJ27" s="369">
        <f t="shared" si="24"/>
        <v>0</v>
      </c>
      <c r="AK27" s="370">
        <f t="shared" si="4"/>
        <v>0</v>
      </c>
      <c r="AL27" s="125"/>
      <c r="AM27" s="248"/>
      <c r="AN27" s="249"/>
      <c r="AO27" s="368">
        <f t="shared" si="25"/>
        <v>0</v>
      </c>
      <c r="AP27" s="250"/>
      <c r="AQ27" s="369">
        <f t="shared" si="26"/>
        <v>0</v>
      </c>
      <c r="AR27" s="370">
        <f t="shared" si="5"/>
        <v>0</v>
      </c>
      <c r="AS27" s="247"/>
      <c r="AT27" s="248"/>
      <c r="AU27" s="249"/>
      <c r="AV27" s="368">
        <f t="shared" si="6"/>
        <v>0</v>
      </c>
      <c r="AW27" s="250"/>
      <c r="AX27" s="369">
        <f t="shared" si="27"/>
        <v>0</v>
      </c>
      <c r="AY27" s="370">
        <f t="shared" si="7"/>
        <v>0</v>
      </c>
      <c r="AZ27" s="247"/>
      <c r="BA27" s="248"/>
      <c r="BB27" s="249"/>
      <c r="BC27" s="368">
        <f t="shared" si="8"/>
        <v>0</v>
      </c>
      <c r="BD27" s="250"/>
      <c r="BE27" s="369">
        <f t="shared" si="28"/>
        <v>0</v>
      </c>
      <c r="BF27" s="370">
        <f t="shared" si="9"/>
        <v>0</v>
      </c>
      <c r="BG27" s="247"/>
      <c r="BH27" s="248"/>
      <c r="BI27" s="378"/>
      <c r="BJ27" s="368">
        <f t="shared" si="10"/>
        <v>0</v>
      </c>
      <c r="BK27" s="250"/>
      <c r="BL27" s="369">
        <f t="shared" si="29"/>
        <v>0</v>
      </c>
      <c r="BM27" s="370">
        <f t="shared" si="11"/>
        <v>0</v>
      </c>
      <c r="BN27" s="247"/>
      <c r="BO27" s="248"/>
      <c r="BP27" s="249"/>
      <c r="BQ27" s="368">
        <f t="shared" si="12"/>
        <v>0</v>
      </c>
      <c r="BR27" s="250"/>
      <c r="BS27" s="369">
        <f t="shared" si="30"/>
        <v>0</v>
      </c>
      <c r="BT27" s="561">
        <f t="shared" si="13"/>
        <v>0</v>
      </c>
      <c r="BU27" s="382">
        <f t="shared" si="14"/>
        <v>0</v>
      </c>
      <c r="BV27" s="371">
        <f t="shared" si="14"/>
        <v>0</v>
      </c>
      <c r="BW27" s="370">
        <f t="shared" si="14"/>
        <v>0</v>
      </c>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row>
    <row r="28" spans="1:112" ht="20.149999999999999" customHeight="1">
      <c r="A28" s="1173"/>
      <c r="B28" s="1049"/>
      <c r="C28" s="247"/>
      <c r="D28" s="248"/>
      <c r="E28" s="249"/>
      <c r="F28" s="368">
        <f t="shared" si="15"/>
        <v>0</v>
      </c>
      <c r="G28" s="250"/>
      <c r="H28" s="369">
        <f t="shared" si="16"/>
        <v>0</v>
      </c>
      <c r="I28" s="370">
        <f t="shared" si="17"/>
        <v>0</v>
      </c>
      <c r="J28" s="247"/>
      <c r="K28" s="248"/>
      <c r="L28" s="249"/>
      <c r="M28" s="368">
        <f t="shared" si="0"/>
        <v>0</v>
      </c>
      <c r="N28" s="250"/>
      <c r="O28" s="369">
        <f t="shared" si="18"/>
        <v>0</v>
      </c>
      <c r="P28" s="370">
        <f t="shared" si="1"/>
        <v>0</v>
      </c>
      <c r="Q28" s="247"/>
      <c r="R28" s="248"/>
      <c r="S28" s="249"/>
      <c r="T28" s="368">
        <f t="shared" si="19"/>
        <v>0</v>
      </c>
      <c r="U28" s="250"/>
      <c r="V28" s="369">
        <f t="shared" si="20"/>
        <v>0</v>
      </c>
      <c r="W28" s="370">
        <f t="shared" si="2"/>
        <v>0</v>
      </c>
      <c r="X28" s="247"/>
      <c r="Y28" s="248"/>
      <c r="Z28" s="249"/>
      <c r="AA28" s="368">
        <f t="shared" si="21"/>
        <v>0</v>
      </c>
      <c r="AB28" s="250"/>
      <c r="AC28" s="369">
        <f t="shared" si="22"/>
        <v>0</v>
      </c>
      <c r="AD28" s="370">
        <f t="shared" si="3"/>
        <v>0</v>
      </c>
      <c r="AE28" s="247"/>
      <c r="AF28" s="248"/>
      <c r="AG28" s="249"/>
      <c r="AH28" s="368">
        <f t="shared" si="23"/>
        <v>0</v>
      </c>
      <c r="AI28" s="250"/>
      <c r="AJ28" s="369">
        <f t="shared" si="24"/>
        <v>0</v>
      </c>
      <c r="AK28" s="370">
        <f t="shared" si="4"/>
        <v>0</v>
      </c>
      <c r="AL28" s="247"/>
      <c r="AM28" s="248"/>
      <c r="AN28" s="249"/>
      <c r="AO28" s="368">
        <f t="shared" si="25"/>
        <v>0</v>
      </c>
      <c r="AP28" s="250"/>
      <c r="AQ28" s="369">
        <f t="shared" si="26"/>
        <v>0</v>
      </c>
      <c r="AR28" s="370">
        <f t="shared" si="5"/>
        <v>0</v>
      </c>
      <c r="AS28" s="247"/>
      <c r="AT28" s="248"/>
      <c r="AU28" s="249"/>
      <c r="AV28" s="368">
        <f t="shared" si="6"/>
        <v>0</v>
      </c>
      <c r="AW28" s="250"/>
      <c r="AX28" s="369">
        <f t="shared" si="27"/>
        <v>0</v>
      </c>
      <c r="AY28" s="370">
        <f t="shared" si="7"/>
        <v>0</v>
      </c>
      <c r="AZ28" s="247"/>
      <c r="BA28" s="248"/>
      <c r="BB28" s="249"/>
      <c r="BC28" s="368">
        <f t="shared" si="8"/>
        <v>0</v>
      </c>
      <c r="BD28" s="250"/>
      <c r="BE28" s="369">
        <f t="shared" si="28"/>
        <v>0</v>
      </c>
      <c r="BF28" s="370">
        <f t="shared" si="9"/>
        <v>0</v>
      </c>
      <c r="BG28" s="247"/>
      <c r="BH28" s="248"/>
      <c r="BI28" s="378"/>
      <c r="BJ28" s="368">
        <f t="shared" si="10"/>
        <v>0</v>
      </c>
      <c r="BK28" s="250"/>
      <c r="BL28" s="369">
        <f t="shared" si="29"/>
        <v>0</v>
      </c>
      <c r="BM28" s="370">
        <f t="shared" si="11"/>
        <v>0</v>
      </c>
      <c r="BN28" s="247"/>
      <c r="BO28" s="248"/>
      <c r="BP28" s="249"/>
      <c r="BQ28" s="368">
        <f t="shared" si="12"/>
        <v>0</v>
      </c>
      <c r="BR28" s="250"/>
      <c r="BS28" s="369">
        <f t="shared" si="30"/>
        <v>0</v>
      </c>
      <c r="BT28" s="561">
        <f t="shared" si="13"/>
        <v>0</v>
      </c>
      <c r="BU28" s="382">
        <f t="shared" si="14"/>
        <v>0</v>
      </c>
      <c r="BV28" s="371">
        <f t="shared" si="14"/>
        <v>0</v>
      </c>
      <c r="BW28" s="370">
        <f t="shared" si="14"/>
        <v>0</v>
      </c>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row>
    <row r="29" spans="1:112" ht="20.149999999999999" customHeight="1">
      <c r="A29" s="1173"/>
      <c r="B29" s="1049"/>
      <c r="C29" s="247"/>
      <c r="D29" s="248"/>
      <c r="E29" s="249"/>
      <c r="F29" s="368">
        <f t="shared" si="15"/>
        <v>0</v>
      </c>
      <c r="G29" s="342"/>
      <c r="H29" s="369">
        <f t="shared" si="16"/>
        <v>0</v>
      </c>
      <c r="I29" s="370">
        <f t="shared" si="17"/>
        <v>0</v>
      </c>
      <c r="J29" s="125"/>
      <c r="K29" s="341"/>
      <c r="L29" s="120"/>
      <c r="M29" s="368">
        <f t="shared" si="0"/>
        <v>0</v>
      </c>
      <c r="N29" s="342"/>
      <c r="O29" s="369">
        <f t="shared" si="18"/>
        <v>0</v>
      </c>
      <c r="P29" s="370">
        <f t="shared" si="1"/>
        <v>0</v>
      </c>
      <c r="Q29" s="125"/>
      <c r="R29" s="341"/>
      <c r="S29" s="120"/>
      <c r="T29" s="368">
        <f t="shared" si="19"/>
        <v>0</v>
      </c>
      <c r="U29" s="342"/>
      <c r="V29" s="369">
        <f t="shared" si="20"/>
        <v>0</v>
      </c>
      <c r="W29" s="370">
        <f t="shared" si="2"/>
        <v>0</v>
      </c>
      <c r="X29" s="125"/>
      <c r="Y29" s="341"/>
      <c r="Z29" s="120"/>
      <c r="AA29" s="368">
        <f t="shared" si="21"/>
        <v>0</v>
      </c>
      <c r="AB29" s="342"/>
      <c r="AC29" s="369">
        <f t="shared" si="22"/>
        <v>0</v>
      </c>
      <c r="AD29" s="370">
        <f t="shared" si="3"/>
        <v>0</v>
      </c>
      <c r="AE29" s="125"/>
      <c r="AF29" s="341"/>
      <c r="AG29" s="120"/>
      <c r="AH29" s="368">
        <f t="shared" si="23"/>
        <v>0</v>
      </c>
      <c r="AI29" s="342"/>
      <c r="AJ29" s="369">
        <f t="shared" si="24"/>
        <v>0</v>
      </c>
      <c r="AK29" s="370">
        <f t="shared" si="4"/>
        <v>0</v>
      </c>
      <c r="AL29" s="125"/>
      <c r="AM29" s="248"/>
      <c r="AN29" s="249"/>
      <c r="AO29" s="368">
        <f t="shared" si="25"/>
        <v>0</v>
      </c>
      <c r="AP29" s="250"/>
      <c r="AQ29" s="369">
        <f t="shared" si="26"/>
        <v>0</v>
      </c>
      <c r="AR29" s="370">
        <f t="shared" si="5"/>
        <v>0</v>
      </c>
      <c r="AS29" s="247"/>
      <c r="AT29" s="248"/>
      <c r="AU29" s="249"/>
      <c r="AV29" s="368">
        <f t="shared" si="6"/>
        <v>0</v>
      </c>
      <c r="AW29" s="250"/>
      <c r="AX29" s="369">
        <f t="shared" si="27"/>
        <v>0</v>
      </c>
      <c r="AY29" s="370">
        <f t="shared" si="7"/>
        <v>0</v>
      </c>
      <c r="AZ29" s="247"/>
      <c r="BA29" s="248"/>
      <c r="BB29" s="249"/>
      <c r="BC29" s="368">
        <f t="shared" si="8"/>
        <v>0</v>
      </c>
      <c r="BD29" s="250"/>
      <c r="BE29" s="369">
        <f t="shared" si="28"/>
        <v>0</v>
      </c>
      <c r="BF29" s="370">
        <f t="shared" si="9"/>
        <v>0</v>
      </c>
      <c r="BG29" s="247"/>
      <c r="BH29" s="248"/>
      <c r="BI29" s="378"/>
      <c r="BJ29" s="368">
        <f t="shared" si="10"/>
        <v>0</v>
      </c>
      <c r="BK29" s="250"/>
      <c r="BL29" s="369">
        <f t="shared" si="29"/>
        <v>0</v>
      </c>
      <c r="BM29" s="370">
        <f t="shared" si="11"/>
        <v>0</v>
      </c>
      <c r="BN29" s="247"/>
      <c r="BO29" s="248"/>
      <c r="BP29" s="249"/>
      <c r="BQ29" s="368">
        <f t="shared" si="12"/>
        <v>0</v>
      </c>
      <c r="BR29" s="250"/>
      <c r="BS29" s="369">
        <f t="shared" si="30"/>
        <v>0</v>
      </c>
      <c r="BT29" s="561">
        <f t="shared" si="13"/>
        <v>0</v>
      </c>
      <c r="BU29" s="382">
        <f t="shared" si="14"/>
        <v>0</v>
      </c>
      <c r="BV29" s="371">
        <f t="shared" si="14"/>
        <v>0</v>
      </c>
      <c r="BW29" s="370">
        <f t="shared" si="14"/>
        <v>0</v>
      </c>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row>
    <row r="30" spans="1:112" ht="20.149999999999999" customHeight="1">
      <c r="A30" s="1173"/>
      <c r="B30" s="1049"/>
      <c r="C30" s="247"/>
      <c r="D30" s="248"/>
      <c r="E30" s="249"/>
      <c r="F30" s="368">
        <f t="shared" si="15"/>
        <v>0</v>
      </c>
      <c r="G30" s="342"/>
      <c r="H30" s="369">
        <f t="shared" si="16"/>
        <v>0</v>
      </c>
      <c r="I30" s="370">
        <f t="shared" si="17"/>
        <v>0</v>
      </c>
      <c r="J30" s="125"/>
      <c r="K30" s="341"/>
      <c r="L30" s="120"/>
      <c r="M30" s="368">
        <f t="shared" si="0"/>
        <v>0</v>
      </c>
      <c r="N30" s="342"/>
      <c r="O30" s="369">
        <f t="shared" si="18"/>
        <v>0</v>
      </c>
      <c r="P30" s="370">
        <f t="shared" si="1"/>
        <v>0</v>
      </c>
      <c r="Q30" s="125"/>
      <c r="R30" s="341"/>
      <c r="S30" s="120"/>
      <c r="T30" s="368">
        <f t="shared" si="19"/>
        <v>0</v>
      </c>
      <c r="U30" s="342"/>
      <c r="V30" s="369">
        <f t="shared" si="20"/>
        <v>0</v>
      </c>
      <c r="W30" s="370">
        <f t="shared" si="2"/>
        <v>0</v>
      </c>
      <c r="X30" s="125"/>
      <c r="Y30" s="341"/>
      <c r="Z30" s="120"/>
      <c r="AA30" s="368">
        <f t="shared" si="21"/>
        <v>0</v>
      </c>
      <c r="AB30" s="342"/>
      <c r="AC30" s="369">
        <f t="shared" si="22"/>
        <v>0</v>
      </c>
      <c r="AD30" s="370">
        <f t="shared" si="3"/>
        <v>0</v>
      </c>
      <c r="AE30" s="125"/>
      <c r="AF30" s="341"/>
      <c r="AG30" s="120"/>
      <c r="AH30" s="368">
        <f t="shared" si="23"/>
        <v>0</v>
      </c>
      <c r="AI30" s="342"/>
      <c r="AJ30" s="369">
        <f t="shared" si="24"/>
        <v>0</v>
      </c>
      <c r="AK30" s="370">
        <f t="shared" si="4"/>
        <v>0</v>
      </c>
      <c r="AL30" s="125"/>
      <c r="AM30" s="248"/>
      <c r="AN30" s="249"/>
      <c r="AO30" s="368">
        <f t="shared" si="25"/>
        <v>0</v>
      </c>
      <c r="AP30" s="250"/>
      <c r="AQ30" s="369">
        <f t="shared" si="26"/>
        <v>0</v>
      </c>
      <c r="AR30" s="370">
        <f t="shared" si="5"/>
        <v>0</v>
      </c>
      <c r="AS30" s="247"/>
      <c r="AT30" s="248"/>
      <c r="AU30" s="249"/>
      <c r="AV30" s="368">
        <f t="shared" si="6"/>
        <v>0</v>
      </c>
      <c r="AW30" s="250"/>
      <c r="AX30" s="369">
        <f t="shared" si="27"/>
        <v>0</v>
      </c>
      <c r="AY30" s="370">
        <f t="shared" si="7"/>
        <v>0</v>
      </c>
      <c r="AZ30" s="247"/>
      <c r="BA30" s="248"/>
      <c r="BB30" s="249"/>
      <c r="BC30" s="368">
        <f t="shared" si="8"/>
        <v>0</v>
      </c>
      <c r="BD30" s="250"/>
      <c r="BE30" s="369">
        <f t="shared" si="28"/>
        <v>0</v>
      </c>
      <c r="BF30" s="370">
        <f t="shared" si="9"/>
        <v>0</v>
      </c>
      <c r="BG30" s="247"/>
      <c r="BH30" s="248"/>
      <c r="BI30" s="378"/>
      <c r="BJ30" s="368">
        <f t="shared" si="10"/>
        <v>0</v>
      </c>
      <c r="BK30" s="250"/>
      <c r="BL30" s="369">
        <f t="shared" si="29"/>
        <v>0</v>
      </c>
      <c r="BM30" s="370">
        <f t="shared" si="11"/>
        <v>0</v>
      </c>
      <c r="BN30" s="247"/>
      <c r="BO30" s="248"/>
      <c r="BP30" s="249"/>
      <c r="BQ30" s="368">
        <f t="shared" si="12"/>
        <v>0</v>
      </c>
      <c r="BR30" s="250"/>
      <c r="BS30" s="369">
        <f t="shared" si="30"/>
        <v>0</v>
      </c>
      <c r="BT30" s="561">
        <f t="shared" si="13"/>
        <v>0</v>
      </c>
      <c r="BU30" s="382">
        <f t="shared" si="14"/>
        <v>0</v>
      </c>
      <c r="BV30" s="371">
        <f t="shared" si="14"/>
        <v>0</v>
      </c>
      <c r="BW30" s="370">
        <f t="shared" si="14"/>
        <v>0</v>
      </c>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c r="CW30" s="238"/>
      <c r="CX30" s="238"/>
      <c r="CY30" s="238"/>
      <c r="CZ30" s="238"/>
      <c r="DA30" s="238"/>
      <c r="DB30" s="238"/>
      <c r="DC30" s="238"/>
      <c r="DD30" s="238"/>
      <c r="DE30" s="238"/>
      <c r="DF30" s="238"/>
      <c r="DG30" s="238"/>
      <c r="DH30" s="238"/>
    </row>
    <row r="31" spans="1:112" ht="20.149999999999999" customHeight="1">
      <c r="A31" s="1173"/>
      <c r="B31" s="1049"/>
      <c r="C31" s="247"/>
      <c r="D31" s="248"/>
      <c r="E31" s="249"/>
      <c r="F31" s="368">
        <f t="shared" si="15"/>
        <v>0</v>
      </c>
      <c r="G31" s="342"/>
      <c r="H31" s="369">
        <f t="shared" si="16"/>
        <v>0</v>
      </c>
      <c r="I31" s="370">
        <f t="shared" si="17"/>
        <v>0</v>
      </c>
      <c r="J31" s="125"/>
      <c r="K31" s="341"/>
      <c r="L31" s="120"/>
      <c r="M31" s="368">
        <f t="shared" si="0"/>
        <v>0</v>
      </c>
      <c r="N31" s="342"/>
      <c r="O31" s="369">
        <f t="shared" si="18"/>
        <v>0</v>
      </c>
      <c r="P31" s="370">
        <f t="shared" si="1"/>
        <v>0</v>
      </c>
      <c r="Q31" s="125"/>
      <c r="R31" s="341"/>
      <c r="S31" s="120"/>
      <c r="T31" s="368">
        <f t="shared" si="19"/>
        <v>0</v>
      </c>
      <c r="U31" s="342"/>
      <c r="V31" s="369">
        <f t="shared" si="20"/>
        <v>0</v>
      </c>
      <c r="W31" s="370">
        <f t="shared" si="2"/>
        <v>0</v>
      </c>
      <c r="X31" s="125"/>
      <c r="Y31" s="341"/>
      <c r="Z31" s="120"/>
      <c r="AA31" s="368">
        <f t="shared" si="21"/>
        <v>0</v>
      </c>
      <c r="AB31" s="342"/>
      <c r="AC31" s="369">
        <f t="shared" si="22"/>
        <v>0</v>
      </c>
      <c r="AD31" s="370">
        <f t="shared" si="3"/>
        <v>0</v>
      </c>
      <c r="AE31" s="125"/>
      <c r="AF31" s="341"/>
      <c r="AG31" s="120"/>
      <c r="AH31" s="368">
        <f t="shared" si="23"/>
        <v>0</v>
      </c>
      <c r="AI31" s="342"/>
      <c r="AJ31" s="369">
        <f t="shared" si="24"/>
        <v>0</v>
      </c>
      <c r="AK31" s="370">
        <f t="shared" si="4"/>
        <v>0</v>
      </c>
      <c r="AL31" s="125"/>
      <c r="AM31" s="248"/>
      <c r="AN31" s="249"/>
      <c r="AO31" s="368">
        <f t="shared" si="25"/>
        <v>0</v>
      </c>
      <c r="AP31" s="250"/>
      <c r="AQ31" s="369">
        <f t="shared" si="26"/>
        <v>0</v>
      </c>
      <c r="AR31" s="370">
        <f t="shared" si="5"/>
        <v>0</v>
      </c>
      <c r="AS31" s="247"/>
      <c r="AT31" s="248"/>
      <c r="AU31" s="249"/>
      <c r="AV31" s="368">
        <f t="shared" si="6"/>
        <v>0</v>
      </c>
      <c r="AW31" s="250"/>
      <c r="AX31" s="369">
        <f t="shared" si="27"/>
        <v>0</v>
      </c>
      <c r="AY31" s="370">
        <f t="shared" si="7"/>
        <v>0</v>
      </c>
      <c r="AZ31" s="247"/>
      <c r="BA31" s="248"/>
      <c r="BB31" s="249"/>
      <c r="BC31" s="368">
        <f t="shared" si="8"/>
        <v>0</v>
      </c>
      <c r="BD31" s="250"/>
      <c r="BE31" s="369">
        <f t="shared" si="28"/>
        <v>0</v>
      </c>
      <c r="BF31" s="370">
        <f t="shared" si="9"/>
        <v>0</v>
      </c>
      <c r="BG31" s="247"/>
      <c r="BH31" s="248"/>
      <c r="BI31" s="378"/>
      <c r="BJ31" s="368">
        <f t="shared" si="10"/>
        <v>0</v>
      </c>
      <c r="BK31" s="250"/>
      <c r="BL31" s="369">
        <f t="shared" si="29"/>
        <v>0</v>
      </c>
      <c r="BM31" s="370">
        <f t="shared" si="11"/>
        <v>0</v>
      </c>
      <c r="BN31" s="247"/>
      <c r="BO31" s="248"/>
      <c r="BP31" s="249"/>
      <c r="BQ31" s="368">
        <f t="shared" si="12"/>
        <v>0</v>
      </c>
      <c r="BR31" s="250"/>
      <c r="BS31" s="369">
        <f t="shared" si="30"/>
        <v>0</v>
      </c>
      <c r="BT31" s="561">
        <f t="shared" si="13"/>
        <v>0</v>
      </c>
      <c r="BU31" s="382">
        <f t="shared" ref="BU31:BW57" si="31">SUM(G31,N31,U31,AB31,AI31,AP31,AW31,BD31,BK31,BR31)</f>
        <v>0</v>
      </c>
      <c r="BV31" s="371">
        <f t="shared" si="31"/>
        <v>0</v>
      </c>
      <c r="BW31" s="370">
        <f t="shared" si="31"/>
        <v>0</v>
      </c>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row>
    <row r="32" spans="1:112" ht="20.149999999999999" customHeight="1">
      <c r="A32" s="1173"/>
      <c r="B32" s="1049"/>
      <c r="C32" s="247"/>
      <c r="D32" s="248"/>
      <c r="E32" s="249"/>
      <c r="F32" s="368">
        <f t="shared" si="15"/>
        <v>0</v>
      </c>
      <c r="G32" s="342"/>
      <c r="H32" s="369">
        <f t="shared" si="16"/>
        <v>0</v>
      </c>
      <c r="I32" s="370">
        <f t="shared" si="17"/>
        <v>0</v>
      </c>
      <c r="J32" s="125"/>
      <c r="K32" s="248"/>
      <c r="L32" s="249"/>
      <c r="M32" s="368">
        <f t="shared" si="0"/>
        <v>0</v>
      </c>
      <c r="N32" s="250"/>
      <c r="O32" s="369">
        <f t="shared" si="18"/>
        <v>0</v>
      </c>
      <c r="P32" s="370">
        <f t="shared" si="1"/>
        <v>0</v>
      </c>
      <c r="Q32" s="247"/>
      <c r="R32" s="248"/>
      <c r="S32" s="120"/>
      <c r="T32" s="368">
        <f t="shared" si="19"/>
        <v>0</v>
      </c>
      <c r="U32" s="250"/>
      <c r="V32" s="369">
        <f t="shared" si="20"/>
        <v>0</v>
      </c>
      <c r="W32" s="370">
        <f t="shared" si="2"/>
        <v>0</v>
      </c>
      <c r="X32" s="247"/>
      <c r="Y32" s="341"/>
      <c r="Z32" s="249"/>
      <c r="AA32" s="368">
        <f t="shared" si="21"/>
        <v>0</v>
      </c>
      <c r="AB32" s="342"/>
      <c r="AC32" s="369">
        <f t="shared" si="22"/>
        <v>0</v>
      </c>
      <c r="AD32" s="370">
        <f t="shared" si="3"/>
        <v>0</v>
      </c>
      <c r="AE32" s="125"/>
      <c r="AF32" s="248"/>
      <c r="AG32" s="249"/>
      <c r="AH32" s="368">
        <f t="shared" si="23"/>
        <v>0</v>
      </c>
      <c r="AI32" s="250"/>
      <c r="AJ32" s="369">
        <f t="shared" si="24"/>
        <v>0</v>
      </c>
      <c r="AK32" s="370">
        <f t="shared" si="4"/>
        <v>0</v>
      </c>
      <c r="AL32" s="125"/>
      <c r="AM32" s="248"/>
      <c r="AN32" s="249"/>
      <c r="AO32" s="368">
        <f t="shared" si="25"/>
        <v>0</v>
      </c>
      <c r="AP32" s="250"/>
      <c r="AQ32" s="369">
        <f t="shared" si="26"/>
        <v>0</v>
      </c>
      <c r="AR32" s="370">
        <f t="shared" si="5"/>
        <v>0</v>
      </c>
      <c r="AS32" s="247"/>
      <c r="AT32" s="248"/>
      <c r="AU32" s="249"/>
      <c r="AV32" s="368">
        <f t="shared" si="6"/>
        <v>0</v>
      </c>
      <c r="AW32" s="250"/>
      <c r="AX32" s="369">
        <f t="shared" si="27"/>
        <v>0</v>
      </c>
      <c r="AY32" s="370">
        <f t="shared" si="7"/>
        <v>0</v>
      </c>
      <c r="AZ32" s="247"/>
      <c r="BA32" s="248"/>
      <c r="BB32" s="249"/>
      <c r="BC32" s="368">
        <f t="shared" si="8"/>
        <v>0</v>
      </c>
      <c r="BD32" s="250"/>
      <c r="BE32" s="369">
        <f t="shared" si="28"/>
        <v>0</v>
      </c>
      <c r="BF32" s="370">
        <f t="shared" si="9"/>
        <v>0</v>
      </c>
      <c r="BG32" s="247"/>
      <c r="BH32" s="248"/>
      <c r="BI32" s="378"/>
      <c r="BJ32" s="368">
        <f t="shared" si="10"/>
        <v>0</v>
      </c>
      <c r="BK32" s="250"/>
      <c r="BL32" s="369">
        <f t="shared" si="29"/>
        <v>0</v>
      </c>
      <c r="BM32" s="370">
        <f t="shared" si="11"/>
        <v>0</v>
      </c>
      <c r="BN32" s="247"/>
      <c r="BO32" s="248"/>
      <c r="BP32" s="249"/>
      <c r="BQ32" s="368">
        <f t="shared" si="12"/>
        <v>0</v>
      </c>
      <c r="BR32" s="250"/>
      <c r="BS32" s="369">
        <f t="shared" si="30"/>
        <v>0</v>
      </c>
      <c r="BT32" s="561">
        <f t="shared" si="13"/>
        <v>0</v>
      </c>
      <c r="BU32" s="382">
        <f t="shared" si="31"/>
        <v>0</v>
      </c>
      <c r="BV32" s="371">
        <f t="shared" si="31"/>
        <v>0</v>
      </c>
      <c r="BW32" s="370">
        <f t="shared" si="31"/>
        <v>0</v>
      </c>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row>
    <row r="33" spans="1:112" ht="20.149999999999999" customHeight="1">
      <c r="A33" s="1173"/>
      <c r="B33" s="1049"/>
      <c r="C33" s="247"/>
      <c r="D33" s="248"/>
      <c r="E33" s="249"/>
      <c r="F33" s="368">
        <f t="shared" si="15"/>
        <v>0</v>
      </c>
      <c r="G33" s="342"/>
      <c r="H33" s="369">
        <f t="shared" si="16"/>
        <v>0</v>
      </c>
      <c r="I33" s="370">
        <f t="shared" si="17"/>
        <v>0</v>
      </c>
      <c r="J33" s="125"/>
      <c r="K33" s="341"/>
      <c r="L33" s="120"/>
      <c r="M33" s="368">
        <f t="shared" si="0"/>
        <v>0</v>
      </c>
      <c r="N33" s="342"/>
      <c r="O33" s="369">
        <f t="shared" si="18"/>
        <v>0</v>
      </c>
      <c r="P33" s="370">
        <f t="shared" si="1"/>
        <v>0</v>
      </c>
      <c r="Q33" s="125"/>
      <c r="R33" s="341"/>
      <c r="S33" s="120"/>
      <c r="T33" s="368">
        <f t="shared" si="19"/>
        <v>0</v>
      </c>
      <c r="U33" s="342"/>
      <c r="V33" s="369">
        <f t="shared" si="20"/>
        <v>0</v>
      </c>
      <c r="W33" s="370">
        <f t="shared" si="2"/>
        <v>0</v>
      </c>
      <c r="X33" s="125"/>
      <c r="Y33" s="341"/>
      <c r="Z33" s="120"/>
      <c r="AA33" s="368">
        <f t="shared" si="21"/>
        <v>0</v>
      </c>
      <c r="AB33" s="342"/>
      <c r="AC33" s="369">
        <f t="shared" si="22"/>
        <v>0</v>
      </c>
      <c r="AD33" s="370">
        <f t="shared" si="3"/>
        <v>0</v>
      </c>
      <c r="AE33" s="125"/>
      <c r="AF33" s="341"/>
      <c r="AG33" s="120"/>
      <c r="AH33" s="368">
        <f t="shared" si="23"/>
        <v>0</v>
      </c>
      <c r="AI33" s="342"/>
      <c r="AJ33" s="369">
        <f t="shared" si="24"/>
        <v>0</v>
      </c>
      <c r="AK33" s="370">
        <f t="shared" si="4"/>
        <v>0</v>
      </c>
      <c r="AL33" s="125"/>
      <c r="AM33" s="248"/>
      <c r="AN33" s="249"/>
      <c r="AO33" s="368">
        <f t="shared" si="25"/>
        <v>0</v>
      </c>
      <c r="AP33" s="250"/>
      <c r="AQ33" s="369">
        <f t="shared" si="26"/>
        <v>0</v>
      </c>
      <c r="AR33" s="370">
        <f t="shared" si="5"/>
        <v>0</v>
      </c>
      <c r="AS33" s="247"/>
      <c r="AT33" s="248"/>
      <c r="AU33" s="249"/>
      <c r="AV33" s="368">
        <f t="shared" si="6"/>
        <v>0</v>
      </c>
      <c r="AW33" s="250"/>
      <c r="AX33" s="369">
        <f t="shared" si="27"/>
        <v>0</v>
      </c>
      <c r="AY33" s="370">
        <f t="shared" si="7"/>
        <v>0</v>
      </c>
      <c r="AZ33" s="247"/>
      <c r="BA33" s="248"/>
      <c r="BB33" s="249"/>
      <c r="BC33" s="368">
        <f t="shared" si="8"/>
        <v>0</v>
      </c>
      <c r="BD33" s="250"/>
      <c r="BE33" s="369">
        <f t="shared" si="28"/>
        <v>0</v>
      </c>
      <c r="BF33" s="370">
        <f t="shared" si="9"/>
        <v>0</v>
      </c>
      <c r="BG33" s="247"/>
      <c r="BH33" s="248"/>
      <c r="BI33" s="378"/>
      <c r="BJ33" s="368">
        <f t="shared" si="10"/>
        <v>0</v>
      </c>
      <c r="BK33" s="250"/>
      <c r="BL33" s="369">
        <f t="shared" si="29"/>
        <v>0</v>
      </c>
      <c r="BM33" s="370">
        <f t="shared" si="11"/>
        <v>0</v>
      </c>
      <c r="BN33" s="247"/>
      <c r="BO33" s="248"/>
      <c r="BP33" s="249"/>
      <c r="BQ33" s="368">
        <f t="shared" si="12"/>
        <v>0</v>
      </c>
      <c r="BR33" s="250"/>
      <c r="BS33" s="369">
        <f t="shared" si="30"/>
        <v>0</v>
      </c>
      <c r="BT33" s="561">
        <f t="shared" si="13"/>
        <v>0</v>
      </c>
      <c r="BU33" s="382">
        <f t="shared" si="31"/>
        <v>0</v>
      </c>
      <c r="BV33" s="371">
        <f t="shared" si="31"/>
        <v>0</v>
      </c>
      <c r="BW33" s="370">
        <f t="shared" si="31"/>
        <v>0</v>
      </c>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row>
    <row r="34" spans="1:112" ht="20.149999999999999" customHeight="1">
      <c r="A34" s="1173"/>
      <c r="B34" s="1049"/>
      <c r="C34" s="247"/>
      <c r="D34" s="248"/>
      <c r="E34" s="249"/>
      <c r="F34" s="368">
        <f t="shared" si="15"/>
        <v>0</v>
      </c>
      <c r="G34" s="250"/>
      <c r="H34" s="369">
        <f t="shared" si="16"/>
        <v>0</v>
      </c>
      <c r="I34" s="370">
        <f t="shared" si="17"/>
        <v>0</v>
      </c>
      <c r="J34" s="247"/>
      <c r="K34" s="248"/>
      <c r="L34" s="249"/>
      <c r="M34" s="368">
        <f t="shared" si="0"/>
        <v>0</v>
      </c>
      <c r="N34" s="250"/>
      <c r="O34" s="369">
        <f t="shared" si="18"/>
        <v>0</v>
      </c>
      <c r="P34" s="370">
        <f t="shared" si="1"/>
        <v>0</v>
      </c>
      <c r="Q34" s="247"/>
      <c r="R34" s="248"/>
      <c r="S34" s="249"/>
      <c r="T34" s="368">
        <f t="shared" si="19"/>
        <v>0</v>
      </c>
      <c r="U34" s="250"/>
      <c r="V34" s="369">
        <f t="shared" si="20"/>
        <v>0</v>
      </c>
      <c r="W34" s="370">
        <f t="shared" si="2"/>
        <v>0</v>
      </c>
      <c r="X34" s="247"/>
      <c r="Y34" s="248"/>
      <c r="Z34" s="249"/>
      <c r="AA34" s="368">
        <f t="shared" si="21"/>
        <v>0</v>
      </c>
      <c r="AB34" s="250"/>
      <c r="AC34" s="369">
        <f t="shared" si="22"/>
        <v>0</v>
      </c>
      <c r="AD34" s="370">
        <f t="shared" si="3"/>
        <v>0</v>
      </c>
      <c r="AE34" s="247"/>
      <c r="AF34" s="248"/>
      <c r="AG34" s="249"/>
      <c r="AH34" s="368">
        <f t="shared" si="23"/>
        <v>0</v>
      </c>
      <c r="AI34" s="250"/>
      <c r="AJ34" s="369">
        <f t="shared" si="24"/>
        <v>0</v>
      </c>
      <c r="AK34" s="370">
        <f t="shared" si="4"/>
        <v>0</v>
      </c>
      <c r="AL34" s="247"/>
      <c r="AM34" s="248"/>
      <c r="AN34" s="249"/>
      <c r="AO34" s="368">
        <f t="shared" si="25"/>
        <v>0</v>
      </c>
      <c r="AP34" s="250"/>
      <c r="AQ34" s="369">
        <f t="shared" si="26"/>
        <v>0</v>
      </c>
      <c r="AR34" s="370">
        <f t="shared" si="5"/>
        <v>0</v>
      </c>
      <c r="AS34" s="247"/>
      <c r="AT34" s="248"/>
      <c r="AU34" s="249"/>
      <c r="AV34" s="368">
        <f t="shared" si="6"/>
        <v>0</v>
      </c>
      <c r="AW34" s="250"/>
      <c r="AX34" s="369">
        <f t="shared" si="27"/>
        <v>0</v>
      </c>
      <c r="AY34" s="370">
        <f t="shared" si="7"/>
        <v>0</v>
      </c>
      <c r="AZ34" s="247"/>
      <c r="BA34" s="248"/>
      <c r="BB34" s="249"/>
      <c r="BC34" s="368">
        <f t="shared" si="8"/>
        <v>0</v>
      </c>
      <c r="BD34" s="250"/>
      <c r="BE34" s="369">
        <f t="shared" si="28"/>
        <v>0</v>
      </c>
      <c r="BF34" s="370">
        <f t="shared" si="9"/>
        <v>0</v>
      </c>
      <c r="BG34" s="247"/>
      <c r="BH34" s="248"/>
      <c r="BI34" s="378"/>
      <c r="BJ34" s="368">
        <f t="shared" si="10"/>
        <v>0</v>
      </c>
      <c r="BK34" s="250"/>
      <c r="BL34" s="369">
        <f t="shared" si="29"/>
        <v>0</v>
      </c>
      <c r="BM34" s="370">
        <f t="shared" si="11"/>
        <v>0</v>
      </c>
      <c r="BN34" s="247"/>
      <c r="BO34" s="248"/>
      <c r="BP34" s="249"/>
      <c r="BQ34" s="368">
        <f t="shared" si="12"/>
        <v>0</v>
      </c>
      <c r="BR34" s="250"/>
      <c r="BS34" s="369">
        <f t="shared" si="30"/>
        <v>0</v>
      </c>
      <c r="BT34" s="561">
        <f t="shared" si="13"/>
        <v>0</v>
      </c>
      <c r="BU34" s="382">
        <f t="shared" si="31"/>
        <v>0</v>
      </c>
      <c r="BV34" s="371">
        <f t="shared" si="31"/>
        <v>0</v>
      </c>
      <c r="BW34" s="370">
        <f t="shared" si="31"/>
        <v>0</v>
      </c>
      <c r="BX34" s="238"/>
      <c r="BY34" s="238"/>
      <c r="BZ34" s="238"/>
      <c r="CA34" s="238"/>
      <c r="CB34" s="238"/>
      <c r="CC34" s="238"/>
      <c r="CD34" s="238"/>
      <c r="CE34" s="238"/>
      <c r="CF34" s="238"/>
      <c r="CG34" s="238"/>
      <c r="CH34" s="238"/>
      <c r="CI34" s="238"/>
      <c r="CJ34" s="238"/>
      <c r="CK34" s="238"/>
      <c r="CL34" s="238"/>
      <c r="CM34" s="238"/>
      <c r="CN34" s="238"/>
      <c r="CO34" s="238"/>
      <c r="CP34" s="238"/>
      <c r="CQ34" s="238"/>
      <c r="CR34" s="238"/>
      <c r="CS34" s="238"/>
      <c r="CT34" s="238"/>
      <c r="CU34" s="238"/>
      <c r="CV34" s="238"/>
      <c r="CW34" s="238"/>
      <c r="CX34" s="238"/>
      <c r="CY34" s="238"/>
      <c r="CZ34" s="238"/>
      <c r="DA34" s="238"/>
      <c r="DB34" s="238"/>
      <c r="DC34" s="238"/>
      <c r="DD34" s="238"/>
      <c r="DE34" s="238"/>
      <c r="DF34" s="238"/>
      <c r="DG34" s="238"/>
      <c r="DH34" s="238"/>
    </row>
    <row r="35" spans="1:112" ht="20.149999999999999" customHeight="1">
      <c r="A35" s="1173"/>
      <c r="B35" s="1049"/>
      <c r="C35" s="247"/>
      <c r="D35" s="248"/>
      <c r="E35" s="249"/>
      <c r="F35" s="368">
        <f t="shared" si="15"/>
        <v>0</v>
      </c>
      <c r="G35" s="250"/>
      <c r="H35" s="369">
        <f t="shared" si="16"/>
        <v>0</v>
      </c>
      <c r="I35" s="370">
        <f t="shared" si="17"/>
        <v>0</v>
      </c>
      <c r="J35" s="247"/>
      <c r="K35" s="248"/>
      <c r="L35" s="249"/>
      <c r="M35" s="368">
        <f t="shared" si="0"/>
        <v>0</v>
      </c>
      <c r="N35" s="250"/>
      <c r="O35" s="369">
        <f t="shared" si="18"/>
        <v>0</v>
      </c>
      <c r="P35" s="370">
        <f t="shared" si="1"/>
        <v>0</v>
      </c>
      <c r="Q35" s="247"/>
      <c r="R35" s="248"/>
      <c r="S35" s="249"/>
      <c r="T35" s="368">
        <f t="shared" si="19"/>
        <v>0</v>
      </c>
      <c r="U35" s="250"/>
      <c r="V35" s="369">
        <f t="shared" si="20"/>
        <v>0</v>
      </c>
      <c r="W35" s="370">
        <f t="shared" si="2"/>
        <v>0</v>
      </c>
      <c r="X35" s="247"/>
      <c r="Y35" s="248"/>
      <c r="Z35" s="249"/>
      <c r="AA35" s="368">
        <f t="shared" si="21"/>
        <v>0</v>
      </c>
      <c r="AB35" s="250"/>
      <c r="AC35" s="369">
        <f t="shared" si="22"/>
        <v>0</v>
      </c>
      <c r="AD35" s="370">
        <f t="shared" si="3"/>
        <v>0</v>
      </c>
      <c r="AE35" s="247"/>
      <c r="AF35" s="248"/>
      <c r="AG35" s="249"/>
      <c r="AH35" s="368">
        <f t="shared" si="23"/>
        <v>0</v>
      </c>
      <c r="AI35" s="250"/>
      <c r="AJ35" s="369">
        <f t="shared" si="24"/>
        <v>0</v>
      </c>
      <c r="AK35" s="370">
        <f t="shared" si="4"/>
        <v>0</v>
      </c>
      <c r="AL35" s="247"/>
      <c r="AM35" s="248"/>
      <c r="AN35" s="249"/>
      <c r="AO35" s="368">
        <f t="shared" si="25"/>
        <v>0</v>
      </c>
      <c r="AP35" s="250"/>
      <c r="AQ35" s="369">
        <f t="shared" si="26"/>
        <v>0</v>
      </c>
      <c r="AR35" s="370">
        <f t="shared" si="5"/>
        <v>0</v>
      </c>
      <c r="AS35" s="247"/>
      <c r="AT35" s="248"/>
      <c r="AU35" s="249"/>
      <c r="AV35" s="368">
        <f t="shared" si="6"/>
        <v>0</v>
      </c>
      <c r="AW35" s="250"/>
      <c r="AX35" s="369">
        <f t="shared" si="27"/>
        <v>0</v>
      </c>
      <c r="AY35" s="370">
        <f t="shared" si="7"/>
        <v>0</v>
      </c>
      <c r="AZ35" s="247"/>
      <c r="BA35" s="248"/>
      <c r="BB35" s="249"/>
      <c r="BC35" s="368">
        <f t="shared" si="8"/>
        <v>0</v>
      </c>
      <c r="BD35" s="250"/>
      <c r="BE35" s="369">
        <f t="shared" si="28"/>
        <v>0</v>
      </c>
      <c r="BF35" s="370">
        <f t="shared" si="9"/>
        <v>0</v>
      </c>
      <c r="BG35" s="247"/>
      <c r="BH35" s="248"/>
      <c r="BI35" s="378"/>
      <c r="BJ35" s="368">
        <f t="shared" si="10"/>
        <v>0</v>
      </c>
      <c r="BK35" s="250"/>
      <c r="BL35" s="369">
        <f t="shared" si="29"/>
        <v>0</v>
      </c>
      <c r="BM35" s="370">
        <f t="shared" si="11"/>
        <v>0</v>
      </c>
      <c r="BN35" s="247"/>
      <c r="BO35" s="248"/>
      <c r="BP35" s="249"/>
      <c r="BQ35" s="368">
        <f t="shared" si="12"/>
        <v>0</v>
      </c>
      <c r="BR35" s="250"/>
      <c r="BS35" s="369">
        <f t="shared" si="30"/>
        <v>0</v>
      </c>
      <c r="BT35" s="561">
        <f t="shared" si="13"/>
        <v>0</v>
      </c>
      <c r="BU35" s="382">
        <f t="shared" si="31"/>
        <v>0</v>
      </c>
      <c r="BV35" s="371">
        <f t="shared" si="31"/>
        <v>0</v>
      </c>
      <c r="BW35" s="370">
        <f t="shared" si="31"/>
        <v>0</v>
      </c>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row>
    <row r="36" spans="1:112" ht="20.149999999999999" customHeight="1">
      <c r="A36" s="1173"/>
      <c r="B36" s="1049"/>
      <c r="C36" s="247"/>
      <c r="D36" s="248"/>
      <c r="E36" s="249"/>
      <c r="F36" s="368">
        <f t="shared" si="15"/>
        <v>0</v>
      </c>
      <c r="G36" s="250"/>
      <c r="H36" s="369">
        <f t="shared" si="16"/>
        <v>0</v>
      </c>
      <c r="I36" s="370">
        <f t="shared" si="17"/>
        <v>0</v>
      </c>
      <c r="J36" s="247"/>
      <c r="K36" s="341"/>
      <c r="L36" s="249"/>
      <c r="M36" s="368">
        <f t="shared" si="0"/>
        <v>0</v>
      </c>
      <c r="N36" s="342"/>
      <c r="O36" s="369">
        <f t="shared" si="18"/>
        <v>0</v>
      </c>
      <c r="P36" s="370">
        <f t="shared" si="1"/>
        <v>0</v>
      </c>
      <c r="Q36" s="125"/>
      <c r="R36" s="248"/>
      <c r="S36" s="249"/>
      <c r="T36" s="368">
        <f t="shared" si="19"/>
        <v>0</v>
      </c>
      <c r="U36" s="250"/>
      <c r="V36" s="369">
        <f t="shared" si="20"/>
        <v>0</v>
      </c>
      <c r="W36" s="370">
        <f t="shared" si="2"/>
        <v>0</v>
      </c>
      <c r="X36" s="247"/>
      <c r="Y36" s="248"/>
      <c r="Z36" s="120"/>
      <c r="AA36" s="368">
        <f t="shared" si="21"/>
        <v>0</v>
      </c>
      <c r="AB36" s="250"/>
      <c r="AC36" s="369">
        <f t="shared" si="22"/>
        <v>0</v>
      </c>
      <c r="AD36" s="370">
        <f t="shared" si="3"/>
        <v>0</v>
      </c>
      <c r="AE36" s="247"/>
      <c r="AF36" s="341"/>
      <c r="AG36" s="249"/>
      <c r="AH36" s="368">
        <f t="shared" si="23"/>
        <v>0</v>
      </c>
      <c r="AI36" s="342"/>
      <c r="AJ36" s="369">
        <f t="shared" si="24"/>
        <v>0</v>
      </c>
      <c r="AK36" s="370">
        <f t="shared" si="4"/>
        <v>0</v>
      </c>
      <c r="AL36" s="125"/>
      <c r="AM36" s="248"/>
      <c r="AN36" s="249"/>
      <c r="AO36" s="368">
        <f t="shared" si="25"/>
        <v>0</v>
      </c>
      <c r="AP36" s="250"/>
      <c r="AQ36" s="369">
        <f t="shared" si="26"/>
        <v>0</v>
      </c>
      <c r="AR36" s="370">
        <f t="shared" si="5"/>
        <v>0</v>
      </c>
      <c r="AS36" s="247"/>
      <c r="AT36" s="248"/>
      <c r="AU36" s="249"/>
      <c r="AV36" s="368">
        <f t="shared" si="6"/>
        <v>0</v>
      </c>
      <c r="AW36" s="250"/>
      <c r="AX36" s="369">
        <f t="shared" si="27"/>
        <v>0</v>
      </c>
      <c r="AY36" s="370">
        <f t="shared" si="7"/>
        <v>0</v>
      </c>
      <c r="AZ36" s="247"/>
      <c r="BA36" s="248"/>
      <c r="BB36" s="249"/>
      <c r="BC36" s="368">
        <f t="shared" si="8"/>
        <v>0</v>
      </c>
      <c r="BD36" s="250"/>
      <c r="BE36" s="369">
        <f t="shared" si="28"/>
        <v>0</v>
      </c>
      <c r="BF36" s="370">
        <f t="shared" si="9"/>
        <v>0</v>
      </c>
      <c r="BG36" s="247"/>
      <c r="BH36" s="248"/>
      <c r="BI36" s="378"/>
      <c r="BJ36" s="368">
        <f t="shared" si="10"/>
        <v>0</v>
      </c>
      <c r="BK36" s="250"/>
      <c r="BL36" s="369">
        <f t="shared" si="29"/>
        <v>0</v>
      </c>
      <c r="BM36" s="370">
        <f t="shared" si="11"/>
        <v>0</v>
      </c>
      <c r="BN36" s="247"/>
      <c r="BO36" s="248"/>
      <c r="BP36" s="249"/>
      <c r="BQ36" s="368">
        <f t="shared" si="12"/>
        <v>0</v>
      </c>
      <c r="BR36" s="250"/>
      <c r="BS36" s="369">
        <f t="shared" si="30"/>
        <v>0</v>
      </c>
      <c r="BT36" s="561">
        <f t="shared" si="13"/>
        <v>0</v>
      </c>
      <c r="BU36" s="382">
        <f t="shared" si="31"/>
        <v>0</v>
      </c>
      <c r="BV36" s="371">
        <f t="shared" si="31"/>
        <v>0</v>
      </c>
      <c r="BW36" s="370">
        <f t="shared" si="31"/>
        <v>0</v>
      </c>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row>
    <row r="37" spans="1:112" ht="20.149999999999999" customHeight="1">
      <c r="A37" s="1173"/>
      <c r="B37" s="1049"/>
      <c r="C37" s="247"/>
      <c r="D37" s="248"/>
      <c r="E37" s="249"/>
      <c r="F37" s="368">
        <f t="shared" si="15"/>
        <v>0</v>
      </c>
      <c r="G37" s="250"/>
      <c r="H37" s="369">
        <f t="shared" si="16"/>
        <v>0</v>
      </c>
      <c r="I37" s="370">
        <f t="shared" si="17"/>
        <v>0</v>
      </c>
      <c r="J37" s="247"/>
      <c r="K37" s="341"/>
      <c r="L37" s="249"/>
      <c r="M37" s="368">
        <f t="shared" si="0"/>
        <v>0</v>
      </c>
      <c r="N37" s="342"/>
      <c r="O37" s="369">
        <f t="shared" si="18"/>
        <v>0</v>
      </c>
      <c r="P37" s="370">
        <f t="shared" si="1"/>
        <v>0</v>
      </c>
      <c r="Q37" s="125"/>
      <c r="R37" s="248"/>
      <c r="S37" s="249"/>
      <c r="T37" s="368">
        <f t="shared" si="19"/>
        <v>0</v>
      </c>
      <c r="U37" s="250"/>
      <c r="V37" s="369">
        <f t="shared" si="20"/>
        <v>0</v>
      </c>
      <c r="W37" s="370">
        <f t="shared" si="2"/>
        <v>0</v>
      </c>
      <c r="X37" s="247"/>
      <c r="Y37" s="248"/>
      <c r="Z37" s="120"/>
      <c r="AA37" s="368">
        <f t="shared" si="21"/>
        <v>0</v>
      </c>
      <c r="AB37" s="250"/>
      <c r="AC37" s="369">
        <f t="shared" si="22"/>
        <v>0</v>
      </c>
      <c r="AD37" s="370">
        <f t="shared" si="3"/>
        <v>0</v>
      </c>
      <c r="AE37" s="247"/>
      <c r="AF37" s="341"/>
      <c r="AG37" s="249"/>
      <c r="AH37" s="368">
        <f t="shared" si="23"/>
        <v>0</v>
      </c>
      <c r="AI37" s="342"/>
      <c r="AJ37" s="369">
        <f t="shared" si="24"/>
        <v>0</v>
      </c>
      <c r="AK37" s="370">
        <f t="shared" si="4"/>
        <v>0</v>
      </c>
      <c r="AL37" s="125"/>
      <c r="AM37" s="248"/>
      <c r="AN37" s="249"/>
      <c r="AO37" s="368">
        <f t="shared" si="25"/>
        <v>0</v>
      </c>
      <c r="AP37" s="250"/>
      <c r="AQ37" s="369">
        <f t="shared" si="26"/>
        <v>0</v>
      </c>
      <c r="AR37" s="370">
        <f t="shared" si="5"/>
        <v>0</v>
      </c>
      <c r="AS37" s="247"/>
      <c r="AT37" s="248"/>
      <c r="AU37" s="249"/>
      <c r="AV37" s="368">
        <f t="shared" si="6"/>
        <v>0</v>
      </c>
      <c r="AW37" s="250"/>
      <c r="AX37" s="369">
        <f t="shared" si="27"/>
        <v>0</v>
      </c>
      <c r="AY37" s="370">
        <f t="shared" si="7"/>
        <v>0</v>
      </c>
      <c r="AZ37" s="247"/>
      <c r="BA37" s="248"/>
      <c r="BB37" s="249"/>
      <c r="BC37" s="368">
        <f t="shared" si="8"/>
        <v>0</v>
      </c>
      <c r="BD37" s="250"/>
      <c r="BE37" s="369">
        <f t="shared" si="28"/>
        <v>0</v>
      </c>
      <c r="BF37" s="370">
        <f t="shared" si="9"/>
        <v>0</v>
      </c>
      <c r="BG37" s="247"/>
      <c r="BH37" s="248"/>
      <c r="BI37" s="378"/>
      <c r="BJ37" s="368">
        <f t="shared" si="10"/>
        <v>0</v>
      </c>
      <c r="BK37" s="250"/>
      <c r="BL37" s="369">
        <f t="shared" si="29"/>
        <v>0</v>
      </c>
      <c r="BM37" s="370">
        <f t="shared" si="11"/>
        <v>0</v>
      </c>
      <c r="BN37" s="247"/>
      <c r="BO37" s="248"/>
      <c r="BP37" s="249"/>
      <c r="BQ37" s="368">
        <f t="shared" si="12"/>
        <v>0</v>
      </c>
      <c r="BR37" s="250"/>
      <c r="BS37" s="369">
        <f t="shared" si="30"/>
        <v>0</v>
      </c>
      <c r="BT37" s="561">
        <f t="shared" si="13"/>
        <v>0</v>
      </c>
      <c r="BU37" s="382">
        <f t="shared" si="31"/>
        <v>0</v>
      </c>
      <c r="BV37" s="371">
        <f t="shared" si="31"/>
        <v>0</v>
      </c>
      <c r="BW37" s="370">
        <f t="shared" si="31"/>
        <v>0</v>
      </c>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row>
    <row r="38" spans="1:112" ht="20.149999999999999" customHeight="1">
      <c r="A38" s="1173"/>
      <c r="B38" s="1049"/>
      <c r="C38" s="247"/>
      <c r="D38" s="248"/>
      <c r="E38" s="249"/>
      <c r="F38" s="368">
        <f t="shared" si="15"/>
        <v>0</v>
      </c>
      <c r="G38" s="250"/>
      <c r="H38" s="369">
        <f t="shared" si="16"/>
        <v>0</v>
      </c>
      <c r="I38" s="370">
        <f t="shared" si="17"/>
        <v>0</v>
      </c>
      <c r="J38" s="247"/>
      <c r="K38" s="341"/>
      <c r="L38" s="249"/>
      <c r="M38" s="368">
        <f t="shared" si="0"/>
        <v>0</v>
      </c>
      <c r="N38" s="342"/>
      <c r="O38" s="369">
        <f t="shared" si="18"/>
        <v>0</v>
      </c>
      <c r="P38" s="370">
        <f t="shared" si="1"/>
        <v>0</v>
      </c>
      <c r="Q38" s="125"/>
      <c r="R38" s="248"/>
      <c r="S38" s="249"/>
      <c r="T38" s="368">
        <f t="shared" si="19"/>
        <v>0</v>
      </c>
      <c r="U38" s="250"/>
      <c r="V38" s="369">
        <f t="shared" si="20"/>
        <v>0</v>
      </c>
      <c r="W38" s="370">
        <f t="shared" si="2"/>
        <v>0</v>
      </c>
      <c r="X38" s="247"/>
      <c r="Y38" s="248"/>
      <c r="Z38" s="120"/>
      <c r="AA38" s="368">
        <f t="shared" si="21"/>
        <v>0</v>
      </c>
      <c r="AB38" s="250"/>
      <c r="AC38" s="369">
        <f t="shared" si="22"/>
        <v>0</v>
      </c>
      <c r="AD38" s="370">
        <f t="shared" si="3"/>
        <v>0</v>
      </c>
      <c r="AE38" s="247"/>
      <c r="AF38" s="341"/>
      <c r="AG38" s="249"/>
      <c r="AH38" s="368">
        <f t="shared" si="23"/>
        <v>0</v>
      </c>
      <c r="AI38" s="342"/>
      <c r="AJ38" s="369">
        <f t="shared" si="24"/>
        <v>0</v>
      </c>
      <c r="AK38" s="370">
        <f t="shared" si="4"/>
        <v>0</v>
      </c>
      <c r="AL38" s="125"/>
      <c r="AM38" s="248"/>
      <c r="AN38" s="249"/>
      <c r="AO38" s="368">
        <f t="shared" si="25"/>
        <v>0</v>
      </c>
      <c r="AP38" s="250"/>
      <c r="AQ38" s="369">
        <f t="shared" si="26"/>
        <v>0</v>
      </c>
      <c r="AR38" s="370">
        <f t="shared" si="5"/>
        <v>0</v>
      </c>
      <c r="AS38" s="247"/>
      <c r="AT38" s="248"/>
      <c r="AU38" s="249"/>
      <c r="AV38" s="368">
        <f t="shared" si="6"/>
        <v>0</v>
      </c>
      <c r="AW38" s="250"/>
      <c r="AX38" s="369">
        <f t="shared" si="27"/>
        <v>0</v>
      </c>
      <c r="AY38" s="370">
        <f t="shared" si="7"/>
        <v>0</v>
      </c>
      <c r="AZ38" s="247"/>
      <c r="BA38" s="248"/>
      <c r="BB38" s="249"/>
      <c r="BC38" s="368">
        <f t="shared" si="8"/>
        <v>0</v>
      </c>
      <c r="BD38" s="250"/>
      <c r="BE38" s="369">
        <f t="shared" si="28"/>
        <v>0</v>
      </c>
      <c r="BF38" s="370">
        <f t="shared" si="9"/>
        <v>0</v>
      </c>
      <c r="BG38" s="247"/>
      <c r="BH38" s="248"/>
      <c r="BI38" s="378"/>
      <c r="BJ38" s="368">
        <f t="shared" si="10"/>
        <v>0</v>
      </c>
      <c r="BK38" s="250"/>
      <c r="BL38" s="369">
        <f t="shared" si="29"/>
        <v>0</v>
      </c>
      <c r="BM38" s="370">
        <f t="shared" si="11"/>
        <v>0</v>
      </c>
      <c r="BN38" s="247"/>
      <c r="BO38" s="248"/>
      <c r="BP38" s="249"/>
      <c r="BQ38" s="368">
        <f t="shared" si="12"/>
        <v>0</v>
      </c>
      <c r="BR38" s="250"/>
      <c r="BS38" s="369">
        <f t="shared" si="30"/>
        <v>0</v>
      </c>
      <c r="BT38" s="561">
        <f t="shared" si="13"/>
        <v>0</v>
      </c>
      <c r="BU38" s="382">
        <f t="shared" si="31"/>
        <v>0</v>
      </c>
      <c r="BV38" s="371">
        <f t="shared" si="31"/>
        <v>0</v>
      </c>
      <c r="BW38" s="370">
        <f t="shared" si="31"/>
        <v>0</v>
      </c>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row>
    <row r="39" spans="1:112" ht="20.149999999999999" customHeight="1">
      <c r="A39" s="1173"/>
      <c r="B39" s="1049"/>
      <c r="C39" s="247"/>
      <c r="D39" s="248"/>
      <c r="E39" s="249"/>
      <c r="F39" s="368">
        <f t="shared" si="15"/>
        <v>0</v>
      </c>
      <c r="G39" s="250"/>
      <c r="H39" s="369">
        <f t="shared" si="16"/>
        <v>0</v>
      </c>
      <c r="I39" s="370">
        <f t="shared" si="17"/>
        <v>0</v>
      </c>
      <c r="J39" s="247"/>
      <c r="K39" s="341"/>
      <c r="L39" s="249"/>
      <c r="M39" s="368">
        <f t="shared" si="0"/>
        <v>0</v>
      </c>
      <c r="N39" s="342"/>
      <c r="O39" s="369">
        <f t="shared" si="18"/>
        <v>0</v>
      </c>
      <c r="P39" s="370">
        <f t="shared" si="1"/>
        <v>0</v>
      </c>
      <c r="Q39" s="125"/>
      <c r="R39" s="248"/>
      <c r="S39" s="249"/>
      <c r="T39" s="368">
        <f t="shared" si="19"/>
        <v>0</v>
      </c>
      <c r="U39" s="250"/>
      <c r="V39" s="369">
        <f t="shared" si="20"/>
        <v>0</v>
      </c>
      <c r="W39" s="370">
        <f t="shared" si="2"/>
        <v>0</v>
      </c>
      <c r="X39" s="247"/>
      <c r="Y39" s="248"/>
      <c r="Z39" s="120"/>
      <c r="AA39" s="368">
        <f t="shared" si="21"/>
        <v>0</v>
      </c>
      <c r="AB39" s="250"/>
      <c r="AC39" s="369">
        <f t="shared" si="22"/>
        <v>0</v>
      </c>
      <c r="AD39" s="370">
        <f t="shared" si="3"/>
        <v>0</v>
      </c>
      <c r="AE39" s="247"/>
      <c r="AF39" s="341"/>
      <c r="AG39" s="249"/>
      <c r="AH39" s="368">
        <f t="shared" si="23"/>
        <v>0</v>
      </c>
      <c r="AI39" s="342"/>
      <c r="AJ39" s="369">
        <f t="shared" si="24"/>
        <v>0</v>
      </c>
      <c r="AK39" s="370">
        <f t="shared" si="4"/>
        <v>0</v>
      </c>
      <c r="AL39" s="125"/>
      <c r="AM39" s="248"/>
      <c r="AN39" s="249"/>
      <c r="AO39" s="368">
        <f t="shared" si="25"/>
        <v>0</v>
      </c>
      <c r="AP39" s="250"/>
      <c r="AQ39" s="369">
        <f t="shared" si="26"/>
        <v>0</v>
      </c>
      <c r="AR39" s="370">
        <f t="shared" si="5"/>
        <v>0</v>
      </c>
      <c r="AS39" s="247"/>
      <c r="AT39" s="248"/>
      <c r="AU39" s="249"/>
      <c r="AV39" s="368">
        <f t="shared" si="6"/>
        <v>0</v>
      </c>
      <c r="AW39" s="250"/>
      <c r="AX39" s="369">
        <f t="shared" si="27"/>
        <v>0</v>
      </c>
      <c r="AY39" s="370">
        <f t="shared" si="7"/>
        <v>0</v>
      </c>
      <c r="AZ39" s="247"/>
      <c r="BA39" s="248"/>
      <c r="BB39" s="249"/>
      <c r="BC39" s="368">
        <f t="shared" si="8"/>
        <v>0</v>
      </c>
      <c r="BD39" s="250"/>
      <c r="BE39" s="369">
        <f t="shared" si="28"/>
        <v>0</v>
      </c>
      <c r="BF39" s="370">
        <f t="shared" si="9"/>
        <v>0</v>
      </c>
      <c r="BG39" s="247"/>
      <c r="BH39" s="248"/>
      <c r="BI39" s="378"/>
      <c r="BJ39" s="368">
        <f t="shared" si="10"/>
        <v>0</v>
      </c>
      <c r="BK39" s="250"/>
      <c r="BL39" s="369">
        <f t="shared" si="29"/>
        <v>0</v>
      </c>
      <c r="BM39" s="370">
        <f t="shared" si="11"/>
        <v>0</v>
      </c>
      <c r="BN39" s="247"/>
      <c r="BO39" s="248"/>
      <c r="BP39" s="249"/>
      <c r="BQ39" s="368">
        <f t="shared" si="12"/>
        <v>0</v>
      </c>
      <c r="BR39" s="250"/>
      <c r="BS39" s="369">
        <f t="shared" si="30"/>
        <v>0</v>
      </c>
      <c r="BT39" s="561">
        <f t="shared" si="13"/>
        <v>0</v>
      </c>
      <c r="BU39" s="382">
        <f t="shared" si="31"/>
        <v>0</v>
      </c>
      <c r="BV39" s="371">
        <f t="shared" si="31"/>
        <v>0</v>
      </c>
      <c r="BW39" s="370">
        <f t="shared" si="31"/>
        <v>0</v>
      </c>
      <c r="BX39" s="238"/>
      <c r="BY39" s="238"/>
      <c r="BZ39" s="238"/>
      <c r="CA39" s="238"/>
      <c r="CB39" s="238"/>
      <c r="CC39" s="238"/>
      <c r="CD39" s="238"/>
      <c r="CE39" s="238"/>
      <c r="CF39" s="238"/>
      <c r="CG39" s="238"/>
      <c r="CH39" s="238"/>
      <c r="CI39" s="238"/>
      <c r="CJ39" s="238"/>
      <c r="CK39" s="238"/>
      <c r="CL39" s="238"/>
      <c r="CM39" s="238"/>
      <c r="CN39" s="238"/>
      <c r="CO39" s="238"/>
      <c r="CP39" s="238"/>
      <c r="CQ39" s="238"/>
      <c r="CR39" s="238"/>
      <c r="CS39" s="238"/>
      <c r="CT39" s="238"/>
      <c r="CU39" s="238"/>
      <c r="CV39" s="238"/>
      <c r="CW39" s="238"/>
      <c r="CX39" s="238"/>
      <c r="CY39" s="238"/>
      <c r="CZ39" s="238"/>
      <c r="DA39" s="238"/>
      <c r="DB39" s="238"/>
      <c r="DC39" s="238"/>
      <c r="DD39" s="238"/>
      <c r="DE39" s="238"/>
      <c r="DF39" s="238"/>
      <c r="DG39" s="238"/>
      <c r="DH39" s="238"/>
    </row>
    <row r="40" spans="1:112" ht="20.149999999999999" customHeight="1">
      <c r="A40" s="1173"/>
      <c r="B40" s="1049"/>
      <c r="C40" s="247"/>
      <c r="D40" s="248"/>
      <c r="E40" s="249"/>
      <c r="F40" s="368">
        <f t="shared" si="15"/>
        <v>0</v>
      </c>
      <c r="G40" s="250"/>
      <c r="H40" s="369">
        <f t="shared" si="16"/>
        <v>0</v>
      </c>
      <c r="I40" s="370">
        <f t="shared" si="17"/>
        <v>0</v>
      </c>
      <c r="J40" s="247"/>
      <c r="K40" s="341"/>
      <c r="L40" s="249"/>
      <c r="M40" s="368">
        <f t="shared" si="0"/>
        <v>0</v>
      </c>
      <c r="N40" s="342"/>
      <c r="O40" s="369">
        <f t="shared" si="18"/>
        <v>0</v>
      </c>
      <c r="P40" s="370">
        <f t="shared" si="1"/>
        <v>0</v>
      </c>
      <c r="Q40" s="125"/>
      <c r="R40" s="248"/>
      <c r="S40" s="249"/>
      <c r="T40" s="368">
        <f t="shared" si="19"/>
        <v>0</v>
      </c>
      <c r="U40" s="250"/>
      <c r="V40" s="369">
        <f t="shared" si="20"/>
        <v>0</v>
      </c>
      <c r="W40" s="370">
        <f t="shared" si="2"/>
        <v>0</v>
      </c>
      <c r="X40" s="247"/>
      <c r="Y40" s="248"/>
      <c r="Z40" s="120"/>
      <c r="AA40" s="368">
        <f t="shared" si="21"/>
        <v>0</v>
      </c>
      <c r="AB40" s="250"/>
      <c r="AC40" s="369">
        <f t="shared" si="22"/>
        <v>0</v>
      </c>
      <c r="AD40" s="370">
        <f t="shared" si="3"/>
        <v>0</v>
      </c>
      <c r="AE40" s="247"/>
      <c r="AF40" s="341"/>
      <c r="AG40" s="249"/>
      <c r="AH40" s="368">
        <f t="shared" si="23"/>
        <v>0</v>
      </c>
      <c r="AI40" s="342"/>
      <c r="AJ40" s="369">
        <f t="shared" si="24"/>
        <v>0</v>
      </c>
      <c r="AK40" s="370">
        <f t="shared" si="4"/>
        <v>0</v>
      </c>
      <c r="AL40" s="125"/>
      <c r="AM40" s="248"/>
      <c r="AN40" s="249"/>
      <c r="AO40" s="368">
        <f t="shared" si="25"/>
        <v>0</v>
      </c>
      <c r="AP40" s="250"/>
      <c r="AQ40" s="369">
        <f t="shared" si="26"/>
        <v>0</v>
      </c>
      <c r="AR40" s="370">
        <f t="shared" si="5"/>
        <v>0</v>
      </c>
      <c r="AS40" s="247"/>
      <c r="AT40" s="248"/>
      <c r="AU40" s="249"/>
      <c r="AV40" s="368">
        <f t="shared" si="6"/>
        <v>0</v>
      </c>
      <c r="AW40" s="250"/>
      <c r="AX40" s="369">
        <f t="shared" si="27"/>
        <v>0</v>
      </c>
      <c r="AY40" s="370">
        <f t="shared" si="7"/>
        <v>0</v>
      </c>
      <c r="AZ40" s="247"/>
      <c r="BA40" s="248"/>
      <c r="BB40" s="249"/>
      <c r="BC40" s="368">
        <f t="shared" si="8"/>
        <v>0</v>
      </c>
      <c r="BD40" s="250"/>
      <c r="BE40" s="369">
        <f t="shared" si="28"/>
        <v>0</v>
      </c>
      <c r="BF40" s="370">
        <f t="shared" si="9"/>
        <v>0</v>
      </c>
      <c r="BG40" s="247"/>
      <c r="BH40" s="248"/>
      <c r="BI40" s="378"/>
      <c r="BJ40" s="368">
        <f t="shared" si="10"/>
        <v>0</v>
      </c>
      <c r="BK40" s="250"/>
      <c r="BL40" s="369">
        <f t="shared" si="29"/>
        <v>0</v>
      </c>
      <c r="BM40" s="370">
        <f t="shared" si="11"/>
        <v>0</v>
      </c>
      <c r="BN40" s="247"/>
      <c r="BO40" s="248"/>
      <c r="BP40" s="249"/>
      <c r="BQ40" s="368">
        <f t="shared" si="12"/>
        <v>0</v>
      </c>
      <c r="BR40" s="250"/>
      <c r="BS40" s="369">
        <f t="shared" si="30"/>
        <v>0</v>
      </c>
      <c r="BT40" s="561">
        <f t="shared" si="13"/>
        <v>0</v>
      </c>
      <c r="BU40" s="382">
        <f t="shared" si="31"/>
        <v>0</v>
      </c>
      <c r="BV40" s="371">
        <f t="shared" si="31"/>
        <v>0</v>
      </c>
      <c r="BW40" s="370">
        <f t="shared" si="31"/>
        <v>0</v>
      </c>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row>
    <row r="41" spans="1:112" ht="20.149999999999999" customHeight="1">
      <c r="A41" s="1173"/>
      <c r="B41" s="1049"/>
      <c r="C41" s="247"/>
      <c r="D41" s="248"/>
      <c r="E41" s="249"/>
      <c r="F41" s="368">
        <f t="shared" si="15"/>
        <v>0</v>
      </c>
      <c r="G41" s="250"/>
      <c r="H41" s="369">
        <f t="shared" si="16"/>
        <v>0</v>
      </c>
      <c r="I41" s="370">
        <f t="shared" si="17"/>
        <v>0</v>
      </c>
      <c r="J41" s="247"/>
      <c r="K41" s="341"/>
      <c r="L41" s="249"/>
      <c r="M41" s="368">
        <f t="shared" si="0"/>
        <v>0</v>
      </c>
      <c r="N41" s="342"/>
      <c r="O41" s="369">
        <f t="shared" si="18"/>
        <v>0</v>
      </c>
      <c r="P41" s="370">
        <f t="shared" si="1"/>
        <v>0</v>
      </c>
      <c r="Q41" s="125"/>
      <c r="R41" s="248"/>
      <c r="S41" s="249"/>
      <c r="T41" s="368">
        <f t="shared" si="19"/>
        <v>0</v>
      </c>
      <c r="U41" s="250"/>
      <c r="V41" s="369">
        <f t="shared" si="20"/>
        <v>0</v>
      </c>
      <c r="W41" s="370">
        <f t="shared" si="2"/>
        <v>0</v>
      </c>
      <c r="X41" s="247"/>
      <c r="Y41" s="248"/>
      <c r="Z41" s="120"/>
      <c r="AA41" s="368">
        <f t="shared" si="21"/>
        <v>0</v>
      </c>
      <c r="AB41" s="250"/>
      <c r="AC41" s="369">
        <f t="shared" si="22"/>
        <v>0</v>
      </c>
      <c r="AD41" s="370">
        <f t="shared" si="3"/>
        <v>0</v>
      </c>
      <c r="AE41" s="247"/>
      <c r="AF41" s="341"/>
      <c r="AG41" s="249"/>
      <c r="AH41" s="368">
        <f t="shared" si="23"/>
        <v>0</v>
      </c>
      <c r="AI41" s="342"/>
      <c r="AJ41" s="369">
        <f t="shared" si="24"/>
        <v>0</v>
      </c>
      <c r="AK41" s="370">
        <f t="shared" si="4"/>
        <v>0</v>
      </c>
      <c r="AL41" s="125"/>
      <c r="AM41" s="248"/>
      <c r="AN41" s="249"/>
      <c r="AO41" s="368">
        <f t="shared" si="25"/>
        <v>0</v>
      </c>
      <c r="AP41" s="250"/>
      <c r="AQ41" s="369">
        <f t="shared" si="26"/>
        <v>0</v>
      </c>
      <c r="AR41" s="370">
        <f t="shared" si="5"/>
        <v>0</v>
      </c>
      <c r="AS41" s="247"/>
      <c r="AT41" s="248"/>
      <c r="AU41" s="249"/>
      <c r="AV41" s="368">
        <f t="shared" si="6"/>
        <v>0</v>
      </c>
      <c r="AW41" s="250"/>
      <c r="AX41" s="369">
        <f t="shared" si="27"/>
        <v>0</v>
      </c>
      <c r="AY41" s="370">
        <f t="shared" si="7"/>
        <v>0</v>
      </c>
      <c r="AZ41" s="247"/>
      <c r="BA41" s="248"/>
      <c r="BB41" s="249"/>
      <c r="BC41" s="368">
        <f t="shared" si="8"/>
        <v>0</v>
      </c>
      <c r="BD41" s="250"/>
      <c r="BE41" s="369">
        <f t="shared" si="28"/>
        <v>0</v>
      </c>
      <c r="BF41" s="370">
        <f t="shared" si="9"/>
        <v>0</v>
      </c>
      <c r="BG41" s="247"/>
      <c r="BH41" s="248"/>
      <c r="BI41" s="378"/>
      <c r="BJ41" s="368">
        <f t="shared" si="10"/>
        <v>0</v>
      </c>
      <c r="BK41" s="250"/>
      <c r="BL41" s="369">
        <f t="shared" si="29"/>
        <v>0</v>
      </c>
      <c r="BM41" s="370">
        <f t="shared" si="11"/>
        <v>0</v>
      </c>
      <c r="BN41" s="247"/>
      <c r="BO41" s="248"/>
      <c r="BP41" s="249"/>
      <c r="BQ41" s="368">
        <f t="shared" si="12"/>
        <v>0</v>
      </c>
      <c r="BR41" s="250"/>
      <c r="BS41" s="369">
        <f t="shared" si="30"/>
        <v>0</v>
      </c>
      <c r="BT41" s="561">
        <f t="shared" si="13"/>
        <v>0</v>
      </c>
      <c r="BU41" s="382">
        <f t="shared" si="31"/>
        <v>0</v>
      </c>
      <c r="BV41" s="371">
        <f t="shared" si="31"/>
        <v>0</v>
      </c>
      <c r="BW41" s="370">
        <f t="shared" si="31"/>
        <v>0</v>
      </c>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row>
    <row r="42" spans="1:112" ht="20.149999999999999" customHeight="1">
      <c r="A42" s="1173"/>
      <c r="B42" s="1049"/>
      <c r="C42" s="247"/>
      <c r="D42" s="248"/>
      <c r="E42" s="249"/>
      <c r="F42" s="368">
        <f t="shared" si="15"/>
        <v>0</v>
      </c>
      <c r="G42" s="250"/>
      <c r="H42" s="369">
        <f t="shared" si="16"/>
        <v>0</v>
      </c>
      <c r="I42" s="370">
        <f t="shared" si="17"/>
        <v>0</v>
      </c>
      <c r="J42" s="247"/>
      <c r="K42" s="341"/>
      <c r="L42" s="249"/>
      <c r="M42" s="368">
        <f t="shared" si="0"/>
        <v>0</v>
      </c>
      <c r="N42" s="342"/>
      <c r="O42" s="369">
        <f t="shared" si="18"/>
        <v>0</v>
      </c>
      <c r="P42" s="370">
        <f t="shared" si="1"/>
        <v>0</v>
      </c>
      <c r="Q42" s="125"/>
      <c r="R42" s="248"/>
      <c r="S42" s="249"/>
      <c r="T42" s="368">
        <f t="shared" si="19"/>
        <v>0</v>
      </c>
      <c r="U42" s="250"/>
      <c r="V42" s="369">
        <f t="shared" si="20"/>
        <v>0</v>
      </c>
      <c r="W42" s="370">
        <f t="shared" si="2"/>
        <v>0</v>
      </c>
      <c r="X42" s="247"/>
      <c r="Y42" s="248"/>
      <c r="Z42" s="120"/>
      <c r="AA42" s="368">
        <f t="shared" si="21"/>
        <v>0</v>
      </c>
      <c r="AB42" s="250"/>
      <c r="AC42" s="369">
        <f t="shared" si="22"/>
        <v>0</v>
      </c>
      <c r="AD42" s="370">
        <f t="shared" si="3"/>
        <v>0</v>
      </c>
      <c r="AE42" s="247"/>
      <c r="AF42" s="341"/>
      <c r="AG42" s="249"/>
      <c r="AH42" s="368">
        <f t="shared" si="23"/>
        <v>0</v>
      </c>
      <c r="AI42" s="342"/>
      <c r="AJ42" s="369">
        <f t="shared" si="24"/>
        <v>0</v>
      </c>
      <c r="AK42" s="370">
        <f t="shared" si="4"/>
        <v>0</v>
      </c>
      <c r="AL42" s="125"/>
      <c r="AM42" s="248"/>
      <c r="AN42" s="249"/>
      <c r="AO42" s="368">
        <f t="shared" si="25"/>
        <v>0</v>
      </c>
      <c r="AP42" s="250"/>
      <c r="AQ42" s="369">
        <f t="shared" si="26"/>
        <v>0</v>
      </c>
      <c r="AR42" s="370">
        <f t="shared" si="5"/>
        <v>0</v>
      </c>
      <c r="AS42" s="247"/>
      <c r="AT42" s="248"/>
      <c r="AU42" s="249"/>
      <c r="AV42" s="368">
        <f t="shared" si="6"/>
        <v>0</v>
      </c>
      <c r="AW42" s="250"/>
      <c r="AX42" s="369">
        <f t="shared" si="27"/>
        <v>0</v>
      </c>
      <c r="AY42" s="370">
        <f t="shared" si="7"/>
        <v>0</v>
      </c>
      <c r="AZ42" s="247"/>
      <c r="BA42" s="248"/>
      <c r="BB42" s="249"/>
      <c r="BC42" s="368">
        <f t="shared" si="8"/>
        <v>0</v>
      </c>
      <c r="BD42" s="250"/>
      <c r="BE42" s="369">
        <f t="shared" si="28"/>
        <v>0</v>
      </c>
      <c r="BF42" s="370">
        <f t="shared" si="9"/>
        <v>0</v>
      </c>
      <c r="BG42" s="247"/>
      <c r="BH42" s="248"/>
      <c r="BI42" s="378"/>
      <c r="BJ42" s="368">
        <f t="shared" si="10"/>
        <v>0</v>
      </c>
      <c r="BK42" s="250"/>
      <c r="BL42" s="369">
        <f t="shared" si="29"/>
        <v>0</v>
      </c>
      <c r="BM42" s="370">
        <f t="shared" si="11"/>
        <v>0</v>
      </c>
      <c r="BN42" s="247"/>
      <c r="BO42" s="248"/>
      <c r="BP42" s="249"/>
      <c r="BQ42" s="368">
        <f t="shared" si="12"/>
        <v>0</v>
      </c>
      <c r="BR42" s="250"/>
      <c r="BS42" s="369">
        <f t="shared" si="30"/>
        <v>0</v>
      </c>
      <c r="BT42" s="561">
        <f t="shared" si="13"/>
        <v>0</v>
      </c>
      <c r="BU42" s="382">
        <f t="shared" si="31"/>
        <v>0</v>
      </c>
      <c r="BV42" s="371">
        <f t="shared" si="31"/>
        <v>0</v>
      </c>
      <c r="BW42" s="370">
        <f t="shared" si="31"/>
        <v>0</v>
      </c>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row>
    <row r="43" spans="1:112" ht="20.149999999999999" customHeight="1">
      <c r="A43" s="1173"/>
      <c r="B43" s="1049"/>
      <c r="C43" s="247"/>
      <c r="D43" s="248"/>
      <c r="E43" s="249"/>
      <c r="F43" s="368">
        <f t="shared" si="15"/>
        <v>0</v>
      </c>
      <c r="G43" s="250"/>
      <c r="H43" s="369">
        <f t="shared" si="16"/>
        <v>0</v>
      </c>
      <c r="I43" s="370">
        <f t="shared" si="17"/>
        <v>0</v>
      </c>
      <c r="J43" s="247"/>
      <c r="K43" s="341"/>
      <c r="L43" s="249"/>
      <c r="M43" s="368">
        <f t="shared" si="0"/>
        <v>0</v>
      </c>
      <c r="N43" s="342"/>
      <c r="O43" s="369">
        <f t="shared" si="18"/>
        <v>0</v>
      </c>
      <c r="P43" s="370">
        <f t="shared" si="1"/>
        <v>0</v>
      </c>
      <c r="Q43" s="125"/>
      <c r="R43" s="248"/>
      <c r="S43" s="249"/>
      <c r="T43" s="368">
        <f t="shared" si="19"/>
        <v>0</v>
      </c>
      <c r="U43" s="250"/>
      <c r="V43" s="369">
        <f t="shared" si="20"/>
        <v>0</v>
      </c>
      <c r="W43" s="370">
        <f t="shared" si="2"/>
        <v>0</v>
      </c>
      <c r="X43" s="247"/>
      <c r="Y43" s="248"/>
      <c r="Z43" s="120"/>
      <c r="AA43" s="368">
        <f t="shared" si="21"/>
        <v>0</v>
      </c>
      <c r="AB43" s="250"/>
      <c r="AC43" s="369">
        <f t="shared" si="22"/>
        <v>0</v>
      </c>
      <c r="AD43" s="370">
        <f t="shared" si="3"/>
        <v>0</v>
      </c>
      <c r="AE43" s="247"/>
      <c r="AF43" s="341"/>
      <c r="AG43" s="249"/>
      <c r="AH43" s="368">
        <f t="shared" si="23"/>
        <v>0</v>
      </c>
      <c r="AI43" s="342"/>
      <c r="AJ43" s="369">
        <f t="shared" si="24"/>
        <v>0</v>
      </c>
      <c r="AK43" s="370">
        <f t="shared" si="4"/>
        <v>0</v>
      </c>
      <c r="AL43" s="125"/>
      <c r="AM43" s="248"/>
      <c r="AN43" s="249"/>
      <c r="AO43" s="368">
        <f t="shared" si="25"/>
        <v>0</v>
      </c>
      <c r="AP43" s="250"/>
      <c r="AQ43" s="369">
        <f t="shared" si="26"/>
        <v>0</v>
      </c>
      <c r="AR43" s="370">
        <f t="shared" si="5"/>
        <v>0</v>
      </c>
      <c r="AS43" s="247"/>
      <c r="AT43" s="248"/>
      <c r="AU43" s="249"/>
      <c r="AV43" s="368">
        <f t="shared" si="6"/>
        <v>0</v>
      </c>
      <c r="AW43" s="250"/>
      <c r="AX43" s="369">
        <f t="shared" si="27"/>
        <v>0</v>
      </c>
      <c r="AY43" s="370">
        <f t="shared" si="7"/>
        <v>0</v>
      </c>
      <c r="AZ43" s="247"/>
      <c r="BA43" s="248"/>
      <c r="BB43" s="249"/>
      <c r="BC43" s="368">
        <f t="shared" si="8"/>
        <v>0</v>
      </c>
      <c r="BD43" s="250"/>
      <c r="BE43" s="369">
        <f t="shared" si="28"/>
        <v>0</v>
      </c>
      <c r="BF43" s="370">
        <f t="shared" si="9"/>
        <v>0</v>
      </c>
      <c r="BG43" s="247"/>
      <c r="BH43" s="248"/>
      <c r="BI43" s="378"/>
      <c r="BJ43" s="368">
        <f t="shared" si="10"/>
        <v>0</v>
      </c>
      <c r="BK43" s="250"/>
      <c r="BL43" s="369">
        <f t="shared" si="29"/>
        <v>0</v>
      </c>
      <c r="BM43" s="370">
        <f t="shared" si="11"/>
        <v>0</v>
      </c>
      <c r="BN43" s="247"/>
      <c r="BO43" s="248"/>
      <c r="BP43" s="249"/>
      <c r="BQ43" s="368">
        <f t="shared" si="12"/>
        <v>0</v>
      </c>
      <c r="BR43" s="250"/>
      <c r="BS43" s="369">
        <f t="shared" si="30"/>
        <v>0</v>
      </c>
      <c r="BT43" s="561">
        <f t="shared" si="13"/>
        <v>0</v>
      </c>
      <c r="BU43" s="382">
        <f t="shared" si="31"/>
        <v>0</v>
      </c>
      <c r="BV43" s="371">
        <f t="shared" si="31"/>
        <v>0</v>
      </c>
      <c r="BW43" s="370">
        <f t="shared" si="31"/>
        <v>0</v>
      </c>
      <c r="BX43" s="238"/>
      <c r="BY43" s="238"/>
      <c r="BZ43" s="238"/>
      <c r="CA43" s="238"/>
      <c r="CB43" s="238"/>
      <c r="CC43" s="238"/>
      <c r="CD43" s="238"/>
      <c r="CE43" s="238"/>
      <c r="CF43" s="238"/>
      <c r="CG43" s="238"/>
      <c r="CH43" s="238"/>
      <c r="CI43" s="238"/>
      <c r="CJ43" s="238"/>
      <c r="CK43" s="238"/>
      <c r="CL43" s="238"/>
      <c r="CM43" s="238"/>
      <c r="CN43" s="238"/>
      <c r="CO43" s="238"/>
      <c r="CP43" s="238"/>
      <c r="CQ43" s="238"/>
      <c r="CR43" s="238"/>
      <c r="CS43" s="238"/>
      <c r="CT43" s="238"/>
      <c r="CU43" s="238"/>
      <c r="CV43" s="238"/>
      <c r="CW43" s="238"/>
      <c r="CX43" s="238"/>
      <c r="CY43" s="238"/>
      <c r="CZ43" s="238"/>
      <c r="DA43" s="238"/>
      <c r="DB43" s="238"/>
      <c r="DC43" s="238"/>
      <c r="DD43" s="238"/>
      <c r="DE43" s="238"/>
      <c r="DF43" s="238"/>
      <c r="DG43" s="238"/>
      <c r="DH43" s="238"/>
    </row>
    <row r="44" spans="1:112" ht="20.149999999999999" customHeight="1">
      <c r="A44" s="1173"/>
      <c r="B44" s="1049"/>
      <c r="C44" s="247"/>
      <c r="D44" s="248"/>
      <c r="E44" s="249"/>
      <c r="F44" s="368">
        <f t="shared" si="15"/>
        <v>0</v>
      </c>
      <c r="G44" s="250"/>
      <c r="H44" s="369">
        <f t="shared" si="16"/>
        <v>0</v>
      </c>
      <c r="I44" s="370">
        <f t="shared" si="17"/>
        <v>0</v>
      </c>
      <c r="J44" s="247"/>
      <c r="K44" s="341"/>
      <c r="L44" s="249"/>
      <c r="M44" s="368">
        <f t="shared" si="0"/>
        <v>0</v>
      </c>
      <c r="N44" s="342"/>
      <c r="O44" s="369">
        <f t="shared" si="18"/>
        <v>0</v>
      </c>
      <c r="P44" s="370">
        <f t="shared" si="1"/>
        <v>0</v>
      </c>
      <c r="Q44" s="125"/>
      <c r="R44" s="248"/>
      <c r="S44" s="249"/>
      <c r="T44" s="368">
        <f t="shared" si="19"/>
        <v>0</v>
      </c>
      <c r="U44" s="250"/>
      <c r="V44" s="369">
        <f t="shared" si="20"/>
        <v>0</v>
      </c>
      <c r="W44" s="370">
        <f t="shared" si="2"/>
        <v>0</v>
      </c>
      <c r="X44" s="247"/>
      <c r="Y44" s="248"/>
      <c r="Z44" s="120"/>
      <c r="AA44" s="368">
        <f t="shared" si="21"/>
        <v>0</v>
      </c>
      <c r="AB44" s="250"/>
      <c r="AC44" s="369">
        <f t="shared" si="22"/>
        <v>0</v>
      </c>
      <c r="AD44" s="370">
        <f t="shared" si="3"/>
        <v>0</v>
      </c>
      <c r="AE44" s="247"/>
      <c r="AF44" s="341"/>
      <c r="AG44" s="249"/>
      <c r="AH44" s="368">
        <f t="shared" si="23"/>
        <v>0</v>
      </c>
      <c r="AI44" s="342"/>
      <c r="AJ44" s="369">
        <f t="shared" si="24"/>
        <v>0</v>
      </c>
      <c r="AK44" s="370">
        <f t="shared" si="4"/>
        <v>0</v>
      </c>
      <c r="AL44" s="125"/>
      <c r="AM44" s="248"/>
      <c r="AN44" s="249"/>
      <c r="AO44" s="368">
        <f t="shared" si="25"/>
        <v>0</v>
      </c>
      <c r="AP44" s="250"/>
      <c r="AQ44" s="369">
        <f t="shared" si="26"/>
        <v>0</v>
      </c>
      <c r="AR44" s="370">
        <f t="shared" si="5"/>
        <v>0</v>
      </c>
      <c r="AS44" s="247"/>
      <c r="AT44" s="248"/>
      <c r="AU44" s="249"/>
      <c r="AV44" s="368">
        <f t="shared" si="6"/>
        <v>0</v>
      </c>
      <c r="AW44" s="250"/>
      <c r="AX44" s="369">
        <f t="shared" si="27"/>
        <v>0</v>
      </c>
      <c r="AY44" s="370">
        <f t="shared" si="7"/>
        <v>0</v>
      </c>
      <c r="AZ44" s="247"/>
      <c r="BA44" s="248"/>
      <c r="BB44" s="249"/>
      <c r="BC44" s="368">
        <f t="shared" si="8"/>
        <v>0</v>
      </c>
      <c r="BD44" s="250"/>
      <c r="BE44" s="369">
        <f t="shared" si="28"/>
        <v>0</v>
      </c>
      <c r="BF44" s="370">
        <f t="shared" si="9"/>
        <v>0</v>
      </c>
      <c r="BG44" s="247"/>
      <c r="BH44" s="248"/>
      <c r="BI44" s="378"/>
      <c r="BJ44" s="368">
        <f t="shared" si="10"/>
        <v>0</v>
      </c>
      <c r="BK44" s="250"/>
      <c r="BL44" s="369">
        <f t="shared" si="29"/>
        <v>0</v>
      </c>
      <c r="BM44" s="370">
        <f t="shared" si="11"/>
        <v>0</v>
      </c>
      <c r="BN44" s="247"/>
      <c r="BO44" s="248"/>
      <c r="BP44" s="249"/>
      <c r="BQ44" s="368">
        <f t="shared" si="12"/>
        <v>0</v>
      </c>
      <c r="BR44" s="250"/>
      <c r="BS44" s="369">
        <f t="shared" si="30"/>
        <v>0</v>
      </c>
      <c r="BT44" s="561">
        <f t="shared" si="13"/>
        <v>0</v>
      </c>
      <c r="BU44" s="382">
        <f t="shared" si="31"/>
        <v>0</v>
      </c>
      <c r="BV44" s="371">
        <f t="shared" si="31"/>
        <v>0</v>
      </c>
      <c r="BW44" s="370">
        <f t="shared" si="31"/>
        <v>0</v>
      </c>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row>
    <row r="45" spans="1:112" ht="20.149999999999999" customHeight="1">
      <c r="A45" s="1173"/>
      <c r="B45" s="1049"/>
      <c r="C45" s="247"/>
      <c r="D45" s="248"/>
      <c r="E45" s="249"/>
      <c r="F45" s="368">
        <f t="shared" si="15"/>
        <v>0</v>
      </c>
      <c r="G45" s="250"/>
      <c r="H45" s="369">
        <f t="shared" si="16"/>
        <v>0</v>
      </c>
      <c r="I45" s="370">
        <f t="shared" si="17"/>
        <v>0</v>
      </c>
      <c r="J45" s="247"/>
      <c r="K45" s="341"/>
      <c r="L45" s="249"/>
      <c r="M45" s="368">
        <f t="shared" si="0"/>
        <v>0</v>
      </c>
      <c r="N45" s="342"/>
      <c r="O45" s="369">
        <f t="shared" si="18"/>
        <v>0</v>
      </c>
      <c r="P45" s="370">
        <f t="shared" si="1"/>
        <v>0</v>
      </c>
      <c r="Q45" s="125"/>
      <c r="R45" s="248"/>
      <c r="S45" s="249"/>
      <c r="T45" s="368">
        <f t="shared" si="19"/>
        <v>0</v>
      </c>
      <c r="U45" s="250"/>
      <c r="V45" s="369">
        <f t="shared" si="20"/>
        <v>0</v>
      </c>
      <c r="W45" s="370">
        <f t="shared" si="2"/>
        <v>0</v>
      </c>
      <c r="X45" s="247"/>
      <c r="Y45" s="248"/>
      <c r="Z45" s="120"/>
      <c r="AA45" s="368">
        <f t="shared" si="21"/>
        <v>0</v>
      </c>
      <c r="AB45" s="250"/>
      <c r="AC45" s="369">
        <f t="shared" si="22"/>
        <v>0</v>
      </c>
      <c r="AD45" s="370">
        <f t="shared" si="3"/>
        <v>0</v>
      </c>
      <c r="AE45" s="247"/>
      <c r="AF45" s="341"/>
      <c r="AG45" s="249"/>
      <c r="AH45" s="368">
        <f t="shared" si="23"/>
        <v>0</v>
      </c>
      <c r="AI45" s="342"/>
      <c r="AJ45" s="369">
        <f t="shared" si="24"/>
        <v>0</v>
      </c>
      <c r="AK45" s="370">
        <f t="shared" si="4"/>
        <v>0</v>
      </c>
      <c r="AL45" s="125"/>
      <c r="AM45" s="248"/>
      <c r="AN45" s="249"/>
      <c r="AO45" s="368">
        <f t="shared" si="25"/>
        <v>0</v>
      </c>
      <c r="AP45" s="250"/>
      <c r="AQ45" s="369">
        <f t="shared" si="26"/>
        <v>0</v>
      </c>
      <c r="AR45" s="370">
        <f t="shared" si="5"/>
        <v>0</v>
      </c>
      <c r="AS45" s="247"/>
      <c r="AT45" s="248"/>
      <c r="AU45" s="249"/>
      <c r="AV45" s="368">
        <f t="shared" si="6"/>
        <v>0</v>
      </c>
      <c r="AW45" s="250"/>
      <c r="AX45" s="369">
        <f t="shared" si="27"/>
        <v>0</v>
      </c>
      <c r="AY45" s="370">
        <f t="shared" si="7"/>
        <v>0</v>
      </c>
      <c r="AZ45" s="247"/>
      <c r="BA45" s="248"/>
      <c r="BB45" s="249"/>
      <c r="BC45" s="368">
        <f t="shared" si="8"/>
        <v>0</v>
      </c>
      <c r="BD45" s="250"/>
      <c r="BE45" s="369">
        <f t="shared" si="28"/>
        <v>0</v>
      </c>
      <c r="BF45" s="370">
        <f t="shared" si="9"/>
        <v>0</v>
      </c>
      <c r="BG45" s="247"/>
      <c r="BH45" s="248"/>
      <c r="BI45" s="378"/>
      <c r="BJ45" s="368">
        <f t="shared" si="10"/>
        <v>0</v>
      </c>
      <c r="BK45" s="250"/>
      <c r="BL45" s="369">
        <f t="shared" si="29"/>
        <v>0</v>
      </c>
      <c r="BM45" s="370">
        <f t="shared" si="11"/>
        <v>0</v>
      </c>
      <c r="BN45" s="247"/>
      <c r="BO45" s="248"/>
      <c r="BP45" s="249"/>
      <c r="BQ45" s="368">
        <f t="shared" si="12"/>
        <v>0</v>
      </c>
      <c r="BR45" s="250"/>
      <c r="BS45" s="369">
        <f t="shared" si="30"/>
        <v>0</v>
      </c>
      <c r="BT45" s="561">
        <f t="shared" si="13"/>
        <v>0</v>
      </c>
      <c r="BU45" s="382">
        <f t="shared" si="31"/>
        <v>0</v>
      </c>
      <c r="BV45" s="371">
        <f t="shared" si="31"/>
        <v>0</v>
      </c>
      <c r="BW45" s="370">
        <f t="shared" si="31"/>
        <v>0</v>
      </c>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row>
    <row r="46" spans="1:112" ht="20.149999999999999" customHeight="1">
      <c r="A46" s="1173"/>
      <c r="B46" s="1049"/>
      <c r="C46" s="247"/>
      <c r="D46" s="248"/>
      <c r="E46" s="249"/>
      <c r="F46" s="368">
        <f t="shared" si="15"/>
        <v>0</v>
      </c>
      <c r="G46" s="250"/>
      <c r="H46" s="369">
        <f t="shared" si="16"/>
        <v>0</v>
      </c>
      <c r="I46" s="370">
        <f t="shared" si="17"/>
        <v>0</v>
      </c>
      <c r="J46" s="247"/>
      <c r="K46" s="341"/>
      <c r="L46" s="249"/>
      <c r="M46" s="368">
        <f t="shared" si="0"/>
        <v>0</v>
      </c>
      <c r="N46" s="342"/>
      <c r="O46" s="369">
        <f t="shared" si="18"/>
        <v>0</v>
      </c>
      <c r="P46" s="370">
        <f t="shared" si="1"/>
        <v>0</v>
      </c>
      <c r="Q46" s="125"/>
      <c r="R46" s="248"/>
      <c r="S46" s="249"/>
      <c r="T46" s="368">
        <f t="shared" si="19"/>
        <v>0</v>
      </c>
      <c r="U46" s="250"/>
      <c r="V46" s="369">
        <f t="shared" si="20"/>
        <v>0</v>
      </c>
      <c r="W46" s="370">
        <f t="shared" si="2"/>
        <v>0</v>
      </c>
      <c r="X46" s="247"/>
      <c r="Y46" s="248"/>
      <c r="Z46" s="120"/>
      <c r="AA46" s="368">
        <f t="shared" si="21"/>
        <v>0</v>
      </c>
      <c r="AB46" s="250"/>
      <c r="AC46" s="369">
        <f t="shared" si="22"/>
        <v>0</v>
      </c>
      <c r="AD46" s="370">
        <f t="shared" si="3"/>
        <v>0</v>
      </c>
      <c r="AE46" s="247"/>
      <c r="AF46" s="341"/>
      <c r="AG46" s="249"/>
      <c r="AH46" s="368">
        <f t="shared" si="23"/>
        <v>0</v>
      </c>
      <c r="AI46" s="342"/>
      <c r="AJ46" s="369">
        <f t="shared" si="24"/>
        <v>0</v>
      </c>
      <c r="AK46" s="370">
        <f t="shared" si="4"/>
        <v>0</v>
      </c>
      <c r="AL46" s="125"/>
      <c r="AM46" s="248"/>
      <c r="AN46" s="249"/>
      <c r="AO46" s="368">
        <f t="shared" si="25"/>
        <v>0</v>
      </c>
      <c r="AP46" s="250"/>
      <c r="AQ46" s="369">
        <f t="shared" si="26"/>
        <v>0</v>
      </c>
      <c r="AR46" s="370">
        <f t="shared" si="5"/>
        <v>0</v>
      </c>
      <c r="AS46" s="247"/>
      <c r="AT46" s="248"/>
      <c r="AU46" s="249"/>
      <c r="AV46" s="368">
        <f t="shared" si="6"/>
        <v>0</v>
      </c>
      <c r="AW46" s="250"/>
      <c r="AX46" s="369">
        <f t="shared" si="27"/>
        <v>0</v>
      </c>
      <c r="AY46" s="370">
        <f t="shared" si="7"/>
        <v>0</v>
      </c>
      <c r="AZ46" s="247"/>
      <c r="BA46" s="248"/>
      <c r="BB46" s="249"/>
      <c r="BC46" s="368">
        <f t="shared" si="8"/>
        <v>0</v>
      </c>
      <c r="BD46" s="250"/>
      <c r="BE46" s="369">
        <f t="shared" si="28"/>
        <v>0</v>
      </c>
      <c r="BF46" s="370">
        <f t="shared" si="9"/>
        <v>0</v>
      </c>
      <c r="BG46" s="247"/>
      <c r="BH46" s="248"/>
      <c r="BI46" s="378"/>
      <c r="BJ46" s="368">
        <f t="shared" si="10"/>
        <v>0</v>
      </c>
      <c r="BK46" s="250"/>
      <c r="BL46" s="369">
        <f t="shared" si="29"/>
        <v>0</v>
      </c>
      <c r="BM46" s="370">
        <f t="shared" si="11"/>
        <v>0</v>
      </c>
      <c r="BN46" s="247"/>
      <c r="BO46" s="248"/>
      <c r="BP46" s="249"/>
      <c r="BQ46" s="368">
        <f t="shared" si="12"/>
        <v>0</v>
      </c>
      <c r="BR46" s="250"/>
      <c r="BS46" s="369">
        <f t="shared" si="30"/>
        <v>0</v>
      </c>
      <c r="BT46" s="561">
        <f t="shared" si="13"/>
        <v>0</v>
      </c>
      <c r="BU46" s="382">
        <f t="shared" si="31"/>
        <v>0</v>
      </c>
      <c r="BV46" s="371">
        <f t="shared" si="31"/>
        <v>0</v>
      </c>
      <c r="BW46" s="370">
        <f t="shared" si="31"/>
        <v>0</v>
      </c>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row>
    <row r="47" spans="1:112" ht="20.149999999999999" customHeight="1">
      <c r="A47" s="1173"/>
      <c r="B47" s="1049"/>
      <c r="C47" s="247"/>
      <c r="D47" s="248"/>
      <c r="E47" s="249"/>
      <c r="F47" s="368">
        <f t="shared" si="15"/>
        <v>0</v>
      </c>
      <c r="G47" s="250"/>
      <c r="H47" s="369">
        <f t="shared" si="16"/>
        <v>0</v>
      </c>
      <c r="I47" s="370">
        <f t="shared" si="17"/>
        <v>0</v>
      </c>
      <c r="J47" s="247"/>
      <c r="K47" s="341"/>
      <c r="L47" s="249"/>
      <c r="M47" s="368">
        <f t="shared" si="0"/>
        <v>0</v>
      </c>
      <c r="N47" s="342"/>
      <c r="O47" s="369">
        <f t="shared" si="18"/>
        <v>0</v>
      </c>
      <c r="P47" s="370">
        <f t="shared" si="1"/>
        <v>0</v>
      </c>
      <c r="Q47" s="125"/>
      <c r="R47" s="248"/>
      <c r="S47" s="249"/>
      <c r="T47" s="368">
        <f t="shared" si="19"/>
        <v>0</v>
      </c>
      <c r="U47" s="250"/>
      <c r="V47" s="369">
        <f t="shared" si="20"/>
        <v>0</v>
      </c>
      <c r="W47" s="370">
        <f t="shared" si="2"/>
        <v>0</v>
      </c>
      <c r="X47" s="247"/>
      <c r="Y47" s="248"/>
      <c r="Z47" s="120"/>
      <c r="AA47" s="368">
        <f t="shared" si="21"/>
        <v>0</v>
      </c>
      <c r="AB47" s="250"/>
      <c r="AC47" s="369">
        <f t="shared" si="22"/>
        <v>0</v>
      </c>
      <c r="AD47" s="370">
        <f t="shared" si="3"/>
        <v>0</v>
      </c>
      <c r="AE47" s="247"/>
      <c r="AF47" s="341"/>
      <c r="AG47" s="249"/>
      <c r="AH47" s="368">
        <f t="shared" si="23"/>
        <v>0</v>
      </c>
      <c r="AI47" s="342"/>
      <c r="AJ47" s="369">
        <f t="shared" si="24"/>
        <v>0</v>
      </c>
      <c r="AK47" s="370">
        <f t="shared" si="4"/>
        <v>0</v>
      </c>
      <c r="AL47" s="125"/>
      <c r="AM47" s="248"/>
      <c r="AN47" s="249"/>
      <c r="AO47" s="368">
        <f t="shared" si="25"/>
        <v>0</v>
      </c>
      <c r="AP47" s="250"/>
      <c r="AQ47" s="369">
        <f t="shared" si="26"/>
        <v>0</v>
      </c>
      <c r="AR47" s="370">
        <f t="shared" si="5"/>
        <v>0</v>
      </c>
      <c r="AS47" s="247"/>
      <c r="AT47" s="248"/>
      <c r="AU47" s="249"/>
      <c r="AV47" s="368">
        <f t="shared" si="6"/>
        <v>0</v>
      </c>
      <c r="AW47" s="250"/>
      <c r="AX47" s="369">
        <f t="shared" si="27"/>
        <v>0</v>
      </c>
      <c r="AY47" s="370">
        <f t="shared" si="7"/>
        <v>0</v>
      </c>
      <c r="AZ47" s="247"/>
      <c r="BA47" s="248"/>
      <c r="BB47" s="249"/>
      <c r="BC47" s="368">
        <f t="shared" si="8"/>
        <v>0</v>
      </c>
      <c r="BD47" s="250"/>
      <c r="BE47" s="369">
        <f t="shared" si="28"/>
        <v>0</v>
      </c>
      <c r="BF47" s="370">
        <f t="shared" si="9"/>
        <v>0</v>
      </c>
      <c r="BG47" s="247"/>
      <c r="BH47" s="248"/>
      <c r="BI47" s="378"/>
      <c r="BJ47" s="368">
        <f t="shared" si="10"/>
        <v>0</v>
      </c>
      <c r="BK47" s="250"/>
      <c r="BL47" s="369">
        <f t="shared" si="29"/>
        <v>0</v>
      </c>
      <c r="BM47" s="370">
        <f t="shared" si="11"/>
        <v>0</v>
      </c>
      <c r="BN47" s="247"/>
      <c r="BO47" s="248"/>
      <c r="BP47" s="249"/>
      <c r="BQ47" s="368">
        <f t="shared" si="12"/>
        <v>0</v>
      </c>
      <c r="BR47" s="250"/>
      <c r="BS47" s="369">
        <f t="shared" si="30"/>
        <v>0</v>
      </c>
      <c r="BT47" s="561">
        <f t="shared" si="13"/>
        <v>0</v>
      </c>
      <c r="BU47" s="382">
        <f t="shared" si="31"/>
        <v>0</v>
      </c>
      <c r="BV47" s="371">
        <f t="shared" si="31"/>
        <v>0</v>
      </c>
      <c r="BW47" s="370">
        <f t="shared" si="31"/>
        <v>0</v>
      </c>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row>
    <row r="48" spans="1:112" ht="20.149999999999999" customHeight="1">
      <c r="A48" s="1173"/>
      <c r="B48" s="1049"/>
      <c r="C48" s="247"/>
      <c r="D48" s="248"/>
      <c r="E48" s="249"/>
      <c r="F48" s="368">
        <f t="shared" si="15"/>
        <v>0</v>
      </c>
      <c r="G48" s="250"/>
      <c r="H48" s="369">
        <f t="shared" si="16"/>
        <v>0</v>
      </c>
      <c r="I48" s="370">
        <f t="shared" si="17"/>
        <v>0</v>
      </c>
      <c r="J48" s="247"/>
      <c r="K48" s="341"/>
      <c r="L48" s="249"/>
      <c r="M48" s="368">
        <f t="shared" si="0"/>
        <v>0</v>
      </c>
      <c r="N48" s="342"/>
      <c r="O48" s="369">
        <f t="shared" si="18"/>
        <v>0</v>
      </c>
      <c r="P48" s="370">
        <f t="shared" si="1"/>
        <v>0</v>
      </c>
      <c r="Q48" s="125"/>
      <c r="R48" s="248"/>
      <c r="S48" s="249"/>
      <c r="T48" s="368">
        <f t="shared" si="19"/>
        <v>0</v>
      </c>
      <c r="U48" s="250"/>
      <c r="V48" s="369">
        <f t="shared" si="20"/>
        <v>0</v>
      </c>
      <c r="W48" s="370">
        <f t="shared" si="2"/>
        <v>0</v>
      </c>
      <c r="X48" s="247"/>
      <c r="Y48" s="248"/>
      <c r="Z48" s="120"/>
      <c r="AA48" s="368">
        <f t="shared" si="21"/>
        <v>0</v>
      </c>
      <c r="AB48" s="250"/>
      <c r="AC48" s="369">
        <f t="shared" si="22"/>
        <v>0</v>
      </c>
      <c r="AD48" s="370">
        <f t="shared" si="3"/>
        <v>0</v>
      </c>
      <c r="AE48" s="247"/>
      <c r="AF48" s="341"/>
      <c r="AG48" s="249"/>
      <c r="AH48" s="368">
        <f t="shared" si="23"/>
        <v>0</v>
      </c>
      <c r="AI48" s="342"/>
      <c r="AJ48" s="369">
        <f t="shared" si="24"/>
        <v>0</v>
      </c>
      <c r="AK48" s="370">
        <f t="shared" si="4"/>
        <v>0</v>
      </c>
      <c r="AL48" s="125"/>
      <c r="AM48" s="248"/>
      <c r="AN48" s="249"/>
      <c r="AO48" s="368">
        <f t="shared" si="25"/>
        <v>0</v>
      </c>
      <c r="AP48" s="250"/>
      <c r="AQ48" s="369">
        <f t="shared" si="26"/>
        <v>0</v>
      </c>
      <c r="AR48" s="370">
        <f t="shared" si="5"/>
        <v>0</v>
      </c>
      <c r="AS48" s="247"/>
      <c r="AT48" s="248"/>
      <c r="AU48" s="249"/>
      <c r="AV48" s="368">
        <f t="shared" si="6"/>
        <v>0</v>
      </c>
      <c r="AW48" s="250"/>
      <c r="AX48" s="369">
        <f t="shared" si="27"/>
        <v>0</v>
      </c>
      <c r="AY48" s="370">
        <f t="shared" si="7"/>
        <v>0</v>
      </c>
      <c r="AZ48" s="247"/>
      <c r="BA48" s="248"/>
      <c r="BB48" s="249"/>
      <c r="BC48" s="368">
        <f t="shared" si="8"/>
        <v>0</v>
      </c>
      <c r="BD48" s="250"/>
      <c r="BE48" s="369">
        <f t="shared" si="28"/>
        <v>0</v>
      </c>
      <c r="BF48" s="370">
        <f t="shared" si="9"/>
        <v>0</v>
      </c>
      <c r="BG48" s="247"/>
      <c r="BH48" s="248"/>
      <c r="BI48" s="378"/>
      <c r="BJ48" s="368">
        <f t="shared" si="10"/>
        <v>0</v>
      </c>
      <c r="BK48" s="250"/>
      <c r="BL48" s="369">
        <f t="shared" si="29"/>
        <v>0</v>
      </c>
      <c r="BM48" s="370">
        <f t="shared" si="11"/>
        <v>0</v>
      </c>
      <c r="BN48" s="247"/>
      <c r="BO48" s="248"/>
      <c r="BP48" s="249"/>
      <c r="BQ48" s="368">
        <f t="shared" si="12"/>
        <v>0</v>
      </c>
      <c r="BR48" s="250"/>
      <c r="BS48" s="369">
        <f t="shared" si="30"/>
        <v>0</v>
      </c>
      <c r="BT48" s="561">
        <f t="shared" si="13"/>
        <v>0</v>
      </c>
      <c r="BU48" s="382">
        <f t="shared" si="31"/>
        <v>0</v>
      </c>
      <c r="BV48" s="371">
        <f t="shared" si="31"/>
        <v>0</v>
      </c>
      <c r="BW48" s="370">
        <f t="shared" si="31"/>
        <v>0</v>
      </c>
      <c r="BX48" s="238"/>
      <c r="BY48" s="238"/>
      <c r="BZ48" s="238"/>
      <c r="CA48" s="238"/>
      <c r="CB48" s="238"/>
      <c r="CC48" s="238"/>
      <c r="CD48" s="238"/>
      <c r="CE48" s="238"/>
      <c r="CF48" s="238"/>
      <c r="CG48" s="238"/>
      <c r="CH48" s="238"/>
      <c r="CI48" s="238"/>
      <c r="CJ48" s="238"/>
      <c r="CK48" s="238"/>
      <c r="CL48" s="238"/>
      <c r="CM48" s="238"/>
      <c r="CN48" s="238"/>
      <c r="CO48" s="238"/>
      <c r="CP48" s="238"/>
      <c r="CQ48" s="238"/>
      <c r="CR48" s="238"/>
      <c r="CS48" s="238"/>
      <c r="CT48" s="238"/>
      <c r="CU48" s="238"/>
      <c r="CV48" s="238"/>
      <c r="CW48" s="238"/>
      <c r="CX48" s="238"/>
      <c r="CY48" s="238"/>
      <c r="CZ48" s="238"/>
      <c r="DA48" s="238"/>
      <c r="DB48" s="238"/>
      <c r="DC48" s="238"/>
      <c r="DD48" s="238"/>
      <c r="DE48" s="238"/>
      <c r="DF48" s="238"/>
      <c r="DG48" s="238"/>
      <c r="DH48" s="238"/>
    </row>
    <row r="49" spans="1:112" ht="20.149999999999999" customHeight="1">
      <c r="A49" s="1173"/>
      <c r="B49" s="1049"/>
      <c r="C49" s="247"/>
      <c r="D49" s="248"/>
      <c r="E49" s="249"/>
      <c r="F49" s="368">
        <f t="shared" si="15"/>
        <v>0</v>
      </c>
      <c r="G49" s="250"/>
      <c r="H49" s="369">
        <f t="shared" si="16"/>
        <v>0</v>
      </c>
      <c r="I49" s="370">
        <f t="shared" si="17"/>
        <v>0</v>
      </c>
      <c r="J49" s="247"/>
      <c r="K49" s="341"/>
      <c r="L49" s="249"/>
      <c r="M49" s="368">
        <f t="shared" si="0"/>
        <v>0</v>
      </c>
      <c r="N49" s="342"/>
      <c r="O49" s="369">
        <f t="shared" si="18"/>
        <v>0</v>
      </c>
      <c r="P49" s="370">
        <f t="shared" si="1"/>
        <v>0</v>
      </c>
      <c r="Q49" s="125"/>
      <c r="R49" s="248"/>
      <c r="S49" s="249"/>
      <c r="T49" s="368">
        <f t="shared" si="19"/>
        <v>0</v>
      </c>
      <c r="U49" s="250"/>
      <c r="V49" s="369">
        <f t="shared" si="20"/>
        <v>0</v>
      </c>
      <c r="W49" s="370">
        <f t="shared" si="2"/>
        <v>0</v>
      </c>
      <c r="X49" s="247"/>
      <c r="Y49" s="248"/>
      <c r="Z49" s="120"/>
      <c r="AA49" s="368">
        <f t="shared" si="21"/>
        <v>0</v>
      </c>
      <c r="AB49" s="250"/>
      <c r="AC49" s="369">
        <f t="shared" si="22"/>
        <v>0</v>
      </c>
      <c r="AD49" s="370">
        <f t="shared" si="3"/>
        <v>0</v>
      </c>
      <c r="AE49" s="247"/>
      <c r="AF49" s="341"/>
      <c r="AG49" s="249"/>
      <c r="AH49" s="368">
        <f t="shared" si="23"/>
        <v>0</v>
      </c>
      <c r="AI49" s="342"/>
      <c r="AJ49" s="369">
        <f t="shared" si="24"/>
        <v>0</v>
      </c>
      <c r="AK49" s="370">
        <f t="shared" si="4"/>
        <v>0</v>
      </c>
      <c r="AL49" s="125"/>
      <c r="AM49" s="248"/>
      <c r="AN49" s="249"/>
      <c r="AO49" s="368">
        <f t="shared" si="25"/>
        <v>0</v>
      </c>
      <c r="AP49" s="250"/>
      <c r="AQ49" s="369">
        <f t="shared" si="26"/>
        <v>0</v>
      </c>
      <c r="AR49" s="370">
        <f t="shared" si="5"/>
        <v>0</v>
      </c>
      <c r="AS49" s="247"/>
      <c r="AT49" s="248"/>
      <c r="AU49" s="249"/>
      <c r="AV49" s="368">
        <f t="shared" si="6"/>
        <v>0</v>
      </c>
      <c r="AW49" s="250"/>
      <c r="AX49" s="369">
        <f t="shared" si="27"/>
        <v>0</v>
      </c>
      <c r="AY49" s="370">
        <f t="shared" si="7"/>
        <v>0</v>
      </c>
      <c r="AZ49" s="247"/>
      <c r="BA49" s="248"/>
      <c r="BB49" s="249"/>
      <c r="BC49" s="368">
        <f t="shared" si="8"/>
        <v>0</v>
      </c>
      <c r="BD49" s="250"/>
      <c r="BE49" s="369">
        <f t="shared" si="28"/>
        <v>0</v>
      </c>
      <c r="BF49" s="370">
        <f t="shared" si="9"/>
        <v>0</v>
      </c>
      <c r="BG49" s="247"/>
      <c r="BH49" s="248"/>
      <c r="BI49" s="378"/>
      <c r="BJ49" s="368">
        <f t="shared" si="10"/>
        <v>0</v>
      </c>
      <c r="BK49" s="250"/>
      <c r="BL49" s="369">
        <f t="shared" si="29"/>
        <v>0</v>
      </c>
      <c r="BM49" s="370">
        <f t="shared" si="11"/>
        <v>0</v>
      </c>
      <c r="BN49" s="247"/>
      <c r="BO49" s="248"/>
      <c r="BP49" s="249"/>
      <c r="BQ49" s="368">
        <f t="shared" si="12"/>
        <v>0</v>
      </c>
      <c r="BR49" s="250"/>
      <c r="BS49" s="369">
        <f t="shared" si="30"/>
        <v>0</v>
      </c>
      <c r="BT49" s="561">
        <f t="shared" si="13"/>
        <v>0</v>
      </c>
      <c r="BU49" s="382">
        <f t="shared" si="31"/>
        <v>0</v>
      </c>
      <c r="BV49" s="371">
        <f t="shared" si="31"/>
        <v>0</v>
      </c>
      <c r="BW49" s="370">
        <f t="shared" si="31"/>
        <v>0</v>
      </c>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row>
    <row r="50" spans="1:112" ht="20.149999999999999" customHeight="1">
      <c r="A50" s="1173"/>
      <c r="B50" s="1049"/>
      <c r="C50" s="247"/>
      <c r="D50" s="248"/>
      <c r="E50" s="249"/>
      <c r="F50" s="368">
        <f t="shared" si="15"/>
        <v>0</v>
      </c>
      <c r="G50" s="250"/>
      <c r="H50" s="369">
        <f t="shared" si="16"/>
        <v>0</v>
      </c>
      <c r="I50" s="370">
        <f t="shared" si="17"/>
        <v>0</v>
      </c>
      <c r="J50" s="247"/>
      <c r="K50" s="341"/>
      <c r="L50" s="249"/>
      <c r="M50" s="368">
        <f t="shared" si="0"/>
        <v>0</v>
      </c>
      <c r="N50" s="342"/>
      <c r="O50" s="369">
        <f t="shared" si="18"/>
        <v>0</v>
      </c>
      <c r="P50" s="370">
        <f t="shared" si="1"/>
        <v>0</v>
      </c>
      <c r="Q50" s="125"/>
      <c r="R50" s="248"/>
      <c r="S50" s="249"/>
      <c r="T50" s="368">
        <f t="shared" si="19"/>
        <v>0</v>
      </c>
      <c r="U50" s="250"/>
      <c r="V50" s="369">
        <f t="shared" si="20"/>
        <v>0</v>
      </c>
      <c r="W50" s="370">
        <f t="shared" si="2"/>
        <v>0</v>
      </c>
      <c r="X50" s="247"/>
      <c r="Y50" s="248"/>
      <c r="Z50" s="120"/>
      <c r="AA50" s="368">
        <f t="shared" si="21"/>
        <v>0</v>
      </c>
      <c r="AB50" s="250"/>
      <c r="AC50" s="369">
        <f t="shared" si="22"/>
        <v>0</v>
      </c>
      <c r="AD50" s="370">
        <f t="shared" si="3"/>
        <v>0</v>
      </c>
      <c r="AE50" s="247"/>
      <c r="AF50" s="341"/>
      <c r="AG50" s="249"/>
      <c r="AH50" s="368">
        <f t="shared" si="23"/>
        <v>0</v>
      </c>
      <c r="AI50" s="342"/>
      <c r="AJ50" s="369">
        <f t="shared" si="24"/>
        <v>0</v>
      </c>
      <c r="AK50" s="370">
        <f t="shared" si="4"/>
        <v>0</v>
      </c>
      <c r="AL50" s="125"/>
      <c r="AM50" s="248"/>
      <c r="AN50" s="249"/>
      <c r="AO50" s="368">
        <f t="shared" si="25"/>
        <v>0</v>
      </c>
      <c r="AP50" s="250"/>
      <c r="AQ50" s="369">
        <f t="shared" si="26"/>
        <v>0</v>
      </c>
      <c r="AR50" s="370">
        <f t="shared" si="5"/>
        <v>0</v>
      </c>
      <c r="AS50" s="247"/>
      <c r="AT50" s="248"/>
      <c r="AU50" s="249"/>
      <c r="AV50" s="368">
        <f t="shared" si="6"/>
        <v>0</v>
      </c>
      <c r="AW50" s="250"/>
      <c r="AX50" s="369">
        <f t="shared" si="27"/>
        <v>0</v>
      </c>
      <c r="AY50" s="370">
        <f t="shared" si="7"/>
        <v>0</v>
      </c>
      <c r="AZ50" s="247"/>
      <c r="BA50" s="248"/>
      <c r="BB50" s="249"/>
      <c r="BC50" s="368">
        <f t="shared" si="8"/>
        <v>0</v>
      </c>
      <c r="BD50" s="250"/>
      <c r="BE50" s="369">
        <f t="shared" si="28"/>
        <v>0</v>
      </c>
      <c r="BF50" s="370">
        <f t="shared" si="9"/>
        <v>0</v>
      </c>
      <c r="BG50" s="247"/>
      <c r="BH50" s="248"/>
      <c r="BI50" s="378"/>
      <c r="BJ50" s="368">
        <f t="shared" si="10"/>
        <v>0</v>
      </c>
      <c r="BK50" s="250"/>
      <c r="BL50" s="369">
        <f t="shared" si="29"/>
        <v>0</v>
      </c>
      <c r="BM50" s="370">
        <f t="shared" si="11"/>
        <v>0</v>
      </c>
      <c r="BN50" s="247"/>
      <c r="BO50" s="248"/>
      <c r="BP50" s="249"/>
      <c r="BQ50" s="368">
        <f t="shared" si="12"/>
        <v>0</v>
      </c>
      <c r="BR50" s="250"/>
      <c r="BS50" s="369">
        <f t="shared" si="30"/>
        <v>0</v>
      </c>
      <c r="BT50" s="561">
        <f t="shared" si="13"/>
        <v>0</v>
      </c>
      <c r="BU50" s="382">
        <f t="shared" si="31"/>
        <v>0</v>
      </c>
      <c r="BV50" s="371">
        <f t="shared" si="31"/>
        <v>0</v>
      </c>
      <c r="BW50" s="370">
        <f t="shared" si="31"/>
        <v>0</v>
      </c>
      <c r="BX50" s="238"/>
      <c r="BY50" s="238"/>
      <c r="BZ50" s="238"/>
      <c r="CA50" s="238"/>
      <c r="CB50" s="238"/>
      <c r="CC50" s="238"/>
      <c r="CD50" s="238"/>
      <c r="CE50" s="238"/>
      <c r="CF50" s="238"/>
      <c r="CG50" s="238"/>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row>
    <row r="51" spans="1:112" ht="20.149999999999999" customHeight="1">
      <c r="A51" s="1173"/>
      <c r="B51" s="1049"/>
      <c r="C51" s="247"/>
      <c r="D51" s="248"/>
      <c r="E51" s="249"/>
      <c r="F51" s="368">
        <f t="shared" si="15"/>
        <v>0</v>
      </c>
      <c r="G51" s="250"/>
      <c r="H51" s="369">
        <f t="shared" si="16"/>
        <v>0</v>
      </c>
      <c r="I51" s="370">
        <f t="shared" si="17"/>
        <v>0</v>
      </c>
      <c r="J51" s="247"/>
      <c r="K51" s="341"/>
      <c r="L51" s="249"/>
      <c r="M51" s="368">
        <f t="shared" si="0"/>
        <v>0</v>
      </c>
      <c r="N51" s="342"/>
      <c r="O51" s="369">
        <f t="shared" si="18"/>
        <v>0</v>
      </c>
      <c r="P51" s="370">
        <f t="shared" si="1"/>
        <v>0</v>
      </c>
      <c r="Q51" s="125"/>
      <c r="R51" s="248"/>
      <c r="S51" s="249"/>
      <c r="T51" s="368">
        <f t="shared" si="19"/>
        <v>0</v>
      </c>
      <c r="U51" s="250"/>
      <c r="V51" s="369">
        <f t="shared" si="20"/>
        <v>0</v>
      </c>
      <c r="W51" s="370">
        <f t="shared" si="2"/>
        <v>0</v>
      </c>
      <c r="X51" s="247"/>
      <c r="Y51" s="248"/>
      <c r="Z51" s="120"/>
      <c r="AA51" s="368">
        <f t="shared" si="21"/>
        <v>0</v>
      </c>
      <c r="AB51" s="250"/>
      <c r="AC51" s="369">
        <f t="shared" si="22"/>
        <v>0</v>
      </c>
      <c r="AD51" s="370">
        <f t="shared" si="3"/>
        <v>0</v>
      </c>
      <c r="AE51" s="247"/>
      <c r="AF51" s="341"/>
      <c r="AG51" s="249"/>
      <c r="AH51" s="368">
        <f t="shared" si="23"/>
        <v>0</v>
      </c>
      <c r="AI51" s="342"/>
      <c r="AJ51" s="369">
        <f t="shared" si="24"/>
        <v>0</v>
      </c>
      <c r="AK51" s="370">
        <f t="shared" si="4"/>
        <v>0</v>
      </c>
      <c r="AL51" s="125"/>
      <c r="AM51" s="248"/>
      <c r="AN51" s="249"/>
      <c r="AO51" s="368">
        <f t="shared" si="25"/>
        <v>0</v>
      </c>
      <c r="AP51" s="250"/>
      <c r="AQ51" s="369">
        <f t="shared" si="26"/>
        <v>0</v>
      </c>
      <c r="AR51" s="370">
        <f t="shared" si="5"/>
        <v>0</v>
      </c>
      <c r="AS51" s="247"/>
      <c r="AT51" s="248"/>
      <c r="AU51" s="249"/>
      <c r="AV51" s="368">
        <f t="shared" si="6"/>
        <v>0</v>
      </c>
      <c r="AW51" s="250"/>
      <c r="AX51" s="369">
        <f t="shared" si="27"/>
        <v>0</v>
      </c>
      <c r="AY51" s="370">
        <f t="shared" si="7"/>
        <v>0</v>
      </c>
      <c r="AZ51" s="247"/>
      <c r="BA51" s="248"/>
      <c r="BB51" s="249"/>
      <c r="BC51" s="368">
        <f t="shared" si="8"/>
        <v>0</v>
      </c>
      <c r="BD51" s="250"/>
      <c r="BE51" s="369">
        <f t="shared" si="28"/>
        <v>0</v>
      </c>
      <c r="BF51" s="370">
        <f t="shared" si="9"/>
        <v>0</v>
      </c>
      <c r="BG51" s="247"/>
      <c r="BH51" s="248"/>
      <c r="BI51" s="378"/>
      <c r="BJ51" s="368">
        <f t="shared" si="10"/>
        <v>0</v>
      </c>
      <c r="BK51" s="250"/>
      <c r="BL51" s="369">
        <f t="shared" si="29"/>
        <v>0</v>
      </c>
      <c r="BM51" s="370">
        <f t="shared" si="11"/>
        <v>0</v>
      </c>
      <c r="BN51" s="247"/>
      <c r="BO51" s="248"/>
      <c r="BP51" s="249"/>
      <c r="BQ51" s="368">
        <f t="shared" si="12"/>
        <v>0</v>
      </c>
      <c r="BR51" s="250"/>
      <c r="BS51" s="369">
        <f t="shared" si="30"/>
        <v>0</v>
      </c>
      <c r="BT51" s="561">
        <f t="shared" si="13"/>
        <v>0</v>
      </c>
      <c r="BU51" s="382">
        <f t="shared" si="31"/>
        <v>0</v>
      </c>
      <c r="BV51" s="371">
        <f t="shared" si="31"/>
        <v>0</v>
      </c>
      <c r="BW51" s="370">
        <f t="shared" si="31"/>
        <v>0</v>
      </c>
      <c r="BX51" s="238"/>
      <c r="BY51" s="238"/>
      <c r="BZ51" s="238"/>
      <c r="CA51" s="238"/>
      <c r="CB51" s="238"/>
      <c r="CC51" s="238"/>
      <c r="CD51" s="238"/>
      <c r="CE51" s="238"/>
      <c r="CF51" s="238"/>
      <c r="CG51" s="238"/>
      <c r="CH51" s="238"/>
      <c r="CI51" s="238"/>
      <c r="CJ51" s="238"/>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row>
    <row r="52" spans="1:112" ht="20.149999999999999" customHeight="1">
      <c r="A52" s="1173"/>
      <c r="B52" s="1049"/>
      <c r="C52" s="247"/>
      <c r="D52" s="248"/>
      <c r="E52" s="249"/>
      <c r="F52" s="368">
        <f t="shared" si="15"/>
        <v>0</v>
      </c>
      <c r="G52" s="250"/>
      <c r="H52" s="369">
        <f t="shared" si="16"/>
        <v>0</v>
      </c>
      <c r="I52" s="370">
        <f t="shared" si="17"/>
        <v>0</v>
      </c>
      <c r="J52" s="247"/>
      <c r="K52" s="341"/>
      <c r="L52" s="249"/>
      <c r="M52" s="368">
        <f t="shared" si="0"/>
        <v>0</v>
      </c>
      <c r="N52" s="342"/>
      <c r="O52" s="369">
        <f t="shared" si="18"/>
        <v>0</v>
      </c>
      <c r="P52" s="370">
        <f t="shared" si="1"/>
        <v>0</v>
      </c>
      <c r="Q52" s="125"/>
      <c r="R52" s="248"/>
      <c r="S52" s="249"/>
      <c r="T52" s="368">
        <f t="shared" si="19"/>
        <v>0</v>
      </c>
      <c r="U52" s="250"/>
      <c r="V52" s="369">
        <f t="shared" si="20"/>
        <v>0</v>
      </c>
      <c r="W52" s="370">
        <f t="shared" si="2"/>
        <v>0</v>
      </c>
      <c r="X52" s="247"/>
      <c r="Y52" s="248"/>
      <c r="Z52" s="120"/>
      <c r="AA52" s="368">
        <f t="shared" si="21"/>
        <v>0</v>
      </c>
      <c r="AB52" s="250"/>
      <c r="AC52" s="369">
        <f t="shared" si="22"/>
        <v>0</v>
      </c>
      <c r="AD52" s="370">
        <f t="shared" si="3"/>
        <v>0</v>
      </c>
      <c r="AE52" s="247"/>
      <c r="AF52" s="341"/>
      <c r="AG52" s="249"/>
      <c r="AH52" s="368">
        <f t="shared" si="23"/>
        <v>0</v>
      </c>
      <c r="AI52" s="342"/>
      <c r="AJ52" s="369">
        <f t="shared" si="24"/>
        <v>0</v>
      </c>
      <c r="AK52" s="370">
        <f t="shared" si="4"/>
        <v>0</v>
      </c>
      <c r="AL52" s="125"/>
      <c r="AM52" s="248"/>
      <c r="AN52" s="249"/>
      <c r="AO52" s="368">
        <f t="shared" si="25"/>
        <v>0</v>
      </c>
      <c r="AP52" s="250"/>
      <c r="AQ52" s="369">
        <f t="shared" si="26"/>
        <v>0</v>
      </c>
      <c r="AR52" s="370">
        <f t="shared" si="5"/>
        <v>0</v>
      </c>
      <c r="AS52" s="247"/>
      <c r="AT52" s="248"/>
      <c r="AU52" s="249"/>
      <c r="AV52" s="368">
        <f t="shared" si="6"/>
        <v>0</v>
      </c>
      <c r="AW52" s="250"/>
      <c r="AX52" s="369">
        <f t="shared" si="27"/>
        <v>0</v>
      </c>
      <c r="AY52" s="370">
        <f t="shared" si="7"/>
        <v>0</v>
      </c>
      <c r="AZ52" s="247"/>
      <c r="BA52" s="248"/>
      <c r="BB52" s="249"/>
      <c r="BC52" s="368">
        <f t="shared" si="8"/>
        <v>0</v>
      </c>
      <c r="BD52" s="250"/>
      <c r="BE52" s="369">
        <f t="shared" si="28"/>
        <v>0</v>
      </c>
      <c r="BF52" s="370">
        <f t="shared" si="9"/>
        <v>0</v>
      </c>
      <c r="BG52" s="247"/>
      <c r="BH52" s="248"/>
      <c r="BI52" s="378"/>
      <c r="BJ52" s="368">
        <f t="shared" si="10"/>
        <v>0</v>
      </c>
      <c r="BK52" s="250"/>
      <c r="BL52" s="369">
        <f t="shared" si="29"/>
        <v>0</v>
      </c>
      <c r="BM52" s="370">
        <f t="shared" si="11"/>
        <v>0</v>
      </c>
      <c r="BN52" s="247"/>
      <c r="BO52" s="248"/>
      <c r="BP52" s="249"/>
      <c r="BQ52" s="368">
        <f t="shared" si="12"/>
        <v>0</v>
      </c>
      <c r="BR52" s="250"/>
      <c r="BS52" s="369">
        <f t="shared" si="30"/>
        <v>0</v>
      </c>
      <c r="BT52" s="561">
        <f t="shared" si="13"/>
        <v>0</v>
      </c>
      <c r="BU52" s="382">
        <f t="shared" si="31"/>
        <v>0</v>
      </c>
      <c r="BV52" s="371">
        <f t="shared" si="31"/>
        <v>0</v>
      </c>
      <c r="BW52" s="370">
        <f t="shared" si="31"/>
        <v>0</v>
      </c>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row>
    <row r="53" spans="1:112" ht="20.149999999999999" customHeight="1">
      <c r="A53" s="1173"/>
      <c r="B53" s="1049"/>
      <c r="C53" s="247"/>
      <c r="D53" s="248"/>
      <c r="E53" s="249"/>
      <c r="F53" s="368">
        <f t="shared" si="15"/>
        <v>0</v>
      </c>
      <c r="G53" s="250"/>
      <c r="H53" s="369">
        <f t="shared" si="16"/>
        <v>0</v>
      </c>
      <c r="I53" s="370">
        <f t="shared" si="17"/>
        <v>0</v>
      </c>
      <c r="J53" s="247"/>
      <c r="K53" s="341"/>
      <c r="L53" s="249"/>
      <c r="M53" s="368">
        <f t="shared" si="0"/>
        <v>0</v>
      </c>
      <c r="N53" s="342"/>
      <c r="O53" s="369">
        <f t="shared" si="18"/>
        <v>0</v>
      </c>
      <c r="P53" s="370">
        <f t="shared" si="1"/>
        <v>0</v>
      </c>
      <c r="Q53" s="125"/>
      <c r="R53" s="248"/>
      <c r="S53" s="249"/>
      <c r="T53" s="368">
        <f t="shared" si="19"/>
        <v>0</v>
      </c>
      <c r="U53" s="250"/>
      <c r="V53" s="369">
        <f t="shared" si="20"/>
        <v>0</v>
      </c>
      <c r="W53" s="370">
        <f t="shared" si="2"/>
        <v>0</v>
      </c>
      <c r="X53" s="247"/>
      <c r="Y53" s="248"/>
      <c r="Z53" s="120"/>
      <c r="AA53" s="368">
        <f t="shared" si="21"/>
        <v>0</v>
      </c>
      <c r="AB53" s="250"/>
      <c r="AC53" s="369">
        <f t="shared" si="22"/>
        <v>0</v>
      </c>
      <c r="AD53" s="370">
        <f t="shared" si="3"/>
        <v>0</v>
      </c>
      <c r="AE53" s="247"/>
      <c r="AF53" s="341"/>
      <c r="AG53" s="249"/>
      <c r="AH53" s="368">
        <f t="shared" si="23"/>
        <v>0</v>
      </c>
      <c r="AI53" s="342"/>
      <c r="AJ53" s="369">
        <f t="shared" si="24"/>
        <v>0</v>
      </c>
      <c r="AK53" s="370">
        <f t="shared" si="4"/>
        <v>0</v>
      </c>
      <c r="AL53" s="125"/>
      <c r="AM53" s="248"/>
      <c r="AN53" s="249"/>
      <c r="AO53" s="368">
        <f t="shared" si="25"/>
        <v>0</v>
      </c>
      <c r="AP53" s="250"/>
      <c r="AQ53" s="369">
        <f t="shared" si="26"/>
        <v>0</v>
      </c>
      <c r="AR53" s="370">
        <f t="shared" si="5"/>
        <v>0</v>
      </c>
      <c r="AS53" s="247"/>
      <c r="AT53" s="248"/>
      <c r="AU53" s="249"/>
      <c r="AV53" s="368">
        <f t="shared" si="6"/>
        <v>0</v>
      </c>
      <c r="AW53" s="250"/>
      <c r="AX53" s="369">
        <f t="shared" si="27"/>
        <v>0</v>
      </c>
      <c r="AY53" s="370">
        <f t="shared" si="7"/>
        <v>0</v>
      </c>
      <c r="AZ53" s="247"/>
      <c r="BA53" s="248"/>
      <c r="BB53" s="249"/>
      <c r="BC53" s="368">
        <f t="shared" si="8"/>
        <v>0</v>
      </c>
      <c r="BD53" s="250"/>
      <c r="BE53" s="369">
        <f t="shared" si="28"/>
        <v>0</v>
      </c>
      <c r="BF53" s="370">
        <f t="shared" si="9"/>
        <v>0</v>
      </c>
      <c r="BG53" s="247"/>
      <c r="BH53" s="248"/>
      <c r="BI53" s="378"/>
      <c r="BJ53" s="368">
        <f t="shared" si="10"/>
        <v>0</v>
      </c>
      <c r="BK53" s="250"/>
      <c r="BL53" s="369">
        <f t="shared" si="29"/>
        <v>0</v>
      </c>
      <c r="BM53" s="370">
        <f t="shared" si="11"/>
        <v>0</v>
      </c>
      <c r="BN53" s="247"/>
      <c r="BO53" s="248"/>
      <c r="BP53" s="249"/>
      <c r="BQ53" s="368">
        <f t="shared" si="12"/>
        <v>0</v>
      </c>
      <c r="BR53" s="250"/>
      <c r="BS53" s="369">
        <f t="shared" si="30"/>
        <v>0</v>
      </c>
      <c r="BT53" s="561">
        <f t="shared" si="13"/>
        <v>0</v>
      </c>
      <c r="BU53" s="382">
        <f t="shared" si="31"/>
        <v>0</v>
      </c>
      <c r="BV53" s="371">
        <f t="shared" si="31"/>
        <v>0</v>
      </c>
      <c r="BW53" s="370">
        <f t="shared" si="31"/>
        <v>0</v>
      </c>
      <c r="BX53" s="238"/>
      <c r="BY53" s="238"/>
      <c r="BZ53" s="238"/>
      <c r="CA53" s="238"/>
      <c r="CB53" s="238"/>
      <c r="CC53" s="238"/>
      <c r="CD53" s="238"/>
      <c r="CE53" s="238"/>
      <c r="CF53" s="238"/>
      <c r="CG53" s="238"/>
      <c r="CH53" s="238"/>
      <c r="CI53" s="238"/>
      <c r="CJ53" s="238"/>
      <c r="CK53" s="238"/>
      <c r="CL53" s="238"/>
      <c r="CM53" s="238"/>
      <c r="CN53" s="238"/>
      <c r="CO53" s="238"/>
      <c r="CP53" s="238"/>
      <c r="CQ53" s="238"/>
      <c r="CR53" s="238"/>
      <c r="CS53" s="238"/>
      <c r="CT53" s="238"/>
      <c r="CU53" s="238"/>
      <c r="CV53" s="238"/>
      <c r="CW53" s="238"/>
      <c r="CX53" s="238"/>
      <c r="CY53" s="238"/>
      <c r="CZ53" s="238"/>
      <c r="DA53" s="238"/>
      <c r="DB53" s="238"/>
      <c r="DC53" s="238"/>
      <c r="DD53" s="238"/>
      <c r="DE53" s="238"/>
      <c r="DF53" s="238"/>
      <c r="DG53" s="238"/>
      <c r="DH53" s="238"/>
    </row>
    <row r="54" spans="1:112" ht="20.149999999999999" customHeight="1">
      <c r="A54" s="1173"/>
      <c r="B54" s="1049"/>
      <c r="C54" s="247"/>
      <c r="D54" s="248"/>
      <c r="E54" s="249"/>
      <c r="F54" s="368">
        <f t="shared" si="15"/>
        <v>0</v>
      </c>
      <c r="G54" s="250"/>
      <c r="H54" s="369">
        <f t="shared" si="16"/>
        <v>0</v>
      </c>
      <c r="I54" s="370">
        <f t="shared" si="17"/>
        <v>0</v>
      </c>
      <c r="J54" s="247"/>
      <c r="K54" s="341"/>
      <c r="L54" s="249"/>
      <c r="M54" s="368">
        <f t="shared" si="0"/>
        <v>0</v>
      </c>
      <c r="N54" s="342"/>
      <c r="O54" s="369">
        <f t="shared" si="18"/>
        <v>0</v>
      </c>
      <c r="P54" s="370">
        <f t="shared" si="1"/>
        <v>0</v>
      </c>
      <c r="Q54" s="125"/>
      <c r="R54" s="248"/>
      <c r="S54" s="249"/>
      <c r="T54" s="368">
        <f t="shared" si="19"/>
        <v>0</v>
      </c>
      <c r="U54" s="250"/>
      <c r="V54" s="369">
        <f t="shared" si="20"/>
        <v>0</v>
      </c>
      <c r="W54" s="370">
        <f t="shared" si="2"/>
        <v>0</v>
      </c>
      <c r="X54" s="247"/>
      <c r="Y54" s="248"/>
      <c r="Z54" s="120"/>
      <c r="AA54" s="368">
        <f t="shared" si="21"/>
        <v>0</v>
      </c>
      <c r="AB54" s="250"/>
      <c r="AC54" s="369">
        <f t="shared" si="22"/>
        <v>0</v>
      </c>
      <c r="AD54" s="370">
        <f t="shared" si="3"/>
        <v>0</v>
      </c>
      <c r="AE54" s="247"/>
      <c r="AF54" s="341"/>
      <c r="AG54" s="249"/>
      <c r="AH54" s="368">
        <f t="shared" si="23"/>
        <v>0</v>
      </c>
      <c r="AI54" s="342"/>
      <c r="AJ54" s="369">
        <f t="shared" si="24"/>
        <v>0</v>
      </c>
      <c r="AK54" s="370">
        <f t="shared" si="4"/>
        <v>0</v>
      </c>
      <c r="AL54" s="125"/>
      <c r="AM54" s="248"/>
      <c r="AN54" s="249"/>
      <c r="AO54" s="368">
        <f t="shared" si="25"/>
        <v>0</v>
      </c>
      <c r="AP54" s="250"/>
      <c r="AQ54" s="369">
        <f t="shared" si="26"/>
        <v>0</v>
      </c>
      <c r="AR54" s="370">
        <f t="shared" si="5"/>
        <v>0</v>
      </c>
      <c r="AS54" s="247"/>
      <c r="AT54" s="248"/>
      <c r="AU54" s="249"/>
      <c r="AV54" s="368">
        <f t="shared" si="6"/>
        <v>0</v>
      </c>
      <c r="AW54" s="250"/>
      <c r="AX54" s="369">
        <f t="shared" si="27"/>
        <v>0</v>
      </c>
      <c r="AY54" s="370">
        <f t="shared" si="7"/>
        <v>0</v>
      </c>
      <c r="AZ54" s="247"/>
      <c r="BA54" s="248"/>
      <c r="BB54" s="249"/>
      <c r="BC54" s="368">
        <f t="shared" si="8"/>
        <v>0</v>
      </c>
      <c r="BD54" s="250"/>
      <c r="BE54" s="369">
        <f t="shared" si="28"/>
        <v>0</v>
      </c>
      <c r="BF54" s="370">
        <f t="shared" si="9"/>
        <v>0</v>
      </c>
      <c r="BG54" s="247"/>
      <c r="BH54" s="248"/>
      <c r="BI54" s="378"/>
      <c r="BJ54" s="368">
        <f t="shared" si="10"/>
        <v>0</v>
      </c>
      <c r="BK54" s="250"/>
      <c r="BL54" s="369">
        <f t="shared" si="29"/>
        <v>0</v>
      </c>
      <c r="BM54" s="370">
        <f t="shared" si="11"/>
        <v>0</v>
      </c>
      <c r="BN54" s="247"/>
      <c r="BO54" s="248"/>
      <c r="BP54" s="249"/>
      <c r="BQ54" s="368">
        <f t="shared" si="12"/>
        <v>0</v>
      </c>
      <c r="BR54" s="250"/>
      <c r="BS54" s="369">
        <f t="shared" si="30"/>
        <v>0</v>
      </c>
      <c r="BT54" s="561">
        <f t="shared" si="13"/>
        <v>0</v>
      </c>
      <c r="BU54" s="382">
        <f t="shared" si="31"/>
        <v>0</v>
      </c>
      <c r="BV54" s="371">
        <f t="shared" si="31"/>
        <v>0</v>
      </c>
      <c r="BW54" s="370">
        <f t="shared" si="31"/>
        <v>0</v>
      </c>
      <c r="BX54" s="238"/>
      <c r="BY54" s="238"/>
      <c r="BZ54" s="238"/>
      <c r="CA54" s="238"/>
      <c r="CB54" s="238"/>
      <c r="CC54" s="238"/>
      <c r="CD54" s="238"/>
      <c r="CE54" s="238"/>
      <c r="CF54" s="238"/>
      <c r="CG54" s="238"/>
      <c r="CH54" s="238"/>
      <c r="CI54" s="238"/>
      <c r="CJ54" s="238"/>
      <c r="CK54" s="238"/>
      <c r="CL54" s="238"/>
      <c r="CM54" s="238"/>
      <c r="CN54" s="238"/>
      <c r="CO54" s="238"/>
      <c r="CP54" s="238"/>
      <c r="CQ54" s="238"/>
      <c r="CR54" s="238"/>
      <c r="CS54" s="238"/>
      <c r="CT54" s="238"/>
      <c r="CU54" s="238"/>
      <c r="CV54" s="238"/>
      <c r="CW54" s="238"/>
      <c r="CX54" s="238"/>
      <c r="CY54" s="238"/>
      <c r="CZ54" s="238"/>
      <c r="DA54" s="238"/>
      <c r="DB54" s="238"/>
      <c r="DC54" s="238"/>
      <c r="DD54" s="238"/>
      <c r="DE54" s="238"/>
      <c r="DF54" s="238"/>
      <c r="DG54" s="238"/>
      <c r="DH54" s="238"/>
    </row>
    <row r="55" spans="1:112" ht="20.149999999999999" customHeight="1">
      <c r="A55" s="1173"/>
      <c r="B55" s="1049"/>
      <c r="C55" s="247"/>
      <c r="D55" s="248"/>
      <c r="E55" s="249"/>
      <c r="F55" s="368">
        <f t="shared" si="15"/>
        <v>0</v>
      </c>
      <c r="G55" s="342"/>
      <c r="H55" s="369">
        <f t="shared" si="16"/>
        <v>0</v>
      </c>
      <c r="I55" s="370">
        <f t="shared" si="17"/>
        <v>0</v>
      </c>
      <c r="J55" s="125"/>
      <c r="K55" s="341"/>
      <c r="L55" s="120"/>
      <c r="M55" s="368">
        <f t="shared" si="0"/>
        <v>0</v>
      </c>
      <c r="N55" s="342"/>
      <c r="O55" s="369">
        <f t="shared" si="18"/>
        <v>0</v>
      </c>
      <c r="P55" s="370">
        <f t="shared" si="1"/>
        <v>0</v>
      </c>
      <c r="Q55" s="125"/>
      <c r="R55" s="341"/>
      <c r="S55" s="120"/>
      <c r="T55" s="368">
        <f t="shared" si="19"/>
        <v>0</v>
      </c>
      <c r="U55" s="342"/>
      <c r="V55" s="369">
        <f t="shared" si="20"/>
        <v>0</v>
      </c>
      <c r="W55" s="370">
        <f t="shared" si="2"/>
        <v>0</v>
      </c>
      <c r="X55" s="125"/>
      <c r="Y55" s="341"/>
      <c r="Z55" s="120"/>
      <c r="AA55" s="368">
        <f t="shared" si="21"/>
        <v>0</v>
      </c>
      <c r="AB55" s="342"/>
      <c r="AC55" s="369">
        <f t="shared" si="22"/>
        <v>0</v>
      </c>
      <c r="AD55" s="370">
        <f t="shared" si="3"/>
        <v>0</v>
      </c>
      <c r="AE55" s="125"/>
      <c r="AF55" s="341"/>
      <c r="AG55" s="120"/>
      <c r="AH55" s="368">
        <f t="shared" si="23"/>
        <v>0</v>
      </c>
      <c r="AI55" s="342"/>
      <c r="AJ55" s="369">
        <f t="shared" si="24"/>
        <v>0</v>
      </c>
      <c r="AK55" s="370">
        <f t="shared" si="4"/>
        <v>0</v>
      </c>
      <c r="AL55" s="125"/>
      <c r="AM55" s="248"/>
      <c r="AN55" s="249"/>
      <c r="AO55" s="368">
        <f t="shared" si="25"/>
        <v>0</v>
      </c>
      <c r="AP55" s="250"/>
      <c r="AQ55" s="369">
        <f t="shared" si="26"/>
        <v>0</v>
      </c>
      <c r="AR55" s="370">
        <f t="shared" si="5"/>
        <v>0</v>
      </c>
      <c r="AS55" s="247"/>
      <c r="AT55" s="248"/>
      <c r="AU55" s="249"/>
      <c r="AV55" s="368">
        <f t="shared" si="6"/>
        <v>0</v>
      </c>
      <c r="AW55" s="250"/>
      <c r="AX55" s="369">
        <f t="shared" si="27"/>
        <v>0</v>
      </c>
      <c r="AY55" s="370">
        <f t="shared" si="7"/>
        <v>0</v>
      </c>
      <c r="AZ55" s="247"/>
      <c r="BA55" s="248"/>
      <c r="BB55" s="249"/>
      <c r="BC55" s="368">
        <f t="shared" si="8"/>
        <v>0</v>
      </c>
      <c r="BD55" s="250"/>
      <c r="BE55" s="369">
        <f t="shared" si="28"/>
        <v>0</v>
      </c>
      <c r="BF55" s="370">
        <f t="shared" si="9"/>
        <v>0</v>
      </c>
      <c r="BG55" s="247"/>
      <c r="BH55" s="248"/>
      <c r="BI55" s="378"/>
      <c r="BJ55" s="368">
        <f t="shared" si="10"/>
        <v>0</v>
      </c>
      <c r="BK55" s="250"/>
      <c r="BL55" s="369">
        <f t="shared" si="29"/>
        <v>0</v>
      </c>
      <c r="BM55" s="370">
        <f t="shared" si="11"/>
        <v>0</v>
      </c>
      <c r="BN55" s="247"/>
      <c r="BO55" s="248"/>
      <c r="BP55" s="249"/>
      <c r="BQ55" s="368">
        <f t="shared" si="12"/>
        <v>0</v>
      </c>
      <c r="BR55" s="250"/>
      <c r="BS55" s="369">
        <f t="shared" si="30"/>
        <v>0</v>
      </c>
      <c r="BT55" s="561">
        <f t="shared" si="13"/>
        <v>0</v>
      </c>
      <c r="BU55" s="382">
        <f t="shared" si="31"/>
        <v>0</v>
      </c>
      <c r="BV55" s="371">
        <f t="shared" si="31"/>
        <v>0</v>
      </c>
      <c r="BW55" s="370">
        <f t="shared" si="31"/>
        <v>0</v>
      </c>
      <c r="BX55" s="238"/>
      <c r="BY55" s="238"/>
      <c r="BZ55" s="238"/>
      <c r="CA55" s="238"/>
      <c r="CB55" s="238"/>
      <c r="CC55" s="238"/>
      <c r="CD55" s="238"/>
      <c r="CE55" s="238"/>
      <c r="CF55" s="238"/>
      <c r="CG55" s="238"/>
      <c r="CH55" s="238"/>
      <c r="CI55" s="238"/>
      <c r="CJ55" s="238"/>
      <c r="CK55" s="238"/>
      <c r="CL55" s="238"/>
      <c r="CM55" s="238"/>
      <c r="CN55" s="238"/>
      <c r="CO55" s="238"/>
      <c r="CP55" s="238"/>
      <c r="CQ55" s="238"/>
      <c r="CR55" s="238"/>
      <c r="CS55" s="238"/>
      <c r="CT55" s="238"/>
      <c r="CU55" s="238"/>
      <c r="CV55" s="238"/>
      <c r="CW55" s="238"/>
      <c r="CX55" s="238"/>
      <c r="CY55" s="238"/>
      <c r="CZ55" s="238"/>
      <c r="DA55" s="238"/>
      <c r="DB55" s="238"/>
      <c r="DC55" s="238"/>
      <c r="DD55" s="238"/>
      <c r="DE55" s="238"/>
      <c r="DF55" s="238"/>
      <c r="DG55" s="238"/>
      <c r="DH55" s="238"/>
    </row>
    <row r="56" spans="1:112" ht="20.149999999999999" customHeight="1">
      <c r="A56" s="1173"/>
      <c r="B56" s="1049"/>
      <c r="C56" s="247"/>
      <c r="D56" s="248"/>
      <c r="E56" s="249"/>
      <c r="F56" s="368">
        <f t="shared" si="15"/>
        <v>0</v>
      </c>
      <c r="G56" s="250"/>
      <c r="H56" s="369">
        <f t="shared" si="16"/>
        <v>0</v>
      </c>
      <c r="I56" s="370">
        <f t="shared" si="17"/>
        <v>0</v>
      </c>
      <c r="J56" s="247"/>
      <c r="K56" s="248"/>
      <c r="L56" s="249"/>
      <c r="M56" s="368">
        <f t="shared" si="0"/>
        <v>0</v>
      </c>
      <c r="N56" s="250"/>
      <c r="O56" s="369">
        <f t="shared" si="18"/>
        <v>0</v>
      </c>
      <c r="P56" s="370">
        <f t="shared" si="1"/>
        <v>0</v>
      </c>
      <c r="Q56" s="247"/>
      <c r="R56" s="248"/>
      <c r="S56" s="249"/>
      <c r="T56" s="368">
        <f t="shared" si="19"/>
        <v>0</v>
      </c>
      <c r="U56" s="250"/>
      <c r="V56" s="369">
        <f t="shared" si="20"/>
        <v>0</v>
      </c>
      <c r="W56" s="370">
        <f t="shared" si="2"/>
        <v>0</v>
      </c>
      <c r="X56" s="247"/>
      <c r="Y56" s="248"/>
      <c r="Z56" s="249"/>
      <c r="AA56" s="368">
        <f t="shared" si="21"/>
        <v>0</v>
      </c>
      <c r="AB56" s="250"/>
      <c r="AC56" s="369">
        <f t="shared" si="22"/>
        <v>0</v>
      </c>
      <c r="AD56" s="370">
        <f t="shared" si="3"/>
        <v>0</v>
      </c>
      <c r="AE56" s="247"/>
      <c r="AF56" s="248"/>
      <c r="AG56" s="249"/>
      <c r="AH56" s="368">
        <f t="shared" si="23"/>
        <v>0</v>
      </c>
      <c r="AI56" s="250"/>
      <c r="AJ56" s="369">
        <f t="shared" si="24"/>
        <v>0</v>
      </c>
      <c r="AK56" s="370">
        <f t="shared" si="4"/>
        <v>0</v>
      </c>
      <c r="AL56" s="247"/>
      <c r="AM56" s="248"/>
      <c r="AN56" s="249"/>
      <c r="AO56" s="368">
        <f t="shared" si="25"/>
        <v>0</v>
      </c>
      <c r="AP56" s="250"/>
      <c r="AQ56" s="369">
        <f t="shared" si="26"/>
        <v>0</v>
      </c>
      <c r="AR56" s="370">
        <f t="shared" si="5"/>
        <v>0</v>
      </c>
      <c r="AS56" s="247"/>
      <c r="AT56" s="248"/>
      <c r="AU56" s="249"/>
      <c r="AV56" s="368">
        <f t="shared" si="6"/>
        <v>0</v>
      </c>
      <c r="AW56" s="250"/>
      <c r="AX56" s="369">
        <f t="shared" si="27"/>
        <v>0</v>
      </c>
      <c r="AY56" s="370">
        <f t="shared" si="7"/>
        <v>0</v>
      </c>
      <c r="AZ56" s="247"/>
      <c r="BA56" s="248"/>
      <c r="BB56" s="249"/>
      <c r="BC56" s="368">
        <f t="shared" si="8"/>
        <v>0</v>
      </c>
      <c r="BD56" s="250"/>
      <c r="BE56" s="369">
        <f t="shared" si="28"/>
        <v>0</v>
      </c>
      <c r="BF56" s="370">
        <f t="shared" si="9"/>
        <v>0</v>
      </c>
      <c r="BG56" s="247"/>
      <c r="BH56" s="248"/>
      <c r="BI56" s="378"/>
      <c r="BJ56" s="368">
        <f t="shared" si="10"/>
        <v>0</v>
      </c>
      <c r="BK56" s="250"/>
      <c r="BL56" s="369">
        <f t="shared" si="29"/>
        <v>0</v>
      </c>
      <c r="BM56" s="370">
        <f t="shared" si="11"/>
        <v>0</v>
      </c>
      <c r="BN56" s="247"/>
      <c r="BO56" s="248"/>
      <c r="BP56" s="249"/>
      <c r="BQ56" s="368">
        <f t="shared" si="12"/>
        <v>0</v>
      </c>
      <c r="BR56" s="250"/>
      <c r="BS56" s="369">
        <f t="shared" si="30"/>
        <v>0</v>
      </c>
      <c r="BT56" s="561">
        <f t="shared" si="13"/>
        <v>0</v>
      </c>
      <c r="BU56" s="382">
        <f t="shared" si="31"/>
        <v>0</v>
      </c>
      <c r="BV56" s="371">
        <f t="shared" si="31"/>
        <v>0</v>
      </c>
      <c r="BW56" s="370">
        <f t="shared" si="31"/>
        <v>0</v>
      </c>
      <c r="BX56" s="238"/>
      <c r="BY56" s="238"/>
      <c r="BZ56" s="238"/>
      <c r="CA56" s="238"/>
      <c r="CB56" s="238"/>
      <c r="CC56" s="238"/>
      <c r="CD56" s="238"/>
      <c r="CE56" s="238"/>
      <c r="CF56" s="238"/>
      <c r="CG56" s="238"/>
      <c r="CH56" s="238"/>
      <c r="CI56" s="238"/>
      <c r="CJ56" s="238"/>
      <c r="CK56" s="238"/>
      <c r="CL56" s="238"/>
      <c r="CM56" s="238"/>
      <c r="CN56" s="238"/>
      <c r="CO56" s="238"/>
      <c r="CP56" s="238"/>
      <c r="CQ56" s="238"/>
      <c r="CR56" s="238"/>
      <c r="CS56" s="238"/>
      <c r="CT56" s="238"/>
      <c r="CU56" s="238"/>
      <c r="CV56" s="238"/>
      <c r="CW56" s="238"/>
      <c r="CX56" s="238"/>
      <c r="CY56" s="238"/>
      <c r="CZ56" s="238"/>
      <c r="DA56" s="238"/>
      <c r="DB56" s="238"/>
      <c r="DC56" s="238"/>
      <c r="DD56" s="238"/>
      <c r="DE56" s="238"/>
      <c r="DF56" s="238"/>
      <c r="DG56" s="238"/>
      <c r="DH56" s="238"/>
    </row>
    <row r="57" spans="1:112" ht="20.149999999999999" customHeight="1">
      <c r="A57" s="1173"/>
      <c r="B57" s="1049"/>
      <c r="C57" s="247"/>
      <c r="D57" s="248"/>
      <c r="E57" s="249"/>
      <c r="F57" s="368">
        <f t="shared" si="15"/>
        <v>0</v>
      </c>
      <c r="G57" s="250"/>
      <c r="H57" s="369">
        <f t="shared" si="16"/>
        <v>0</v>
      </c>
      <c r="I57" s="370">
        <f t="shared" si="17"/>
        <v>0</v>
      </c>
      <c r="J57" s="247"/>
      <c r="K57" s="341"/>
      <c r="L57" s="249"/>
      <c r="M57" s="368">
        <f t="shared" si="0"/>
        <v>0</v>
      </c>
      <c r="N57" s="342"/>
      <c r="O57" s="369">
        <f t="shared" si="18"/>
        <v>0</v>
      </c>
      <c r="P57" s="370">
        <f t="shared" si="1"/>
        <v>0</v>
      </c>
      <c r="Q57" s="125"/>
      <c r="R57" s="248"/>
      <c r="S57" s="249"/>
      <c r="T57" s="368">
        <f t="shared" si="19"/>
        <v>0</v>
      </c>
      <c r="U57" s="250"/>
      <c r="V57" s="369">
        <f t="shared" si="20"/>
        <v>0</v>
      </c>
      <c r="W57" s="370">
        <f t="shared" si="2"/>
        <v>0</v>
      </c>
      <c r="X57" s="247"/>
      <c r="Y57" s="248"/>
      <c r="Z57" s="120"/>
      <c r="AA57" s="368">
        <f t="shared" si="21"/>
        <v>0</v>
      </c>
      <c r="AB57" s="250"/>
      <c r="AC57" s="369">
        <f t="shared" si="22"/>
        <v>0</v>
      </c>
      <c r="AD57" s="370">
        <f t="shared" si="3"/>
        <v>0</v>
      </c>
      <c r="AE57" s="247"/>
      <c r="AF57" s="341"/>
      <c r="AG57" s="249"/>
      <c r="AH57" s="368">
        <f t="shared" si="23"/>
        <v>0</v>
      </c>
      <c r="AI57" s="342"/>
      <c r="AJ57" s="369">
        <f t="shared" si="24"/>
        <v>0</v>
      </c>
      <c r="AK57" s="370">
        <f t="shared" si="4"/>
        <v>0</v>
      </c>
      <c r="AL57" s="125"/>
      <c r="AM57" s="248"/>
      <c r="AN57" s="249"/>
      <c r="AO57" s="368">
        <f t="shared" si="25"/>
        <v>0</v>
      </c>
      <c r="AP57" s="250"/>
      <c r="AQ57" s="369">
        <f t="shared" si="26"/>
        <v>0</v>
      </c>
      <c r="AR57" s="370">
        <f t="shared" si="5"/>
        <v>0</v>
      </c>
      <c r="AS57" s="247"/>
      <c r="AT57" s="248"/>
      <c r="AU57" s="249"/>
      <c r="AV57" s="368">
        <f t="shared" si="6"/>
        <v>0</v>
      </c>
      <c r="AW57" s="250"/>
      <c r="AX57" s="369">
        <f t="shared" si="27"/>
        <v>0</v>
      </c>
      <c r="AY57" s="370">
        <f t="shared" si="7"/>
        <v>0</v>
      </c>
      <c r="AZ57" s="247"/>
      <c r="BA57" s="248"/>
      <c r="BB57" s="249"/>
      <c r="BC57" s="368">
        <f t="shared" si="8"/>
        <v>0</v>
      </c>
      <c r="BD57" s="250"/>
      <c r="BE57" s="369">
        <f t="shared" si="28"/>
        <v>0</v>
      </c>
      <c r="BF57" s="370">
        <f t="shared" si="9"/>
        <v>0</v>
      </c>
      <c r="BG57" s="247"/>
      <c r="BH57" s="248"/>
      <c r="BI57" s="378"/>
      <c r="BJ57" s="368">
        <f t="shared" si="10"/>
        <v>0</v>
      </c>
      <c r="BK57" s="250"/>
      <c r="BL57" s="369">
        <f t="shared" si="29"/>
        <v>0</v>
      </c>
      <c r="BM57" s="370">
        <f t="shared" si="11"/>
        <v>0</v>
      </c>
      <c r="BN57" s="247"/>
      <c r="BO57" s="248"/>
      <c r="BP57" s="249"/>
      <c r="BQ57" s="368">
        <f t="shared" si="12"/>
        <v>0</v>
      </c>
      <c r="BR57" s="250"/>
      <c r="BS57" s="369">
        <f t="shared" si="30"/>
        <v>0</v>
      </c>
      <c r="BT57" s="561">
        <f t="shared" si="13"/>
        <v>0</v>
      </c>
      <c r="BU57" s="382">
        <f t="shared" si="31"/>
        <v>0</v>
      </c>
      <c r="BV57" s="371">
        <f t="shared" si="31"/>
        <v>0</v>
      </c>
      <c r="BW57" s="370">
        <f t="shared" si="31"/>
        <v>0</v>
      </c>
      <c r="BX57" s="238"/>
      <c r="BY57" s="238"/>
      <c r="BZ57" s="238"/>
      <c r="CA57" s="238"/>
      <c r="CB57" s="238"/>
      <c r="CC57" s="238"/>
      <c r="CD57" s="238"/>
      <c r="CE57" s="238"/>
      <c r="CF57" s="238"/>
      <c r="CG57" s="238"/>
      <c r="CH57" s="238"/>
      <c r="CI57" s="238"/>
      <c r="CJ57" s="238"/>
      <c r="CK57" s="238"/>
      <c r="CL57" s="238"/>
      <c r="CM57" s="238"/>
      <c r="CN57" s="238"/>
      <c r="CO57" s="238"/>
      <c r="CP57" s="238"/>
      <c r="CQ57" s="238"/>
      <c r="CR57" s="238"/>
      <c r="CS57" s="238"/>
      <c r="CT57" s="238"/>
      <c r="CU57" s="238"/>
      <c r="CV57" s="238"/>
      <c r="CW57" s="238"/>
      <c r="CX57" s="238"/>
      <c r="CY57" s="238"/>
      <c r="CZ57" s="238"/>
      <c r="DA57" s="238"/>
      <c r="DB57" s="238"/>
      <c r="DC57" s="238"/>
      <c r="DD57" s="238"/>
      <c r="DE57" s="238"/>
      <c r="DF57" s="238"/>
      <c r="DG57" s="238"/>
      <c r="DH57" s="238"/>
    </row>
    <row r="58" spans="1:112" s="71" customFormat="1" ht="20.149999999999999" customHeight="1">
      <c r="A58" s="1417"/>
      <c r="B58" s="1418"/>
      <c r="C58" s="1432" t="s">
        <v>286</v>
      </c>
      <c r="D58" s="1433"/>
      <c r="E58" s="1433"/>
      <c r="F58" s="1196"/>
      <c r="G58" s="371">
        <f>ROUND(SUM(G15:G57),0)</f>
        <v>0</v>
      </c>
      <c r="H58" s="369">
        <f>ROUND(SUM(H15:H57),0)</f>
        <v>0</v>
      </c>
      <c r="I58" s="372">
        <f>ROUND(SUM(I15:I57),0)</f>
        <v>0</v>
      </c>
      <c r="J58" s="1432" t="s">
        <v>286</v>
      </c>
      <c r="K58" s="1433"/>
      <c r="L58" s="1433"/>
      <c r="M58" s="1196"/>
      <c r="N58" s="371">
        <f>ROUND(SUM(N15:N57),0)</f>
        <v>0</v>
      </c>
      <c r="O58" s="369">
        <f>ROUND(SUM(O15:O57),0)</f>
        <v>0</v>
      </c>
      <c r="P58" s="372">
        <f>ROUND(SUM(P15:P57),0)</f>
        <v>0</v>
      </c>
      <c r="Q58" s="1432" t="s">
        <v>286</v>
      </c>
      <c r="R58" s="1433"/>
      <c r="S58" s="1433"/>
      <c r="T58" s="1196"/>
      <c r="U58" s="371">
        <f>ROUND(SUM(U15:U57),0)</f>
        <v>0</v>
      </c>
      <c r="V58" s="369">
        <f>ROUND(SUM(V15:V57),0)</f>
        <v>0</v>
      </c>
      <c r="W58" s="372">
        <f>ROUND(SUM(W15:W57),0)</f>
        <v>0</v>
      </c>
      <c r="X58" s="1432" t="s">
        <v>286</v>
      </c>
      <c r="Y58" s="1433"/>
      <c r="Z58" s="1433"/>
      <c r="AA58" s="1196"/>
      <c r="AB58" s="371">
        <f>ROUND(SUM(AB15:AB57),0)</f>
        <v>0</v>
      </c>
      <c r="AC58" s="369">
        <f>ROUND(SUM(AC15:AC57),0)</f>
        <v>0</v>
      </c>
      <c r="AD58" s="372">
        <f>ROUND(SUM(AD15:AD57),0)</f>
        <v>0</v>
      </c>
      <c r="AE58" s="1432" t="s">
        <v>286</v>
      </c>
      <c r="AF58" s="1433"/>
      <c r="AG58" s="1433"/>
      <c r="AH58" s="1196"/>
      <c r="AI58" s="371">
        <f>ROUND(SUM(AI15:AI57),0)</f>
        <v>0</v>
      </c>
      <c r="AJ58" s="369">
        <f>ROUND(SUM(AJ15:AJ57),0)</f>
        <v>0</v>
      </c>
      <c r="AK58" s="372">
        <f>SUM(AK15:AK57)</f>
        <v>0</v>
      </c>
      <c r="AL58" s="1432" t="s">
        <v>286</v>
      </c>
      <c r="AM58" s="1433"/>
      <c r="AN58" s="1433"/>
      <c r="AO58" s="1196"/>
      <c r="AP58" s="371">
        <f>ROUND(SUM(AP15:AP57),0)</f>
        <v>0</v>
      </c>
      <c r="AQ58" s="369">
        <f>ROUND(SUM(AQ15:AQ57),0)</f>
        <v>0</v>
      </c>
      <c r="AR58" s="372">
        <f>ROUND(SUM(AR15:AR57),0)</f>
        <v>0</v>
      </c>
      <c r="AS58" s="1432" t="s">
        <v>286</v>
      </c>
      <c r="AT58" s="1433"/>
      <c r="AU58" s="1433"/>
      <c r="AV58" s="1196"/>
      <c r="AW58" s="371">
        <f>ROUND(SUM(AW15:AW57),0)</f>
        <v>0</v>
      </c>
      <c r="AX58" s="369">
        <f>ROUND(SUM(AX15:AX57),0)</f>
        <v>0</v>
      </c>
      <c r="AY58" s="372">
        <f>ROUND(SUM(AY15:AY57),0)</f>
        <v>0</v>
      </c>
      <c r="AZ58" s="1432" t="s">
        <v>286</v>
      </c>
      <c r="BA58" s="1433"/>
      <c r="BB58" s="1433"/>
      <c r="BC58" s="1196"/>
      <c r="BD58" s="371">
        <f>ROUND(SUM(BD15:BD57),0)</f>
        <v>0</v>
      </c>
      <c r="BE58" s="369">
        <f>ROUND(SUM(BE15:BE57),0)</f>
        <v>0</v>
      </c>
      <c r="BF58" s="372">
        <f>ROUND(SUM(BF15:BF57),0)</f>
        <v>0</v>
      </c>
      <c r="BG58" s="1432" t="s">
        <v>286</v>
      </c>
      <c r="BH58" s="1433"/>
      <c r="BI58" s="1433"/>
      <c r="BJ58" s="1196"/>
      <c r="BK58" s="371">
        <f>ROUND(SUM(BK15:BK57),0)</f>
        <v>0</v>
      </c>
      <c r="BL58" s="369">
        <f>ROUND(SUM(BL15:BL57),0)</f>
        <v>0</v>
      </c>
      <c r="BM58" s="372">
        <f>ROUND(SUM(BM15:BM57),0)</f>
        <v>0</v>
      </c>
      <c r="BN58" s="1432" t="s">
        <v>286</v>
      </c>
      <c r="BO58" s="1433"/>
      <c r="BP58" s="1433"/>
      <c r="BQ58" s="1196"/>
      <c r="BR58" s="371">
        <f>ROUND(SUM(BR15:BR57),0)</f>
        <v>0</v>
      </c>
      <c r="BS58" s="369">
        <f>ROUND(SUM(BS15:BS57),0)</f>
        <v>0</v>
      </c>
      <c r="BT58" s="562">
        <f>ROUND(SUM(BT15:BT57),0)</f>
        <v>0</v>
      </c>
      <c r="BU58" s="383">
        <f>SUM(BU15:BU57)</f>
        <v>0</v>
      </c>
      <c r="BV58" s="371">
        <f t="shared" ref="BV58:BW58" si="32">SUM(BV15:BV57)</f>
        <v>0</v>
      </c>
      <c r="BW58" s="372">
        <f t="shared" si="32"/>
        <v>0</v>
      </c>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row>
    <row r="59" spans="1:112" s="71" customFormat="1" ht="20.149999999999999" customHeight="1">
      <c r="A59" s="1419" t="s">
        <v>287</v>
      </c>
      <c r="B59" s="1420"/>
      <c r="C59" s="1193"/>
      <c r="D59" s="1193"/>
      <c r="E59" s="1431"/>
      <c r="F59" s="376">
        <f>SUM(F15:F57)</f>
        <v>0</v>
      </c>
      <c r="G59" s="576"/>
      <c r="H59" s="577"/>
      <c r="I59" s="578"/>
      <c r="J59" s="1192"/>
      <c r="K59" s="1193"/>
      <c r="L59" s="1431"/>
      <c r="M59" s="376">
        <f>SUM(M15:M57)</f>
        <v>0</v>
      </c>
      <c r="N59" s="576"/>
      <c r="O59" s="577"/>
      <c r="P59" s="578"/>
      <c r="Q59" s="1192"/>
      <c r="R59" s="1193"/>
      <c r="S59" s="1431"/>
      <c r="T59" s="376">
        <f>SUM(T15:T57)</f>
        <v>0</v>
      </c>
      <c r="U59" s="576"/>
      <c r="V59" s="577"/>
      <c r="W59" s="578"/>
      <c r="X59" s="1192"/>
      <c r="Y59" s="1193"/>
      <c r="Z59" s="1431"/>
      <c r="AA59" s="376">
        <f>SUM(AA15:AA57)</f>
        <v>0</v>
      </c>
      <c r="AB59" s="576"/>
      <c r="AC59" s="577"/>
      <c r="AD59" s="578"/>
      <c r="AE59" s="1192"/>
      <c r="AF59" s="1193"/>
      <c r="AG59" s="1431"/>
      <c r="AH59" s="376"/>
      <c r="AI59" s="576"/>
      <c r="AJ59" s="577"/>
      <c r="AK59" s="578"/>
      <c r="AL59" s="1192"/>
      <c r="AM59" s="1193"/>
      <c r="AN59" s="1431"/>
      <c r="AO59" s="376">
        <f>SUM(AO15:AO57)</f>
        <v>0</v>
      </c>
      <c r="AP59" s="576"/>
      <c r="AQ59" s="577"/>
      <c r="AR59" s="578"/>
      <c r="AS59" s="1192"/>
      <c r="AT59" s="1193"/>
      <c r="AU59" s="1431"/>
      <c r="AV59" s="376">
        <f>SUM(AV15:AV57)</f>
        <v>0</v>
      </c>
      <c r="AW59" s="576"/>
      <c r="AX59" s="577"/>
      <c r="AY59" s="578"/>
      <c r="AZ59" s="1192"/>
      <c r="BA59" s="1193"/>
      <c r="BB59" s="1431"/>
      <c r="BC59" s="376">
        <f>SUM(BC15:BC57)</f>
        <v>0</v>
      </c>
      <c r="BD59" s="576"/>
      <c r="BE59" s="577"/>
      <c r="BF59" s="578"/>
      <c r="BG59" s="1192"/>
      <c r="BH59" s="1193"/>
      <c r="BI59" s="1431"/>
      <c r="BJ59" s="376">
        <f>SUM(BJ15:BJ57)</f>
        <v>0</v>
      </c>
      <c r="BK59" s="576"/>
      <c r="BL59" s="577"/>
      <c r="BM59" s="578"/>
      <c r="BN59" s="1192"/>
      <c r="BO59" s="1193"/>
      <c r="BP59" s="1431"/>
      <c r="BQ59" s="376">
        <f>SUM(BQ15:BQ57)</f>
        <v>0</v>
      </c>
      <c r="BR59" s="576"/>
      <c r="BS59" s="577"/>
      <c r="BT59" s="576"/>
      <c r="BU59" s="281"/>
      <c r="BV59" s="282"/>
      <c r="BW59" s="86"/>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row>
    <row r="60" spans="1:112" ht="20.149999999999999" customHeight="1">
      <c r="A60" s="1421" t="s">
        <v>288</v>
      </c>
      <c r="B60" s="1422"/>
      <c r="C60" s="254"/>
      <c r="D60" s="254"/>
      <c r="E60" s="254"/>
      <c r="F60" s="491"/>
      <c r="G60" s="256"/>
      <c r="H60" s="377">
        <f>I60-G60</f>
        <v>0</v>
      </c>
      <c r="I60" s="257"/>
      <c r="J60" s="253"/>
      <c r="K60" s="121"/>
      <c r="L60" s="254"/>
      <c r="M60" s="491"/>
      <c r="N60" s="343"/>
      <c r="O60" s="377">
        <f>P60-N60</f>
        <v>0</v>
      </c>
      <c r="P60" s="257"/>
      <c r="Q60" s="126"/>
      <c r="R60" s="254"/>
      <c r="S60" s="254"/>
      <c r="T60" s="494"/>
      <c r="U60" s="256"/>
      <c r="V60" s="377">
        <f>W60-U60</f>
        <v>0</v>
      </c>
      <c r="W60" s="257"/>
      <c r="X60" s="253"/>
      <c r="Y60" s="254"/>
      <c r="Z60" s="121"/>
      <c r="AA60" s="491"/>
      <c r="AB60" s="256"/>
      <c r="AC60" s="377">
        <f>AD60-AB60</f>
        <v>0</v>
      </c>
      <c r="AD60" s="257"/>
      <c r="AE60" s="253"/>
      <c r="AF60" s="121"/>
      <c r="AG60" s="254"/>
      <c r="AH60" s="491"/>
      <c r="AI60" s="343"/>
      <c r="AJ60" s="314">
        <f>AK60-AI60</f>
        <v>0</v>
      </c>
      <c r="AK60" s="257"/>
      <c r="AL60" s="126"/>
      <c r="AM60" s="254"/>
      <c r="AN60" s="254"/>
      <c r="AO60" s="491"/>
      <c r="AP60" s="256"/>
      <c r="AQ60" s="314">
        <f>AR60-AP60</f>
        <v>0</v>
      </c>
      <c r="AR60" s="257"/>
      <c r="AS60" s="253"/>
      <c r="AT60" s="254"/>
      <c r="AU60" s="254"/>
      <c r="AV60" s="491"/>
      <c r="AW60" s="256"/>
      <c r="AX60" s="314">
        <f>AY60-AW60</f>
        <v>0</v>
      </c>
      <c r="AY60" s="257"/>
      <c r="AZ60" s="253"/>
      <c r="BA60" s="254"/>
      <c r="BB60" s="254"/>
      <c r="BC60" s="255"/>
      <c r="BD60" s="256"/>
      <c r="BE60" s="314">
        <f>BF60-BD60</f>
        <v>0</v>
      </c>
      <c r="BF60" s="257"/>
      <c r="BG60" s="253"/>
      <c r="BH60" s="254"/>
      <c r="BI60" s="254"/>
      <c r="BJ60" s="491"/>
      <c r="BK60" s="256"/>
      <c r="BL60" s="314">
        <f>BM60-BK60</f>
        <v>0</v>
      </c>
      <c r="BM60" s="257"/>
      <c r="BN60" s="253"/>
      <c r="BO60" s="254"/>
      <c r="BP60" s="254"/>
      <c r="BQ60" s="491"/>
      <c r="BR60" s="256"/>
      <c r="BS60" s="314">
        <f>BT60-BR60</f>
        <v>0</v>
      </c>
      <c r="BT60" s="563"/>
      <c r="BU60" s="285"/>
      <c r="BV60" s="282"/>
      <c r="BW60" s="79"/>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row>
    <row r="61" spans="1:112" s="71" customFormat="1" ht="20.149999999999999" customHeight="1">
      <c r="A61" s="1421" t="s">
        <v>289</v>
      </c>
      <c r="B61" s="1422"/>
      <c r="C61" s="573"/>
      <c r="D61" s="76"/>
      <c r="E61" s="87"/>
      <c r="F61" s="492"/>
      <c r="G61" s="552">
        <f>ROUND(G58*G60,0)</f>
        <v>0</v>
      </c>
      <c r="H61" s="369">
        <f>I61-G61</f>
        <v>0</v>
      </c>
      <c r="I61" s="553">
        <f>ROUND(I58*I60,0)</f>
        <v>0</v>
      </c>
      <c r="J61" s="283"/>
      <c r="K61" s="76"/>
      <c r="L61" s="87"/>
      <c r="M61" s="492"/>
      <c r="N61" s="552">
        <f>ROUND(N58*N60,0)</f>
        <v>0</v>
      </c>
      <c r="O61" s="369">
        <f>P61-N61</f>
        <v>0</v>
      </c>
      <c r="P61" s="553">
        <f>ROUND(P58*P60,0)</f>
        <v>0</v>
      </c>
      <c r="Q61" s="283"/>
      <c r="R61" s="76"/>
      <c r="S61" s="87"/>
      <c r="T61" s="492"/>
      <c r="U61" s="552">
        <f>ROUND(U58*U60,0)</f>
        <v>0</v>
      </c>
      <c r="V61" s="369">
        <f>W61-U61</f>
        <v>0</v>
      </c>
      <c r="W61" s="553">
        <f>ROUND(W58*W60,0)</f>
        <v>0</v>
      </c>
      <c r="X61" s="283"/>
      <c r="Y61" s="76"/>
      <c r="Z61" s="87"/>
      <c r="AA61" s="492"/>
      <c r="AB61" s="552">
        <f>ROUND(AB58*AB60,0)</f>
        <v>0</v>
      </c>
      <c r="AC61" s="369">
        <f>AD61-AB61</f>
        <v>0</v>
      </c>
      <c r="AD61" s="553">
        <f>ROUND(AD58*AD60,0)</f>
        <v>0</v>
      </c>
      <c r="AE61" s="283"/>
      <c r="AF61" s="76"/>
      <c r="AG61" s="87"/>
      <c r="AH61" s="492"/>
      <c r="AI61" s="552">
        <f>ROUND(AI58*AI60,0)</f>
        <v>0</v>
      </c>
      <c r="AJ61" s="369">
        <f>AK61-AI61</f>
        <v>0</v>
      </c>
      <c r="AK61" s="553">
        <f>ROUND(AK58*AK60,0)</f>
        <v>0</v>
      </c>
      <c r="AL61" s="283"/>
      <c r="AM61" s="76"/>
      <c r="AN61" s="87"/>
      <c r="AO61" s="492"/>
      <c r="AP61" s="521">
        <f>ROUND(AP58*AP60,0)</f>
        <v>0</v>
      </c>
      <c r="AQ61" s="373">
        <f>AR61-AP61</f>
        <v>0</v>
      </c>
      <c r="AR61" s="466">
        <f>ROUND(AR58*AR60,0)</f>
        <v>0</v>
      </c>
      <c r="AS61" s="283"/>
      <c r="AT61" s="76"/>
      <c r="AU61" s="87"/>
      <c r="AV61" s="492"/>
      <c r="AW61" s="552">
        <f>ROUND(AW58*AW60,0)</f>
        <v>0</v>
      </c>
      <c r="AX61" s="369">
        <f>AY61-AW61</f>
        <v>0</v>
      </c>
      <c r="AY61" s="553">
        <f>ROUND(AY58*AY60,0)</f>
        <v>0</v>
      </c>
      <c r="AZ61" s="283"/>
      <c r="BA61" s="76"/>
      <c r="BB61" s="87"/>
      <c r="BC61" s="747"/>
      <c r="BD61" s="552">
        <f>ROUND(BD58*BD60,0)</f>
        <v>0</v>
      </c>
      <c r="BE61" s="369">
        <f>BF61-BD61</f>
        <v>0</v>
      </c>
      <c r="BF61" s="553">
        <f>ROUND(BF58*BF60,0)</f>
        <v>0</v>
      </c>
      <c r="BG61" s="283"/>
      <c r="BH61" s="76"/>
      <c r="BI61" s="87"/>
      <c r="BJ61" s="492"/>
      <c r="BK61" s="552">
        <f>ROUND(BK58*BK60,0)</f>
        <v>0</v>
      </c>
      <c r="BL61" s="369">
        <f>BM61-BK61</f>
        <v>0</v>
      </c>
      <c r="BM61" s="553">
        <f>ROUND(BM58*BM60,0)</f>
        <v>0</v>
      </c>
      <c r="BN61" s="283"/>
      <c r="BO61" s="76"/>
      <c r="BP61" s="87"/>
      <c r="BQ61" s="492"/>
      <c r="BR61" s="552">
        <f>ROUND(BR58*BR60,0)</f>
        <v>0</v>
      </c>
      <c r="BS61" s="369">
        <f>BT61-BR61</f>
        <v>0</v>
      </c>
      <c r="BT61" s="564">
        <f>ROUND(BT58*BT60,0)</f>
        <v>0</v>
      </c>
      <c r="BU61" s="383">
        <f t="shared" ref="BU61:BW61" si="33">SUM(G61,N61,U61,AB61,AI61,AP61,AW61,BD61,BK61,BR61)</f>
        <v>0</v>
      </c>
      <c r="BV61" s="554">
        <f t="shared" si="33"/>
        <v>0</v>
      </c>
      <c r="BW61" s="372">
        <f t="shared" si="33"/>
        <v>0</v>
      </c>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row>
    <row r="62" spans="1:112" s="71" customFormat="1" ht="16" thickBot="1">
      <c r="A62" s="1423" t="s">
        <v>290</v>
      </c>
      <c r="B62" s="1424"/>
      <c r="C62" s="574"/>
      <c r="D62" s="127"/>
      <c r="E62" s="127"/>
      <c r="F62" s="493"/>
      <c r="G62" s="522">
        <f>G58+G61</f>
        <v>0</v>
      </c>
      <c r="H62" s="374">
        <f>H58+H61</f>
        <v>0</v>
      </c>
      <c r="I62" s="375">
        <f>I58+I61</f>
        <v>0</v>
      </c>
      <c r="J62" s="284"/>
      <c r="K62" s="127"/>
      <c r="L62" s="127"/>
      <c r="M62" s="493"/>
      <c r="N62" s="522">
        <f>N58+N61</f>
        <v>0</v>
      </c>
      <c r="O62" s="374">
        <f>O58+O61</f>
        <v>0</v>
      </c>
      <c r="P62" s="375">
        <f>P58+P61</f>
        <v>0</v>
      </c>
      <c r="Q62" s="284"/>
      <c r="R62" s="127"/>
      <c r="S62" s="127"/>
      <c r="T62" s="493"/>
      <c r="U62" s="522">
        <f>U58+U61</f>
        <v>0</v>
      </c>
      <c r="V62" s="374">
        <f>V58+V61</f>
        <v>0</v>
      </c>
      <c r="W62" s="375">
        <f>W58+W61</f>
        <v>0</v>
      </c>
      <c r="X62" s="284"/>
      <c r="Y62" s="127"/>
      <c r="Z62" s="127"/>
      <c r="AA62" s="493"/>
      <c r="AB62" s="522">
        <f>AB58+AB61</f>
        <v>0</v>
      </c>
      <c r="AC62" s="374">
        <f>AC58+AC61</f>
        <v>0</v>
      </c>
      <c r="AD62" s="375">
        <f>AD58+AD61</f>
        <v>0</v>
      </c>
      <c r="AE62" s="284"/>
      <c r="AF62" s="127"/>
      <c r="AG62" s="127"/>
      <c r="AH62" s="493"/>
      <c r="AI62" s="522">
        <f>AI58+AI61</f>
        <v>0</v>
      </c>
      <c r="AJ62" s="374">
        <f>AJ58+AJ61</f>
        <v>0</v>
      </c>
      <c r="AK62" s="375">
        <f>AK58+AK61</f>
        <v>0</v>
      </c>
      <c r="AL62" s="284"/>
      <c r="AM62" s="127"/>
      <c r="AN62" s="127"/>
      <c r="AO62" s="493"/>
      <c r="AP62" s="522">
        <f>AP58+AP61</f>
        <v>0</v>
      </c>
      <c r="AQ62" s="374">
        <f>AQ58+AQ61</f>
        <v>0</v>
      </c>
      <c r="AR62" s="375">
        <f>AR58+AR61</f>
        <v>0</v>
      </c>
      <c r="AS62" s="284"/>
      <c r="AT62" s="127"/>
      <c r="AU62" s="127"/>
      <c r="AV62" s="493"/>
      <c r="AW62" s="522">
        <f>AW58+AW61</f>
        <v>0</v>
      </c>
      <c r="AX62" s="374">
        <f>AX58+AX61</f>
        <v>0</v>
      </c>
      <c r="AY62" s="375">
        <f>AY58+AY61</f>
        <v>0</v>
      </c>
      <c r="AZ62" s="284"/>
      <c r="BA62" s="127"/>
      <c r="BB62" s="127"/>
      <c r="BC62" s="128"/>
      <c r="BD62" s="522">
        <f>BD58+BD61</f>
        <v>0</v>
      </c>
      <c r="BE62" s="374">
        <f>BE58+BE61</f>
        <v>0</v>
      </c>
      <c r="BF62" s="375">
        <f>BF58+BF61</f>
        <v>0</v>
      </c>
      <c r="BG62" s="284"/>
      <c r="BH62" s="127"/>
      <c r="BI62" s="127"/>
      <c r="BJ62" s="493"/>
      <c r="BK62" s="522">
        <f>BK58+BK61</f>
        <v>0</v>
      </c>
      <c r="BL62" s="374">
        <f>BL58+BL61</f>
        <v>0</v>
      </c>
      <c r="BM62" s="375">
        <f>BM58+BM61</f>
        <v>0</v>
      </c>
      <c r="BN62" s="284"/>
      <c r="BO62" s="127"/>
      <c r="BP62" s="127"/>
      <c r="BQ62" s="493"/>
      <c r="BR62" s="522">
        <f>BR58+BR61</f>
        <v>0</v>
      </c>
      <c r="BS62" s="374">
        <f>BS58+BS61</f>
        <v>0</v>
      </c>
      <c r="BT62" s="565">
        <f>BT58+BT61</f>
        <v>0</v>
      </c>
      <c r="BU62" s="379">
        <f t="shared" ref="BU62:BW62" si="34">SUM(G62,N62,U62,AB62,AI62,AP62,AW62,BD62,BK62,BR62)</f>
        <v>0</v>
      </c>
      <c r="BV62" s="380">
        <f t="shared" si="34"/>
        <v>0</v>
      </c>
      <c r="BW62" s="381">
        <f t="shared" si="34"/>
        <v>0</v>
      </c>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row>
    <row r="63" spans="1:112">
      <c r="A63" s="575"/>
      <c r="B63" s="575"/>
      <c r="C63" s="258"/>
      <c r="D63" s="259"/>
      <c r="E63" s="259"/>
      <c r="F63" s="259"/>
      <c r="G63" s="260"/>
      <c r="H63" s="261"/>
      <c r="I63" s="260"/>
      <c r="J63" s="260"/>
      <c r="K63" s="260"/>
      <c r="L63" s="260"/>
      <c r="M63" s="260"/>
      <c r="N63" s="260"/>
      <c r="O63" s="261"/>
      <c r="P63" s="260"/>
      <c r="Q63" s="260"/>
      <c r="R63" s="260"/>
      <c r="S63" s="260"/>
      <c r="T63" s="260"/>
      <c r="U63" s="260"/>
      <c r="V63" s="261"/>
      <c r="W63" s="260"/>
      <c r="X63" s="260"/>
      <c r="Y63" s="260"/>
      <c r="Z63" s="260"/>
      <c r="AA63" s="260"/>
      <c r="AB63" s="260"/>
      <c r="AC63" s="261"/>
      <c r="AD63" s="260"/>
      <c r="AE63" s="260"/>
      <c r="AF63" s="260"/>
      <c r="AG63" s="260"/>
      <c r="AH63" s="260"/>
      <c r="AI63" s="260"/>
      <c r="AJ63" s="261"/>
      <c r="AK63" s="260"/>
      <c r="AL63" s="260"/>
      <c r="AM63" s="260"/>
      <c r="AN63" s="260"/>
      <c r="AO63" s="260"/>
      <c r="AP63" s="260"/>
      <c r="AQ63" s="261"/>
      <c r="AR63" s="260"/>
      <c r="AS63" s="260"/>
      <c r="AT63" s="260"/>
      <c r="AU63" s="260"/>
      <c r="AV63" s="260"/>
      <c r="AW63" s="260"/>
      <c r="AX63" s="261"/>
      <c r="AY63" s="260"/>
      <c r="AZ63" s="260"/>
      <c r="BA63" s="260"/>
      <c r="BB63" s="260"/>
      <c r="BC63" s="260"/>
      <c r="BD63" s="260"/>
      <c r="BE63" s="261"/>
      <c r="BF63" s="260"/>
      <c r="BG63" s="260"/>
      <c r="BH63" s="260"/>
      <c r="BI63" s="260"/>
      <c r="BJ63" s="260"/>
      <c r="BK63" s="260"/>
      <c r="BL63" s="261"/>
      <c r="BM63" s="260"/>
      <c r="BN63" s="260"/>
      <c r="BO63" s="260"/>
      <c r="BP63" s="260"/>
      <c r="BQ63" s="260"/>
      <c r="BR63" s="260"/>
      <c r="BS63" s="261"/>
      <c r="BT63" s="260"/>
      <c r="BU63" s="154"/>
      <c r="BV63" s="154"/>
      <c r="BW63" s="155"/>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row>
    <row r="64" spans="1:112">
      <c r="A64" s="262"/>
      <c r="B64" s="226"/>
      <c r="C64" s="241"/>
      <c r="D64" s="243"/>
      <c r="E64" s="243"/>
      <c r="F64" s="76"/>
      <c r="G64" s="71"/>
      <c r="H64" s="237"/>
      <c r="I64" s="71"/>
      <c r="J64" s="71"/>
      <c r="K64" s="71"/>
      <c r="L64" s="71"/>
      <c r="M64" s="71"/>
      <c r="N64" s="71"/>
      <c r="O64" s="237"/>
      <c r="P64" s="71"/>
      <c r="Q64" s="71"/>
      <c r="R64" s="71"/>
      <c r="S64" s="71"/>
      <c r="T64" s="71"/>
      <c r="U64" s="71"/>
      <c r="V64" s="237"/>
      <c r="W64" s="71"/>
      <c r="X64" s="71"/>
      <c r="Y64" s="71"/>
      <c r="Z64" s="71"/>
      <c r="AA64" s="71"/>
      <c r="AB64" s="71"/>
      <c r="AC64" s="237"/>
      <c r="AD64" s="71"/>
      <c r="AE64" s="71"/>
      <c r="AF64" s="71"/>
      <c r="AG64" s="71"/>
      <c r="AH64" s="71"/>
      <c r="AI64" s="71"/>
      <c r="AJ64" s="237"/>
      <c r="AK64" s="71"/>
      <c r="AL64" s="71"/>
      <c r="BN64" s="226"/>
      <c r="BO64" s="226"/>
      <c r="BP64" s="226"/>
      <c r="BS64" s="240"/>
      <c r="BU64" s="71"/>
      <c r="BV64" s="71"/>
      <c r="BW64" s="82"/>
      <c r="BX64" s="238"/>
      <c r="BY64" s="238"/>
      <c r="BZ64" s="238"/>
      <c r="CA64" s="238"/>
      <c r="CB64" s="238"/>
      <c r="CC64" s="238"/>
      <c r="CD64" s="238"/>
      <c r="CE64" s="238"/>
      <c r="CF64" s="238"/>
      <c r="CG64" s="238"/>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row>
    <row r="65" spans="1:112" ht="20.149999999999999" customHeight="1">
      <c r="A65" s="240"/>
      <c r="B65" s="240"/>
      <c r="C65" s="240"/>
      <c r="D65" s="240"/>
      <c r="E65" s="240"/>
      <c r="F65" s="237"/>
      <c r="G65" s="240"/>
      <c r="H65" s="237"/>
      <c r="I65" s="237"/>
      <c r="J65" s="240"/>
      <c r="K65" s="237"/>
      <c r="L65" s="237"/>
      <c r="M65" s="240"/>
      <c r="N65" s="237"/>
      <c r="O65" s="237"/>
      <c r="P65" s="240"/>
      <c r="Q65" s="237"/>
      <c r="R65" s="237"/>
      <c r="S65" s="240"/>
      <c r="T65" s="237"/>
      <c r="U65" s="237"/>
      <c r="W65" s="237"/>
      <c r="X65" s="237"/>
      <c r="Y65" s="240"/>
      <c r="Z65" s="237"/>
      <c r="AA65" s="237"/>
      <c r="AB65" s="240"/>
      <c r="AC65" s="237"/>
      <c r="AD65" s="237"/>
      <c r="AE65" s="240"/>
      <c r="AF65" s="237"/>
      <c r="AG65" s="237"/>
      <c r="AH65" s="240"/>
      <c r="AI65" s="237"/>
      <c r="AJ65" s="237"/>
      <c r="AK65" s="240"/>
      <c r="AL65" s="237"/>
      <c r="AM65" s="240"/>
      <c r="AN65" s="240"/>
      <c r="AO65" s="240"/>
      <c r="AP65" s="240"/>
      <c r="AR65" s="240"/>
      <c r="AS65" s="240"/>
      <c r="AT65" s="240"/>
      <c r="AU65" s="240"/>
      <c r="AV65" s="240"/>
      <c r="AW65" s="240"/>
      <c r="AY65" s="240"/>
      <c r="AZ65" s="240"/>
      <c r="BA65" s="240"/>
      <c r="BB65" s="240"/>
      <c r="BC65" s="240"/>
      <c r="BD65" s="240"/>
      <c r="BF65" s="240"/>
      <c r="BG65" s="240"/>
      <c r="BH65" s="240"/>
      <c r="BI65" s="240"/>
      <c r="BJ65" s="240"/>
      <c r="BK65" s="240"/>
      <c r="BM65" s="240"/>
      <c r="BN65" s="240"/>
      <c r="BO65" s="240"/>
      <c r="BP65" s="240"/>
      <c r="BQ65" s="240"/>
      <c r="BR65" s="240"/>
      <c r="BS65" s="240"/>
      <c r="BT65" s="240"/>
      <c r="BU65" s="236"/>
      <c r="BV65" s="236"/>
      <c r="BW65" s="286"/>
      <c r="BX65" s="238"/>
      <c r="BY65" s="238"/>
      <c r="BZ65" s="238"/>
      <c r="CA65" s="238"/>
      <c r="CB65" s="238"/>
      <c r="CC65" s="238"/>
      <c r="CD65" s="238"/>
      <c r="CE65" s="238"/>
      <c r="CF65" s="238"/>
      <c r="CG65" s="238"/>
      <c r="CH65" s="238"/>
      <c r="CI65" s="238"/>
      <c r="CJ65" s="238"/>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row>
    <row r="66" spans="1:112" ht="20.149999999999999" customHeight="1">
      <c r="A66" s="240"/>
      <c r="B66" s="240"/>
      <c r="C66" s="240"/>
      <c r="D66" s="240"/>
      <c r="E66" s="240"/>
      <c r="F66" s="240"/>
      <c r="G66" s="240"/>
      <c r="I66" s="240"/>
      <c r="J66" s="240"/>
      <c r="K66" s="240"/>
      <c r="L66" s="240"/>
      <c r="M66" s="240"/>
      <c r="N66" s="240"/>
      <c r="P66" s="240"/>
      <c r="Q66" s="240"/>
      <c r="R66" s="240"/>
      <c r="S66" s="240"/>
      <c r="T66" s="240"/>
      <c r="U66" s="240"/>
      <c r="W66" s="240"/>
      <c r="X66" s="240"/>
      <c r="Y66" s="240"/>
      <c r="Z66" s="240"/>
      <c r="AA66" s="240"/>
      <c r="AB66" s="240"/>
      <c r="AD66" s="240"/>
      <c r="AE66" s="240"/>
      <c r="AF66" s="240"/>
      <c r="AG66" s="240"/>
      <c r="AH66" s="240"/>
      <c r="AI66" s="240"/>
      <c r="AK66" s="240"/>
      <c r="AL66" s="240"/>
      <c r="AM66" s="240"/>
      <c r="AN66" s="240"/>
      <c r="AO66" s="240"/>
      <c r="AP66" s="240"/>
      <c r="AR66" s="240"/>
      <c r="AS66" s="240"/>
      <c r="AT66" s="240"/>
      <c r="AU66" s="240"/>
      <c r="AV66" s="240"/>
      <c r="AW66" s="240"/>
      <c r="AY66" s="240"/>
      <c r="AZ66" s="240"/>
      <c r="BA66" s="240"/>
      <c r="BB66" s="240"/>
      <c r="BC66" s="240"/>
      <c r="BD66" s="240"/>
      <c r="BF66" s="240"/>
      <c r="BG66" s="240"/>
      <c r="BH66" s="240"/>
      <c r="BI66" s="240"/>
      <c r="BJ66" s="240"/>
      <c r="BK66" s="240"/>
      <c r="BM66" s="240"/>
      <c r="BN66" s="240"/>
      <c r="BO66" s="240"/>
      <c r="BP66" s="240"/>
      <c r="BQ66" s="240"/>
      <c r="BR66" s="240"/>
      <c r="BS66" s="240"/>
      <c r="BT66" s="240"/>
      <c r="BU66" s="236"/>
      <c r="BV66" s="236"/>
      <c r="BW66" s="286"/>
      <c r="BX66" s="238"/>
      <c r="BY66" s="238"/>
      <c r="BZ66" s="238"/>
      <c r="CA66" s="238"/>
      <c r="CB66" s="238"/>
      <c r="CC66" s="238"/>
      <c r="CD66" s="238"/>
      <c r="CE66" s="238"/>
      <c r="CF66" s="238"/>
      <c r="CG66" s="238"/>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row>
    <row r="67" spans="1:112" s="239" customFormat="1" ht="20.149999999999999" customHeight="1">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36"/>
      <c r="BV67" s="236"/>
      <c r="BW67" s="286"/>
    </row>
    <row r="68" spans="1:112" s="239" customFormat="1" ht="20.149999999999999" customHeight="1">
      <c r="A68" s="226"/>
      <c r="B68" s="226"/>
      <c r="C68" s="241"/>
      <c r="D68" s="243"/>
      <c r="E68" s="243"/>
      <c r="F68" s="243"/>
      <c r="G68" s="226"/>
      <c r="H68" s="240"/>
      <c r="I68" s="226"/>
      <c r="J68" s="226"/>
      <c r="K68" s="226"/>
      <c r="L68" s="226"/>
      <c r="M68" s="226"/>
      <c r="N68" s="226"/>
      <c r="O68" s="240"/>
      <c r="P68" s="226"/>
      <c r="Q68" s="226"/>
      <c r="R68" s="226"/>
      <c r="S68" s="226"/>
      <c r="T68" s="226"/>
      <c r="U68" s="226"/>
      <c r="V68" s="240"/>
      <c r="W68" s="226"/>
      <c r="X68" s="226"/>
      <c r="Y68" s="226"/>
      <c r="Z68" s="226"/>
      <c r="AA68" s="226"/>
      <c r="AB68" s="226"/>
      <c r="AC68" s="240"/>
      <c r="AD68" s="226"/>
      <c r="AE68" s="226"/>
      <c r="AF68" s="226"/>
      <c r="AG68" s="226"/>
      <c r="AH68" s="226"/>
      <c r="AI68" s="226"/>
      <c r="AJ68" s="240"/>
      <c r="AK68" s="226"/>
      <c r="AL68" s="226"/>
      <c r="AM68" s="226"/>
      <c r="AN68" s="226"/>
      <c r="AO68" s="226"/>
      <c r="AP68" s="226"/>
      <c r="AQ68" s="240"/>
      <c r="AR68" s="226"/>
      <c r="AS68" s="226"/>
      <c r="AT68" s="226"/>
      <c r="AU68" s="226"/>
      <c r="AV68" s="226"/>
      <c r="AW68" s="226"/>
      <c r="AX68" s="240"/>
      <c r="AY68" s="226"/>
      <c r="AZ68" s="226"/>
      <c r="BA68" s="226"/>
      <c r="BB68" s="226"/>
      <c r="BC68" s="226"/>
      <c r="BD68" s="226"/>
      <c r="BE68" s="240"/>
      <c r="BF68" s="226"/>
      <c r="BG68" s="226"/>
      <c r="BH68" s="226"/>
      <c r="BI68" s="226"/>
      <c r="BJ68" s="226"/>
      <c r="BK68" s="226"/>
      <c r="BL68" s="240"/>
      <c r="BM68" s="226"/>
      <c r="BN68" s="226"/>
      <c r="BO68" s="226"/>
      <c r="BP68" s="226"/>
      <c r="BQ68" s="226"/>
      <c r="BR68" s="226"/>
      <c r="BS68" s="240"/>
      <c r="BT68" s="226"/>
      <c r="BU68" s="71"/>
      <c r="BV68" s="71"/>
      <c r="BW68" s="82"/>
    </row>
    <row r="69" spans="1:112" s="239" customFormat="1" ht="20.149999999999999" customHeight="1">
      <c r="A69" s="226"/>
      <c r="B69" s="226"/>
      <c r="C69" s="241"/>
      <c r="D69" s="243"/>
      <c r="E69" s="243"/>
      <c r="F69" s="243"/>
      <c r="G69" s="226"/>
      <c r="H69" s="240"/>
      <c r="I69" s="226"/>
      <c r="J69" s="226"/>
      <c r="K69" s="226"/>
      <c r="L69" s="226"/>
      <c r="M69" s="226"/>
      <c r="N69" s="226"/>
      <c r="O69" s="240"/>
      <c r="P69" s="226"/>
      <c r="Q69" s="226"/>
      <c r="R69" s="226"/>
      <c r="S69" s="226"/>
      <c r="T69" s="226"/>
      <c r="U69" s="226"/>
      <c r="V69" s="240"/>
      <c r="W69" s="226"/>
      <c r="X69" s="226"/>
      <c r="Y69" s="226"/>
      <c r="Z69" s="226"/>
      <c r="AA69" s="226"/>
      <c r="AB69" s="226"/>
      <c r="AC69" s="240"/>
      <c r="AD69" s="226"/>
      <c r="AE69" s="226"/>
      <c r="AF69" s="226"/>
      <c r="AG69" s="226"/>
      <c r="AH69" s="226"/>
      <c r="AI69" s="226"/>
      <c r="AJ69" s="240"/>
      <c r="AK69" s="226"/>
      <c r="AL69" s="226"/>
      <c r="AM69" s="226"/>
      <c r="AN69" s="226"/>
      <c r="AO69" s="226"/>
      <c r="AP69" s="226"/>
      <c r="AQ69" s="240"/>
      <c r="AR69" s="226"/>
      <c r="AS69" s="226"/>
      <c r="AT69" s="226"/>
      <c r="AU69" s="226"/>
      <c r="AV69" s="226"/>
      <c r="AW69" s="226"/>
      <c r="AX69" s="240"/>
      <c r="AY69" s="226"/>
      <c r="AZ69" s="226"/>
      <c r="BA69" s="226"/>
      <c r="BB69" s="226"/>
      <c r="BC69" s="226"/>
      <c r="BD69" s="226"/>
      <c r="BE69" s="240"/>
      <c r="BF69" s="226"/>
      <c r="BG69" s="226"/>
      <c r="BH69" s="226"/>
      <c r="BI69" s="226"/>
      <c r="BJ69" s="226"/>
      <c r="BK69" s="226"/>
      <c r="BL69" s="240"/>
      <c r="BM69" s="226"/>
      <c r="BN69" s="226"/>
      <c r="BO69" s="226"/>
      <c r="BP69" s="226"/>
      <c r="BQ69" s="226"/>
      <c r="BR69" s="226"/>
      <c r="BS69" s="240"/>
      <c r="BT69" s="226"/>
      <c r="BU69" s="71"/>
      <c r="BV69" s="71"/>
      <c r="BW69" s="82"/>
    </row>
    <row r="70" spans="1:112" ht="20.149999999999999" customHeight="1">
      <c r="B70" s="226"/>
      <c r="C70" s="241"/>
      <c r="D70" s="243"/>
      <c r="E70" s="243"/>
      <c r="F70" s="243"/>
      <c r="BN70" s="226"/>
      <c r="BO70" s="226"/>
      <c r="BP70" s="226"/>
      <c r="BS70" s="240"/>
      <c r="BU70" s="71"/>
      <c r="BV70" s="71"/>
      <c r="BW70" s="82"/>
      <c r="BX70" s="238"/>
      <c r="BY70" s="238"/>
      <c r="BZ70" s="238"/>
      <c r="CA70" s="238"/>
      <c r="CB70" s="238"/>
      <c r="CC70" s="238"/>
      <c r="CD70" s="238"/>
      <c r="CE70" s="238"/>
      <c r="CF70" s="238"/>
      <c r="CG70" s="238"/>
      <c r="CH70" s="238"/>
      <c r="CI70" s="238"/>
      <c r="CJ70" s="238"/>
      <c r="CK70" s="238"/>
      <c r="CL70" s="238"/>
      <c r="CM70" s="238"/>
      <c r="CN70" s="238"/>
      <c r="CO70" s="238"/>
      <c r="CP70" s="238"/>
      <c r="CQ70" s="238"/>
      <c r="CR70" s="238"/>
      <c r="CS70" s="238"/>
      <c r="CT70" s="238"/>
      <c r="CU70" s="238"/>
      <c r="CV70" s="238"/>
      <c r="CW70" s="238"/>
      <c r="CX70" s="238"/>
      <c r="CY70" s="238"/>
      <c r="CZ70" s="238"/>
      <c r="DA70" s="238"/>
      <c r="DB70" s="238"/>
      <c r="DC70" s="238"/>
      <c r="DD70" s="238"/>
      <c r="DE70" s="238"/>
      <c r="DF70" s="238"/>
      <c r="DG70" s="238"/>
      <c r="DH70" s="238"/>
    </row>
    <row r="71" spans="1:112" ht="20.149999999999999" customHeight="1">
      <c r="B71" s="226"/>
      <c r="C71" s="241"/>
      <c r="D71" s="243"/>
      <c r="E71" s="243"/>
      <c r="F71" s="243"/>
      <c r="BN71" s="226"/>
      <c r="BO71" s="226"/>
      <c r="BP71" s="226"/>
      <c r="BS71" s="240"/>
      <c r="BU71" s="71"/>
      <c r="BV71" s="71"/>
      <c r="BW71" s="82"/>
      <c r="BX71" s="238"/>
      <c r="BY71" s="238"/>
      <c r="BZ71" s="238"/>
      <c r="CA71" s="238"/>
      <c r="CB71" s="238"/>
      <c r="CC71" s="238"/>
      <c r="CD71" s="238"/>
      <c r="CE71" s="238"/>
      <c r="CF71" s="238"/>
      <c r="CG71" s="238"/>
      <c r="CH71" s="238"/>
      <c r="CI71" s="238"/>
      <c r="CJ71" s="238"/>
      <c r="CK71" s="238"/>
      <c r="CL71" s="238"/>
      <c r="CM71" s="238"/>
      <c r="CN71" s="238"/>
      <c r="CO71" s="238"/>
      <c r="CP71" s="238"/>
      <c r="CQ71" s="238"/>
      <c r="CR71" s="238"/>
      <c r="CS71" s="238"/>
      <c r="CT71" s="238"/>
      <c r="CU71" s="238"/>
      <c r="CV71" s="238"/>
      <c r="CW71" s="238"/>
      <c r="CX71" s="238"/>
      <c r="CY71" s="238"/>
      <c r="CZ71" s="238"/>
      <c r="DA71" s="238"/>
      <c r="DB71" s="238"/>
      <c r="DC71" s="238"/>
      <c r="DD71" s="238"/>
      <c r="DE71" s="238"/>
      <c r="DF71" s="238"/>
      <c r="DG71" s="238"/>
      <c r="DH71" s="238"/>
    </row>
    <row r="72" spans="1:112" ht="20.149999999999999" customHeight="1">
      <c r="B72" s="226"/>
      <c r="C72" s="241"/>
      <c r="D72" s="243"/>
      <c r="E72" s="243"/>
      <c r="F72" s="243"/>
      <c r="BN72" s="226"/>
      <c r="BO72" s="226"/>
      <c r="BP72" s="226"/>
      <c r="BS72" s="240"/>
      <c r="BU72" s="71"/>
      <c r="BV72" s="71"/>
      <c r="BW72" s="82"/>
      <c r="BX72" s="238"/>
      <c r="BY72" s="238"/>
      <c r="BZ72" s="238"/>
      <c r="CA72" s="238"/>
      <c r="CB72" s="238"/>
      <c r="CC72" s="238"/>
      <c r="CD72" s="238"/>
      <c r="CE72" s="238"/>
      <c r="CF72" s="238"/>
      <c r="CG72" s="238"/>
      <c r="CH72" s="238"/>
      <c r="CI72" s="238"/>
      <c r="CJ72" s="238"/>
      <c r="CK72" s="238"/>
      <c r="CL72" s="238"/>
      <c r="CM72" s="238"/>
      <c r="CN72" s="238"/>
      <c r="CO72" s="238"/>
      <c r="CP72" s="238"/>
      <c r="CQ72" s="238"/>
      <c r="CR72" s="238"/>
      <c r="CS72" s="238"/>
      <c r="CT72" s="238"/>
      <c r="CU72" s="238"/>
      <c r="CV72" s="238"/>
      <c r="CW72" s="238"/>
      <c r="CX72" s="238"/>
      <c r="CY72" s="238"/>
      <c r="CZ72" s="238"/>
      <c r="DA72" s="238"/>
      <c r="DB72" s="238"/>
      <c r="DC72" s="238"/>
      <c r="DD72" s="238"/>
      <c r="DE72" s="238"/>
      <c r="DF72" s="238"/>
      <c r="DG72" s="238"/>
      <c r="DH72" s="238"/>
    </row>
    <row r="73" spans="1:112" ht="20.149999999999999" customHeight="1" thickBot="1">
      <c r="B73" s="226"/>
      <c r="C73" s="241"/>
      <c r="D73" s="243"/>
      <c r="E73" s="243"/>
      <c r="F73" s="243"/>
      <c r="BN73" s="226"/>
      <c r="BO73" s="226"/>
      <c r="BP73" s="226"/>
      <c r="BS73" s="240"/>
      <c r="BU73" s="71"/>
      <c r="BV73" s="71"/>
      <c r="BW73" s="82"/>
      <c r="BX73" s="238"/>
      <c r="BY73" s="238"/>
      <c r="BZ73" s="238"/>
      <c r="CA73" s="238"/>
      <c r="CB73" s="238"/>
      <c r="CC73" s="238"/>
      <c r="CD73" s="238"/>
      <c r="CE73" s="238"/>
      <c r="CF73" s="238"/>
      <c r="CG73" s="238"/>
      <c r="CH73" s="238"/>
      <c r="CI73" s="238"/>
      <c r="CJ73" s="238"/>
      <c r="CK73" s="238"/>
      <c r="CL73" s="238"/>
      <c r="CM73" s="238"/>
      <c r="CN73" s="238"/>
      <c r="CO73" s="238"/>
      <c r="CP73" s="238"/>
      <c r="CQ73" s="238"/>
      <c r="CR73" s="238"/>
      <c r="CS73" s="238"/>
      <c r="CT73" s="238"/>
      <c r="CU73" s="238"/>
      <c r="CV73" s="238"/>
      <c r="CW73" s="238"/>
      <c r="CX73" s="238"/>
      <c r="CY73" s="238"/>
      <c r="CZ73" s="238"/>
      <c r="DA73" s="238"/>
      <c r="DB73" s="238"/>
      <c r="DC73" s="238"/>
      <c r="DD73" s="238"/>
      <c r="DE73" s="238"/>
      <c r="DF73" s="238"/>
      <c r="DG73" s="238"/>
      <c r="DH73" s="238"/>
    </row>
    <row r="74" spans="1:112" s="71" customFormat="1">
      <c r="A74" s="361" t="s">
        <v>222</v>
      </c>
      <c r="B74" s="361"/>
      <c r="C74" s="185">
        <f>'Summary (4)'!$E86</f>
        <v>0</v>
      </c>
      <c r="D74" s="186">
        <f>'Summary (4)'!$E86</f>
        <v>0</v>
      </c>
      <c r="E74" s="186">
        <f>'Summary (4)'!$E86</f>
        <v>0</v>
      </c>
      <c r="F74" s="186">
        <f>'Summary (4)'!$E86</f>
        <v>0</v>
      </c>
      <c r="G74" s="186">
        <f>'Summary (4)'!$E86</f>
        <v>0</v>
      </c>
      <c r="H74" s="287">
        <f>'Summary (4)'!$E86</f>
        <v>0</v>
      </c>
      <c r="I74" s="187">
        <f>'Summary (4)'!$E86</f>
        <v>0</v>
      </c>
      <c r="J74" s="185">
        <f>'Summary (4)'!$H86</f>
        <v>0</v>
      </c>
      <c r="K74" s="186">
        <f>'Summary (4)'!$H86</f>
        <v>0</v>
      </c>
      <c r="L74" s="186">
        <f>'Summary (4)'!$H86</f>
        <v>0</v>
      </c>
      <c r="M74" s="186">
        <f>'Summary (4)'!$H86</f>
        <v>0</v>
      </c>
      <c r="N74" s="186">
        <f>'Summary (4)'!$H86</f>
        <v>0</v>
      </c>
      <c r="O74" s="287">
        <f>'Summary (4)'!$H86</f>
        <v>0</v>
      </c>
      <c r="P74" s="187">
        <f>'Summary (4)'!$H86</f>
        <v>0</v>
      </c>
      <c r="Q74" s="185">
        <f>'Summary (4)'!$K86</f>
        <v>0</v>
      </c>
      <c r="R74" s="186">
        <f>'Summary (4)'!$K86</f>
        <v>0</v>
      </c>
      <c r="S74" s="186">
        <f>'Summary (4)'!$K86</f>
        <v>0</v>
      </c>
      <c r="T74" s="186">
        <f>'Summary (4)'!$K86</f>
        <v>0</v>
      </c>
      <c r="U74" s="186">
        <f>'Summary (4)'!$K86</f>
        <v>0</v>
      </c>
      <c r="V74" s="287">
        <f>'Summary (4)'!$K86</f>
        <v>0</v>
      </c>
      <c r="W74" s="187">
        <f>'Summary (4)'!$K86</f>
        <v>0</v>
      </c>
      <c r="X74" s="185">
        <f>'Summary (4)'!$N86</f>
        <v>0</v>
      </c>
      <c r="Y74" s="186">
        <f>'Summary (4)'!$N86</f>
        <v>0</v>
      </c>
      <c r="Z74" s="186">
        <f>'Summary (4)'!$N86</f>
        <v>0</v>
      </c>
      <c r="AA74" s="186">
        <f>'Summary (4)'!$N86</f>
        <v>0</v>
      </c>
      <c r="AB74" s="186">
        <f>'Summary (4)'!$N86</f>
        <v>0</v>
      </c>
      <c r="AC74" s="287">
        <f>'Summary (4)'!$N86</f>
        <v>0</v>
      </c>
      <c r="AD74" s="187">
        <f>'Summary (4)'!$N86</f>
        <v>0</v>
      </c>
      <c r="AE74" s="185">
        <f>'Summary (4)'!$Q86</f>
        <v>0</v>
      </c>
      <c r="AF74" s="186">
        <f>'Summary (4)'!$Q86</f>
        <v>0</v>
      </c>
      <c r="AG74" s="186">
        <f>'Summary (4)'!$Q86</f>
        <v>0</v>
      </c>
      <c r="AH74" s="186">
        <f>'Summary (4)'!$Q86</f>
        <v>0</v>
      </c>
      <c r="AI74" s="186">
        <f>'Summary (4)'!$Q86</f>
        <v>0</v>
      </c>
      <c r="AJ74" s="287">
        <f>'Summary (4)'!$Q86</f>
        <v>0</v>
      </c>
      <c r="AK74" s="187">
        <f>'Summary (4)'!$Q86</f>
        <v>0</v>
      </c>
      <c r="AL74" s="185">
        <f>'Summary (4)'!$T86</f>
        <v>0</v>
      </c>
      <c r="AM74" s="186">
        <f>'Summary (4)'!$T86</f>
        <v>0</v>
      </c>
      <c r="AN74" s="186">
        <f>'Summary (4)'!$T86</f>
        <v>0</v>
      </c>
      <c r="AO74" s="186">
        <f>'Summary (4)'!$T86</f>
        <v>0</v>
      </c>
      <c r="AP74" s="186">
        <f>'Summary (4)'!$T86</f>
        <v>0</v>
      </c>
      <c r="AQ74" s="287">
        <f>'Summary (4)'!$T86</f>
        <v>0</v>
      </c>
      <c r="AR74" s="187">
        <f>'Summary (4)'!$T86</f>
        <v>0</v>
      </c>
      <c r="AS74" s="185">
        <f>'Summary (4)'!$W86</f>
        <v>0</v>
      </c>
      <c r="AT74" s="186">
        <f>'Summary (4)'!$W86</f>
        <v>0</v>
      </c>
      <c r="AU74" s="186">
        <f>'Summary (4)'!$W86</f>
        <v>0</v>
      </c>
      <c r="AV74" s="186">
        <f>'Summary (4)'!$W86</f>
        <v>0</v>
      </c>
      <c r="AW74" s="186">
        <f>'Summary (4)'!$W86</f>
        <v>0</v>
      </c>
      <c r="AX74" s="287">
        <f>'Summary (4)'!$W86</f>
        <v>0</v>
      </c>
      <c r="AY74" s="187">
        <f>'Summary (4)'!$W86</f>
        <v>0</v>
      </c>
      <c r="AZ74" s="185">
        <f>'Summary (4)'!$Z86</f>
        <v>0</v>
      </c>
      <c r="BA74" s="186">
        <f>'Summary (4)'!$Z86</f>
        <v>0</v>
      </c>
      <c r="BB74" s="186">
        <f>'Summary (4)'!$Z86</f>
        <v>0</v>
      </c>
      <c r="BC74" s="186">
        <f>'Summary (4)'!$Z86</f>
        <v>0</v>
      </c>
      <c r="BD74" s="186">
        <f>'Summary (4)'!$Z86</f>
        <v>0</v>
      </c>
      <c r="BE74" s="287">
        <f>'Summary (4)'!$Z86</f>
        <v>0</v>
      </c>
      <c r="BF74" s="187">
        <f>'Summary (4)'!$Z86</f>
        <v>0</v>
      </c>
      <c r="BG74" s="185">
        <f>'Summary (4)'!$AC86</f>
        <v>0</v>
      </c>
      <c r="BH74" s="186">
        <f>'Summary (4)'!$AC86</f>
        <v>0</v>
      </c>
      <c r="BI74" s="186">
        <f>'Summary (4)'!$AC86</f>
        <v>0</v>
      </c>
      <c r="BJ74" s="186">
        <f>'Summary (4)'!$AC86</f>
        <v>0</v>
      </c>
      <c r="BK74" s="186">
        <f>'Summary (4)'!$AC86</f>
        <v>0</v>
      </c>
      <c r="BL74" s="287">
        <f>'Summary (4)'!$AC86</f>
        <v>0</v>
      </c>
      <c r="BM74" s="187">
        <f>'Summary (4)'!$AC86</f>
        <v>0</v>
      </c>
      <c r="BN74" s="185">
        <f>'Summary (4)'!$AF86</f>
        <v>0</v>
      </c>
      <c r="BO74" s="186">
        <f>'Summary (4)'!$AF86</f>
        <v>0</v>
      </c>
      <c r="BP74" s="186">
        <f>'Summary (4)'!$AF86</f>
        <v>0</v>
      </c>
      <c r="BQ74" s="186">
        <f>'Summary (4)'!$AF86</f>
        <v>0</v>
      </c>
      <c r="BR74" s="186">
        <f>'Summary (4)'!$AF86</f>
        <v>0</v>
      </c>
      <c r="BS74" s="287">
        <f>'Summary (4)'!$AF86</f>
        <v>0</v>
      </c>
      <c r="BT74" s="187">
        <f>'Summary (4)'!$AF86</f>
        <v>0</v>
      </c>
      <c r="BU74" s="172">
        <f>BS74</f>
        <v>0</v>
      </c>
      <c r="BV74" s="172">
        <f>BT74</f>
        <v>0</v>
      </c>
      <c r="BW74" s="172">
        <f>BU74</f>
        <v>0</v>
      </c>
      <c r="BX74" s="72"/>
      <c r="BY74" s="72"/>
      <c r="BZ74" s="72"/>
      <c r="CA74" s="72"/>
      <c r="CB74" s="72"/>
      <c r="CC74" s="72"/>
      <c r="CD74" s="72"/>
      <c r="CE74" s="72"/>
      <c r="CF74" s="72"/>
      <c r="CG74" s="72"/>
      <c r="CH74" s="72"/>
      <c r="CI74" s="72"/>
      <c r="CJ74" s="72"/>
      <c r="CK74" s="72"/>
      <c r="CL74" s="72"/>
      <c r="CM74" s="72"/>
      <c r="CN74" s="72"/>
      <c r="CO74" s="72"/>
      <c r="CP74" s="72"/>
      <c r="CQ74" s="72"/>
      <c r="CR74" s="72"/>
      <c r="CS74" s="72"/>
      <c r="CT74" s="72"/>
      <c r="CU74" s="72"/>
      <c r="CV74" s="72"/>
      <c r="CW74" s="72"/>
      <c r="CX74" s="72"/>
      <c r="CY74" s="72"/>
      <c r="CZ74" s="72"/>
      <c r="DA74" s="72"/>
      <c r="DB74" s="72"/>
      <c r="DC74" s="72"/>
      <c r="DD74" s="72"/>
      <c r="DE74" s="72"/>
      <c r="DF74" s="72"/>
      <c r="DG74" s="72"/>
      <c r="DH74" s="72"/>
    </row>
    <row r="75" spans="1:112" s="71" customFormat="1">
      <c r="A75" s="362" t="s">
        <v>223</v>
      </c>
      <c r="B75" s="362"/>
      <c r="C75" s="188">
        <f>'Summary (4)'!$E87</f>
        <v>0</v>
      </c>
      <c r="D75" s="80">
        <f>'Summary (4)'!$E87</f>
        <v>0</v>
      </c>
      <c r="E75" s="80">
        <f>'Summary (4)'!$E87</f>
        <v>0</v>
      </c>
      <c r="F75" s="80">
        <f>'Summary (4)'!$E87</f>
        <v>0</v>
      </c>
      <c r="G75" s="80">
        <f>'Summary (4)'!$E87</f>
        <v>0</v>
      </c>
      <c r="H75" s="288">
        <f>'Summary (4)'!$E87</f>
        <v>0</v>
      </c>
      <c r="I75" s="189">
        <f>'Summary (4)'!$E87</f>
        <v>0</v>
      </c>
      <c r="J75" s="188">
        <f>'Summary (4)'!$H87</f>
        <v>0</v>
      </c>
      <c r="K75" s="80">
        <f>'Summary (4)'!$H87</f>
        <v>0</v>
      </c>
      <c r="L75" s="80">
        <f>'Summary (4)'!$H87</f>
        <v>0</v>
      </c>
      <c r="M75" s="80">
        <f>'Summary (4)'!$H87</f>
        <v>0</v>
      </c>
      <c r="N75" s="80">
        <f>'Summary (4)'!$H87</f>
        <v>0</v>
      </c>
      <c r="O75" s="288">
        <f>'Summary (4)'!$H87</f>
        <v>0</v>
      </c>
      <c r="P75" s="189">
        <f>'Summary (4)'!$H87</f>
        <v>0</v>
      </c>
      <c r="Q75" s="188">
        <f>'Summary (4)'!$K87</f>
        <v>0</v>
      </c>
      <c r="R75" s="80">
        <f>'Summary (4)'!$K87</f>
        <v>0</v>
      </c>
      <c r="S75" s="80">
        <f>'Summary (4)'!$K87</f>
        <v>0</v>
      </c>
      <c r="T75" s="80">
        <f>'Summary (4)'!$K87</f>
        <v>0</v>
      </c>
      <c r="U75" s="80">
        <f>'Summary (4)'!$K87</f>
        <v>0</v>
      </c>
      <c r="V75" s="288">
        <f>'Summary (4)'!$K87</f>
        <v>0</v>
      </c>
      <c r="W75" s="189">
        <f>'Summary (4)'!$K87</f>
        <v>0</v>
      </c>
      <c r="X75" s="188">
        <f>'Summary (4)'!$N87</f>
        <v>0</v>
      </c>
      <c r="Y75" s="80">
        <f>'Summary (4)'!$N87</f>
        <v>0</v>
      </c>
      <c r="Z75" s="80">
        <f>'Summary (4)'!$N87</f>
        <v>0</v>
      </c>
      <c r="AA75" s="80">
        <f>'Summary (4)'!$N87</f>
        <v>0</v>
      </c>
      <c r="AB75" s="80">
        <f>'Summary (4)'!$N87</f>
        <v>0</v>
      </c>
      <c r="AC75" s="288">
        <f>'Summary (4)'!$N87</f>
        <v>0</v>
      </c>
      <c r="AD75" s="189">
        <f>'Summary (4)'!$N87</f>
        <v>0</v>
      </c>
      <c r="AE75" s="188">
        <f>'Summary (4)'!$Q87</f>
        <v>0</v>
      </c>
      <c r="AF75" s="80">
        <f>'Summary (4)'!$Q87</f>
        <v>0</v>
      </c>
      <c r="AG75" s="80">
        <f>'Summary (4)'!$Q87</f>
        <v>0</v>
      </c>
      <c r="AH75" s="80">
        <f>'Summary (4)'!$Q87</f>
        <v>0</v>
      </c>
      <c r="AI75" s="80">
        <f>'Summary (4)'!$Q87</f>
        <v>0</v>
      </c>
      <c r="AJ75" s="288">
        <f>'Summary (4)'!$Q87</f>
        <v>0</v>
      </c>
      <c r="AK75" s="189">
        <f>'Summary (4)'!$Q87</f>
        <v>0</v>
      </c>
      <c r="AL75" s="188">
        <f>'Summary (4)'!$T87</f>
        <v>0</v>
      </c>
      <c r="AM75" s="80">
        <f>'Summary (4)'!$T87</f>
        <v>0</v>
      </c>
      <c r="AN75" s="80">
        <f>'Summary (4)'!$T87</f>
        <v>0</v>
      </c>
      <c r="AO75" s="80">
        <f>'Summary (4)'!$T87</f>
        <v>0</v>
      </c>
      <c r="AP75" s="80">
        <f>'Summary (4)'!$T87</f>
        <v>0</v>
      </c>
      <c r="AQ75" s="288">
        <f>'Summary (4)'!$T87</f>
        <v>0</v>
      </c>
      <c r="AR75" s="189">
        <f>'Summary (4)'!$T87</f>
        <v>0</v>
      </c>
      <c r="AS75" s="188">
        <f>'Summary (4)'!$W87</f>
        <v>0</v>
      </c>
      <c r="AT75" s="80">
        <f>'Summary (4)'!$W87</f>
        <v>0</v>
      </c>
      <c r="AU75" s="80">
        <f>'Summary (4)'!$W87</f>
        <v>0</v>
      </c>
      <c r="AV75" s="80">
        <f>'Summary (4)'!$W87</f>
        <v>0</v>
      </c>
      <c r="AW75" s="80">
        <f>'Summary (4)'!$W87</f>
        <v>0</v>
      </c>
      <c r="AX75" s="288">
        <f>'Summary (4)'!$W87</f>
        <v>0</v>
      </c>
      <c r="AY75" s="189">
        <f>'Summary (4)'!$W87</f>
        <v>0</v>
      </c>
      <c r="AZ75" s="188">
        <f>'Summary (4)'!$Z87</f>
        <v>0</v>
      </c>
      <c r="BA75" s="80">
        <f>'Summary (4)'!$Z87</f>
        <v>0</v>
      </c>
      <c r="BB75" s="80">
        <f>'Summary (4)'!$Z87</f>
        <v>0</v>
      </c>
      <c r="BC75" s="80">
        <f>'Summary (4)'!$Z87</f>
        <v>0</v>
      </c>
      <c r="BD75" s="80">
        <f>'Summary (4)'!$Z87</f>
        <v>0</v>
      </c>
      <c r="BE75" s="288">
        <f>'Summary (4)'!$Z87</f>
        <v>0</v>
      </c>
      <c r="BF75" s="189">
        <f>'Summary (4)'!$Z87</f>
        <v>0</v>
      </c>
      <c r="BG75" s="188">
        <f>'Summary (4)'!$AC87</f>
        <v>0</v>
      </c>
      <c r="BH75" s="80">
        <f>'Summary (4)'!$AC87</f>
        <v>0</v>
      </c>
      <c r="BI75" s="80">
        <f>'Summary (4)'!$AC87</f>
        <v>0</v>
      </c>
      <c r="BJ75" s="80">
        <f>'Summary (4)'!$AC87</f>
        <v>0</v>
      </c>
      <c r="BK75" s="80">
        <f>'Summary (4)'!$AC87</f>
        <v>0</v>
      </c>
      <c r="BL75" s="288">
        <f>'Summary (4)'!$AC87</f>
        <v>0</v>
      </c>
      <c r="BM75" s="189">
        <f>'Summary (4)'!$AC87</f>
        <v>0</v>
      </c>
      <c r="BN75" s="188">
        <f>'Summary (4)'!$AF87</f>
        <v>0</v>
      </c>
      <c r="BO75" s="80">
        <f>'Summary (4)'!$AF87</f>
        <v>0</v>
      </c>
      <c r="BP75" s="80">
        <f>'Summary (4)'!$AF87</f>
        <v>0</v>
      </c>
      <c r="BQ75" s="80">
        <f>'Summary (4)'!$AF87</f>
        <v>0</v>
      </c>
      <c r="BR75" s="80">
        <f>'Summary (4)'!$AF87</f>
        <v>0</v>
      </c>
      <c r="BS75" s="288">
        <f>'Summary (4)'!$AF87</f>
        <v>0</v>
      </c>
      <c r="BT75" s="189">
        <f>'Summary (4)'!$AF87</f>
        <v>0</v>
      </c>
      <c r="BU75" s="80">
        <f>'Summary (4)'!AI87</f>
        <v>0</v>
      </c>
      <c r="BV75" s="80">
        <f>'Summary (4)'!AJ87</f>
        <v>0</v>
      </c>
      <c r="BW75" s="80">
        <f>'Summary (4)'!AK87</f>
        <v>0</v>
      </c>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c r="CX75" s="72"/>
      <c r="CY75" s="72"/>
      <c r="CZ75" s="72"/>
      <c r="DA75" s="72"/>
      <c r="DB75" s="72"/>
      <c r="DC75" s="72"/>
      <c r="DD75" s="72"/>
      <c r="DE75" s="72"/>
      <c r="DF75" s="72"/>
      <c r="DG75" s="72"/>
      <c r="DH75" s="72"/>
    </row>
    <row r="76" spans="1:112" s="173" customFormat="1">
      <c r="A76" s="362" t="s">
        <v>224</v>
      </c>
      <c r="B76" s="362"/>
      <c r="C76" s="188">
        <f>'Summary (4)'!$E88</f>
        <v>0</v>
      </c>
      <c r="D76" s="80">
        <f>'Summary (4)'!$E88</f>
        <v>0</v>
      </c>
      <c r="E76" s="80">
        <f>'Summary (4)'!$E88</f>
        <v>0</v>
      </c>
      <c r="F76" s="80">
        <f>'Summary (4)'!$E88</f>
        <v>0</v>
      </c>
      <c r="G76" s="80">
        <f>'Summary (4)'!$E88</f>
        <v>0</v>
      </c>
      <c r="H76" s="288">
        <f>'Summary (4)'!$E88</f>
        <v>0</v>
      </c>
      <c r="I76" s="189">
        <f>'Summary (4)'!$E88</f>
        <v>0</v>
      </c>
      <c r="J76" s="188">
        <f>'Summary (4)'!$H88</f>
        <v>0</v>
      </c>
      <c r="K76" s="80">
        <f>'Summary (4)'!$H88</f>
        <v>0</v>
      </c>
      <c r="L76" s="80">
        <f>'Summary (4)'!$H88</f>
        <v>0</v>
      </c>
      <c r="M76" s="80">
        <f>'Summary (4)'!$H88</f>
        <v>0</v>
      </c>
      <c r="N76" s="80">
        <f>'Summary (4)'!$H88</f>
        <v>0</v>
      </c>
      <c r="O76" s="288">
        <f>'Summary (4)'!$H88</f>
        <v>0</v>
      </c>
      <c r="P76" s="189">
        <f>'Summary (4)'!$H88</f>
        <v>0</v>
      </c>
      <c r="Q76" s="188">
        <f>'Summary (4)'!$K88</f>
        <v>0</v>
      </c>
      <c r="R76" s="80">
        <f>'Summary (4)'!$K88</f>
        <v>0</v>
      </c>
      <c r="S76" s="80">
        <f>'Summary (4)'!$K88</f>
        <v>0</v>
      </c>
      <c r="T76" s="80">
        <f>'Summary (4)'!$K88</f>
        <v>0</v>
      </c>
      <c r="U76" s="80">
        <f>'Summary (4)'!$K88</f>
        <v>0</v>
      </c>
      <c r="V76" s="288">
        <f>'Summary (4)'!$K88</f>
        <v>0</v>
      </c>
      <c r="W76" s="189">
        <f>'Summary (4)'!$K88</f>
        <v>0</v>
      </c>
      <c r="X76" s="188">
        <f>'Summary (4)'!$N88</f>
        <v>0</v>
      </c>
      <c r="Y76" s="80">
        <f>'Summary (4)'!$N88</f>
        <v>0</v>
      </c>
      <c r="Z76" s="80">
        <f>'Summary (4)'!$N88</f>
        <v>0</v>
      </c>
      <c r="AA76" s="80">
        <f>'Summary (4)'!$N88</f>
        <v>0</v>
      </c>
      <c r="AB76" s="80">
        <f>'Summary (4)'!$N88</f>
        <v>0</v>
      </c>
      <c r="AC76" s="288">
        <f>'Summary (4)'!$N88</f>
        <v>0</v>
      </c>
      <c r="AD76" s="189">
        <f>'Summary (4)'!$N88</f>
        <v>0</v>
      </c>
      <c r="AE76" s="188">
        <f>'Summary (4)'!$Q88</f>
        <v>0</v>
      </c>
      <c r="AF76" s="80">
        <f>'Summary (4)'!$Q88</f>
        <v>0</v>
      </c>
      <c r="AG76" s="80">
        <f>'Summary (4)'!$Q88</f>
        <v>0</v>
      </c>
      <c r="AH76" s="80">
        <f>'Summary (4)'!$Q88</f>
        <v>0</v>
      </c>
      <c r="AI76" s="80">
        <f>'Summary (4)'!$Q88</f>
        <v>0</v>
      </c>
      <c r="AJ76" s="288">
        <f>'Summary (4)'!$Q88</f>
        <v>0</v>
      </c>
      <c r="AK76" s="189">
        <f>'Summary (4)'!$Q88</f>
        <v>0</v>
      </c>
      <c r="AL76" s="188">
        <f>'Summary (4)'!$T88</f>
        <v>0</v>
      </c>
      <c r="AM76" s="80">
        <f>'Summary (4)'!$T88</f>
        <v>0</v>
      </c>
      <c r="AN76" s="80">
        <f>'Summary (4)'!$T88</f>
        <v>0</v>
      </c>
      <c r="AO76" s="80">
        <f>'Summary (4)'!$T88</f>
        <v>0</v>
      </c>
      <c r="AP76" s="80">
        <f>'Summary (4)'!$T88</f>
        <v>0</v>
      </c>
      <c r="AQ76" s="288">
        <f>'Summary (4)'!$T88</f>
        <v>0</v>
      </c>
      <c r="AR76" s="189">
        <f>'Summary (4)'!$T88</f>
        <v>0</v>
      </c>
      <c r="AS76" s="188">
        <f>'Summary (4)'!$W88</f>
        <v>0</v>
      </c>
      <c r="AT76" s="80">
        <f>'Summary (4)'!$W88</f>
        <v>0</v>
      </c>
      <c r="AU76" s="80">
        <f>'Summary (4)'!$W88</f>
        <v>0</v>
      </c>
      <c r="AV76" s="80">
        <f>'Summary (4)'!$W88</f>
        <v>0</v>
      </c>
      <c r="AW76" s="80">
        <f>'Summary (4)'!$W88</f>
        <v>0</v>
      </c>
      <c r="AX76" s="288">
        <f>'Summary (4)'!$W88</f>
        <v>0</v>
      </c>
      <c r="AY76" s="189">
        <f>'Summary (4)'!$W88</f>
        <v>0</v>
      </c>
      <c r="AZ76" s="188">
        <f>'Summary (4)'!$Z88</f>
        <v>0</v>
      </c>
      <c r="BA76" s="80">
        <f>'Summary (4)'!$Z88</f>
        <v>0</v>
      </c>
      <c r="BB76" s="80">
        <f>'Summary (4)'!$Z88</f>
        <v>0</v>
      </c>
      <c r="BC76" s="80">
        <f>'Summary (4)'!$Z88</f>
        <v>0</v>
      </c>
      <c r="BD76" s="80">
        <f>'Summary (4)'!$Z88</f>
        <v>0</v>
      </c>
      <c r="BE76" s="288">
        <f>'Summary (4)'!$Z88</f>
        <v>0</v>
      </c>
      <c r="BF76" s="189">
        <f>'Summary (4)'!$Z88</f>
        <v>0</v>
      </c>
      <c r="BG76" s="188">
        <f>'Summary (4)'!$AC88</f>
        <v>0</v>
      </c>
      <c r="BH76" s="80">
        <f>'Summary (4)'!$AC88</f>
        <v>0</v>
      </c>
      <c r="BI76" s="80">
        <f>'Summary (4)'!$AC88</f>
        <v>0</v>
      </c>
      <c r="BJ76" s="80">
        <f>'Summary (4)'!$AC88</f>
        <v>0</v>
      </c>
      <c r="BK76" s="80">
        <f>'Summary (4)'!$AC88</f>
        <v>0</v>
      </c>
      <c r="BL76" s="288">
        <f>'Summary (4)'!$AC88</f>
        <v>0</v>
      </c>
      <c r="BM76" s="189">
        <f>'Summary (4)'!$AC88</f>
        <v>0</v>
      </c>
      <c r="BN76" s="188">
        <f>'Summary (4)'!$AF88</f>
        <v>0</v>
      </c>
      <c r="BO76" s="80">
        <f>'Summary (4)'!$AF88</f>
        <v>0</v>
      </c>
      <c r="BP76" s="80">
        <f>'Summary (4)'!$AF88</f>
        <v>0</v>
      </c>
      <c r="BQ76" s="80">
        <f>'Summary (4)'!$AF88</f>
        <v>0</v>
      </c>
      <c r="BR76" s="80">
        <f>'Summary (4)'!$AF88</f>
        <v>0</v>
      </c>
      <c r="BS76" s="288">
        <f>'Summary (4)'!$AF88</f>
        <v>0</v>
      </c>
      <c r="BT76" s="189">
        <f>'Summary (4)'!$AF88</f>
        <v>0</v>
      </c>
      <c r="BU76" s="80">
        <f>'Summary (4)'!AI88</f>
        <v>0</v>
      </c>
      <c r="BV76" s="80">
        <f>'Summary (4)'!AJ88</f>
        <v>0</v>
      </c>
      <c r="BW76" s="80">
        <f>'Summary (4)'!AK88</f>
        <v>0</v>
      </c>
    </row>
    <row r="77" spans="1:112" s="75" customFormat="1">
      <c r="A77" s="361" t="s">
        <v>211</v>
      </c>
      <c r="B77" s="361"/>
      <c r="C77" s="188">
        <f>'Summary (4)'!$E89</f>
        <v>0</v>
      </c>
      <c r="D77" s="80">
        <f>'Summary (4)'!$E89</f>
        <v>0</v>
      </c>
      <c r="E77" s="80">
        <f>'Summary (4)'!$E89</f>
        <v>0</v>
      </c>
      <c r="F77" s="80">
        <f>'Summary (4)'!$E89</f>
        <v>0</v>
      </c>
      <c r="G77" s="80">
        <f>'Summary (4)'!$E89</f>
        <v>0</v>
      </c>
      <c r="H77" s="288">
        <f>'Summary (4)'!$E89</f>
        <v>0</v>
      </c>
      <c r="I77" s="189">
        <f>'Summary (4)'!$E89</f>
        <v>0</v>
      </c>
      <c r="J77" s="188">
        <f>'Summary (4)'!$H89</f>
        <v>0</v>
      </c>
      <c r="K77" s="80">
        <f>'Summary (4)'!$H89</f>
        <v>0</v>
      </c>
      <c r="L77" s="80">
        <f>'Summary (4)'!$H89</f>
        <v>0</v>
      </c>
      <c r="M77" s="80">
        <f>'Summary (4)'!$H89</f>
        <v>0</v>
      </c>
      <c r="N77" s="80">
        <f>'Summary (4)'!$H89</f>
        <v>0</v>
      </c>
      <c r="O77" s="288">
        <f>'Summary (4)'!$H89</f>
        <v>0</v>
      </c>
      <c r="P77" s="189">
        <f>'Summary (4)'!$H89</f>
        <v>0</v>
      </c>
      <c r="Q77" s="188">
        <f>'Summary (4)'!$K89</f>
        <v>0</v>
      </c>
      <c r="R77" s="80">
        <f>'Summary (4)'!$K89</f>
        <v>0</v>
      </c>
      <c r="S77" s="80">
        <f>'Summary (4)'!$K89</f>
        <v>0</v>
      </c>
      <c r="T77" s="80">
        <f>'Summary (4)'!$K89</f>
        <v>0</v>
      </c>
      <c r="U77" s="80">
        <f>'Summary (4)'!$K89</f>
        <v>0</v>
      </c>
      <c r="V77" s="288">
        <f>'Summary (4)'!$K89</f>
        <v>0</v>
      </c>
      <c r="W77" s="189">
        <f>'Summary (4)'!$K89</f>
        <v>0</v>
      </c>
      <c r="X77" s="188">
        <f>'Summary (4)'!$N89</f>
        <v>0</v>
      </c>
      <c r="Y77" s="80">
        <f>'Summary (4)'!$N89</f>
        <v>0</v>
      </c>
      <c r="Z77" s="80">
        <f>'Summary (4)'!$N89</f>
        <v>0</v>
      </c>
      <c r="AA77" s="80">
        <f>'Summary (4)'!$N89</f>
        <v>0</v>
      </c>
      <c r="AB77" s="80">
        <f>'Summary (4)'!$N89</f>
        <v>0</v>
      </c>
      <c r="AC77" s="288">
        <f>'Summary (4)'!$N89</f>
        <v>0</v>
      </c>
      <c r="AD77" s="189">
        <f>'Summary (4)'!$N89</f>
        <v>0</v>
      </c>
      <c r="AE77" s="188">
        <f>'Summary (4)'!$Q89</f>
        <v>0</v>
      </c>
      <c r="AF77" s="80">
        <f>'Summary (4)'!$Q89</f>
        <v>0</v>
      </c>
      <c r="AG77" s="80">
        <f>'Summary (4)'!$Q89</f>
        <v>0</v>
      </c>
      <c r="AH77" s="80">
        <f>'Summary (4)'!$Q89</f>
        <v>0</v>
      </c>
      <c r="AI77" s="80">
        <f>'Summary (4)'!$Q89</f>
        <v>0</v>
      </c>
      <c r="AJ77" s="288">
        <f>'Summary (4)'!$Q89</f>
        <v>0</v>
      </c>
      <c r="AK77" s="189">
        <f>'Summary (4)'!$Q89</f>
        <v>0</v>
      </c>
      <c r="AL77" s="188">
        <f>'Summary (4)'!$T89</f>
        <v>0</v>
      </c>
      <c r="AM77" s="80">
        <f>'Summary (4)'!$T89</f>
        <v>0</v>
      </c>
      <c r="AN77" s="80">
        <f>'Summary (4)'!$T89</f>
        <v>0</v>
      </c>
      <c r="AO77" s="80">
        <f>'Summary (4)'!$T89</f>
        <v>0</v>
      </c>
      <c r="AP77" s="80">
        <f>'Summary (4)'!$T89</f>
        <v>0</v>
      </c>
      <c r="AQ77" s="288">
        <f>'Summary (4)'!$T89</f>
        <v>0</v>
      </c>
      <c r="AR77" s="189">
        <f>'Summary (4)'!$T89</f>
        <v>0</v>
      </c>
      <c r="AS77" s="188">
        <f>'Summary (4)'!$W89</f>
        <v>0</v>
      </c>
      <c r="AT77" s="80">
        <f>'Summary (4)'!$W89</f>
        <v>0</v>
      </c>
      <c r="AU77" s="80">
        <f>'Summary (4)'!$W89</f>
        <v>0</v>
      </c>
      <c r="AV77" s="80">
        <f>'Summary (4)'!$W89</f>
        <v>0</v>
      </c>
      <c r="AW77" s="80">
        <f>'Summary (4)'!$W89</f>
        <v>0</v>
      </c>
      <c r="AX77" s="288">
        <f>'Summary (4)'!$W89</f>
        <v>0</v>
      </c>
      <c r="AY77" s="189">
        <f>'Summary (4)'!$W89</f>
        <v>0</v>
      </c>
      <c r="AZ77" s="188">
        <f>'Summary (4)'!$Z89</f>
        <v>0</v>
      </c>
      <c r="BA77" s="80">
        <f>'Summary (4)'!$Z89</f>
        <v>0</v>
      </c>
      <c r="BB77" s="80">
        <f>'Summary (4)'!$Z89</f>
        <v>0</v>
      </c>
      <c r="BC77" s="80">
        <f>'Summary (4)'!$Z89</f>
        <v>0</v>
      </c>
      <c r="BD77" s="80">
        <f>'Summary (4)'!$Z89</f>
        <v>0</v>
      </c>
      <c r="BE77" s="288">
        <f>'Summary (4)'!$Z89</f>
        <v>0</v>
      </c>
      <c r="BF77" s="189">
        <f>'Summary (4)'!$Z89</f>
        <v>0</v>
      </c>
      <c r="BG77" s="188">
        <f>'Summary (4)'!$AC89</f>
        <v>0</v>
      </c>
      <c r="BH77" s="80">
        <f>'Summary (4)'!$AC89</f>
        <v>0</v>
      </c>
      <c r="BI77" s="80">
        <f>'Summary (4)'!$AC89</f>
        <v>0</v>
      </c>
      <c r="BJ77" s="80">
        <f>'Summary (4)'!$AC89</f>
        <v>0</v>
      </c>
      <c r="BK77" s="80">
        <f>'Summary (4)'!$AC89</f>
        <v>0</v>
      </c>
      <c r="BL77" s="288">
        <f>'Summary (4)'!$AC89</f>
        <v>0</v>
      </c>
      <c r="BM77" s="189">
        <f>'Summary (4)'!$AC89</f>
        <v>0</v>
      </c>
      <c r="BN77" s="188">
        <f>'Summary (4)'!$AF89</f>
        <v>0</v>
      </c>
      <c r="BO77" s="80">
        <f>'Summary (4)'!$AF89</f>
        <v>0</v>
      </c>
      <c r="BP77" s="80">
        <f>'Summary (4)'!$AF89</f>
        <v>0</v>
      </c>
      <c r="BQ77" s="80">
        <f>'Summary (4)'!$AF89</f>
        <v>0</v>
      </c>
      <c r="BR77" s="80">
        <f>'Summary (4)'!$AF89</f>
        <v>0</v>
      </c>
      <c r="BS77" s="288">
        <f>'Summary (4)'!$AF89</f>
        <v>0</v>
      </c>
      <c r="BT77" s="189">
        <f>'Summary (4)'!$AF89</f>
        <v>0</v>
      </c>
      <c r="BU77" s="80">
        <f>'Summary (4)'!AI89</f>
        <v>0</v>
      </c>
      <c r="BV77" s="80">
        <f>'Summary (4)'!AJ89</f>
        <v>0</v>
      </c>
      <c r="BW77" s="80">
        <f>'Summary (4)'!AK89</f>
        <v>0</v>
      </c>
    </row>
    <row r="78" spans="1:112" s="75" customFormat="1" ht="16" thickBot="1">
      <c r="A78" s="363" t="s">
        <v>225</v>
      </c>
      <c r="B78" s="363"/>
      <c r="C78" s="190">
        <f>'Summary (4)'!$E90</f>
        <v>0</v>
      </c>
      <c r="D78" s="191">
        <f>'Summary (4)'!$E90</f>
        <v>0</v>
      </c>
      <c r="E78" s="191">
        <f>'Summary (4)'!$E90</f>
        <v>0</v>
      </c>
      <c r="F78" s="191">
        <f>'Summary (4)'!$E90</f>
        <v>0</v>
      </c>
      <c r="G78" s="191">
        <f>'Summary (4)'!$E90</f>
        <v>0</v>
      </c>
      <c r="H78" s="289">
        <f>'Summary (4)'!$E90</f>
        <v>0</v>
      </c>
      <c r="I78" s="192">
        <f>'Summary (4)'!$E90</f>
        <v>0</v>
      </c>
      <c r="J78" s="190">
        <f>'Summary (4)'!$H90</f>
        <v>0</v>
      </c>
      <c r="K78" s="191">
        <f>'Summary (4)'!$H90</f>
        <v>0</v>
      </c>
      <c r="L78" s="191">
        <f>'Summary (4)'!$H90</f>
        <v>0</v>
      </c>
      <c r="M78" s="191">
        <f>'Summary (4)'!$H90</f>
        <v>0</v>
      </c>
      <c r="N78" s="191">
        <f>'Summary (4)'!$H90</f>
        <v>0</v>
      </c>
      <c r="O78" s="289">
        <f>'Summary (4)'!$H90</f>
        <v>0</v>
      </c>
      <c r="P78" s="192">
        <f>'Summary (4)'!$H90</f>
        <v>0</v>
      </c>
      <c r="Q78" s="190">
        <f>'Summary (4)'!$K90</f>
        <v>0</v>
      </c>
      <c r="R78" s="191">
        <f>'Summary (4)'!$K90</f>
        <v>0</v>
      </c>
      <c r="S78" s="191">
        <f>'Summary (4)'!$K90</f>
        <v>0</v>
      </c>
      <c r="T78" s="191">
        <f>'Summary (4)'!$K90</f>
        <v>0</v>
      </c>
      <c r="U78" s="191">
        <f>'Summary (4)'!$K90</f>
        <v>0</v>
      </c>
      <c r="V78" s="289">
        <f>'Summary (4)'!$K90</f>
        <v>0</v>
      </c>
      <c r="W78" s="192">
        <f>'Summary (4)'!$K90</f>
        <v>0</v>
      </c>
      <c r="X78" s="190">
        <f>'Summary (4)'!$N90</f>
        <v>0</v>
      </c>
      <c r="Y78" s="191">
        <f>'Summary (4)'!$N90</f>
        <v>0</v>
      </c>
      <c r="Z78" s="191">
        <f>'Summary (4)'!$N90</f>
        <v>0</v>
      </c>
      <c r="AA78" s="191">
        <f>'Summary (4)'!$N90</f>
        <v>0</v>
      </c>
      <c r="AB78" s="191">
        <f>'Summary (4)'!$N90</f>
        <v>0</v>
      </c>
      <c r="AC78" s="289">
        <f>'Summary (4)'!$N90</f>
        <v>0</v>
      </c>
      <c r="AD78" s="192">
        <f>'Summary (4)'!$N90</f>
        <v>0</v>
      </c>
      <c r="AE78" s="190">
        <f>'Summary (4)'!$Q90</f>
        <v>0</v>
      </c>
      <c r="AF78" s="191">
        <f>'Summary (4)'!$Q90</f>
        <v>0</v>
      </c>
      <c r="AG78" s="191">
        <f>'Summary (4)'!$Q90</f>
        <v>0</v>
      </c>
      <c r="AH78" s="191">
        <f>'Summary (4)'!$Q90</f>
        <v>0</v>
      </c>
      <c r="AI78" s="191">
        <f>'Summary (4)'!$Q90</f>
        <v>0</v>
      </c>
      <c r="AJ78" s="289">
        <f>'Summary (4)'!$Q90</f>
        <v>0</v>
      </c>
      <c r="AK78" s="192">
        <f>'Summary (4)'!$Q90</f>
        <v>0</v>
      </c>
      <c r="AL78" s="190">
        <f>'Summary (4)'!$T90</f>
        <v>0</v>
      </c>
      <c r="AM78" s="191">
        <f>'Summary (4)'!$T90</f>
        <v>0</v>
      </c>
      <c r="AN78" s="191">
        <f>'Summary (4)'!$T90</f>
        <v>0</v>
      </c>
      <c r="AO78" s="191">
        <f>'Summary (4)'!$T90</f>
        <v>0</v>
      </c>
      <c r="AP78" s="191">
        <f>'Summary (4)'!$T90</f>
        <v>0</v>
      </c>
      <c r="AQ78" s="289">
        <f>'Summary (4)'!$T90</f>
        <v>0</v>
      </c>
      <c r="AR78" s="192">
        <f>'Summary (4)'!$T90</f>
        <v>0</v>
      </c>
      <c r="AS78" s="190">
        <f>'Summary (4)'!$W90</f>
        <v>0</v>
      </c>
      <c r="AT78" s="191">
        <f>'Summary (4)'!$W90</f>
        <v>0</v>
      </c>
      <c r="AU78" s="191">
        <f>'Summary (4)'!$W90</f>
        <v>0</v>
      </c>
      <c r="AV78" s="191">
        <f>'Summary (4)'!$W90</f>
        <v>0</v>
      </c>
      <c r="AW78" s="191">
        <f>'Summary (4)'!$W90</f>
        <v>0</v>
      </c>
      <c r="AX78" s="289">
        <f>'Summary (4)'!$W90</f>
        <v>0</v>
      </c>
      <c r="AY78" s="192">
        <f>'Summary (4)'!$W90</f>
        <v>0</v>
      </c>
      <c r="AZ78" s="190">
        <f>'Summary (4)'!$Z90</f>
        <v>0</v>
      </c>
      <c r="BA78" s="191">
        <f>'Summary (4)'!$Z90</f>
        <v>0</v>
      </c>
      <c r="BB78" s="191">
        <f>'Summary (4)'!$Z90</f>
        <v>0</v>
      </c>
      <c r="BC78" s="191">
        <f>'Summary (4)'!$Z90</f>
        <v>0</v>
      </c>
      <c r="BD78" s="191">
        <f>'Summary (4)'!$Z90</f>
        <v>0</v>
      </c>
      <c r="BE78" s="289">
        <f>'Summary (4)'!$Z90</f>
        <v>0</v>
      </c>
      <c r="BF78" s="192">
        <f>'Summary (4)'!$Z90</f>
        <v>0</v>
      </c>
      <c r="BG78" s="190">
        <f>'Summary (4)'!$AC90</f>
        <v>0</v>
      </c>
      <c r="BH78" s="191">
        <f>'Summary (4)'!$AC90</f>
        <v>0</v>
      </c>
      <c r="BI78" s="191">
        <f>'Summary (4)'!$AC90</f>
        <v>0</v>
      </c>
      <c r="BJ78" s="191">
        <f>'Summary (4)'!$AC90</f>
        <v>0</v>
      </c>
      <c r="BK78" s="191">
        <f>'Summary (4)'!$AC90</f>
        <v>0</v>
      </c>
      <c r="BL78" s="289">
        <f>'Summary (4)'!$AC90</f>
        <v>0</v>
      </c>
      <c r="BM78" s="192">
        <f>'Summary (4)'!$AC90</f>
        <v>0</v>
      </c>
      <c r="BN78" s="190">
        <f>'Summary (4)'!$AF90</f>
        <v>0</v>
      </c>
      <c r="BO78" s="191">
        <f>'Summary (4)'!$AF90</f>
        <v>0</v>
      </c>
      <c r="BP78" s="191">
        <f>'Summary (4)'!$AF90</f>
        <v>0</v>
      </c>
      <c r="BQ78" s="191">
        <f>'Summary (4)'!$AF90</f>
        <v>0</v>
      </c>
      <c r="BR78" s="191">
        <f>'Summary (4)'!$AF90</f>
        <v>0</v>
      </c>
      <c r="BS78" s="289">
        <f>'Summary (4)'!$AF90</f>
        <v>0</v>
      </c>
      <c r="BT78" s="192">
        <f>'Summary (4)'!$AF90</f>
        <v>0</v>
      </c>
      <c r="BU78" s="173"/>
      <c r="BV78" s="173"/>
      <c r="BW78" s="174"/>
    </row>
    <row r="79" spans="1:112" s="242" customFormat="1">
      <c r="A79" s="392" t="s">
        <v>291</v>
      </c>
      <c r="B79" s="392"/>
      <c r="C79" s="393" t="e">
        <f>LOOKUP(C75,'Dropdown Lists'!$K$1:$K$20,'Dropdown Lists'!$N$1:$N$20)</f>
        <v>#N/A</v>
      </c>
      <c r="D79" s="394"/>
      <c r="E79" s="394"/>
      <c r="F79" s="394"/>
      <c r="G79" s="395"/>
      <c r="H79" s="396"/>
      <c r="I79" s="395"/>
      <c r="J79" s="393" t="e">
        <f>LOOKUP(J75,'Dropdown Lists'!$K$1:$K$20,'Dropdown Lists'!$N$1:$N$20)</f>
        <v>#N/A</v>
      </c>
      <c r="K79" s="395"/>
      <c r="L79" s="395"/>
      <c r="M79" s="395"/>
      <c r="N79" s="395"/>
      <c r="O79" s="396"/>
      <c r="P79" s="395"/>
      <c r="Q79" s="393" t="e">
        <f>LOOKUP(Q75,'Dropdown Lists'!$K$1:$K$20,'Dropdown Lists'!$N$1:$N$20)</f>
        <v>#N/A</v>
      </c>
      <c r="R79" s="395"/>
      <c r="S79" s="395"/>
      <c r="T79" s="395"/>
      <c r="U79" s="395"/>
      <c r="V79" s="396"/>
      <c r="W79" s="395"/>
      <c r="X79" s="393" t="e">
        <f>LOOKUP(X75,'Dropdown Lists'!$K$1:$K$20,'Dropdown Lists'!$N$1:$N$20)</f>
        <v>#N/A</v>
      </c>
      <c r="Y79" s="395"/>
      <c r="Z79" s="395"/>
      <c r="AA79" s="395"/>
      <c r="AB79" s="395"/>
      <c r="AC79" s="396"/>
      <c r="AD79" s="395"/>
      <c r="AE79" s="393" t="e">
        <f>LOOKUP(AE75,'Dropdown Lists'!$K$1:$K$20,'Dropdown Lists'!$N$1:$N$20)</f>
        <v>#N/A</v>
      </c>
      <c r="AF79" s="395"/>
      <c r="AG79" s="395"/>
      <c r="AH79" s="395"/>
      <c r="AI79" s="395"/>
      <c r="AJ79" s="396"/>
      <c r="AK79" s="395"/>
      <c r="AL79" s="393" t="e">
        <f>LOOKUP(AL75,'Dropdown Lists'!$K$1:$K$20,'Dropdown Lists'!$N$1:$N$20)</f>
        <v>#N/A</v>
      </c>
      <c r="AM79" s="395"/>
      <c r="AN79" s="395"/>
      <c r="AO79" s="395"/>
      <c r="AP79" s="395"/>
      <c r="AQ79" s="396"/>
      <c r="AR79" s="395"/>
      <c r="AS79" s="393" t="e">
        <f>LOOKUP(AS75,'Dropdown Lists'!$K$1:$K$20,'Dropdown Lists'!$N$1:$N$20)</f>
        <v>#N/A</v>
      </c>
      <c r="AT79" s="395"/>
      <c r="AU79" s="395"/>
      <c r="AV79" s="395"/>
      <c r="AW79" s="395"/>
      <c r="AX79" s="396"/>
      <c r="AY79" s="395"/>
      <c r="AZ79" s="393" t="e">
        <f>LOOKUP(AZ75,'Dropdown Lists'!$K$1:$K$20,'Dropdown Lists'!$N$1:$N$20)</f>
        <v>#N/A</v>
      </c>
      <c r="BA79" s="395"/>
      <c r="BB79" s="395"/>
      <c r="BC79" s="395"/>
      <c r="BD79" s="395"/>
      <c r="BE79" s="396"/>
      <c r="BF79" s="395"/>
      <c r="BG79" s="393" t="e">
        <f>LOOKUP(BG75,'Dropdown Lists'!$K$1:$K$20,'Dropdown Lists'!$N$1:$N$20)</f>
        <v>#N/A</v>
      </c>
      <c r="BH79" s="395"/>
      <c r="BI79" s="395"/>
      <c r="BJ79" s="395"/>
      <c r="BK79" s="395"/>
      <c r="BL79" s="396"/>
      <c r="BM79" s="395"/>
      <c r="BN79" s="393" t="e">
        <f>LOOKUP(BN75,'Dropdown Lists'!$K$1:$K$20,'Dropdown Lists'!$N$1:$N$20)</f>
        <v>#N/A</v>
      </c>
      <c r="BO79" s="395"/>
      <c r="BP79" s="395"/>
      <c r="BQ79" s="395"/>
      <c r="BR79" s="395"/>
      <c r="BS79" s="396"/>
      <c r="BT79" s="395"/>
      <c r="BU79" s="397"/>
      <c r="BV79" s="397"/>
      <c r="BW79" s="398"/>
    </row>
    <row r="80" spans="1:112" s="263" customFormat="1">
      <c r="C80" s="241"/>
      <c r="D80" s="243"/>
      <c r="E80" s="243"/>
      <c r="F80" s="243"/>
      <c r="G80" s="226"/>
      <c r="H80" s="240"/>
      <c r="I80" s="226"/>
      <c r="J80" s="226"/>
      <c r="K80" s="226"/>
      <c r="L80" s="226"/>
      <c r="M80" s="226"/>
      <c r="N80" s="226"/>
      <c r="O80" s="240"/>
      <c r="P80" s="226"/>
      <c r="Q80" s="226"/>
      <c r="R80" s="226"/>
      <c r="S80" s="226"/>
      <c r="T80" s="226"/>
      <c r="U80" s="226"/>
      <c r="V80" s="240"/>
      <c r="W80" s="226"/>
      <c r="X80" s="226"/>
      <c r="Y80" s="226"/>
      <c r="Z80" s="226"/>
      <c r="AA80" s="226"/>
      <c r="AB80" s="226"/>
      <c r="AC80" s="240"/>
      <c r="AD80" s="226"/>
      <c r="AE80" s="226"/>
      <c r="AF80" s="226"/>
      <c r="AG80" s="226"/>
      <c r="AH80" s="226"/>
      <c r="AI80" s="226"/>
      <c r="AJ80" s="240"/>
      <c r="AK80" s="226"/>
      <c r="AL80" s="226"/>
      <c r="AM80" s="226"/>
      <c r="AN80" s="226"/>
      <c r="AO80" s="226"/>
      <c r="AP80" s="226"/>
      <c r="AQ80" s="240"/>
      <c r="AR80" s="226"/>
      <c r="AS80" s="226"/>
      <c r="AT80" s="226"/>
      <c r="AU80" s="226"/>
      <c r="AV80" s="226"/>
      <c r="AW80" s="226"/>
      <c r="AX80" s="240"/>
      <c r="AY80" s="226"/>
      <c r="AZ80" s="226"/>
      <c r="BA80" s="226"/>
      <c r="BB80" s="226"/>
      <c r="BC80" s="226"/>
      <c r="BD80" s="226"/>
      <c r="BE80" s="240"/>
      <c r="BF80" s="226"/>
      <c r="BG80" s="226"/>
      <c r="BH80" s="226"/>
      <c r="BI80" s="226"/>
      <c r="BJ80" s="226"/>
      <c r="BK80" s="226"/>
      <c r="BL80" s="240"/>
      <c r="BM80" s="226"/>
      <c r="BN80" s="226"/>
      <c r="BO80" s="226"/>
      <c r="BP80" s="226"/>
      <c r="BQ80" s="226"/>
      <c r="BR80" s="226"/>
      <c r="BS80" s="240"/>
      <c r="BT80" s="226"/>
      <c r="BU80" s="71"/>
      <c r="BV80" s="71"/>
      <c r="BW80" s="82"/>
    </row>
    <row r="81" spans="2:112">
      <c r="B81" s="226"/>
      <c r="C81" s="241"/>
      <c r="D81" s="243"/>
      <c r="E81" s="243"/>
      <c r="F81" s="243"/>
      <c r="BN81" s="226"/>
      <c r="BO81" s="226"/>
      <c r="BP81" s="226"/>
      <c r="BS81" s="240"/>
      <c r="BU81" s="71"/>
      <c r="BV81" s="71"/>
      <c r="BW81" s="82"/>
      <c r="BX81" s="238"/>
      <c r="BY81" s="238"/>
      <c r="BZ81" s="238"/>
      <c r="CA81" s="238"/>
      <c r="CB81" s="238"/>
      <c r="CC81" s="238"/>
      <c r="CD81" s="238"/>
      <c r="CE81" s="238"/>
      <c r="CF81" s="238"/>
      <c r="CG81" s="238"/>
      <c r="CH81" s="238"/>
      <c r="CI81" s="238"/>
      <c r="CJ81" s="238"/>
      <c r="CK81" s="238"/>
      <c r="CL81" s="238"/>
      <c r="CM81" s="238"/>
      <c r="CN81" s="238"/>
      <c r="CO81" s="238"/>
      <c r="CP81" s="238"/>
      <c r="CQ81" s="238"/>
      <c r="CR81" s="238"/>
      <c r="CS81" s="238"/>
      <c r="CT81" s="238"/>
      <c r="CU81" s="238"/>
      <c r="CV81" s="238"/>
      <c r="CW81" s="238"/>
      <c r="CX81" s="238"/>
      <c r="CY81" s="238"/>
      <c r="CZ81" s="238"/>
      <c r="DA81" s="238"/>
      <c r="DB81" s="238"/>
      <c r="DC81" s="238"/>
      <c r="DD81" s="238"/>
      <c r="DE81" s="238"/>
      <c r="DF81" s="238"/>
      <c r="DG81" s="238"/>
      <c r="DH81" s="238"/>
    </row>
    <row r="82" spans="2:112">
      <c r="B82" s="226"/>
      <c r="BN82" s="226"/>
      <c r="BO82" s="226"/>
      <c r="BP82" s="226"/>
      <c r="BS82" s="240"/>
      <c r="BU82" s="71"/>
      <c r="BV82" s="71"/>
      <c r="BW82" s="82"/>
      <c r="BX82" s="238"/>
      <c r="BY82" s="238"/>
      <c r="BZ82" s="238"/>
      <c r="CA82" s="238"/>
      <c r="CB82" s="238"/>
      <c r="CC82" s="238"/>
      <c r="CD82" s="238"/>
      <c r="CE82" s="238"/>
      <c r="CF82" s="238"/>
      <c r="CG82" s="238"/>
      <c r="CH82" s="238"/>
      <c r="CI82" s="238"/>
      <c r="CJ82" s="238"/>
      <c r="CK82" s="238"/>
      <c r="CL82" s="238"/>
      <c r="CM82" s="238"/>
      <c r="CN82" s="238"/>
      <c r="CO82" s="238"/>
      <c r="CP82" s="238"/>
      <c r="CQ82" s="238"/>
      <c r="CR82" s="238"/>
      <c r="CS82" s="238"/>
      <c r="CT82" s="238"/>
      <c r="CU82" s="238"/>
      <c r="CV82" s="238"/>
      <c r="CW82" s="238"/>
      <c r="CX82" s="238"/>
      <c r="CY82" s="238"/>
      <c r="CZ82" s="238"/>
      <c r="DA82" s="238"/>
      <c r="DB82" s="238"/>
      <c r="DC82" s="238"/>
      <c r="DD82" s="238"/>
      <c r="DE82" s="238"/>
      <c r="DF82" s="238"/>
      <c r="DG82" s="238"/>
      <c r="DH82" s="238"/>
    </row>
    <row r="83" spans="2:112">
      <c r="B83" s="226"/>
      <c r="BN83" s="226"/>
      <c r="BO83" s="226"/>
      <c r="BP83" s="226"/>
      <c r="BS83" s="240"/>
      <c r="BU83" s="71"/>
      <c r="BV83" s="71"/>
      <c r="BW83" s="82"/>
      <c r="BX83" s="238"/>
      <c r="BY83" s="238"/>
      <c r="BZ83" s="238"/>
      <c r="CA83" s="238"/>
      <c r="CB83" s="238"/>
      <c r="CC83" s="238"/>
      <c r="CD83" s="238"/>
      <c r="CE83" s="238"/>
      <c r="CF83" s="238"/>
      <c r="CG83" s="238"/>
      <c r="CH83" s="238"/>
      <c r="CI83" s="238"/>
      <c r="CJ83" s="238"/>
      <c r="CK83" s="238"/>
      <c r="CL83" s="238"/>
      <c r="CM83" s="238"/>
      <c r="CN83" s="238"/>
      <c r="CO83" s="238"/>
      <c r="CP83" s="238"/>
      <c r="CQ83" s="238"/>
      <c r="CR83" s="238"/>
      <c r="CS83" s="238"/>
      <c r="CT83" s="238"/>
      <c r="CU83" s="238"/>
      <c r="CV83" s="238"/>
      <c r="CW83" s="238"/>
      <c r="CX83" s="238"/>
      <c r="CY83" s="238"/>
      <c r="CZ83" s="238"/>
      <c r="DA83" s="238"/>
      <c r="DB83" s="238"/>
      <c r="DC83" s="238"/>
      <c r="DD83" s="238"/>
      <c r="DE83" s="238"/>
      <c r="DF83" s="238"/>
      <c r="DG83" s="238"/>
      <c r="DH83" s="238"/>
    </row>
    <row r="84" spans="2:112">
      <c r="B84" s="226"/>
      <c r="BN84" s="226"/>
      <c r="BO84" s="226"/>
      <c r="BP84" s="226"/>
      <c r="BS84" s="240"/>
      <c r="BU84" s="71"/>
      <c r="BV84" s="71"/>
      <c r="BW84" s="82"/>
      <c r="BX84" s="238"/>
      <c r="BY84" s="238"/>
      <c r="BZ84" s="238"/>
      <c r="CA84" s="238"/>
      <c r="CB84" s="238"/>
      <c r="CC84" s="238"/>
      <c r="CD84" s="238"/>
      <c r="CE84" s="238"/>
      <c r="CF84" s="238"/>
      <c r="CG84" s="238"/>
      <c r="CH84" s="238"/>
      <c r="CI84" s="238"/>
      <c r="CJ84" s="238"/>
      <c r="CK84" s="238"/>
      <c r="CL84" s="238"/>
      <c r="CM84" s="238"/>
      <c r="CN84" s="238"/>
      <c r="CO84" s="238"/>
      <c r="CP84" s="238"/>
      <c r="CQ84" s="238"/>
      <c r="CR84" s="238"/>
      <c r="CS84" s="238"/>
      <c r="CT84" s="238"/>
      <c r="CU84" s="238"/>
      <c r="CV84" s="238"/>
      <c r="CW84" s="238"/>
      <c r="CX84" s="238"/>
      <c r="CY84" s="238"/>
      <c r="CZ84" s="238"/>
      <c r="DA84" s="238"/>
      <c r="DB84" s="238"/>
      <c r="DC84" s="238"/>
      <c r="DD84" s="238"/>
      <c r="DE84" s="238"/>
      <c r="DF84" s="238"/>
      <c r="DG84" s="238"/>
      <c r="DH84" s="238"/>
    </row>
    <row r="85" spans="2:112">
      <c r="B85" s="226"/>
      <c r="BN85" s="226"/>
      <c r="BO85" s="226"/>
      <c r="BP85" s="226"/>
      <c r="BS85" s="240"/>
      <c r="BU85" s="71"/>
      <c r="BV85" s="71"/>
      <c r="BW85" s="82"/>
      <c r="BX85" s="238"/>
      <c r="BY85" s="238"/>
      <c r="BZ85" s="238"/>
      <c r="CA85" s="238"/>
      <c r="CB85" s="238"/>
      <c r="CC85" s="238"/>
      <c r="CD85" s="238"/>
      <c r="CE85" s="238"/>
      <c r="CF85" s="238"/>
      <c r="CG85" s="238"/>
      <c r="CH85" s="238"/>
      <c r="CI85" s="238"/>
      <c r="CJ85" s="238"/>
      <c r="CK85" s="238"/>
      <c r="CL85" s="238"/>
      <c r="CM85" s="238"/>
      <c r="CN85" s="238"/>
      <c r="CO85" s="238"/>
      <c r="CP85" s="238"/>
      <c r="CQ85" s="238"/>
      <c r="CR85" s="238"/>
      <c r="CS85" s="238"/>
      <c r="CT85" s="238"/>
      <c r="CU85" s="238"/>
      <c r="CV85" s="238"/>
      <c r="CW85" s="238"/>
      <c r="CX85" s="238"/>
      <c r="CY85" s="238"/>
      <c r="CZ85" s="238"/>
      <c r="DA85" s="238"/>
      <c r="DB85" s="238"/>
      <c r="DC85" s="238"/>
      <c r="DD85" s="238"/>
      <c r="DE85" s="238"/>
      <c r="DF85" s="238"/>
      <c r="DG85" s="238"/>
      <c r="DH85" s="238"/>
    </row>
    <row r="86" spans="2:112">
      <c r="B86" s="226"/>
      <c r="BN86" s="226"/>
      <c r="BO86" s="226"/>
      <c r="BP86" s="226"/>
      <c r="BS86" s="240"/>
      <c r="BU86" s="71"/>
      <c r="BV86" s="71"/>
      <c r="BW86" s="82"/>
      <c r="BX86" s="238"/>
      <c r="BY86" s="238"/>
      <c r="BZ86" s="238"/>
      <c r="CA86" s="238"/>
      <c r="CB86" s="238"/>
      <c r="CC86" s="238"/>
      <c r="CD86" s="238"/>
      <c r="CE86" s="238"/>
      <c r="CF86" s="238"/>
      <c r="CG86" s="238"/>
      <c r="CH86" s="238"/>
      <c r="CI86" s="238"/>
      <c r="CJ86" s="238"/>
      <c r="CK86" s="238"/>
      <c r="CL86" s="238"/>
      <c r="CM86" s="238"/>
      <c r="CN86" s="238"/>
      <c r="CO86" s="238"/>
      <c r="CP86" s="238"/>
      <c r="CQ86" s="238"/>
      <c r="CR86" s="238"/>
      <c r="CS86" s="238"/>
      <c r="CT86" s="238"/>
      <c r="CU86" s="238"/>
      <c r="CV86" s="238"/>
      <c r="CW86" s="238"/>
      <c r="CX86" s="238"/>
      <c r="CY86" s="238"/>
      <c r="CZ86" s="238"/>
      <c r="DA86" s="238"/>
      <c r="DB86" s="238"/>
      <c r="DC86" s="238"/>
      <c r="DD86" s="238"/>
      <c r="DE86" s="238"/>
      <c r="DF86" s="238"/>
      <c r="DG86" s="238"/>
      <c r="DH86" s="238"/>
    </row>
    <row r="87" spans="2:112">
      <c r="B87" s="226"/>
      <c r="I87" s="71"/>
      <c r="J87" s="71"/>
      <c r="K87" s="71"/>
      <c r="L87" s="71"/>
      <c r="M87" s="71"/>
      <c r="N87" s="71"/>
      <c r="O87" s="237"/>
      <c r="P87" s="71"/>
      <c r="Q87" s="71"/>
      <c r="R87" s="71"/>
      <c r="S87" s="71"/>
      <c r="T87" s="71"/>
      <c r="U87" s="71"/>
      <c r="V87" s="237"/>
      <c r="W87" s="71"/>
      <c r="X87" s="71"/>
      <c r="Y87" s="71"/>
      <c r="Z87" s="71"/>
      <c r="AA87" s="71"/>
      <c r="AB87" s="71"/>
      <c r="AC87" s="237"/>
      <c r="AD87" s="71"/>
      <c r="AE87" s="71"/>
      <c r="AF87" s="71"/>
      <c r="AG87" s="71"/>
      <c r="AH87" s="71"/>
      <c r="AI87" s="71"/>
      <c r="AJ87" s="237"/>
      <c r="AK87" s="71"/>
      <c r="AL87" s="71"/>
      <c r="BN87" s="226"/>
      <c r="BO87" s="226"/>
      <c r="BP87" s="226"/>
      <c r="BS87" s="240"/>
      <c r="BU87" s="71"/>
      <c r="BV87" s="71"/>
      <c r="BW87" s="82"/>
      <c r="BX87" s="238"/>
      <c r="BY87" s="238"/>
      <c r="BZ87" s="238"/>
      <c r="CA87" s="238"/>
      <c r="CB87" s="238"/>
      <c r="CC87" s="238"/>
      <c r="CD87" s="238"/>
      <c r="CE87" s="238"/>
      <c r="CF87" s="238"/>
      <c r="CG87" s="238"/>
      <c r="CH87" s="238"/>
      <c r="CI87" s="238"/>
      <c r="CJ87" s="238"/>
      <c r="CK87" s="238"/>
      <c r="CL87" s="238"/>
      <c r="CM87" s="238"/>
      <c r="CN87" s="238"/>
      <c r="CO87" s="238"/>
      <c r="CP87" s="238"/>
      <c r="CQ87" s="238"/>
      <c r="CR87" s="238"/>
      <c r="CS87" s="238"/>
      <c r="CT87" s="238"/>
      <c r="CU87" s="238"/>
      <c r="CV87" s="238"/>
      <c r="CW87" s="238"/>
      <c r="CX87" s="238"/>
      <c r="CY87" s="238"/>
      <c r="CZ87" s="238"/>
      <c r="DA87" s="238"/>
      <c r="DB87" s="238"/>
      <c r="DC87" s="238"/>
      <c r="DD87" s="238"/>
      <c r="DE87" s="238"/>
      <c r="DF87" s="238"/>
      <c r="DG87" s="238"/>
      <c r="DH87" s="238"/>
    </row>
    <row r="88" spans="2:112">
      <c r="B88" s="226"/>
      <c r="F88" s="71"/>
      <c r="G88" s="71"/>
      <c r="H88" s="237"/>
      <c r="I88" s="71"/>
      <c r="J88" s="71"/>
      <c r="K88" s="71"/>
      <c r="L88" s="71"/>
      <c r="M88" s="71"/>
      <c r="N88" s="71"/>
      <c r="O88" s="237"/>
      <c r="P88" s="71"/>
      <c r="Q88" s="71"/>
      <c r="R88" s="71"/>
      <c r="S88" s="71"/>
      <c r="T88" s="71"/>
      <c r="U88" s="71"/>
      <c r="V88" s="237"/>
      <c r="W88" s="71"/>
      <c r="X88" s="71"/>
      <c r="Y88" s="71"/>
      <c r="Z88" s="71"/>
      <c r="AA88" s="71"/>
      <c r="AB88" s="71"/>
      <c r="AC88" s="237"/>
      <c r="AD88" s="71"/>
      <c r="AE88" s="71"/>
      <c r="AF88" s="71"/>
      <c r="AG88" s="71"/>
      <c r="AH88" s="71"/>
      <c r="AI88" s="71"/>
      <c r="AJ88" s="237"/>
      <c r="AK88" s="71"/>
      <c r="AL88" s="71"/>
      <c r="BN88" s="226"/>
      <c r="BO88" s="226"/>
      <c r="BP88" s="226"/>
      <c r="BS88" s="240"/>
      <c r="BU88" s="71"/>
      <c r="BV88" s="71"/>
      <c r="BW88" s="82"/>
      <c r="BX88" s="238"/>
      <c r="BY88" s="238"/>
      <c r="BZ88" s="238"/>
      <c r="CA88" s="238"/>
      <c r="CB88" s="238"/>
      <c r="CC88" s="238"/>
      <c r="CD88" s="238"/>
      <c r="CE88" s="238"/>
      <c r="CF88" s="238"/>
      <c r="CG88" s="238"/>
      <c r="CH88" s="238"/>
      <c r="CI88" s="238"/>
      <c r="CJ88" s="238"/>
      <c r="CK88" s="238"/>
      <c r="CL88" s="238"/>
      <c r="CM88" s="238"/>
      <c r="CN88" s="238"/>
      <c r="CO88" s="238"/>
      <c r="CP88" s="238"/>
      <c r="CQ88" s="238"/>
      <c r="CR88" s="238"/>
      <c r="CS88" s="238"/>
      <c r="CT88" s="238"/>
      <c r="CU88" s="238"/>
      <c r="CV88" s="238"/>
      <c r="CW88" s="238"/>
      <c r="CX88" s="238"/>
      <c r="CY88" s="238"/>
      <c r="CZ88" s="238"/>
      <c r="DA88" s="238"/>
      <c r="DB88" s="238"/>
      <c r="DC88" s="238"/>
      <c r="DD88" s="238"/>
      <c r="DE88" s="238"/>
      <c r="DF88" s="238"/>
      <c r="DG88" s="238"/>
      <c r="DH88" s="238"/>
    </row>
    <row r="89" spans="2:112">
      <c r="B89" s="226"/>
      <c r="F89" s="71"/>
      <c r="G89" s="71"/>
      <c r="H89" s="237"/>
      <c r="I89" s="71"/>
      <c r="J89" s="71"/>
      <c r="K89" s="71"/>
      <c r="L89" s="71"/>
      <c r="M89" s="71"/>
      <c r="N89" s="71"/>
      <c r="O89" s="237"/>
      <c r="P89" s="71"/>
      <c r="Q89" s="71"/>
      <c r="R89" s="71"/>
      <c r="S89" s="71"/>
      <c r="T89" s="71"/>
      <c r="U89" s="71"/>
      <c r="V89" s="237"/>
      <c r="W89" s="71"/>
      <c r="X89" s="71"/>
      <c r="Y89" s="71"/>
      <c r="Z89" s="71"/>
      <c r="AA89" s="71"/>
      <c r="AB89" s="71"/>
      <c r="AC89" s="237"/>
      <c r="AD89" s="71"/>
      <c r="AE89" s="71"/>
      <c r="AF89" s="71"/>
      <c r="AG89" s="71"/>
      <c r="AH89" s="71"/>
      <c r="AI89" s="71"/>
      <c r="AJ89" s="237"/>
      <c r="AK89" s="71"/>
      <c r="AL89" s="71"/>
      <c r="BN89" s="226"/>
      <c r="BO89" s="226"/>
      <c r="BP89" s="226"/>
      <c r="BS89" s="240"/>
      <c r="BU89" s="71"/>
      <c r="BV89" s="71"/>
      <c r="BW89" s="82"/>
      <c r="BX89" s="238"/>
      <c r="BY89" s="238"/>
      <c r="BZ89" s="238"/>
      <c r="CA89" s="238"/>
      <c r="CB89" s="238"/>
      <c r="CC89" s="238"/>
      <c r="CD89" s="238"/>
      <c r="CE89" s="238"/>
      <c r="CF89" s="238"/>
      <c r="CG89" s="238"/>
      <c r="CH89" s="238"/>
      <c r="CI89" s="238"/>
      <c r="CJ89" s="238"/>
      <c r="CK89" s="238"/>
      <c r="CL89" s="238"/>
      <c r="CM89" s="238"/>
      <c r="CN89" s="238"/>
      <c r="CO89" s="238"/>
      <c r="CP89" s="238"/>
      <c r="CQ89" s="238"/>
      <c r="CR89" s="238"/>
      <c r="CS89" s="238"/>
      <c r="CT89" s="238"/>
      <c r="CU89" s="238"/>
      <c r="CV89" s="238"/>
      <c r="CW89" s="238"/>
      <c r="CX89" s="238"/>
      <c r="CY89" s="238"/>
      <c r="CZ89" s="238"/>
      <c r="DA89" s="238"/>
      <c r="DB89" s="238"/>
      <c r="DC89" s="238"/>
      <c r="DD89" s="238"/>
      <c r="DE89" s="238"/>
      <c r="DF89" s="238"/>
      <c r="DG89" s="238"/>
      <c r="DH89" s="238"/>
    </row>
    <row r="90" spans="2:112">
      <c r="B90" s="226"/>
      <c r="F90" s="71"/>
      <c r="G90" s="71"/>
      <c r="H90" s="237"/>
      <c r="I90" s="71"/>
      <c r="J90" s="71"/>
      <c r="K90" s="71"/>
      <c r="L90" s="71"/>
      <c r="M90" s="71"/>
      <c r="N90" s="71"/>
      <c r="O90" s="237"/>
      <c r="P90" s="71"/>
      <c r="Q90" s="71"/>
      <c r="R90" s="71"/>
      <c r="S90" s="71"/>
      <c r="T90" s="71"/>
      <c r="U90" s="71"/>
      <c r="V90" s="237"/>
      <c r="W90" s="71"/>
      <c r="X90" s="71"/>
      <c r="Y90" s="71"/>
      <c r="Z90" s="71"/>
      <c r="AA90" s="71"/>
      <c r="AB90" s="71"/>
      <c r="AC90" s="237"/>
      <c r="AD90" s="71"/>
      <c r="AE90" s="71"/>
      <c r="AF90" s="71"/>
      <c r="AG90" s="71"/>
      <c r="AH90" s="71"/>
      <c r="AI90" s="71"/>
      <c r="AJ90" s="237"/>
      <c r="AK90" s="71"/>
      <c r="AL90" s="71"/>
      <c r="BN90" s="226"/>
      <c r="BO90" s="226"/>
      <c r="BP90" s="226"/>
      <c r="BS90" s="240"/>
      <c r="BU90" s="71"/>
      <c r="BV90" s="71"/>
      <c r="BW90" s="82"/>
      <c r="BX90" s="238"/>
      <c r="BY90" s="238"/>
      <c r="BZ90" s="238"/>
      <c r="CA90" s="238"/>
      <c r="CB90" s="238"/>
      <c r="CC90" s="238"/>
      <c r="CD90" s="238"/>
      <c r="CE90" s="238"/>
      <c r="CF90" s="238"/>
      <c r="CG90" s="238"/>
      <c r="CH90" s="238"/>
      <c r="CI90" s="238"/>
      <c r="CJ90" s="238"/>
      <c r="CK90" s="238"/>
      <c r="CL90" s="238"/>
      <c r="CM90" s="238"/>
      <c r="CN90" s="238"/>
      <c r="CO90" s="238"/>
      <c r="CP90" s="238"/>
      <c r="CQ90" s="238"/>
      <c r="CR90" s="238"/>
      <c r="CS90" s="238"/>
      <c r="CT90" s="238"/>
      <c r="CU90" s="238"/>
      <c r="CV90" s="238"/>
      <c r="CW90" s="238"/>
      <c r="CX90" s="238"/>
      <c r="CY90" s="238"/>
      <c r="CZ90" s="238"/>
      <c r="DA90" s="238"/>
      <c r="DB90" s="238"/>
      <c r="DC90" s="238"/>
      <c r="DD90" s="238"/>
      <c r="DE90" s="238"/>
      <c r="DF90" s="238"/>
      <c r="DG90" s="238"/>
      <c r="DH90" s="238"/>
    </row>
    <row r="91" spans="2:112">
      <c r="B91" s="226"/>
      <c r="F91" s="71"/>
      <c r="G91" s="71"/>
      <c r="H91" s="237"/>
      <c r="I91" s="71"/>
      <c r="J91" s="71"/>
      <c r="K91" s="71"/>
      <c r="L91" s="71"/>
      <c r="M91" s="71"/>
      <c r="N91" s="71"/>
      <c r="O91" s="237"/>
      <c r="P91" s="71"/>
      <c r="Q91" s="71"/>
      <c r="R91" s="71"/>
      <c r="S91" s="71"/>
      <c r="T91" s="71"/>
      <c r="U91" s="71"/>
      <c r="V91" s="237"/>
      <c r="W91" s="71"/>
      <c r="X91" s="71"/>
      <c r="Y91" s="71"/>
      <c r="Z91" s="71"/>
      <c r="AA91" s="71"/>
      <c r="AB91" s="71"/>
      <c r="AC91" s="237"/>
      <c r="AD91" s="71"/>
      <c r="AE91" s="71"/>
      <c r="AF91" s="71"/>
      <c r="AG91" s="71"/>
      <c r="AH91" s="71"/>
      <c r="AI91" s="71"/>
      <c r="BN91" s="226"/>
      <c r="BO91" s="226"/>
      <c r="BP91" s="226"/>
      <c r="BS91" s="240"/>
      <c r="BU91" s="71"/>
      <c r="BV91" s="71"/>
      <c r="BW91" s="82"/>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row>
    <row r="92" spans="2:112">
      <c r="B92" s="226"/>
      <c r="AJ92" s="237"/>
      <c r="AK92" s="71"/>
      <c r="AL92" s="71"/>
      <c r="BN92" s="226"/>
      <c r="BO92" s="226"/>
      <c r="BP92" s="226"/>
      <c r="BS92" s="240"/>
      <c r="BU92" s="71"/>
      <c r="BV92" s="71"/>
      <c r="BW92" s="82"/>
      <c r="BX92" s="238"/>
      <c r="BY92" s="238"/>
      <c r="BZ92" s="238"/>
      <c r="CA92" s="238"/>
      <c r="CB92" s="238"/>
      <c r="CC92" s="238"/>
      <c r="CD92" s="238"/>
      <c r="CE92" s="238"/>
      <c r="CF92" s="238"/>
      <c r="CG92" s="238"/>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row>
    <row r="93" spans="2:112">
      <c r="B93" s="226"/>
      <c r="AJ93" s="237"/>
      <c r="AK93" s="71"/>
      <c r="AL93" s="71"/>
      <c r="BN93" s="226"/>
      <c r="BO93" s="226"/>
      <c r="BP93" s="226"/>
      <c r="BS93" s="240"/>
      <c r="BU93" s="71"/>
      <c r="BV93" s="71"/>
      <c r="BW93" s="82"/>
      <c r="BX93" s="238"/>
      <c r="BY93" s="238"/>
      <c r="BZ93" s="238"/>
      <c r="CA93" s="238"/>
      <c r="CB93" s="238"/>
      <c r="CC93" s="238"/>
      <c r="CD93" s="238"/>
      <c r="CE93" s="238"/>
      <c r="CF93" s="238"/>
      <c r="CG93" s="238"/>
      <c r="CH93" s="238"/>
      <c r="CI93" s="238"/>
      <c r="CJ93" s="238"/>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row>
    <row r="94" spans="2:112">
      <c r="B94" s="226"/>
      <c r="BN94" s="226"/>
      <c r="BO94" s="226"/>
      <c r="BP94" s="226"/>
      <c r="BS94" s="240"/>
      <c r="BU94" s="71"/>
      <c r="BV94" s="71"/>
      <c r="BW94" s="82"/>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row>
    <row r="95" spans="2:112">
      <c r="B95" s="226"/>
      <c r="BN95" s="226"/>
      <c r="BO95" s="226"/>
      <c r="BP95" s="226"/>
      <c r="BS95" s="240"/>
      <c r="BU95" s="71"/>
      <c r="BV95" s="71"/>
      <c r="BW95" s="82"/>
      <c r="BX95" s="238"/>
      <c r="BY95" s="238"/>
      <c r="BZ95" s="238"/>
      <c r="CA95" s="238"/>
      <c r="CB95" s="238"/>
      <c r="CC95" s="238"/>
      <c r="CD95" s="238"/>
      <c r="CE95" s="238"/>
      <c r="CF95" s="238"/>
      <c r="CG95" s="238"/>
      <c r="CH95" s="238"/>
      <c r="CI95" s="238"/>
      <c r="CJ95" s="238"/>
      <c r="CK95" s="238"/>
      <c r="CL95" s="238"/>
      <c r="CM95" s="238"/>
      <c r="CN95" s="238"/>
      <c r="CO95" s="238"/>
      <c r="CP95" s="238"/>
      <c r="CQ95" s="238"/>
      <c r="CR95" s="238"/>
      <c r="CS95" s="238"/>
      <c r="CT95" s="238"/>
      <c r="CU95" s="238"/>
      <c r="CV95" s="238"/>
      <c r="CW95" s="238"/>
      <c r="CX95" s="238"/>
      <c r="CY95" s="238"/>
      <c r="CZ95" s="238"/>
      <c r="DA95" s="238"/>
      <c r="DB95" s="238"/>
      <c r="DC95" s="238"/>
      <c r="DD95" s="238"/>
      <c r="DE95" s="238"/>
      <c r="DF95" s="238"/>
      <c r="DG95" s="238"/>
      <c r="DH95" s="238"/>
    </row>
    <row r="96" spans="2:112">
      <c r="B96" s="226"/>
      <c r="BN96" s="226"/>
      <c r="BO96" s="226"/>
      <c r="BP96" s="226"/>
      <c r="BS96" s="240"/>
      <c r="BU96" s="71"/>
      <c r="BV96" s="71"/>
      <c r="BW96" s="82"/>
      <c r="BX96" s="238"/>
      <c r="BY96" s="238"/>
      <c r="BZ96" s="238"/>
      <c r="CA96" s="238"/>
      <c r="CB96" s="238"/>
      <c r="CC96" s="238"/>
      <c r="CD96" s="238"/>
      <c r="CE96" s="238"/>
      <c r="CF96" s="238"/>
      <c r="CG96" s="238"/>
      <c r="CH96" s="238"/>
      <c r="CI96" s="238"/>
      <c r="CJ96" s="238"/>
      <c r="CK96" s="238"/>
      <c r="CL96" s="238"/>
      <c r="CM96" s="238"/>
      <c r="CN96" s="238"/>
      <c r="CO96" s="238"/>
      <c r="CP96" s="238"/>
      <c r="CQ96" s="238"/>
      <c r="CR96" s="238"/>
      <c r="CS96" s="238"/>
      <c r="CT96" s="238"/>
      <c r="CU96" s="238"/>
      <c r="CV96" s="238"/>
      <c r="CW96" s="238"/>
      <c r="CX96" s="238"/>
      <c r="CY96" s="238"/>
      <c r="CZ96" s="238"/>
      <c r="DA96" s="238"/>
      <c r="DB96" s="238"/>
      <c r="DC96" s="238"/>
      <c r="DD96" s="238"/>
      <c r="DE96" s="238"/>
      <c r="DF96" s="238"/>
      <c r="DG96" s="238"/>
      <c r="DH96" s="238"/>
    </row>
    <row r="97" spans="2:112">
      <c r="B97" s="226"/>
      <c r="BN97" s="226"/>
      <c r="BO97" s="226"/>
      <c r="BP97" s="226"/>
      <c r="BS97" s="240"/>
      <c r="BU97" s="71"/>
      <c r="BV97" s="71"/>
      <c r="BW97" s="82"/>
      <c r="BX97" s="238"/>
      <c r="BY97" s="238"/>
      <c r="BZ97" s="238"/>
      <c r="CA97" s="238"/>
      <c r="CB97" s="238"/>
      <c r="CC97" s="238"/>
      <c r="CD97" s="238"/>
      <c r="CE97" s="238"/>
      <c r="CF97" s="238"/>
      <c r="CG97" s="238"/>
      <c r="CH97" s="238"/>
      <c r="CI97" s="238"/>
      <c r="CJ97" s="238"/>
      <c r="CK97" s="238"/>
      <c r="CL97" s="238"/>
      <c r="CM97" s="238"/>
      <c r="CN97" s="238"/>
      <c r="CO97" s="238"/>
      <c r="CP97" s="238"/>
      <c r="CQ97" s="238"/>
      <c r="CR97" s="238"/>
      <c r="CS97" s="238"/>
      <c r="CT97" s="238"/>
      <c r="CU97" s="238"/>
      <c r="CV97" s="238"/>
      <c r="CW97" s="238"/>
      <c r="CX97" s="238"/>
      <c r="CY97" s="238"/>
      <c r="CZ97" s="238"/>
      <c r="DA97" s="238"/>
      <c r="DB97" s="238"/>
      <c r="DC97" s="238"/>
      <c r="DD97" s="238"/>
      <c r="DE97" s="238"/>
      <c r="DF97" s="238"/>
      <c r="DG97" s="238"/>
      <c r="DH97" s="238"/>
    </row>
    <row r="98" spans="2:112">
      <c r="B98" s="226"/>
      <c r="BN98" s="226"/>
      <c r="BO98" s="226"/>
      <c r="BP98" s="226"/>
      <c r="BS98" s="240"/>
      <c r="BU98" s="71"/>
      <c r="BV98" s="71"/>
      <c r="BW98" s="82"/>
      <c r="BX98" s="238"/>
      <c r="BY98" s="238"/>
      <c r="BZ98" s="238"/>
      <c r="CA98" s="238"/>
      <c r="CB98" s="238"/>
      <c r="CC98" s="238"/>
      <c r="CD98" s="238"/>
      <c r="CE98" s="238"/>
      <c r="CF98" s="238"/>
      <c r="CG98" s="238"/>
      <c r="CH98" s="238"/>
      <c r="CI98" s="238"/>
      <c r="CJ98" s="238"/>
      <c r="CK98" s="238"/>
      <c r="CL98" s="238"/>
      <c r="CM98" s="238"/>
      <c r="CN98" s="238"/>
      <c r="CO98" s="238"/>
      <c r="CP98" s="238"/>
      <c r="CQ98" s="238"/>
      <c r="CR98" s="238"/>
      <c r="CS98" s="238"/>
      <c r="CT98" s="238"/>
      <c r="CU98" s="238"/>
      <c r="CV98" s="238"/>
      <c r="CW98" s="238"/>
      <c r="CX98" s="238"/>
      <c r="CY98" s="238"/>
      <c r="CZ98" s="238"/>
      <c r="DA98" s="238"/>
      <c r="DB98" s="238"/>
      <c r="DC98" s="238"/>
      <c r="DD98" s="238"/>
      <c r="DE98" s="238"/>
      <c r="DF98" s="238"/>
      <c r="DG98" s="238"/>
      <c r="DH98" s="238"/>
    </row>
    <row r="99" spans="2:112">
      <c r="B99" s="226"/>
      <c r="BN99" s="226"/>
      <c r="BO99" s="226"/>
      <c r="BP99" s="226"/>
      <c r="BS99" s="240"/>
      <c r="BU99" s="71"/>
      <c r="BV99" s="71"/>
      <c r="BW99" s="82"/>
      <c r="BX99" s="238"/>
      <c r="BY99" s="238"/>
      <c r="BZ99" s="238"/>
      <c r="CA99" s="238"/>
      <c r="CB99" s="238"/>
      <c r="CC99" s="238"/>
      <c r="CD99" s="238"/>
      <c r="CE99" s="238"/>
      <c r="CF99" s="238"/>
      <c r="CG99" s="238"/>
      <c r="CH99" s="238"/>
      <c r="CI99" s="238"/>
      <c r="CJ99" s="238"/>
      <c r="CK99" s="238"/>
      <c r="CL99" s="238"/>
      <c r="CM99" s="238"/>
      <c r="CN99" s="238"/>
      <c r="CO99" s="238"/>
      <c r="CP99" s="238"/>
      <c r="CQ99" s="238"/>
      <c r="CR99" s="238"/>
      <c r="CS99" s="238"/>
      <c r="CT99" s="238"/>
      <c r="CU99" s="238"/>
      <c r="CV99" s="238"/>
      <c r="CW99" s="238"/>
      <c r="CX99" s="238"/>
      <c r="CY99" s="238"/>
      <c r="CZ99" s="238"/>
      <c r="DA99" s="238"/>
      <c r="DB99" s="238"/>
      <c r="DC99" s="238"/>
      <c r="DD99" s="238"/>
      <c r="DE99" s="238"/>
      <c r="DF99" s="238"/>
      <c r="DG99" s="238"/>
      <c r="DH99" s="238"/>
    </row>
    <row r="100" spans="2:112">
      <c r="B100" s="226"/>
      <c r="BN100" s="226"/>
      <c r="BO100" s="226"/>
      <c r="BP100" s="226"/>
      <c r="BS100" s="240"/>
      <c r="BU100" s="71"/>
      <c r="BV100" s="71"/>
      <c r="BW100" s="82"/>
      <c r="BX100" s="238"/>
      <c r="BY100" s="238"/>
      <c r="BZ100" s="238"/>
      <c r="CA100" s="238"/>
      <c r="CB100" s="238"/>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8"/>
      <c r="CX100" s="238"/>
      <c r="CY100" s="238"/>
      <c r="CZ100" s="238"/>
      <c r="DA100" s="238"/>
      <c r="DB100" s="238"/>
      <c r="DC100" s="238"/>
      <c r="DD100" s="238"/>
      <c r="DE100" s="238"/>
      <c r="DF100" s="238"/>
      <c r="DG100" s="238"/>
      <c r="DH100" s="238"/>
    </row>
    <row r="101" spans="2:112">
      <c r="B101" s="226"/>
      <c r="BN101" s="226"/>
      <c r="BO101" s="226"/>
      <c r="BP101" s="226"/>
      <c r="BS101" s="240"/>
      <c r="BU101" s="71"/>
      <c r="BV101" s="71"/>
      <c r="BW101" s="82"/>
      <c r="BX101" s="238"/>
      <c r="BY101" s="238"/>
      <c r="BZ101" s="238"/>
      <c r="CA101" s="238"/>
      <c r="CB101" s="238"/>
      <c r="CC101" s="238"/>
      <c r="CD101" s="238"/>
      <c r="CE101" s="238"/>
      <c r="CF101" s="238"/>
      <c r="CG101" s="238"/>
      <c r="CH101" s="238"/>
      <c r="CI101" s="238"/>
      <c r="CJ101" s="238"/>
      <c r="CK101" s="238"/>
      <c r="CL101" s="238"/>
      <c r="CM101" s="238"/>
      <c r="CN101" s="238"/>
      <c r="CO101" s="238"/>
      <c r="CP101" s="238"/>
      <c r="CQ101" s="238"/>
      <c r="CR101" s="238"/>
      <c r="CS101" s="238"/>
      <c r="CT101" s="238"/>
      <c r="CU101" s="238"/>
      <c r="CV101" s="238"/>
      <c r="CW101" s="238"/>
      <c r="CX101" s="238"/>
      <c r="CY101" s="238"/>
      <c r="CZ101" s="238"/>
      <c r="DA101" s="238"/>
      <c r="DB101" s="238"/>
      <c r="DC101" s="238"/>
      <c r="DD101" s="238"/>
      <c r="DE101" s="238"/>
      <c r="DF101" s="238"/>
      <c r="DG101" s="238"/>
      <c r="DH101" s="238"/>
    </row>
    <row r="102" spans="2:112">
      <c r="B102" s="226"/>
      <c r="BN102" s="226"/>
      <c r="BO102" s="226"/>
      <c r="BP102" s="226"/>
      <c r="BS102" s="240"/>
      <c r="BU102" s="71"/>
      <c r="BV102" s="71"/>
      <c r="BW102" s="82"/>
      <c r="BX102" s="238"/>
      <c r="BY102" s="238"/>
      <c r="BZ102" s="238"/>
      <c r="CA102" s="238"/>
      <c r="CB102" s="238"/>
      <c r="CC102" s="238"/>
      <c r="CD102" s="238"/>
      <c r="CE102" s="238"/>
      <c r="CF102" s="238"/>
      <c r="CG102" s="238"/>
      <c r="CH102" s="238"/>
      <c r="CI102" s="238"/>
      <c r="CJ102" s="238"/>
      <c r="CK102" s="238"/>
      <c r="CL102" s="238"/>
      <c r="CM102" s="238"/>
      <c r="CN102" s="238"/>
      <c r="CO102" s="238"/>
      <c r="CP102" s="238"/>
      <c r="CQ102" s="238"/>
      <c r="CR102" s="238"/>
      <c r="CS102" s="238"/>
      <c r="CT102" s="238"/>
      <c r="CU102" s="238"/>
      <c r="CV102" s="238"/>
      <c r="CW102" s="238"/>
      <c r="CX102" s="238"/>
      <c r="CY102" s="238"/>
      <c r="CZ102" s="238"/>
      <c r="DA102" s="238"/>
      <c r="DB102" s="238"/>
      <c r="DC102" s="238"/>
      <c r="DD102" s="238"/>
      <c r="DE102" s="238"/>
      <c r="DF102" s="238"/>
      <c r="DG102" s="238"/>
      <c r="DH102" s="238"/>
    </row>
    <row r="103" spans="2:112">
      <c r="B103" s="226"/>
      <c r="BN103" s="226"/>
      <c r="BO103" s="226"/>
      <c r="BP103" s="226"/>
      <c r="BS103" s="240"/>
      <c r="BU103" s="71"/>
      <c r="BV103" s="71"/>
      <c r="BW103" s="82"/>
      <c r="BX103" s="238"/>
      <c r="BY103" s="238"/>
      <c r="BZ103" s="238"/>
      <c r="CA103" s="238"/>
      <c r="CB103" s="238"/>
      <c r="CC103" s="238"/>
      <c r="CD103" s="238"/>
      <c r="CE103" s="238"/>
      <c r="CF103" s="238"/>
      <c r="CG103" s="238"/>
      <c r="CH103" s="238"/>
      <c r="CI103" s="238"/>
      <c r="CJ103" s="238"/>
      <c r="CK103" s="238"/>
      <c r="CL103" s="238"/>
      <c r="CM103" s="238"/>
      <c r="CN103" s="238"/>
      <c r="CO103" s="238"/>
      <c r="CP103" s="238"/>
      <c r="CQ103" s="238"/>
      <c r="CR103" s="238"/>
      <c r="CS103" s="238"/>
      <c r="CT103" s="238"/>
      <c r="CU103" s="238"/>
      <c r="CV103" s="238"/>
      <c r="CW103" s="238"/>
      <c r="CX103" s="238"/>
      <c r="CY103" s="238"/>
      <c r="CZ103" s="238"/>
      <c r="DA103" s="238"/>
      <c r="DB103" s="238"/>
      <c r="DC103" s="238"/>
      <c r="DD103" s="238"/>
      <c r="DE103" s="238"/>
      <c r="DF103" s="238"/>
      <c r="DG103" s="238"/>
      <c r="DH103" s="238"/>
    </row>
    <row r="104" spans="2:112">
      <c r="B104" s="226"/>
      <c r="BN104" s="226"/>
      <c r="BO104" s="226"/>
      <c r="BP104" s="226"/>
      <c r="BS104" s="240"/>
      <c r="BU104" s="71"/>
      <c r="BV104" s="71"/>
      <c r="BW104" s="82"/>
      <c r="BX104" s="238"/>
      <c r="BY104" s="238"/>
      <c r="BZ104" s="238"/>
      <c r="CA104" s="238"/>
      <c r="CB104" s="238"/>
      <c r="CC104" s="238"/>
      <c r="CD104" s="238"/>
      <c r="CE104" s="238"/>
      <c r="CF104" s="238"/>
      <c r="CG104" s="238"/>
      <c r="CH104" s="238"/>
      <c r="CI104" s="238"/>
      <c r="CJ104" s="238"/>
      <c r="CK104" s="238"/>
      <c r="CL104" s="238"/>
      <c r="CM104" s="238"/>
      <c r="CN104" s="238"/>
      <c r="CO104" s="238"/>
      <c r="CP104" s="238"/>
      <c r="CQ104" s="238"/>
      <c r="CR104" s="238"/>
      <c r="CS104" s="238"/>
      <c r="CT104" s="238"/>
      <c r="CU104" s="238"/>
      <c r="CV104" s="238"/>
      <c r="CW104" s="238"/>
      <c r="CX104" s="238"/>
      <c r="CY104" s="238"/>
      <c r="CZ104" s="238"/>
      <c r="DA104" s="238"/>
      <c r="DB104" s="238"/>
      <c r="DC104" s="238"/>
      <c r="DD104" s="238"/>
      <c r="DE104" s="238"/>
      <c r="DF104" s="238"/>
      <c r="DG104" s="238"/>
      <c r="DH104" s="238"/>
    </row>
    <row r="105" spans="2:112">
      <c r="B105" s="226"/>
      <c r="BN105" s="226"/>
      <c r="BO105" s="226"/>
      <c r="BP105" s="226"/>
      <c r="BS105" s="240"/>
      <c r="BU105" s="71"/>
      <c r="BV105" s="71"/>
      <c r="BW105" s="82"/>
      <c r="BX105" s="238"/>
      <c r="BY105" s="238"/>
      <c r="BZ105" s="238"/>
      <c r="CA105" s="238"/>
      <c r="CB105" s="238"/>
      <c r="CC105" s="238"/>
      <c r="CD105" s="238"/>
      <c r="CE105" s="238"/>
      <c r="CF105" s="238"/>
      <c r="CG105" s="238"/>
      <c r="CH105" s="238"/>
      <c r="CI105" s="238"/>
      <c r="CJ105" s="238"/>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row>
    <row r="106" spans="2:112">
      <c r="B106" s="226"/>
      <c r="BN106" s="226"/>
      <c r="BO106" s="226"/>
      <c r="BP106" s="226"/>
      <c r="BS106" s="240"/>
      <c r="BU106" s="71"/>
      <c r="BV106" s="71"/>
      <c r="BW106" s="82"/>
      <c r="BX106" s="238"/>
      <c r="BY106" s="238"/>
      <c r="BZ106" s="238"/>
      <c r="CA106" s="238"/>
      <c r="CB106" s="238"/>
      <c r="CC106" s="238"/>
      <c r="CD106" s="238"/>
      <c r="CE106" s="238"/>
      <c r="CF106" s="238"/>
      <c r="CG106" s="238"/>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row>
    <row r="107" spans="2:112">
      <c r="B107" s="226"/>
      <c r="BN107" s="226"/>
      <c r="BO107" s="226"/>
      <c r="BP107" s="226"/>
      <c r="BS107" s="240"/>
      <c r="BU107" s="71"/>
      <c r="BV107" s="71"/>
      <c r="BW107" s="82"/>
      <c r="BX107" s="238"/>
      <c r="BY107" s="238"/>
      <c r="BZ107" s="238"/>
      <c r="CA107" s="238"/>
      <c r="CB107" s="238"/>
      <c r="CC107" s="238"/>
      <c r="CD107" s="238"/>
      <c r="CE107" s="238"/>
      <c r="CF107" s="238"/>
      <c r="CG107" s="238"/>
      <c r="CH107" s="238"/>
      <c r="CI107" s="238"/>
      <c r="CJ107" s="238"/>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row>
    <row r="108" spans="2:112">
      <c r="B108" s="226"/>
      <c r="BN108" s="226"/>
      <c r="BO108" s="226"/>
      <c r="BP108" s="226"/>
      <c r="BS108" s="240"/>
      <c r="BU108" s="71"/>
      <c r="BV108" s="71"/>
      <c r="BW108" s="82"/>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row>
    <row r="109" spans="2:112">
      <c r="B109" s="226"/>
      <c r="BN109" s="226"/>
      <c r="BO109" s="226"/>
      <c r="BP109" s="226"/>
      <c r="BS109" s="240"/>
      <c r="BU109" s="71"/>
      <c r="BV109" s="71"/>
      <c r="BW109" s="82"/>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row>
    <row r="110" spans="2:112">
      <c r="B110" s="226"/>
      <c r="BN110" s="226"/>
      <c r="BO110" s="226"/>
      <c r="BP110" s="226"/>
      <c r="BS110" s="240"/>
      <c r="BU110" s="71"/>
      <c r="BV110" s="71"/>
      <c r="BW110" s="82"/>
      <c r="BX110" s="238"/>
      <c r="BY110" s="238"/>
      <c r="BZ110" s="238"/>
      <c r="CA110" s="238"/>
      <c r="CB110" s="238"/>
      <c r="CC110" s="238"/>
      <c r="CD110" s="238"/>
      <c r="CE110" s="238"/>
      <c r="CF110" s="238"/>
      <c r="CG110" s="238"/>
      <c r="CH110" s="238"/>
      <c r="CI110" s="238"/>
      <c r="CJ110" s="238"/>
      <c r="CK110" s="238"/>
      <c r="CL110" s="238"/>
      <c r="CM110" s="238"/>
      <c r="CN110" s="238"/>
      <c r="CO110" s="238"/>
      <c r="CP110" s="238"/>
      <c r="CQ110" s="238"/>
      <c r="CR110" s="238"/>
      <c r="CS110" s="238"/>
      <c r="CT110" s="238"/>
      <c r="CU110" s="238"/>
      <c r="CV110" s="238"/>
      <c r="CW110" s="238"/>
      <c r="CX110" s="238"/>
      <c r="CY110" s="238"/>
      <c r="CZ110" s="238"/>
      <c r="DA110" s="238"/>
      <c r="DB110" s="238"/>
      <c r="DC110" s="238"/>
      <c r="DD110" s="238"/>
      <c r="DE110" s="238"/>
      <c r="DF110" s="238"/>
      <c r="DG110" s="238"/>
      <c r="DH110" s="238"/>
    </row>
    <row r="111" spans="2:112">
      <c r="B111" s="226"/>
      <c r="BN111" s="226"/>
      <c r="BO111" s="226"/>
      <c r="BP111" s="226"/>
      <c r="BS111" s="240"/>
      <c r="BU111" s="71"/>
      <c r="BV111" s="71"/>
      <c r="BW111" s="82"/>
      <c r="BX111" s="238"/>
      <c r="BY111" s="238"/>
      <c r="BZ111" s="238"/>
      <c r="CA111" s="238"/>
      <c r="CB111" s="238"/>
      <c r="CC111" s="238"/>
      <c r="CD111" s="238"/>
      <c r="CE111" s="238"/>
      <c r="CF111" s="238"/>
      <c r="CG111" s="238"/>
      <c r="CH111" s="238"/>
      <c r="CI111" s="238"/>
      <c r="CJ111" s="238"/>
      <c r="CK111" s="238"/>
      <c r="CL111" s="238"/>
      <c r="CM111" s="238"/>
      <c r="CN111" s="238"/>
      <c r="CO111" s="238"/>
      <c r="CP111" s="238"/>
      <c r="CQ111" s="238"/>
      <c r="CR111" s="238"/>
      <c r="CS111" s="238"/>
      <c r="CT111" s="238"/>
      <c r="CU111" s="238"/>
      <c r="CV111" s="238"/>
      <c r="CW111" s="238"/>
      <c r="CX111" s="238"/>
      <c r="CY111" s="238"/>
      <c r="CZ111" s="238"/>
      <c r="DA111" s="238"/>
      <c r="DB111" s="238"/>
      <c r="DC111" s="238"/>
      <c r="DD111" s="238"/>
      <c r="DE111" s="238"/>
      <c r="DF111" s="238"/>
      <c r="DG111" s="238"/>
      <c r="DH111" s="238"/>
    </row>
    <row r="112" spans="2:112">
      <c r="B112" s="226"/>
      <c r="BN112" s="226"/>
      <c r="BO112" s="226"/>
      <c r="BP112" s="226"/>
      <c r="BS112" s="240"/>
      <c r="BU112" s="71"/>
      <c r="BV112" s="71"/>
      <c r="BW112" s="82"/>
      <c r="BX112" s="238"/>
      <c r="BY112" s="238"/>
      <c r="BZ112" s="238"/>
      <c r="CA112" s="238"/>
      <c r="CB112" s="238"/>
      <c r="CC112" s="238"/>
      <c r="CD112" s="238"/>
      <c r="CE112" s="238"/>
      <c r="CF112" s="238"/>
      <c r="CG112" s="238"/>
      <c r="CH112" s="238"/>
      <c r="CI112" s="238"/>
      <c r="CJ112" s="238"/>
      <c r="CK112" s="238"/>
      <c r="CL112" s="238"/>
      <c r="CM112" s="238"/>
      <c r="CN112" s="238"/>
      <c r="CO112" s="238"/>
      <c r="CP112" s="238"/>
      <c r="CQ112" s="238"/>
      <c r="CR112" s="238"/>
      <c r="CS112" s="238"/>
      <c r="CT112" s="238"/>
      <c r="CU112" s="238"/>
      <c r="CV112" s="238"/>
      <c r="CW112" s="238"/>
      <c r="CX112" s="238"/>
      <c r="CY112" s="238"/>
      <c r="CZ112" s="238"/>
      <c r="DA112" s="238"/>
      <c r="DB112" s="238"/>
      <c r="DC112" s="238"/>
      <c r="DD112" s="238"/>
      <c r="DE112" s="238"/>
      <c r="DF112" s="238"/>
      <c r="DG112" s="238"/>
      <c r="DH112" s="238"/>
    </row>
    <row r="113" spans="2:112">
      <c r="B113" s="226"/>
      <c r="BN113" s="226"/>
      <c r="BO113" s="226"/>
      <c r="BP113" s="226"/>
      <c r="BS113" s="240"/>
      <c r="BU113" s="71"/>
      <c r="BV113" s="71"/>
      <c r="BW113" s="82"/>
      <c r="BX113" s="238"/>
      <c r="BY113" s="238"/>
      <c r="BZ113" s="238"/>
      <c r="CA113" s="238"/>
      <c r="CB113" s="238"/>
      <c r="CC113" s="238"/>
      <c r="CD113" s="238"/>
      <c r="CE113" s="238"/>
      <c r="CF113" s="238"/>
      <c r="CG113" s="238"/>
      <c r="CH113" s="238"/>
      <c r="CI113" s="238"/>
      <c r="CJ113" s="238"/>
      <c r="CK113" s="238"/>
      <c r="CL113" s="238"/>
      <c r="CM113" s="238"/>
      <c r="CN113" s="238"/>
      <c r="CO113" s="238"/>
      <c r="CP113" s="238"/>
      <c r="CQ113" s="238"/>
      <c r="CR113" s="238"/>
      <c r="CS113" s="238"/>
      <c r="CT113" s="238"/>
      <c r="CU113" s="238"/>
      <c r="CV113" s="238"/>
      <c r="CW113" s="238"/>
      <c r="CX113" s="238"/>
      <c r="CY113" s="238"/>
      <c r="CZ113" s="238"/>
      <c r="DA113" s="238"/>
      <c r="DB113" s="238"/>
      <c r="DC113" s="238"/>
      <c r="DD113" s="238"/>
      <c r="DE113" s="238"/>
      <c r="DF113" s="238"/>
      <c r="DG113" s="238"/>
      <c r="DH113" s="238"/>
    </row>
    <row r="114" spans="2:112">
      <c r="B114" s="226"/>
      <c r="BN114" s="226"/>
      <c r="BO114" s="226"/>
      <c r="BP114" s="226"/>
      <c r="BS114" s="240"/>
      <c r="BU114" s="71"/>
      <c r="BV114" s="71"/>
      <c r="BW114" s="82"/>
      <c r="BX114" s="238"/>
      <c r="BY114" s="238"/>
      <c r="BZ114" s="238"/>
      <c r="CA114" s="238"/>
      <c r="CB114" s="238"/>
      <c r="CC114" s="238"/>
      <c r="CD114" s="238"/>
      <c r="CE114" s="238"/>
      <c r="CF114" s="238"/>
      <c r="CG114" s="238"/>
      <c r="CH114" s="238"/>
      <c r="CI114" s="238"/>
      <c r="CJ114" s="238"/>
      <c r="CK114" s="238"/>
      <c r="CL114" s="238"/>
      <c r="CM114" s="238"/>
      <c r="CN114" s="238"/>
      <c r="CO114" s="238"/>
      <c r="CP114" s="238"/>
      <c r="CQ114" s="238"/>
      <c r="CR114" s="238"/>
      <c r="CS114" s="238"/>
      <c r="CT114" s="238"/>
      <c r="CU114" s="238"/>
      <c r="CV114" s="238"/>
      <c r="CW114" s="238"/>
      <c r="CX114" s="238"/>
      <c r="CY114" s="238"/>
      <c r="CZ114" s="238"/>
      <c r="DA114" s="238"/>
      <c r="DB114" s="238"/>
      <c r="DC114" s="238"/>
      <c r="DD114" s="238"/>
      <c r="DE114" s="238"/>
      <c r="DF114" s="238"/>
      <c r="DG114" s="238"/>
      <c r="DH114" s="238"/>
    </row>
    <row r="115" spans="2:112">
      <c r="B115" s="226"/>
      <c r="BN115" s="226"/>
      <c r="BO115" s="226"/>
      <c r="BP115" s="226"/>
      <c r="BS115" s="240"/>
      <c r="BU115" s="71"/>
      <c r="BV115" s="71"/>
      <c r="BW115" s="82"/>
      <c r="BX115" s="238"/>
      <c r="BY115" s="238"/>
      <c r="BZ115" s="238"/>
      <c r="CA115" s="238"/>
      <c r="CB115" s="238"/>
      <c r="CC115" s="238"/>
      <c r="CD115" s="238"/>
      <c r="CE115" s="238"/>
      <c r="CF115" s="238"/>
      <c r="CG115" s="238"/>
      <c r="CH115" s="238"/>
      <c r="CI115" s="238"/>
      <c r="CJ115" s="238"/>
      <c r="CK115" s="238"/>
      <c r="CL115" s="238"/>
      <c r="CM115" s="238"/>
      <c r="CN115" s="238"/>
      <c r="CO115" s="238"/>
      <c r="CP115" s="238"/>
      <c r="CQ115" s="238"/>
      <c r="CR115" s="238"/>
      <c r="CS115" s="238"/>
      <c r="CT115" s="238"/>
      <c r="CU115" s="238"/>
      <c r="CV115" s="238"/>
      <c r="CW115" s="238"/>
      <c r="CX115" s="238"/>
      <c r="CY115" s="238"/>
      <c r="CZ115" s="238"/>
      <c r="DA115" s="238"/>
      <c r="DB115" s="238"/>
      <c r="DC115" s="238"/>
      <c r="DD115" s="238"/>
      <c r="DE115" s="238"/>
      <c r="DF115" s="238"/>
      <c r="DG115" s="238"/>
      <c r="DH115" s="238"/>
    </row>
    <row r="116" spans="2:112">
      <c r="B116" s="226"/>
      <c r="BN116" s="226"/>
      <c r="BO116" s="226"/>
      <c r="BP116" s="226"/>
      <c r="BS116" s="240"/>
      <c r="BU116" s="71"/>
      <c r="BV116" s="71"/>
      <c r="BW116" s="82"/>
      <c r="BX116" s="238"/>
      <c r="BY116" s="238"/>
      <c r="BZ116" s="238"/>
      <c r="CA116" s="238"/>
      <c r="CB116" s="238"/>
      <c r="CC116" s="238"/>
      <c r="CD116" s="238"/>
      <c r="CE116" s="238"/>
      <c r="CF116" s="238"/>
      <c r="CG116" s="238"/>
      <c r="CH116" s="238"/>
      <c r="CI116" s="238"/>
      <c r="CJ116" s="238"/>
      <c r="CK116" s="238"/>
      <c r="CL116" s="238"/>
      <c r="CM116" s="238"/>
      <c r="CN116" s="238"/>
      <c r="CO116" s="238"/>
      <c r="CP116" s="238"/>
      <c r="CQ116" s="238"/>
      <c r="CR116" s="238"/>
      <c r="CS116" s="238"/>
      <c r="CT116" s="238"/>
      <c r="CU116" s="238"/>
      <c r="CV116" s="238"/>
      <c r="CW116" s="238"/>
      <c r="CX116" s="238"/>
      <c r="CY116" s="238"/>
      <c r="CZ116" s="238"/>
      <c r="DA116" s="238"/>
      <c r="DB116" s="238"/>
      <c r="DC116" s="238"/>
      <c r="DD116" s="238"/>
      <c r="DE116" s="238"/>
      <c r="DF116" s="238"/>
      <c r="DG116" s="238"/>
      <c r="DH116" s="238"/>
    </row>
    <row r="117" spans="2:112">
      <c r="B117" s="226"/>
      <c r="BN117" s="226"/>
      <c r="BO117" s="226"/>
      <c r="BP117" s="226"/>
      <c r="BS117" s="240"/>
      <c r="BU117" s="71"/>
      <c r="BV117" s="71"/>
      <c r="BW117" s="82"/>
      <c r="BX117" s="238"/>
      <c r="BY117" s="238"/>
      <c r="BZ117" s="238"/>
      <c r="CA117" s="238"/>
      <c r="CB117" s="238"/>
      <c r="CC117" s="238"/>
      <c r="CD117" s="238"/>
      <c r="CE117" s="238"/>
      <c r="CF117" s="238"/>
      <c r="CG117" s="238"/>
      <c r="CH117" s="238"/>
      <c r="CI117" s="238"/>
      <c r="CJ117" s="238"/>
      <c r="CK117" s="238"/>
      <c r="CL117" s="238"/>
      <c r="CM117" s="238"/>
      <c r="CN117" s="238"/>
      <c r="CO117" s="238"/>
      <c r="CP117" s="238"/>
      <c r="CQ117" s="238"/>
      <c r="CR117" s="238"/>
      <c r="CS117" s="238"/>
      <c r="CT117" s="238"/>
      <c r="CU117" s="238"/>
      <c r="CV117" s="238"/>
      <c r="CW117" s="238"/>
      <c r="CX117" s="238"/>
      <c r="CY117" s="238"/>
      <c r="CZ117" s="238"/>
      <c r="DA117" s="238"/>
      <c r="DB117" s="238"/>
      <c r="DC117" s="238"/>
      <c r="DD117" s="238"/>
      <c r="DE117" s="238"/>
      <c r="DF117" s="238"/>
      <c r="DG117" s="238"/>
      <c r="DH117" s="238"/>
    </row>
    <row r="118" spans="2:112">
      <c r="B118" s="226"/>
      <c r="BN118" s="226"/>
      <c r="BO118" s="226"/>
      <c r="BP118" s="226"/>
      <c r="BS118" s="240"/>
      <c r="BU118" s="71"/>
      <c r="BV118" s="71"/>
      <c r="BW118" s="82"/>
      <c r="BX118" s="238"/>
      <c r="BY118" s="238"/>
      <c r="BZ118" s="238"/>
      <c r="CA118" s="238"/>
      <c r="CB118" s="238"/>
      <c r="CC118" s="238"/>
      <c r="CD118" s="238"/>
      <c r="CE118" s="238"/>
      <c r="CF118" s="238"/>
      <c r="CG118" s="238"/>
      <c r="CH118" s="238"/>
      <c r="CI118" s="238"/>
      <c r="CJ118" s="238"/>
      <c r="CK118" s="238"/>
      <c r="CL118" s="238"/>
      <c r="CM118" s="238"/>
      <c r="CN118" s="238"/>
      <c r="CO118" s="238"/>
      <c r="CP118" s="238"/>
      <c r="CQ118" s="238"/>
      <c r="CR118" s="238"/>
      <c r="CS118" s="238"/>
      <c r="CT118" s="238"/>
      <c r="CU118" s="238"/>
      <c r="CV118" s="238"/>
      <c r="CW118" s="238"/>
      <c r="CX118" s="238"/>
      <c r="CY118" s="238"/>
      <c r="CZ118" s="238"/>
      <c r="DA118" s="238"/>
      <c r="DB118" s="238"/>
      <c r="DC118" s="238"/>
      <c r="DD118" s="238"/>
      <c r="DE118" s="238"/>
      <c r="DF118" s="238"/>
      <c r="DG118" s="238"/>
      <c r="DH118" s="238"/>
    </row>
    <row r="119" spans="2:112">
      <c r="B119" s="226"/>
      <c r="BN119" s="226"/>
      <c r="BO119" s="226"/>
      <c r="BP119" s="226"/>
      <c r="BS119" s="240"/>
      <c r="BU119" s="71"/>
      <c r="BV119" s="71"/>
      <c r="BW119" s="82"/>
      <c r="BX119" s="238"/>
      <c r="BY119" s="238"/>
      <c r="BZ119" s="238"/>
      <c r="CA119" s="238"/>
      <c r="CB119" s="238"/>
      <c r="CC119" s="238"/>
      <c r="CD119" s="238"/>
      <c r="CE119" s="238"/>
      <c r="CF119" s="238"/>
      <c r="CG119" s="238"/>
      <c r="CH119" s="238"/>
      <c r="CI119" s="238"/>
      <c r="CJ119" s="238"/>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row>
    <row r="120" spans="2:112">
      <c r="B120" s="226"/>
      <c r="BN120" s="226"/>
      <c r="BO120" s="226"/>
      <c r="BP120" s="226"/>
      <c r="BS120" s="240"/>
      <c r="BU120" s="71"/>
      <c r="BV120" s="71"/>
      <c r="BW120" s="82"/>
      <c r="BX120" s="238"/>
      <c r="BY120" s="238"/>
      <c r="BZ120" s="238"/>
      <c r="CA120" s="238"/>
      <c r="CB120" s="238"/>
      <c r="CC120" s="238"/>
      <c r="CD120" s="238"/>
      <c r="CE120" s="238"/>
      <c r="CF120" s="238"/>
      <c r="CG120" s="238"/>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row>
    <row r="121" spans="2:112">
      <c r="B121" s="226"/>
      <c r="BN121" s="226"/>
      <c r="BO121" s="226"/>
      <c r="BP121" s="226"/>
      <c r="BS121" s="240"/>
      <c r="BU121" s="71"/>
      <c r="BV121" s="71"/>
      <c r="BW121" s="82"/>
      <c r="BX121" s="238"/>
      <c r="BY121" s="238"/>
      <c r="BZ121" s="238"/>
      <c r="CA121" s="238"/>
      <c r="CB121" s="238"/>
      <c r="CC121" s="238"/>
      <c r="CD121" s="238"/>
      <c r="CE121" s="238"/>
      <c r="CF121" s="238"/>
      <c r="CG121" s="238"/>
      <c r="CH121" s="238"/>
      <c r="CI121" s="238"/>
      <c r="CJ121" s="238"/>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row>
    <row r="122" spans="2:112">
      <c r="B122" s="226"/>
      <c r="BN122" s="226"/>
      <c r="BO122" s="226"/>
      <c r="BP122" s="226"/>
      <c r="BS122" s="240"/>
      <c r="BU122" s="71"/>
      <c r="BV122" s="71"/>
      <c r="BW122" s="82"/>
      <c r="BX122" s="238"/>
      <c r="BY122" s="238"/>
      <c r="BZ122" s="238"/>
      <c r="CA122" s="238"/>
      <c r="CB122" s="238"/>
      <c r="CC122" s="238"/>
      <c r="CD122" s="238"/>
      <c r="CE122" s="238"/>
      <c r="CF122" s="238"/>
      <c r="CG122" s="238"/>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row>
    <row r="123" spans="2:112">
      <c r="B123" s="226"/>
      <c r="BN123" s="226"/>
      <c r="BO123" s="226"/>
      <c r="BP123" s="226"/>
      <c r="BS123" s="240"/>
      <c r="BU123" s="71"/>
      <c r="BV123" s="71"/>
      <c r="BW123" s="82"/>
      <c r="BX123" s="238"/>
      <c r="BY123" s="238"/>
      <c r="BZ123" s="238"/>
      <c r="CA123" s="238"/>
      <c r="CB123" s="238"/>
      <c r="CC123" s="238"/>
      <c r="CD123" s="238"/>
      <c r="CE123" s="238"/>
      <c r="CF123" s="238"/>
      <c r="CG123" s="238"/>
      <c r="CH123" s="238"/>
      <c r="CI123" s="238"/>
      <c r="CJ123" s="238"/>
      <c r="CK123" s="238"/>
      <c r="CL123" s="238"/>
      <c r="CM123" s="238"/>
      <c r="CN123" s="238"/>
      <c r="CO123" s="238"/>
      <c r="CP123" s="238"/>
      <c r="CQ123" s="238"/>
      <c r="CR123" s="238"/>
      <c r="CS123" s="238"/>
      <c r="CT123" s="238"/>
      <c r="CU123" s="238"/>
      <c r="CV123" s="238"/>
      <c r="CW123" s="238"/>
      <c r="CX123" s="238"/>
      <c r="CY123" s="238"/>
      <c r="CZ123" s="238"/>
      <c r="DA123" s="238"/>
      <c r="DB123" s="238"/>
      <c r="DC123" s="238"/>
      <c r="DD123" s="238"/>
      <c r="DE123" s="238"/>
      <c r="DF123" s="238"/>
      <c r="DG123" s="238"/>
      <c r="DH123" s="238"/>
    </row>
    <row r="124" spans="2:112">
      <c r="B124" s="226"/>
      <c r="BP124" s="82"/>
      <c r="BQ124" s="238"/>
      <c r="BR124" s="238"/>
      <c r="BS124" s="238"/>
      <c r="BT124" s="238"/>
      <c r="BU124" s="238"/>
      <c r="BV124" s="238"/>
      <c r="BW124" s="238"/>
      <c r="BX124" s="238"/>
      <c r="BY124" s="238"/>
      <c r="BZ124" s="238"/>
      <c r="CA124" s="238"/>
      <c r="CB124" s="238"/>
      <c r="CC124" s="238"/>
      <c r="CD124" s="238"/>
      <c r="CE124" s="238"/>
      <c r="CF124" s="238"/>
      <c r="CG124" s="238"/>
      <c r="CH124" s="238"/>
      <c r="CI124" s="238"/>
      <c r="CJ124" s="238"/>
      <c r="CK124" s="238"/>
      <c r="CL124" s="238"/>
      <c r="CM124" s="238"/>
      <c r="CN124" s="238"/>
      <c r="CO124" s="238"/>
      <c r="CP124" s="238"/>
      <c r="CQ124" s="238"/>
      <c r="CR124" s="238"/>
      <c r="CS124" s="238"/>
      <c r="CT124" s="238"/>
      <c r="CU124" s="238"/>
      <c r="CV124" s="238"/>
      <c r="CW124" s="238"/>
      <c r="CX124" s="238"/>
      <c r="CY124" s="238"/>
      <c r="CZ124" s="238"/>
      <c r="DA124" s="238"/>
    </row>
    <row r="125" spans="2:112">
      <c r="B125" s="226"/>
      <c r="BP125" s="82"/>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38"/>
      <c r="CN125" s="238"/>
      <c r="CO125" s="238"/>
      <c r="CP125" s="238"/>
      <c r="CQ125" s="238"/>
      <c r="CR125" s="238"/>
      <c r="CS125" s="238"/>
      <c r="CT125" s="238"/>
      <c r="CU125" s="238"/>
      <c r="CV125" s="238"/>
      <c r="CW125" s="238"/>
      <c r="CX125" s="238"/>
      <c r="CY125" s="238"/>
      <c r="CZ125" s="238"/>
      <c r="DA125" s="238"/>
    </row>
    <row r="126" spans="2:112">
      <c r="B126" s="226"/>
      <c r="BP126" s="82"/>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38"/>
      <c r="CN126" s="238"/>
      <c r="CO126" s="238"/>
      <c r="CP126" s="238"/>
      <c r="CQ126" s="238"/>
      <c r="CR126" s="238"/>
      <c r="CS126" s="238"/>
      <c r="CT126" s="238"/>
      <c r="CU126" s="238"/>
      <c r="CV126" s="238"/>
      <c r="CW126" s="238"/>
      <c r="CX126" s="238"/>
      <c r="CY126" s="238"/>
      <c r="CZ126" s="238"/>
      <c r="DA126" s="238"/>
    </row>
    <row r="127" spans="2:112">
      <c r="B127" s="226"/>
      <c r="BP127" s="82"/>
      <c r="BQ127" s="238"/>
      <c r="BR127" s="238"/>
      <c r="BS127" s="238"/>
      <c r="BT127" s="238"/>
      <c r="BU127" s="238"/>
      <c r="BV127" s="238"/>
      <c r="BW127" s="238"/>
      <c r="BX127" s="238"/>
      <c r="BY127" s="238"/>
      <c r="BZ127" s="238"/>
      <c r="CA127" s="238"/>
      <c r="CB127" s="238"/>
      <c r="CC127" s="238"/>
      <c r="CD127" s="238"/>
      <c r="CE127" s="238"/>
      <c r="CF127" s="238"/>
      <c r="CG127" s="238"/>
      <c r="CH127" s="238"/>
      <c r="CI127" s="238"/>
      <c r="CJ127" s="238"/>
      <c r="CK127" s="238"/>
      <c r="CL127" s="238"/>
      <c r="CM127" s="238"/>
      <c r="CN127" s="238"/>
      <c r="CO127" s="238"/>
      <c r="CP127" s="238"/>
      <c r="CQ127" s="238"/>
      <c r="CR127" s="238"/>
      <c r="CS127" s="238"/>
      <c r="CT127" s="238"/>
      <c r="CU127" s="238"/>
      <c r="CV127" s="238"/>
      <c r="CW127" s="238"/>
      <c r="CX127" s="238"/>
      <c r="CY127" s="238"/>
      <c r="CZ127" s="238"/>
      <c r="DA127" s="238"/>
    </row>
    <row r="128" spans="2:112">
      <c r="B128" s="226"/>
      <c r="BP128" s="82"/>
      <c r="BQ128" s="238"/>
      <c r="BR128" s="238"/>
      <c r="BS128" s="238"/>
      <c r="BT128" s="238"/>
      <c r="BU128" s="238"/>
      <c r="BV128" s="238"/>
      <c r="BW128" s="238"/>
      <c r="BX128" s="238"/>
      <c r="BY128" s="238"/>
      <c r="BZ128" s="238"/>
      <c r="CA128" s="238"/>
      <c r="CB128" s="238"/>
      <c r="CC128" s="238"/>
      <c r="CD128" s="238"/>
      <c r="CE128" s="238"/>
      <c r="CF128" s="238"/>
      <c r="CG128" s="238"/>
      <c r="CH128" s="238"/>
      <c r="CI128" s="238"/>
      <c r="CJ128" s="238"/>
      <c r="CK128" s="238"/>
      <c r="CL128" s="238"/>
      <c r="CM128" s="238"/>
      <c r="CN128" s="238"/>
      <c r="CO128" s="238"/>
      <c r="CP128" s="238"/>
      <c r="CQ128" s="238"/>
      <c r="CR128" s="238"/>
      <c r="CS128" s="238"/>
      <c r="CT128" s="238"/>
      <c r="CU128" s="238"/>
      <c r="CV128" s="238"/>
      <c r="CW128" s="238"/>
      <c r="CX128" s="238"/>
      <c r="CY128" s="238"/>
      <c r="CZ128" s="238"/>
      <c r="DA128" s="238"/>
    </row>
    <row r="129" spans="2:105">
      <c r="B129" s="226"/>
      <c r="BP129" s="82"/>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38"/>
      <c r="CN129" s="238"/>
      <c r="CO129" s="238"/>
      <c r="CP129" s="238"/>
      <c r="CQ129" s="238"/>
      <c r="CR129" s="238"/>
      <c r="CS129" s="238"/>
      <c r="CT129" s="238"/>
      <c r="CU129" s="238"/>
      <c r="CV129" s="238"/>
      <c r="CW129" s="238"/>
      <c r="CX129" s="238"/>
      <c r="CY129" s="238"/>
      <c r="CZ129" s="238"/>
      <c r="DA129" s="238"/>
    </row>
    <row r="130" spans="2:105">
      <c r="B130" s="226"/>
      <c r="BP130" s="82"/>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row>
    <row r="131" spans="2:105">
      <c r="B131" s="226"/>
      <c r="BP131" s="82"/>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row>
    <row r="132" spans="2:105">
      <c r="B132" s="226"/>
      <c r="BP132" s="82"/>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38"/>
      <c r="CN132" s="238"/>
      <c r="CO132" s="238"/>
      <c r="CP132" s="238"/>
      <c r="CQ132" s="238"/>
      <c r="CR132" s="238"/>
      <c r="CS132" s="238"/>
      <c r="CT132" s="238"/>
      <c r="CU132" s="238"/>
      <c r="CV132" s="238"/>
      <c r="CW132" s="238"/>
      <c r="CX132" s="238"/>
      <c r="CY132" s="238"/>
      <c r="CZ132" s="238"/>
      <c r="DA132" s="238"/>
    </row>
    <row r="133" spans="2:105">
      <c r="B133" s="226"/>
      <c r="BP133" s="82"/>
      <c r="BQ133" s="238"/>
      <c r="BR133" s="238"/>
      <c r="BS133" s="238"/>
      <c r="BT133" s="238"/>
      <c r="BU133" s="238"/>
      <c r="BV133" s="238"/>
      <c r="BW133" s="238"/>
      <c r="BX133" s="238"/>
      <c r="BY133" s="238"/>
      <c r="BZ133" s="238"/>
      <c r="CA133" s="238"/>
      <c r="CB133" s="238"/>
      <c r="CC133" s="238"/>
      <c r="CD133" s="238"/>
      <c r="CE133" s="238"/>
      <c r="CF133" s="238"/>
      <c r="CG133" s="238"/>
      <c r="CH133" s="238"/>
      <c r="CI133" s="238"/>
      <c r="CJ133" s="238"/>
      <c r="CK133" s="238"/>
      <c r="CL133" s="238"/>
      <c r="CM133" s="238"/>
      <c r="CN133" s="238"/>
      <c r="CO133" s="238"/>
      <c r="CP133" s="238"/>
      <c r="CQ133" s="238"/>
      <c r="CR133" s="238"/>
      <c r="CS133" s="238"/>
      <c r="CT133" s="238"/>
      <c r="CU133" s="238"/>
      <c r="CV133" s="238"/>
      <c r="CW133" s="238"/>
      <c r="CX133" s="238"/>
      <c r="CY133" s="238"/>
      <c r="CZ133" s="238"/>
      <c r="DA133" s="238"/>
    </row>
    <row r="134" spans="2:105">
      <c r="B134" s="226"/>
      <c r="BP134" s="82"/>
      <c r="BQ134" s="238"/>
      <c r="BR134" s="238"/>
      <c r="BS134" s="238"/>
      <c r="BT134" s="238"/>
      <c r="BU134" s="238"/>
      <c r="BV134" s="238"/>
      <c r="BW134" s="238"/>
      <c r="BX134" s="238"/>
      <c r="BY134" s="238"/>
      <c r="BZ134" s="238"/>
      <c r="CA134" s="238"/>
      <c r="CB134" s="238"/>
      <c r="CC134" s="238"/>
      <c r="CD134" s="238"/>
      <c r="CE134" s="238"/>
      <c r="CF134" s="238"/>
      <c r="CG134" s="238"/>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row>
    <row r="135" spans="2:105">
      <c r="B135" s="226"/>
      <c r="BP135" s="82"/>
      <c r="BQ135" s="238"/>
      <c r="BR135" s="238"/>
      <c r="BS135" s="238"/>
      <c r="BT135" s="238"/>
      <c r="BU135" s="238"/>
      <c r="BV135" s="238"/>
      <c r="BW135" s="238"/>
      <c r="BX135" s="238"/>
      <c r="BY135" s="238"/>
      <c r="BZ135" s="238"/>
      <c r="CA135" s="238"/>
      <c r="CB135" s="238"/>
      <c r="CC135" s="238"/>
      <c r="CD135" s="238"/>
      <c r="CE135" s="238"/>
      <c r="CF135" s="238"/>
      <c r="CG135" s="238"/>
      <c r="CH135" s="238"/>
      <c r="CI135" s="238"/>
      <c r="CJ135" s="238"/>
      <c r="CK135" s="238"/>
      <c r="CL135" s="238"/>
      <c r="CM135" s="238"/>
      <c r="CN135" s="238"/>
      <c r="CO135" s="238"/>
      <c r="CP135" s="238"/>
      <c r="CQ135" s="238"/>
      <c r="CR135" s="238"/>
      <c r="CS135" s="238"/>
      <c r="CT135" s="238"/>
      <c r="CU135" s="238"/>
      <c r="CV135" s="238"/>
      <c r="CW135" s="238"/>
      <c r="CX135" s="238"/>
      <c r="CY135" s="238"/>
      <c r="CZ135" s="238"/>
      <c r="DA135" s="238"/>
    </row>
    <row r="136" spans="2:105">
      <c r="B136" s="226"/>
      <c r="BP136" s="82"/>
      <c r="BQ136" s="238"/>
      <c r="BR136" s="238"/>
      <c r="BS136" s="238"/>
      <c r="BT136" s="238"/>
      <c r="BU136" s="238"/>
      <c r="BV136" s="238"/>
      <c r="BW136" s="238"/>
      <c r="BX136" s="238"/>
      <c r="BY136" s="238"/>
      <c r="BZ136" s="238"/>
      <c r="CA136" s="238"/>
      <c r="CB136" s="238"/>
      <c r="CC136" s="238"/>
      <c r="CD136" s="238"/>
      <c r="CE136" s="238"/>
      <c r="CF136" s="238"/>
      <c r="CG136" s="238"/>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row>
    <row r="137" spans="2:105">
      <c r="B137" s="226"/>
      <c r="BP137" s="82"/>
      <c r="BQ137" s="238"/>
      <c r="BR137" s="238"/>
      <c r="BS137" s="238"/>
      <c r="BT137" s="238"/>
      <c r="BU137" s="238"/>
      <c r="BV137" s="238"/>
      <c r="BW137" s="238"/>
      <c r="BX137" s="238"/>
      <c r="BY137" s="238"/>
      <c r="BZ137" s="238"/>
      <c r="CA137" s="238"/>
      <c r="CB137" s="238"/>
      <c r="CC137" s="238"/>
      <c r="CD137" s="238"/>
      <c r="CE137" s="238"/>
      <c r="CF137" s="238"/>
      <c r="CG137" s="238"/>
      <c r="CH137" s="238"/>
      <c r="CI137" s="238"/>
      <c r="CJ137" s="238"/>
      <c r="CK137" s="238"/>
      <c r="CL137" s="238"/>
      <c r="CM137" s="238"/>
      <c r="CN137" s="238"/>
      <c r="CO137" s="238"/>
      <c r="CP137" s="238"/>
      <c r="CQ137" s="238"/>
      <c r="CR137" s="238"/>
      <c r="CS137" s="238"/>
      <c r="CT137" s="238"/>
      <c r="CU137" s="238"/>
      <c r="CV137" s="238"/>
      <c r="CW137" s="238"/>
      <c r="CX137" s="238"/>
      <c r="CY137" s="238"/>
      <c r="CZ137" s="238"/>
      <c r="DA137" s="238"/>
    </row>
    <row r="138" spans="2:105">
      <c r="B138" s="226"/>
      <c r="BP138" s="82"/>
      <c r="BQ138" s="238"/>
      <c r="BR138" s="238"/>
      <c r="BS138" s="238"/>
      <c r="BT138" s="238"/>
      <c r="BU138" s="238"/>
      <c r="BV138" s="238"/>
      <c r="BW138" s="238"/>
      <c r="BX138" s="238"/>
      <c r="BY138" s="238"/>
      <c r="BZ138" s="238"/>
      <c r="CA138" s="238"/>
      <c r="CB138" s="238"/>
      <c r="CC138" s="238"/>
      <c r="CD138" s="238"/>
      <c r="CE138" s="238"/>
      <c r="CF138" s="238"/>
      <c r="CG138" s="238"/>
      <c r="CH138" s="238"/>
      <c r="CI138" s="238"/>
      <c r="CJ138" s="238"/>
      <c r="CK138" s="238"/>
      <c r="CL138" s="238"/>
      <c r="CM138" s="238"/>
      <c r="CN138" s="238"/>
      <c r="CO138" s="238"/>
      <c r="CP138" s="238"/>
      <c r="CQ138" s="238"/>
      <c r="CR138" s="238"/>
      <c r="CS138" s="238"/>
      <c r="CT138" s="238"/>
      <c r="CU138" s="238"/>
      <c r="CV138" s="238"/>
      <c r="CW138" s="238"/>
      <c r="CX138" s="238"/>
      <c r="CY138" s="238"/>
      <c r="CZ138" s="238"/>
      <c r="DA138" s="238"/>
    </row>
    <row r="139" spans="2:105">
      <c r="B139" s="226"/>
      <c r="BP139" s="82"/>
      <c r="BQ139" s="238"/>
      <c r="BR139" s="238"/>
      <c r="BS139" s="238"/>
      <c r="BT139" s="238"/>
      <c r="BU139" s="238"/>
      <c r="BV139" s="238"/>
      <c r="BW139" s="238"/>
      <c r="BX139" s="238"/>
      <c r="BY139" s="238"/>
      <c r="BZ139" s="238"/>
      <c r="CA139" s="238"/>
      <c r="CB139" s="238"/>
      <c r="CC139" s="238"/>
      <c r="CD139" s="238"/>
      <c r="CE139" s="238"/>
      <c r="CF139" s="238"/>
      <c r="CG139" s="238"/>
      <c r="CH139" s="238"/>
      <c r="CI139" s="238"/>
      <c r="CJ139" s="238"/>
      <c r="CK139" s="238"/>
      <c r="CL139" s="238"/>
      <c r="CM139" s="238"/>
      <c r="CN139" s="238"/>
      <c r="CO139" s="238"/>
      <c r="CP139" s="238"/>
      <c r="CQ139" s="238"/>
      <c r="CR139" s="238"/>
      <c r="CS139" s="238"/>
      <c r="CT139" s="238"/>
      <c r="CU139" s="238"/>
      <c r="CV139" s="238"/>
      <c r="CW139" s="238"/>
      <c r="CX139" s="238"/>
      <c r="CY139" s="238"/>
      <c r="CZ139" s="238"/>
      <c r="DA139" s="238"/>
    </row>
    <row r="140" spans="2:105">
      <c r="B140" s="226"/>
      <c r="BP140" s="82"/>
      <c r="BQ140" s="238"/>
      <c r="BR140" s="238"/>
      <c r="BS140" s="238"/>
      <c r="BT140" s="238"/>
      <c r="BU140" s="238"/>
      <c r="BV140" s="238"/>
      <c r="BW140" s="238"/>
      <c r="BX140" s="238"/>
      <c r="BY140" s="238"/>
      <c r="BZ140" s="238"/>
      <c r="CA140" s="238"/>
      <c r="CB140" s="238"/>
      <c r="CC140" s="238"/>
      <c r="CD140" s="238"/>
      <c r="CE140" s="238"/>
      <c r="CF140" s="238"/>
      <c r="CG140" s="238"/>
      <c r="CH140" s="238"/>
      <c r="CI140" s="238"/>
      <c r="CJ140" s="238"/>
      <c r="CK140" s="238"/>
      <c r="CL140" s="238"/>
      <c r="CM140" s="238"/>
      <c r="CN140" s="238"/>
      <c r="CO140" s="238"/>
      <c r="CP140" s="238"/>
      <c r="CQ140" s="238"/>
      <c r="CR140" s="238"/>
      <c r="CS140" s="238"/>
      <c r="CT140" s="238"/>
      <c r="CU140" s="238"/>
      <c r="CV140" s="238"/>
      <c r="CW140" s="238"/>
      <c r="CX140" s="238"/>
      <c r="CY140" s="238"/>
      <c r="CZ140" s="238"/>
      <c r="DA140" s="238"/>
    </row>
    <row r="141" spans="2:105">
      <c r="B141" s="226"/>
      <c r="BP141" s="82"/>
      <c r="BQ141" s="238"/>
      <c r="BR141" s="238"/>
      <c r="BS141" s="238"/>
      <c r="BT141" s="238"/>
      <c r="BU141" s="238"/>
      <c r="BV141" s="238"/>
      <c r="BW141" s="238"/>
      <c r="BX141" s="238"/>
      <c r="BY141" s="238"/>
      <c r="BZ141" s="238"/>
      <c r="CA141" s="238"/>
      <c r="CB141" s="238"/>
      <c r="CC141" s="238"/>
      <c r="CD141" s="238"/>
      <c r="CE141" s="238"/>
      <c r="CF141" s="238"/>
      <c r="CG141" s="238"/>
      <c r="CH141" s="238"/>
      <c r="CI141" s="238"/>
      <c r="CJ141" s="238"/>
      <c r="CK141" s="238"/>
      <c r="CL141" s="238"/>
      <c r="CM141" s="238"/>
      <c r="CN141" s="238"/>
      <c r="CO141" s="238"/>
      <c r="CP141" s="238"/>
      <c r="CQ141" s="238"/>
      <c r="CR141" s="238"/>
      <c r="CS141" s="238"/>
      <c r="CT141" s="238"/>
      <c r="CU141" s="238"/>
      <c r="CV141" s="238"/>
      <c r="CW141" s="238"/>
      <c r="CX141" s="238"/>
      <c r="CY141" s="238"/>
      <c r="CZ141" s="238"/>
      <c r="DA141" s="238"/>
    </row>
    <row r="142" spans="2:105">
      <c r="B142" s="226"/>
      <c r="BP142" s="82"/>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row>
    <row r="143" spans="2:105">
      <c r="B143" s="226"/>
      <c r="BP143" s="82"/>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row>
    <row r="144" spans="2:105">
      <c r="B144" s="226"/>
      <c r="BP144" s="82"/>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row>
    <row r="145" spans="2:105">
      <c r="B145" s="226"/>
      <c r="BP145" s="82"/>
      <c r="BQ145" s="238"/>
      <c r="BR145" s="238"/>
      <c r="BS145" s="238"/>
      <c r="BT145" s="238"/>
      <c r="BU145" s="238"/>
      <c r="BV145" s="238"/>
      <c r="BW145" s="238"/>
      <c r="BX145" s="238"/>
      <c r="BY145" s="238"/>
      <c r="BZ145" s="238"/>
      <c r="CA145" s="238"/>
      <c r="CB145" s="238"/>
      <c r="CC145" s="238"/>
      <c r="CD145" s="238"/>
      <c r="CE145" s="238"/>
      <c r="CF145" s="238"/>
      <c r="CG145" s="238"/>
      <c r="CH145" s="238"/>
      <c r="CI145" s="238"/>
      <c r="CJ145" s="238"/>
      <c r="CK145" s="238"/>
      <c r="CL145" s="238"/>
      <c r="CM145" s="238"/>
      <c r="CN145" s="238"/>
      <c r="CO145" s="238"/>
      <c r="CP145" s="238"/>
      <c r="CQ145" s="238"/>
      <c r="CR145" s="238"/>
      <c r="CS145" s="238"/>
      <c r="CT145" s="238"/>
      <c r="CU145" s="238"/>
      <c r="CV145" s="238"/>
      <c r="CW145" s="238"/>
      <c r="CX145" s="238"/>
      <c r="CY145" s="238"/>
      <c r="CZ145" s="238"/>
      <c r="DA145" s="238"/>
    </row>
    <row r="146" spans="2:105">
      <c r="B146" s="226"/>
      <c r="BP146" s="82"/>
      <c r="BQ146" s="238"/>
      <c r="BR146" s="238"/>
      <c r="BS146" s="238"/>
      <c r="BT146" s="238"/>
      <c r="BU146" s="238"/>
      <c r="BV146" s="238"/>
      <c r="BW146" s="238"/>
      <c r="BX146" s="238"/>
      <c r="BY146" s="238"/>
      <c r="BZ146" s="238"/>
      <c r="CA146" s="238"/>
      <c r="CB146" s="238"/>
      <c r="CC146" s="238"/>
      <c r="CD146" s="238"/>
      <c r="CE146" s="238"/>
      <c r="CF146" s="238"/>
      <c r="CG146" s="238"/>
      <c r="CH146" s="238"/>
      <c r="CI146" s="238"/>
      <c r="CJ146" s="238"/>
      <c r="CK146" s="238"/>
      <c r="CL146" s="238"/>
      <c r="CM146" s="238"/>
      <c r="CN146" s="238"/>
      <c r="CO146" s="238"/>
      <c r="CP146" s="238"/>
      <c r="CQ146" s="238"/>
      <c r="CR146" s="238"/>
      <c r="CS146" s="238"/>
      <c r="CT146" s="238"/>
      <c r="CU146" s="238"/>
      <c r="CV146" s="238"/>
      <c r="CW146" s="238"/>
      <c r="CX146" s="238"/>
      <c r="CY146" s="238"/>
      <c r="CZ146" s="238"/>
      <c r="DA146" s="238"/>
    </row>
    <row r="147" spans="2:105">
      <c r="B147" s="226"/>
      <c r="BP147" s="82"/>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38"/>
      <c r="CY147" s="238"/>
      <c r="CZ147" s="238"/>
      <c r="DA147" s="238"/>
    </row>
    <row r="148" spans="2:105">
      <c r="B148" s="226"/>
      <c r="BP148" s="82"/>
      <c r="BQ148" s="238"/>
      <c r="BR148" s="238"/>
      <c r="BS148" s="238"/>
      <c r="BT148" s="238"/>
      <c r="BU148" s="238"/>
      <c r="BV148" s="238"/>
      <c r="BW148" s="238"/>
      <c r="BX148" s="238"/>
      <c r="BY148" s="238"/>
      <c r="BZ148" s="238"/>
      <c r="CA148" s="238"/>
      <c r="CB148" s="238"/>
      <c r="CC148" s="238"/>
      <c r="CD148" s="238"/>
      <c r="CE148" s="238"/>
      <c r="CF148" s="238"/>
      <c r="CG148" s="238"/>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row>
    <row r="149" spans="2:105">
      <c r="B149" s="226"/>
      <c r="BP149" s="82"/>
      <c r="BQ149" s="238"/>
      <c r="BR149" s="238"/>
      <c r="BS149" s="238"/>
      <c r="BT149" s="238"/>
      <c r="BU149" s="238"/>
      <c r="BV149" s="238"/>
      <c r="BW149" s="238"/>
      <c r="BX149" s="238"/>
      <c r="BY149" s="238"/>
      <c r="BZ149" s="238"/>
      <c r="CA149" s="238"/>
      <c r="CB149" s="238"/>
      <c r="CC149" s="238"/>
      <c r="CD149" s="238"/>
      <c r="CE149" s="238"/>
      <c r="CF149" s="238"/>
      <c r="CG149" s="238"/>
      <c r="CH149" s="238"/>
      <c r="CI149" s="238"/>
      <c r="CJ149" s="238"/>
      <c r="CK149" s="238"/>
      <c r="CL149" s="238"/>
      <c r="CM149" s="238"/>
      <c r="CN149" s="238"/>
      <c r="CO149" s="238"/>
      <c r="CP149" s="238"/>
      <c r="CQ149" s="238"/>
      <c r="CR149" s="238"/>
      <c r="CS149" s="238"/>
      <c r="CT149" s="238"/>
      <c r="CU149" s="238"/>
      <c r="CV149" s="238"/>
      <c r="CW149" s="238"/>
      <c r="CX149" s="238"/>
      <c r="CY149" s="238"/>
      <c r="CZ149" s="238"/>
      <c r="DA149" s="238"/>
    </row>
    <row r="150" spans="2:105">
      <c r="B150" s="226"/>
      <c r="BP150" s="82"/>
      <c r="BQ150" s="238"/>
      <c r="BR150" s="238"/>
      <c r="BS150" s="238"/>
      <c r="BT150" s="238"/>
      <c r="BU150" s="238"/>
      <c r="BV150" s="238"/>
      <c r="BW150" s="238"/>
      <c r="BX150" s="238"/>
      <c r="BY150" s="238"/>
      <c r="BZ150" s="238"/>
      <c r="CA150" s="238"/>
      <c r="CB150" s="238"/>
      <c r="CC150" s="238"/>
      <c r="CD150" s="238"/>
      <c r="CE150" s="238"/>
      <c r="CF150" s="238"/>
      <c r="CG150" s="238"/>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row>
    <row r="151" spans="2:105">
      <c r="B151" s="226"/>
      <c r="BP151" s="82"/>
      <c r="BQ151" s="238"/>
      <c r="BR151" s="238"/>
      <c r="BS151" s="238"/>
      <c r="BT151" s="238"/>
      <c r="BU151" s="238"/>
      <c r="BV151" s="238"/>
      <c r="BW151" s="238"/>
      <c r="BX151" s="238"/>
      <c r="BY151" s="238"/>
      <c r="BZ151" s="238"/>
      <c r="CA151" s="238"/>
      <c r="CB151" s="238"/>
      <c r="CC151" s="238"/>
      <c r="CD151" s="238"/>
      <c r="CE151" s="238"/>
      <c r="CF151" s="238"/>
      <c r="CG151" s="238"/>
      <c r="CH151" s="238"/>
      <c r="CI151" s="238"/>
      <c r="CJ151" s="238"/>
      <c r="CK151" s="238"/>
      <c r="CL151" s="238"/>
      <c r="CM151" s="238"/>
      <c r="CN151" s="238"/>
      <c r="CO151" s="238"/>
      <c r="CP151" s="238"/>
      <c r="CQ151" s="238"/>
      <c r="CR151" s="238"/>
      <c r="CS151" s="238"/>
      <c r="CT151" s="238"/>
      <c r="CU151" s="238"/>
      <c r="CV151" s="238"/>
      <c r="CW151" s="238"/>
      <c r="CX151" s="238"/>
      <c r="CY151" s="238"/>
      <c r="CZ151" s="238"/>
      <c r="DA151" s="238"/>
    </row>
    <row r="152" spans="2:105">
      <c r="B152" s="226"/>
      <c r="BP152" s="82"/>
      <c r="BQ152" s="238"/>
      <c r="BR152" s="238"/>
      <c r="BS152" s="238"/>
      <c r="BT152" s="238"/>
      <c r="BU152" s="238"/>
      <c r="BV152" s="238"/>
      <c r="BW152" s="238"/>
      <c r="BX152" s="238"/>
      <c r="BY152" s="238"/>
      <c r="BZ152" s="238"/>
      <c r="CA152" s="238"/>
      <c r="CB152" s="238"/>
      <c r="CC152" s="238"/>
      <c r="CD152" s="238"/>
      <c r="CE152" s="238"/>
      <c r="CF152" s="238"/>
      <c r="CG152" s="238"/>
      <c r="CH152" s="238"/>
      <c r="CI152" s="238"/>
      <c r="CJ152" s="238"/>
      <c r="CK152" s="238"/>
      <c r="CL152" s="238"/>
      <c r="CM152" s="238"/>
      <c r="CN152" s="238"/>
      <c r="CO152" s="238"/>
      <c r="CP152" s="238"/>
      <c r="CQ152" s="238"/>
      <c r="CR152" s="238"/>
      <c r="CS152" s="238"/>
      <c r="CT152" s="238"/>
      <c r="CU152" s="238"/>
      <c r="CV152" s="238"/>
      <c r="CW152" s="238"/>
      <c r="CX152" s="238"/>
      <c r="CY152" s="238"/>
      <c r="CZ152" s="238"/>
      <c r="DA152" s="238"/>
    </row>
    <row r="153" spans="2:105">
      <c r="B153" s="226"/>
      <c r="BP153" s="82"/>
      <c r="BQ153" s="238"/>
      <c r="BR153" s="238"/>
      <c r="BS153" s="238"/>
      <c r="BT153" s="238"/>
      <c r="BU153" s="238"/>
      <c r="BV153" s="238"/>
      <c r="BW153" s="238"/>
      <c r="BX153" s="238"/>
      <c r="BY153" s="238"/>
      <c r="BZ153" s="238"/>
      <c r="CA153" s="238"/>
      <c r="CB153" s="238"/>
      <c r="CC153" s="238"/>
      <c r="CD153" s="238"/>
      <c r="CE153" s="238"/>
      <c r="CF153" s="238"/>
      <c r="CG153" s="238"/>
      <c r="CH153" s="238"/>
      <c r="CI153" s="238"/>
      <c r="CJ153" s="238"/>
      <c r="CK153" s="238"/>
      <c r="CL153" s="238"/>
      <c r="CM153" s="238"/>
      <c r="CN153" s="238"/>
      <c r="CO153" s="238"/>
      <c r="CP153" s="238"/>
      <c r="CQ153" s="238"/>
      <c r="CR153" s="238"/>
      <c r="CS153" s="238"/>
      <c r="CT153" s="238"/>
      <c r="CU153" s="238"/>
      <c r="CV153" s="238"/>
      <c r="CW153" s="238"/>
      <c r="CX153" s="238"/>
      <c r="CY153" s="238"/>
      <c r="CZ153" s="238"/>
      <c r="DA153" s="238"/>
    </row>
    <row r="154" spans="2:105">
      <c r="B154" s="226"/>
      <c r="BP154" s="82"/>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38"/>
      <c r="CN154" s="238"/>
      <c r="CO154" s="238"/>
      <c r="CP154" s="238"/>
      <c r="CQ154" s="238"/>
      <c r="CR154" s="238"/>
      <c r="CS154" s="238"/>
      <c r="CT154" s="238"/>
      <c r="CU154" s="238"/>
      <c r="CV154" s="238"/>
      <c r="CW154" s="238"/>
      <c r="CX154" s="238"/>
      <c r="CY154" s="238"/>
      <c r="CZ154" s="238"/>
      <c r="DA154" s="238"/>
    </row>
    <row r="155" spans="2:105">
      <c r="B155" s="226"/>
      <c r="BP155" s="82"/>
      <c r="BQ155" s="238"/>
      <c r="BR155" s="238"/>
      <c r="BS155" s="238"/>
      <c r="BT155" s="238"/>
      <c r="BU155" s="238"/>
      <c r="BV155" s="238"/>
      <c r="BW155" s="238"/>
      <c r="BX155" s="238"/>
      <c r="BY155" s="238"/>
      <c r="BZ155" s="238"/>
      <c r="CA155" s="238"/>
      <c r="CB155" s="238"/>
      <c r="CC155" s="238"/>
      <c r="CD155" s="238"/>
      <c r="CE155" s="238"/>
      <c r="CF155" s="238"/>
      <c r="CG155" s="238"/>
      <c r="CH155" s="238"/>
      <c r="CI155" s="238"/>
      <c r="CJ155" s="238"/>
      <c r="CK155" s="238"/>
      <c r="CL155" s="238"/>
      <c r="CM155" s="238"/>
      <c r="CN155" s="238"/>
      <c r="CO155" s="238"/>
      <c r="CP155" s="238"/>
      <c r="CQ155" s="238"/>
      <c r="CR155" s="238"/>
      <c r="CS155" s="238"/>
      <c r="CT155" s="238"/>
      <c r="CU155" s="238"/>
      <c r="CV155" s="238"/>
      <c r="CW155" s="238"/>
      <c r="CX155" s="238"/>
      <c r="CY155" s="238"/>
      <c r="CZ155" s="238"/>
      <c r="DA155" s="238"/>
    </row>
    <row r="156" spans="2:105">
      <c r="B156" s="226"/>
      <c r="BP156" s="82"/>
      <c r="BQ156" s="238"/>
      <c r="BR156" s="238"/>
      <c r="BS156" s="238"/>
      <c r="BT156" s="238"/>
      <c r="BU156" s="238"/>
      <c r="BV156" s="238"/>
      <c r="BW156" s="238"/>
      <c r="BX156" s="238"/>
      <c r="BY156" s="238"/>
      <c r="BZ156" s="238"/>
      <c r="CA156" s="238"/>
      <c r="CB156" s="238"/>
      <c r="CC156" s="238"/>
      <c r="CD156" s="238"/>
      <c r="CE156" s="238"/>
      <c r="CF156" s="238"/>
      <c r="CG156" s="238"/>
      <c r="CH156" s="238"/>
      <c r="CI156" s="238"/>
      <c r="CJ156" s="238"/>
      <c r="CK156" s="238"/>
      <c r="CL156" s="238"/>
      <c r="CM156" s="238"/>
      <c r="CN156" s="238"/>
      <c r="CO156" s="238"/>
      <c r="CP156" s="238"/>
      <c r="CQ156" s="238"/>
      <c r="CR156" s="238"/>
      <c r="CS156" s="238"/>
      <c r="CT156" s="238"/>
      <c r="CU156" s="238"/>
      <c r="CV156" s="238"/>
      <c r="CW156" s="238"/>
      <c r="CX156" s="238"/>
      <c r="CY156" s="238"/>
      <c r="CZ156" s="238"/>
      <c r="DA156" s="238"/>
    </row>
    <row r="157" spans="2:105">
      <c r="B157" s="226"/>
      <c r="BP157" s="82"/>
      <c r="BQ157" s="238"/>
      <c r="BR157" s="238"/>
      <c r="BS157" s="238"/>
      <c r="BT157" s="238"/>
      <c r="BU157" s="238"/>
      <c r="BV157" s="238"/>
      <c r="BW157" s="238"/>
      <c r="BX157" s="238"/>
      <c r="BY157" s="238"/>
      <c r="BZ157" s="238"/>
      <c r="CA157" s="238"/>
      <c r="CB157" s="238"/>
      <c r="CC157" s="238"/>
      <c r="CD157" s="238"/>
      <c r="CE157" s="238"/>
      <c r="CF157" s="238"/>
      <c r="CG157" s="238"/>
      <c r="CH157" s="238"/>
      <c r="CI157" s="238"/>
      <c r="CJ157" s="238"/>
      <c r="CK157" s="238"/>
      <c r="CL157" s="238"/>
      <c r="CM157" s="238"/>
      <c r="CN157" s="238"/>
      <c r="CO157" s="238"/>
      <c r="CP157" s="238"/>
      <c r="CQ157" s="238"/>
      <c r="CR157" s="238"/>
      <c r="CS157" s="238"/>
      <c r="CT157" s="238"/>
      <c r="CU157" s="238"/>
      <c r="CV157" s="238"/>
      <c r="CW157" s="238"/>
      <c r="CX157" s="238"/>
      <c r="CY157" s="238"/>
      <c r="CZ157" s="238"/>
      <c r="DA157" s="238"/>
    </row>
    <row r="158" spans="2:105">
      <c r="B158" s="226"/>
      <c r="BP158" s="82"/>
      <c r="BQ158" s="238"/>
      <c r="BR158" s="238"/>
      <c r="BS158" s="238"/>
      <c r="BT158" s="238"/>
      <c r="BU158" s="238"/>
      <c r="BV158" s="238"/>
      <c r="BW158" s="238"/>
      <c r="BX158" s="238"/>
      <c r="BY158" s="238"/>
      <c r="BZ158" s="238"/>
      <c r="CA158" s="238"/>
      <c r="CB158" s="238"/>
      <c r="CC158" s="238"/>
      <c r="CD158" s="238"/>
      <c r="CE158" s="238"/>
      <c r="CF158" s="238"/>
      <c r="CG158" s="238"/>
      <c r="CH158" s="238"/>
      <c r="CI158" s="238"/>
      <c r="CJ158" s="238"/>
      <c r="CK158" s="238"/>
      <c r="CL158" s="238"/>
      <c r="CM158" s="238"/>
      <c r="CN158" s="238"/>
      <c r="CO158" s="238"/>
      <c r="CP158" s="238"/>
      <c r="CQ158" s="238"/>
      <c r="CR158" s="238"/>
      <c r="CS158" s="238"/>
      <c r="CT158" s="238"/>
      <c r="CU158" s="238"/>
      <c r="CV158" s="238"/>
      <c r="CW158" s="238"/>
      <c r="CX158" s="238"/>
      <c r="CY158" s="238"/>
      <c r="CZ158" s="238"/>
      <c r="DA158" s="238"/>
    </row>
    <row r="159" spans="2:105">
      <c r="B159" s="226"/>
      <c r="BP159" s="82"/>
      <c r="BQ159" s="238"/>
      <c r="BR159" s="238"/>
      <c r="BS159" s="238"/>
      <c r="BT159" s="238"/>
      <c r="BU159" s="238"/>
      <c r="BV159" s="238"/>
      <c r="BW159" s="238"/>
      <c r="BX159" s="238"/>
      <c r="BY159" s="238"/>
      <c r="BZ159" s="238"/>
      <c r="CA159" s="238"/>
      <c r="CB159" s="238"/>
      <c r="CC159" s="238"/>
      <c r="CD159" s="238"/>
      <c r="CE159" s="238"/>
      <c r="CF159" s="238"/>
      <c r="CG159" s="238"/>
      <c r="CH159" s="238"/>
      <c r="CI159" s="238"/>
      <c r="CJ159" s="238"/>
      <c r="CK159" s="238"/>
      <c r="CL159" s="238"/>
      <c r="CM159" s="238"/>
      <c r="CN159" s="238"/>
      <c r="CO159" s="238"/>
      <c r="CP159" s="238"/>
      <c r="CQ159" s="238"/>
      <c r="CR159" s="238"/>
      <c r="CS159" s="238"/>
      <c r="CT159" s="238"/>
      <c r="CU159" s="238"/>
      <c r="CV159" s="238"/>
      <c r="CW159" s="238"/>
      <c r="CX159" s="238"/>
      <c r="CY159" s="238"/>
      <c r="CZ159" s="238"/>
      <c r="DA159" s="238"/>
    </row>
    <row r="160" spans="2:105">
      <c r="B160" s="226"/>
      <c r="BP160" s="82"/>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row>
    <row r="161" spans="2:105">
      <c r="B161" s="226"/>
      <c r="BP161" s="82"/>
      <c r="BQ161" s="238"/>
      <c r="BR161" s="238"/>
      <c r="BS161" s="238"/>
      <c r="BT161" s="238"/>
      <c r="BU161" s="238"/>
      <c r="BV161" s="238"/>
      <c r="BW161" s="238"/>
      <c r="BX161" s="238"/>
      <c r="BY161" s="238"/>
      <c r="BZ161" s="238"/>
      <c r="CA161" s="238"/>
      <c r="CB161" s="238"/>
      <c r="CC161" s="238"/>
      <c r="CD161" s="238"/>
      <c r="CE161" s="238"/>
      <c r="CF161" s="238"/>
      <c r="CG161" s="238"/>
      <c r="CH161" s="238"/>
      <c r="CI161" s="238"/>
      <c r="CJ161" s="238"/>
      <c r="CK161" s="238"/>
      <c r="CL161" s="238"/>
      <c r="CM161" s="238"/>
      <c r="CN161" s="238"/>
      <c r="CO161" s="238"/>
      <c r="CP161" s="238"/>
      <c r="CQ161" s="238"/>
      <c r="CR161" s="238"/>
      <c r="CS161" s="238"/>
      <c r="CT161" s="238"/>
      <c r="CU161" s="238"/>
      <c r="CV161" s="238"/>
      <c r="CW161" s="238"/>
      <c r="CX161" s="238"/>
      <c r="CY161" s="238"/>
      <c r="CZ161" s="238"/>
      <c r="DA161" s="238"/>
    </row>
    <row r="162" spans="2:105">
      <c r="B162" s="226"/>
      <c r="BP162" s="82"/>
      <c r="BQ162" s="238"/>
      <c r="BR162" s="238"/>
      <c r="BS162" s="238"/>
      <c r="BT162" s="238"/>
      <c r="BU162" s="238"/>
      <c r="BV162" s="238"/>
      <c r="BW162" s="238"/>
      <c r="BX162" s="238"/>
      <c r="BY162" s="238"/>
      <c r="BZ162" s="238"/>
      <c r="CA162" s="238"/>
      <c r="CB162" s="238"/>
      <c r="CC162" s="238"/>
      <c r="CD162" s="238"/>
      <c r="CE162" s="238"/>
      <c r="CF162" s="238"/>
      <c r="CG162" s="238"/>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row>
    <row r="163" spans="2:105">
      <c r="B163" s="226"/>
      <c r="BP163" s="82"/>
      <c r="BQ163" s="238"/>
      <c r="BR163" s="238"/>
      <c r="BS163" s="238"/>
      <c r="BT163" s="238"/>
      <c r="BU163" s="238"/>
      <c r="BV163" s="238"/>
      <c r="BW163" s="238"/>
      <c r="BX163" s="238"/>
      <c r="BY163" s="238"/>
      <c r="BZ163" s="238"/>
      <c r="CA163" s="238"/>
      <c r="CB163" s="238"/>
      <c r="CC163" s="238"/>
      <c r="CD163" s="238"/>
      <c r="CE163" s="238"/>
      <c r="CF163" s="238"/>
      <c r="CG163" s="238"/>
      <c r="CH163" s="238"/>
      <c r="CI163" s="238"/>
      <c r="CJ163" s="238"/>
      <c r="CK163" s="238"/>
      <c r="CL163" s="238"/>
      <c r="CM163" s="238"/>
      <c r="CN163" s="238"/>
      <c r="CO163" s="238"/>
      <c r="CP163" s="238"/>
      <c r="CQ163" s="238"/>
      <c r="CR163" s="238"/>
      <c r="CS163" s="238"/>
      <c r="CT163" s="238"/>
      <c r="CU163" s="238"/>
      <c r="CV163" s="238"/>
      <c r="CW163" s="238"/>
      <c r="CX163" s="238"/>
      <c r="CY163" s="238"/>
      <c r="CZ163" s="238"/>
      <c r="DA163" s="238"/>
    </row>
    <row r="164" spans="2:105">
      <c r="B164" s="226"/>
      <c r="BP164" s="82"/>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row>
    <row r="165" spans="2:105">
      <c r="B165" s="226"/>
      <c r="BP165" s="82"/>
      <c r="BQ165" s="238"/>
      <c r="BR165" s="238"/>
      <c r="BS165" s="238"/>
      <c r="BT165" s="238"/>
      <c r="BU165" s="238"/>
      <c r="BV165" s="238"/>
      <c r="BW165" s="238"/>
      <c r="BX165" s="238"/>
      <c r="BY165" s="238"/>
      <c r="BZ165" s="238"/>
      <c r="CA165" s="238"/>
      <c r="CB165" s="238"/>
      <c r="CC165" s="238"/>
      <c r="CD165" s="238"/>
      <c r="CE165" s="238"/>
      <c r="CF165" s="238"/>
      <c r="CG165" s="238"/>
      <c r="CH165" s="238"/>
      <c r="CI165" s="238"/>
      <c r="CJ165" s="238"/>
      <c r="CK165" s="238"/>
      <c r="CL165" s="238"/>
      <c r="CM165" s="238"/>
      <c r="CN165" s="238"/>
      <c r="CO165" s="238"/>
      <c r="CP165" s="238"/>
      <c r="CQ165" s="238"/>
      <c r="CR165" s="238"/>
      <c r="CS165" s="238"/>
      <c r="CT165" s="238"/>
      <c r="CU165" s="238"/>
      <c r="CV165" s="238"/>
      <c r="CW165" s="238"/>
      <c r="CX165" s="238"/>
      <c r="CY165" s="238"/>
      <c r="CZ165" s="238"/>
      <c r="DA165" s="238"/>
    </row>
    <row r="166" spans="2:105">
      <c r="B166" s="226"/>
      <c r="BP166" s="82"/>
      <c r="BQ166" s="238"/>
      <c r="BR166" s="238"/>
      <c r="BS166" s="238"/>
      <c r="BT166" s="238"/>
      <c r="BU166" s="238"/>
      <c r="BV166" s="238"/>
      <c r="BW166" s="238"/>
      <c r="BX166" s="238"/>
      <c r="BY166" s="238"/>
      <c r="BZ166" s="238"/>
      <c r="CA166" s="238"/>
      <c r="CB166" s="238"/>
      <c r="CC166" s="238"/>
      <c r="CD166" s="238"/>
      <c r="CE166" s="238"/>
      <c r="CF166" s="238"/>
      <c r="CG166" s="238"/>
      <c r="CH166" s="238"/>
      <c r="CI166" s="238"/>
      <c r="CJ166" s="238"/>
      <c r="CK166" s="238"/>
      <c r="CL166" s="238"/>
      <c r="CM166" s="238"/>
      <c r="CN166" s="238"/>
      <c r="CO166" s="238"/>
      <c r="CP166" s="238"/>
      <c r="CQ166" s="238"/>
      <c r="CR166" s="238"/>
      <c r="CS166" s="238"/>
      <c r="CT166" s="238"/>
      <c r="CU166" s="238"/>
      <c r="CV166" s="238"/>
      <c r="CW166" s="238"/>
      <c r="CX166" s="238"/>
      <c r="CY166" s="238"/>
      <c r="CZ166" s="238"/>
      <c r="DA166" s="238"/>
    </row>
    <row r="167" spans="2:105">
      <c r="B167" s="226"/>
      <c r="BP167" s="82"/>
      <c r="BQ167" s="238"/>
      <c r="BR167" s="238"/>
      <c r="BS167" s="238"/>
      <c r="BT167" s="238"/>
      <c r="BU167" s="238"/>
      <c r="BV167" s="238"/>
      <c r="BW167" s="238"/>
      <c r="BX167" s="238"/>
      <c r="BY167" s="238"/>
      <c r="BZ167" s="238"/>
      <c r="CA167" s="238"/>
      <c r="CB167" s="238"/>
      <c r="CC167" s="238"/>
      <c r="CD167" s="238"/>
      <c r="CE167" s="238"/>
      <c r="CF167" s="238"/>
      <c r="CG167" s="238"/>
      <c r="CH167" s="238"/>
      <c r="CI167" s="238"/>
      <c r="CJ167" s="238"/>
      <c r="CK167" s="238"/>
      <c r="CL167" s="238"/>
      <c r="CM167" s="238"/>
      <c r="CN167" s="238"/>
      <c r="CO167" s="238"/>
      <c r="CP167" s="238"/>
      <c r="CQ167" s="238"/>
      <c r="CR167" s="238"/>
      <c r="CS167" s="238"/>
      <c r="CT167" s="238"/>
      <c r="CU167" s="238"/>
      <c r="CV167" s="238"/>
      <c r="CW167" s="238"/>
      <c r="CX167" s="238"/>
      <c r="CY167" s="238"/>
      <c r="CZ167" s="238"/>
      <c r="DA167" s="238"/>
    </row>
    <row r="168" spans="2:105">
      <c r="B168" s="226"/>
      <c r="BP168" s="82"/>
      <c r="BQ168" s="238"/>
      <c r="BR168" s="238"/>
      <c r="BS168" s="238"/>
      <c r="BT168" s="238"/>
      <c r="BU168" s="238"/>
      <c r="BV168" s="238"/>
      <c r="BW168" s="238"/>
      <c r="BX168" s="238"/>
      <c r="BY168" s="238"/>
      <c r="BZ168" s="238"/>
      <c r="CA168" s="238"/>
      <c r="CB168" s="238"/>
      <c r="CC168" s="238"/>
      <c r="CD168" s="238"/>
      <c r="CE168" s="238"/>
      <c r="CF168" s="238"/>
      <c r="CG168" s="238"/>
      <c r="CH168" s="238"/>
      <c r="CI168" s="238"/>
      <c r="CJ168" s="238"/>
      <c r="CK168" s="238"/>
      <c r="CL168" s="238"/>
      <c r="CM168" s="238"/>
      <c r="CN168" s="238"/>
      <c r="CO168" s="238"/>
      <c r="CP168" s="238"/>
      <c r="CQ168" s="238"/>
      <c r="CR168" s="238"/>
      <c r="CS168" s="238"/>
      <c r="CT168" s="238"/>
      <c r="CU168" s="238"/>
      <c r="CV168" s="238"/>
      <c r="CW168" s="238"/>
      <c r="CX168" s="238"/>
      <c r="CY168" s="238"/>
      <c r="CZ168" s="238"/>
      <c r="DA168" s="238"/>
    </row>
    <row r="169" spans="2:105">
      <c r="B169" s="226"/>
      <c r="BP169" s="82"/>
      <c r="BQ169" s="238"/>
      <c r="BR169" s="238"/>
      <c r="BS169" s="238"/>
      <c r="BT169" s="238"/>
      <c r="BU169" s="238"/>
      <c r="BV169" s="238"/>
      <c r="BW169" s="238"/>
      <c r="BX169" s="238"/>
      <c r="BY169" s="238"/>
      <c r="BZ169" s="238"/>
      <c r="CA169" s="238"/>
      <c r="CB169" s="238"/>
      <c r="CC169" s="238"/>
      <c r="CD169" s="238"/>
      <c r="CE169" s="238"/>
      <c r="CF169" s="238"/>
      <c r="CG169" s="238"/>
      <c r="CH169" s="238"/>
      <c r="CI169" s="238"/>
      <c r="CJ169" s="238"/>
      <c r="CK169" s="238"/>
      <c r="CL169" s="238"/>
      <c r="CM169" s="238"/>
      <c r="CN169" s="238"/>
      <c r="CO169" s="238"/>
      <c r="CP169" s="238"/>
      <c r="CQ169" s="238"/>
      <c r="CR169" s="238"/>
      <c r="CS169" s="238"/>
      <c r="CT169" s="238"/>
      <c r="CU169" s="238"/>
      <c r="CV169" s="238"/>
      <c r="CW169" s="238"/>
      <c r="CX169" s="238"/>
      <c r="CY169" s="238"/>
      <c r="CZ169" s="238"/>
      <c r="DA169" s="238"/>
    </row>
    <row r="170" spans="2:105">
      <c r="B170" s="226"/>
      <c r="BP170" s="82"/>
      <c r="BQ170" s="238"/>
      <c r="BR170" s="238"/>
      <c r="BS170" s="238"/>
      <c r="BT170" s="238"/>
      <c r="BU170" s="238"/>
      <c r="BV170" s="238"/>
      <c r="BW170" s="238"/>
      <c r="BX170" s="238"/>
      <c r="BY170" s="238"/>
      <c r="BZ170" s="238"/>
      <c r="CA170" s="238"/>
      <c r="CB170" s="238"/>
      <c r="CC170" s="238"/>
      <c r="CD170" s="238"/>
      <c r="CE170" s="238"/>
      <c r="CF170" s="238"/>
      <c r="CG170" s="238"/>
      <c r="CH170" s="238"/>
      <c r="CI170" s="238"/>
      <c r="CJ170" s="238"/>
      <c r="CK170" s="238"/>
      <c r="CL170" s="238"/>
      <c r="CM170" s="238"/>
      <c r="CN170" s="238"/>
      <c r="CO170" s="238"/>
      <c r="CP170" s="238"/>
      <c r="CQ170" s="238"/>
      <c r="CR170" s="238"/>
      <c r="CS170" s="238"/>
      <c r="CT170" s="238"/>
      <c r="CU170" s="238"/>
      <c r="CV170" s="238"/>
      <c r="CW170" s="238"/>
      <c r="CX170" s="238"/>
      <c r="CY170" s="238"/>
      <c r="CZ170" s="238"/>
      <c r="DA170" s="238"/>
    </row>
    <row r="171" spans="2:105">
      <c r="B171" s="226"/>
      <c r="BP171" s="82"/>
      <c r="BQ171" s="238"/>
      <c r="BR171" s="238"/>
      <c r="BS171" s="238"/>
      <c r="BT171" s="238"/>
      <c r="BU171" s="238"/>
      <c r="BV171" s="238"/>
      <c r="BW171" s="238"/>
      <c r="BX171" s="238"/>
      <c r="BY171" s="238"/>
      <c r="BZ171" s="238"/>
      <c r="CA171" s="238"/>
      <c r="CB171" s="238"/>
      <c r="CC171" s="238"/>
      <c r="CD171" s="238"/>
      <c r="CE171" s="238"/>
      <c r="CF171" s="238"/>
      <c r="CG171" s="238"/>
      <c r="CH171" s="238"/>
      <c r="CI171" s="238"/>
      <c r="CJ171" s="238"/>
      <c r="CK171" s="238"/>
      <c r="CL171" s="238"/>
      <c r="CM171" s="238"/>
      <c r="CN171" s="238"/>
      <c r="CO171" s="238"/>
      <c r="CP171" s="238"/>
      <c r="CQ171" s="238"/>
      <c r="CR171" s="238"/>
      <c r="CS171" s="238"/>
      <c r="CT171" s="238"/>
      <c r="CU171" s="238"/>
      <c r="CV171" s="238"/>
      <c r="CW171" s="238"/>
      <c r="CX171" s="238"/>
      <c r="CY171" s="238"/>
      <c r="CZ171" s="238"/>
      <c r="DA171" s="238"/>
    </row>
    <row r="172" spans="2:105">
      <c r="B172" s="226"/>
      <c r="BP172" s="82"/>
      <c r="BQ172" s="238"/>
      <c r="BR172" s="238"/>
      <c r="BS172" s="238"/>
      <c r="BT172" s="238"/>
      <c r="BU172" s="238"/>
      <c r="BV172" s="238"/>
      <c r="BW172" s="238"/>
      <c r="BX172" s="238"/>
      <c r="BY172" s="238"/>
      <c r="BZ172" s="238"/>
      <c r="CA172" s="238"/>
      <c r="CB172" s="238"/>
      <c r="CC172" s="238"/>
      <c r="CD172" s="238"/>
      <c r="CE172" s="238"/>
      <c r="CF172" s="238"/>
      <c r="CG172" s="238"/>
      <c r="CH172" s="238"/>
      <c r="CI172" s="238"/>
      <c r="CJ172" s="238"/>
      <c r="CK172" s="238"/>
      <c r="CL172" s="238"/>
      <c r="CM172" s="238"/>
      <c r="CN172" s="238"/>
      <c r="CO172" s="238"/>
      <c r="CP172" s="238"/>
      <c r="CQ172" s="238"/>
      <c r="CR172" s="238"/>
      <c r="CS172" s="238"/>
      <c r="CT172" s="238"/>
      <c r="CU172" s="238"/>
      <c r="CV172" s="238"/>
      <c r="CW172" s="238"/>
      <c r="CX172" s="238"/>
      <c r="CY172" s="238"/>
      <c r="CZ172" s="238"/>
      <c r="DA172" s="238"/>
    </row>
    <row r="173" spans="2:105">
      <c r="B173" s="226"/>
      <c r="BP173" s="82"/>
      <c r="BQ173" s="238"/>
      <c r="BR173" s="238"/>
      <c r="BS173" s="238"/>
      <c r="BT173" s="238"/>
      <c r="BU173" s="238"/>
      <c r="BV173" s="238"/>
      <c r="BW173" s="238"/>
      <c r="BX173" s="238"/>
      <c r="BY173" s="238"/>
      <c r="BZ173" s="238"/>
      <c r="CA173" s="238"/>
      <c r="CB173" s="238"/>
      <c r="CC173" s="238"/>
      <c r="CD173" s="238"/>
      <c r="CE173" s="238"/>
      <c r="CF173" s="238"/>
      <c r="CG173" s="238"/>
      <c r="CH173" s="238"/>
      <c r="CI173" s="238"/>
      <c r="CJ173" s="238"/>
      <c r="CK173" s="238"/>
      <c r="CL173" s="238"/>
      <c r="CM173" s="238"/>
      <c r="CN173" s="238"/>
      <c r="CO173" s="238"/>
      <c r="CP173" s="238"/>
      <c r="CQ173" s="238"/>
      <c r="CR173" s="238"/>
      <c r="CS173" s="238"/>
      <c r="CT173" s="238"/>
      <c r="CU173" s="238"/>
      <c r="CV173" s="238"/>
      <c r="CW173" s="238"/>
      <c r="CX173" s="238"/>
      <c r="CY173" s="238"/>
      <c r="CZ173" s="238"/>
      <c r="DA173" s="238"/>
    </row>
    <row r="174" spans="2:105">
      <c r="B174" s="226"/>
      <c r="BP174" s="82"/>
      <c r="BQ174" s="238"/>
      <c r="BR174" s="238"/>
      <c r="BS174" s="238"/>
      <c r="BT174" s="238"/>
      <c r="BU174" s="238"/>
      <c r="BV174" s="238"/>
      <c r="BW174" s="238"/>
      <c r="BX174" s="238"/>
      <c r="BY174" s="238"/>
      <c r="BZ174" s="238"/>
      <c r="CA174" s="238"/>
      <c r="CB174" s="238"/>
      <c r="CC174" s="238"/>
      <c r="CD174" s="238"/>
      <c r="CE174" s="238"/>
      <c r="CF174" s="238"/>
      <c r="CG174" s="238"/>
      <c r="CH174" s="238"/>
      <c r="CI174" s="238"/>
      <c r="CJ174" s="238"/>
      <c r="CK174" s="238"/>
      <c r="CL174" s="238"/>
      <c r="CM174" s="238"/>
      <c r="CN174" s="238"/>
      <c r="CO174" s="238"/>
      <c r="CP174" s="238"/>
      <c r="CQ174" s="238"/>
      <c r="CR174" s="238"/>
      <c r="CS174" s="238"/>
      <c r="CT174" s="238"/>
      <c r="CU174" s="238"/>
      <c r="CV174" s="238"/>
      <c r="CW174" s="238"/>
      <c r="CX174" s="238"/>
      <c r="CY174" s="238"/>
      <c r="CZ174" s="238"/>
      <c r="DA174" s="238"/>
    </row>
    <row r="175" spans="2:105">
      <c r="B175" s="226"/>
      <c r="BP175" s="82"/>
      <c r="BQ175" s="238"/>
      <c r="BR175" s="238"/>
      <c r="BS175" s="238"/>
      <c r="BT175" s="238"/>
      <c r="BU175" s="238"/>
      <c r="BV175" s="238"/>
      <c r="BW175" s="238"/>
      <c r="BX175" s="238"/>
      <c r="BY175" s="238"/>
      <c r="BZ175" s="238"/>
      <c r="CA175" s="238"/>
      <c r="CB175" s="238"/>
      <c r="CC175" s="238"/>
      <c r="CD175" s="238"/>
      <c r="CE175" s="238"/>
      <c r="CF175" s="238"/>
      <c r="CG175" s="238"/>
      <c r="CH175" s="238"/>
      <c r="CI175" s="238"/>
      <c r="CJ175" s="238"/>
      <c r="CK175" s="238"/>
      <c r="CL175" s="238"/>
      <c r="CM175" s="238"/>
      <c r="CN175" s="238"/>
      <c r="CO175" s="238"/>
      <c r="CP175" s="238"/>
      <c r="CQ175" s="238"/>
      <c r="CR175" s="238"/>
      <c r="CS175" s="238"/>
      <c r="CT175" s="238"/>
      <c r="CU175" s="238"/>
      <c r="CV175" s="238"/>
      <c r="CW175" s="238"/>
      <c r="CX175" s="238"/>
      <c r="CY175" s="238"/>
      <c r="CZ175" s="238"/>
      <c r="DA175" s="238"/>
    </row>
    <row r="176" spans="2:105">
      <c r="B176" s="226"/>
      <c r="BP176" s="82"/>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row>
    <row r="177" spans="2:105">
      <c r="B177" s="226"/>
      <c r="BP177" s="82"/>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row>
    <row r="178" spans="2:105">
      <c r="B178" s="226"/>
      <c r="BP178" s="82"/>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row>
    <row r="179" spans="2:105">
      <c r="B179" s="226"/>
      <c r="BP179" s="82"/>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row>
    <row r="180" spans="2:105">
      <c r="B180" s="226"/>
      <c r="BP180" s="82"/>
      <c r="BQ180" s="238"/>
      <c r="BR180" s="238"/>
      <c r="BS180" s="238"/>
      <c r="BT180" s="238"/>
      <c r="BU180" s="238"/>
      <c r="BV180" s="238"/>
      <c r="BW180" s="238"/>
      <c r="BX180" s="238"/>
      <c r="BY180" s="238"/>
      <c r="BZ180" s="238"/>
      <c r="CA180" s="238"/>
      <c r="CB180" s="238"/>
      <c r="CC180" s="238"/>
      <c r="CD180" s="238"/>
      <c r="CE180" s="238"/>
      <c r="CF180" s="238"/>
      <c r="CG180" s="238"/>
      <c r="CH180" s="238"/>
      <c r="CI180" s="238"/>
      <c r="CJ180" s="238"/>
      <c r="CK180" s="238"/>
      <c r="CL180" s="238"/>
      <c r="CM180" s="238"/>
      <c r="CN180" s="238"/>
      <c r="CO180" s="238"/>
      <c r="CP180" s="238"/>
      <c r="CQ180" s="238"/>
      <c r="CR180" s="238"/>
      <c r="CS180" s="238"/>
      <c r="CT180" s="238"/>
      <c r="CU180" s="238"/>
      <c r="CV180" s="238"/>
      <c r="CW180" s="238"/>
      <c r="CX180" s="238"/>
      <c r="CY180" s="238"/>
      <c r="CZ180" s="238"/>
      <c r="DA180" s="238"/>
    </row>
    <row r="181" spans="2:105">
      <c r="B181" s="226"/>
      <c r="BP181" s="82"/>
      <c r="BQ181" s="238"/>
      <c r="BR181" s="238"/>
      <c r="BS181" s="238"/>
      <c r="BT181" s="238"/>
      <c r="BU181" s="238"/>
      <c r="BV181" s="238"/>
      <c r="BW181" s="238"/>
      <c r="BX181" s="238"/>
      <c r="BY181" s="238"/>
      <c r="BZ181" s="238"/>
      <c r="CA181" s="238"/>
      <c r="CB181" s="238"/>
      <c r="CC181" s="238"/>
      <c r="CD181" s="238"/>
      <c r="CE181" s="238"/>
      <c r="CF181" s="238"/>
      <c r="CG181" s="238"/>
      <c r="CH181" s="238"/>
      <c r="CI181" s="238"/>
      <c r="CJ181" s="238"/>
      <c r="CK181" s="238"/>
      <c r="CL181" s="238"/>
      <c r="CM181" s="238"/>
      <c r="CN181" s="238"/>
      <c r="CO181" s="238"/>
      <c r="CP181" s="238"/>
      <c r="CQ181" s="238"/>
      <c r="CR181" s="238"/>
      <c r="CS181" s="238"/>
      <c r="CT181" s="238"/>
      <c r="CU181" s="238"/>
      <c r="CV181" s="238"/>
      <c r="CW181" s="238"/>
      <c r="CX181" s="238"/>
      <c r="CY181" s="238"/>
      <c r="CZ181" s="238"/>
      <c r="DA181" s="238"/>
    </row>
    <row r="182" spans="2:105">
      <c r="B182" s="226"/>
      <c r="BP182" s="82"/>
      <c r="BQ182" s="238"/>
      <c r="BR182" s="238"/>
      <c r="BS182" s="238"/>
      <c r="BT182" s="238"/>
      <c r="BU182" s="238"/>
      <c r="BV182" s="238"/>
      <c r="BW182" s="238"/>
      <c r="BX182" s="238"/>
      <c r="BY182" s="238"/>
      <c r="BZ182" s="238"/>
      <c r="CA182" s="238"/>
      <c r="CB182" s="238"/>
      <c r="CC182" s="238"/>
      <c r="CD182" s="238"/>
      <c r="CE182" s="238"/>
      <c r="CF182" s="238"/>
      <c r="CG182" s="238"/>
      <c r="CH182" s="238"/>
      <c r="CI182" s="238"/>
      <c r="CJ182" s="238"/>
      <c r="CK182" s="238"/>
      <c r="CL182" s="238"/>
      <c r="CM182" s="238"/>
      <c r="CN182" s="238"/>
      <c r="CO182" s="238"/>
      <c r="CP182" s="238"/>
      <c r="CQ182" s="238"/>
      <c r="CR182" s="238"/>
      <c r="CS182" s="238"/>
      <c r="CT182" s="238"/>
      <c r="CU182" s="238"/>
      <c r="CV182" s="238"/>
      <c r="CW182" s="238"/>
      <c r="CX182" s="238"/>
      <c r="CY182" s="238"/>
      <c r="CZ182" s="238"/>
      <c r="DA182" s="238"/>
    </row>
    <row r="183" spans="2:105">
      <c r="B183" s="226"/>
      <c r="BP183" s="82"/>
      <c r="BQ183" s="238"/>
      <c r="BR183" s="238"/>
      <c r="BS183" s="238"/>
      <c r="BT183" s="238"/>
      <c r="BU183" s="238"/>
      <c r="BV183" s="238"/>
      <c r="BW183" s="238"/>
      <c r="BX183" s="238"/>
      <c r="BY183" s="238"/>
      <c r="BZ183" s="238"/>
      <c r="CA183" s="238"/>
      <c r="CB183" s="238"/>
      <c r="CC183" s="238"/>
      <c r="CD183" s="238"/>
      <c r="CE183" s="238"/>
      <c r="CF183" s="238"/>
      <c r="CG183" s="238"/>
      <c r="CH183" s="238"/>
      <c r="CI183" s="238"/>
      <c r="CJ183" s="238"/>
      <c r="CK183" s="238"/>
      <c r="CL183" s="238"/>
      <c r="CM183" s="238"/>
      <c r="CN183" s="238"/>
      <c r="CO183" s="238"/>
      <c r="CP183" s="238"/>
      <c r="CQ183" s="238"/>
      <c r="CR183" s="238"/>
      <c r="CS183" s="238"/>
      <c r="CT183" s="238"/>
      <c r="CU183" s="238"/>
      <c r="CV183" s="238"/>
      <c r="CW183" s="238"/>
      <c r="CX183" s="238"/>
      <c r="CY183" s="238"/>
      <c r="CZ183" s="238"/>
      <c r="DA183" s="238"/>
    </row>
    <row r="184" spans="2:105">
      <c r="B184" s="226"/>
      <c r="BP184" s="82"/>
      <c r="BQ184" s="238"/>
      <c r="BR184" s="238"/>
      <c r="BS184" s="238"/>
      <c r="BT184" s="238"/>
      <c r="BU184" s="238"/>
      <c r="BV184" s="238"/>
      <c r="BW184" s="238"/>
      <c r="BX184" s="238"/>
      <c r="BY184" s="238"/>
      <c r="BZ184" s="238"/>
      <c r="CA184" s="238"/>
      <c r="CB184" s="238"/>
      <c r="CC184" s="238"/>
      <c r="CD184" s="238"/>
      <c r="CE184" s="238"/>
      <c r="CF184" s="238"/>
      <c r="CG184" s="238"/>
      <c r="CH184" s="238"/>
      <c r="CI184" s="238"/>
      <c r="CJ184" s="238"/>
      <c r="CK184" s="238"/>
      <c r="CL184" s="238"/>
      <c r="CM184" s="238"/>
      <c r="CN184" s="238"/>
      <c r="CO184" s="238"/>
      <c r="CP184" s="238"/>
      <c r="CQ184" s="238"/>
      <c r="CR184" s="238"/>
      <c r="CS184" s="238"/>
      <c r="CT184" s="238"/>
      <c r="CU184" s="238"/>
      <c r="CV184" s="238"/>
      <c r="CW184" s="238"/>
      <c r="CX184" s="238"/>
      <c r="CY184" s="238"/>
      <c r="CZ184" s="238"/>
      <c r="DA184" s="238"/>
    </row>
    <row r="185" spans="2:105">
      <c r="B185" s="226"/>
      <c r="BP185" s="82"/>
      <c r="BQ185" s="238"/>
      <c r="BR185" s="238"/>
      <c r="BS185" s="238"/>
      <c r="BT185" s="238"/>
      <c r="BU185" s="238"/>
      <c r="BV185" s="238"/>
      <c r="BW185" s="238"/>
      <c r="BX185" s="238"/>
      <c r="BY185" s="238"/>
      <c r="BZ185" s="238"/>
      <c r="CA185" s="238"/>
      <c r="CB185" s="238"/>
      <c r="CC185" s="238"/>
      <c r="CD185" s="238"/>
      <c r="CE185" s="238"/>
      <c r="CF185" s="238"/>
      <c r="CG185" s="238"/>
      <c r="CH185" s="238"/>
      <c r="CI185" s="238"/>
      <c r="CJ185" s="238"/>
      <c r="CK185" s="238"/>
      <c r="CL185" s="238"/>
      <c r="CM185" s="238"/>
      <c r="CN185" s="238"/>
      <c r="CO185" s="238"/>
      <c r="CP185" s="238"/>
      <c r="CQ185" s="238"/>
      <c r="CR185" s="238"/>
      <c r="CS185" s="238"/>
      <c r="CT185" s="238"/>
      <c r="CU185" s="238"/>
      <c r="CV185" s="238"/>
      <c r="CW185" s="238"/>
      <c r="CX185" s="238"/>
      <c r="CY185" s="238"/>
      <c r="CZ185" s="238"/>
      <c r="DA185" s="238"/>
    </row>
    <row r="186" spans="2:105">
      <c r="B186" s="226"/>
      <c r="BP186" s="82"/>
      <c r="BQ186" s="238"/>
      <c r="BR186" s="238"/>
      <c r="BS186" s="238"/>
      <c r="BT186" s="238"/>
      <c r="BU186" s="238"/>
      <c r="BV186" s="238"/>
      <c r="BW186" s="238"/>
      <c r="BX186" s="238"/>
      <c r="BY186" s="238"/>
      <c r="BZ186" s="238"/>
      <c r="CA186" s="238"/>
      <c r="CB186" s="238"/>
      <c r="CC186" s="238"/>
      <c r="CD186" s="238"/>
      <c r="CE186" s="238"/>
      <c r="CF186" s="238"/>
      <c r="CG186" s="238"/>
      <c r="CH186" s="238"/>
      <c r="CI186" s="238"/>
      <c r="CJ186" s="238"/>
      <c r="CK186" s="238"/>
      <c r="CL186" s="238"/>
      <c r="CM186" s="238"/>
      <c r="CN186" s="238"/>
      <c r="CO186" s="238"/>
      <c r="CP186" s="238"/>
      <c r="CQ186" s="238"/>
      <c r="CR186" s="238"/>
      <c r="CS186" s="238"/>
      <c r="CT186" s="238"/>
      <c r="CU186" s="238"/>
      <c r="CV186" s="238"/>
      <c r="CW186" s="238"/>
      <c r="CX186" s="238"/>
      <c r="CY186" s="238"/>
      <c r="CZ186" s="238"/>
      <c r="DA186" s="238"/>
    </row>
    <row r="187" spans="2:105">
      <c r="B187" s="226"/>
      <c r="BP187" s="82"/>
      <c r="BQ187" s="238"/>
      <c r="BR187" s="238"/>
      <c r="BS187" s="238"/>
      <c r="BT187" s="238"/>
      <c r="BU187" s="238"/>
      <c r="BV187" s="238"/>
      <c r="BW187" s="238"/>
      <c r="BX187" s="238"/>
      <c r="BY187" s="238"/>
      <c r="BZ187" s="238"/>
      <c r="CA187" s="238"/>
      <c r="CB187" s="238"/>
      <c r="CC187" s="238"/>
      <c r="CD187" s="238"/>
      <c r="CE187" s="238"/>
      <c r="CF187" s="238"/>
      <c r="CG187" s="238"/>
      <c r="CH187" s="238"/>
      <c r="CI187" s="238"/>
      <c r="CJ187" s="238"/>
      <c r="CK187" s="238"/>
      <c r="CL187" s="238"/>
      <c r="CM187" s="238"/>
      <c r="CN187" s="238"/>
      <c r="CO187" s="238"/>
      <c r="CP187" s="238"/>
      <c r="CQ187" s="238"/>
      <c r="CR187" s="238"/>
      <c r="CS187" s="238"/>
      <c r="CT187" s="238"/>
      <c r="CU187" s="238"/>
      <c r="CV187" s="238"/>
      <c r="CW187" s="238"/>
      <c r="CX187" s="238"/>
      <c r="CY187" s="238"/>
      <c r="CZ187" s="238"/>
      <c r="DA187" s="238"/>
    </row>
    <row r="188" spans="2:105">
      <c r="B188" s="226"/>
      <c r="BP188" s="82"/>
      <c r="BQ188" s="238"/>
      <c r="BR188" s="238"/>
      <c r="BS188" s="238"/>
      <c r="BT188" s="238"/>
      <c r="BU188" s="238"/>
      <c r="BV188" s="238"/>
      <c r="BW188" s="238"/>
      <c r="BX188" s="238"/>
      <c r="BY188" s="238"/>
      <c r="BZ188" s="238"/>
      <c r="CA188" s="238"/>
      <c r="CB188" s="238"/>
      <c r="CC188" s="238"/>
      <c r="CD188" s="238"/>
      <c r="CE188" s="238"/>
      <c r="CF188" s="238"/>
      <c r="CG188" s="238"/>
      <c r="CH188" s="238"/>
      <c r="CI188" s="238"/>
      <c r="CJ188" s="238"/>
      <c r="CK188" s="238"/>
      <c r="CL188" s="238"/>
      <c r="CM188" s="238"/>
      <c r="CN188" s="238"/>
      <c r="CO188" s="238"/>
      <c r="CP188" s="238"/>
      <c r="CQ188" s="238"/>
      <c r="CR188" s="238"/>
      <c r="CS188" s="238"/>
      <c r="CT188" s="238"/>
      <c r="CU188" s="238"/>
      <c r="CV188" s="238"/>
      <c r="CW188" s="238"/>
      <c r="CX188" s="238"/>
      <c r="CY188" s="238"/>
      <c r="CZ188" s="238"/>
      <c r="DA188" s="238"/>
    </row>
    <row r="189" spans="2:105">
      <c r="B189" s="226"/>
      <c r="BP189" s="82"/>
      <c r="BQ189" s="238"/>
      <c r="BR189" s="238"/>
      <c r="BS189" s="238"/>
      <c r="BT189" s="238"/>
      <c r="BU189" s="238"/>
      <c r="BV189" s="238"/>
      <c r="BW189" s="238"/>
      <c r="BX189" s="238"/>
      <c r="BY189" s="238"/>
      <c r="BZ189" s="238"/>
      <c r="CA189" s="238"/>
      <c r="CB189" s="238"/>
      <c r="CC189" s="238"/>
      <c r="CD189" s="238"/>
      <c r="CE189" s="238"/>
      <c r="CF189" s="238"/>
      <c r="CG189" s="238"/>
      <c r="CH189" s="238"/>
      <c r="CI189" s="238"/>
      <c r="CJ189" s="238"/>
      <c r="CK189" s="238"/>
      <c r="CL189" s="238"/>
      <c r="CM189" s="238"/>
      <c r="CN189" s="238"/>
      <c r="CO189" s="238"/>
      <c r="CP189" s="238"/>
      <c r="CQ189" s="238"/>
      <c r="CR189" s="238"/>
      <c r="CS189" s="238"/>
      <c r="CT189" s="238"/>
      <c r="CU189" s="238"/>
      <c r="CV189" s="238"/>
      <c r="CW189" s="238"/>
      <c r="CX189" s="238"/>
      <c r="CY189" s="238"/>
      <c r="CZ189" s="238"/>
      <c r="DA189" s="238"/>
    </row>
    <row r="190" spans="2:105">
      <c r="B190" s="226"/>
      <c r="BP190" s="82"/>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row>
    <row r="191" spans="2:105">
      <c r="B191" s="226"/>
      <c r="BP191" s="82"/>
      <c r="BQ191" s="238"/>
      <c r="BR191" s="238"/>
      <c r="BS191" s="238"/>
      <c r="BT191" s="238"/>
      <c r="BU191" s="238"/>
      <c r="BV191" s="238"/>
      <c r="BW191" s="238"/>
      <c r="BX191" s="238"/>
      <c r="BY191" s="238"/>
      <c r="BZ191" s="238"/>
      <c r="CA191" s="238"/>
      <c r="CB191" s="238"/>
      <c r="CC191" s="238"/>
      <c r="CD191" s="238"/>
      <c r="CE191" s="238"/>
      <c r="CF191" s="238"/>
      <c r="CG191" s="238"/>
      <c r="CH191" s="238"/>
      <c r="CI191" s="238"/>
      <c r="CJ191" s="238"/>
      <c r="CK191" s="238"/>
      <c r="CL191" s="238"/>
      <c r="CM191" s="238"/>
      <c r="CN191" s="238"/>
      <c r="CO191" s="238"/>
      <c r="CP191" s="238"/>
      <c r="CQ191" s="238"/>
      <c r="CR191" s="238"/>
      <c r="CS191" s="238"/>
      <c r="CT191" s="238"/>
      <c r="CU191" s="238"/>
      <c r="CV191" s="238"/>
      <c r="CW191" s="238"/>
      <c r="CX191" s="238"/>
      <c r="CY191" s="238"/>
      <c r="CZ191" s="238"/>
      <c r="DA191" s="238"/>
    </row>
    <row r="192" spans="2:105">
      <c r="B192" s="226"/>
      <c r="BP192" s="82"/>
      <c r="BQ192" s="238"/>
      <c r="BR192" s="238"/>
      <c r="BS192" s="238"/>
      <c r="BT192" s="238"/>
      <c r="BU192" s="238"/>
      <c r="BV192" s="238"/>
      <c r="BW192" s="238"/>
      <c r="BX192" s="238"/>
      <c r="BY192" s="238"/>
      <c r="BZ192" s="238"/>
      <c r="CA192" s="238"/>
      <c r="CB192" s="238"/>
      <c r="CC192" s="238"/>
      <c r="CD192" s="238"/>
      <c r="CE192" s="238"/>
      <c r="CF192" s="238"/>
      <c r="CG192" s="238"/>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row>
    <row r="193" spans="2:105">
      <c r="B193" s="226"/>
      <c r="BP193" s="82"/>
      <c r="BQ193" s="238"/>
      <c r="BR193" s="238"/>
      <c r="BS193" s="238"/>
      <c r="BT193" s="238"/>
      <c r="BU193" s="238"/>
      <c r="BV193" s="238"/>
      <c r="BW193" s="238"/>
      <c r="BX193" s="238"/>
      <c r="BY193" s="238"/>
      <c r="BZ193" s="238"/>
      <c r="CA193" s="238"/>
      <c r="CB193" s="238"/>
      <c r="CC193" s="238"/>
      <c r="CD193" s="238"/>
      <c r="CE193" s="238"/>
      <c r="CF193" s="238"/>
      <c r="CG193" s="238"/>
      <c r="CH193" s="238"/>
      <c r="CI193" s="238"/>
      <c r="CJ193" s="238"/>
      <c r="CK193" s="238"/>
      <c r="CL193" s="238"/>
      <c r="CM193" s="238"/>
      <c r="CN193" s="238"/>
      <c r="CO193" s="238"/>
      <c r="CP193" s="238"/>
      <c r="CQ193" s="238"/>
      <c r="CR193" s="238"/>
      <c r="CS193" s="238"/>
      <c r="CT193" s="238"/>
      <c r="CU193" s="238"/>
      <c r="CV193" s="238"/>
      <c r="CW193" s="238"/>
      <c r="CX193" s="238"/>
      <c r="CY193" s="238"/>
      <c r="CZ193" s="238"/>
      <c r="DA193" s="238"/>
    </row>
    <row r="194" spans="2:105">
      <c r="B194" s="226"/>
      <c r="BP194" s="82"/>
      <c r="BQ194" s="238"/>
      <c r="BR194" s="238"/>
      <c r="BS194" s="238"/>
      <c r="BT194" s="238"/>
      <c r="BU194" s="238"/>
      <c r="BV194" s="238"/>
      <c r="BW194" s="238"/>
      <c r="BX194" s="238"/>
      <c r="BY194" s="238"/>
      <c r="BZ194" s="238"/>
      <c r="CA194" s="238"/>
      <c r="CB194" s="238"/>
      <c r="CC194" s="238"/>
      <c r="CD194" s="238"/>
      <c r="CE194" s="238"/>
      <c r="CF194" s="238"/>
      <c r="CG194" s="238"/>
      <c r="CH194" s="238"/>
      <c r="CI194" s="238"/>
      <c r="CJ194" s="238"/>
      <c r="CK194" s="238"/>
      <c r="CL194" s="238"/>
      <c r="CM194" s="238"/>
      <c r="CN194" s="238"/>
      <c r="CO194" s="238"/>
      <c r="CP194" s="238"/>
      <c r="CQ194" s="238"/>
      <c r="CR194" s="238"/>
      <c r="CS194" s="238"/>
      <c r="CT194" s="238"/>
      <c r="CU194" s="238"/>
      <c r="CV194" s="238"/>
      <c r="CW194" s="238"/>
      <c r="CX194" s="238"/>
      <c r="CY194" s="238"/>
      <c r="CZ194" s="238"/>
      <c r="DA194" s="238"/>
    </row>
    <row r="195" spans="2:105">
      <c r="B195" s="226"/>
      <c r="BP195" s="82"/>
      <c r="BQ195" s="238"/>
      <c r="BR195" s="238"/>
      <c r="BS195" s="238"/>
      <c r="BT195" s="238"/>
      <c r="BU195" s="238"/>
      <c r="BV195" s="238"/>
      <c r="BW195" s="238"/>
      <c r="BX195" s="238"/>
      <c r="BY195" s="238"/>
      <c r="BZ195" s="238"/>
      <c r="CA195" s="238"/>
      <c r="CB195" s="238"/>
      <c r="CC195" s="238"/>
      <c r="CD195" s="238"/>
      <c r="CE195" s="238"/>
      <c r="CF195" s="238"/>
      <c r="CG195" s="238"/>
      <c r="CH195" s="238"/>
      <c r="CI195" s="238"/>
      <c r="CJ195" s="238"/>
      <c r="CK195" s="238"/>
      <c r="CL195" s="238"/>
      <c r="CM195" s="238"/>
      <c r="CN195" s="238"/>
      <c r="CO195" s="238"/>
      <c r="CP195" s="238"/>
      <c r="CQ195" s="238"/>
      <c r="CR195" s="238"/>
      <c r="CS195" s="238"/>
      <c r="CT195" s="238"/>
      <c r="CU195" s="238"/>
      <c r="CV195" s="238"/>
      <c r="CW195" s="238"/>
      <c r="CX195" s="238"/>
      <c r="CY195" s="238"/>
      <c r="CZ195" s="238"/>
      <c r="DA195" s="238"/>
    </row>
    <row r="196" spans="2:105">
      <c r="B196" s="226"/>
      <c r="BP196" s="82"/>
      <c r="BQ196" s="238"/>
      <c r="BR196" s="238"/>
      <c r="BS196" s="238"/>
      <c r="BT196" s="238"/>
      <c r="BU196" s="238"/>
      <c r="BV196" s="238"/>
      <c r="BW196" s="238"/>
      <c r="BX196" s="238"/>
      <c r="BY196" s="238"/>
      <c r="BZ196" s="238"/>
      <c r="CA196" s="238"/>
      <c r="CB196" s="238"/>
      <c r="CC196" s="238"/>
      <c r="CD196" s="238"/>
      <c r="CE196" s="238"/>
      <c r="CF196" s="238"/>
      <c r="CG196" s="238"/>
      <c r="CH196" s="238"/>
      <c r="CI196" s="238"/>
      <c r="CJ196" s="238"/>
      <c r="CK196" s="238"/>
      <c r="CL196" s="238"/>
      <c r="CM196" s="238"/>
      <c r="CN196" s="238"/>
      <c r="CO196" s="238"/>
      <c r="CP196" s="238"/>
      <c r="CQ196" s="238"/>
      <c r="CR196" s="238"/>
      <c r="CS196" s="238"/>
      <c r="CT196" s="238"/>
      <c r="CU196" s="238"/>
      <c r="CV196" s="238"/>
      <c r="CW196" s="238"/>
      <c r="CX196" s="238"/>
      <c r="CY196" s="238"/>
      <c r="CZ196" s="238"/>
      <c r="DA196" s="238"/>
    </row>
    <row r="197" spans="2:105">
      <c r="B197" s="226"/>
      <c r="BP197" s="82"/>
      <c r="BQ197" s="238"/>
      <c r="BR197" s="238"/>
      <c r="BS197" s="238"/>
      <c r="BT197" s="238"/>
      <c r="BU197" s="238"/>
      <c r="BV197" s="238"/>
      <c r="BW197" s="238"/>
      <c r="BX197" s="238"/>
      <c r="BY197" s="238"/>
      <c r="BZ197" s="238"/>
      <c r="CA197" s="238"/>
      <c r="CB197" s="238"/>
      <c r="CC197" s="238"/>
      <c r="CD197" s="238"/>
      <c r="CE197" s="238"/>
      <c r="CF197" s="238"/>
      <c r="CG197" s="238"/>
      <c r="CH197" s="238"/>
      <c r="CI197" s="238"/>
      <c r="CJ197" s="238"/>
      <c r="CK197" s="238"/>
      <c r="CL197" s="238"/>
      <c r="CM197" s="238"/>
      <c r="CN197" s="238"/>
      <c r="CO197" s="238"/>
      <c r="CP197" s="238"/>
      <c r="CQ197" s="238"/>
      <c r="CR197" s="238"/>
      <c r="CS197" s="238"/>
      <c r="CT197" s="238"/>
      <c r="CU197" s="238"/>
      <c r="CV197" s="238"/>
      <c r="CW197" s="238"/>
      <c r="CX197" s="238"/>
      <c r="CY197" s="238"/>
      <c r="CZ197" s="238"/>
      <c r="DA197" s="238"/>
    </row>
    <row r="198" spans="2:105">
      <c r="B198" s="226"/>
      <c r="BP198" s="82"/>
      <c r="BQ198" s="238"/>
      <c r="BR198" s="238"/>
      <c r="BS198" s="238"/>
      <c r="BT198" s="238"/>
      <c r="BU198" s="238"/>
      <c r="BV198" s="238"/>
      <c r="BW198" s="238"/>
      <c r="BX198" s="238"/>
      <c r="BY198" s="238"/>
      <c r="BZ198" s="238"/>
      <c r="CA198" s="238"/>
      <c r="CB198" s="238"/>
      <c r="CC198" s="238"/>
      <c r="CD198" s="238"/>
      <c r="CE198" s="238"/>
      <c r="CF198" s="238"/>
      <c r="CG198" s="238"/>
      <c r="CH198" s="238"/>
      <c r="CI198" s="238"/>
      <c r="CJ198" s="238"/>
      <c r="CK198" s="238"/>
      <c r="CL198" s="238"/>
      <c r="CM198" s="238"/>
      <c r="CN198" s="238"/>
      <c r="CO198" s="238"/>
      <c r="CP198" s="238"/>
      <c r="CQ198" s="238"/>
      <c r="CR198" s="238"/>
      <c r="CS198" s="238"/>
      <c r="CT198" s="238"/>
      <c r="CU198" s="238"/>
      <c r="CV198" s="238"/>
      <c r="CW198" s="238"/>
      <c r="CX198" s="238"/>
      <c r="CY198" s="238"/>
      <c r="CZ198" s="238"/>
      <c r="DA198" s="238"/>
    </row>
    <row r="199" spans="2:105">
      <c r="B199" s="226"/>
      <c r="BP199" s="82"/>
      <c r="BQ199" s="238"/>
      <c r="BR199" s="238"/>
      <c r="BS199" s="238"/>
      <c r="BT199" s="238"/>
      <c r="BU199" s="238"/>
      <c r="BV199" s="238"/>
      <c r="BW199" s="238"/>
      <c r="BX199" s="238"/>
      <c r="BY199" s="238"/>
      <c r="BZ199" s="238"/>
      <c r="CA199" s="238"/>
      <c r="CB199" s="238"/>
      <c r="CC199" s="238"/>
      <c r="CD199" s="238"/>
      <c r="CE199" s="238"/>
      <c r="CF199" s="238"/>
      <c r="CG199" s="238"/>
      <c r="CH199" s="238"/>
      <c r="CI199" s="238"/>
      <c r="CJ199" s="238"/>
      <c r="CK199" s="238"/>
      <c r="CL199" s="238"/>
      <c r="CM199" s="238"/>
      <c r="CN199" s="238"/>
      <c r="CO199" s="238"/>
      <c r="CP199" s="238"/>
      <c r="CQ199" s="238"/>
      <c r="CR199" s="238"/>
      <c r="CS199" s="238"/>
      <c r="CT199" s="238"/>
      <c r="CU199" s="238"/>
      <c r="CV199" s="238"/>
      <c r="CW199" s="238"/>
      <c r="CX199" s="238"/>
      <c r="CY199" s="238"/>
      <c r="CZ199" s="238"/>
      <c r="DA199" s="238"/>
    </row>
    <row r="200" spans="2:105">
      <c r="B200" s="226"/>
      <c r="BP200" s="82"/>
      <c r="BQ200" s="238"/>
      <c r="BR200" s="238"/>
      <c r="BS200" s="238"/>
      <c r="BT200" s="238"/>
      <c r="BU200" s="238"/>
      <c r="BV200" s="238"/>
      <c r="BW200" s="238"/>
      <c r="BX200" s="238"/>
      <c r="BY200" s="238"/>
      <c r="BZ200" s="238"/>
      <c r="CA200" s="238"/>
      <c r="CB200" s="238"/>
      <c r="CC200" s="238"/>
      <c r="CD200" s="238"/>
      <c r="CE200" s="238"/>
      <c r="CF200" s="238"/>
      <c r="CG200" s="238"/>
      <c r="CH200" s="238"/>
      <c r="CI200" s="238"/>
      <c r="CJ200" s="238"/>
      <c r="CK200" s="238"/>
      <c r="CL200" s="238"/>
      <c r="CM200" s="238"/>
      <c r="CN200" s="238"/>
      <c r="CO200" s="238"/>
      <c r="CP200" s="238"/>
      <c r="CQ200" s="238"/>
      <c r="CR200" s="238"/>
      <c r="CS200" s="238"/>
      <c r="CT200" s="238"/>
      <c r="CU200" s="238"/>
      <c r="CV200" s="238"/>
      <c r="CW200" s="238"/>
      <c r="CX200" s="238"/>
      <c r="CY200" s="238"/>
      <c r="CZ200" s="238"/>
      <c r="DA200" s="238"/>
    </row>
    <row r="201" spans="2:105">
      <c r="B201" s="226"/>
      <c r="BP201" s="82"/>
      <c r="BQ201" s="238"/>
      <c r="BR201" s="238"/>
      <c r="BS201" s="238"/>
      <c r="BT201" s="238"/>
      <c r="BU201" s="238"/>
      <c r="BV201" s="238"/>
      <c r="BW201" s="238"/>
      <c r="BX201" s="238"/>
      <c r="BY201" s="238"/>
      <c r="BZ201" s="238"/>
      <c r="CA201" s="238"/>
      <c r="CB201" s="238"/>
      <c r="CC201" s="238"/>
      <c r="CD201" s="238"/>
      <c r="CE201" s="238"/>
      <c r="CF201" s="238"/>
      <c r="CG201" s="238"/>
      <c r="CH201" s="238"/>
      <c r="CI201" s="238"/>
      <c r="CJ201" s="238"/>
      <c r="CK201" s="238"/>
      <c r="CL201" s="238"/>
      <c r="CM201" s="238"/>
      <c r="CN201" s="238"/>
      <c r="CO201" s="238"/>
      <c r="CP201" s="238"/>
      <c r="CQ201" s="238"/>
      <c r="CR201" s="238"/>
      <c r="CS201" s="238"/>
      <c r="CT201" s="238"/>
      <c r="CU201" s="238"/>
      <c r="CV201" s="238"/>
      <c r="CW201" s="238"/>
      <c r="CX201" s="238"/>
      <c r="CY201" s="238"/>
      <c r="CZ201" s="238"/>
      <c r="DA201" s="238"/>
    </row>
    <row r="202" spans="2:105">
      <c r="B202" s="226"/>
      <c r="BP202" s="82"/>
      <c r="BQ202" s="238"/>
      <c r="BR202" s="238"/>
      <c r="BS202" s="238"/>
      <c r="BT202" s="238"/>
      <c r="BU202" s="238"/>
      <c r="BV202" s="238"/>
      <c r="BW202" s="238"/>
      <c r="BX202" s="238"/>
      <c r="BY202" s="238"/>
      <c r="BZ202" s="238"/>
      <c r="CA202" s="238"/>
      <c r="CB202" s="238"/>
      <c r="CC202" s="238"/>
      <c r="CD202" s="238"/>
      <c r="CE202" s="238"/>
      <c r="CF202" s="238"/>
      <c r="CG202" s="238"/>
      <c r="CH202" s="238"/>
      <c r="CI202" s="238"/>
      <c r="CJ202" s="238"/>
      <c r="CK202" s="238"/>
      <c r="CL202" s="238"/>
      <c r="CM202" s="238"/>
      <c r="CN202" s="238"/>
      <c r="CO202" s="238"/>
      <c r="CP202" s="238"/>
      <c r="CQ202" s="238"/>
      <c r="CR202" s="238"/>
      <c r="CS202" s="238"/>
      <c r="CT202" s="238"/>
      <c r="CU202" s="238"/>
      <c r="CV202" s="238"/>
      <c r="CW202" s="238"/>
      <c r="CX202" s="238"/>
      <c r="CY202" s="238"/>
      <c r="CZ202" s="238"/>
      <c r="DA202" s="238"/>
    </row>
    <row r="203" spans="2:105">
      <c r="B203" s="226"/>
      <c r="BP203" s="82"/>
      <c r="BQ203" s="238"/>
      <c r="BR203" s="238"/>
      <c r="BS203" s="238"/>
      <c r="BT203" s="238"/>
      <c r="BU203" s="238"/>
      <c r="BV203" s="238"/>
      <c r="BW203" s="238"/>
      <c r="BX203" s="238"/>
      <c r="BY203" s="238"/>
      <c r="BZ203" s="238"/>
      <c r="CA203" s="238"/>
      <c r="CB203" s="238"/>
      <c r="CC203" s="238"/>
      <c r="CD203" s="238"/>
      <c r="CE203" s="238"/>
      <c r="CF203" s="238"/>
      <c r="CG203" s="238"/>
      <c r="CH203" s="238"/>
      <c r="CI203" s="238"/>
      <c r="CJ203" s="238"/>
      <c r="CK203" s="238"/>
      <c r="CL203" s="238"/>
      <c r="CM203" s="238"/>
      <c r="CN203" s="238"/>
      <c r="CO203" s="238"/>
      <c r="CP203" s="238"/>
      <c r="CQ203" s="238"/>
      <c r="CR203" s="238"/>
      <c r="CS203" s="238"/>
      <c r="CT203" s="238"/>
      <c r="CU203" s="238"/>
      <c r="CV203" s="238"/>
      <c r="CW203" s="238"/>
      <c r="CX203" s="238"/>
      <c r="CY203" s="238"/>
      <c r="CZ203" s="238"/>
      <c r="DA203" s="238"/>
    </row>
    <row r="204" spans="2:105">
      <c r="B204" s="226"/>
      <c r="BP204" s="82"/>
      <c r="BQ204" s="238"/>
      <c r="BR204" s="238"/>
      <c r="BS204" s="238"/>
      <c r="BT204" s="238"/>
      <c r="BU204" s="238"/>
      <c r="BV204" s="238"/>
      <c r="BW204" s="238"/>
      <c r="BX204" s="238"/>
      <c r="BY204" s="238"/>
      <c r="BZ204" s="238"/>
      <c r="CA204" s="238"/>
      <c r="CB204" s="238"/>
      <c r="CC204" s="238"/>
      <c r="CD204" s="238"/>
      <c r="CE204" s="238"/>
      <c r="CF204" s="238"/>
      <c r="CG204" s="238"/>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row>
    <row r="205" spans="2:105">
      <c r="B205" s="226"/>
      <c r="BP205" s="82"/>
      <c r="BQ205" s="238"/>
      <c r="BR205" s="238"/>
      <c r="BS205" s="238"/>
      <c r="BT205" s="238"/>
      <c r="BU205" s="238"/>
      <c r="BV205" s="238"/>
      <c r="BW205" s="238"/>
      <c r="BX205" s="238"/>
      <c r="BY205" s="238"/>
      <c r="BZ205" s="238"/>
      <c r="CA205" s="238"/>
      <c r="CB205" s="238"/>
      <c r="CC205" s="238"/>
      <c r="CD205" s="238"/>
      <c r="CE205" s="238"/>
      <c r="CF205" s="238"/>
      <c r="CG205" s="238"/>
      <c r="CH205" s="238"/>
      <c r="CI205" s="238"/>
      <c r="CJ205" s="238"/>
      <c r="CK205" s="238"/>
      <c r="CL205" s="238"/>
      <c r="CM205" s="238"/>
      <c r="CN205" s="238"/>
      <c r="CO205" s="238"/>
      <c r="CP205" s="238"/>
      <c r="CQ205" s="238"/>
      <c r="CR205" s="238"/>
      <c r="CS205" s="238"/>
      <c r="CT205" s="238"/>
      <c r="CU205" s="238"/>
      <c r="CV205" s="238"/>
      <c r="CW205" s="238"/>
      <c r="CX205" s="238"/>
      <c r="CY205" s="238"/>
      <c r="CZ205" s="238"/>
      <c r="DA205" s="238"/>
    </row>
    <row r="206" spans="2:105">
      <c r="B206" s="226"/>
      <c r="BP206" s="82"/>
      <c r="BQ206" s="238"/>
      <c r="BR206" s="238"/>
      <c r="BS206" s="238"/>
      <c r="BT206" s="238"/>
      <c r="BU206" s="238"/>
      <c r="BV206" s="238"/>
      <c r="BW206" s="238"/>
      <c r="BX206" s="238"/>
      <c r="BY206" s="238"/>
      <c r="BZ206" s="238"/>
      <c r="CA206" s="238"/>
      <c r="CB206" s="238"/>
      <c r="CC206" s="238"/>
      <c r="CD206" s="238"/>
      <c r="CE206" s="238"/>
      <c r="CF206" s="238"/>
      <c r="CG206" s="238"/>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row>
    <row r="207" spans="2:105">
      <c r="B207" s="226"/>
      <c r="BP207" s="82"/>
      <c r="BQ207" s="238"/>
      <c r="BR207" s="238"/>
      <c r="BS207" s="238"/>
      <c r="BT207" s="238"/>
      <c r="BU207" s="238"/>
      <c r="BV207" s="238"/>
      <c r="BW207" s="238"/>
      <c r="BX207" s="238"/>
      <c r="BY207" s="238"/>
      <c r="BZ207" s="238"/>
      <c r="CA207" s="238"/>
      <c r="CB207" s="238"/>
      <c r="CC207" s="238"/>
      <c r="CD207" s="238"/>
      <c r="CE207" s="238"/>
      <c r="CF207" s="238"/>
      <c r="CG207" s="238"/>
      <c r="CH207" s="238"/>
      <c r="CI207" s="238"/>
      <c r="CJ207" s="238"/>
      <c r="CK207" s="238"/>
      <c r="CL207" s="238"/>
      <c r="CM207" s="238"/>
      <c r="CN207" s="238"/>
      <c r="CO207" s="238"/>
      <c r="CP207" s="238"/>
      <c r="CQ207" s="238"/>
      <c r="CR207" s="238"/>
      <c r="CS207" s="238"/>
      <c r="CT207" s="238"/>
      <c r="CU207" s="238"/>
      <c r="CV207" s="238"/>
      <c r="CW207" s="238"/>
      <c r="CX207" s="238"/>
      <c r="CY207" s="238"/>
      <c r="CZ207" s="238"/>
      <c r="DA207" s="238"/>
    </row>
    <row r="208" spans="2:105">
      <c r="B208" s="226"/>
      <c r="BP208" s="82"/>
      <c r="BQ208" s="238"/>
      <c r="BR208" s="238"/>
      <c r="BS208" s="238"/>
      <c r="BT208" s="238"/>
      <c r="BU208" s="238"/>
      <c r="BV208" s="238"/>
      <c r="BW208" s="238"/>
      <c r="BX208" s="238"/>
      <c r="BY208" s="238"/>
      <c r="BZ208" s="238"/>
      <c r="CA208" s="238"/>
      <c r="CB208" s="238"/>
      <c r="CC208" s="238"/>
      <c r="CD208" s="238"/>
      <c r="CE208" s="238"/>
      <c r="CF208" s="238"/>
      <c r="CG208" s="238"/>
      <c r="CH208" s="238"/>
      <c r="CI208" s="238"/>
      <c r="CJ208" s="238"/>
      <c r="CK208" s="238"/>
      <c r="CL208" s="238"/>
      <c r="CM208" s="238"/>
      <c r="CN208" s="238"/>
      <c r="CO208" s="238"/>
      <c r="CP208" s="238"/>
      <c r="CQ208" s="238"/>
      <c r="CR208" s="238"/>
      <c r="CS208" s="238"/>
      <c r="CT208" s="238"/>
      <c r="CU208" s="238"/>
      <c r="CV208" s="238"/>
      <c r="CW208" s="238"/>
      <c r="CX208" s="238"/>
      <c r="CY208" s="238"/>
      <c r="CZ208" s="238"/>
      <c r="DA208" s="238"/>
    </row>
    <row r="209" spans="2:105">
      <c r="B209" s="226"/>
      <c r="BP209" s="82"/>
      <c r="BQ209" s="238"/>
      <c r="BR209" s="238"/>
      <c r="BS209" s="238"/>
      <c r="BT209" s="238"/>
      <c r="BU209" s="238"/>
      <c r="BV209" s="238"/>
      <c r="BW209" s="238"/>
      <c r="BX209" s="238"/>
      <c r="BY209" s="238"/>
      <c r="BZ209" s="238"/>
      <c r="CA209" s="238"/>
      <c r="CB209" s="238"/>
      <c r="CC209" s="238"/>
      <c r="CD209" s="238"/>
      <c r="CE209" s="238"/>
      <c r="CF209" s="238"/>
      <c r="CG209" s="238"/>
      <c r="CH209" s="238"/>
      <c r="CI209" s="238"/>
      <c r="CJ209" s="238"/>
      <c r="CK209" s="238"/>
      <c r="CL209" s="238"/>
      <c r="CM209" s="238"/>
      <c r="CN209" s="238"/>
      <c r="CO209" s="238"/>
      <c r="CP209" s="238"/>
      <c r="CQ209" s="238"/>
      <c r="CR209" s="238"/>
      <c r="CS209" s="238"/>
      <c r="CT209" s="238"/>
      <c r="CU209" s="238"/>
      <c r="CV209" s="238"/>
      <c r="CW209" s="238"/>
      <c r="CX209" s="238"/>
      <c r="CY209" s="238"/>
      <c r="CZ209" s="238"/>
      <c r="DA209" s="238"/>
    </row>
    <row r="210" spans="2:105">
      <c r="B210" s="226"/>
      <c r="BP210" s="82"/>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row>
    <row r="211" spans="2:105">
      <c r="B211" s="226"/>
      <c r="BP211" s="82"/>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row>
    <row r="212" spans="2:105">
      <c r="B212" s="226"/>
      <c r="BP212" s="82"/>
      <c r="BQ212" s="238"/>
      <c r="BR212" s="238"/>
      <c r="BS212" s="238"/>
      <c r="BT212" s="238"/>
      <c r="BU212" s="238"/>
      <c r="BV212" s="238"/>
      <c r="BW212" s="238"/>
      <c r="BX212" s="238"/>
      <c r="BY212" s="238"/>
      <c r="BZ212" s="238"/>
      <c r="CA212" s="238"/>
      <c r="CB212" s="238"/>
      <c r="CC212" s="238"/>
      <c r="CD212" s="238"/>
      <c r="CE212" s="238"/>
      <c r="CF212" s="238"/>
      <c r="CG212" s="238"/>
      <c r="CH212" s="238"/>
      <c r="CI212" s="238"/>
      <c r="CJ212" s="238"/>
      <c r="CK212" s="238"/>
      <c r="CL212" s="238"/>
      <c r="CM212" s="238"/>
      <c r="CN212" s="238"/>
      <c r="CO212" s="238"/>
      <c r="CP212" s="238"/>
      <c r="CQ212" s="238"/>
      <c r="CR212" s="238"/>
      <c r="CS212" s="238"/>
      <c r="CT212" s="238"/>
      <c r="CU212" s="238"/>
      <c r="CV212" s="238"/>
      <c r="CW212" s="238"/>
      <c r="CX212" s="238"/>
      <c r="CY212" s="238"/>
      <c r="CZ212" s="238"/>
      <c r="DA212" s="238"/>
    </row>
    <row r="213" spans="2:105">
      <c r="B213" s="226"/>
      <c r="BP213" s="82"/>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row>
    <row r="214" spans="2:105">
      <c r="B214" s="226"/>
      <c r="BP214" s="82"/>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row>
    <row r="215" spans="2:105">
      <c r="B215" s="226"/>
      <c r="BP215" s="82"/>
      <c r="BQ215" s="238"/>
      <c r="BR215" s="238"/>
      <c r="BS215" s="238"/>
      <c r="BT215" s="238"/>
      <c r="BU215" s="238"/>
      <c r="BV215" s="238"/>
      <c r="BW215" s="238"/>
      <c r="BX215" s="238"/>
      <c r="BY215" s="238"/>
      <c r="BZ215" s="238"/>
      <c r="CA215" s="238"/>
      <c r="CB215" s="238"/>
      <c r="CC215" s="238"/>
      <c r="CD215" s="238"/>
      <c r="CE215" s="238"/>
      <c r="CF215" s="238"/>
      <c r="CG215" s="238"/>
      <c r="CH215" s="238"/>
      <c r="CI215" s="238"/>
      <c r="CJ215" s="238"/>
      <c r="CK215" s="238"/>
      <c r="CL215" s="238"/>
      <c r="CM215" s="238"/>
      <c r="CN215" s="238"/>
      <c r="CO215" s="238"/>
      <c r="CP215" s="238"/>
      <c r="CQ215" s="238"/>
      <c r="CR215" s="238"/>
      <c r="CS215" s="238"/>
      <c r="CT215" s="238"/>
      <c r="CU215" s="238"/>
      <c r="CV215" s="238"/>
      <c r="CW215" s="238"/>
      <c r="CX215" s="238"/>
      <c r="CY215" s="238"/>
      <c r="CZ215" s="238"/>
      <c r="DA215" s="238"/>
    </row>
    <row r="216" spans="2:105">
      <c r="B216" s="226"/>
      <c r="BP216" s="82"/>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38"/>
      <c r="CN216" s="238"/>
      <c r="CO216" s="238"/>
      <c r="CP216" s="238"/>
      <c r="CQ216" s="238"/>
      <c r="CR216" s="238"/>
      <c r="CS216" s="238"/>
      <c r="CT216" s="238"/>
      <c r="CU216" s="238"/>
      <c r="CV216" s="238"/>
      <c r="CW216" s="238"/>
      <c r="CX216" s="238"/>
      <c r="CY216" s="238"/>
      <c r="CZ216" s="238"/>
      <c r="DA216" s="238"/>
    </row>
    <row r="217" spans="2:105">
      <c r="B217" s="226"/>
      <c r="BP217" s="82"/>
      <c r="BQ217" s="238"/>
      <c r="BR217" s="238"/>
      <c r="BS217" s="238"/>
      <c r="BT217" s="238"/>
      <c r="BU217" s="238"/>
      <c r="BV217" s="238"/>
      <c r="BW217" s="238"/>
      <c r="BX217" s="238"/>
      <c r="BY217" s="238"/>
      <c r="BZ217" s="238"/>
      <c r="CA217" s="238"/>
      <c r="CB217" s="238"/>
      <c r="CC217" s="238"/>
      <c r="CD217" s="238"/>
      <c r="CE217" s="238"/>
      <c r="CF217" s="238"/>
      <c r="CG217" s="238"/>
      <c r="CH217" s="238"/>
      <c r="CI217" s="238"/>
      <c r="CJ217" s="238"/>
      <c r="CK217" s="238"/>
      <c r="CL217" s="238"/>
      <c r="CM217" s="238"/>
      <c r="CN217" s="238"/>
      <c r="CO217" s="238"/>
      <c r="CP217" s="238"/>
      <c r="CQ217" s="238"/>
      <c r="CR217" s="238"/>
      <c r="CS217" s="238"/>
      <c r="CT217" s="238"/>
      <c r="CU217" s="238"/>
      <c r="CV217" s="238"/>
      <c r="CW217" s="238"/>
      <c r="CX217" s="238"/>
      <c r="CY217" s="238"/>
      <c r="CZ217" s="238"/>
      <c r="DA217" s="238"/>
    </row>
    <row r="218" spans="2:105">
      <c r="B218" s="226"/>
      <c r="BP218" s="82"/>
      <c r="BQ218" s="238"/>
      <c r="BR218" s="238"/>
      <c r="BS218" s="238"/>
      <c r="BT218" s="238"/>
      <c r="BU218" s="238"/>
      <c r="BV218" s="238"/>
      <c r="BW218" s="238"/>
      <c r="BX218" s="238"/>
      <c r="BY218" s="238"/>
      <c r="BZ218" s="238"/>
      <c r="CA218" s="238"/>
      <c r="CB218" s="238"/>
      <c r="CC218" s="238"/>
      <c r="CD218" s="238"/>
      <c r="CE218" s="238"/>
      <c r="CF218" s="238"/>
      <c r="CG218" s="238"/>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row>
    <row r="219" spans="2:105">
      <c r="B219" s="226"/>
      <c r="BP219" s="82"/>
      <c r="BQ219" s="238"/>
      <c r="BR219" s="238"/>
      <c r="BS219" s="238"/>
      <c r="BT219" s="238"/>
      <c r="BU219" s="238"/>
      <c r="BV219" s="238"/>
      <c r="BW219" s="238"/>
      <c r="BX219" s="238"/>
      <c r="BY219" s="238"/>
      <c r="BZ219" s="238"/>
      <c r="CA219" s="238"/>
      <c r="CB219" s="238"/>
      <c r="CC219" s="238"/>
      <c r="CD219" s="238"/>
      <c r="CE219" s="238"/>
      <c r="CF219" s="238"/>
      <c r="CG219" s="238"/>
      <c r="CH219" s="238"/>
      <c r="CI219" s="238"/>
      <c r="CJ219" s="238"/>
      <c r="CK219" s="238"/>
      <c r="CL219" s="238"/>
      <c r="CM219" s="238"/>
      <c r="CN219" s="238"/>
      <c r="CO219" s="238"/>
      <c r="CP219" s="238"/>
      <c r="CQ219" s="238"/>
      <c r="CR219" s="238"/>
      <c r="CS219" s="238"/>
      <c r="CT219" s="238"/>
      <c r="CU219" s="238"/>
      <c r="CV219" s="238"/>
      <c r="CW219" s="238"/>
      <c r="CX219" s="238"/>
      <c r="CY219" s="238"/>
      <c r="CZ219" s="238"/>
      <c r="DA219" s="238"/>
    </row>
    <row r="220" spans="2:105">
      <c r="B220" s="226"/>
      <c r="BP220" s="82"/>
      <c r="BQ220" s="238"/>
      <c r="BR220" s="238"/>
      <c r="BS220" s="238"/>
      <c r="BT220" s="238"/>
      <c r="BU220" s="238"/>
      <c r="BV220" s="238"/>
      <c r="BW220" s="238"/>
      <c r="BX220" s="238"/>
      <c r="BY220" s="238"/>
      <c r="BZ220" s="238"/>
      <c r="CA220" s="238"/>
      <c r="CB220" s="238"/>
      <c r="CC220" s="238"/>
      <c r="CD220" s="238"/>
      <c r="CE220" s="238"/>
      <c r="CF220" s="238"/>
      <c r="CG220" s="238"/>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row>
    <row r="221" spans="2:105">
      <c r="B221" s="226"/>
      <c r="BP221" s="82"/>
      <c r="BQ221" s="238"/>
      <c r="BR221" s="238"/>
      <c r="BS221" s="238"/>
      <c r="BT221" s="238"/>
      <c r="BU221" s="238"/>
      <c r="BV221" s="238"/>
      <c r="BW221" s="238"/>
      <c r="BX221" s="238"/>
      <c r="BY221" s="238"/>
      <c r="BZ221" s="238"/>
      <c r="CA221" s="238"/>
      <c r="CB221" s="238"/>
      <c r="CC221" s="238"/>
      <c r="CD221" s="238"/>
      <c r="CE221" s="238"/>
      <c r="CF221" s="238"/>
      <c r="CG221" s="238"/>
      <c r="CH221" s="238"/>
      <c r="CI221" s="238"/>
      <c r="CJ221" s="238"/>
      <c r="CK221" s="238"/>
      <c r="CL221" s="238"/>
      <c r="CM221" s="238"/>
      <c r="CN221" s="238"/>
      <c r="CO221" s="238"/>
      <c r="CP221" s="238"/>
      <c r="CQ221" s="238"/>
      <c r="CR221" s="238"/>
      <c r="CS221" s="238"/>
      <c r="CT221" s="238"/>
      <c r="CU221" s="238"/>
      <c r="CV221" s="238"/>
      <c r="CW221" s="238"/>
      <c r="CX221" s="238"/>
      <c r="CY221" s="238"/>
      <c r="CZ221" s="238"/>
      <c r="DA221" s="238"/>
    </row>
    <row r="222" spans="2:105">
      <c r="B222" s="226"/>
      <c r="BP222" s="82"/>
      <c r="BQ222" s="238"/>
      <c r="BR222" s="238"/>
      <c r="BS222" s="238"/>
      <c r="BT222" s="238"/>
      <c r="BU222" s="238"/>
      <c r="BV222" s="238"/>
      <c r="BW222" s="238"/>
      <c r="BX222" s="238"/>
      <c r="BY222" s="238"/>
      <c r="BZ222" s="238"/>
      <c r="CA222" s="238"/>
      <c r="CB222" s="238"/>
      <c r="CC222" s="238"/>
      <c r="CD222" s="238"/>
      <c r="CE222" s="238"/>
      <c r="CF222" s="238"/>
      <c r="CG222" s="238"/>
      <c r="CH222" s="238"/>
      <c r="CI222" s="238"/>
      <c r="CJ222" s="238"/>
      <c r="CK222" s="238"/>
      <c r="CL222" s="238"/>
      <c r="CM222" s="238"/>
      <c r="CN222" s="238"/>
      <c r="CO222" s="238"/>
      <c r="CP222" s="238"/>
      <c r="CQ222" s="238"/>
      <c r="CR222" s="238"/>
      <c r="CS222" s="238"/>
      <c r="CT222" s="238"/>
      <c r="CU222" s="238"/>
      <c r="CV222" s="238"/>
      <c r="CW222" s="238"/>
      <c r="CX222" s="238"/>
      <c r="CY222" s="238"/>
      <c r="CZ222" s="238"/>
      <c r="DA222" s="238"/>
    </row>
    <row r="223" spans="2:105">
      <c r="B223" s="226"/>
      <c r="BP223" s="82"/>
      <c r="BQ223" s="238"/>
      <c r="BR223" s="238"/>
      <c r="BS223" s="238"/>
      <c r="BT223" s="238"/>
      <c r="BU223" s="238"/>
      <c r="BV223" s="238"/>
      <c r="BW223" s="238"/>
      <c r="BX223" s="238"/>
      <c r="BY223" s="238"/>
      <c r="BZ223" s="238"/>
      <c r="CA223" s="238"/>
      <c r="CB223" s="238"/>
      <c r="CC223" s="238"/>
      <c r="CD223" s="238"/>
      <c r="CE223" s="238"/>
      <c r="CF223" s="238"/>
      <c r="CG223" s="238"/>
      <c r="CH223" s="238"/>
      <c r="CI223" s="238"/>
      <c r="CJ223" s="238"/>
      <c r="CK223" s="238"/>
      <c r="CL223" s="238"/>
      <c r="CM223" s="238"/>
      <c r="CN223" s="238"/>
      <c r="CO223" s="238"/>
      <c r="CP223" s="238"/>
      <c r="CQ223" s="238"/>
      <c r="CR223" s="238"/>
      <c r="CS223" s="238"/>
      <c r="CT223" s="238"/>
      <c r="CU223" s="238"/>
      <c r="CV223" s="238"/>
      <c r="CW223" s="238"/>
      <c r="CX223" s="238"/>
      <c r="CY223" s="238"/>
      <c r="CZ223" s="238"/>
      <c r="DA223" s="238"/>
    </row>
    <row r="224" spans="2:105">
      <c r="B224" s="226"/>
      <c r="BP224" s="82"/>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38"/>
      <c r="CN224" s="238"/>
      <c r="CO224" s="238"/>
      <c r="CP224" s="238"/>
      <c r="CQ224" s="238"/>
      <c r="CR224" s="238"/>
      <c r="CS224" s="238"/>
      <c r="CT224" s="238"/>
      <c r="CU224" s="238"/>
      <c r="CV224" s="238"/>
      <c r="CW224" s="238"/>
      <c r="CX224" s="238"/>
      <c r="CY224" s="238"/>
      <c r="CZ224" s="238"/>
      <c r="DA224" s="238"/>
    </row>
    <row r="225" spans="2:105">
      <c r="B225" s="226"/>
      <c r="BP225" s="82"/>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row>
    <row r="226" spans="2:105">
      <c r="B226" s="226"/>
      <c r="BP226" s="82"/>
      <c r="BQ226" s="238"/>
      <c r="BR226" s="238"/>
      <c r="BS226" s="238"/>
      <c r="BT226" s="238"/>
      <c r="BU226" s="238"/>
      <c r="BV226" s="238"/>
      <c r="BW226" s="238"/>
      <c r="BX226" s="238"/>
      <c r="BY226" s="238"/>
      <c r="BZ226" s="238"/>
      <c r="CA226" s="238"/>
      <c r="CB226" s="238"/>
      <c r="CC226" s="238"/>
      <c r="CD226" s="238"/>
      <c r="CE226" s="238"/>
      <c r="CF226" s="238"/>
      <c r="CG226" s="238"/>
      <c r="CH226" s="238"/>
      <c r="CI226" s="238"/>
      <c r="CJ226" s="238"/>
      <c r="CK226" s="238"/>
      <c r="CL226" s="238"/>
      <c r="CM226" s="238"/>
      <c r="CN226" s="238"/>
      <c r="CO226" s="238"/>
      <c r="CP226" s="238"/>
      <c r="CQ226" s="238"/>
      <c r="CR226" s="238"/>
      <c r="CS226" s="238"/>
      <c r="CT226" s="238"/>
      <c r="CU226" s="238"/>
      <c r="CV226" s="238"/>
      <c r="CW226" s="238"/>
      <c r="CX226" s="238"/>
      <c r="CY226" s="238"/>
      <c r="CZ226" s="238"/>
      <c r="DA226" s="238"/>
    </row>
    <row r="227" spans="2:105">
      <c r="B227" s="226"/>
      <c r="BP227" s="82"/>
      <c r="BQ227" s="238"/>
      <c r="BR227" s="238"/>
      <c r="BS227" s="238"/>
      <c r="BT227" s="238"/>
      <c r="BU227" s="238"/>
      <c r="BV227" s="238"/>
      <c r="BW227" s="238"/>
      <c r="BX227" s="238"/>
      <c r="BY227" s="238"/>
      <c r="BZ227" s="238"/>
      <c r="CA227" s="238"/>
      <c r="CB227" s="238"/>
      <c r="CC227" s="238"/>
      <c r="CD227" s="238"/>
      <c r="CE227" s="238"/>
      <c r="CF227" s="238"/>
      <c r="CG227" s="238"/>
      <c r="CH227" s="238"/>
      <c r="CI227" s="238"/>
      <c r="CJ227" s="238"/>
      <c r="CK227" s="238"/>
      <c r="CL227" s="238"/>
      <c r="CM227" s="238"/>
      <c r="CN227" s="238"/>
      <c r="CO227" s="238"/>
      <c r="CP227" s="238"/>
      <c r="CQ227" s="238"/>
      <c r="CR227" s="238"/>
      <c r="CS227" s="238"/>
      <c r="CT227" s="238"/>
      <c r="CU227" s="238"/>
      <c r="CV227" s="238"/>
      <c r="CW227" s="238"/>
      <c r="CX227" s="238"/>
      <c r="CY227" s="238"/>
      <c r="CZ227" s="238"/>
      <c r="DA227" s="238"/>
    </row>
    <row r="228" spans="2:105">
      <c r="B228" s="226"/>
      <c r="BP228" s="82"/>
      <c r="BQ228" s="238"/>
      <c r="BR228" s="238"/>
      <c r="BS228" s="238"/>
      <c r="BT228" s="238"/>
      <c r="BU228" s="238"/>
      <c r="BV228" s="238"/>
      <c r="BW228" s="238"/>
      <c r="BX228" s="238"/>
      <c r="BY228" s="238"/>
      <c r="BZ228" s="238"/>
      <c r="CA228" s="238"/>
      <c r="CB228" s="238"/>
      <c r="CC228" s="238"/>
      <c r="CD228" s="238"/>
      <c r="CE228" s="238"/>
      <c r="CF228" s="238"/>
      <c r="CG228" s="238"/>
      <c r="CH228" s="238"/>
      <c r="CI228" s="238"/>
      <c r="CJ228" s="238"/>
      <c r="CK228" s="238"/>
      <c r="CL228" s="238"/>
      <c r="CM228" s="238"/>
      <c r="CN228" s="238"/>
      <c r="CO228" s="238"/>
      <c r="CP228" s="238"/>
      <c r="CQ228" s="238"/>
      <c r="CR228" s="238"/>
      <c r="CS228" s="238"/>
      <c r="CT228" s="238"/>
      <c r="CU228" s="238"/>
      <c r="CV228" s="238"/>
      <c r="CW228" s="238"/>
      <c r="CX228" s="238"/>
      <c r="CY228" s="238"/>
      <c r="CZ228" s="238"/>
      <c r="DA228" s="238"/>
    </row>
    <row r="229" spans="2:105">
      <c r="B229" s="226"/>
      <c r="BP229" s="82"/>
      <c r="BQ229" s="238"/>
      <c r="BR229" s="238"/>
      <c r="BS229" s="238"/>
      <c r="BT229" s="238"/>
      <c r="BU229" s="238"/>
      <c r="BV229" s="238"/>
      <c r="BW229" s="238"/>
      <c r="BX229" s="238"/>
      <c r="BY229" s="238"/>
      <c r="BZ229" s="238"/>
      <c r="CA229" s="238"/>
      <c r="CB229" s="238"/>
      <c r="CC229" s="238"/>
      <c r="CD229" s="238"/>
      <c r="CE229" s="238"/>
      <c r="CF229" s="238"/>
      <c r="CG229" s="238"/>
      <c r="CH229" s="238"/>
      <c r="CI229" s="238"/>
      <c r="CJ229" s="238"/>
      <c r="CK229" s="238"/>
      <c r="CL229" s="238"/>
      <c r="CM229" s="238"/>
      <c r="CN229" s="238"/>
      <c r="CO229" s="238"/>
      <c r="CP229" s="238"/>
      <c r="CQ229" s="238"/>
      <c r="CR229" s="238"/>
      <c r="CS229" s="238"/>
      <c r="CT229" s="238"/>
      <c r="CU229" s="238"/>
      <c r="CV229" s="238"/>
      <c r="CW229" s="238"/>
      <c r="CX229" s="238"/>
      <c r="CY229" s="238"/>
      <c r="CZ229" s="238"/>
      <c r="DA229" s="238"/>
    </row>
    <row r="230" spans="2:105">
      <c r="B230" s="226"/>
      <c r="BP230" s="82"/>
      <c r="BQ230" s="238"/>
      <c r="BR230" s="238"/>
      <c r="BS230" s="238"/>
      <c r="BT230" s="238"/>
      <c r="BU230" s="238"/>
      <c r="BV230" s="238"/>
      <c r="BW230" s="238"/>
      <c r="BX230" s="238"/>
      <c r="BY230" s="238"/>
      <c r="BZ230" s="238"/>
      <c r="CA230" s="238"/>
      <c r="CB230" s="238"/>
      <c r="CC230" s="238"/>
      <c r="CD230" s="238"/>
      <c r="CE230" s="238"/>
      <c r="CF230" s="238"/>
      <c r="CG230" s="238"/>
      <c r="CH230" s="238"/>
      <c r="CI230" s="238"/>
      <c r="CJ230" s="238"/>
      <c r="CK230" s="238"/>
      <c r="CL230" s="238"/>
      <c r="CM230" s="238"/>
      <c r="CN230" s="238"/>
      <c r="CO230" s="238"/>
      <c r="CP230" s="238"/>
      <c r="CQ230" s="238"/>
      <c r="CR230" s="238"/>
      <c r="CS230" s="238"/>
      <c r="CT230" s="238"/>
      <c r="CU230" s="238"/>
      <c r="CV230" s="238"/>
      <c r="CW230" s="238"/>
      <c r="CX230" s="238"/>
      <c r="CY230" s="238"/>
      <c r="CZ230" s="238"/>
      <c r="DA230" s="238"/>
    </row>
    <row r="231" spans="2:105">
      <c r="B231" s="226"/>
      <c r="BP231" s="82"/>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row>
    <row r="232" spans="2:105">
      <c r="B232" s="226"/>
      <c r="BP232" s="82"/>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row>
    <row r="233" spans="2:105">
      <c r="B233" s="226"/>
      <c r="BP233" s="82"/>
      <c r="BQ233" s="238"/>
      <c r="BR233" s="238"/>
      <c r="BS233" s="238"/>
      <c r="BT233" s="238"/>
      <c r="BU233" s="238"/>
      <c r="BV233" s="238"/>
      <c r="BW233" s="238"/>
      <c r="BX233" s="238"/>
      <c r="BY233" s="238"/>
      <c r="BZ233" s="238"/>
      <c r="CA233" s="238"/>
      <c r="CB233" s="238"/>
      <c r="CC233" s="238"/>
      <c r="CD233" s="238"/>
      <c r="CE233" s="238"/>
      <c r="CF233" s="238"/>
      <c r="CG233" s="238"/>
      <c r="CH233" s="238"/>
      <c r="CI233" s="238"/>
      <c r="CJ233" s="238"/>
      <c r="CK233" s="238"/>
      <c r="CL233" s="238"/>
      <c r="CM233" s="238"/>
      <c r="CN233" s="238"/>
      <c r="CO233" s="238"/>
      <c r="CP233" s="238"/>
      <c r="CQ233" s="238"/>
      <c r="CR233" s="238"/>
      <c r="CS233" s="238"/>
      <c r="CT233" s="238"/>
      <c r="CU233" s="238"/>
      <c r="CV233" s="238"/>
      <c r="CW233" s="238"/>
      <c r="CX233" s="238"/>
      <c r="CY233" s="238"/>
      <c r="CZ233" s="238"/>
      <c r="DA233" s="238"/>
    </row>
    <row r="234" spans="2:105">
      <c r="B234" s="226"/>
      <c r="BP234" s="82"/>
      <c r="BQ234" s="238"/>
      <c r="BR234" s="238"/>
      <c r="BS234" s="238"/>
      <c r="BT234" s="238"/>
      <c r="BU234" s="238"/>
      <c r="BV234" s="238"/>
      <c r="BW234" s="238"/>
      <c r="BX234" s="238"/>
      <c r="BY234" s="238"/>
      <c r="BZ234" s="238"/>
      <c r="CA234" s="238"/>
      <c r="CB234" s="238"/>
      <c r="CC234" s="238"/>
      <c r="CD234" s="238"/>
      <c r="CE234" s="238"/>
      <c r="CF234" s="238"/>
      <c r="CG234" s="238"/>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row>
    <row r="235" spans="2:105">
      <c r="B235" s="226"/>
      <c r="BP235" s="82"/>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38"/>
      <c r="CN235" s="238"/>
      <c r="CO235" s="238"/>
      <c r="CP235" s="238"/>
      <c r="CQ235" s="238"/>
      <c r="CR235" s="238"/>
      <c r="CS235" s="238"/>
      <c r="CT235" s="238"/>
      <c r="CU235" s="238"/>
      <c r="CV235" s="238"/>
      <c r="CW235" s="238"/>
      <c r="CX235" s="238"/>
      <c r="CY235" s="238"/>
      <c r="CZ235" s="238"/>
      <c r="DA235" s="238"/>
    </row>
    <row r="236" spans="2:105">
      <c r="B236" s="226"/>
      <c r="BP236" s="82"/>
      <c r="BQ236" s="238"/>
      <c r="BR236" s="238"/>
      <c r="BS236" s="238"/>
      <c r="BT236" s="238"/>
      <c r="BU236" s="238"/>
      <c r="BV236" s="238"/>
      <c r="BW236" s="238"/>
      <c r="BX236" s="238"/>
      <c r="BY236" s="238"/>
      <c r="BZ236" s="238"/>
      <c r="CA236" s="238"/>
      <c r="CB236" s="238"/>
      <c r="CC236" s="238"/>
      <c r="CD236" s="238"/>
      <c r="CE236" s="238"/>
      <c r="CF236" s="238"/>
      <c r="CG236" s="238"/>
      <c r="CH236" s="238"/>
      <c r="CI236" s="238"/>
      <c r="CJ236" s="238"/>
      <c r="CK236" s="238"/>
      <c r="CL236" s="238"/>
      <c r="CM236" s="238"/>
      <c r="CN236" s="238"/>
      <c r="CO236" s="238"/>
      <c r="CP236" s="238"/>
      <c r="CQ236" s="238"/>
      <c r="CR236" s="238"/>
      <c r="CS236" s="238"/>
      <c r="CT236" s="238"/>
      <c r="CU236" s="238"/>
      <c r="CV236" s="238"/>
      <c r="CW236" s="238"/>
      <c r="CX236" s="238"/>
      <c r="CY236" s="238"/>
      <c r="CZ236" s="238"/>
      <c r="DA236" s="238"/>
    </row>
    <row r="237" spans="2:105">
      <c r="B237" s="226"/>
      <c r="BP237" s="82"/>
      <c r="BQ237" s="238"/>
      <c r="BR237" s="238"/>
      <c r="BS237" s="238"/>
      <c r="BT237" s="238"/>
      <c r="BU237" s="238"/>
      <c r="BV237" s="238"/>
      <c r="BW237" s="238"/>
      <c r="BX237" s="238"/>
      <c r="BY237" s="238"/>
      <c r="BZ237" s="238"/>
      <c r="CA237" s="238"/>
      <c r="CB237" s="238"/>
      <c r="CC237" s="238"/>
      <c r="CD237" s="238"/>
      <c r="CE237" s="238"/>
      <c r="CF237" s="238"/>
      <c r="CG237" s="238"/>
      <c r="CH237" s="238"/>
      <c r="CI237" s="238"/>
      <c r="CJ237" s="238"/>
      <c r="CK237" s="238"/>
      <c r="CL237" s="238"/>
      <c r="CM237" s="238"/>
      <c r="CN237" s="238"/>
      <c r="CO237" s="238"/>
      <c r="CP237" s="238"/>
      <c r="CQ237" s="238"/>
      <c r="CR237" s="238"/>
      <c r="CS237" s="238"/>
      <c r="CT237" s="238"/>
      <c r="CU237" s="238"/>
      <c r="CV237" s="238"/>
      <c r="CW237" s="238"/>
      <c r="CX237" s="238"/>
      <c r="CY237" s="238"/>
      <c r="CZ237" s="238"/>
      <c r="DA237" s="238"/>
    </row>
    <row r="238" spans="2:105">
      <c r="B238" s="226"/>
      <c r="BP238" s="82"/>
      <c r="BQ238" s="238"/>
      <c r="BR238" s="238"/>
      <c r="BS238" s="238"/>
      <c r="BT238" s="238"/>
      <c r="BU238" s="238"/>
      <c r="BV238" s="238"/>
      <c r="BW238" s="238"/>
      <c r="BX238" s="238"/>
      <c r="BY238" s="238"/>
      <c r="BZ238" s="238"/>
      <c r="CA238" s="238"/>
      <c r="CB238" s="238"/>
      <c r="CC238" s="238"/>
      <c r="CD238" s="238"/>
      <c r="CE238" s="238"/>
      <c r="CF238" s="238"/>
      <c r="CG238" s="238"/>
      <c r="CH238" s="238"/>
      <c r="CI238" s="238"/>
      <c r="CJ238" s="238"/>
      <c r="CK238" s="238"/>
      <c r="CL238" s="238"/>
      <c r="CM238" s="238"/>
      <c r="CN238" s="238"/>
      <c r="CO238" s="238"/>
      <c r="CP238" s="238"/>
      <c r="CQ238" s="238"/>
      <c r="CR238" s="238"/>
      <c r="CS238" s="238"/>
      <c r="CT238" s="238"/>
      <c r="CU238" s="238"/>
      <c r="CV238" s="238"/>
      <c r="CW238" s="238"/>
      <c r="CX238" s="238"/>
      <c r="CY238" s="238"/>
      <c r="CZ238" s="238"/>
      <c r="DA238" s="238"/>
    </row>
    <row r="239" spans="2:105">
      <c r="B239" s="226"/>
      <c r="BP239" s="82"/>
      <c r="BQ239" s="238"/>
      <c r="BR239" s="238"/>
      <c r="BS239" s="238"/>
      <c r="BT239" s="238"/>
      <c r="BU239" s="238"/>
      <c r="BV239" s="238"/>
      <c r="BW239" s="238"/>
      <c r="BX239" s="238"/>
      <c r="BY239" s="238"/>
      <c r="BZ239" s="238"/>
      <c r="CA239" s="238"/>
      <c r="CB239" s="238"/>
      <c r="CC239" s="238"/>
      <c r="CD239" s="238"/>
      <c r="CE239" s="238"/>
      <c r="CF239" s="238"/>
      <c r="CG239" s="238"/>
      <c r="CH239" s="238"/>
      <c r="CI239" s="238"/>
      <c r="CJ239" s="238"/>
      <c r="CK239" s="238"/>
      <c r="CL239" s="238"/>
      <c r="CM239" s="238"/>
      <c r="CN239" s="238"/>
      <c r="CO239" s="238"/>
      <c r="CP239" s="238"/>
      <c r="CQ239" s="238"/>
      <c r="CR239" s="238"/>
      <c r="CS239" s="238"/>
      <c r="CT239" s="238"/>
      <c r="CU239" s="238"/>
      <c r="CV239" s="238"/>
      <c r="CW239" s="238"/>
      <c r="CX239" s="238"/>
      <c r="CY239" s="238"/>
      <c r="CZ239" s="238"/>
      <c r="DA239" s="238"/>
    </row>
    <row r="240" spans="2:105">
      <c r="B240" s="226"/>
      <c r="BP240" s="82"/>
      <c r="BQ240" s="238"/>
      <c r="BR240" s="238"/>
      <c r="BS240" s="238"/>
      <c r="BT240" s="238"/>
      <c r="BU240" s="238"/>
      <c r="BV240" s="238"/>
      <c r="BW240" s="238"/>
      <c r="BX240" s="238"/>
      <c r="BY240" s="238"/>
      <c r="BZ240" s="238"/>
      <c r="CA240" s="238"/>
      <c r="CB240" s="238"/>
      <c r="CC240" s="238"/>
      <c r="CD240" s="238"/>
      <c r="CE240" s="238"/>
      <c r="CF240" s="238"/>
      <c r="CG240" s="238"/>
      <c r="CH240" s="238"/>
      <c r="CI240" s="238"/>
      <c r="CJ240" s="238"/>
      <c r="CK240" s="238"/>
      <c r="CL240" s="238"/>
      <c r="CM240" s="238"/>
      <c r="CN240" s="238"/>
      <c r="CO240" s="238"/>
      <c r="CP240" s="238"/>
      <c r="CQ240" s="238"/>
      <c r="CR240" s="238"/>
      <c r="CS240" s="238"/>
      <c r="CT240" s="238"/>
      <c r="CU240" s="238"/>
      <c r="CV240" s="238"/>
      <c r="CW240" s="238"/>
      <c r="CX240" s="238"/>
      <c r="CY240" s="238"/>
      <c r="CZ240" s="238"/>
      <c r="DA240" s="238"/>
    </row>
    <row r="241" spans="2:105">
      <c r="B241" s="226"/>
      <c r="BP241" s="82"/>
      <c r="BQ241" s="238"/>
      <c r="BR241" s="238"/>
      <c r="BS241" s="238"/>
      <c r="BT241" s="238"/>
      <c r="BU241" s="238"/>
      <c r="BV241" s="238"/>
      <c r="BW241" s="238"/>
      <c r="BX241" s="238"/>
      <c r="BY241" s="238"/>
      <c r="BZ241" s="238"/>
      <c r="CA241" s="238"/>
      <c r="CB241" s="238"/>
      <c r="CC241" s="238"/>
      <c r="CD241" s="238"/>
      <c r="CE241" s="238"/>
      <c r="CF241" s="238"/>
      <c r="CG241" s="238"/>
      <c r="CH241" s="238"/>
      <c r="CI241" s="238"/>
      <c r="CJ241" s="238"/>
      <c r="CK241" s="238"/>
      <c r="CL241" s="238"/>
      <c r="CM241" s="238"/>
      <c r="CN241" s="238"/>
      <c r="CO241" s="238"/>
      <c r="CP241" s="238"/>
      <c r="CQ241" s="238"/>
      <c r="CR241" s="238"/>
      <c r="CS241" s="238"/>
      <c r="CT241" s="238"/>
      <c r="CU241" s="238"/>
      <c r="CV241" s="238"/>
      <c r="CW241" s="238"/>
      <c r="CX241" s="238"/>
      <c r="CY241" s="238"/>
      <c r="CZ241" s="238"/>
      <c r="DA241" s="238"/>
    </row>
    <row r="242" spans="2:105">
      <c r="B242" s="226"/>
      <c r="BP242" s="82"/>
      <c r="BQ242" s="238"/>
      <c r="BR242" s="238"/>
      <c r="BS242" s="238"/>
      <c r="BT242" s="238"/>
      <c r="BU242" s="238"/>
      <c r="BV242" s="238"/>
      <c r="BW242" s="238"/>
      <c r="BX242" s="238"/>
      <c r="BY242" s="238"/>
      <c r="BZ242" s="238"/>
      <c r="CA242" s="238"/>
      <c r="CB242" s="238"/>
      <c r="CC242" s="238"/>
      <c r="CD242" s="238"/>
      <c r="CE242" s="238"/>
      <c r="CF242" s="238"/>
      <c r="CG242" s="238"/>
      <c r="CH242" s="238"/>
      <c r="CI242" s="238"/>
      <c r="CJ242" s="238"/>
      <c r="CK242" s="238"/>
      <c r="CL242" s="238"/>
      <c r="CM242" s="238"/>
      <c r="CN242" s="238"/>
      <c r="CO242" s="238"/>
      <c r="CP242" s="238"/>
      <c r="CQ242" s="238"/>
      <c r="CR242" s="238"/>
      <c r="CS242" s="238"/>
      <c r="CT242" s="238"/>
      <c r="CU242" s="238"/>
      <c r="CV242" s="238"/>
      <c r="CW242" s="238"/>
      <c r="CX242" s="238"/>
      <c r="CY242" s="238"/>
      <c r="CZ242" s="238"/>
      <c r="DA242" s="238"/>
    </row>
    <row r="243" spans="2:105">
      <c r="B243" s="226"/>
      <c r="BP243" s="82"/>
      <c r="BQ243" s="238"/>
      <c r="BR243" s="238"/>
      <c r="BS243" s="238"/>
      <c r="BT243" s="238"/>
      <c r="BU243" s="238"/>
      <c r="BV243" s="238"/>
      <c r="BW243" s="238"/>
      <c r="BX243" s="238"/>
      <c r="BY243" s="238"/>
      <c r="BZ243" s="238"/>
      <c r="CA243" s="238"/>
      <c r="CB243" s="238"/>
      <c r="CC243" s="238"/>
      <c r="CD243" s="238"/>
      <c r="CE243" s="238"/>
      <c r="CF243" s="238"/>
      <c r="CG243" s="238"/>
      <c r="CH243" s="238"/>
      <c r="CI243" s="238"/>
      <c r="CJ243" s="238"/>
      <c r="CK243" s="238"/>
      <c r="CL243" s="238"/>
      <c r="CM243" s="238"/>
      <c r="CN243" s="238"/>
      <c r="CO243" s="238"/>
      <c r="CP243" s="238"/>
      <c r="CQ243" s="238"/>
      <c r="CR243" s="238"/>
      <c r="CS243" s="238"/>
      <c r="CT243" s="238"/>
      <c r="CU243" s="238"/>
      <c r="CV243" s="238"/>
      <c r="CW243" s="238"/>
      <c r="CX243" s="238"/>
      <c r="CY243" s="238"/>
      <c r="CZ243" s="238"/>
      <c r="DA243" s="238"/>
    </row>
    <row r="244" spans="2:105">
      <c r="B244" s="226"/>
      <c r="BP244" s="82"/>
      <c r="BQ244" s="238"/>
      <c r="BR244" s="238"/>
      <c r="BS244" s="238"/>
      <c r="BT244" s="238"/>
      <c r="BU244" s="238"/>
      <c r="BV244" s="238"/>
      <c r="BW244" s="238"/>
      <c r="BX244" s="238"/>
      <c r="BY244" s="238"/>
      <c r="BZ244" s="238"/>
      <c r="CA244" s="238"/>
      <c r="CB244" s="238"/>
      <c r="CC244" s="238"/>
      <c r="CD244" s="238"/>
      <c r="CE244" s="238"/>
      <c r="CF244" s="238"/>
      <c r="CG244" s="238"/>
      <c r="CH244" s="238"/>
      <c r="CI244" s="238"/>
      <c r="CJ244" s="238"/>
      <c r="CK244" s="238"/>
      <c r="CL244" s="238"/>
      <c r="CM244" s="238"/>
      <c r="CN244" s="238"/>
      <c r="CO244" s="238"/>
      <c r="CP244" s="238"/>
      <c r="CQ244" s="238"/>
      <c r="CR244" s="238"/>
      <c r="CS244" s="238"/>
      <c r="CT244" s="238"/>
      <c r="CU244" s="238"/>
      <c r="CV244" s="238"/>
      <c r="CW244" s="238"/>
      <c r="CX244" s="238"/>
      <c r="CY244" s="238"/>
      <c r="CZ244" s="238"/>
      <c r="DA244" s="238"/>
    </row>
    <row r="245" spans="2:105">
      <c r="B245" s="226"/>
      <c r="BP245" s="82"/>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row>
    <row r="246" spans="2:105">
      <c r="B246" s="226"/>
      <c r="BP246" s="82"/>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row>
    <row r="247" spans="2:105">
      <c r="B247" s="226"/>
      <c r="BP247" s="82"/>
      <c r="BQ247" s="238"/>
      <c r="BR247" s="238"/>
      <c r="BS247" s="238"/>
      <c r="BT247" s="238"/>
      <c r="BU247" s="238"/>
      <c r="BV247" s="238"/>
      <c r="BW247" s="238"/>
      <c r="BX247" s="238"/>
      <c r="BY247" s="238"/>
      <c r="BZ247" s="238"/>
      <c r="CA247" s="238"/>
      <c r="CB247" s="238"/>
      <c r="CC247" s="238"/>
      <c r="CD247" s="238"/>
      <c r="CE247" s="238"/>
      <c r="CF247" s="238"/>
      <c r="CG247" s="238"/>
      <c r="CH247" s="238"/>
      <c r="CI247" s="238"/>
      <c r="CJ247" s="238"/>
      <c r="CK247" s="238"/>
      <c r="CL247" s="238"/>
      <c r="CM247" s="238"/>
      <c r="CN247" s="238"/>
      <c r="CO247" s="238"/>
      <c r="CP247" s="238"/>
      <c r="CQ247" s="238"/>
      <c r="CR247" s="238"/>
      <c r="CS247" s="238"/>
      <c r="CT247" s="238"/>
      <c r="CU247" s="238"/>
      <c r="CV247" s="238"/>
      <c r="CW247" s="238"/>
      <c r="CX247" s="238"/>
      <c r="CY247" s="238"/>
      <c r="CZ247" s="238"/>
      <c r="DA247" s="238"/>
    </row>
    <row r="248" spans="2:105">
      <c r="B248" s="226"/>
      <c r="BP248" s="82"/>
      <c r="BQ248" s="238"/>
      <c r="BR248" s="238"/>
      <c r="BS248" s="238"/>
      <c r="BT248" s="238"/>
      <c r="BU248" s="238"/>
      <c r="BV248" s="238"/>
      <c r="BW248" s="238"/>
      <c r="BX248" s="238"/>
      <c r="BY248" s="238"/>
      <c r="BZ248" s="238"/>
      <c r="CA248" s="238"/>
      <c r="CB248" s="238"/>
      <c r="CC248" s="238"/>
      <c r="CD248" s="238"/>
      <c r="CE248" s="238"/>
      <c r="CF248" s="238"/>
      <c r="CG248" s="238"/>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row>
    <row r="249" spans="2:105">
      <c r="B249" s="226"/>
      <c r="BP249" s="82"/>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row>
    <row r="250" spans="2:105">
      <c r="B250" s="226"/>
      <c r="BP250" s="82"/>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row>
    <row r="251" spans="2:105">
      <c r="B251" s="226"/>
      <c r="BP251" s="82"/>
      <c r="BQ251" s="238"/>
      <c r="BR251" s="238"/>
      <c r="BS251" s="238"/>
      <c r="BT251" s="238"/>
      <c r="BU251" s="238"/>
      <c r="BV251" s="238"/>
      <c r="BW251" s="238"/>
      <c r="BX251" s="238"/>
      <c r="BY251" s="238"/>
      <c r="BZ251" s="238"/>
      <c r="CA251" s="238"/>
      <c r="CB251" s="238"/>
      <c r="CC251" s="238"/>
      <c r="CD251" s="238"/>
      <c r="CE251" s="238"/>
      <c r="CF251" s="238"/>
      <c r="CG251" s="238"/>
      <c r="CH251" s="238"/>
      <c r="CI251" s="238"/>
      <c r="CJ251" s="238"/>
      <c r="CK251" s="238"/>
      <c r="CL251" s="238"/>
      <c r="CM251" s="238"/>
      <c r="CN251" s="238"/>
      <c r="CO251" s="238"/>
      <c r="CP251" s="238"/>
      <c r="CQ251" s="238"/>
      <c r="CR251" s="238"/>
      <c r="CS251" s="238"/>
      <c r="CT251" s="238"/>
      <c r="CU251" s="238"/>
      <c r="CV251" s="238"/>
      <c r="CW251" s="238"/>
      <c r="CX251" s="238"/>
      <c r="CY251" s="238"/>
      <c r="CZ251" s="238"/>
      <c r="DA251" s="238"/>
    </row>
    <row r="252" spans="2:105">
      <c r="B252" s="226"/>
      <c r="BP252" s="82"/>
      <c r="BQ252" s="238"/>
      <c r="BR252" s="238"/>
      <c r="BS252" s="238"/>
      <c r="BT252" s="238"/>
      <c r="BU252" s="238"/>
      <c r="BV252" s="238"/>
      <c r="BW252" s="238"/>
      <c r="BX252" s="238"/>
      <c r="BY252" s="238"/>
      <c r="BZ252" s="238"/>
      <c r="CA252" s="238"/>
      <c r="CB252" s="238"/>
      <c r="CC252" s="238"/>
      <c r="CD252" s="238"/>
      <c r="CE252" s="238"/>
      <c r="CF252" s="238"/>
      <c r="CG252" s="238"/>
      <c r="CH252" s="238"/>
      <c r="CI252" s="238"/>
      <c r="CJ252" s="238"/>
      <c r="CK252" s="238"/>
      <c r="CL252" s="238"/>
      <c r="CM252" s="238"/>
      <c r="CN252" s="238"/>
      <c r="CO252" s="238"/>
      <c r="CP252" s="238"/>
      <c r="CQ252" s="238"/>
      <c r="CR252" s="238"/>
      <c r="CS252" s="238"/>
      <c r="CT252" s="238"/>
      <c r="CU252" s="238"/>
      <c r="CV252" s="238"/>
      <c r="CW252" s="238"/>
      <c r="CX252" s="238"/>
      <c r="CY252" s="238"/>
      <c r="CZ252" s="238"/>
      <c r="DA252" s="238"/>
    </row>
    <row r="253" spans="2:105">
      <c r="B253" s="226"/>
      <c r="BP253" s="82"/>
      <c r="BQ253" s="238"/>
      <c r="BR253" s="238"/>
      <c r="BS253" s="238"/>
      <c r="BT253" s="238"/>
      <c r="BU253" s="238"/>
      <c r="BV253" s="238"/>
      <c r="BW253" s="238"/>
      <c r="BX253" s="238"/>
      <c r="BY253" s="238"/>
      <c r="BZ253" s="238"/>
      <c r="CA253" s="238"/>
      <c r="CB253" s="238"/>
      <c r="CC253" s="238"/>
      <c r="CD253" s="238"/>
      <c r="CE253" s="238"/>
      <c r="CF253" s="238"/>
      <c r="CG253" s="238"/>
      <c r="CH253" s="238"/>
      <c r="CI253" s="238"/>
      <c r="CJ253" s="238"/>
      <c r="CK253" s="238"/>
      <c r="CL253" s="238"/>
      <c r="CM253" s="238"/>
      <c r="CN253" s="238"/>
      <c r="CO253" s="238"/>
      <c r="CP253" s="238"/>
      <c r="CQ253" s="238"/>
      <c r="CR253" s="238"/>
      <c r="CS253" s="238"/>
      <c r="CT253" s="238"/>
      <c r="CU253" s="238"/>
      <c r="CV253" s="238"/>
      <c r="CW253" s="238"/>
      <c r="CX253" s="238"/>
      <c r="CY253" s="238"/>
      <c r="CZ253" s="238"/>
      <c r="DA253" s="238"/>
    </row>
    <row r="254" spans="2:105">
      <c r="B254" s="226"/>
      <c r="BP254" s="82"/>
      <c r="BQ254" s="238"/>
      <c r="BR254" s="238"/>
      <c r="BS254" s="238"/>
      <c r="BT254" s="238"/>
      <c r="BU254" s="238"/>
      <c r="BV254" s="238"/>
      <c r="BW254" s="238"/>
      <c r="BX254" s="238"/>
      <c r="BY254" s="238"/>
      <c r="BZ254" s="238"/>
      <c r="CA254" s="238"/>
      <c r="CB254" s="238"/>
      <c r="CC254" s="238"/>
      <c r="CD254" s="238"/>
      <c r="CE254" s="238"/>
      <c r="CF254" s="238"/>
      <c r="CG254" s="238"/>
      <c r="CH254" s="238"/>
      <c r="CI254" s="238"/>
      <c r="CJ254" s="238"/>
      <c r="CK254" s="238"/>
      <c r="CL254" s="238"/>
      <c r="CM254" s="238"/>
      <c r="CN254" s="238"/>
      <c r="CO254" s="238"/>
      <c r="CP254" s="238"/>
      <c r="CQ254" s="238"/>
      <c r="CR254" s="238"/>
      <c r="CS254" s="238"/>
      <c r="CT254" s="238"/>
      <c r="CU254" s="238"/>
      <c r="CV254" s="238"/>
      <c r="CW254" s="238"/>
      <c r="CX254" s="238"/>
      <c r="CY254" s="238"/>
      <c r="CZ254" s="238"/>
      <c r="DA254" s="238"/>
    </row>
    <row r="255" spans="2:105">
      <c r="B255" s="226"/>
      <c r="BP255" s="82"/>
      <c r="BQ255" s="238"/>
      <c r="BR255" s="238"/>
      <c r="BS255" s="238"/>
      <c r="BT255" s="238"/>
      <c r="BU255" s="238"/>
      <c r="BV255" s="238"/>
      <c r="BW255" s="238"/>
      <c r="BX255" s="238"/>
      <c r="BY255" s="238"/>
      <c r="BZ255" s="238"/>
      <c r="CA255" s="238"/>
      <c r="CB255" s="238"/>
      <c r="CC255" s="238"/>
      <c r="CD255" s="238"/>
      <c r="CE255" s="238"/>
      <c r="CF255" s="238"/>
      <c r="CG255" s="238"/>
      <c r="CH255" s="238"/>
      <c r="CI255" s="238"/>
      <c r="CJ255" s="238"/>
      <c r="CK255" s="238"/>
      <c r="CL255" s="238"/>
      <c r="CM255" s="238"/>
      <c r="CN255" s="238"/>
      <c r="CO255" s="238"/>
      <c r="CP255" s="238"/>
      <c r="CQ255" s="238"/>
      <c r="CR255" s="238"/>
      <c r="CS255" s="238"/>
      <c r="CT255" s="238"/>
      <c r="CU255" s="238"/>
      <c r="CV255" s="238"/>
      <c r="CW255" s="238"/>
      <c r="CX255" s="238"/>
      <c r="CY255" s="238"/>
      <c r="CZ255" s="238"/>
      <c r="DA255" s="238"/>
    </row>
    <row r="256" spans="2:105">
      <c r="B256" s="226"/>
      <c r="BP256" s="82"/>
      <c r="BQ256" s="238"/>
      <c r="BR256" s="238"/>
      <c r="BS256" s="238"/>
      <c r="BT256" s="238"/>
      <c r="BU256" s="238"/>
      <c r="BV256" s="238"/>
      <c r="BW256" s="238"/>
      <c r="BX256" s="238"/>
      <c r="BY256" s="238"/>
      <c r="BZ256" s="238"/>
      <c r="CA256" s="238"/>
      <c r="CB256" s="238"/>
      <c r="CC256" s="238"/>
      <c r="CD256" s="238"/>
      <c r="CE256" s="238"/>
      <c r="CF256" s="238"/>
      <c r="CG256" s="238"/>
      <c r="CH256" s="238"/>
      <c r="CI256" s="238"/>
      <c r="CJ256" s="238"/>
      <c r="CK256" s="238"/>
      <c r="CL256" s="238"/>
      <c r="CM256" s="238"/>
      <c r="CN256" s="238"/>
      <c r="CO256" s="238"/>
      <c r="CP256" s="238"/>
      <c r="CQ256" s="238"/>
      <c r="CR256" s="238"/>
      <c r="CS256" s="238"/>
      <c r="CT256" s="238"/>
      <c r="CU256" s="238"/>
      <c r="CV256" s="238"/>
      <c r="CW256" s="238"/>
      <c r="CX256" s="238"/>
      <c r="CY256" s="238"/>
      <c r="CZ256" s="238"/>
      <c r="DA256" s="238"/>
    </row>
    <row r="257" spans="2:105">
      <c r="B257" s="226"/>
      <c r="BP257" s="82"/>
      <c r="BQ257" s="238"/>
      <c r="BR257" s="238"/>
      <c r="BS257" s="238"/>
      <c r="BT257" s="238"/>
      <c r="BU257" s="238"/>
      <c r="BV257" s="238"/>
      <c r="BW257" s="238"/>
      <c r="BX257" s="238"/>
      <c r="BY257" s="238"/>
      <c r="BZ257" s="238"/>
      <c r="CA257" s="238"/>
      <c r="CB257" s="238"/>
      <c r="CC257" s="238"/>
      <c r="CD257" s="238"/>
      <c r="CE257" s="238"/>
      <c r="CF257" s="238"/>
      <c r="CG257" s="238"/>
      <c r="CH257" s="238"/>
      <c r="CI257" s="238"/>
      <c r="CJ257" s="238"/>
      <c r="CK257" s="238"/>
      <c r="CL257" s="238"/>
      <c r="CM257" s="238"/>
      <c r="CN257" s="238"/>
      <c r="CO257" s="238"/>
      <c r="CP257" s="238"/>
      <c r="CQ257" s="238"/>
      <c r="CR257" s="238"/>
      <c r="CS257" s="238"/>
      <c r="CT257" s="238"/>
      <c r="CU257" s="238"/>
      <c r="CV257" s="238"/>
      <c r="CW257" s="238"/>
      <c r="CX257" s="238"/>
      <c r="CY257" s="238"/>
      <c r="CZ257" s="238"/>
      <c r="DA257" s="238"/>
    </row>
    <row r="258" spans="2:105">
      <c r="B258" s="226"/>
      <c r="BP258" s="82"/>
      <c r="BQ258" s="238"/>
      <c r="BR258" s="238"/>
      <c r="BS258" s="238"/>
      <c r="BT258" s="238"/>
      <c r="BU258" s="238"/>
      <c r="BV258" s="238"/>
      <c r="BW258" s="238"/>
      <c r="BX258" s="238"/>
      <c r="BY258" s="238"/>
      <c r="BZ258" s="238"/>
      <c r="CA258" s="238"/>
      <c r="CB258" s="238"/>
      <c r="CC258" s="238"/>
      <c r="CD258" s="238"/>
      <c r="CE258" s="238"/>
      <c r="CF258" s="238"/>
      <c r="CG258" s="238"/>
      <c r="CH258" s="238"/>
      <c r="CI258" s="238"/>
      <c r="CJ258" s="238"/>
      <c r="CK258" s="238"/>
      <c r="CL258" s="238"/>
      <c r="CM258" s="238"/>
      <c r="CN258" s="238"/>
      <c r="CO258" s="238"/>
      <c r="CP258" s="238"/>
      <c r="CQ258" s="238"/>
      <c r="CR258" s="238"/>
      <c r="CS258" s="238"/>
      <c r="CT258" s="238"/>
      <c r="CU258" s="238"/>
      <c r="CV258" s="238"/>
      <c r="CW258" s="238"/>
      <c r="CX258" s="238"/>
      <c r="CY258" s="238"/>
      <c r="CZ258" s="238"/>
      <c r="DA258" s="238"/>
    </row>
    <row r="259" spans="2:105">
      <c r="B259" s="226"/>
      <c r="BP259" s="82"/>
      <c r="BQ259" s="238"/>
      <c r="BR259" s="238"/>
      <c r="BS259" s="238"/>
      <c r="BT259" s="238"/>
      <c r="BU259" s="238"/>
      <c r="BV259" s="238"/>
      <c r="BW259" s="238"/>
      <c r="BX259" s="238"/>
      <c r="BY259" s="238"/>
      <c r="BZ259" s="238"/>
      <c r="CA259" s="238"/>
      <c r="CB259" s="238"/>
      <c r="CC259" s="238"/>
      <c r="CD259" s="238"/>
      <c r="CE259" s="238"/>
      <c r="CF259" s="238"/>
      <c r="CG259" s="238"/>
      <c r="CH259" s="238"/>
      <c r="CI259" s="238"/>
      <c r="CJ259" s="238"/>
      <c r="CK259" s="238"/>
      <c r="CL259" s="238"/>
      <c r="CM259" s="238"/>
      <c r="CN259" s="238"/>
      <c r="CO259" s="238"/>
      <c r="CP259" s="238"/>
      <c r="CQ259" s="238"/>
      <c r="CR259" s="238"/>
      <c r="CS259" s="238"/>
      <c r="CT259" s="238"/>
      <c r="CU259" s="238"/>
      <c r="CV259" s="238"/>
      <c r="CW259" s="238"/>
      <c r="CX259" s="238"/>
      <c r="CY259" s="238"/>
      <c r="CZ259" s="238"/>
      <c r="DA259" s="238"/>
    </row>
    <row r="260" spans="2:105">
      <c r="B260" s="226"/>
      <c r="BP260" s="82"/>
      <c r="BQ260" s="238"/>
      <c r="BR260" s="238"/>
      <c r="BS260" s="238"/>
      <c r="BT260" s="238"/>
      <c r="BU260" s="238"/>
      <c r="BV260" s="238"/>
      <c r="BW260" s="238"/>
      <c r="BX260" s="238"/>
      <c r="BY260" s="238"/>
      <c r="BZ260" s="238"/>
      <c r="CA260" s="238"/>
      <c r="CB260" s="238"/>
      <c r="CC260" s="238"/>
      <c r="CD260" s="238"/>
      <c r="CE260" s="238"/>
      <c r="CF260" s="238"/>
      <c r="CG260" s="238"/>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row>
    <row r="261" spans="2:105">
      <c r="B261" s="226"/>
      <c r="BP261" s="82"/>
      <c r="BQ261" s="238"/>
      <c r="BR261" s="238"/>
      <c r="BS261" s="238"/>
      <c r="BT261" s="238"/>
      <c r="BU261" s="238"/>
      <c r="BV261" s="238"/>
      <c r="BW261" s="238"/>
      <c r="BX261" s="238"/>
      <c r="BY261" s="238"/>
      <c r="BZ261" s="238"/>
      <c r="CA261" s="238"/>
      <c r="CB261" s="238"/>
      <c r="CC261" s="238"/>
      <c r="CD261" s="238"/>
      <c r="CE261" s="238"/>
      <c r="CF261" s="238"/>
      <c r="CG261" s="238"/>
      <c r="CH261" s="238"/>
      <c r="CI261" s="238"/>
      <c r="CJ261" s="238"/>
      <c r="CK261" s="238"/>
      <c r="CL261" s="238"/>
      <c r="CM261" s="238"/>
      <c r="CN261" s="238"/>
      <c r="CO261" s="238"/>
      <c r="CP261" s="238"/>
      <c r="CQ261" s="238"/>
      <c r="CR261" s="238"/>
      <c r="CS261" s="238"/>
      <c r="CT261" s="238"/>
      <c r="CU261" s="238"/>
      <c r="CV261" s="238"/>
      <c r="CW261" s="238"/>
      <c r="CX261" s="238"/>
      <c r="CY261" s="238"/>
      <c r="CZ261" s="238"/>
      <c r="DA261" s="238"/>
    </row>
    <row r="262" spans="2:105">
      <c r="B262" s="226"/>
      <c r="BP262" s="82"/>
      <c r="BQ262" s="238"/>
      <c r="BR262" s="238"/>
      <c r="BS262" s="238"/>
      <c r="BT262" s="238"/>
      <c r="BU262" s="238"/>
      <c r="BV262" s="238"/>
      <c r="BW262" s="238"/>
      <c r="BX262" s="238"/>
      <c r="BY262" s="238"/>
      <c r="BZ262" s="238"/>
      <c r="CA262" s="238"/>
      <c r="CB262" s="238"/>
      <c r="CC262" s="238"/>
      <c r="CD262" s="238"/>
      <c r="CE262" s="238"/>
      <c r="CF262" s="238"/>
      <c r="CG262" s="238"/>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row>
    <row r="263" spans="2:105">
      <c r="B263" s="226"/>
      <c r="BP263" s="82"/>
      <c r="BQ263" s="238"/>
      <c r="BR263" s="238"/>
      <c r="BS263" s="238"/>
      <c r="BT263" s="238"/>
      <c r="BU263" s="238"/>
      <c r="BV263" s="238"/>
      <c r="BW263" s="238"/>
      <c r="BX263" s="238"/>
      <c r="BY263" s="238"/>
      <c r="BZ263" s="238"/>
      <c r="CA263" s="238"/>
      <c r="CB263" s="238"/>
      <c r="CC263" s="238"/>
      <c r="CD263" s="238"/>
      <c r="CE263" s="238"/>
      <c r="CF263" s="238"/>
      <c r="CG263" s="238"/>
      <c r="CH263" s="238"/>
      <c r="CI263" s="238"/>
      <c r="CJ263" s="238"/>
      <c r="CK263" s="238"/>
      <c r="CL263" s="238"/>
      <c r="CM263" s="238"/>
      <c r="CN263" s="238"/>
      <c r="CO263" s="238"/>
      <c r="CP263" s="238"/>
      <c r="CQ263" s="238"/>
      <c r="CR263" s="238"/>
      <c r="CS263" s="238"/>
      <c r="CT263" s="238"/>
      <c r="CU263" s="238"/>
      <c r="CV263" s="238"/>
      <c r="CW263" s="238"/>
      <c r="CX263" s="238"/>
      <c r="CY263" s="238"/>
      <c r="CZ263" s="238"/>
      <c r="DA263" s="238"/>
    </row>
    <row r="264" spans="2:105">
      <c r="B264" s="226"/>
      <c r="BP264" s="82"/>
      <c r="BQ264" s="238"/>
      <c r="BR264" s="238"/>
      <c r="BS264" s="238"/>
      <c r="BT264" s="238"/>
      <c r="BU264" s="238"/>
      <c r="BV264" s="238"/>
      <c r="BW264" s="238"/>
      <c r="BX264" s="238"/>
      <c r="BY264" s="238"/>
      <c r="BZ264" s="238"/>
      <c r="CA264" s="238"/>
      <c r="CB264" s="238"/>
      <c r="CC264" s="238"/>
      <c r="CD264" s="238"/>
      <c r="CE264" s="238"/>
      <c r="CF264" s="238"/>
      <c r="CG264" s="238"/>
      <c r="CH264" s="238"/>
      <c r="CI264" s="238"/>
      <c r="CJ264" s="238"/>
      <c r="CK264" s="238"/>
      <c r="CL264" s="238"/>
      <c r="CM264" s="238"/>
      <c r="CN264" s="238"/>
      <c r="CO264" s="238"/>
      <c r="CP264" s="238"/>
      <c r="CQ264" s="238"/>
      <c r="CR264" s="238"/>
      <c r="CS264" s="238"/>
      <c r="CT264" s="238"/>
      <c r="CU264" s="238"/>
      <c r="CV264" s="238"/>
      <c r="CW264" s="238"/>
      <c r="CX264" s="238"/>
      <c r="CY264" s="238"/>
      <c r="CZ264" s="238"/>
      <c r="DA264" s="238"/>
    </row>
    <row r="265" spans="2:105">
      <c r="B265" s="226"/>
      <c r="BP265" s="82"/>
      <c r="BQ265" s="238"/>
      <c r="BR265" s="238"/>
      <c r="BS265" s="238"/>
      <c r="BT265" s="238"/>
      <c r="BU265" s="238"/>
      <c r="BV265" s="238"/>
      <c r="BW265" s="238"/>
      <c r="BX265" s="238"/>
      <c r="BY265" s="238"/>
      <c r="BZ265" s="238"/>
      <c r="CA265" s="238"/>
      <c r="CB265" s="238"/>
      <c r="CC265" s="238"/>
      <c r="CD265" s="238"/>
      <c r="CE265" s="238"/>
      <c r="CF265" s="238"/>
      <c r="CG265" s="238"/>
      <c r="CH265" s="238"/>
      <c r="CI265" s="238"/>
      <c r="CJ265" s="238"/>
      <c r="CK265" s="238"/>
      <c r="CL265" s="238"/>
      <c r="CM265" s="238"/>
      <c r="CN265" s="238"/>
      <c r="CO265" s="238"/>
      <c r="CP265" s="238"/>
      <c r="CQ265" s="238"/>
      <c r="CR265" s="238"/>
      <c r="CS265" s="238"/>
      <c r="CT265" s="238"/>
      <c r="CU265" s="238"/>
      <c r="CV265" s="238"/>
      <c r="CW265" s="238"/>
      <c r="CX265" s="238"/>
      <c r="CY265" s="238"/>
      <c r="CZ265" s="238"/>
      <c r="DA265" s="238"/>
    </row>
    <row r="266" spans="2:105">
      <c r="B266" s="226"/>
      <c r="BP266" s="82"/>
      <c r="BQ266" s="238"/>
      <c r="BR266" s="238"/>
      <c r="BS266" s="238"/>
      <c r="BT266" s="238"/>
      <c r="BU266" s="238"/>
      <c r="BV266" s="238"/>
      <c r="BW266" s="238"/>
      <c r="BX266" s="238"/>
      <c r="BY266" s="238"/>
      <c r="BZ266" s="238"/>
      <c r="CA266" s="238"/>
      <c r="CB266" s="238"/>
      <c r="CC266" s="238"/>
      <c r="CD266" s="238"/>
      <c r="CE266" s="238"/>
      <c r="CF266" s="238"/>
      <c r="CG266" s="238"/>
      <c r="CH266" s="238"/>
      <c r="CI266" s="238"/>
      <c r="CJ266" s="238"/>
      <c r="CK266" s="238"/>
      <c r="CL266" s="238"/>
      <c r="CM266" s="238"/>
      <c r="CN266" s="238"/>
      <c r="CO266" s="238"/>
      <c r="CP266" s="238"/>
      <c r="CQ266" s="238"/>
      <c r="CR266" s="238"/>
      <c r="CS266" s="238"/>
      <c r="CT266" s="238"/>
      <c r="CU266" s="238"/>
      <c r="CV266" s="238"/>
      <c r="CW266" s="238"/>
      <c r="CX266" s="238"/>
      <c r="CY266" s="238"/>
      <c r="CZ266" s="238"/>
      <c r="DA266" s="238"/>
    </row>
    <row r="267" spans="2:105">
      <c r="B267" s="226"/>
      <c r="BP267" s="82"/>
      <c r="BQ267" s="238"/>
      <c r="BR267" s="238"/>
      <c r="BS267" s="238"/>
      <c r="BT267" s="238"/>
      <c r="BU267" s="238"/>
      <c r="BV267" s="238"/>
      <c r="BW267" s="238"/>
      <c r="BX267" s="238"/>
      <c r="BY267" s="238"/>
      <c r="BZ267" s="238"/>
      <c r="CA267" s="238"/>
      <c r="CB267" s="238"/>
      <c r="CC267" s="238"/>
      <c r="CD267" s="238"/>
      <c r="CE267" s="238"/>
      <c r="CF267" s="238"/>
      <c r="CG267" s="238"/>
      <c r="CH267" s="238"/>
      <c r="CI267" s="238"/>
      <c r="CJ267" s="238"/>
      <c r="CK267" s="238"/>
      <c r="CL267" s="238"/>
      <c r="CM267" s="238"/>
      <c r="CN267" s="238"/>
      <c r="CO267" s="238"/>
      <c r="CP267" s="238"/>
      <c r="CQ267" s="238"/>
      <c r="CR267" s="238"/>
      <c r="CS267" s="238"/>
      <c r="CT267" s="238"/>
      <c r="CU267" s="238"/>
      <c r="CV267" s="238"/>
      <c r="CW267" s="238"/>
      <c r="CX267" s="238"/>
      <c r="CY267" s="238"/>
      <c r="CZ267" s="238"/>
      <c r="DA267" s="238"/>
    </row>
    <row r="268" spans="2:105">
      <c r="B268" s="226"/>
      <c r="BP268" s="82"/>
      <c r="BQ268" s="238"/>
      <c r="BR268" s="238"/>
      <c r="BS268" s="238"/>
      <c r="BT268" s="238"/>
      <c r="BU268" s="238"/>
      <c r="BV268" s="238"/>
      <c r="BW268" s="238"/>
      <c r="BX268" s="238"/>
      <c r="BY268" s="238"/>
      <c r="BZ268" s="238"/>
      <c r="CA268" s="238"/>
      <c r="CB268" s="238"/>
      <c r="CC268" s="238"/>
      <c r="CD268" s="238"/>
      <c r="CE268" s="238"/>
      <c r="CF268" s="238"/>
      <c r="CG268" s="238"/>
      <c r="CH268" s="238"/>
      <c r="CI268" s="238"/>
      <c r="CJ268" s="238"/>
      <c r="CK268" s="238"/>
      <c r="CL268" s="238"/>
      <c r="CM268" s="238"/>
      <c r="CN268" s="238"/>
      <c r="CO268" s="238"/>
      <c r="CP268" s="238"/>
      <c r="CQ268" s="238"/>
      <c r="CR268" s="238"/>
      <c r="CS268" s="238"/>
      <c r="CT268" s="238"/>
      <c r="CU268" s="238"/>
      <c r="CV268" s="238"/>
      <c r="CW268" s="238"/>
      <c r="CX268" s="238"/>
      <c r="CY268" s="238"/>
      <c r="CZ268" s="238"/>
      <c r="DA268" s="238"/>
    </row>
    <row r="269" spans="2:105">
      <c r="B269" s="226"/>
      <c r="BP269" s="82"/>
      <c r="BQ269" s="238"/>
      <c r="BR269" s="238"/>
      <c r="BS269" s="238"/>
      <c r="BT269" s="238"/>
      <c r="BU269" s="238"/>
      <c r="BV269" s="238"/>
      <c r="BW269" s="238"/>
      <c r="BX269" s="238"/>
      <c r="BY269" s="238"/>
      <c r="BZ269" s="238"/>
      <c r="CA269" s="238"/>
      <c r="CB269" s="238"/>
      <c r="CC269" s="238"/>
      <c r="CD269" s="238"/>
      <c r="CE269" s="238"/>
      <c r="CF269" s="238"/>
      <c r="CG269" s="238"/>
      <c r="CH269" s="238"/>
      <c r="CI269" s="238"/>
      <c r="CJ269" s="238"/>
      <c r="CK269" s="238"/>
      <c r="CL269" s="238"/>
      <c r="CM269" s="238"/>
      <c r="CN269" s="238"/>
      <c r="CO269" s="238"/>
      <c r="CP269" s="238"/>
      <c r="CQ269" s="238"/>
      <c r="CR269" s="238"/>
      <c r="CS269" s="238"/>
      <c r="CT269" s="238"/>
      <c r="CU269" s="238"/>
      <c r="CV269" s="238"/>
      <c r="CW269" s="238"/>
      <c r="CX269" s="238"/>
      <c r="CY269" s="238"/>
      <c r="CZ269" s="238"/>
      <c r="DA269" s="238"/>
    </row>
    <row r="270" spans="2:105">
      <c r="B270" s="226"/>
      <c r="BP270" s="82"/>
      <c r="BQ270" s="238"/>
      <c r="BR270" s="238"/>
      <c r="BS270" s="238"/>
      <c r="BT270" s="238"/>
      <c r="BU270" s="238"/>
      <c r="BV270" s="238"/>
      <c r="BW270" s="238"/>
      <c r="BX270" s="238"/>
      <c r="BY270" s="238"/>
      <c r="BZ270" s="238"/>
      <c r="CA270" s="238"/>
      <c r="CB270" s="238"/>
      <c r="CC270" s="238"/>
      <c r="CD270" s="238"/>
      <c r="CE270" s="238"/>
      <c r="CF270" s="238"/>
      <c r="CG270" s="238"/>
      <c r="CH270" s="238"/>
      <c r="CI270" s="238"/>
      <c r="CJ270" s="238"/>
      <c r="CK270" s="238"/>
      <c r="CL270" s="238"/>
      <c r="CM270" s="238"/>
      <c r="CN270" s="238"/>
      <c r="CO270" s="238"/>
      <c r="CP270" s="238"/>
      <c r="CQ270" s="238"/>
      <c r="CR270" s="238"/>
      <c r="CS270" s="238"/>
      <c r="CT270" s="238"/>
      <c r="CU270" s="238"/>
      <c r="CV270" s="238"/>
      <c r="CW270" s="238"/>
      <c r="CX270" s="238"/>
      <c r="CY270" s="238"/>
      <c r="CZ270" s="238"/>
      <c r="DA270" s="238"/>
    </row>
    <row r="271" spans="2:105">
      <c r="B271" s="226"/>
      <c r="BP271" s="82"/>
      <c r="BQ271" s="238"/>
      <c r="BR271" s="238"/>
      <c r="BS271" s="238"/>
      <c r="BT271" s="238"/>
      <c r="BU271" s="238"/>
      <c r="BV271" s="238"/>
      <c r="BW271" s="238"/>
      <c r="BX271" s="238"/>
      <c r="BY271" s="238"/>
      <c r="BZ271" s="238"/>
      <c r="CA271" s="238"/>
      <c r="CB271" s="238"/>
      <c r="CC271" s="238"/>
      <c r="CD271" s="238"/>
      <c r="CE271" s="238"/>
      <c r="CF271" s="238"/>
      <c r="CG271" s="238"/>
      <c r="CH271" s="238"/>
      <c r="CI271" s="238"/>
      <c r="CJ271" s="238"/>
      <c r="CK271" s="238"/>
      <c r="CL271" s="238"/>
      <c r="CM271" s="238"/>
      <c r="CN271" s="238"/>
      <c r="CO271" s="238"/>
      <c r="CP271" s="238"/>
      <c r="CQ271" s="238"/>
      <c r="CR271" s="238"/>
      <c r="CS271" s="238"/>
      <c r="CT271" s="238"/>
      <c r="CU271" s="238"/>
      <c r="CV271" s="238"/>
      <c r="CW271" s="238"/>
      <c r="CX271" s="238"/>
      <c r="CY271" s="238"/>
      <c r="CZ271" s="238"/>
      <c r="DA271" s="238"/>
    </row>
    <row r="272" spans="2:105">
      <c r="B272" s="226"/>
      <c r="BP272" s="82"/>
      <c r="BQ272" s="238"/>
      <c r="BR272" s="238"/>
      <c r="BS272" s="238"/>
      <c r="BT272" s="238"/>
      <c r="BU272" s="238"/>
      <c r="BV272" s="238"/>
      <c r="BW272" s="238"/>
      <c r="BX272" s="238"/>
      <c r="BY272" s="238"/>
      <c r="BZ272" s="238"/>
      <c r="CA272" s="238"/>
      <c r="CB272" s="238"/>
      <c r="CC272" s="238"/>
      <c r="CD272" s="238"/>
      <c r="CE272" s="238"/>
      <c r="CF272" s="238"/>
      <c r="CG272" s="238"/>
      <c r="CH272" s="238"/>
      <c r="CI272" s="238"/>
      <c r="CJ272" s="238"/>
      <c r="CK272" s="238"/>
      <c r="CL272" s="238"/>
      <c r="CM272" s="238"/>
      <c r="CN272" s="238"/>
      <c r="CO272" s="238"/>
      <c r="CP272" s="238"/>
      <c r="CQ272" s="238"/>
      <c r="CR272" s="238"/>
      <c r="CS272" s="238"/>
      <c r="CT272" s="238"/>
      <c r="CU272" s="238"/>
      <c r="CV272" s="238"/>
      <c r="CW272" s="238"/>
      <c r="CX272" s="238"/>
      <c r="CY272" s="238"/>
      <c r="CZ272" s="238"/>
      <c r="DA272" s="238"/>
    </row>
    <row r="273" spans="2:105">
      <c r="B273" s="226"/>
      <c r="BP273" s="82"/>
      <c r="BQ273" s="238"/>
      <c r="BR273" s="238"/>
      <c r="BS273" s="238"/>
      <c r="BT273" s="238"/>
      <c r="BU273" s="238"/>
      <c r="BV273" s="238"/>
      <c r="BW273" s="238"/>
      <c r="BX273" s="238"/>
      <c r="BY273" s="238"/>
      <c r="BZ273" s="238"/>
      <c r="CA273" s="238"/>
      <c r="CB273" s="238"/>
      <c r="CC273" s="238"/>
      <c r="CD273" s="238"/>
      <c r="CE273" s="238"/>
      <c r="CF273" s="238"/>
      <c r="CG273" s="238"/>
      <c r="CH273" s="238"/>
      <c r="CI273" s="238"/>
      <c r="CJ273" s="238"/>
      <c r="CK273" s="238"/>
      <c r="CL273" s="238"/>
      <c r="CM273" s="238"/>
      <c r="CN273" s="238"/>
      <c r="CO273" s="238"/>
      <c r="CP273" s="238"/>
      <c r="CQ273" s="238"/>
      <c r="CR273" s="238"/>
      <c r="CS273" s="238"/>
      <c r="CT273" s="238"/>
      <c r="CU273" s="238"/>
      <c r="CV273" s="238"/>
      <c r="CW273" s="238"/>
      <c r="CX273" s="238"/>
      <c r="CY273" s="238"/>
      <c r="CZ273" s="238"/>
      <c r="DA273" s="238"/>
    </row>
    <row r="274" spans="2:105">
      <c r="B274" s="226"/>
      <c r="BP274" s="82"/>
      <c r="BQ274" s="238"/>
      <c r="BR274" s="238"/>
      <c r="BS274" s="238"/>
      <c r="BT274" s="238"/>
      <c r="BU274" s="238"/>
      <c r="BV274" s="238"/>
      <c r="BW274" s="238"/>
      <c r="BX274" s="238"/>
      <c r="BY274" s="238"/>
      <c r="BZ274" s="238"/>
      <c r="CA274" s="238"/>
      <c r="CB274" s="238"/>
      <c r="CC274" s="238"/>
      <c r="CD274" s="238"/>
      <c r="CE274" s="238"/>
      <c r="CF274" s="238"/>
      <c r="CG274" s="238"/>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row>
    <row r="275" spans="2:105">
      <c r="B275" s="226"/>
      <c r="BP275" s="82"/>
      <c r="BQ275" s="238"/>
      <c r="BR275" s="238"/>
      <c r="BS275" s="238"/>
      <c r="BT275" s="238"/>
      <c r="BU275" s="238"/>
      <c r="BV275" s="238"/>
      <c r="BW275" s="238"/>
      <c r="BX275" s="238"/>
      <c r="BY275" s="238"/>
      <c r="BZ275" s="238"/>
      <c r="CA275" s="238"/>
      <c r="CB275" s="238"/>
      <c r="CC275" s="238"/>
      <c r="CD275" s="238"/>
      <c r="CE275" s="238"/>
      <c r="CF275" s="238"/>
      <c r="CG275" s="238"/>
      <c r="CH275" s="238"/>
      <c r="CI275" s="238"/>
      <c r="CJ275" s="238"/>
      <c r="CK275" s="238"/>
      <c r="CL275" s="238"/>
      <c r="CM275" s="238"/>
      <c r="CN275" s="238"/>
      <c r="CO275" s="238"/>
      <c r="CP275" s="238"/>
      <c r="CQ275" s="238"/>
      <c r="CR275" s="238"/>
      <c r="CS275" s="238"/>
      <c r="CT275" s="238"/>
      <c r="CU275" s="238"/>
      <c r="CV275" s="238"/>
      <c r="CW275" s="238"/>
      <c r="CX275" s="238"/>
      <c r="CY275" s="238"/>
      <c r="CZ275" s="238"/>
      <c r="DA275" s="238"/>
    </row>
    <row r="276" spans="2:105">
      <c r="B276" s="226"/>
      <c r="BP276" s="82"/>
      <c r="BQ276" s="238"/>
      <c r="BR276" s="238"/>
      <c r="BS276" s="238"/>
      <c r="BT276" s="238"/>
      <c r="BU276" s="238"/>
      <c r="BV276" s="238"/>
      <c r="BW276" s="238"/>
      <c r="BX276" s="238"/>
      <c r="BY276" s="238"/>
      <c r="BZ276" s="238"/>
      <c r="CA276" s="238"/>
      <c r="CB276" s="238"/>
      <c r="CC276" s="238"/>
      <c r="CD276" s="238"/>
      <c r="CE276" s="238"/>
      <c r="CF276" s="238"/>
      <c r="CG276" s="238"/>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row>
    <row r="277" spans="2:105">
      <c r="B277" s="226"/>
      <c r="BP277" s="82"/>
      <c r="BQ277" s="238"/>
      <c r="BR277" s="238"/>
      <c r="BS277" s="238"/>
      <c r="BT277" s="238"/>
      <c r="BU277" s="238"/>
      <c r="BV277" s="238"/>
      <c r="BW277" s="238"/>
      <c r="BX277" s="238"/>
      <c r="BY277" s="238"/>
      <c r="BZ277" s="238"/>
      <c r="CA277" s="238"/>
      <c r="CB277" s="238"/>
      <c r="CC277" s="238"/>
      <c r="CD277" s="238"/>
      <c r="CE277" s="238"/>
      <c r="CF277" s="238"/>
      <c r="CG277" s="238"/>
      <c r="CH277" s="238"/>
      <c r="CI277" s="238"/>
      <c r="CJ277" s="238"/>
      <c r="CK277" s="238"/>
      <c r="CL277" s="238"/>
      <c r="CM277" s="238"/>
      <c r="CN277" s="238"/>
      <c r="CO277" s="238"/>
      <c r="CP277" s="238"/>
      <c r="CQ277" s="238"/>
      <c r="CR277" s="238"/>
      <c r="CS277" s="238"/>
      <c r="CT277" s="238"/>
      <c r="CU277" s="238"/>
      <c r="CV277" s="238"/>
      <c r="CW277" s="238"/>
      <c r="CX277" s="238"/>
      <c r="CY277" s="238"/>
      <c r="CZ277" s="238"/>
      <c r="DA277" s="238"/>
    </row>
    <row r="278" spans="2:105">
      <c r="B278" s="226"/>
      <c r="BP278" s="82"/>
      <c r="BQ278" s="238"/>
      <c r="BR278" s="238"/>
      <c r="BS278" s="238"/>
      <c r="BT278" s="238"/>
      <c r="BU278" s="238"/>
      <c r="BV278" s="238"/>
      <c r="BW278" s="238"/>
      <c r="BX278" s="238"/>
      <c r="BY278" s="238"/>
      <c r="BZ278" s="238"/>
      <c r="CA278" s="238"/>
      <c r="CB278" s="238"/>
      <c r="CC278" s="238"/>
      <c r="CD278" s="238"/>
      <c r="CE278" s="238"/>
      <c r="CF278" s="238"/>
      <c r="CG278" s="238"/>
      <c r="CH278" s="238"/>
      <c r="CI278" s="238"/>
      <c r="CJ278" s="238"/>
      <c r="CK278" s="238"/>
      <c r="CL278" s="238"/>
      <c r="CM278" s="238"/>
      <c r="CN278" s="238"/>
      <c r="CO278" s="238"/>
      <c r="CP278" s="238"/>
      <c r="CQ278" s="238"/>
      <c r="CR278" s="238"/>
      <c r="CS278" s="238"/>
      <c r="CT278" s="238"/>
      <c r="CU278" s="238"/>
      <c r="CV278" s="238"/>
      <c r="CW278" s="238"/>
      <c r="CX278" s="238"/>
      <c r="CY278" s="238"/>
      <c r="CZ278" s="238"/>
      <c r="DA278" s="238"/>
    </row>
    <row r="279" spans="2:105">
      <c r="B279" s="226"/>
      <c r="BP279" s="82"/>
      <c r="BQ279" s="238"/>
      <c r="BR279" s="238"/>
      <c r="BS279" s="238"/>
      <c r="BT279" s="238"/>
      <c r="BU279" s="238"/>
      <c r="BV279" s="238"/>
      <c r="BW279" s="238"/>
      <c r="BX279" s="238"/>
      <c r="BY279" s="238"/>
      <c r="BZ279" s="238"/>
      <c r="CA279" s="238"/>
      <c r="CB279" s="238"/>
      <c r="CC279" s="238"/>
      <c r="CD279" s="238"/>
      <c r="CE279" s="238"/>
      <c r="CF279" s="238"/>
      <c r="CG279" s="238"/>
      <c r="CH279" s="238"/>
      <c r="CI279" s="238"/>
      <c r="CJ279" s="238"/>
      <c r="CK279" s="238"/>
      <c r="CL279" s="238"/>
      <c r="CM279" s="238"/>
      <c r="CN279" s="238"/>
      <c r="CO279" s="238"/>
      <c r="CP279" s="238"/>
      <c r="CQ279" s="238"/>
      <c r="CR279" s="238"/>
      <c r="CS279" s="238"/>
      <c r="CT279" s="238"/>
      <c r="CU279" s="238"/>
      <c r="CV279" s="238"/>
      <c r="CW279" s="238"/>
      <c r="CX279" s="238"/>
      <c r="CY279" s="238"/>
      <c r="CZ279" s="238"/>
      <c r="DA279" s="238"/>
    </row>
    <row r="280" spans="2:105">
      <c r="B280" s="226"/>
      <c r="BP280" s="82"/>
      <c r="BQ280" s="238"/>
      <c r="BR280" s="238"/>
      <c r="BS280" s="238"/>
      <c r="BT280" s="238"/>
      <c r="BU280" s="238"/>
      <c r="BV280" s="238"/>
      <c r="BW280" s="238"/>
      <c r="BX280" s="238"/>
      <c r="BY280" s="238"/>
      <c r="BZ280" s="238"/>
      <c r="CA280" s="238"/>
      <c r="CB280" s="238"/>
      <c r="CC280" s="238"/>
      <c r="CD280" s="238"/>
      <c r="CE280" s="238"/>
      <c r="CF280" s="238"/>
      <c r="CG280" s="238"/>
      <c r="CH280" s="238"/>
      <c r="CI280" s="238"/>
      <c r="CJ280" s="238"/>
      <c r="CK280" s="238"/>
      <c r="CL280" s="238"/>
      <c r="CM280" s="238"/>
      <c r="CN280" s="238"/>
      <c r="CO280" s="238"/>
      <c r="CP280" s="238"/>
      <c r="CQ280" s="238"/>
      <c r="CR280" s="238"/>
      <c r="CS280" s="238"/>
      <c r="CT280" s="238"/>
      <c r="CU280" s="238"/>
      <c r="CV280" s="238"/>
      <c r="CW280" s="238"/>
      <c r="CX280" s="238"/>
      <c r="CY280" s="238"/>
      <c r="CZ280" s="238"/>
      <c r="DA280" s="238"/>
    </row>
    <row r="281" spans="2:105">
      <c r="B281" s="226"/>
      <c r="BP281" s="82"/>
      <c r="BQ281" s="238"/>
      <c r="BR281" s="238"/>
      <c r="BS281" s="238"/>
      <c r="BT281" s="238"/>
      <c r="BU281" s="238"/>
      <c r="BV281" s="238"/>
      <c r="BW281" s="238"/>
      <c r="BX281" s="238"/>
      <c r="BY281" s="238"/>
      <c r="BZ281" s="238"/>
      <c r="CA281" s="238"/>
      <c r="CB281" s="238"/>
      <c r="CC281" s="238"/>
      <c r="CD281" s="238"/>
      <c r="CE281" s="238"/>
      <c r="CF281" s="238"/>
      <c r="CG281" s="238"/>
      <c r="CH281" s="238"/>
      <c r="CI281" s="238"/>
      <c r="CJ281" s="238"/>
      <c r="CK281" s="238"/>
      <c r="CL281" s="238"/>
      <c r="CM281" s="238"/>
      <c r="CN281" s="238"/>
      <c r="CO281" s="238"/>
      <c r="CP281" s="238"/>
      <c r="CQ281" s="238"/>
      <c r="CR281" s="238"/>
      <c r="CS281" s="238"/>
      <c r="CT281" s="238"/>
      <c r="CU281" s="238"/>
      <c r="CV281" s="238"/>
      <c r="CW281" s="238"/>
      <c r="CX281" s="238"/>
      <c r="CY281" s="238"/>
      <c r="CZ281" s="238"/>
      <c r="DA281" s="238"/>
    </row>
    <row r="282" spans="2:105">
      <c r="B282" s="226"/>
      <c r="BP282" s="82"/>
      <c r="BQ282" s="238"/>
      <c r="BR282" s="238"/>
      <c r="BS282" s="238"/>
      <c r="BT282" s="238"/>
      <c r="BU282" s="238"/>
      <c r="BV282" s="238"/>
      <c r="BW282" s="238"/>
      <c r="BX282" s="238"/>
      <c r="BY282" s="238"/>
      <c r="BZ282" s="238"/>
      <c r="CA282" s="238"/>
      <c r="CB282" s="238"/>
      <c r="CC282" s="238"/>
      <c r="CD282" s="238"/>
      <c r="CE282" s="238"/>
      <c r="CF282" s="238"/>
      <c r="CG282" s="238"/>
      <c r="CH282" s="238"/>
      <c r="CI282" s="238"/>
      <c r="CJ282" s="238"/>
      <c r="CK282" s="238"/>
      <c r="CL282" s="238"/>
      <c r="CM282" s="238"/>
      <c r="CN282" s="238"/>
      <c r="CO282" s="238"/>
      <c r="CP282" s="238"/>
      <c r="CQ282" s="238"/>
      <c r="CR282" s="238"/>
      <c r="CS282" s="238"/>
      <c r="CT282" s="238"/>
      <c r="CU282" s="238"/>
      <c r="CV282" s="238"/>
      <c r="CW282" s="238"/>
      <c r="CX282" s="238"/>
      <c r="CY282" s="238"/>
      <c r="CZ282" s="238"/>
      <c r="DA282" s="238"/>
    </row>
    <row r="283" spans="2:105">
      <c r="B283" s="226"/>
      <c r="BP283" s="82"/>
      <c r="BQ283" s="238"/>
      <c r="BR283" s="238"/>
      <c r="BS283" s="238"/>
      <c r="BT283" s="238"/>
      <c r="BU283" s="238"/>
      <c r="BV283" s="238"/>
      <c r="BW283" s="238"/>
      <c r="BX283" s="238"/>
      <c r="BY283" s="238"/>
      <c r="BZ283" s="238"/>
      <c r="CA283" s="238"/>
      <c r="CB283" s="238"/>
      <c r="CC283" s="238"/>
      <c r="CD283" s="238"/>
      <c r="CE283" s="238"/>
      <c r="CF283" s="238"/>
      <c r="CG283" s="238"/>
      <c r="CH283" s="238"/>
      <c r="CI283" s="238"/>
      <c r="CJ283" s="238"/>
      <c r="CK283" s="238"/>
      <c r="CL283" s="238"/>
      <c r="CM283" s="238"/>
      <c r="CN283" s="238"/>
      <c r="CO283" s="238"/>
      <c r="CP283" s="238"/>
      <c r="CQ283" s="238"/>
      <c r="CR283" s="238"/>
      <c r="CS283" s="238"/>
      <c r="CT283" s="238"/>
      <c r="CU283" s="238"/>
      <c r="CV283" s="238"/>
      <c r="CW283" s="238"/>
      <c r="CX283" s="238"/>
      <c r="CY283" s="238"/>
      <c r="CZ283" s="238"/>
      <c r="DA283" s="238"/>
    </row>
    <row r="284" spans="2:105">
      <c r="B284" s="226"/>
      <c r="BP284" s="82"/>
      <c r="BQ284" s="238"/>
      <c r="BR284" s="238"/>
      <c r="BS284" s="238"/>
      <c r="BT284" s="238"/>
      <c r="BU284" s="238"/>
      <c r="BV284" s="238"/>
      <c r="BW284" s="238"/>
      <c r="BX284" s="238"/>
      <c r="BY284" s="238"/>
      <c r="BZ284" s="238"/>
      <c r="CA284" s="238"/>
      <c r="CB284" s="238"/>
      <c r="CC284" s="238"/>
      <c r="CD284" s="238"/>
      <c r="CE284" s="238"/>
      <c r="CF284" s="238"/>
      <c r="CG284" s="238"/>
      <c r="CH284" s="238"/>
      <c r="CI284" s="238"/>
      <c r="CJ284" s="238"/>
      <c r="CK284" s="238"/>
      <c r="CL284" s="238"/>
      <c r="CM284" s="238"/>
      <c r="CN284" s="238"/>
      <c r="CO284" s="238"/>
      <c r="CP284" s="238"/>
      <c r="CQ284" s="238"/>
      <c r="CR284" s="238"/>
      <c r="CS284" s="238"/>
      <c r="CT284" s="238"/>
      <c r="CU284" s="238"/>
      <c r="CV284" s="238"/>
      <c r="CW284" s="238"/>
      <c r="CX284" s="238"/>
      <c r="CY284" s="238"/>
      <c r="CZ284" s="238"/>
      <c r="DA284" s="238"/>
    </row>
    <row r="285" spans="2:105">
      <c r="B285" s="226"/>
      <c r="BP285" s="82"/>
      <c r="BQ285" s="238"/>
      <c r="BR285" s="238"/>
      <c r="BS285" s="238"/>
      <c r="BT285" s="238"/>
      <c r="BU285" s="238"/>
      <c r="BV285" s="238"/>
      <c r="BW285" s="238"/>
      <c r="BX285" s="238"/>
      <c r="BY285" s="238"/>
      <c r="BZ285" s="238"/>
      <c r="CA285" s="238"/>
      <c r="CB285" s="238"/>
      <c r="CC285" s="238"/>
      <c r="CD285" s="238"/>
      <c r="CE285" s="238"/>
      <c r="CF285" s="238"/>
      <c r="CG285" s="238"/>
      <c r="CH285" s="238"/>
      <c r="CI285" s="238"/>
      <c r="CJ285" s="238"/>
      <c r="CK285" s="238"/>
      <c r="CL285" s="238"/>
      <c r="CM285" s="238"/>
      <c r="CN285" s="238"/>
      <c r="CO285" s="238"/>
      <c r="CP285" s="238"/>
      <c r="CQ285" s="238"/>
      <c r="CR285" s="238"/>
      <c r="CS285" s="238"/>
      <c r="CT285" s="238"/>
      <c r="CU285" s="238"/>
      <c r="CV285" s="238"/>
      <c r="CW285" s="238"/>
      <c r="CX285" s="238"/>
      <c r="CY285" s="238"/>
      <c r="CZ285" s="238"/>
      <c r="DA285" s="238"/>
    </row>
    <row r="286" spans="2:105">
      <c r="B286" s="226"/>
      <c r="BP286" s="82"/>
      <c r="BQ286" s="238"/>
      <c r="BR286" s="238"/>
      <c r="BS286" s="238"/>
      <c r="BT286" s="238"/>
      <c r="BU286" s="238"/>
      <c r="BV286" s="238"/>
      <c r="BW286" s="238"/>
      <c r="BX286" s="238"/>
      <c r="BY286" s="238"/>
      <c r="BZ286" s="238"/>
      <c r="CA286" s="238"/>
      <c r="CB286" s="238"/>
      <c r="CC286" s="238"/>
      <c r="CD286" s="238"/>
      <c r="CE286" s="238"/>
      <c r="CF286" s="238"/>
      <c r="CG286" s="238"/>
      <c r="CH286" s="238"/>
      <c r="CI286" s="238"/>
      <c r="CJ286" s="238"/>
      <c r="CK286" s="238"/>
      <c r="CL286" s="238"/>
      <c r="CM286" s="238"/>
      <c r="CN286" s="238"/>
      <c r="CO286" s="238"/>
      <c r="CP286" s="238"/>
      <c r="CQ286" s="238"/>
      <c r="CR286" s="238"/>
      <c r="CS286" s="238"/>
      <c r="CT286" s="238"/>
      <c r="CU286" s="238"/>
      <c r="CV286" s="238"/>
      <c r="CW286" s="238"/>
      <c r="CX286" s="238"/>
      <c r="CY286" s="238"/>
      <c r="CZ286" s="238"/>
      <c r="DA286" s="238"/>
    </row>
    <row r="287" spans="2:105">
      <c r="B287" s="226"/>
      <c r="BP287" s="82"/>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38"/>
      <c r="CN287" s="238"/>
      <c r="CO287" s="238"/>
      <c r="CP287" s="238"/>
      <c r="CQ287" s="238"/>
      <c r="CR287" s="238"/>
      <c r="CS287" s="238"/>
      <c r="CT287" s="238"/>
      <c r="CU287" s="238"/>
      <c r="CV287" s="238"/>
      <c r="CW287" s="238"/>
      <c r="CX287" s="238"/>
      <c r="CY287" s="238"/>
      <c r="CZ287" s="238"/>
      <c r="DA287" s="238"/>
    </row>
    <row r="288" spans="2:105">
      <c r="B288" s="226"/>
      <c r="BP288" s="82"/>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row>
    <row r="289" spans="2:105">
      <c r="B289" s="226"/>
      <c r="BP289" s="82"/>
      <c r="BQ289" s="238"/>
      <c r="BR289" s="238"/>
      <c r="BS289" s="238"/>
      <c r="BT289" s="238"/>
      <c r="BU289" s="238"/>
      <c r="BV289" s="238"/>
      <c r="BW289" s="238"/>
      <c r="BX289" s="238"/>
      <c r="BY289" s="238"/>
      <c r="BZ289" s="238"/>
      <c r="CA289" s="238"/>
      <c r="CB289" s="238"/>
      <c r="CC289" s="238"/>
      <c r="CD289" s="238"/>
      <c r="CE289" s="238"/>
      <c r="CF289" s="238"/>
      <c r="CG289" s="238"/>
      <c r="CH289" s="238"/>
      <c r="CI289" s="238"/>
      <c r="CJ289" s="238"/>
      <c r="CK289" s="238"/>
      <c r="CL289" s="238"/>
      <c r="CM289" s="238"/>
      <c r="CN289" s="238"/>
      <c r="CO289" s="238"/>
      <c r="CP289" s="238"/>
      <c r="CQ289" s="238"/>
      <c r="CR289" s="238"/>
      <c r="CS289" s="238"/>
      <c r="CT289" s="238"/>
      <c r="CU289" s="238"/>
      <c r="CV289" s="238"/>
      <c r="CW289" s="238"/>
      <c r="CX289" s="238"/>
      <c r="CY289" s="238"/>
      <c r="CZ289" s="238"/>
      <c r="DA289" s="238"/>
    </row>
    <row r="290" spans="2:105">
      <c r="B290" s="226"/>
      <c r="BP290" s="82"/>
      <c r="BQ290" s="238"/>
      <c r="BR290" s="238"/>
      <c r="BS290" s="238"/>
      <c r="BT290" s="238"/>
      <c r="BU290" s="238"/>
      <c r="BV290" s="238"/>
      <c r="BW290" s="238"/>
      <c r="BX290" s="238"/>
      <c r="BY290" s="238"/>
      <c r="BZ290" s="238"/>
      <c r="CA290" s="238"/>
      <c r="CB290" s="238"/>
      <c r="CC290" s="238"/>
      <c r="CD290" s="238"/>
      <c r="CE290" s="238"/>
      <c r="CF290" s="238"/>
      <c r="CG290" s="238"/>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row>
    <row r="291" spans="2:105">
      <c r="B291" s="226"/>
      <c r="BP291" s="82"/>
      <c r="BQ291" s="238"/>
      <c r="BR291" s="238"/>
      <c r="BS291" s="238"/>
      <c r="BT291" s="238"/>
      <c r="BU291" s="238"/>
      <c r="BV291" s="238"/>
      <c r="BW291" s="238"/>
      <c r="BX291" s="238"/>
      <c r="BY291" s="238"/>
      <c r="BZ291" s="238"/>
      <c r="CA291" s="238"/>
      <c r="CB291" s="238"/>
      <c r="CC291" s="238"/>
      <c r="CD291" s="238"/>
      <c r="CE291" s="238"/>
      <c r="CF291" s="238"/>
      <c r="CG291" s="238"/>
      <c r="CH291" s="238"/>
      <c r="CI291" s="238"/>
      <c r="CJ291" s="238"/>
      <c r="CK291" s="238"/>
      <c r="CL291" s="238"/>
      <c r="CM291" s="238"/>
      <c r="CN291" s="238"/>
      <c r="CO291" s="238"/>
      <c r="CP291" s="238"/>
      <c r="CQ291" s="238"/>
      <c r="CR291" s="238"/>
      <c r="CS291" s="238"/>
      <c r="CT291" s="238"/>
      <c r="CU291" s="238"/>
      <c r="CV291" s="238"/>
      <c r="CW291" s="238"/>
      <c r="CX291" s="238"/>
      <c r="CY291" s="238"/>
      <c r="CZ291" s="238"/>
      <c r="DA291" s="238"/>
    </row>
    <row r="292" spans="2:105">
      <c r="B292" s="226"/>
      <c r="BP292" s="82"/>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row>
    <row r="293" spans="2:105">
      <c r="B293" s="226"/>
      <c r="BP293" s="82"/>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row>
    <row r="294" spans="2:105">
      <c r="B294" s="226"/>
      <c r="BP294" s="82"/>
      <c r="BQ294" s="238"/>
      <c r="BR294" s="238"/>
      <c r="BS294" s="238"/>
      <c r="BT294" s="238"/>
      <c r="BU294" s="238"/>
      <c r="BV294" s="238"/>
      <c r="BW294" s="238"/>
      <c r="BX294" s="238"/>
      <c r="BY294" s="238"/>
      <c r="BZ294" s="238"/>
      <c r="CA294" s="238"/>
      <c r="CB294" s="238"/>
      <c r="CC294" s="238"/>
      <c r="CD294" s="238"/>
      <c r="CE294" s="238"/>
      <c r="CF294" s="238"/>
      <c r="CG294" s="238"/>
      <c r="CH294" s="238"/>
      <c r="CI294" s="238"/>
      <c r="CJ294" s="238"/>
      <c r="CK294" s="238"/>
      <c r="CL294" s="238"/>
      <c r="CM294" s="238"/>
      <c r="CN294" s="238"/>
      <c r="CO294" s="238"/>
      <c r="CP294" s="238"/>
      <c r="CQ294" s="238"/>
      <c r="CR294" s="238"/>
      <c r="CS294" s="238"/>
      <c r="CT294" s="238"/>
      <c r="CU294" s="238"/>
      <c r="CV294" s="238"/>
      <c r="CW294" s="238"/>
      <c r="CX294" s="238"/>
      <c r="CY294" s="238"/>
      <c r="CZ294" s="238"/>
      <c r="DA294" s="238"/>
    </row>
    <row r="295" spans="2:105">
      <c r="B295" s="226"/>
      <c r="BP295" s="82"/>
      <c r="BQ295" s="238"/>
      <c r="BR295" s="238"/>
      <c r="BS295" s="238"/>
      <c r="BT295" s="238"/>
      <c r="BU295" s="238"/>
      <c r="BV295" s="238"/>
      <c r="BW295" s="238"/>
      <c r="BX295" s="238"/>
      <c r="BY295" s="238"/>
      <c r="BZ295" s="238"/>
      <c r="CA295" s="238"/>
      <c r="CB295" s="238"/>
      <c r="CC295" s="238"/>
      <c r="CD295" s="238"/>
      <c r="CE295" s="238"/>
      <c r="CF295" s="238"/>
      <c r="CG295" s="238"/>
      <c r="CH295" s="238"/>
      <c r="CI295" s="238"/>
      <c r="CJ295" s="238"/>
      <c r="CK295" s="238"/>
      <c r="CL295" s="238"/>
      <c r="CM295" s="238"/>
      <c r="CN295" s="238"/>
      <c r="CO295" s="238"/>
      <c r="CP295" s="238"/>
      <c r="CQ295" s="238"/>
      <c r="CR295" s="238"/>
      <c r="CS295" s="238"/>
      <c r="CT295" s="238"/>
      <c r="CU295" s="238"/>
      <c r="CV295" s="238"/>
      <c r="CW295" s="238"/>
      <c r="CX295" s="238"/>
      <c r="CY295" s="238"/>
      <c r="CZ295" s="238"/>
      <c r="DA295" s="238"/>
    </row>
    <row r="296" spans="2:105">
      <c r="B296" s="226"/>
      <c r="BP296" s="82"/>
      <c r="BQ296" s="238"/>
      <c r="BR296" s="238"/>
      <c r="BS296" s="238"/>
      <c r="BT296" s="238"/>
      <c r="BU296" s="238"/>
      <c r="BV296" s="238"/>
      <c r="BW296" s="238"/>
      <c r="BX296" s="238"/>
      <c r="BY296" s="238"/>
      <c r="BZ296" s="238"/>
      <c r="CA296" s="238"/>
      <c r="CB296" s="238"/>
      <c r="CC296" s="238"/>
      <c r="CD296" s="238"/>
      <c r="CE296" s="238"/>
      <c r="CF296" s="238"/>
      <c r="CG296" s="238"/>
      <c r="CH296" s="238"/>
      <c r="CI296" s="238"/>
      <c r="CJ296" s="238"/>
      <c r="CK296" s="238"/>
      <c r="CL296" s="238"/>
      <c r="CM296" s="238"/>
      <c r="CN296" s="238"/>
      <c r="CO296" s="238"/>
      <c r="CP296" s="238"/>
      <c r="CQ296" s="238"/>
      <c r="CR296" s="238"/>
      <c r="CS296" s="238"/>
      <c r="CT296" s="238"/>
      <c r="CU296" s="238"/>
      <c r="CV296" s="238"/>
      <c r="CW296" s="238"/>
      <c r="CX296" s="238"/>
      <c r="CY296" s="238"/>
      <c r="CZ296" s="238"/>
      <c r="DA296" s="238"/>
    </row>
    <row r="297" spans="2:105">
      <c r="B297" s="226"/>
      <c r="BP297" s="82"/>
      <c r="BQ297" s="238"/>
      <c r="BR297" s="238"/>
      <c r="BS297" s="238"/>
      <c r="BT297" s="238"/>
      <c r="BU297" s="238"/>
      <c r="BV297" s="238"/>
      <c r="BW297" s="238"/>
      <c r="BX297" s="238"/>
      <c r="BY297" s="238"/>
      <c r="BZ297" s="238"/>
      <c r="CA297" s="238"/>
      <c r="CB297" s="238"/>
      <c r="CC297" s="238"/>
      <c r="CD297" s="238"/>
      <c r="CE297" s="238"/>
      <c r="CF297" s="238"/>
      <c r="CG297" s="238"/>
      <c r="CH297" s="238"/>
      <c r="CI297" s="238"/>
      <c r="CJ297" s="238"/>
      <c r="CK297" s="238"/>
      <c r="CL297" s="238"/>
      <c r="CM297" s="238"/>
      <c r="CN297" s="238"/>
      <c r="CO297" s="238"/>
      <c r="CP297" s="238"/>
      <c r="CQ297" s="238"/>
      <c r="CR297" s="238"/>
      <c r="CS297" s="238"/>
      <c r="CT297" s="238"/>
      <c r="CU297" s="238"/>
      <c r="CV297" s="238"/>
      <c r="CW297" s="238"/>
      <c r="CX297" s="238"/>
      <c r="CY297" s="238"/>
      <c r="CZ297" s="238"/>
      <c r="DA297" s="238"/>
    </row>
    <row r="298" spans="2:105">
      <c r="B298" s="226"/>
      <c r="BP298" s="82"/>
      <c r="BQ298" s="238"/>
      <c r="BR298" s="238"/>
      <c r="BS298" s="238"/>
      <c r="BT298" s="238"/>
      <c r="BU298" s="238"/>
      <c r="BV298" s="238"/>
      <c r="BW298" s="238"/>
      <c r="BX298" s="238"/>
      <c r="BY298" s="238"/>
      <c r="BZ298" s="238"/>
      <c r="CA298" s="238"/>
      <c r="CB298" s="238"/>
      <c r="CC298" s="238"/>
      <c r="CD298" s="238"/>
      <c r="CE298" s="238"/>
      <c r="CF298" s="238"/>
      <c r="CG298" s="238"/>
      <c r="CH298" s="238"/>
      <c r="CI298" s="238"/>
      <c r="CJ298" s="238"/>
      <c r="CK298" s="238"/>
      <c r="CL298" s="238"/>
      <c r="CM298" s="238"/>
      <c r="CN298" s="238"/>
      <c r="CO298" s="238"/>
      <c r="CP298" s="238"/>
      <c r="CQ298" s="238"/>
      <c r="CR298" s="238"/>
      <c r="CS298" s="238"/>
      <c r="CT298" s="238"/>
      <c r="CU298" s="238"/>
      <c r="CV298" s="238"/>
      <c r="CW298" s="238"/>
      <c r="CX298" s="238"/>
      <c r="CY298" s="238"/>
      <c r="CZ298" s="238"/>
      <c r="DA298" s="238"/>
    </row>
    <row r="299" spans="2:105">
      <c r="B299" s="226"/>
      <c r="BP299" s="82"/>
      <c r="BQ299" s="238"/>
      <c r="BR299" s="238"/>
      <c r="BS299" s="238"/>
      <c r="BT299" s="238"/>
      <c r="BU299" s="238"/>
      <c r="BV299" s="238"/>
      <c r="BW299" s="238"/>
      <c r="BX299" s="238"/>
      <c r="BY299" s="238"/>
      <c r="BZ299" s="238"/>
      <c r="CA299" s="238"/>
      <c r="CB299" s="238"/>
      <c r="CC299" s="238"/>
      <c r="CD299" s="238"/>
      <c r="CE299" s="238"/>
      <c r="CF299" s="238"/>
      <c r="CG299" s="238"/>
      <c r="CH299" s="238"/>
      <c r="CI299" s="238"/>
      <c r="CJ299" s="238"/>
      <c r="CK299" s="238"/>
      <c r="CL299" s="238"/>
      <c r="CM299" s="238"/>
      <c r="CN299" s="238"/>
      <c r="CO299" s="238"/>
      <c r="CP299" s="238"/>
      <c r="CQ299" s="238"/>
      <c r="CR299" s="238"/>
      <c r="CS299" s="238"/>
      <c r="CT299" s="238"/>
      <c r="CU299" s="238"/>
      <c r="CV299" s="238"/>
      <c r="CW299" s="238"/>
      <c r="CX299" s="238"/>
      <c r="CY299" s="238"/>
      <c r="CZ299" s="238"/>
      <c r="DA299" s="238"/>
    </row>
    <row r="300" spans="2:105">
      <c r="B300" s="226"/>
      <c r="BP300" s="82"/>
      <c r="BQ300" s="238"/>
      <c r="BR300" s="238"/>
      <c r="BS300" s="238"/>
      <c r="BT300" s="238"/>
      <c r="BU300" s="238"/>
      <c r="BV300" s="238"/>
      <c r="BW300" s="238"/>
      <c r="BX300" s="238"/>
      <c r="BY300" s="238"/>
      <c r="BZ300" s="238"/>
      <c r="CA300" s="238"/>
      <c r="CB300" s="238"/>
      <c r="CC300" s="238"/>
      <c r="CD300" s="238"/>
      <c r="CE300" s="238"/>
      <c r="CF300" s="238"/>
      <c r="CG300" s="238"/>
      <c r="CH300" s="238"/>
      <c r="CI300" s="238"/>
      <c r="CJ300" s="238"/>
      <c r="CK300" s="238"/>
      <c r="CL300" s="238"/>
      <c r="CM300" s="238"/>
      <c r="CN300" s="238"/>
      <c r="CO300" s="238"/>
      <c r="CP300" s="238"/>
      <c r="CQ300" s="238"/>
      <c r="CR300" s="238"/>
      <c r="CS300" s="238"/>
      <c r="CT300" s="238"/>
      <c r="CU300" s="238"/>
      <c r="CV300" s="238"/>
      <c r="CW300" s="238"/>
      <c r="CX300" s="238"/>
      <c r="CY300" s="238"/>
      <c r="CZ300" s="238"/>
      <c r="DA300" s="238"/>
    </row>
    <row r="301" spans="2:105">
      <c r="B301" s="226"/>
      <c r="BP301" s="82"/>
      <c r="BQ301" s="238"/>
      <c r="BR301" s="238"/>
      <c r="BS301" s="238"/>
      <c r="BT301" s="238"/>
      <c r="BU301" s="238"/>
      <c r="BV301" s="238"/>
      <c r="BW301" s="238"/>
      <c r="BX301" s="238"/>
      <c r="BY301" s="238"/>
      <c r="BZ301" s="238"/>
      <c r="CA301" s="238"/>
      <c r="CB301" s="238"/>
      <c r="CC301" s="238"/>
      <c r="CD301" s="238"/>
      <c r="CE301" s="238"/>
      <c r="CF301" s="238"/>
      <c r="CG301" s="238"/>
      <c r="CH301" s="238"/>
      <c r="CI301" s="238"/>
      <c r="CJ301" s="238"/>
      <c r="CK301" s="238"/>
      <c r="CL301" s="238"/>
      <c r="CM301" s="238"/>
      <c r="CN301" s="238"/>
      <c r="CO301" s="238"/>
      <c r="CP301" s="238"/>
      <c r="CQ301" s="238"/>
      <c r="CR301" s="238"/>
      <c r="CS301" s="238"/>
      <c r="CT301" s="238"/>
      <c r="CU301" s="238"/>
      <c r="CV301" s="238"/>
      <c r="CW301" s="238"/>
      <c r="CX301" s="238"/>
      <c r="CY301" s="238"/>
      <c r="CZ301" s="238"/>
      <c r="DA301" s="238"/>
    </row>
    <row r="302" spans="2:105">
      <c r="B302" s="226"/>
      <c r="BP302" s="82"/>
      <c r="BQ302" s="238"/>
      <c r="BR302" s="238"/>
      <c r="BS302" s="238"/>
      <c r="BT302" s="238"/>
      <c r="BU302" s="238"/>
      <c r="BV302" s="238"/>
      <c r="BW302" s="238"/>
      <c r="BX302" s="238"/>
      <c r="BY302" s="238"/>
      <c r="BZ302" s="238"/>
      <c r="CA302" s="238"/>
      <c r="CB302" s="238"/>
      <c r="CC302" s="238"/>
      <c r="CD302" s="238"/>
      <c r="CE302" s="238"/>
      <c r="CF302" s="238"/>
      <c r="CG302" s="238"/>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row>
    <row r="303" spans="2:105">
      <c r="B303" s="226"/>
      <c r="BP303" s="82"/>
      <c r="BQ303" s="238"/>
      <c r="BR303" s="238"/>
      <c r="BS303" s="238"/>
      <c r="BT303" s="238"/>
      <c r="BU303" s="238"/>
      <c r="BV303" s="238"/>
      <c r="BW303" s="238"/>
      <c r="BX303" s="238"/>
      <c r="BY303" s="238"/>
      <c r="BZ303" s="238"/>
      <c r="CA303" s="238"/>
      <c r="CB303" s="238"/>
      <c r="CC303" s="238"/>
      <c r="CD303" s="238"/>
      <c r="CE303" s="238"/>
      <c r="CF303" s="238"/>
      <c r="CG303" s="238"/>
      <c r="CH303" s="238"/>
      <c r="CI303" s="238"/>
      <c r="CJ303" s="238"/>
      <c r="CK303" s="238"/>
      <c r="CL303" s="238"/>
      <c r="CM303" s="238"/>
      <c r="CN303" s="238"/>
      <c r="CO303" s="238"/>
      <c r="CP303" s="238"/>
      <c r="CQ303" s="238"/>
      <c r="CR303" s="238"/>
      <c r="CS303" s="238"/>
      <c r="CT303" s="238"/>
      <c r="CU303" s="238"/>
      <c r="CV303" s="238"/>
      <c r="CW303" s="238"/>
      <c r="CX303" s="238"/>
      <c r="CY303" s="238"/>
      <c r="CZ303" s="238"/>
      <c r="DA303" s="238"/>
    </row>
    <row r="304" spans="2:105">
      <c r="B304" s="226"/>
      <c r="BP304" s="82"/>
      <c r="BQ304" s="238"/>
      <c r="BR304" s="238"/>
      <c r="BS304" s="238"/>
      <c r="BT304" s="238"/>
      <c r="BU304" s="238"/>
      <c r="BV304" s="238"/>
      <c r="BW304" s="238"/>
      <c r="BX304" s="238"/>
      <c r="BY304" s="238"/>
      <c r="BZ304" s="238"/>
      <c r="CA304" s="238"/>
      <c r="CB304" s="238"/>
      <c r="CC304" s="238"/>
      <c r="CD304" s="238"/>
      <c r="CE304" s="238"/>
      <c r="CF304" s="238"/>
      <c r="CG304" s="238"/>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row>
    <row r="305" spans="2:105">
      <c r="B305" s="226"/>
      <c r="BP305" s="82"/>
      <c r="BQ305" s="238"/>
      <c r="BR305" s="238"/>
      <c r="BS305" s="238"/>
      <c r="BT305" s="238"/>
      <c r="BU305" s="238"/>
      <c r="BV305" s="238"/>
      <c r="BW305" s="238"/>
      <c r="BX305" s="238"/>
      <c r="BY305" s="238"/>
      <c r="BZ305" s="238"/>
      <c r="CA305" s="238"/>
      <c r="CB305" s="238"/>
      <c r="CC305" s="238"/>
      <c r="CD305" s="238"/>
      <c r="CE305" s="238"/>
      <c r="CF305" s="238"/>
      <c r="CG305" s="238"/>
      <c r="CH305" s="238"/>
      <c r="CI305" s="238"/>
      <c r="CJ305" s="238"/>
      <c r="CK305" s="238"/>
      <c r="CL305" s="238"/>
      <c r="CM305" s="238"/>
      <c r="CN305" s="238"/>
      <c r="CO305" s="238"/>
      <c r="CP305" s="238"/>
      <c r="CQ305" s="238"/>
      <c r="CR305" s="238"/>
      <c r="CS305" s="238"/>
      <c r="CT305" s="238"/>
      <c r="CU305" s="238"/>
      <c r="CV305" s="238"/>
      <c r="CW305" s="238"/>
      <c r="CX305" s="238"/>
      <c r="CY305" s="238"/>
      <c r="CZ305" s="238"/>
      <c r="DA305" s="238"/>
    </row>
    <row r="306" spans="2:105">
      <c r="B306" s="226"/>
      <c r="BP306" s="82"/>
      <c r="BQ306" s="238"/>
      <c r="BR306" s="238"/>
      <c r="BS306" s="238"/>
      <c r="BT306" s="238"/>
      <c r="BU306" s="238"/>
      <c r="BV306" s="238"/>
      <c r="BW306" s="238"/>
      <c r="BX306" s="238"/>
      <c r="BY306" s="238"/>
      <c r="BZ306" s="238"/>
      <c r="CA306" s="238"/>
      <c r="CB306" s="238"/>
      <c r="CC306" s="238"/>
      <c r="CD306" s="238"/>
      <c r="CE306" s="238"/>
      <c r="CF306" s="238"/>
      <c r="CG306" s="238"/>
      <c r="CH306" s="238"/>
      <c r="CI306" s="238"/>
      <c r="CJ306" s="238"/>
      <c r="CK306" s="238"/>
      <c r="CL306" s="238"/>
      <c r="CM306" s="238"/>
      <c r="CN306" s="238"/>
      <c r="CO306" s="238"/>
      <c r="CP306" s="238"/>
      <c r="CQ306" s="238"/>
      <c r="CR306" s="238"/>
      <c r="CS306" s="238"/>
      <c r="CT306" s="238"/>
      <c r="CU306" s="238"/>
      <c r="CV306" s="238"/>
      <c r="CW306" s="238"/>
      <c r="CX306" s="238"/>
      <c r="CY306" s="238"/>
      <c r="CZ306" s="238"/>
      <c r="DA306" s="238"/>
    </row>
    <row r="307" spans="2:105">
      <c r="B307" s="226"/>
      <c r="BP307" s="82"/>
      <c r="BQ307" s="238"/>
      <c r="BR307" s="238"/>
      <c r="BS307" s="238"/>
      <c r="BT307" s="238"/>
      <c r="BU307" s="238"/>
      <c r="BV307" s="238"/>
      <c r="BW307" s="238"/>
      <c r="BX307" s="238"/>
      <c r="BY307" s="238"/>
      <c r="BZ307" s="238"/>
      <c r="CA307" s="238"/>
      <c r="CB307" s="238"/>
      <c r="CC307" s="238"/>
      <c r="CD307" s="238"/>
      <c r="CE307" s="238"/>
      <c r="CF307" s="238"/>
      <c r="CG307" s="238"/>
      <c r="CH307" s="238"/>
      <c r="CI307" s="238"/>
      <c r="CJ307" s="238"/>
      <c r="CK307" s="238"/>
      <c r="CL307" s="238"/>
      <c r="CM307" s="238"/>
      <c r="CN307" s="238"/>
      <c r="CO307" s="238"/>
      <c r="CP307" s="238"/>
      <c r="CQ307" s="238"/>
      <c r="CR307" s="238"/>
      <c r="CS307" s="238"/>
      <c r="CT307" s="238"/>
      <c r="CU307" s="238"/>
      <c r="CV307" s="238"/>
      <c r="CW307" s="238"/>
      <c r="CX307" s="238"/>
      <c r="CY307" s="238"/>
      <c r="CZ307" s="238"/>
      <c r="DA307" s="238"/>
    </row>
    <row r="308" spans="2:105">
      <c r="B308" s="226"/>
      <c r="BP308" s="82"/>
      <c r="BQ308" s="238"/>
      <c r="BR308" s="238"/>
      <c r="BS308" s="238"/>
      <c r="BT308" s="238"/>
      <c r="BU308" s="238"/>
      <c r="BV308" s="238"/>
      <c r="BW308" s="238"/>
      <c r="BX308" s="238"/>
      <c r="BY308" s="238"/>
      <c r="BZ308" s="238"/>
      <c r="CA308" s="238"/>
      <c r="CB308" s="238"/>
      <c r="CC308" s="238"/>
      <c r="CD308" s="238"/>
      <c r="CE308" s="238"/>
      <c r="CF308" s="238"/>
      <c r="CG308" s="238"/>
      <c r="CH308" s="238"/>
      <c r="CI308" s="238"/>
      <c r="CJ308" s="238"/>
      <c r="CK308" s="238"/>
      <c r="CL308" s="238"/>
      <c r="CM308" s="238"/>
      <c r="CN308" s="238"/>
      <c r="CO308" s="238"/>
      <c r="CP308" s="238"/>
      <c r="CQ308" s="238"/>
      <c r="CR308" s="238"/>
      <c r="CS308" s="238"/>
      <c r="CT308" s="238"/>
      <c r="CU308" s="238"/>
      <c r="CV308" s="238"/>
      <c r="CW308" s="238"/>
      <c r="CX308" s="238"/>
      <c r="CY308" s="238"/>
      <c r="CZ308" s="238"/>
      <c r="DA308" s="238"/>
    </row>
    <row r="309" spans="2:105">
      <c r="B309" s="226"/>
      <c r="BP309" s="82"/>
      <c r="BQ309" s="238"/>
      <c r="BR309" s="238"/>
      <c r="BS309" s="238"/>
      <c r="BT309" s="238"/>
      <c r="BU309" s="238"/>
      <c r="BV309" s="238"/>
      <c r="BW309" s="238"/>
      <c r="BX309" s="238"/>
      <c r="BY309" s="238"/>
      <c r="BZ309" s="238"/>
      <c r="CA309" s="238"/>
      <c r="CB309" s="238"/>
      <c r="CC309" s="238"/>
      <c r="CD309" s="238"/>
      <c r="CE309" s="238"/>
      <c r="CF309" s="238"/>
      <c r="CG309" s="238"/>
      <c r="CH309" s="238"/>
      <c r="CI309" s="238"/>
      <c r="CJ309" s="238"/>
      <c r="CK309" s="238"/>
      <c r="CL309" s="238"/>
      <c r="CM309" s="238"/>
      <c r="CN309" s="238"/>
      <c r="CO309" s="238"/>
      <c r="CP309" s="238"/>
      <c r="CQ309" s="238"/>
      <c r="CR309" s="238"/>
      <c r="CS309" s="238"/>
      <c r="CT309" s="238"/>
      <c r="CU309" s="238"/>
      <c r="CV309" s="238"/>
      <c r="CW309" s="238"/>
      <c r="CX309" s="238"/>
      <c r="CY309" s="238"/>
      <c r="CZ309" s="238"/>
      <c r="DA309" s="238"/>
    </row>
    <row r="310" spans="2:105">
      <c r="B310" s="226"/>
      <c r="BP310" s="82"/>
      <c r="BQ310" s="238"/>
      <c r="BR310" s="238"/>
      <c r="BS310" s="238"/>
      <c r="BT310" s="238"/>
      <c r="BU310" s="238"/>
      <c r="BV310" s="238"/>
      <c r="BW310" s="238"/>
      <c r="BX310" s="238"/>
      <c r="BY310" s="238"/>
      <c r="BZ310" s="238"/>
      <c r="CA310" s="238"/>
      <c r="CB310" s="238"/>
      <c r="CC310" s="238"/>
      <c r="CD310" s="238"/>
      <c r="CE310" s="238"/>
      <c r="CF310" s="238"/>
      <c r="CG310" s="238"/>
      <c r="CH310" s="238"/>
      <c r="CI310" s="238"/>
      <c r="CJ310" s="238"/>
      <c r="CK310" s="238"/>
      <c r="CL310" s="238"/>
      <c r="CM310" s="238"/>
      <c r="CN310" s="238"/>
      <c r="CO310" s="238"/>
      <c r="CP310" s="238"/>
      <c r="CQ310" s="238"/>
      <c r="CR310" s="238"/>
      <c r="CS310" s="238"/>
      <c r="CT310" s="238"/>
      <c r="CU310" s="238"/>
      <c r="CV310" s="238"/>
      <c r="CW310" s="238"/>
      <c r="CX310" s="238"/>
      <c r="CY310" s="238"/>
      <c r="CZ310" s="238"/>
      <c r="DA310" s="238"/>
    </row>
    <row r="311" spans="2:105">
      <c r="B311" s="226"/>
      <c r="BP311" s="82"/>
      <c r="BQ311" s="238"/>
      <c r="BR311" s="238"/>
      <c r="BS311" s="238"/>
      <c r="BT311" s="238"/>
      <c r="BU311" s="238"/>
      <c r="BV311" s="238"/>
      <c r="BW311" s="238"/>
      <c r="BX311" s="238"/>
      <c r="BY311" s="238"/>
      <c r="BZ311" s="238"/>
      <c r="CA311" s="238"/>
      <c r="CB311" s="238"/>
      <c r="CC311" s="238"/>
      <c r="CD311" s="238"/>
      <c r="CE311" s="238"/>
      <c r="CF311" s="238"/>
      <c r="CG311" s="238"/>
      <c r="CH311" s="238"/>
      <c r="CI311" s="238"/>
      <c r="CJ311" s="238"/>
      <c r="CK311" s="238"/>
      <c r="CL311" s="238"/>
      <c r="CM311" s="238"/>
      <c r="CN311" s="238"/>
      <c r="CO311" s="238"/>
      <c r="CP311" s="238"/>
      <c r="CQ311" s="238"/>
      <c r="CR311" s="238"/>
      <c r="CS311" s="238"/>
      <c r="CT311" s="238"/>
      <c r="CU311" s="238"/>
      <c r="CV311" s="238"/>
      <c r="CW311" s="238"/>
      <c r="CX311" s="238"/>
      <c r="CY311" s="238"/>
      <c r="CZ311" s="238"/>
      <c r="DA311" s="238"/>
    </row>
    <row r="312" spans="2:105">
      <c r="B312" s="226"/>
      <c r="BP312" s="82"/>
      <c r="BQ312" s="238"/>
      <c r="BR312" s="238"/>
      <c r="BS312" s="238"/>
      <c r="BT312" s="238"/>
      <c r="BU312" s="238"/>
      <c r="BV312" s="238"/>
      <c r="BW312" s="238"/>
      <c r="BX312" s="238"/>
      <c r="BY312" s="238"/>
      <c r="BZ312" s="238"/>
      <c r="CA312" s="238"/>
      <c r="CB312" s="238"/>
      <c r="CC312" s="238"/>
      <c r="CD312" s="238"/>
      <c r="CE312" s="238"/>
      <c r="CF312" s="238"/>
      <c r="CG312" s="238"/>
      <c r="CH312" s="238"/>
      <c r="CI312" s="238"/>
      <c r="CJ312" s="238"/>
      <c r="CK312" s="238"/>
      <c r="CL312" s="238"/>
      <c r="CM312" s="238"/>
      <c r="CN312" s="238"/>
      <c r="CO312" s="238"/>
      <c r="CP312" s="238"/>
      <c r="CQ312" s="238"/>
      <c r="CR312" s="238"/>
      <c r="CS312" s="238"/>
      <c r="CT312" s="238"/>
      <c r="CU312" s="238"/>
      <c r="CV312" s="238"/>
      <c r="CW312" s="238"/>
      <c r="CX312" s="238"/>
      <c r="CY312" s="238"/>
      <c r="CZ312" s="238"/>
      <c r="DA312" s="238"/>
    </row>
    <row r="313" spans="2:105">
      <c r="B313" s="226"/>
      <c r="BP313" s="82"/>
      <c r="BQ313" s="238"/>
      <c r="BR313" s="238"/>
      <c r="BS313" s="238"/>
      <c r="BT313" s="238"/>
      <c r="BU313" s="238"/>
      <c r="BV313" s="238"/>
      <c r="BW313" s="238"/>
      <c r="BX313" s="238"/>
      <c r="BY313" s="238"/>
      <c r="BZ313" s="238"/>
      <c r="CA313" s="238"/>
      <c r="CB313" s="238"/>
      <c r="CC313" s="238"/>
      <c r="CD313" s="238"/>
      <c r="CE313" s="238"/>
      <c r="CF313" s="238"/>
      <c r="CG313" s="238"/>
      <c r="CH313" s="238"/>
      <c r="CI313" s="238"/>
      <c r="CJ313" s="238"/>
      <c r="CK313" s="238"/>
      <c r="CL313" s="238"/>
      <c r="CM313" s="238"/>
      <c r="CN313" s="238"/>
      <c r="CO313" s="238"/>
      <c r="CP313" s="238"/>
      <c r="CQ313" s="238"/>
      <c r="CR313" s="238"/>
      <c r="CS313" s="238"/>
      <c r="CT313" s="238"/>
      <c r="CU313" s="238"/>
      <c r="CV313" s="238"/>
      <c r="CW313" s="238"/>
      <c r="CX313" s="238"/>
      <c r="CY313" s="238"/>
      <c r="CZ313" s="238"/>
      <c r="DA313" s="238"/>
    </row>
    <row r="314" spans="2:105">
      <c r="B314" s="226"/>
      <c r="BP314" s="82"/>
      <c r="BQ314" s="238"/>
      <c r="BR314" s="238"/>
      <c r="BS314" s="238"/>
      <c r="BT314" s="238"/>
      <c r="BU314" s="238"/>
      <c r="BV314" s="238"/>
      <c r="BW314" s="238"/>
      <c r="BX314" s="238"/>
      <c r="BY314" s="238"/>
      <c r="BZ314" s="238"/>
      <c r="CA314" s="238"/>
      <c r="CB314" s="238"/>
      <c r="CC314" s="238"/>
      <c r="CD314" s="238"/>
      <c r="CE314" s="238"/>
      <c r="CF314" s="238"/>
      <c r="CG314" s="238"/>
      <c r="CH314" s="238"/>
      <c r="CI314" s="238"/>
      <c r="CJ314" s="238"/>
      <c r="CK314" s="238"/>
      <c r="CL314" s="238"/>
      <c r="CM314" s="238"/>
      <c r="CN314" s="238"/>
      <c r="CO314" s="238"/>
      <c r="CP314" s="238"/>
      <c r="CQ314" s="238"/>
      <c r="CR314" s="238"/>
      <c r="CS314" s="238"/>
      <c r="CT314" s="238"/>
      <c r="CU314" s="238"/>
      <c r="CV314" s="238"/>
      <c r="CW314" s="238"/>
      <c r="CX314" s="238"/>
      <c r="CY314" s="238"/>
      <c r="CZ314" s="238"/>
      <c r="DA314" s="238"/>
    </row>
    <row r="315" spans="2:105">
      <c r="B315" s="226"/>
      <c r="BP315" s="82"/>
      <c r="BQ315" s="238"/>
      <c r="BR315" s="238"/>
      <c r="BS315" s="238"/>
      <c r="BT315" s="238"/>
      <c r="BU315" s="238"/>
      <c r="BV315" s="238"/>
      <c r="BW315" s="238"/>
      <c r="BX315" s="238"/>
      <c r="BY315" s="238"/>
      <c r="BZ315" s="238"/>
      <c r="CA315" s="238"/>
      <c r="CB315" s="238"/>
      <c r="CC315" s="238"/>
      <c r="CD315" s="238"/>
      <c r="CE315" s="238"/>
      <c r="CF315" s="238"/>
      <c r="CG315" s="238"/>
      <c r="CH315" s="238"/>
      <c r="CI315" s="238"/>
      <c r="CJ315" s="238"/>
      <c r="CK315" s="238"/>
      <c r="CL315" s="238"/>
      <c r="CM315" s="238"/>
      <c r="CN315" s="238"/>
      <c r="CO315" s="238"/>
      <c r="CP315" s="238"/>
      <c r="CQ315" s="238"/>
      <c r="CR315" s="238"/>
      <c r="CS315" s="238"/>
      <c r="CT315" s="238"/>
      <c r="CU315" s="238"/>
      <c r="CV315" s="238"/>
      <c r="CW315" s="238"/>
      <c r="CX315" s="238"/>
      <c r="CY315" s="238"/>
      <c r="CZ315" s="238"/>
      <c r="DA315" s="238"/>
    </row>
    <row r="316" spans="2:105">
      <c r="B316" s="226"/>
      <c r="BP316" s="82"/>
      <c r="BQ316" s="238"/>
      <c r="BR316" s="238"/>
      <c r="BS316" s="238"/>
      <c r="BT316" s="238"/>
      <c r="BU316" s="238"/>
      <c r="BV316" s="238"/>
      <c r="BW316" s="238"/>
      <c r="BX316" s="238"/>
      <c r="BY316" s="238"/>
      <c r="BZ316" s="238"/>
      <c r="CA316" s="238"/>
      <c r="CB316" s="238"/>
      <c r="CC316" s="238"/>
      <c r="CD316" s="238"/>
      <c r="CE316" s="238"/>
      <c r="CF316" s="238"/>
      <c r="CG316" s="238"/>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row>
    <row r="317" spans="2:105">
      <c r="B317" s="226"/>
      <c r="BP317" s="82"/>
      <c r="BQ317" s="238"/>
      <c r="BR317" s="238"/>
      <c r="BS317" s="238"/>
      <c r="BT317" s="238"/>
      <c r="BU317" s="238"/>
      <c r="BV317" s="238"/>
      <c r="BW317" s="238"/>
      <c r="BX317" s="238"/>
      <c r="BY317" s="238"/>
      <c r="BZ317" s="238"/>
      <c r="CA317" s="238"/>
      <c r="CB317" s="238"/>
      <c r="CC317" s="238"/>
      <c r="CD317" s="238"/>
      <c r="CE317" s="238"/>
      <c r="CF317" s="238"/>
      <c r="CG317" s="238"/>
      <c r="CH317" s="238"/>
      <c r="CI317" s="238"/>
      <c r="CJ317" s="238"/>
      <c r="CK317" s="238"/>
      <c r="CL317" s="238"/>
      <c r="CM317" s="238"/>
      <c r="CN317" s="238"/>
      <c r="CO317" s="238"/>
      <c r="CP317" s="238"/>
      <c r="CQ317" s="238"/>
      <c r="CR317" s="238"/>
      <c r="CS317" s="238"/>
      <c r="CT317" s="238"/>
      <c r="CU317" s="238"/>
      <c r="CV317" s="238"/>
      <c r="CW317" s="238"/>
      <c r="CX317" s="238"/>
      <c r="CY317" s="238"/>
      <c r="CZ317" s="238"/>
      <c r="DA317" s="238"/>
    </row>
    <row r="318" spans="2:105">
      <c r="B318" s="226"/>
      <c r="BP318" s="82"/>
      <c r="BQ318" s="238"/>
      <c r="BR318" s="238"/>
      <c r="BS318" s="238"/>
      <c r="BT318" s="238"/>
      <c r="BU318" s="238"/>
      <c r="BV318" s="238"/>
      <c r="BW318" s="238"/>
      <c r="BX318" s="238"/>
      <c r="BY318" s="238"/>
      <c r="BZ318" s="238"/>
      <c r="CA318" s="238"/>
      <c r="CB318" s="238"/>
      <c r="CC318" s="238"/>
      <c r="CD318" s="238"/>
      <c r="CE318" s="238"/>
      <c r="CF318" s="238"/>
      <c r="CG318" s="238"/>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row>
    <row r="319" spans="2:105">
      <c r="B319" s="226"/>
      <c r="BP319" s="82"/>
      <c r="BQ319" s="238"/>
      <c r="BR319" s="238"/>
      <c r="BS319" s="238"/>
      <c r="BT319" s="238"/>
      <c r="BU319" s="238"/>
      <c r="BV319" s="238"/>
      <c r="BW319" s="238"/>
      <c r="BX319" s="238"/>
      <c r="BY319" s="238"/>
      <c r="BZ319" s="238"/>
      <c r="CA319" s="238"/>
      <c r="CB319" s="238"/>
      <c r="CC319" s="238"/>
      <c r="CD319" s="238"/>
      <c r="CE319" s="238"/>
      <c r="CF319" s="238"/>
      <c r="CG319" s="238"/>
      <c r="CH319" s="238"/>
      <c r="CI319" s="238"/>
      <c r="CJ319" s="238"/>
      <c r="CK319" s="238"/>
      <c r="CL319" s="238"/>
      <c r="CM319" s="238"/>
      <c r="CN319" s="238"/>
      <c r="CO319" s="238"/>
      <c r="CP319" s="238"/>
      <c r="CQ319" s="238"/>
      <c r="CR319" s="238"/>
      <c r="CS319" s="238"/>
      <c r="CT319" s="238"/>
      <c r="CU319" s="238"/>
      <c r="CV319" s="238"/>
      <c r="CW319" s="238"/>
      <c r="CX319" s="238"/>
      <c r="CY319" s="238"/>
      <c r="CZ319" s="238"/>
      <c r="DA319" s="238"/>
    </row>
    <row r="320" spans="2:105">
      <c r="B320" s="226"/>
      <c r="BP320" s="82"/>
      <c r="BQ320" s="238"/>
      <c r="BR320" s="238"/>
      <c r="BS320" s="238"/>
      <c r="BT320" s="238"/>
      <c r="BU320" s="238"/>
      <c r="BV320" s="238"/>
      <c r="BW320" s="238"/>
      <c r="BX320" s="238"/>
      <c r="BY320" s="238"/>
      <c r="BZ320" s="238"/>
      <c r="CA320" s="238"/>
      <c r="CB320" s="238"/>
      <c r="CC320" s="238"/>
      <c r="CD320" s="238"/>
      <c r="CE320" s="238"/>
      <c r="CF320" s="238"/>
      <c r="CG320" s="238"/>
      <c r="CH320" s="238"/>
      <c r="CI320" s="238"/>
      <c r="CJ320" s="238"/>
      <c r="CK320" s="238"/>
      <c r="CL320" s="238"/>
      <c r="CM320" s="238"/>
      <c r="CN320" s="238"/>
      <c r="CO320" s="238"/>
      <c r="CP320" s="238"/>
      <c r="CQ320" s="238"/>
      <c r="CR320" s="238"/>
      <c r="CS320" s="238"/>
      <c r="CT320" s="238"/>
      <c r="CU320" s="238"/>
      <c r="CV320" s="238"/>
      <c r="CW320" s="238"/>
      <c r="CX320" s="238"/>
      <c r="CY320" s="238"/>
      <c r="CZ320" s="238"/>
      <c r="DA320" s="238"/>
    </row>
    <row r="321" spans="2:105">
      <c r="B321" s="226"/>
      <c r="BP321" s="82"/>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38"/>
      <c r="CN321" s="238"/>
      <c r="CO321" s="238"/>
      <c r="CP321" s="238"/>
      <c r="CQ321" s="238"/>
      <c r="CR321" s="238"/>
      <c r="CS321" s="238"/>
      <c r="CT321" s="238"/>
      <c r="CU321" s="238"/>
      <c r="CV321" s="238"/>
      <c r="CW321" s="238"/>
      <c r="CX321" s="238"/>
      <c r="CY321" s="238"/>
      <c r="CZ321" s="238"/>
      <c r="DA321" s="238"/>
    </row>
    <row r="322" spans="2:105">
      <c r="B322" s="226"/>
      <c r="BP322" s="82"/>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row>
    <row r="323" spans="2:105">
      <c r="B323" s="226"/>
      <c r="BP323" s="82"/>
      <c r="BQ323" s="238"/>
      <c r="BR323" s="238"/>
      <c r="BS323" s="238"/>
      <c r="BT323" s="238"/>
      <c r="BU323" s="238"/>
      <c r="BV323" s="238"/>
      <c r="BW323" s="238"/>
      <c r="BX323" s="238"/>
      <c r="BY323" s="238"/>
      <c r="BZ323" s="238"/>
      <c r="CA323" s="238"/>
      <c r="CB323" s="238"/>
      <c r="CC323" s="238"/>
      <c r="CD323" s="238"/>
      <c r="CE323" s="238"/>
      <c r="CF323" s="238"/>
      <c r="CG323" s="238"/>
      <c r="CH323" s="238"/>
      <c r="CI323" s="238"/>
      <c r="CJ323" s="238"/>
      <c r="CK323" s="238"/>
      <c r="CL323" s="238"/>
      <c r="CM323" s="238"/>
      <c r="CN323" s="238"/>
      <c r="CO323" s="238"/>
      <c r="CP323" s="238"/>
      <c r="CQ323" s="238"/>
      <c r="CR323" s="238"/>
      <c r="CS323" s="238"/>
      <c r="CT323" s="238"/>
      <c r="CU323" s="238"/>
      <c r="CV323" s="238"/>
      <c r="CW323" s="238"/>
      <c r="CX323" s="238"/>
      <c r="CY323" s="238"/>
      <c r="CZ323" s="238"/>
      <c r="DA323" s="238"/>
    </row>
    <row r="324" spans="2:105">
      <c r="B324" s="226"/>
      <c r="BP324" s="82"/>
      <c r="BQ324" s="238"/>
      <c r="BR324" s="238"/>
      <c r="BS324" s="238"/>
      <c r="BT324" s="238"/>
      <c r="BU324" s="238"/>
      <c r="BV324" s="238"/>
      <c r="BW324" s="238"/>
      <c r="BX324" s="238"/>
      <c r="BY324" s="238"/>
      <c r="BZ324" s="238"/>
      <c r="CA324" s="238"/>
      <c r="CB324" s="238"/>
      <c r="CC324" s="238"/>
      <c r="CD324" s="238"/>
      <c r="CE324" s="238"/>
      <c r="CF324" s="238"/>
      <c r="CG324" s="238"/>
      <c r="CH324" s="238"/>
      <c r="CI324" s="238"/>
      <c r="CJ324" s="238"/>
      <c r="CK324" s="238"/>
      <c r="CL324" s="238"/>
      <c r="CM324" s="238"/>
      <c r="CN324" s="238"/>
      <c r="CO324" s="238"/>
      <c r="CP324" s="238"/>
      <c r="CQ324" s="238"/>
      <c r="CR324" s="238"/>
      <c r="CS324" s="238"/>
      <c r="CT324" s="238"/>
      <c r="CU324" s="238"/>
      <c r="CV324" s="238"/>
      <c r="CW324" s="238"/>
      <c r="CX324" s="238"/>
      <c r="CY324" s="238"/>
      <c r="CZ324" s="238"/>
      <c r="DA324" s="238"/>
    </row>
    <row r="325" spans="2:105">
      <c r="B325" s="226"/>
      <c r="BP325" s="82"/>
      <c r="BQ325" s="238"/>
      <c r="BR325" s="238"/>
      <c r="BS325" s="238"/>
      <c r="BT325" s="238"/>
      <c r="BU325" s="238"/>
      <c r="BV325" s="238"/>
      <c r="BW325" s="238"/>
      <c r="BX325" s="238"/>
      <c r="BY325" s="238"/>
      <c r="BZ325" s="238"/>
      <c r="CA325" s="238"/>
      <c r="CB325" s="238"/>
      <c r="CC325" s="238"/>
      <c r="CD325" s="238"/>
      <c r="CE325" s="238"/>
      <c r="CF325" s="238"/>
      <c r="CG325" s="238"/>
      <c r="CH325" s="238"/>
      <c r="CI325" s="238"/>
      <c r="CJ325" s="238"/>
      <c r="CK325" s="238"/>
      <c r="CL325" s="238"/>
      <c r="CM325" s="238"/>
      <c r="CN325" s="238"/>
      <c r="CO325" s="238"/>
      <c r="CP325" s="238"/>
      <c r="CQ325" s="238"/>
      <c r="CR325" s="238"/>
      <c r="CS325" s="238"/>
      <c r="CT325" s="238"/>
      <c r="CU325" s="238"/>
      <c r="CV325" s="238"/>
      <c r="CW325" s="238"/>
      <c r="CX325" s="238"/>
      <c r="CY325" s="238"/>
      <c r="CZ325" s="238"/>
      <c r="DA325" s="238"/>
    </row>
    <row r="326" spans="2:105">
      <c r="B326" s="226"/>
      <c r="BP326" s="82"/>
      <c r="BQ326" s="238"/>
      <c r="BR326" s="238"/>
      <c r="BS326" s="238"/>
      <c r="BT326" s="238"/>
      <c r="BU326" s="238"/>
      <c r="BV326" s="238"/>
      <c r="BW326" s="238"/>
      <c r="BX326" s="238"/>
      <c r="BY326" s="238"/>
      <c r="BZ326" s="238"/>
      <c r="CA326" s="238"/>
      <c r="CB326" s="238"/>
      <c r="CC326" s="238"/>
      <c r="CD326" s="238"/>
      <c r="CE326" s="238"/>
      <c r="CF326" s="238"/>
      <c r="CG326" s="238"/>
      <c r="CH326" s="238"/>
      <c r="CI326" s="238"/>
      <c r="CJ326" s="238"/>
      <c r="CK326" s="238"/>
      <c r="CL326" s="238"/>
      <c r="CM326" s="238"/>
      <c r="CN326" s="238"/>
      <c r="CO326" s="238"/>
      <c r="CP326" s="238"/>
      <c r="CQ326" s="238"/>
      <c r="CR326" s="238"/>
      <c r="CS326" s="238"/>
      <c r="CT326" s="238"/>
      <c r="CU326" s="238"/>
      <c r="CV326" s="238"/>
      <c r="CW326" s="238"/>
      <c r="CX326" s="238"/>
      <c r="CY326" s="238"/>
      <c r="CZ326" s="238"/>
      <c r="DA326" s="238"/>
    </row>
    <row r="327" spans="2:105">
      <c r="B327" s="226"/>
      <c r="BP327" s="82"/>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row>
    <row r="328" spans="2:105">
      <c r="B328" s="226"/>
      <c r="BP328" s="82"/>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row>
    <row r="329" spans="2:105">
      <c r="B329" s="226"/>
      <c r="BP329" s="82"/>
      <c r="BQ329" s="238"/>
      <c r="BR329" s="238"/>
      <c r="BS329" s="238"/>
      <c r="BT329" s="238"/>
      <c r="BU329" s="238"/>
      <c r="BV329" s="238"/>
      <c r="BW329" s="238"/>
      <c r="BX329" s="238"/>
      <c r="BY329" s="238"/>
      <c r="BZ329" s="238"/>
      <c r="CA329" s="238"/>
      <c r="CB329" s="238"/>
      <c r="CC329" s="238"/>
      <c r="CD329" s="238"/>
      <c r="CE329" s="238"/>
      <c r="CF329" s="238"/>
      <c r="CG329" s="238"/>
      <c r="CH329" s="238"/>
      <c r="CI329" s="238"/>
      <c r="CJ329" s="238"/>
      <c r="CK329" s="238"/>
      <c r="CL329" s="238"/>
      <c r="CM329" s="238"/>
      <c r="CN329" s="238"/>
      <c r="CO329" s="238"/>
      <c r="CP329" s="238"/>
      <c r="CQ329" s="238"/>
      <c r="CR329" s="238"/>
      <c r="CS329" s="238"/>
      <c r="CT329" s="238"/>
      <c r="CU329" s="238"/>
      <c r="CV329" s="238"/>
      <c r="CW329" s="238"/>
      <c r="CX329" s="238"/>
      <c r="CY329" s="238"/>
      <c r="CZ329" s="238"/>
      <c r="DA329" s="238"/>
    </row>
    <row r="330" spans="2:105">
      <c r="B330" s="226"/>
      <c r="BP330" s="82"/>
      <c r="BQ330" s="238"/>
      <c r="BR330" s="238"/>
      <c r="BS330" s="238"/>
      <c r="BT330" s="238"/>
      <c r="BU330" s="238"/>
      <c r="BV330" s="238"/>
      <c r="BW330" s="238"/>
      <c r="BX330" s="238"/>
      <c r="BY330" s="238"/>
      <c r="BZ330" s="238"/>
      <c r="CA330" s="238"/>
      <c r="CB330" s="238"/>
      <c r="CC330" s="238"/>
      <c r="CD330" s="238"/>
      <c r="CE330" s="238"/>
      <c r="CF330" s="238"/>
      <c r="CG330" s="238"/>
      <c r="CH330" s="238"/>
      <c r="CI330" s="238"/>
      <c r="CJ330" s="238"/>
      <c r="CK330" s="238"/>
      <c r="CL330" s="238"/>
      <c r="CM330" s="238"/>
      <c r="CN330" s="238"/>
      <c r="CO330" s="238"/>
      <c r="CP330" s="238"/>
      <c r="CQ330" s="238"/>
      <c r="CR330" s="238"/>
      <c r="CS330" s="238"/>
      <c r="CT330" s="238"/>
      <c r="CU330" s="238"/>
      <c r="CV330" s="238"/>
      <c r="CW330" s="238"/>
      <c r="CX330" s="238"/>
      <c r="CY330" s="238"/>
      <c r="CZ330" s="238"/>
      <c r="DA330" s="238"/>
    </row>
    <row r="331" spans="2:105">
      <c r="B331" s="226"/>
      <c r="BP331" s="82"/>
      <c r="BQ331" s="238"/>
      <c r="BR331" s="238"/>
      <c r="BS331" s="238"/>
      <c r="BT331" s="238"/>
      <c r="BU331" s="238"/>
      <c r="BV331" s="238"/>
      <c r="BW331" s="238"/>
      <c r="BX331" s="238"/>
      <c r="BY331" s="238"/>
      <c r="BZ331" s="238"/>
      <c r="CA331" s="238"/>
      <c r="CB331" s="238"/>
      <c r="CC331" s="238"/>
      <c r="CD331" s="238"/>
      <c r="CE331" s="238"/>
      <c r="CF331" s="238"/>
      <c r="CG331" s="238"/>
      <c r="CH331" s="238"/>
      <c r="CI331" s="238"/>
      <c r="CJ331" s="238"/>
      <c r="CK331" s="238"/>
      <c r="CL331" s="238"/>
      <c r="CM331" s="238"/>
      <c r="CN331" s="238"/>
      <c r="CO331" s="238"/>
      <c r="CP331" s="238"/>
      <c r="CQ331" s="238"/>
      <c r="CR331" s="238"/>
      <c r="CS331" s="238"/>
      <c r="CT331" s="238"/>
      <c r="CU331" s="238"/>
      <c r="CV331" s="238"/>
      <c r="CW331" s="238"/>
      <c r="CX331" s="238"/>
      <c r="CY331" s="238"/>
      <c r="CZ331" s="238"/>
      <c r="DA331" s="238"/>
    </row>
    <row r="332" spans="2:105">
      <c r="B332" s="226"/>
      <c r="BP332" s="82"/>
      <c r="BQ332" s="238"/>
      <c r="BR332" s="238"/>
      <c r="BS332" s="238"/>
      <c r="BT332" s="238"/>
      <c r="BU332" s="238"/>
      <c r="BV332" s="238"/>
      <c r="BW332" s="238"/>
      <c r="BX332" s="238"/>
      <c r="BY332" s="238"/>
      <c r="BZ332" s="238"/>
      <c r="CA332" s="238"/>
      <c r="CB332" s="238"/>
      <c r="CC332" s="238"/>
      <c r="CD332" s="238"/>
      <c r="CE332" s="238"/>
      <c r="CF332" s="238"/>
      <c r="CG332" s="238"/>
      <c r="CH332" s="238"/>
      <c r="CI332" s="238"/>
      <c r="CJ332" s="238"/>
      <c r="CK332" s="238"/>
      <c r="CL332" s="238"/>
      <c r="CM332" s="238"/>
      <c r="CN332" s="238"/>
      <c r="CO332" s="238"/>
      <c r="CP332" s="238"/>
      <c r="CQ332" s="238"/>
      <c r="CR332" s="238"/>
      <c r="CS332" s="238"/>
      <c r="CT332" s="238"/>
      <c r="CU332" s="238"/>
      <c r="CV332" s="238"/>
      <c r="CW332" s="238"/>
      <c r="CX332" s="238"/>
      <c r="CY332" s="238"/>
      <c r="CZ332" s="238"/>
      <c r="DA332" s="238"/>
    </row>
    <row r="333" spans="2:105">
      <c r="B333" s="226"/>
      <c r="BP333" s="82"/>
      <c r="BQ333" s="238"/>
      <c r="BR333" s="238"/>
      <c r="BS333" s="238"/>
      <c r="BT333" s="238"/>
      <c r="BU333" s="238"/>
      <c r="BV333" s="238"/>
      <c r="BW333" s="238"/>
      <c r="BX333" s="238"/>
      <c r="BY333" s="238"/>
      <c r="BZ333" s="238"/>
      <c r="CA333" s="238"/>
      <c r="CB333" s="238"/>
      <c r="CC333" s="238"/>
      <c r="CD333" s="238"/>
      <c r="CE333" s="238"/>
      <c r="CF333" s="238"/>
      <c r="CG333" s="238"/>
      <c r="CH333" s="238"/>
      <c r="CI333" s="238"/>
      <c r="CJ333" s="238"/>
      <c r="CK333" s="238"/>
      <c r="CL333" s="238"/>
      <c r="CM333" s="238"/>
      <c r="CN333" s="238"/>
      <c r="CO333" s="238"/>
      <c r="CP333" s="238"/>
      <c r="CQ333" s="238"/>
      <c r="CR333" s="238"/>
      <c r="CS333" s="238"/>
      <c r="CT333" s="238"/>
      <c r="CU333" s="238"/>
      <c r="CV333" s="238"/>
      <c r="CW333" s="238"/>
      <c r="CX333" s="238"/>
      <c r="CY333" s="238"/>
      <c r="CZ333" s="238"/>
      <c r="DA333" s="238"/>
    </row>
    <row r="334" spans="2:105">
      <c r="B334" s="226"/>
      <c r="BP334" s="82"/>
      <c r="BQ334" s="238"/>
      <c r="BR334" s="238"/>
      <c r="BS334" s="238"/>
      <c r="BT334" s="238"/>
      <c r="BU334" s="238"/>
      <c r="BV334" s="238"/>
      <c r="BW334" s="238"/>
      <c r="BX334" s="238"/>
      <c r="BY334" s="238"/>
      <c r="BZ334" s="238"/>
      <c r="CA334" s="238"/>
      <c r="CB334" s="238"/>
      <c r="CC334" s="238"/>
      <c r="CD334" s="238"/>
      <c r="CE334" s="238"/>
      <c r="CF334" s="238"/>
      <c r="CG334" s="238"/>
      <c r="CH334" s="238"/>
      <c r="CI334" s="238"/>
      <c r="CJ334" s="238"/>
      <c r="CK334" s="238"/>
      <c r="CL334" s="238"/>
      <c r="CM334" s="238"/>
      <c r="CN334" s="238"/>
      <c r="CO334" s="238"/>
      <c r="CP334" s="238"/>
      <c r="CQ334" s="238"/>
      <c r="CR334" s="238"/>
      <c r="CS334" s="238"/>
      <c r="CT334" s="238"/>
      <c r="CU334" s="238"/>
      <c r="CV334" s="238"/>
      <c r="CW334" s="238"/>
      <c r="CX334" s="238"/>
      <c r="CY334" s="238"/>
      <c r="CZ334" s="238"/>
      <c r="DA334" s="238"/>
    </row>
    <row r="335" spans="2:105">
      <c r="B335" s="226"/>
      <c r="BP335" s="82"/>
      <c r="BQ335" s="238"/>
      <c r="BR335" s="238"/>
      <c r="BS335" s="238"/>
      <c r="BT335" s="238"/>
      <c r="BU335" s="238"/>
      <c r="BV335" s="238"/>
      <c r="BW335" s="238"/>
      <c r="BX335" s="238"/>
      <c r="BY335" s="238"/>
      <c r="BZ335" s="238"/>
      <c r="CA335" s="238"/>
      <c r="CB335" s="238"/>
      <c r="CC335" s="238"/>
      <c r="CD335" s="238"/>
      <c r="CE335" s="238"/>
      <c r="CF335" s="238"/>
      <c r="CG335" s="238"/>
      <c r="CH335" s="238"/>
      <c r="CI335" s="238"/>
      <c r="CJ335" s="238"/>
      <c r="CK335" s="238"/>
      <c r="CL335" s="238"/>
      <c r="CM335" s="238"/>
      <c r="CN335" s="238"/>
      <c r="CO335" s="238"/>
      <c r="CP335" s="238"/>
      <c r="CQ335" s="238"/>
      <c r="CR335" s="238"/>
      <c r="CS335" s="238"/>
      <c r="CT335" s="238"/>
      <c r="CU335" s="238"/>
      <c r="CV335" s="238"/>
      <c r="CW335" s="238"/>
      <c r="CX335" s="238"/>
      <c r="CY335" s="238"/>
      <c r="CZ335" s="238"/>
      <c r="DA335" s="238"/>
    </row>
    <row r="336" spans="2:105">
      <c r="B336" s="226"/>
      <c r="BP336" s="82"/>
      <c r="BQ336" s="238"/>
      <c r="BR336" s="238"/>
      <c r="BS336" s="238"/>
      <c r="BT336" s="238"/>
      <c r="BU336" s="238"/>
      <c r="BV336" s="238"/>
      <c r="BW336" s="238"/>
      <c r="BX336" s="238"/>
      <c r="BY336" s="238"/>
      <c r="BZ336" s="238"/>
      <c r="CA336" s="238"/>
      <c r="CB336" s="238"/>
      <c r="CC336" s="238"/>
      <c r="CD336" s="238"/>
      <c r="CE336" s="238"/>
      <c r="CF336" s="238"/>
      <c r="CG336" s="238"/>
      <c r="CH336" s="238"/>
      <c r="CI336" s="238"/>
      <c r="CJ336" s="238"/>
      <c r="CK336" s="238"/>
      <c r="CL336" s="238"/>
      <c r="CM336" s="238"/>
      <c r="CN336" s="238"/>
      <c r="CO336" s="238"/>
      <c r="CP336" s="238"/>
      <c r="CQ336" s="238"/>
      <c r="CR336" s="238"/>
      <c r="CS336" s="238"/>
      <c r="CT336" s="238"/>
      <c r="CU336" s="238"/>
      <c r="CV336" s="238"/>
      <c r="CW336" s="238"/>
      <c r="CX336" s="238"/>
      <c r="CY336" s="238"/>
      <c r="CZ336" s="238"/>
      <c r="DA336" s="238"/>
    </row>
    <row r="337" spans="2:105">
      <c r="B337" s="226"/>
      <c r="BP337" s="82"/>
      <c r="BQ337" s="238"/>
      <c r="BR337" s="238"/>
      <c r="BS337" s="238"/>
      <c r="BT337" s="238"/>
      <c r="BU337" s="238"/>
      <c r="BV337" s="238"/>
      <c r="BW337" s="238"/>
      <c r="BX337" s="238"/>
      <c r="BY337" s="238"/>
      <c r="BZ337" s="238"/>
      <c r="CA337" s="238"/>
      <c r="CB337" s="238"/>
      <c r="CC337" s="238"/>
      <c r="CD337" s="238"/>
      <c r="CE337" s="238"/>
      <c r="CF337" s="238"/>
      <c r="CG337" s="238"/>
      <c r="CH337" s="238"/>
      <c r="CI337" s="238"/>
      <c r="CJ337" s="238"/>
      <c r="CK337" s="238"/>
      <c r="CL337" s="238"/>
      <c r="CM337" s="238"/>
      <c r="CN337" s="238"/>
      <c r="CO337" s="238"/>
      <c r="CP337" s="238"/>
      <c r="CQ337" s="238"/>
      <c r="CR337" s="238"/>
      <c r="CS337" s="238"/>
      <c r="CT337" s="238"/>
      <c r="CU337" s="238"/>
      <c r="CV337" s="238"/>
      <c r="CW337" s="238"/>
      <c r="CX337" s="238"/>
      <c r="CY337" s="238"/>
      <c r="CZ337" s="238"/>
      <c r="DA337" s="238"/>
    </row>
    <row r="338" spans="2:105">
      <c r="B338" s="226"/>
      <c r="BP338" s="82"/>
      <c r="BQ338" s="238"/>
      <c r="BR338" s="238"/>
      <c r="BS338" s="238"/>
      <c r="BT338" s="238"/>
      <c r="BU338" s="238"/>
      <c r="BV338" s="238"/>
      <c r="BW338" s="238"/>
      <c r="BX338" s="238"/>
      <c r="BY338" s="238"/>
      <c r="BZ338" s="238"/>
      <c r="CA338" s="238"/>
      <c r="CB338" s="238"/>
      <c r="CC338" s="238"/>
      <c r="CD338" s="238"/>
      <c r="CE338" s="238"/>
      <c r="CF338" s="238"/>
      <c r="CG338" s="238"/>
      <c r="CH338" s="238"/>
      <c r="CI338" s="238"/>
      <c r="CJ338" s="238"/>
      <c r="CK338" s="238"/>
      <c r="CL338" s="238"/>
      <c r="CM338" s="238"/>
      <c r="CN338" s="238"/>
      <c r="CO338" s="238"/>
      <c r="CP338" s="238"/>
      <c r="CQ338" s="238"/>
      <c r="CR338" s="238"/>
      <c r="CS338" s="238"/>
      <c r="CT338" s="238"/>
      <c r="CU338" s="238"/>
      <c r="CV338" s="238"/>
      <c r="CW338" s="238"/>
      <c r="CX338" s="238"/>
      <c r="CY338" s="238"/>
      <c r="CZ338" s="238"/>
      <c r="DA338" s="238"/>
    </row>
    <row r="339" spans="2:105">
      <c r="B339" s="226"/>
      <c r="BP339" s="82"/>
      <c r="BQ339" s="238"/>
      <c r="BR339" s="238"/>
      <c r="BS339" s="238"/>
      <c r="BT339" s="238"/>
      <c r="BU339" s="238"/>
      <c r="BV339" s="238"/>
      <c r="BW339" s="238"/>
      <c r="BX339" s="238"/>
      <c r="BY339" s="238"/>
      <c r="BZ339" s="238"/>
      <c r="CA339" s="238"/>
      <c r="CB339" s="238"/>
      <c r="CC339" s="238"/>
      <c r="CD339" s="238"/>
      <c r="CE339" s="238"/>
      <c r="CF339" s="238"/>
      <c r="CG339" s="238"/>
      <c r="CH339" s="238"/>
      <c r="CI339" s="238"/>
      <c r="CJ339" s="238"/>
      <c r="CK339" s="238"/>
      <c r="CL339" s="238"/>
      <c r="CM339" s="238"/>
      <c r="CN339" s="238"/>
      <c r="CO339" s="238"/>
      <c r="CP339" s="238"/>
      <c r="CQ339" s="238"/>
      <c r="CR339" s="238"/>
      <c r="CS339" s="238"/>
      <c r="CT339" s="238"/>
      <c r="CU339" s="238"/>
      <c r="CV339" s="238"/>
      <c r="CW339" s="238"/>
      <c r="CX339" s="238"/>
      <c r="CY339" s="238"/>
      <c r="CZ339" s="238"/>
      <c r="DA339" s="238"/>
    </row>
    <row r="340" spans="2:105">
      <c r="B340" s="226"/>
      <c r="BP340" s="82"/>
      <c r="BQ340" s="238"/>
      <c r="BR340" s="238"/>
      <c r="BS340" s="238"/>
      <c r="BT340" s="238"/>
      <c r="BU340" s="238"/>
      <c r="BV340" s="238"/>
      <c r="BW340" s="238"/>
      <c r="BX340" s="238"/>
      <c r="BY340" s="238"/>
      <c r="BZ340" s="238"/>
      <c r="CA340" s="238"/>
      <c r="CB340" s="238"/>
      <c r="CC340" s="238"/>
      <c r="CD340" s="238"/>
      <c r="CE340" s="238"/>
      <c r="CF340" s="238"/>
      <c r="CG340" s="238"/>
      <c r="CH340" s="238"/>
      <c r="CI340" s="238"/>
      <c r="CJ340" s="238"/>
      <c r="CK340" s="238"/>
      <c r="CL340" s="238"/>
      <c r="CM340" s="238"/>
      <c r="CN340" s="238"/>
      <c r="CO340" s="238"/>
      <c r="CP340" s="238"/>
      <c r="CQ340" s="238"/>
      <c r="CR340" s="238"/>
      <c r="CS340" s="238"/>
      <c r="CT340" s="238"/>
      <c r="CU340" s="238"/>
      <c r="CV340" s="238"/>
      <c r="CW340" s="238"/>
      <c r="CX340" s="238"/>
      <c r="CY340" s="238"/>
      <c r="CZ340" s="238"/>
      <c r="DA340" s="238"/>
    </row>
    <row r="341" spans="2:105">
      <c r="B341" s="226"/>
      <c r="BP341" s="82"/>
      <c r="BQ341" s="238"/>
      <c r="BR341" s="238"/>
      <c r="BS341" s="238"/>
      <c r="BT341" s="238"/>
      <c r="BU341" s="238"/>
      <c r="BV341" s="238"/>
      <c r="BW341" s="238"/>
      <c r="BX341" s="238"/>
      <c r="BY341" s="238"/>
      <c r="BZ341" s="238"/>
      <c r="CA341" s="238"/>
      <c r="CB341" s="238"/>
      <c r="CC341" s="238"/>
      <c r="CD341" s="238"/>
      <c r="CE341" s="238"/>
      <c r="CF341" s="238"/>
      <c r="CG341" s="238"/>
      <c r="CH341" s="238"/>
      <c r="CI341" s="238"/>
      <c r="CJ341" s="238"/>
      <c r="CK341" s="238"/>
      <c r="CL341" s="238"/>
      <c r="CM341" s="238"/>
      <c r="CN341" s="238"/>
      <c r="CO341" s="238"/>
      <c r="CP341" s="238"/>
      <c r="CQ341" s="238"/>
      <c r="CR341" s="238"/>
      <c r="CS341" s="238"/>
      <c r="CT341" s="238"/>
      <c r="CU341" s="238"/>
      <c r="CV341" s="238"/>
      <c r="CW341" s="238"/>
      <c r="CX341" s="238"/>
      <c r="CY341" s="238"/>
      <c r="CZ341" s="238"/>
      <c r="DA341" s="238"/>
    </row>
    <row r="342" spans="2:105">
      <c r="B342" s="226"/>
      <c r="BP342" s="82"/>
      <c r="BQ342" s="238"/>
      <c r="BR342" s="238"/>
      <c r="BS342" s="238"/>
      <c r="BT342" s="238"/>
      <c r="BU342" s="238"/>
      <c r="BV342" s="238"/>
      <c r="BW342" s="238"/>
      <c r="BX342" s="238"/>
      <c r="BY342" s="238"/>
      <c r="BZ342" s="238"/>
      <c r="CA342" s="238"/>
      <c r="CB342" s="238"/>
      <c r="CC342" s="238"/>
      <c r="CD342" s="238"/>
      <c r="CE342" s="238"/>
      <c r="CF342" s="238"/>
      <c r="CG342" s="238"/>
      <c r="CH342" s="238"/>
      <c r="CI342" s="238"/>
      <c r="CJ342" s="238"/>
      <c r="CK342" s="238"/>
      <c r="CL342" s="238"/>
      <c r="CM342" s="238"/>
      <c r="CN342" s="238"/>
      <c r="CO342" s="238"/>
      <c r="CP342" s="238"/>
      <c r="CQ342" s="238"/>
      <c r="CR342" s="238"/>
      <c r="CS342" s="238"/>
      <c r="CT342" s="238"/>
      <c r="CU342" s="238"/>
      <c r="CV342" s="238"/>
      <c r="CW342" s="238"/>
      <c r="CX342" s="238"/>
      <c r="CY342" s="238"/>
      <c r="CZ342" s="238"/>
      <c r="DA342" s="238"/>
    </row>
    <row r="343" spans="2:105">
      <c r="B343" s="226"/>
      <c r="BP343" s="82"/>
      <c r="BQ343" s="238"/>
      <c r="BR343" s="238"/>
      <c r="BS343" s="238"/>
      <c r="BT343" s="238"/>
      <c r="BU343" s="238"/>
      <c r="BV343" s="238"/>
      <c r="BW343" s="238"/>
      <c r="BX343" s="238"/>
      <c r="BY343" s="238"/>
      <c r="BZ343" s="238"/>
      <c r="CA343" s="238"/>
      <c r="CB343" s="238"/>
      <c r="CC343" s="238"/>
      <c r="CD343" s="238"/>
      <c r="CE343" s="238"/>
      <c r="CF343" s="238"/>
      <c r="CG343" s="238"/>
      <c r="CH343" s="238"/>
      <c r="CI343" s="238"/>
      <c r="CJ343" s="238"/>
      <c r="CK343" s="238"/>
      <c r="CL343" s="238"/>
      <c r="CM343" s="238"/>
      <c r="CN343" s="238"/>
      <c r="CO343" s="238"/>
      <c r="CP343" s="238"/>
      <c r="CQ343" s="238"/>
      <c r="CR343" s="238"/>
      <c r="CS343" s="238"/>
      <c r="CT343" s="238"/>
      <c r="CU343" s="238"/>
      <c r="CV343" s="238"/>
      <c r="CW343" s="238"/>
      <c r="CX343" s="238"/>
      <c r="CY343" s="238"/>
      <c r="CZ343" s="238"/>
      <c r="DA343" s="238"/>
    </row>
    <row r="344" spans="2:105">
      <c r="B344" s="226"/>
      <c r="BP344" s="82"/>
      <c r="BQ344" s="238"/>
      <c r="BR344" s="238"/>
      <c r="BS344" s="238"/>
      <c r="BT344" s="238"/>
      <c r="BU344" s="238"/>
      <c r="BV344" s="238"/>
      <c r="BW344" s="238"/>
      <c r="BX344" s="238"/>
      <c r="BY344" s="238"/>
      <c r="BZ344" s="238"/>
      <c r="CA344" s="238"/>
      <c r="CB344" s="238"/>
      <c r="CC344" s="238"/>
      <c r="CD344" s="238"/>
      <c r="CE344" s="238"/>
      <c r="CF344" s="238"/>
      <c r="CG344" s="238"/>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row>
    <row r="345" spans="2:105">
      <c r="B345" s="226"/>
      <c r="BP345" s="82"/>
      <c r="BQ345" s="238"/>
      <c r="BR345" s="238"/>
      <c r="BS345" s="238"/>
      <c r="BT345" s="238"/>
      <c r="BU345" s="238"/>
      <c r="BV345" s="238"/>
      <c r="BW345" s="238"/>
      <c r="BX345" s="238"/>
      <c r="BY345" s="238"/>
      <c r="BZ345" s="238"/>
      <c r="CA345" s="238"/>
      <c r="CB345" s="238"/>
      <c r="CC345" s="238"/>
      <c r="CD345" s="238"/>
      <c r="CE345" s="238"/>
      <c r="CF345" s="238"/>
      <c r="CG345" s="238"/>
      <c r="CH345" s="238"/>
      <c r="CI345" s="238"/>
      <c r="CJ345" s="238"/>
      <c r="CK345" s="238"/>
      <c r="CL345" s="238"/>
      <c r="CM345" s="238"/>
      <c r="CN345" s="238"/>
      <c r="CO345" s="238"/>
      <c r="CP345" s="238"/>
      <c r="CQ345" s="238"/>
      <c r="CR345" s="238"/>
      <c r="CS345" s="238"/>
      <c r="CT345" s="238"/>
      <c r="CU345" s="238"/>
      <c r="CV345" s="238"/>
      <c r="CW345" s="238"/>
      <c r="CX345" s="238"/>
      <c r="CY345" s="238"/>
      <c r="CZ345" s="238"/>
      <c r="DA345" s="238"/>
    </row>
    <row r="346" spans="2:105">
      <c r="B346" s="226"/>
      <c r="BP346" s="82"/>
      <c r="BQ346" s="238"/>
      <c r="BR346" s="238"/>
      <c r="BS346" s="238"/>
      <c r="BT346" s="238"/>
      <c r="BU346" s="238"/>
      <c r="BV346" s="238"/>
      <c r="BW346" s="238"/>
      <c r="BX346" s="238"/>
      <c r="BY346" s="238"/>
      <c r="BZ346" s="238"/>
      <c r="CA346" s="238"/>
      <c r="CB346" s="238"/>
      <c r="CC346" s="238"/>
      <c r="CD346" s="238"/>
      <c r="CE346" s="238"/>
      <c r="CF346" s="238"/>
      <c r="CG346" s="238"/>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row>
    <row r="347" spans="2:105">
      <c r="B347" s="226"/>
      <c r="BP347" s="82"/>
      <c r="BQ347" s="238"/>
      <c r="BR347" s="238"/>
      <c r="BS347" s="238"/>
      <c r="BT347" s="238"/>
      <c r="BU347" s="238"/>
      <c r="BV347" s="238"/>
      <c r="BW347" s="238"/>
      <c r="BX347" s="238"/>
      <c r="BY347" s="238"/>
      <c r="BZ347" s="238"/>
      <c r="CA347" s="238"/>
      <c r="CB347" s="238"/>
      <c r="CC347" s="238"/>
      <c r="CD347" s="238"/>
      <c r="CE347" s="238"/>
      <c r="CF347" s="238"/>
      <c r="CG347" s="238"/>
      <c r="CH347" s="238"/>
      <c r="CI347" s="238"/>
      <c r="CJ347" s="238"/>
      <c r="CK347" s="238"/>
      <c r="CL347" s="238"/>
      <c r="CM347" s="238"/>
      <c r="CN347" s="238"/>
      <c r="CO347" s="238"/>
      <c r="CP347" s="238"/>
      <c r="CQ347" s="238"/>
      <c r="CR347" s="238"/>
      <c r="CS347" s="238"/>
      <c r="CT347" s="238"/>
      <c r="CU347" s="238"/>
      <c r="CV347" s="238"/>
      <c r="CW347" s="238"/>
      <c r="CX347" s="238"/>
      <c r="CY347" s="238"/>
      <c r="CZ347" s="238"/>
      <c r="DA347" s="238"/>
    </row>
    <row r="348" spans="2:105">
      <c r="B348" s="226"/>
      <c r="BP348" s="82"/>
      <c r="BQ348" s="238"/>
      <c r="BR348" s="238"/>
      <c r="BS348" s="238"/>
      <c r="BT348" s="238"/>
      <c r="BU348" s="238"/>
      <c r="BV348" s="238"/>
      <c r="BW348" s="238"/>
      <c r="BX348" s="238"/>
      <c r="BY348" s="238"/>
      <c r="BZ348" s="238"/>
      <c r="CA348" s="238"/>
      <c r="CB348" s="238"/>
      <c r="CC348" s="238"/>
      <c r="CD348" s="238"/>
      <c r="CE348" s="238"/>
      <c r="CF348" s="238"/>
      <c r="CG348" s="238"/>
      <c r="CH348" s="238"/>
      <c r="CI348" s="238"/>
      <c r="CJ348" s="238"/>
      <c r="CK348" s="238"/>
      <c r="CL348" s="238"/>
      <c r="CM348" s="238"/>
      <c r="CN348" s="238"/>
      <c r="CO348" s="238"/>
      <c r="CP348" s="238"/>
      <c r="CQ348" s="238"/>
      <c r="CR348" s="238"/>
      <c r="CS348" s="238"/>
      <c r="CT348" s="238"/>
      <c r="CU348" s="238"/>
      <c r="CV348" s="238"/>
      <c r="CW348" s="238"/>
      <c r="CX348" s="238"/>
      <c r="CY348" s="238"/>
      <c r="CZ348" s="238"/>
      <c r="DA348" s="238"/>
    </row>
    <row r="349" spans="2:105">
      <c r="B349" s="226"/>
      <c r="BP349" s="82"/>
      <c r="BQ349" s="238"/>
      <c r="BR349" s="238"/>
      <c r="BS349" s="238"/>
      <c r="BT349" s="238"/>
      <c r="BU349" s="238"/>
      <c r="BV349" s="238"/>
      <c r="BW349" s="238"/>
      <c r="BX349" s="238"/>
      <c r="BY349" s="238"/>
      <c r="BZ349" s="238"/>
      <c r="CA349" s="238"/>
      <c r="CB349" s="238"/>
      <c r="CC349" s="238"/>
      <c r="CD349" s="238"/>
      <c r="CE349" s="238"/>
      <c r="CF349" s="238"/>
      <c r="CG349" s="238"/>
      <c r="CH349" s="238"/>
      <c r="CI349" s="238"/>
      <c r="CJ349" s="238"/>
      <c r="CK349" s="238"/>
      <c r="CL349" s="238"/>
      <c r="CM349" s="238"/>
      <c r="CN349" s="238"/>
      <c r="CO349" s="238"/>
      <c r="CP349" s="238"/>
      <c r="CQ349" s="238"/>
      <c r="CR349" s="238"/>
      <c r="CS349" s="238"/>
      <c r="CT349" s="238"/>
      <c r="CU349" s="238"/>
      <c r="CV349" s="238"/>
      <c r="CW349" s="238"/>
      <c r="CX349" s="238"/>
      <c r="CY349" s="238"/>
      <c r="CZ349" s="238"/>
      <c r="DA349" s="238"/>
    </row>
    <row r="350" spans="2:105">
      <c r="B350" s="226"/>
      <c r="BP350" s="82"/>
      <c r="BQ350" s="238"/>
      <c r="BR350" s="238"/>
      <c r="BS350" s="238"/>
      <c r="BT350" s="238"/>
      <c r="BU350" s="238"/>
      <c r="BV350" s="238"/>
      <c r="BW350" s="238"/>
      <c r="BX350" s="238"/>
      <c r="BY350" s="238"/>
      <c r="BZ350" s="238"/>
      <c r="CA350" s="238"/>
      <c r="CB350" s="238"/>
      <c r="CC350" s="238"/>
      <c r="CD350" s="238"/>
      <c r="CE350" s="238"/>
      <c r="CF350" s="238"/>
      <c r="CG350" s="238"/>
      <c r="CH350" s="238"/>
      <c r="CI350" s="238"/>
      <c r="CJ350" s="238"/>
      <c r="CK350" s="238"/>
      <c r="CL350" s="238"/>
      <c r="CM350" s="238"/>
      <c r="CN350" s="238"/>
      <c r="CO350" s="238"/>
      <c r="CP350" s="238"/>
      <c r="CQ350" s="238"/>
      <c r="CR350" s="238"/>
      <c r="CS350" s="238"/>
      <c r="CT350" s="238"/>
      <c r="CU350" s="238"/>
      <c r="CV350" s="238"/>
      <c r="CW350" s="238"/>
      <c r="CX350" s="238"/>
      <c r="CY350" s="238"/>
      <c r="CZ350" s="238"/>
      <c r="DA350" s="238"/>
    </row>
    <row r="351" spans="2:105">
      <c r="B351" s="226"/>
      <c r="BP351" s="82"/>
      <c r="BQ351" s="238"/>
      <c r="BR351" s="238"/>
      <c r="BS351" s="238"/>
      <c r="BT351" s="238"/>
      <c r="BU351" s="238"/>
      <c r="BV351" s="238"/>
      <c r="BW351" s="238"/>
      <c r="BX351" s="238"/>
      <c r="BY351" s="238"/>
      <c r="BZ351" s="238"/>
      <c r="CA351" s="238"/>
      <c r="CB351" s="238"/>
      <c r="CC351" s="238"/>
      <c r="CD351" s="238"/>
      <c r="CE351" s="238"/>
      <c r="CF351" s="238"/>
      <c r="CG351" s="238"/>
      <c r="CH351" s="238"/>
      <c r="CI351" s="238"/>
      <c r="CJ351" s="238"/>
      <c r="CK351" s="238"/>
      <c r="CL351" s="238"/>
      <c r="CM351" s="238"/>
      <c r="CN351" s="238"/>
      <c r="CO351" s="238"/>
      <c r="CP351" s="238"/>
      <c r="CQ351" s="238"/>
      <c r="CR351" s="238"/>
      <c r="CS351" s="238"/>
      <c r="CT351" s="238"/>
      <c r="CU351" s="238"/>
      <c r="CV351" s="238"/>
      <c r="CW351" s="238"/>
      <c r="CX351" s="238"/>
      <c r="CY351" s="238"/>
      <c r="CZ351" s="238"/>
      <c r="DA351" s="238"/>
    </row>
    <row r="352" spans="2:105">
      <c r="B352" s="226"/>
      <c r="BP352" s="82"/>
      <c r="BQ352" s="238"/>
      <c r="BR352" s="238"/>
      <c r="BS352" s="238"/>
      <c r="BT352" s="238"/>
      <c r="BU352" s="238"/>
      <c r="BV352" s="238"/>
      <c r="BW352" s="238"/>
      <c r="BX352" s="238"/>
      <c r="BY352" s="238"/>
      <c r="BZ352" s="238"/>
      <c r="CA352" s="238"/>
      <c r="CB352" s="238"/>
      <c r="CC352" s="238"/>
      <c r="CD352" s="238"/>
      <c r="CE352" s="238"/>
      <c r="CF352" s="238"/>
      <c r="CG352" s="238"/>
      <c r="CH352" s="238"/>
      <c r="CI352" s="238"/>
      <c r="CJ352" s="238"/>
      <c r="CK352" s="238"/>
      <c r="CL352" s="238"/>
      <c r="CM352" s="238"/>
      <c r="CN352" s="238"/>
      <c r="CO352" s="238"/>
      <c r="CP352" s="238"/>
      <c r="CQ352" s="238"/>
      <c r="CR352" s="238"/>
      <c r="CS352" s="238"/>
      <c r="CT352" s="238"/>
      <c r="CU352" s="238"/>
      <c r="CV352" s="238"/>
      <c r="CW352" s="238"/>
      <c r="CX352" s="238"/>
      <c r="CY352" s="238"/>
      <c r="CZ352" s="238"/>
      <c r="DA352" s="238"/>
    </row>
    <row r="353" spans="2:105">
      <c r="B353" s="226"/>
      <c r="BP353" s="82"/>
      <c r="BQ353" s="238"/>
      <c r="BR353" s="238"/>
      <c r="BS353" s="238"/>
      <c r="BT353" s="238"/>
      <c r="BU353" s="238"/>
      <c r="BV353" s="238"/>
      <c r="BW353" s="238"/>
      <c r="BX353" s="238"/>
      <c r="BY353" s="238"/>
      <c r="BZ353" s="238"/>
      <c r="CA353" s="238"/>
      <c r="CB353" s="238"/>
      <c r="CC353" s="238"/>
      <c r="CD353" s="238"/>
      <c r="CE353" s="238"/>
      <c r="CF353" s="238"/>
      <c r="CG353" s="238"/>
      <c r="CH353" s="238"/>
      <c r="CI353" s="238"/>
      <c r="CJ353" s="238"/>
      <c r="CK353" s="238"/>
      <c r="CL353" s="238"/>
      <c r="CM353" s="238"/>
      <c r="CN353" s="238"/>
      <c r="CO353" s="238"/>
      <c r="CP353" s="238"/>
      <c r="CQ353" s="238"/>
      <c r="CR353" s="238"/>
      <c r="CS353" s="238"/>
      <c r="CT353" s="238"/>
      <c r="CU353" s="238"/>
      <c r="CV353" s="238"/>
      <c r="CW353" s="238"/>
      <c r="CX353" s="238"/>
      <c r="CY353" s="238"/>
      <c r="CZ353" s="238"/>
      <c r="DA353" s="238"/>
    </row>
    <row r="354" spans="2:105">
      <c r="B354" s="226"/>
      <c r="BP354" s="82"/>
      <c r="BQ354" s="238"/>
      <c r="BR354" s="238"/>
      <c r="BS354" s="238"/>
      <c r="BT354" s="238"/>
      <c r="BU354" s="238"/>
      <c r="BV354" s="238"/>
      <c r="BW354" s="238"/>
      <c r="BX354" s="238"/>
      <c r="BY354" s="238"/>
      <c r="BZ354" s="238"/>
      <c r="CA354" s="238"/>
      <c r="CB354" s="238"/>
      <c r="CC354" s="238"/>
      <c r="CD354" s="238"/>
      <c r="CE354" s="238"/>
      <c r="CF354" s="238"/>
      <c r="CG354" s="238"/>
      <c r="CH354" s="238"/>
      <c r="CI354" s="238"/>
      <c r="CJ354" s="238"/>
      <c r="CK354" s="238"/>
      <c r="CL354" s="238"/>
      <c r="CM354" s="238"/>
      <c r="CN354" s="238"/>
      <c r="CO354" s="238"/>
      <c r="CP354" s="238"/>
      <c r="CQ354" s="238"/>
      <c r="CR354" s="238"/>
      <c r="CS354" s="238"/>
      <c r="CT354" s="238"/>
      <c r="CU354" s="238"/>
      <c r="CV354" s="238"/>
      <c r="CW354" s="238"/>
      <c r="CX354" s="238"/>
      <c r="CY354" s="238"/>
      <c r="CZ354" s="238"/>
      <c r="DA354" s="238"/>
    </row>
    <row r="355" spans="2:105">
      <c r="B355" s="226"/>
      <c r="BP355" s="82"/>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row>
    <row r="356" spans="2:105">
      <c r="B356" s="226"/>
      <c r="BP356" s="82"/>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row>
    <row r="357" spans="2:105">
      <c r="B357" s="226"/>
      <c r="BP357" s="82"/>
      <c r="BQ357" s="238"/>
      <c r="BR357" s="238"/>
      <c r="BS357" s="238"/>
      <c r="BT357" s="238"/>
      <c r="BU357" s="238"/>
      <c r="BV357" s="238"/>
      <c r="BW357" s="238"/>
      <c r="BX357" s="238"/>
      <c r="BY357" s="238"/>
      <c r="BZ357" s="238"/>
      <c r="CA357" s="238"/>
      <c r="CB357" s="238"/>
      <c r="CC357" s="238"/>
      <c r="CD357" s="238"/>
      <c r="CE357" s="238"/>
      <c r="CF357" s="238"/>
      <c r="CG357" s="238"/>
      <c r="CH357" s="238"/>
      <c r="CI357" s="238"/>
      <c r="CJ357" s="238"/>
      <c r="CK357" s="238"/>
      <c r="CL357" s="238"/>
      <c r="CM357" s="238"/>
      <c r="CN357" s="238"/>
      <c r="CO357" s="238"/>
      <c r="CP357" s="238"/>
      <c r="CQ357" s="238"/>
      <c r="CR357" s="238"/>
      <c r="CS357" s="238"/>
      <c r="CT357" s="238"/>
      <c r="CU357" s="238"/>
      <c r="CV357" s="238"/>
      <c r="CW357" s="238"/>
      <c r="CX357" s="238"/>
      <c r="CY357" s="238"/>
      <c r="CZ357" s="238"/>
      <c r="DA357" s="238"/>
    </row>
    <row r="358" spans="2:105">
      <c r="B358" s="226"/>
      <c r="BP358" s="82"/>
      <c r="BQ358" s="238"/>
      <c r="BR358" s="238"/>
      <c r="BS358" s="238"/>
      <c r="BT358" s="238"/>
      <c r="BU358" s="238"/>
      <c r="BV358" s="238"/>
      <c r="BW358" s="238"/>
      <c r="BX358" s="238"/>
      <c r="BY358" s="238"/>
      <c r="BZ358" s="238"/>
      <c r="CA358" s="238"/>
      <c r="CB358" s="238"/>
      <c r="CC358" s="238"/>
      <c r="CD358" s="238"/>
      <c r="CE358" s="238"/>
      <c r="CF358" s="238"/>
      <c r="CG358" s="238"/>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row>
    <row r="359" spans="2:105">
      <c r="B359" s="226"/>
      <c r="BP359" s="82"/>
      <c r="BQ359" s="238"/>
      <c r="BR359" s="238"/>
      <c r="BS359" s="238"/>
      <c r="BT359" s="238"/>
      <c r="BU359" s="238"/>
      <c r="BV359" s="238"/>
      <c r="BW359" s="238"/>
      <c r="BX359" s="238"/>
      <c r="BY359" s="238"/>
      <c r="BZ359" s="238"/>
      <c r="CA359" s="238"/>
      <c r="CB359" s="238"/>
      <c r="CC359" s="238"/>
      <c r="CD359" s="238"/>
      <c r="CE359" s="238"/>
      <c r="CF359" s="238"/>
      <c r="CG359" s="238"/>
      <c r="CH359" s="238"/>
      <c r="CI359" s="238"/>
      <c r="CJ359" s="238"/>
      <c r="CK359" s="238"/>
      <c r="CL359" s="238"/>
      <c r="CM359" s="238"/>
      <c r="CN359" s="238"/>
      <c r="CO359" s="238"/>
      <c r="CP359" s="238"/>
      <c r="CQ359" s="238"/>
      <c r="CR359" s="238"/>
      <c r="CS359" s="238"/>
      <c r="CT359" s="238"/>
      <c r="CU359" s="238"/>
      <c r="CV359" s="238"/>
      <c r="CW359" s="238"/>
      <c r="CX359" s="238"/>
      <c r="CY359" s="238"/>
      <c r="CZ359" s="238"/>
      <c r="DA359" s="238"/>
    </row>
    <row r="360" spans="2:105">
      <c r="B360" s="226"/>
      <c r="BP360" s="82"/>
      <c r="BQ360" s="238"/>
      <c r="BR360" s="238"/>
      <c r="BS360" s="238"/>
      <c r="BT360" s="238"/>
      <c r="BU360" s="238"/>
      <c r="BV360" s="238"/>
      <c r="BW360" s="238"/>
      <c r="BX360" s="238"/>
      <c r="BY360" s="238"/>
      <c r="BZ360" s="238"/>
      <c r="CA360" s="238"/>
      <c r="CB360" s="238"/>
      <c r="CC360" s="238"/>
      <c r="CD360" s="238"/>
      <c r="CE360" s="238"/>
      <c r="CF360" s="238"/>
      <c r="CG360" s="238"/>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row>
    <row r="361" spans="2:105">
      <c r="B361" s="226"/>
      <c r="BP361" s="82"/>
      <c r="BQ361" s="238"/>
      <c r="BR361" s="238"/>
      <c r="BS361" s="238"/>
      <c r="BT361" s="238"/>
      <c r="BU361" s="238"/>
      <c r="BV361" s="238"/>
      <c r="BW361" s="238"/>
      <c r="BX361" s="238"/>
      <c r="BY361" s="238"/>
      <c r="BZ361" s="238"/>
      <c r="CA361" s="238"/>
      <c r="CB361" s="238"/>
      <c r="CC361" s="238"/>
      <c r="CD361" s="238"/>
      <c r="CE361" s="238"/>
      <c r="CF361" s="238"/>
      <c r="CG361" s="238"/>
      <c r="CH361" s="238"/>
      <c r="CI361" s="238"/>
      <c r="CJ361" s="238"/>
      <c r="CK361" s="238"/>
      <c r="CL361" s="238"/>
      <c r="CM361" s="238"/>
      <c r="CN361" s="238"/>
      <c r="CO361" s="238"/>
      <c r="CP361" s="238"/>
      <c r="CQ361" s="238"/>
      <c r="CR361" s="238"/>
      <c r="CS361" s="238"/>
      <c r="CT361" s="238"/>
      <c r="CU361" s="238"/>
      <c r="CV361" s="238"/>
      <c r="CW361" s="238"/>
      <c r="CX361" s="238"/>
      <c r="CY361" s="238"/>
      <c r="CZ361" s="238"/>
      <c r="DA361" s="238"/>
    </row>
    <row r="362" spans="2:105">
      <c r="B362" s="226"/>
      <c r="BP362" s="82"/>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row>
    <row r="363" spans="2:105">
      <c r="B363" s="226"/>
      <c r="BP363" s="82"/>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row>
    <row r="364" spans="2:105">
      <c r="B364" s="226"/>
      <c r="BP364" s="82"/>
      <c r="BQ364" s="238"/>
      <c r="BR364" s="238"/>
      <c r="BS364" s="238"/>
      <c r="BT364" s="238"/>
      <c r="BU364" s="238"/>
      <c r="BV364" s="238"/>
      <c r="BW364" s="238"/>
      <c r="BX364" s="238"/>
      <c r="BY364" s="238"/>
      <c r="BZ364" s="238"/>
      <c r="CA364" s="238"/>
      <c r="CB364" s="238"/>
      <c r="CC364" s="238"/>
      <c r="CD364" s="238"/>
      <c r="CE364" s="238"/>
      <c r="CF364" s="238"/>
      <c r="CG364" s="238"/>
      <c r="CH364" s="238"/>
      <c r="CI364" s="238"/>
      <c r="CJ364" s="238"/>
      <c r="CK364" s="238"/>
      <c r="CL364" s="238"/>
      <c r="CM364" s="238"/>
      <c r="CN364" s="238"/>
      <c r="CO364" s="238"/>
      <c r="CP364" s="238"/>
      <c r="CQ364" s="238"/>
      <c r="CR364" s="238"/>
      <c r="CS364" s="238"/>
      <c r="CT364" s="238"/>
      <c r="CU364" s="238"/>
      <c r="CV364" s="238"/>
      <c r="CW364" s="238"/>
      <c r="CX364" s="238"/>
      <c r="CY364" s="238"/>
      <c r="CZ364" s="238"/>
      <c r="DA364" s="238"/>
    </row>
    <row r="365" spans="2:105">
      <c r="B365" s="226"/>
      <c r="BP365" s="82"/>
      <c r="BQ365" s="238"/>
      <c r="BR365" s="238"/>
      <c r="BS365" s="238"/>
      <c r="BT365" s="238"/>
      <c r="BU365" s="238"/>
      <c r="BV365" s="238"/>
      <c r="BW365" s="238"/>
      <c r="BX365" s="238"/>
      <c r="BY365" s="238"/>
      <c r="BZ365" s="238"/>
      <c r="CA365" s="238"/>
      <c r="CB365" s="238"/>
      <c r="CC365" s="238"/>
      <c r="CD365" s="238"/>
      <c r="CE365" s="238"/>
      <c r="CF365" s="238"/>
      <c r="CG365" s="238"/>
      <c r="CH365" s="238"/>
      <c r="CI365" s="238"/>
      <c r="CJ365" s="238"/>
      <c r="CK365" s="238"/>
      <c r="CL365" s="238"/>
      <c r="CM365" s="238"/>
      <c r="CN365" s="238"/>
      <c r="CO365" s="238"/>
      <c r="CP365" s="238"/>
      <c r="CQ365" s="238"/>
      <c r="CR365" s="238"/>
      <c r="CS365" s="238"/>
      <c r="CT365" s="238"/>
      <c r="CU365" s="238"/>
      <c r="CV365" s="238"/>
      <c r="CW365" s="238"/>
      <c r="CX365" s="238"/>
      <c r="CY365" s="238"/>
      <c r="CZ365" s="238"/>
      <c r="DA365" s="238"/>
    </row>
    <row r="366" spans="2:105">
      <c r="B366" s="226"/>
      <c r="BP366" s="82"/>
      <c r="BQ366" s="238"/>
      <c r="BR366" s="238"/>
      <c r="BS366" s="238"/>
      <c r="BT366" s="238"/>
      <c r="BU366" s="238"/>
      <c r="BV366" s="238"/>
      <c r="BW366" s="238"/>
      <c r="BX366" s="238"/>
      <c r="BY366" s="238"/>
      <c r="BZ366" s="238"/>
      <c r="CA366" s="238"/>
      <c r="CB366" s="238"/>
      <c r="CC366" s="238"/>
      <c r="CD366" s="238"/>
      <c r="CE366" s="238"/>
      <c r="CF366" s="238"/>
      <c r="CG366" s="238"/>
      <c r="CH366" s="238"/>
      <c r="CI366" s="238"/>
      <c r="CJ366" s="238"/>
      <c r="CK366" s="238"/>
      <c r="CL366" s="238"/>
      <c r="CM366" s="238"/>
      <c r="CN366" s="238"/>
      <c r="CO366" s="238"/>
      <c r="CP366" s="238"/>
      <c r="CQ366" s="238"/>
      <c r="CR366" s="238"/>
      <c r="CS366" s="238"/>
      <c r="CT366" s="238"/>
      <c r="CU366" s="238"/>
      <c r="CV366" s="238"/>
      <c r="CW366" s="238"/>
      <c r="CX366" s="238"/>
      <c r="CY366" s="238"/>
      <c r="CZ366" s="238"/>
      <c r="DA366" s="238"/>
    </row>
    <row r="367" spans="2:105">
      <c r="B367" s="226"/>
      <c r="BP367" s="82"/>
      <c r="BQ367" s="238"/>
      <c r="BR367" s="238"/>
      <c r="BS367" s="238"/>
      <c r="BT367" s="238"/>
      <c r="BU367" s="238"/>
      <c r="BV367" s="238"/>
      <c r="BW367" s="238"/>
      <c r="BX367" s="238"/>
      <c r="BY367" s="238"/>
      <c r="BZ367" s="238"/>
      <c r="CA367" s="238"/>
      <c r="CB367" s="238"/>
      <c r="CC367" s="238"/>
      <c r="CD367" s="238"/>
      <c r="CE367" s="238"/>
      <c r="CF367" s="238"/>
      <c r="CG367" s="238"/>
      <c r="CH367" s="238"/>
      <c r="CI367" s="238"/>
      <c r="CJ367" s="238"/>
      <c r="CK367" s="238"/>
      <c r="CL367" s="238"/>
      <c r="CM367" s="238"/>
      <c r="CN367" s="238"/>
      <c r="CO367" s="238"/>
      <c r="CP367" s="238"/>
      <c r="CQ367" s="238"/>
      <c r="CR367" s="238"/>
      <c r="CS367" s="238"/>
      <c r="CT367" s="238"/>
      <c r="CU367" s="238"/>
      <c r="CV367" s="238"/>
      <c r="CW367" s="238"/>
      <c r="CX367" s="238"/>
      <c r="CY367" s="238"/>
      <c r="CZ367" s="238"/>
      <c r="DA367" s="238"/>
    </row>
    <row r="368" spans="2:105">
      <c r="B368" s="226"/>
      <c r="BP368" s="82"/>
      <c r="BQ368" s="238"/>
      <c r="BR368" s="238"/>
      <c r="BS368" s="238"/>
      <c r="BT368" s="238"/>
      <c r="BU368" s="238"/>
      <c r="BV368" s="238"/>
      <c r="BW368" s="238"/>
      <c r="BX368" s="238"/>
      <c r="BY368" s="238"/>
      <c r="BZ368" s="238"/>
      <c r="CA368" s="238"/>
      <c r="CB368" s="238"/>
      <c r="CC368" s="238"/>
      <c r="CD368" s="238"/>
      <c r="CE368" s="238"/>
      <c r="CF368" s="238"/>
      <c r="CG368" s="238"/>
      <c r="CH368" s="238"/>
      <c r="CI368" s="238"/>
      <c r="CJ368" s="238"/>
      <c r="CK368" s="238"/>
      <c r="CL368" s="238"/>
      <c r="CM368" s="238"/>
      <c r="CN368" s="238"/>
      <c r="CO368" s="238"/>
      <c r="CP368" s="238"/>
      <c r="CQ368" s="238"/>
      <c r="CR368" s="238"/>
      <c r="CS368" s="238"/>
      <c r="CT368" s="238"/>
      <c r="CU368" s="238"/>
      <c r="CV368" s="238"/>
      <c r="CW368" s="238"/>
      <c r="CX368" s="238"/>
      <c r="CY368" s="238"/>
      <c r="CZ368" s="238"/>
      <c r="DA368" s="238"/>
    </row>
    <row r="369" spans="2:105">
      <c r="B369" s="226"/>
      <c r="BP369" s="82"/>
      <c r="BQ369" s="238"/>
      <c r="BR369" s="238"/>
      <c r="BS369" s="238"/>
      <c r="BT369" s="238"/>
      <c r="BU369" s="238"/>
      <c r="BV369" s="238"/>
      <c r="BW369" s="238"/>
      <c r="BX369" s="238"/>
      <c r="BY369" s="238"/>
      <c r="BZ369" s="238"/>
      <c r="CA369" s="238"/>
      <c r="CB369" s="238"/>
      <c r="CC369" s="238"/>
      <c r="CD369" s="238"/>
      <c r="CE369" s="238"/>
      <c r="CF369" s="238"/>
      <c r="CG369" s="238"/>
      <c r="CH369" s="238"/>
      <c r="CI369" s="238"/>
      <c r="CJ369" s="238"/>
      <c r="CK369" s="238"/>
      <c r="CL369" s="238"/>
      <c r="CM369" s="238"/>
      <c r="CN369" s="238"/>
      <c r="CO369" s="238"/>
      <c r="CP369" s="238"/>
      <c r="CQ369" s="238"/>
      <c r="CR369" s="238"/>
      <c r="CS369" s="238"/>
      <c r="CT369" s="238"/>
      <c r="CU369" s="238"/>
      <c r="CV369" s="238"/>
      <c r="CW369" s="238"/>
      <c r="CX369" s="238"/>
      <c r="CY369" s="238"/>
      <c r="CZ369" s="238"/>
      <c r="DA369" s="238"/>
    </row>
    <row r="370" spans="2:105">
      <c r="B370" s="226"/>
      <c r="BP370" s="82"/>
      <c r="BQ370" s="238"/>
      <c r="BR370" s="238"/>
      <c r="BS370" s="238"/>
      <c r="BT370" s="238"/>
      <c r="BU370" s="238"/>
      <c r="BV370" s="238"/>
      <c r="BW370" s="238"/>
      <c r="BX370" s="238"/>
      <c r="BY370" s="238"/>
      <c r="BZ370" s="238"/>
      <c r="CA370" s="238"/>
      <c r="CB370" s="238"/>
      <c r="CC370" s="238"/>
      <c r="CD370" s="238"/>
      <c r="CE370" s="238"/>
      <c r="CF370" s="238"/>
      <c r="CG370" s="238"/>
      <c r="CH370" s="238"/>
      <c r="CI370" s="238"/>
      <c r="CJ370" s="238"/>
      <c r="CK370" s="238"/>
      <c r="CL370" s="238"/>
      <c r="CM370" s="238"/>
      <c r="CN370" s="238"/>
      <c r="CO370" s="238"/>
      <c r="CP370" s="238"/>
      <c r="CQ370" s="238"/>
      <c r="CR370" s="238"/>
      <c r="CS370" s="238"/>
      <c r="CT370" s="238"/>
      <c r="CU370" s="238"/>
      <c r="CV370" s="238"/>
      <c r="CW370" s="238"/>
      <c r="CX370" s="238"/>
      <c r="CY370" s="238"/>
      <c r="CZ370" s="238"/>
      <c r="DA370" s="238"/>
    </row>
    <row r="371" spans="2:105">
      <c r="B371" s="226"/>
      <c r="BP371" s="82"/>
      <c r="BQ371" s="238"/>
      <c r="BR371" s="238"/>
      <c r="BS371" s="238"/>
      <c r="BT371" s="238"/>
      <c r="BU371" s="238"/>
      <c r="BV371" s="238"/>
      <c r="BW371" s="238"/>
      <c r="BX371" s="238"/>
      <c r="BY371" s="238"/>
      <c r="BZ371" s="238"/>
      <c r="CA371" s="238"/>
      <c r="CB371" s="238"/>
      <c r="CC371" s="238"/>
      <c r="CD371" s="238"/>
      <c r="CE371" s="238"/>
      <c r="CF371" s="238"/>
      <c r="CG371" s="238"/>
      <c r="CH371" s="238"/>
      <c r="CI371" s="238"/>
      <c r="CJ371" s="238"/>
      <c r="CK371" s="238"/>
      <c r="CL371" s="238"/>
      <c r="CM371" s="238"/>
      <c r="CN371" s="238"/>
      <c r="CO371" s="238"/>
      <c r="CP371" s="238"/>
      <c r="CQ371" s="238"/>
      <c r="CR371" s="238"/>
      <c r="CS371" s="238"/>
      <c r="CT371" s="238"/>
      <c r="CU371" s="238"/>
      <c r="CV371" s="238"/>
      <c r="CW371" s="238"/>
      <c r="CX371" s="238"/>
      <c r="CY371" s="238"/>
      <c r="CZ371" s="238"/>
      <c r="DA371" s="238"/>
    </row>
    <row r="372" spans="2:105">
      <c r="B372" s="226"/>
      <c r="BP372" s="82"/>
      <c r="BQ372" s="238"/>
      <c r="BR372" s="238"/>
      <c r="BS372" s="238"/>
      <c r="BT372" s="238"/>
      <c r="BU372" s="238"/>
      <c r="BV372" s="238"/>
      <c r="BW372" s="238"/>
      <c r="BX372" s="238"/>
      <c r="BY372" s="238"/>
      <c r="BZ372" s="238"/>
      <c r="CA372" s="238"/>
      <c r="CB372" s="238"/>
      <c r="CC372" s="238"/>
      <c r="CD372" s="238"/>
      <c r="CE372" s="238"/>
      <c r="CF372" s="238"/>
      <c r="CG372" s="238"/>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row>
    <row r="373" spans="2:105">
      <c r="B373" s="226"/>
      <c r="BP373" s="82"/>
      <c r="BQ373" s="238"/>
      <c r="BR373" s="238"/>
      <c r="BS373" s="238"/>
      <c r="BT373" s="238"/>
      <c r="BU373" s="238"/>
      <c r="BV373" s="238"/>
      <c r="BW373" s="238"/>
      <c r="BX373" s="238"/>
      <c r="BY373" s="238"/>
      <c r="BZ373" s="238"/>
      <c r="CA373" s="238"/>
      <c r="CB373" s="238"/>
      <c r="CC373" s="238"/>
      <c r="CD373" s="238"/>
      <c r="CE373" s="238"/>
      <c r="CF373" s="238"/>
      <c r="CG373" s="238"/>
      <c r="CH373" s="238"/>
      <c r="CI373" s="238"/>
      <c r="CJ373" s="238"/>
      <c r="CK373" s="238"/>
      <c r="CL373" s="238"/>
      <c r="CM373" s="238"/>
      <c r="CN373" s="238"/>
      <c r="CO373" s="238"/>
      <c r="CP373" s="238"/>
      <c r="CQ373" s="238"/>
      <c r="CR373" s="238"/>
      <c r="CS373" s="238"/>
      <c r="CT373" s="238"/>
      <c r="CU373" s="238"/>
      <c r="CV373" s="238"/>
      <c r="CW373" s="238"/>
      <c r="CX373" s="238"/>
      <c r="CY373" s="238"/>
      <c r="CZ373" s="238"/>
      <c r="DA373" s="238"/>
    </row>
    <row r="374" spans="2:105">
      <c r="B374" s="226"/>
      <c r="BP374" s="82"/>
      <c r="BQ374" s="238"/>
      <c r="BR374" s="238"/>
      <c r="BS374" s="238"/>
      <c r="BT374" s="238"/>
      <c r="BU374" s="238"/>
      <c r="BV374" s="238"/>
      <c r="BW374" s="238"/>
      <c r="BX374" s="238"/>
      <c r="BY374" s="238"/>
      <c r="BZ374" s="238"/>
      <c r="CA374" s="238"/>
      <c r="CB374" s="238"/>
      <c r="CC374" s="238"/>
      <c r="CD374" s="238"/>
      <c r="CE374" s="238"/>
      <c r="CF374" s="238"/>
      <c r="CG374" s="238"/>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row>
    <row r="375" spans="2:105">
      <c r="B375" s="226"/>
      <c r="BP375" s="82"/>
      <c r="BQ375" s="238"/>
      <c r="BR375" s="238"/>
      <c r="BS375" s="238"/>
      <c r="BT375" s="238"/>
      <c r="BU375" s="238"/>
      <c r="BV375" s="238"/>
      <c r="BW375" s="238"/>
      <c r="BX375" s="238"/>
      <c r="BY375" s="238"/>
      <c r="BZ375" s="238"/>
      <c r="CA375" s="238"/>
      <c r="CB375" s="238"/>
      <c r="CC375" s="238"/>
      <c r="CD375" s="238"/>
      <c r="CE375" s="238"/>
      <c r="CF375" s="238"/>
      <c r="CG375" s="238"/>
      <c r="CH375" s="238"/>
      <c r="CI375" s="238"/>
      <c r="CJ375" s="238"/>
      <c r="CK375" s="238"/>
      <c r="CL375" s="238"/>
      <c r="CM375" s="238"/>
      <c r="CN375" s="238"/>
      <c r="CO375" s="238"/>
      <c r="CP375" s="238"/>
      <c r="CQ375" s="238"/>
      <c r="CR375" s="238"/>
      <c r="CS375" s="238"/>
      <c r="CT375" s="238"/>
      <c r="CU375" s="238"/>
      <c r="CV375" s="238"/>
      <c r="CW375" s="238"/>
      <c r="CX375" s="238"/>
      <c r="CY375" s="238"/>
      <c r="CZ375" s="238"/>
      <c r="DA375" s="238"/>
    </row>
    <row r="376" spans="2:105">
      <c r="B376" s="226"/>
      <c r="BP376" s="82"/>
      <c r="BQ376" s="238"/>
      <c r="BR376" s="238"/>
      <c r="BS376" s="238"/>
      <c r="BT376" s="238"/>
      <c r="BU376" s="238"/>
      <c r="BV376" s="238"/>
      <c r="BW376" s="238"/>
      <c r="BX376" s="238"/>
      <c r="BY376" s="238"/>
      <c r="BZ376" s="238"/>
      <c r="CA376" s="238"/>
      <c r="CB376" s="238"/>
      <c r="CC376" s="238"/>
      <c r="CD376" s="238"/>
      <c r="CE376" s="238"/>
      <c r="CF376" s="238"/>
      <c r="CG376" s="238"/>
      <c r="CH376" s="238"/>
      <c r="CI376" s="238"/>
      <c r="CJ376" s="238"/>
      <c r="CK376" s="238"/>
      <c r="CL376" s="238"/>
      <c r="CM376" s="238"/>
      <c r="CN376" s="238"/>
      <c r="CO376" s="238"/>
      <c r="CP376" s="238"/>
      <c r="CQ376" s="238"/>
      <c r="CR376" s="238"/>
      <c r="CS376" s="238"/>
      <c r="CT376" s="238"/>
      <c r="CU376" s="238"/>
      <c r="CV376" s="238"/>
      <c r="CW376" s="238"/>
      <c r="CX376" s="238"/>
      <c r="CY376" s="238"/>
      <c r="CZ376" s="238"/>
      <c r="DA376" s="238"/>
    </row>
    <row r="377" spans="2:105">
      <c r="B377" s="226"/>
      <c r="BP377" s="82"/>
      <c r="BQ377" s="238"/>
      <c r="BR377" s="238"/>
      <c r="BS377" s="238"/>
      <c r="BT377" s="238"/>
      <c r="BU377" s="238"/>
      <c r="BV377" s="238"/>
      <c r="BW377" s="238"/>
      <c r="BX377" s="238"/>
      <c r="BY377" s="238"/>
      <c r="BZ377" s="238"/>
      <c r="CA377" s="238"/>
      <c r="CB377" s="238"/>
      <c r="CC377" s="238"/>
      <c r="CD377" s="238"/>
      <c r="CE377" s="238"/>
      <c r="CF377" s="238"/>
      <c r="CG377" s="238"/>
      <c r="CH377" s="238"/>
      <c r="CI377" s="238"/>
      <c r="CJ377" s="238"/>
      <c r="CK377" s="238"/>
      <c r="CL377" s="238"/>
      <c r="CM377" s="238"/>
      <c r="CN377" s="238"/>
      <c r="CO377" s="238"/>
      <c r="CP377" s="238"/>
      <c r="CQ377" s="238"/>
      <c r="CR377" s="238"/>
      <c r="CS377" s="238"/>
      <c r="CT377" s="238"/>
      <c r="CU377" s="238"/>
      <c r="CV377" s="238"/>
      <c r="CW377" s="238"/>
      <c r="CX377" s="238"/>
      <c r="CY377" s="238"/>
      <c r="CZ377" s="238"/>
      <c r="DA377" s="238"/>
    </row>
    <row r="378" spans="2:105">
      <c r="B378" s="226"/>
      <c r="BP378" s="82"/>
      <c r="BQ378" s="238"/>
      <c r="BR378" s="238"/>
      <c r="BS378" s="238"/>
      <c r="BT378" s="238"/>
      <c r="BU378" s="238"/>
      <c r="BV378" s="238"/>
      <c r="BW378" s="238"/>
      <c r="BX378" s="238"/>
      <c r="BY378" s="238"/>
      <c r="BZ378" s="238"/>
      <c r="CA378" s="238"/>
      <c r="CB378" s="238"/>
      <c r="CC378" s="238"/>
      <c r="CD378" s="238"/>
      <c r="CE378" s="238"/>
      <c r="CF378" s="238"/>
      <c r="CG378" s="238"/>
      <c r="CH378" s="238"/>
      <c r="CI378" s="238"/>
      <c r="CJ378" s="238"/>
      <c r="CK378" s="238"/>
      <c r="CL378" s="238"/>
      <c r="CM378" s="238"/>
      <c r="CN378" s="238"/>
      <c r="CO378" s="238"/>
      <c r="CP378" s="238"/>
      <c r="CQ378" s="238"/>
      <c r="CR378" s="238"/>
      <c r="CS378" s="238"/>
      <c r="CT378" s="238"/>
      <c r="CU378" s="238"/>
      <c r="CV378" s="238"/>
      <c r="CW378" s="238"/>
      <c r="CX378" s="238"/>
      <c r="CY378" s="238"/>
      <c r="CZ378" s="238"/>
      <c r="DA378" s="238"/>
    </row>
    <row r="379" spans="2:105">
      <c r="B379" s="226"/>
      <c r="BP379" s="82"/>
      <c r="BQ379" s="238"/>
      <c r="BR379" s="238"/>
      <c r="BS379" s="238"/>
      <c r="BT379" s="238"/>
      <c r="BU379" s="238"/>
      <c r="BV379" s="238"/>
      <c r="BW379" s="238"/>
      <c r="BX379" s="238"/>
      <c r="BY379" s="238"/>
      <c r="BZ379" s="238"/>
      <c r="CA379" s="238"/>
      <c r="CB379" s="238"/>
      <c r="CC379" s="238"/>
      <c r="CD379" s="238"/>
      <c r="CE379" s="238"/>
      <c r="CF379" s="238"/>
      <c r="CG379" s="238"/>
      <c r="CH379" s="238"/>
      <c r="CI379" s="238"/>
      <c r="CJ379" s="238"/>
      <c r="CK379" s="238"/>
      <c r="CL379" s="238"/>
      <c r="CM379" s="238"/>
      <c r="CN379" s="238"/>
      <c r="CO379" s="238"/>
      <c r="CP379" s="238"/>
      <c r="CQ379" s="238"/>
      <c r="CR379" s="238"/>
      <c r="CS379" s="238"/>
      <c r="CT379" s="238"/>
      <c r="CU379" s="238"/>
      <c r="CV379" s="238"/>
      <c r="CW379" s="238"/>
      <c r="CX379" s="238"/>
      <c r="CY379" s="238"/>
      <c r="CZ379" s="238"/>
      <c r="DA379" s="238"/>
    </row>
    <row r="380" spans="2:105">
      <c r="B380" s="226"/>
      <c r="BP380" s="82"/>
      <c r="BQ380" s="238"/>
      <c r="BR380" s="238"/>
      <c r="BS380" s="238"/>
      <c r="BT380" s="238"/>
      <c r="BU380" s="238"/>
      <c r="BV380" s="238"/>
      <c r="BW380" s="238"/>
      <c r="BX380" s="238"/>
      <c r="BY380" s="238"/>
      <c r="BZ380" s="238"/>
      <c r="CA380" s="238"/>
      <c r="CB380" s="238"/>
      <c r="CC380" s="238"/>
      <c r="CD380" s="238"/>
      <c r="CE380" s="238"/>
      <c r="CF380" s="238"/>
      <c r="CG380" s="238"/>
      <c r="CH380" s="238"/>
      <c r="CI380" s="238"/>
      <c r="CJ380" s="238"/>
      <c r="CK380" s="238"/>
      <c r="CL380" s="238"/>
      <c r="CM380" s="238"/>
      <c r="CN380" s="238"/>
      <c r="CO380" s="238"/>
      <c r="CP380" s="238"/>
      <c r="CQ380" s="238"/>
      <c r="CR380" s="238"/>
      <c r="CS380" s="238"/>
      <c r="CT380" s="238"/>
      <c r="CU380" s="238"/>
      <c r="CV380" s="238"/>
      <c r="CW380" s="238"/>
      <c r="CX380" s="238"/>
      <c r="CY380" s="238"/>
      <c r="CZ380" s="238"/>
      <c r="DA380" s="238"/>
    </row>
    <row r="381" spans="2:105">
      <c r="B381" s="226"/>
      <c r="BP381" s="82"/>
      <c r="BQ381" s="238"/>
      <c r="BR381" s="238"/>
      <c r="BS381" s="238"/>
      <c r="BT381" s="238"/>
      <c r="BU381" s="238"/>
      <c r="BV381" s="238"/>
      <c r="BW381" s="238"/>
      <c r="BX381" s="238"/>
      <c r="BY381" s="238"/>
      <c r="BZ381" s="238"/>
      <c r="CA381" s="238"/>
      <c r="CB381" s="238"/>
      <c r="CC381" s="238"/>
      <c r="CD381" s="238"/>
      <c r="CE381" s="238"/>
      <c r="CF381" s="238"/>
      <c r="CG381" s="238"/>
      <c r="CH381" s="238"/>
      <c r="CI381" s="238"/>
      <c r="CJ381" s="238"/>
      <c r="CK381" s="238"/>
      <c r="CL381" s="238"/>
      <c r="CM381" s="238"/>
      <c r="CN381" s="238"/>
      <c r="CO381" s="238"/>
      <c r="CP381" s="238"/>
      <c r="CQ381" s="238"/>
      <c r="CR381" s="238"/>
      <c r="CS381" s="238"/>
      <c r="CT381" s="238"/>
      <c r="CU381" s="238"/>
      <c r="CV381" s="238"/>
      <c r="CW381" s="238"/>
      <c r="CX381" s="238"/>
      <c r="CY381" s="238"/>
      <c r="CZ381" s="238"/>
      <c r="DA381" s="238"/>
    </row>
    <row r="382" spans="2:105">
      <c r="B382" s="226"/>
      <c r="BP382" s="82"/>
      <c r="BQ382" s="238"/>
      <c r="BR382" s="238"/>
      <c r="BS382" s="238"/>
      <c r="BT382" s="238"/>
      <c r="BU382" s="238"/>
      <c r="BV382" s="238"/>
      <c r="BW382" s="238"/>
      <c r="BX382" s="238"/>
      <c r="BY382" s="238"/>
      <c r="BZ382" s="238"/>
      <c r="CA382" s="238"/>
      <c r="CB382" s="238"/>
      <c r="CC382" s="238"/>
      <c r="CD382" s="238"/>
      <c r="CE382" s="238"/>
      <c r="CF382" s="238"/>
      <c r="CG382" s="238"/>
      <c r="CH382" s="238"/>
      <c r="CI382" s="238"/>
      <c r="CJ382" s="238"/>
      <c r="CK382" s="238"/>
      <c r="CL382" s="238"/>
      <c r="CM382" s="238"/>
      <c r="CN382" s="238"/>
      <c r="CO382" s="238"/>
      <c r="CP382" s="238"/>
      <c r="CQ382" s="238"/>
      <c r="CR382" s="238"/>
      <c r="CS382" s="238"/>
      <c r="CT382" s="238"/>
      <c r="CU382" s="238"/>
      <c r="CV382" s="238"/>
      <c r="CW382" s="238"/>
      <c r="CX382" s="238"/>
      <c r="CY382" s="238"/>
      <c r="CZ382" s="238"/>
      <c r="DA382" s="238"/>
    </row>
    <row r="383" spans="2:105">
      <c r="B383" s="226"/>
      <c r="BP383" s="82"/>
      <c r="BQ383" s="238"/>
      <c r="BR383" s="238"/>
      <c r="BS383" s="238"/>
      <c r="BT383" s="238"/>
      <c r="BU383" s="238"/>
      <c r="BV383" s="238"/>
      <c r="BW383" s="238"/>
      <c r="BX383" s="238"/>
      <c r="BY383" s="238"/>
      <c r="BZ383" s="238"/>
      <c r="CA383" s="238"/>
      <c r="CB383" s="238"/>
      <c r="CC383" s="238"/>
      <c r="CD383" s="238"/>
      <c r="CE383" s="238"/>
      <c r="CF383" s="238"/>
      <c r="CG383" s="238"/>
      <c r="CH383" s="238"/>
      <c r="CI383" s="238"/>
      <c r="CJ383" s="238"/>
      <c r="CK383" s="238"/>
      <c r="CL383" s="238"/>
      <c r="CM383" s="238"/>
      <c r="CN383" s="238"/>
      <c r="CO383" s="238"/>
      <c r="CP383" s="238"/>
      <c r="CQ383" s="238"/>
      <c r="CR383" s="238"/>
      <c r="CS383" s="238"/>
      <c r="CT383" s="238"/>
      <c r="CU383" s="238"/>
      <c r="CV383" s="238"/>
      <c r="CW383" s="238"/>
      <c r="CX383" s="238"/>
      <c r="CY383" s="238"/>
      <c r="CZ383" s="238"/>
      <c r="DA383" s="238"/>
    </row>
    <row r="384" spans="2:105">
      <c r="B384" s="226"/>
      <c r="BP384" s="82"/>
      <c r="BQ384" s="238"/>
      <c r="BR384" s="238"/>
      <c r="BS384" s="238"/>
      <c r="BT384" s="238"/>
      <c r="BU384" s="238"/>
      <c r="BV384" s="238"/>
      <c r="BW384" s="238"/>
      <c r="BX384" s="238"/>
      <c r="BY384" s="238"/>
      <c r="BZ384" s="238"/>
      <c r="CA384" s="238"/>
      <c r="CB384" s="238"/>
      <c r="CC384" s="238"/>
      <c r="CD384" s="238"/>
      <c r="CE384" s="238"/>
      <c r="CF384" s="238"/>
      <c r="CG384" s="238"/>
      <c r="CH384" s="238"/>
      <c r="CI384" s="238"/>
      <c r="CJ384" s="238"/>
      <c r="CK384" s="238"/>
      <c r="CL384" s="238"/>
      <c r="CM384" s="238"/>
      <c r="CN384" s="238"/>
      <c r="CO384" s="238"/>
      <c r="CP384" s="238"/>
      <c r="CQ384" s="238"/>
      <c r="CR384" s="238"/>
      <c r="CS384" s="238"/>
      <c r="CT384" s="238"/>
      <c r="CU384" s="238"/>
      <c r="CV384" s="238"/>
      <c r="CW384" s="238"/>
      <c r="CX384" s="238"/>
      <c r="CY384" s="238"/>
      <c r="CZ384" s="238"/>
      <c r="DA384" s="238"/>
    </row>
    <row r="385" spans="2:105">
      <c r="B385" s="226"/>
      <c r="BP385" s="82"/>
      <c r="BQ385" s="238"/>
      <c r="BR385" s="238"/>
      <c r="BS385" s="238"/>
      <c r="BT385" s="238"/>
      <c r="BU385" s="238"/>
      <c r="BV385" s="238"/>
      <c r="BW385" s="238"/>
      <c r="BX385" s="238"/>
      <c r="BY385" s="238"/>
      <c r="BZ385" s="238"/>
      <c r="CA385" s="238"/>
      <c r="CB385" s="238"/>
      <c r="CC385" s="238"/>
      <c r="CD385" s="238"/>
      <c r="CE385" s="238"/>
      <c r="CF385" s="238"/>
      <c r="CG385" s="238"/>
      <c r="CH385" s="238"/>
      <c r="CI385" s="238"/>
      <c r="CJ385" s="238"/>
      <c r="CK385" s="238"/>
      <c r="CL385" s="238"/>
      <c r="CM385" s="238"/>
      <c r="CN385" s="238"/>
      <c r="CO385" s="238"/>
      <c r="CP385" s="238"/>
      <c r="CQ385" s="238"/>
      <c r="CR385" s="238"/>
      <c r="CS385" s="238"/>
      <c r="CT385" s="238"/>
      <c r="CU385" s="238"/>
      <c r="CV385" s="238"/>
      <c r="CW385" s="238"/>
      <c r="CX385" s="238"/>
      <c r="CY385" s="238"/>
      <c r="CZ385" s="238"/>
      <c r="DA385" s="238"/>
    </row>
    <row r="386" spans="2:105">
      <c r="B386" s="226"/>
      <c r="BP386" s="82"/>
      <c r="BQ386" s="238"/>
      <c r="BR386" s="238"/>
      <c r="BS386" s="238"/>
      <c r="BT386" s="238"/>
      <c r="BU386" s="238"/>
      <c r="BV386" s="238"/>
      <c r="BW386" s="238"/>
      <c r="BX386" s="238"/>
      <c r="BY386" s="238"/>
      <c r="BZ386" s="238"/>
      <c r="CA386" s="238"/>
      <c r="CB386" s="238"/>
      <c r="CC386" s="238"/>
      <c r="CD386" s="238"/>
      <c r="CE386" s="238"/>
      <c r="CF386" s="238"/>
      <c r="CG386" s="238"/>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row>
    <row r="387" spans="2:105">
      <c r="B387" s="226"/>
      <c r="BP387" s="82"/>
      <c r="BQ387" s="238"/>
      <c r="BR387" s="238"/>
      <c r="BS387" s="238"/>
      <c r="BT387" s="238"/>
      <c r="BU387" s="238"/>
      <c r="BV387" s="238"/>
      <c r="BW387" s="238"/>
      <c r="BX387" s="238"/>
      <c r="BY387" s="238"/>
      <c r="BZ387" s="238"/>
      <c r="CA387" s="238"/>
      <c r="CB387" s="238"/>
      <c r="CC387" s="238"/>
      <c r="CD387" s="238"/>
      <c r="CE387" s="238"/>
      <c r="CF387" s="238"/>
      <c r="CG387" s="238"/>
      <c r="CH387" s="238"/>
      <c r="CI387" s="238"/>
      <c r="CJ387" s="238"/>
      <c r="CK387" s="238"/>
      <c r="CL387" s="238"/>
      <c r="CM387" s="238"/>
      <c r="CN387" s="238"/>
      <c r="CO387" s="238"/>
      <c r="CP387" s="238"/>
      <c r="CQ387" s="238"/>
      <c r="CR387" s="238"/>
      <c r="CS387" s="238"/>
      <c r="CT387" s="238"/>
      <c r="CU387" s="238"/>
      <c r="CV387" s="238"/>
      <c r="CW387" s="238"/>
      <c r="CX387" s="238"/>
      <c r="CY387" s="238"/>
      <c r="CZ387" s="238"/>
      <c r="DA387" s="238"/>
    </row>
    <row r="388" spans="2:105">
      <c r="B388" s="226"/>
      <c r="BP388" s="82"/>
      <c r="BQ388" s="238"/>
      <c r="BR388" s="238"/>
      <c r="BS388" s="238"/>
      <c r="BT388" s="238"/>
      <c r="BU388" s="238"/>
      <c r="BV388" s="238"/>
      <c r="BW388" s="238"/>
      <c r="BX388" s="238"/>
      <c r="BY388" s="238"/>
      <c r="BZ388" s="238"/>
      <c r="CA388" s="238"/>
      <c r="CB388" s="238"/>
      <c r="CC388" s="238"/>
      <c r="CD388" s="238"/>
      <c r="CE388" s="238"/>
      <c r="CF388" s="238"/>
      <c r="CG388" s="238"/>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row>
    <row r="389" spans="2:105">
      <c r="B389" s="226"/>
      <c r="BP389" s="82"/>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row>
    <row r="390" spans="2:105">
      <c r="B390" s="226"/>
      <c r="BP390" s="82"/>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row>
    <row r="391" spans="2:105">
      <c r="B391" s="226"/>
      <c r="BP391" s="82"/>
      <c r="BQ391" s="238"/>
      <c r="BR391" s="238"/>
      <c r="BS391" s="238"/>
      <c r="BT391" s="238"/>
      <c r="BU391" s="238"/>
      <c r="BV391" s="238"/>
      <c r="BW391" s="238"/>
      <c r="BX391" s="238"/>
      <c r="BY391" s="238"/>
      <c r="BZ391" s="238"/>
      <c r="CA391" s="238"/>
      <c r="CB391" s="238"/>
      <c r="CC391" s="238"/>
      <c r="CD391" s="238"/>
      <c r="CE391" s="238"/>
      <c r="CF391" s="238"/>
      <c r="CG391" s="238"/>
      <c r="CH391" s="238"/>
      <c r="CI391" s="238"/>
      <c r="CJ391" s="238"/>
      <c r="CK391" s="238"/>
      <c r="CL391" s="238"/>
      <c r="CM391" s="238"/>
      <c r="CN391" s="238"/>
      <c r="CO391" s="238"/>
      <c r="CP391" s="238"/>
      <c r="CQ391" s="238"/>
      <c r="CR391" s="238"/>
      <c r="CS391" s="238"/>
      <c r="CT391" s="238"/>
      <c r="CU391" s="238"/>
      <c r="CV391" s="238"/>
      <c r="CW391" s="238"/>
      <c r="CX391" s="238"/>
      <c r="CY391" s="238"/>
      <c r="CZ391" s="238"/>
      <c r="DA391" s="238"/>
    </row>
    <row r="392" spans="2:105">
      <c r="B392" s="226"/>
      <c r="BP392" s="82"/>
      <c r="BQ392" s="238"/>
      <c r="BR392" s="238"/>
      <c r="BS392" s="238"/>
      <c r="BT392" s="238"/>
      <c r="BU392" s="238"/>
      <c r="BV392" s="238"/>
      <c r="BW392" s="238"/>
      <c r="BX392" s="238"/>
      <c r="BY392" s="238"/>
      <c r="BZ392" s="238"/>
      <c r="CA392" s="238"/>
      <c r="CB392" s="238"/>
      <c r="CC392" s="238"/>
      <c r="CD392" s="238"/>
      <c r="CE392" s="238"/>
      <c r="CF392" s="238"/>
      <c r="CG392" s="238"/>
      <c r="CH392" s="238"/>
      <c r="CI392" s="238"/>
      <c r="CJ392" s="238"/>
      <c r="CK392" s="238"/>
      <c r="CL392" s="238"/>
      <c r="CM392" s="238"/>
      <c r="CN392" s="238"/>
      <c r="CO392" s="238"/>
      <c r="CP392" s="238"/>
      <c r="CQ392" s="238"/>
      <c r="CR392" s="238"/>
      <c r="CS392" s="238"/>
      <c r="CT392" s="238"/>
      <c r="CU392" s="238"/>
      <c r="CV392" s="238"/>
      <c r="CW392" s="238"/>
      <c r="CX392" s="238"/>
      <c r="CY392" s="238"/>
      <c r="CZ392" s="238"/>
      <c r="DA392" s="238"/>
    </row>
    <row r="393" spans="2:105">
      <c r="B393" s="226"/>
      <c r="BP393" s="82"/>
      <c r="BQ393" s="238"/>
      <c r="BR393" s="238"/>
      <c r="BS393" s="238"/>
      <c r="BT393" s="238"/>
      <c r="BU393" s="238"/>
      <c r="BV393" s="238"/>
      <c r="BW393" s="238"/>
      <c r="BX393" s="238"/>
      <c r="BY393" s="238"/>
      <c r="BZ393" s="238"/>
      <c r="CA393" s="238"/>
      <c r="CB393" s="238"/>
      <c r="CC393" s="238"/>
      <c r="CD393" s="238"/>
      <c r="CE393" s="238"/>
      <c r="CF393" s="238"/>
      <c r="CG393" s="238"/>
      <c r="CH393" s="238"/>
      <c r="CI393" s="238"/>
      <c r="CJ393" s="238"/>
      <c r="CK393" s="238"/>
      <c r="CL393" s="238"/>
      <c r="CM393" s="238"/>
      <c r="CN393" s="238"/>
      <c r="CO393" s="238"/>
      <c r="CP393" s="238"/>
      <c r="CQ393" s="238"/>
      <c r="CR393" s="238"/>
      <c r="CS393" s="238"/>
      <c r="CT393" s="238"/>
      <c r="CU393" s="238"/>
      <c r="CV393" s="238"/>
      <c r="CW393" s="238"/>
      <c r="CX393" s="238"/>
      <c r="CY393" s="238"/>
      <c r="CZ393" s="238"/>
      <c r="DA393" s="238"/>
    </row>
    <row r="394" spans="2:105">
      <c r="B394" s="226"/>
      <c r="BP394" s="82"/>
      <c r="BQ394" s="238"/>
      <c r="BR394" s="238"/>
      <c r="BS394" s="238"/>
      <c r="BT394" s="238"/>
      <c r="BU394" s="238"/>
      <c r="BV394" s="238"/>
      <c r="BW394" s="238"/>
      <c r="BX394" s="238"/>
      <c r="BY394" s="238"/>
      <c r="BZ394" s="238"/>
      <c r="CA394" s="238"/>
      <c r="CB394" s="238"/>
      <c r="CC394" s="238"/>
      <c r="CD394" s="238"/>
      <c r="CE394" s="238"/>
      <c r="CF394" s="238"/>
      <c r="CG394" s="238"/>
      <c r="CH394" s="238"/>
      <c r="CI394" s="238"/>
      <c r="CJ394" s="238"/>
      <c r="CK394" s="238"/>
      <c r="CL394" s="238"/>
      <c r="CM394" s="238"/>
      <c r="CN394" s="238"/>
      <c r="CO394" s="238"/>
      <c r="CP394" s="238"/>
      <c r="CQ394" s="238"/>
      <c r="CR394" s="238"/>
      <c r="CS394" s="238"/>
      <c r="CT394" s="238"/>
      <c r="CU394" s="238"/>
      <c r="CV394" s="238"/>
      <c r="CW394" s="238"/>
      <c r="CX394" s="238"/>
      <c r="CY394" s="238"/>
      <c r="CZ394" s="238"/>
      <c r="DA394" s="238"/>
    </row>
    <row r="395" spans="2:105">
      <c r="B395" s="226"/>
      <c r="BP395" s="82"/>
      <c r="BQ395" s="238"/>
      <c r="BR395" s="238"/>
      <c r="BS395" s="238"/>
      <c r="BT395" s="238"/>
      <c r="BU395" s="238"/>
      <c r="BV395" s="238"/>
      <c r="BW395" s="238"/>
      <c r="BX395" s="238"/>
      <c r="BY395" s="238"/>
      <c r="BZ395" s="238"/>
      <c r="CA395" s="238"/>
      <c r="CB395" s="238"/>
      <c r="CC395" s="238"/>
      <c r="CD395" s="238"/>
      <c r="CE395" s="238"/>
      <c r="CF395" s="238"/>
      <c r="CG395" s="238"/>
      <c r="CH395" s="238"/>
      <c r="CI395" s="238"/>
      <c r="CJ395" s="238"/>
      <c r="CK395" s="238"/>
      <c r="CL395" s="238"/>
      <c r="CM395" s="238"/>
      <c r="CN395" s="238"/>
      <c r="CO395" s="238"/>
      <c r="CP395" s="238"/>
      <c r="CQ395" s="238"/>
      <c r="CR395" s="238"/>
      <c r="CS395" s="238"/>
      <c r="CT395" s="238"/>
      <c r="CU395" s="238"/>
      <c r="CV395" s="238"/>
      <c r="CW395" s="238"/>
      <c r="CX395" s="238"/>
      <c r="CY395" s="238"/>
      <c r="CZ395" s="238"/>
      <c r="DA395" s="238"/>
    </row>
    <row r="396" spans="2:105">
      <c r="B396" s="226"/>
      <c r="BP396" s="82"/>
      <c r="BQ396" s="238"/>
      <c r="BR396" s="238"/>
      <c r="BS396" s="238"/>
      <c r="BT396" s="238"/>
      <c r="BU396" s="238"/>
      <c r="BV396" s="238"/>
      <c r="BW396" s="238"/>
      <c r="BX396" s="238"/>
      <c r="BY396" s="238"/>
      <c r="BZ396" s="238"/>
      <c r="CA396" s="238"/>
      <c r="CB396" s="238"/>
      <c r="CC396" s="238"/>
      <c r="CD396" s="238"/>
      <c r="CE396" s="238"/>
      <c r="CF396" s="238"/>
      <c r="CG396" s="238"/>
      <c r="CH396" s="238"/>
      <c r="CI396" s="238"/>
      <c r="CJ396" s="238"/>
      <c r="CK396" s="238"/>
      <c r="CL396" s="238"/>
      <c r="CM396" s="238"/>
      <c r="CN396" s="238"/>
      <c r="CO396" s="238"/>
      <c r="CP396" s="238"/>
      <c r="CQ396" s="238"/>
      <c r="CR396" s="238"/>
      <c r="CS396" s="238"/>
      <c r="CT396" s="238"/>
      <c r="CU396" s="238"/>
      <c r="CV396" s="238"/>
      <c r="CW396" s="238"/>
      <c r="CX396" s="238"/>
      <c r="CY396" s="238"/>
      <c r="CZ396" s="238"/>
      <c r="DA396" s="238"/>
    </row>
    <row r="397" spans="2:105">
      <c r="B397" s="226"/>
      <c r="BP397" s="82"/>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row>
    <row r="398" spans="2:105">
      <c r="B398" s="226"/>
      <c r="BP398" s="82"/>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row>
    <row r="399" spans="2:105">
      <c r="B399" s="226"/>
      <c r="BP399" s="82"/>
      <c r="BQ399" s="238"/>
      <c r="BR399" s="238"/>
      <c r="BS399" s="238"/>
      <c r="BT399" s="238"/>
      <c r="BU399" s="238"/>
      <c r="BV399" s="238"/>
      <c r="BW399" s="238"/>
      <c r="BX399" s="238"/>
      <c r="BY399" s="238"/>
      <c r="BZ399" s="238"/>
      <c r="CA399" s="238"/>
      <c r="CB399" s="238"/>
      <c r="CC399" s="238"/>
      <c r="CD399" s="238"/>
      <c r="CE399" s="238"/>
      <c r="CF399" s="238"/>
      <c r="CG399" s="238"/>
      <c r="CH399" s="238"/>
      <c r="CI399" s="238"/>
      <c r="CJ399" s="238"/>
      <c r="CK399" s="238"/>
      <c r="CL399" s="238"/>
      <c r="CM399" s="238"/>
      <c r="CN399" s="238"/>
      <c r="CO399" s="238"/>
      <c r="CP399" s="238"/>
      <c r="CQ399" s="238"/>
      <c r="CR399" s="238"/>
      <c r="CS399" s="238"/>
      <c r="CT399" s="238"/>
      <c r="CU399" s="238"/>
      <c r="CV399" s="238"/>
      <c r="CW399" s="238"/>
      <c r="CX399" s="238"/>
      <c r="CY399" s="238"/>
      <c r="CZ399" s="238"/>
      <c r="DA399" s="238"/>
    </row>
    <row r="400" spans="2:105">
      <c r="B400" s="226"/>
      <c r="BP400" s="82"/>
      <c r="BQ400" s="238"/>
      <c r="BR400" s="238"/>
      <c r="BS400" s="238"/>
      <c r="BT400" s="238"/>
      <c r="BU400" s="238"/>
      <c r="BV400" s="238"/>
      <c r="BW400" s="238"/>
      <c r="BX400" s="238"/>
      <c r="BY400" s="238"/>
      <c r="BZ400" s="238"/>
      <c r="CA400" s="238"/>
      <c r="CB400" s="238"/>
      <c r="CC400" s="238"/>
      <c r="CD400" s="238"/>
      <c r="CE400" s="238"/>
      <c r="CF400" s="238"/>
      <c r="CG400" s="238"/>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row>
    <row r="401" spans="2:105">
      <c r="B401" s="226"/>
      <c r="BP401" s="82"/>
      <c r="BQ401" s="238"/>
      <c r="BR401" s="238"/>
      <c r="BS401" s="238"/>
      <c r="BT401" s="238"/>
      <c r="BU401" s="238"/>
      <c r="BV401" s="238"/>
      <c r="BW401" s="238"/>
      <c r="BX401" s="238"/>
      <c r="BY401" s="238"/>
      <c r="BZ401" s="238"/>
      <c r="CA401" s="238"/>
      <c r="CB401" s="238"/>
      <c r="CC401" s="238"/>
      <c r="CD401" s="238"/>
      <c r="CE401" s="238"/>
      <c r="CF401" s="238"/>
      <c r="CG401" s="238"/>
      <c r="CH401" s="238"/>
      <c r="CI401" s="238"/>
      <c r="CJ401" s="238"/>
      <c r="CK401" s="238"/>
      <c r="CL401" s="238"/>
      <c r="CM401" s="238"/>
      <c r="CN401" s="238"/>
      <c r="CO401" s="238"/>
      <c r="CP401" s="238"/>
      <c r="CQ401" s="238"/>
      <c r="CR401" s="238"/>
      <c r="CS401" s="238"/>
      <c r="CT401" s="238"/>
      <c r="CU401" s="238"/>
      <c r="CV401" s="238"/>
      <c r="CW401" s="238"/>
      <c r="CX401" s="238"/>
      <c r="CY401" s="238"/>
      <c r="CZ401" s="238"/>
      <c r="DA401" s="238"/>
    </row>
    <row r="402" spans="2:105">
      <c r="B402" s="226"/>
      <c r="BP402" s="82"/>
      <c r="BQ402" s="238"/>
      <c r="BR402" s="238"/>
      <c r="BS402" s="238"/>
      <c r="BT402" s="238"/>
      <c r="BU402" s="238"/>
      <c r="BV402" s="238"/>
      <c r="BW402" s="238"/>
      <c r="BX402" s="238"/>
      <c r="BY402" s="238"/>
      <c r="BZ402" s="238"/>
      <c r="CA402" s="238"/>
      <c r="CB402" s="238"/>
      <c r="CC402" s="238"/>
      <c r="CD402" s="238"/>
      <c r="CE402" s="238"/>
      <c r="CF402" s="238"/>
      <c r="CG402" s="238"/>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row>
    <row r="403" spans="2:105">
      <c r="B403" s="226"/>
      <c r="BP403" s="82"/>
      <c r="BQ403" s="238"/>
      <c r="BR403" s="238"/>
      <c r="BS403" s="238"/>
      <c r="BT403" s="238"/>
      <c r="BU403" s="238"/>
      <c r="BV403" s="238"/>
      <c r="BW403" s="238"/>
      <c r="BX403" s="238"/>
      <c r="BY403" s="238"/>
      <c r="BZ403" s="238"/>
      <c r="CA403" s="238"/>
      <c r="CB403" s="238"/>
      <c r="CC403" s="238"/>
      <c r="CD403" s="238"/>
      <c r="CE403" s="238"/>
      <c r="CF403" s="238"/>
      <c r="CG403" s="238"/>
      <c r="CH403" s="238"/>
      <c r="CI403" s="238"/>
      <c r="CJ403" s="238"/>
      <c r="CK403" s="238"/>
      <c r="CL403" s="238"/>
      <c r="CM403" s="238"/>
      <c r="CN403" s="238"/>
      <c r="CO403" s="238"/>
      <c r="CP403" s="238"/>
      <c r="CQ403" s="238"/>
      <c r="CR403" s="238"/>
      <c r="CS403" s="238"/>
      <c r="CT403" s="238"/>
      <c r="CU403" s="238"/>
      <c r="CV403" s="238"/>
      <c r="CW403" s="238"/>
      <c r="CX403" s="238"/>
      <c r="CY403" s="238"/>
      <c r="CZ403" s="238"/>
      <c r="DA403" s="238"/>
    </row>
    <row r="404" spans="2:105">
      <c r="B404" s="226"/>
      <c r="BP404" s="82"/>
      <c r="BQ404" s="238"/>
      <c r="BR404" s="238"/>
      <c r="BS404" s="238"/>
      <c r="BT404" s="238"/>
      <c r="BU404" s="238"/>
      <c r="BV404" s="238"/>
      <c r="BW404" s="238"/>
      <c r="BX404" s="238"/>
      <c r="BY404" s="238"/>
      <c r="BZ404" s="238"/>
      <c r="CA404" s="238"/>
      <c r="CB404" s="238"/>
      <c r="CC404" s="238"/>
      <c r="CD404" s="238"/>
      <c r="CE404" s="238"/>
      <c r="CF404" s="238"/>
      <c r="CG404" s="238"/>
      <c r="CH404" s="238"/>
      <c r="CI404" s="238"/>
      <c r="CJ404" s="238"/>
      <c r="CK404" s="238"/>
      <c r="CL404" s="238"/>
      <c r="CM404" s="238"/>
      <c r="CN404" s="238"/>
      <c r="CO404" s="238"/>
      <c r="CP404" s="238"/>
      <c r="CQ404" s="238"/>
      <c r="CR404" s="238"/>
      <c r="CS404" s="238"/>
      <c r="CT404" s="238"/>
      <c r="CU404" s="238"/>
      <c r="CV404" s="238"/>
      <c r="CW404" s="238"/>
      <c r="CX404" s="238"/>
      <c r="CY404" s="238"/>
      <c r="CZ404" s="238"/>
      <c r="DA404" s="238"/>
    </row>
    <row r="405" spans="2:105">
      <c r="B405" s="226"/>
      <c r="BP405" s="82"/>
      <c r="BQ405" s="238"/>
      <c r="BR405" s="238"/>
      <c r="BS405" s="238"/>
      <c r="BT405" s="238"/>
      <c r="BU405" s="238"/>
      <c r="BV405" s="238"/>
      <c r="BW405" s="238"/>
      <c r="BX405" s="238"/>
      <c r="BY405" s="238"/>
      <c r="BZ405" s="238"/>
      <c r="CA405" s="238"/>
      <c r="CB405" s="238"/>
      <c r="CC405" s="238"/>
      <c r="CD405" s="238"/>
      <c r="CE405" s="238"/>
      <c r="CF405" s="238"/>
      <c r="CG405" s="238"/>
      <c r="CH405" s="238"/>
      <c r="CI405" s="238"/>
      <c r="CJ405" s="238"/>
      <c r="CK405" s="238"/>
      <c r="CL405" s="238"/>
      <c r="CM405" s="238"/>
      <c r="CN405" s="238"/>
      <c r="CO405" s="238"/>
      <c r="CP405" s="238"/>
      <c r="CQ405" s="238"/>
      <c r="CR405" s="238"/>
      <c r="CS405" s="238"/>
      <c r="CT405" s="238"/>
      <c r="CU405" s="238"/>
      <c r="CV405" s="238"/>
      <c r="CW405" s="238"/>
      <c r="CX405" s="238"/>
      <c r="CY405" s="238"/>
      <c r="CZ405" s="238"/>
      <c r="DA405" s="238"/>
    </row>
    <row r="406" spans="2:105">
      <c r="B406" s="226"/>
      <c r="BP406" s="82"/>
      <c r="BQ406" s="238"/>
      <c r="BR406" s="238"/>
      <c r="BS406" s="238"/>
      <c r="BT406" s="238"/>
      <c r="BU406" s="238"/>
      <c r="BV406" s="238"/>
      <c r="BW406" s="238"/>
      <c r="BX406" s="238"/>
      <c r="BY406" s="238"/>
      <c r="BZ406" s="238"/>
      <c r="CA406" s="238"/>
      <c r="CB406" s="238"/>
      <c r="CC406" s="238"/>
      <c r="CD406" s="238"/>
      <c r="CE406" s="238"/>
      <c r="CF406" s="238"/>
      <c r="CG406" s="238"/>
      <c r="CH406" s="238"/>
      <c r="CI406" s="238"/>
      <c r="CJ406" s="238"/>
      <c r="CK406" s="238"/>
      <c r="CL406" s="238"/>
      <c r="CM406" s="238"/>
      <c r="CN406" s="238"/>
      <c r="CO406" s="238"/>
      <c r="CP406" s="238"/>
      <c r="CQ406" s="238"/>
      <c r="CR406" s="238"/>
      <c r="CS406" s="238"/>
      <c r="CT406" s="238"/>
      <c r="CU406" s="238"/>
      <c r="CV406" s="238"/>
      <c r="CW406" s="238"/>
      <c r="CX406" s="238"/>
      <c r="CY406" s="238"/>
      <c r="CZ406" s="238"/>
      <c r="DA406" s="238"/>
    </row>
    <row r="407" spans="2:105">
      <c r="B407" s="226"/>
      <c r="BP407" s="82"/>
      <c r="BQ407" s="238"/>
      <c r="BR407" s="238"/>
      <c r="BS407" s="238"/>
      <c r="BT407" s="238"/>
      <c r="BU407" s="238"/>
      <c r="BV407" s="238"/>
      <c r="BW407" s="238"/>
      <c r="BX407" s="238"/>
      <c r="BY407" s="238"/>
      <c r="BZ407" s="238"/>
      <c r="CA407" s="238"/>
      <c r="CB407" s="238"/>
      <c r="CC407" s="238"/>
      <c r="CD407" s="238"/>
      <c r="CE407" s="238"/>
      <c r="CF407" s="238"/>
      <c r="CG407" s="238"/>
      <c r="CH407" s="238"/>
      <c r="CI407" s="238"/>
      <c r="CJ407" s="238"/>
      <c r="CK407" s="238"/>
      <c r="CL407" s="238"/>
      <c r="CM407" s="238"/>
      <c r="CN407" s="238"/>
      <c r="CO407" s="238"/>
      <c r="CP407" s="238"/>
      <c r="CQ407" s="238"/>
      <c r="CR407" s="238"/>
      <c r="CS407" s="238"/>
      <c r="CT407" s="238"/>
      <c r="CU407" s="238"/>
      <c r="CV407" s="238"/>
      <c r="CW407" s="238"/>
      <c r="CX407" s="238"/>
      <c r="CY407" s="238"/>
      <c r="CZ407" s="238"/>
      <c r="DA407" s="238"/>
    </row>
    <row r="408" spans="2:105">
      <c r="B408" s="226"/>
      <c r="BP408" s="82"/>
      <c r="BQ408" s="238"/>
      <c r="BR408" s="238"/>
      <c r="BS408" s="238"/>
      <c r="BT408" s="238"/>
      <c r="BU408" s="238"/>
      <c r="BV408" s="238"/>
      <c r="BW408" s="238"/>
      <c r="BX408" s="238"/>
      <c r="BY408" s="238"/>
      <c r="BZ408" s="238"/>
      <c r="CA408" s="238"/>
      <c r="CB408" s="238"/>
      <c r="CC408" s="238"/>
      <c r="CD408" s="238"/>
      <c r="CE408" s="238"/>
      <c r="CF408" s="238"/>
      <c r="CG408" s="238"/>
      <c r="CH408" s="238"/>
      <c r="CI408" s="238"/>
      <c r="CJ408" s="238"/>
      <c r="CK408" s="238"/>
      <c r="CL408" s="238"/>
      <c r="CM408" s="238"/>
      <c r="CN408" s="238"/>
      <c r="CO408" s="238"/>
      <c r="CP408" s="238"/>
      <c r="CQ408" s="238"/>
      <c r="CR408" s="238"/>
      <c r="CS408" s="238"/>
      <c r="CT408" s="238"/>
      <c r="CU408" s="238"/>
      <c r="CV408" s="238"/>
      <c r="CW408" s="238"/>
      <c r="CX408" s="238"/>
      <c r="CY408" s="238"/>
      <c r="CZ408" s="238"/>
      <c r="DA408" s="238"/>
    </row>
    <row r="409" spans="2:105">
      <c r="B409" s="226"/>
      <c r="BP409" s="82"/>
      <c r="BQ409" s="238"/>
      <c r="BR409" s="238"/>
      <c r="BS409" s="238"/>
      <c r="BT409" s="238"/>
      <c r="BU409" s="238"/>
      <c r="BV409" s="238"/>
      <c r="BW409" s="238"/>
      <c r="BX409" s="238"/>
      <c r="BY409" s="238"/>
      <c r="BZ409" s="238"/>
      <c r="CA409" s="238"/>
      <c r="CB409" s="238"/>
      <c r="CC409" s="238"/>
      <c r="CD409" s="238"/>
      <c r="CE409" s="238"/>
      <c r="CF409" s="238"/>
      <c r="CG409" s="238"/>
      <c r="CH409" s="238"/>
      <c r="CI409" s="238"/>
      <c r="CJ409" s="238"/>
      <c r="CK409" s="238"/>
      <c r="CL409" s="238"/>
      <c r="CM409" s="238"/>
      <c r="CN409" s="238"/>
      <c r="CO409" s="238"/>
      <c r="CP409" s="238"/>
      <c r="CQ409" s="238"/>
      <c r="CR409" s="238"/>
      <c r="CS409" s="238"/>
      <c r="CT409" s="238"/>
      <c r="CU409" s="238"/>
      <c r="CV409" s="238"/>
      <c r="CW409" s="238"/>
      <c r="CX409" s="238"/>
      <c r="CY409" s="238"/>
      <c r="CZ409" s="238"/>
      <c r="DA409" s="238"/>
    </row>
    <row r="410" spans="2:105">
      <c r="B410" s="226"/>
      <c r="BP410" s="82"/>
      <c r="BQ410" s="238"/>
      <c r="BR410" s="238"/>
      <c r="BS410" s="238"/>
      <c r="BT410" s="238"/>
      <c r="BU410" s="238"/>
      <c r="BV410" s="238"/>
      <c r="BW410" s="238"/>
      <c r="BX410" s="238"/>
      <c r="BY410" s="238"/>
      <c r="BZ410" s="238"/>
      <c r="CA410" s="238"/>
      <c r="CB410" s="238"/>
      <c r="CC410" s="238"/>
      <c r="CD410" s="238"/>
      <c r="CE410" s="238"/>
      <c r="CF410" s="238"/>
      <c r="CG410" s="238"/>
      <c r="CH410" s="238"/>
      <c r="CI410" s="238"/>
      <c r="CJ410" s="238"/>
      <c r="CK410" s="238"/>
      <c r="CL410" s="238"/>
      <c r="CM410" s="238"/>
      <c r="CN410" s="238"/>
      <c r="CO410" s="238"/>
      <c r="CP410" s="238"/>
      <c r="CQ410" s="238"/>
      <c r="CR410" s="238"/>
      <c r="CS410" s="238"/>
      <c r="CT410" s="238"/>
      <c r="CU410" s="238"/>
      <c r="CV410" s="238"/>
      <c r="CW410" s="238"/>
      <c r="CX410" s="238"/>
      <c r="CY410" s="238"/>
      <c r="CZ410" s="238"/>
      <c r="DA410" s="238"/>
    </row>
    <row r="411" spans="2:105">
      <c r="B411" s="226"/>
      <c r="BP411" s="82"/>
      <c r="BQ411" s="238"/>
      <c r="BR411" s="238"/>
      <c r="BS411" s="238"/>
      <c r="BT411" s="238"/>
      <c r="BU411" s="238"/>
      <c r="BV411" s="238"/>
      <c r="BW411" s="238"/>
      <c r="BX411" s="238"/>
      <c r="BY411" s="238"/>
      <c r="BZ411" s="238"/>
      <c r="CA411" s="238"/>
      <c r="CB411" s="238"/>
      <c r="CC411" s="238"/>
      <c r="CD411" s="238"/>
      <c r="CE411" s="238"/>
      <c r="CF411" s="238"/>
      <c r="CG411" s="238"/>
      <c r="CH411" s="238"/>
      <c r="CI411" s="238"/>
      <c r="CJ411" s="238"/>
      <c r="CK411" s="238"/>
      <c r="CL411" s="238"/>
      <c r="CM411" s="238"/>
      <c r="CN411" s="238"/>
      <c r="CO411" s="238"/>
      <c r="CP411" s="238"/>
      <c r="CQ411" s="238"/>
      <c r="CR411" s="238"/>
      <c r="CS411" s="238"/>
      <c r="CT411" s="238"/>
      <c r="CU411" s="238"/>
      <c r="CV411" s="238"/>
      <c r="CW411" s="238"/>
      <c r="CX411" s="238"/>
      <c r="CY411" s="238"/>
      <c r="CZ411" s="238"/>
      <c r="DA411" s="238"/>
    </row>
    <row r="412" spans="2:105">
      <c r="B412" s="226"/>
      <c r="BP412" s="82"/>
      <c r="BQ412" s="238"/>
      <c r="BR412" s="238"/>
      <c r="BS412" s="238"/>
      <c r="BT412" s="238"/>
      <c r="BU412" s="238"/>
      <c r="BV412" s="238"/>
      <c r="BW412" s="238"/>
      <c r="BX412" s="238"/>
      <c r="BY412" s="238"/>
      <c r="BZ412" s="238"/>
      <c r="CA412" s="238"/>
      <c r="CB412" s="238"/>
      <c r="CC412" s="238"/>
      <c r="CD412" s="238"/>
      <c r="CE412" s="238"/>
      <c r="CF412" s="238"/>
      <c r="CG412" s="238"/>
      <c r="CH412" s="238"/>
      <c r="CI412" s="238"/>
      <c r="CJ412" s="238"/>
      <c r="CK412" s="238"/>
      <c r="CL412" s="238"/>
      <c r="CM412" s="238"/>
      <c r="CN412" s="238"/>
      <c r="CO412" s="238"/>
      <c r="CP412" s="238"/>
      <c r="CQ412" s="238"/>
      <c r="CR412" s="238"/>
      <c r="CS412" s="238"/>
      <c r="CT412" s="238"/>
      <c r="CU412" s="238"/>
      <c r="CV412" s="238"/>
      <c r="CW412" s="238"/>
      <c r="CX412" s="238"/>
      <c r="CY412" s="238"/>
      <c r="CZ412" s="238"/>
      <c r="DA412" s="238"/>
    </row>
    <row r="413" spans="2:105">
      <c r="B413" s="226"/>
      <c r="BP413" s="82"/>
      <c r="BQ413" s="238"/>
      <c r="BR413" s="238"/>
      <c r="BS413" s="238"/>
      <c r="BT413" s="238"/>
      <c r="BU413" s="238"/>
      <c r="BV413" s="238"/>
      <c r="BW413" s="238"/>
      <c r="BX413" s="238"/>
      <c r="BY413" s="238"/>
      <c r="BZ413" s="238"/>
      <c r="CA413" s="238"/>
      <c r="CB413" s="238"/>
      <c r="CC413" s="238"/>
      <c r="CD413" s="238"/>
      <c r="CE413" s="238"/>
      <c r="CF413" s="238"/>
      <c r="CG413" s="238"/>
      <c r="CH413" s="238"/>
      <c r="CI413" s="238"/>
      <c r="CJ413" s="238"/>
      <c r="CK413" s="238"/>
      <c r="CL413" s="238"/>
      <c r="CM413" s="238"/>
      <c r="CN413" s="238"/>
      <c r="CO413" s="238"/>
      <c r="CP413" s="238"/>
      <c r="CQ413" s="238"/>
      <c r="CR413" s="238"/>
      <c r="CS413" s="238"/>
      <c r="CT413" s="238"/>
      <c r="CU413" s="238"/>
      <c r="CV413" s="238"/>
      <c r="CW413" s="238"/>
      <c r="CX413" s="238"/>
      <c r="CY413" s="238"/>
      <c r="CZ413" s="238"/>
      <c r="DA413" s="238"/>
    </row>
    <row r="414" spans="2:105">
      <c r="B414" s="226"/>
      <c r="BP414" s="82"/>
      <c r="BQ414" s="238"/>
      <c r="BR414" s="238"/>
      <c r="BS414" s="238"/>
      <c r="BT414" s="238"/>
      <c r="BU414" s="238"/>
      <c r="BV414" s="238"/>
      <c r="BW414" s="238"/>
      <c r="BX414" s="238"/>
      <c r="BY414" s="238"/>
      <c r="BZ414" s="238"/>
      <c r="CA414" s="238"/>
      <c r="CB414" s="238"/>
      <c r="CC414" s="238"/>
      <c r="CD414" s="238"/>
      <c r="CE414" s="238"/>
      <c r="CF414" s="238"/>
      <c r="CG414" s="238"/>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row>
    <row r="415" spans="2:105">
      <c r="B415" s="226"/>
      <c r="BP415" s="82"/>
      <c r="BQ415" s="238"/>
      <c r="BR415" s="238"/>
      <c r="BS415" s="238"/>
      <c r="BT415" s="238"/>
      <c r="BU415" s="238"/>
      <c r="BV415" s="238"/>
      <c r="BW415" s="238"/>
      <c r="BX415" s="238"/>
      <c r="BY415" s="238"/>
      <c r="BZ415" s="238"/>
      <c r="CA415" s="238"/>
      <c r="CB415" s="238"/>
      <c r="CC415" s="238"/>
      <c r="CD415" s="238"/>
      <c r="CE415" s="238"/>
      <c r="CF415" s="238"/>
      <c r="CG415" s="238"/>
      <c r="CH415" s="238"/>
      <c r="CI415" s="238"/>
      <c r="CJ415" s="238"/>
      <c r="CK415" s="238"/>
      <c r="CL415" s="238"/>
      <c r="CM415" s="238"/>
      <c r="CN415" s="238"/>
      <c r="CO415" s="238"/>
      <c r="CP415" s="238"/>
      <c r="CQ415" s="238"/>
      <c r="CR415" s="238"/>
      <c r="CS415" s="238"/>
      <c r="CT415" s="238"/>
      <c r="CU415" s="238"/>
      <c r="CV415" s="238"/>
      <c r="CW415" s="238"/>
      <c r="CX415" s="238"/>
      <c r="CY415" s="238"/>
      <c r="CZ415" s="238"/>
      <c r="DA415" s="238"/>
    </row>
    <row r="416" spans="2:105">
      <c r="B416" s="226"/>
      <c r="BP416" s="82"/>
      <c r="BQ416" s="238"/>
      <c r="BR416" s="238"/>
      <c r="BS416" s="238"/>
      <c r="BT416" s="238"/>
      <c r="BU416" s="238"/>
      <c r="BV416" s="238"/>
      <c r="BW416" s="238"/>
      <c r="BX416" s="238"/>
      <c r="BY416" s="238"/>
      <c r="BZ416" s="238"/>
      <c r="CA416" s="238"/>
      <c r="CB416" s="238"/>
      <c r="CC416" s="238"/>
      <c r="CD416" s="238"/>
      <c r="CE416" s="238"/>
      <c r="CF416" s="238"/>
      <c r="CG416" s="238"/>
      <c r="CH416" s="238"/>
      <c r="CI416" s="238"/>
      <c r="CJ416" s="238"/>
      <c r="CK416" s="238"/>
      <c r="CL416" s="238"/>
      <c r="CM416" s="238"/>
      <c r="CN416" s="238"/>
      <c r="CO416" s="238"/>
      <c r="CP416" s="238"/>
      <c r="CQ416" s="238"/>
      <c r="CR416" s="238"/>
      <c r="CS416" s="238"/>
      <c r="CT416" s="238"/>
      <c r="CU416" s="238"/>
      <c r="CV416" s="238"/>
      <c r="CW416" s="238"/>
      <c r="CX416" s="238"/>
      <c r="CY416" s="238"/>
      <c r="CZ416" s="238"/>
      <c r="DA416" s="238"/>
    </row>
    <row r="417" spans="2:105">
      <c r="B417" s="226"/>
      <c r="BP417" s="82"/>
      <c r="BQ417" s="238"/>
      <c r="BR417" s="238"/>
      <c r="BS417" s="238"/>
      <c r="BT417" s="238"/>
      <c r="BU417" s="238"/>
      <c r="BV417" s="238"/>
      <c r="BW417" s="238"/>
      <c r="BX417" s="238"/>
      <c r="BY417" s="238"/>
      <c r="BZ417" s="238"/>
      <c r="CA417" s="238"/>
      <c r="CB417" s="238"/>
      <c r="CC417" s="238"/>
      <c r="CD417" s="238"/>
      <c r="CE417" s="238"/>
      <c r="CF417" s="238"/>
      <c r="CG417" s="238"/>
      <c r="CH417" s="238"/>
      <c r="CI417" s="238"/>
      <c r="CJ417" s="238"/>
      <c r="CK417" s="238"/>
      <c r="CL417" s="238"/>
      <c r="CM417" s="238"/>
      <c r="CN417" s="238"/>
      <c r="CO417" s="238"/>
      <c r="CP417" s="238"/>
      <c r="CQ417" s="238"/>
      <c r="CR417" s="238"/>
      <c r="CS417" s="238"/>
      <c r="CT417" s="238"/>
      <c r="CU417" s="238"/>
      <c r="CV417" s="238"/>
      <c r="CW417" s="238"/>
      <c r="CX417" s="238"/>
      <c r="CY417" s="238"/>
      <c r="CZ417" s="238"/>
      <c r="DA417" s="238"/>
    </row>
    <row r="418" spans="2:105">
      <c r="B418" s="226"/>
      <c r="BP418" s="82"/>
      <c r="BQ418" s="238"/>
      <c r="BR418" s="238"/>
      <c r="BS418" s="238"/>
      <c r="BT418" s="238"/>
      <c r="BU418" s="238"/>
      <c r="BV418" s="238"/>
      <c r="BW418" s="238"/>
      <c r="BX418" s="238"/>
      <c r="BY418" s="238"/>
      <c r="BZ418" s="238"/>
      <c r="CA418" s="238"/>
      <c r="CB418" s="238"/>
      <c r="CC418" s="238"/>
      <c r="CD418" s="238"/>
      <c r="CE418" s="238"/>
      <c r="CF418" s="238"/>
      <c r="CG418" s="238"/>
      <c r="CH418" s="238"/>
      <c r="CI418" s="238"/>
      <c r="CJ418" s="238"/>
      <c r="CK418" s="238"/>
      <c r="CL418" s="238"/>
      <c r="CM418" s="238"/>
      <c r="CN418" s="238"/>
      <c r="CO418" s="238"/>
      <c r="CP418" s="238"/>
      <c r="CQ418" s="238"/>
      <c r="CR418" s="238"/>
      <c r="CS418" s="238"/>
      <c r="CT418" s="238"/>
      <c r="CU418" s="238"/>
      <c r="CV418" s="238"/>
      <c r="CW418" s="238"/>
      <c r="CX418" s="238"/>
      <c r="CY418" s="238"/>
      <c r="CZ418" s="238"/>
      <c r="DA418" s="238"/>
    </row>
    <row r="419" spans="2:105">
      <c r="B419" s="226"/>
      <c r="BP419" s="82"/>
      <c r="BQ419" s="238"/>
      <c r="BR419" s="238"/>
      <c r="BS419" s="238"/>
      <c r="BT419" s="238"/>
      <c r="BU419" s="238"/>
      <c r="BV419" s="238"/>
      <c r="BW419" s="238"/>
      <c r="BX419" s="238"/>
      <c r="BY419" s="238"/>
      <c r="BZ419" s="238"/>
      <c r="CA419" s="238"/>
      <c r="CB419" s="238"/>
      <c r="CC419" s="238"/>
      <c r="CD419" s="238"/>
      <c r="CE419" s="238"/>
      <c r="CF419" s="238"/>
      <c r="CG419" s="238"/>
      <c r="CH419" s="238"/>
      <c r="CI419" s="238"/>
      <c r="CJ419" s="238"/>
      <c r="CK419" s="238"/>
      <c r="CL419" s="238"/>
      <c r="CM419" s="238"/>
      <c r="CN419" s="238"/>
      <c r="CO419" s="238"/>
      <c r="CP419" s="238"/>
      <c r="CQ419" s="238"/>
      <c r="CR419" s="238"/>
      <c r="CS419" s="238"/>
      <c r="CT419" s="238"/>
      <c r="CU419" s="238"/>
      <c r="CV419" s="238"/>
      <c r="CW419" s="238"/>
      <c r="CX419" s="238"/>
      <c r="CY419" s="238"/>
      <c r="CZ419" s="238"/>
      <c r="DA419" s="238"/>
    </row>
    <row r="420" spans="2:105">
      <c r="B420" s="226"/>
      <c r="BP420" s="82"/>
      <c r="BQ420" s="238"/>
      <c r="BR420" s="238"/>
      <c r="BS420" s="238"/>
      <c r="BT420" s="238"/>
      <c r="BU420" s="238"/>
      <c r="BV420" s="238"/>
      <c r="BW420" s="238"/>
      <c r="BX420" s="238"/>
      <c r="BY420" s="238"/>
      <c r="BZ420" s="238"/>
      <c r="CA420" s="238"/>
      <c r="CB420" s="238"/>
      <c r="CC420" s="238"/>
      <c r="CD420" s="238"/>
      <c r="CE420" s="238"/>
      <c r="CF420" s="238"/>
      <c r="CG420" s="238"/>
      <c r="CH420" s="238"/>
      <c r="CI420" s="238"/>
      <c r="CJ420" s="238"/>
      <c r="CK420" s="238"/>
      <c r="CL420" s="238"/>
      <c r="CM420" s="238"/>
      <c r="CN420" s="238"/>
      <c r="CO420" s="238"/>
      <c r="CP420" s="238"/>
      <c r="CQ420" s="238"/>
      <c r="CR420" s="238"/>
      <c r="CS420" s="238"/>
      <c r="CT420" s="238"/>
      <c r="CU420" s="238"/>
      <c r="CV420" s="238"/>
      <c r="CW420" s="238"/>
      <c r="CX420" s="238"/>
      <c r="CY420" s="238"/>
      <c r="CZ420" s="238"/>
      <c r="DA420" s="238"/>
    </row>
    <row r="421" spans="2:105">
      <c r="B421" s="226"/>
      <c r="BP421" s="82"/>
      <c r="BQ421" s="238"/>
      <c r="BR421" s="238"/>
      <c r="BS421" s="238"/>
      <c r="BT421" s="238"/>
      <c r="BU421" s="238"/>
      <c r="BV421" s="238"/>
      <c r="BW421" s="238"/>
      <c r="BX421" s="238"/>
      <c r="BY421" s="238"/>
      <c r="BZ421" s="238"/>
      <c r="CA421" s="238"/>
      <c r="CB421" s="238"/>
      <c r="CC421" s="238"/>
      <c r="CD421" s="238"/>
      <c r="CE421" s="238"/>
      <c r="CF421" s="238"/>
      <c r="CG421" s="238"/>
      <c r="CH421" s="238"/>
      <c r="CI421" s="238"/>
      <c r="CJ421" s="238"/>
      <c r="CK421" s="238"/>
      <c r="CL421" s="238"/>
      <c r="CM421" s="238"/>
      <c r="CN421" s="238"/>
      <c r="CO421" s="238"/>
      <c r="CP421" s="238"/>
      <c r="CQ421" s="238"/>
      <c r="CR421" s="238"/>
      <c r="CS421" s="238"/>
      <c r="CT421" s="238"/>
      <c r="CU421" s="238"/>
      <c r="CV421" s="238"/>
      <c r="CW421" s="238"/>
      <c r="CX421" s="238"/>
      <c r="CY421" s="238"/>
      <c r="CZ421" s="238"/>
      <c r="DA421" s="238"/>
    </row>
    <row r="422" spans="2:105">
      <c r="B422" s="226"/>
      <c r="BP422" s="82"/>
      <c r="BQ422" s="238"/>
      <c r="BR422" s="238"/>
      <c r="BS422" s="238"/>
      <c r="BT422" s="238"/>
      <c r="BU422" s="238"/>
      <c r="BV422" s="238"/>
      <c r="BW422" s="238"/>
      <c r="BX422" s="238"/>
      <c r="BY422" s="238"/>
      <c r="BZ422" s="238"/>
      <c r="CA422" s="238"/>
      <c r="CB422" s="238"/>
      <c r="CC422" s="238"/>
      <c r="CD422" s="238"/>
      <c r="CE422" s="238"/>
      <c r="CF422" s="238"/>
      <c r="CG422" s="238"/>
      <c r="CH422" s="238"/>
      <c r="CI422" s="238"/>
      <c r="CJ422" s="238"/>
      <c r="CK422" s="238"/>
      <c r="CL422" s="238"/>
      <c r="CM422" s="238"/>
      <c r="CN422" s="238"/>
      <c r="CO422" s="238"/>
      <c r="CP422" s="238"/>
      <c r="CQ422" s="238"/>
      <c r="CR422" s="238"/>
      <c r="CS422" s="238"/>
      <c r="CT422" s="238"/>
      <c r="CU422" s="238"/>
      <c r="CV422" s="238"/>
      <c r="CW422" s="238"/>
      <c r="CX422" s="238"/>
      <c r="CY422" s="238"/>
      <c r="CZ422" s="238"/>
      <c r="DA422" s="238"/>
    </row>
    <row r="423" spans="2:105">
      <c r="B423" s="226"/>
      <c r="BP423" s="82"/>
      <c r="BQ423" s="238"/>
      <c r="BR423" s="238"/>
      <c r="BS423" s="238"/>
      <c r="BT423" s="238"/>
      <c r="BU423" s="238"/>
      <c r="BV423" s="238"/>
      <c r="BW423" s="238"/>
      <c r="BX423" s="238"/>
      <c r="BY423" s="238"/>
      <c r="BZ423" s="238"/>
      <c r="CA423" s="238"/>
      <c r="CB423" s="238"/>
      <c r="CC423" s="238"/>
      <c r="CD423" s="238"/>
      <c r="CE423" s="238"/>
      <c r="CF423" s="238"/>
      <c r="CG423" s="238"/>
      <c r="CH423" s="238"/>
      <c r="CI423" s="238"/>
      <c r="CJ423" s="238"/>
      <c r="CK423" s="238"/>
      <c r="CL423" s="238"/>
      <c r="CM423" s="238"/>
      <c r="CN423" s="238"/>
      <c r="CO423" s="238"/>
      <c r="CP423" s="238"/>
      <c r="CQ423" s="238"/>
      <c r="CR423" s="238"/>
      <c r="CS423" s="238"/>
      <c r="CT423" s="238"/>
      <c r="CU423" s="238"/>
      <c r="CV423" s="238"/>
      <c r="CW423" s="238"/>
      <c r="CX423" s="238"/>
      <c r="CY423" s="238"/>
      <c r="CZ423" s="238"/>
      <c r="DA423" s="238"/>
    </row>
    <row r="424" spans="2:105">
      <c r="B424" s="226"/>
      <c r="BP424" s="82"/>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38"/>
      <c r="CN424" s="238"/>
      <c r="CO424" s="238"/>
      <c r="CP424" s="238"/>
      <c r="CQ424" s="238"/>
      <c r="CR424" s="238"/>
      <c r="CS424" s="238"/>
      <c r="CT424" s="238"/>
      <c r="CU424" s="238"/>
      <c r="CV424" s="238"/>
      <c r="CW424" s="238"/>
      <c r="CX424" s="238"/>
      <c r="CY424" s="238"/>
      <c r="CZ424" s="238"/>
      <c r="DA424" s="238"/>
    </row>
    <row r="425" spans="2:105">
      <c r="B425" s="226"/>
      <c r="BP425" s="82"/>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row>
    <row r="426" spans="2:105">
      <c r="B426" s="226"/>
      <c r="BP426" s="82"/>
      <c r="BQ426" s="238"/>
      <c r="BR426" s="238"/>
      <c r="BS426" s="238"/>
      <c r="BT426" s="238"/>
      <c r="BU426" s="238"/>
      <c r="BV426" s="238"/>
      <c r="BW426" s="238"/>
      <c r="BX426" s="238"/>
      <c r="BY426" s="238"/>
      <c r="BZ426" s="238"/>
      <c r="CA426" s="238"/>
      <c r="CB426" s="238"/>
      <c r="CC426" s="238"/>
      <c r="CD426" s="238"/>
      <c r="CE426" s="238"/>
      <c r="CF426" s="238"/>
      <c r="CG426" s="238"/>
      <c r="CH426" s="238"/>
      <c r="CI426" s="238"/>
      <c r="CJ426" s="238"/>
      <c r="CK426" s="238"/>
      <c r="CL426" s="238"/>
      <c r="CM426" s="238"/>
      <c r="CN426" s="238"/>
      <c r="CO426" s="238"/>
      <c r="CP426" s="238"/>
      <c r="CQ426" s="238"/>
      <c r="CR426" s="238"/>
      <c r="CS426" s="238"/>
      <c r="CT426" s="238"/>
      <c r="CU426" s="238"/>
      <c r="CV426" s="238"/>
      <c r="CW426" s="238"/>
      <c r="CX426" s="238"/>
      <c r="CY426" s="238"/>
      <c r="CZ426" s="238"/>
      <c r="DA426" s="238"/>
    </row>
    <row r="427" spans="2:105">
      <c r="B427" s="226"/>
      <c r="BP427" s="82"/>
      <c r="BQ427" s="238"/>
      <c r="BR427" s="238"/>
      <c r="BS427" s="238"/>
      <c r="BT427" s="238"/>
      <c r="BU427" s="238"/>
      <c r="BV427" s="238"/>
      <c r="BW427" s="238"/>
      <c r="BX427" s="238"/>
      <c r="BY427" s="238"/>
      <c r="BZ427" s="238"/>
      <c r="CA427" s="238"/>
      <c r="CB427" s="238"/>
      <c r="CC427" s="238"/>
      <c r="CD427" s="238"/>
      <c r="CE427" s="238"/>
      <c r="CF427" s="238"/>
      <c r="CG427" s="238"/>
      <c r="CH427" s="238"/>
      <c r="CI427" s="238"/>
      <c r="CJ427" s="238"/>
      <c r="CK427" s="238"/>
      <c r="CL427" s="238"/>
      <c r="CM427" s="238"/>
      <c r="CN427" s="238"/>
      <c r="CO427" s="238"/>
      <c r="CP427" s="238"/>
      <c r="CQ427" s="238"/>
      <c r="CR427" s="238"/>
      <c r="CS427" s="238"/>
      <c r="CT427" s="238"/>
      <c r="CU427" s="238"/>
      <c r="CV427" s="238"/>
      <c r="CW427" s="238"/>
      <c r="CX427" s="238"/>
      <c r="CY427" s="238"/>
      <c r="CZ427" s="238"/>
      <c r="DA427" s="238"/>
    </row>
    <row r="428" spans="2:105">
      <c r="B428" s="226"/>
      <c r="BP428" s="82"/>
      <c r="BQ428" s="238"/>
      <c r="BR428" s="238"/>
      <c r="BS428" s="238"/>
      <c r="BT428" s="238"/>
      <c r="BU428" s="238"/>
      <c r="BV428" s="238"/>
      <c r="BW428" s="238"/>
      <c r="BX428" s="238"/>
      <c r="BY428" s="238"/>
      <c r="BZ428" s="238"/>
      <c r="CA428" s="238"/>
      <c r="CB428" s="238"/>
      <c r="CC428" s="238"/>
      <c r="CD428" s="238"/>
      <c r="CE428" s="238"/>
      <c r="CF428" s="238"/>
      <c r="CG428" s="238"/>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row>
    <row r="429" spans="2:105">
      <c r="B429" s="226"/>
      <c r="BP429" s="82"/>
      <c r="BQ429" s="238"/>
      <c r="BR429" s="238"/>
      <c r="BS429" s="238"/>
      <c r="BT429" s="238"/>
      <c r="BU429" s="238"/>
      <c r="BV429" s="238"/>
      <c r="BW429" s="238"/>
      <c r="BX429" s="238"/>
      <c r="BY429" s="238"/>
      <c r="BZ429" s="238"/>
      <c r="CA429" s="238"/>
      <c r="CB429" s="238"/>
      <c r="CC429" s="238"/>
      <c r="CD429" s="238"/>
      <c r="CE429" s="238"/>
      <c r="CF429" s="238"/>
      <c r="CG429" s="238"/>
      <c r="CH429" s="238"/>
      <c r="CI429" s="238"/>
      <c r="CJ429" s="238"/>
      <c r="CK429" s="238"/>
      <c r="CL429" s="238"/>
      <c r="CM429" s="238"/>
      <c r="CN429" s="238"/>
      <c r="CO429" s="238"/>
      <c r="CP429" s="238"/>
      <c r="CQ429" s="238"/>
      <c r="CR429" s="238"/>
      <c r="CS429" s="238"/>
      <c r="CT429" s="238"/>
      <c r="CU429" s="238"/>
      <c r="CV429" s="238"/>
      <c r="CW429" s="238"/>
      <c r="CX429" s="238"/>
      <c r="CY429" s="238"/>
      <c r="CZ429" s="238"/>
      <c r="DA429" s="238"/>
    </row>
    <row r="430" spans="2:105">
      <c r="B430" s="226"/>
      <c r="BP430" s="82"/>
      <c r="BQ430" s="238"/>
      <c r="BR430" s="238"/>
      <c r="BS430" s="238"/>
      <c r="BT430" s="238"/>
      <c r="BU430" s="238"/>
      <c r="BV430" s="238"/>
      <c r="BW430" s="238"/>
      <c r="BX430" s="238"/>
      <c r="BY430" s="238"/>
      <c r="BZ430" s="238"/>
      <c r="CA430" s="238"/>
      <c r="CB430" s="238"/>
      <c r="CC430" s="238"/>
      <c r="CD430" s="238"/>
      <c r="CE430" s="238"/>
      <c r="CF430" s="238"/>
      <c r="CG430" s="238"/>
      <c r="CH430" s="238"/>
      <c r="CI430" s="238"/>
      <c r="CJ430" s="238"/>
      <c r="CK430" s="238"/>
      <c r="CL430" s="238"/>
      <c r="CM430" s="238"/>
      <c r="CN430" s="238"/>
      <c r="CO430" s="238"/>
      <c r="CP430" s="238"/>
      <c r="CQ430" s="238"/>
      <c r="CR430" s="238"/>
      <c r="CS430" s="238"/>
      <c r="CT430" s="238"/>
      <c r="CU430" s="238"/>
      <c r="CV430" s="238"/>
      <c r="CW430" s="238"/>
      <c r="CX430" s="238"/>
      <c r="CY430" s="238"/>
      <c r="CZ430" s="238"/>
      <c r="DA430" s="238"/>
    </row>
    <row r="431" spans="2:105">
      <c r="B431" s="226"/>
      <c r="BP431" s="82"/>
      <c r="BQ431" s="238"/>
      <c r="BR431" s="238"/>
      <c r="BS431" s="238"/>
      <c r="BT431" s="238"/>
      <c r="BU431" s="238"/>
      <c r="BV431" s="238"/>
      <c r="BW431" s="238"/>
      <c r="BX431" s="238"/>
      <c r="BY431" s="238"/>
      <c r="BZ431" s="238"/>
      <c r="CA431" s="238"/>
      <c r="CB431" s="238"/>
      <c r="CC431" s="238"/>
      <c r="CD431" s="238"/>
      <c r="CE431" s="238"/>
      <c r="CF431" s="238"/>
      <c r="CG431" s="238"/>
      <c r="CH431" s="238"/>
      <c r="CI431" s="238"/>
      <c r="CJ431" s="238"/>
      <c r="CK431" s="238"/>
      <c r="CL431" s="238"/>
      <c r="CM431" s="238"/>
      <c r="CN431" s="238"/>
      <c r="CO431" s="238"/>
      <c r="CP431" s="238"/>
      <c r="CQ431" s="238"/>
      <c r="CR431" s="238"/>
      <c r="CS431" s="238"/>
      <c r="CT431" s="238"/>
      <c r="CU431" s="238"/>
      <c r="CV431" s="238"/>
      <c r="CW431" s="238"/>
      <c r="CX431" s="238"/>
      <c r="CY431" s="238"/>
      <c r="CZ431" s="238"/>
      <c r="DA431" s="238"/>
    </row>
    <row r="432" spans="2:105">
      <c r="B432" s="226"/>
      <c r="BP432" s="82"/>
      <c r="BQ432" s="238"/>
      <c r="BR432" s="238"/>
      <c r="BS432" s="238"/>
      <c r="BT432" s="238"/>
      <c r="BU432" s="238"/>
      <c r="BV432" s="238"/>
      <c r="BW432" s="238"/>
      <c r="BX432" s="238"/>
      <c r="BY432" s="238"/>
      <c r="BZ432" s="238"/>
      <c r="CA432" s="238"/>
      <c r="CB432" s="238"/>
      <c r="CC432" s="238"/>
      <c r="CD432" s="238"/>
      <c r="CE432" s="238"/>
      <c r="CF432" s="238"/>
      <c r="CG432" s="238"/>
      <c r="CH432" s="238"/>
      <c r="CI432" s="238"/>
      <c r="CJ432" s="238"/>
      <c r="CK432" s="238"/>
      <c r="CL432" s="238"/>
      <c r="CM432" s="238"/>
      <c r="CN432" s="238"/>
      <c r="CO432" s="238"/>
      <c r="CP432" s="238"/>
      <c r="CQ432" s="238"/>
      <c r="CR432" s="238"/>
      <c r="CS432" s="238"/>
      <c r="CT432" s="238"/>
      <c r="CU432" s="238"/>
      <c r="CV432" s="238"/>
      <c r="CW432" s="238"/>
      <c r="CX432" s="238"/>
      <c r="CY432" s="238"/>
      <c r="CZ432" s="238"/>
      <c r="DA432" s="238"/>
    </row>
    <row r="433" spans="2:105">
      <c r="B433" s="226"/>
      <c r="BP433" s="82"/>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row>
    <row r="434" spans="2:105">
      <c r="B434" s="226"/>
      <c r="BP434" s="82"/>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row>
    <row r="435" spans="2:105">
      <c r="B435" s="226"/>
      <c r="BP435" s="82"/>
      <c r="BQ435" s="238"/>
      <c r="BR435" s="238"/>
      <c r="BS435" s="238"/>
      <c r="BT435" s="238"/>
      <c r="BU435" s="238"/>
      <c r="BV435" s="238"/>
      <c r="BW435" s="238"/>
      <c r="BX435" s="238"/>
      <c r="BY435" s="238"/>
      <c r="BZ435" s="238"/>
      <c r="CA435" s="238"/>
      <c r="CB435" s="238"/>
      <c r="CC435" s="238"/>
      <c r="CD435" s="238"/>
      <c r="CE435" s="238"/>
      <c r="CF435" s="238"/>
      <c r="CG435" s="238"/>
      <c r="CH435" s="238"/>
      <c r="CI435" s="238"/>
      <c r="CJ435" s="238"/>
      <c r="CK435" s="238"/>
      <c r="CL435" s="238"/>
      <c r="CM435" s="238"/>
      <c r="CN435" s="238"/>
      <c r="CO435" s="238"/>
      <c r="CP435" s="238"/>
      <c r="CQ435" s="238"/>
      <c r="CR435" s="238"/>
      <c r="CS435" s="238"/>
      <c r="CT435" s="238"/>
      <c r="CU435" s="238"/>
      <c r="CV435" s="238"/>
      <c r="CW435" s="238"/>
      <c r="CX435" s="238"/>
      <c r="CY435" s="238"/>
      <c r="CZ435" s="238"/>
      <c r="DA435" s="238"/>
    </row>
    <row r="436" spans="2:105">
      <c r="B436" s="226"/>
      <c r="BP436" s="82"/>
      <c r="BQ436" s="238"/>
      <c r="BR436" s="238"/>
      <c r="BS436" s="238"/>
      <c r="BT436" s="238"/>
      <c r="BU436" s="238"/>
      <c r="BV436" s="238"/>
      <c r="BW436" s="238"/>
      <c r="BX436" s="238"/>
      <c r="BY436" s="238"/>
      <c r="BZ436" s="238"/>
      <c r="CA436" s="238"/>
      <c r="CB436" s="238"/>
      <c r="CC436" s="238"/>
      <c r="CD436" s="238"/>
      <c r="CE436" s="238"/>
      <c r="CF436" s="238"/>
      <c r="CG436" s="238"/>
      <c r="CH436" s="238"/>
      <c r="CI436" s="238"/>
      <c r="CJ436" s="238"/>
      <c r="CK436" s="238"/>
      <c r="CL436" s="238"/>
      <c r="CM436" s="238"/>
      <c r="CN436" s="238"/>
      <c r="CO436" s="238"/>
      <c r="CP436" s="238"/>
      <c r="CQ436" s="238"/>
      <c r="CR436" s="238"/>
      <c r="CS436" s="238"/>
      <c r="CT436" s="238"/>
      <c r="CU436" s="238"/>
      <c r="CV436" s="238"/>
      <c r="CW436" s="238"/>
      <c r="CX436" s="238"/>
      <c r="CY436" s="238"/>
      <c r="CZ436" s="238"/>
      <c r="DA436" s="238"/>
    </row>
    <row r="437" spans="2:105">
      <c r="B437" s="226"/>
      <c r="BP437" s="82"/>
      <c r="BQ437" s="238"/>
      <c r="BR437" s="238"/>
      <c r="BS437" s="238"/>
      <c r="BT437" s="238"/>
      <c r="BU437" s="238"/>
      <c r="BV437" s="238"/>
      <c r="BW437" s="238"/>
      <c r="BX437" s="238"/>
      <c r="BY437" s="238"/>
      <c r="BZ437" s="238"/>
      <c r="CA437" s="238"/>
      <c r="CB437" s="238"/>
      <c r="CC437" s="238"/>
      <c r="CD437" s="238"/>
      <c r="CE437" s="238"/>
      <c r="CF437" s="238"/>
      <c r="CG437" s="238"/>
      <c r="CH437" s="238"/>
      <c r="CI437" s="238"/>
      <c r="CJ437" s="238"/>
      <c r="CK437" s="238"/>
      <c r="CL437" s="238"/>
      <c r="CM437" s="238"/>
      <c r="CN437" s="238"/>
      <c r="CO437" s="238"/>
      <c r="CP437" s="238"/>
      <c r="CQ437" s="238"/>
      <c r="CR437" s="238"/>
      <c r="CS437" s="238"/>
      <c r="CT437" s="238"/>
      <c r="CU437" s="238"/>
      <c r="CV437" s="238"/>
      <c r="CW437" s="238"/>
      <c r="CX437" s="238"/>
      <c r="CY437" s="238"/>
      <c r="CZ437" s="238"/>
      <c r="DA437" s="238"/>
    </row>
    <row r="438" spans="2:105">
      <c r="B438" s="226"/>
      <c r="BP438" s="82"/>
      <c r="BQ438" s="238"/>
      <c r="BR438" s="238"/>
      <c r="BS438" s="238"/>
      <c r="BT438" s="238"/>
      <c r="BU438" s="238"/>
      <c r="BV438" s="238"/>
      <c r="BW438" s="238"/>
      <c r="BX438" s="238"/>
      <c r="BY438" s="238"/>
      <c r="BZ438" s="238"/>
      <c r="CA438" s="238"/>
      <c r="CB438" s="238"/>
      <c r="CC438" s="238"/>
      <c r="CD438" s="238"/>
      <c r="CE438" s="238"/>
      <c r="CF438" s="238"/>
      <c r="CG438" s="238"/>
      <c r="CH438" s="238"/>
      <c r="CI438" s="238"/>
      <c r="CJ438" s="238"/>
      <c r="CK438" s="238"/>
      <c r="CL438" s="238"/>
      <c r="CM438" s="238"/>
      <c r="CN438" s="238"/>
      <c r="CO438" s="238"/>
      <c r="CP438" s="238"/>
      <c r="CQ438" s="238"/>
      <c r="CR438" s="238"/>
      <c r="CS438" s="238"/>
      <c r="CT438" s="238"/>
      <c r="CU438" s="238"/>
      <c r="CV438" s="238"/>
      <c r="CW438" s="238"/>
      <c r="CX438" s="238"/>
      <c r="CY438" s="238"/>
      <c r="CZ438" s="238"/>
      <c r="DA438" s="238"/>
    </row>
    <row r="439" spans="2:105">
      <c r="B439" s="226"/>
      <c r="BP439" s="82"/>
      <c r="BQ439" s="238"/>
      <c r="BR439" s="238"/>
      <c r="BS439" s="238"/>
      <c r="BT439" s="238"/>
      <c r="BU439" s="238"/>
      <c r="BV439" s="238"/>
      <c r="BW439" s="238"/>
      <c r="BX439" s="238"/>
      <c r="BY439" s="238"/>
      <c r="BZ439" s="238"/>
      <c r="CA439" s="238"/>
      <c r="CB439" s="238"/>
      <c r="CC439" s="238"/>
      <c r="CD439" s="238"/>
      <c r="CE439" s="238"/>
      <c r="CF439" s="238"/>
      <c r="CG439" s="238"/>
      <c r="CH439" s="238"/>
      <c r="CI439" s="238"/>
      <c r="CJ439" s="238"/>
      <c r="CK439" s="238"/>
      <c r="CL439" s="238"/>
      <c r="CM439" s="238"/>
      <c r="CN439" s="238"/>
      <c r="CO439" s="238"/>
      <c r="CP439" s="238"/>
      <c r="CQ439" s="238"/>
      <c r="CR439" s="238"/>
      <c r="CS439" s="238"/>
      <c r="CT439" s="238"/>
      <c r="CU439" s="238"/>
      <c r="CV439" s="238"/>
      <c r="CW439" s="238"/>
      <c r="CX439" s="238"/>
      <c r="CY439" s="238"/>
      <c r="CZ439" s="238"/>
      <c r="DA439" s="238"/>
    </row>
    <row r="440" spans="2:105">
      <c r="B440" s="226"/>
      <c r="BP440" s="82"/>
      <c r="BQ440" s="238"/>
      <c r="BR440" s="238"/>
      <c r="BS440" s="238"/>
      <c r="BT440" s="238"/>
      <c r="BU440" s="238"/>
      <c r="BV440" s="238"/>
      <c r="BW440" s="238"/>
      <c r="BX440" s="238"/>
      <c r="BY440" s="238"/>
      <c r="BZ440" s="238"/>
      <c r="CA440" s="238"/>
      <c r="CB440" s="238"/>
      <c r="CC440" s="238"/>
      <c r="CD440" s="238"/>
      <c r="CE440" s="238"/>
      <c r="CF440" s="238"/>
      <c r="CG440" s="238"/>
      <c r="CH440" s="238"/>
      <c r="CI440" s="238"/>
      <c r="CJ440" s="238"/>
      <c r="CK440" s="238"/>
      <c r="CL440" s="238"/>
      <c r="CM440" s="238"/>
      <c r="CN440" s="238"/>
      <c r="CO440" s="238"/>
      <c r="CP440" s="238"/>
      <c r="CQ440" s="238"/>
      <c r="CR440" s="238"/>
      <c r="CS440" s="238"/>
      <c r="CT440" s="238"/>
      <c r="CU440" s="238"/>
      <c r="CV440" s="238"/>
      <c r="CW440" s="238"/>
      <c r="CX440" s="238"/>
      <c r="CY440" s="238"/>
      <c r="CZ440" s="238"/>
      <c r="DA440" s="238"/>
    </row>
    <row r="441" spans="2:105">
      <c r="B441" s="226"/>
      <c r="BP441" s="82"/>
      <c r="BQ441" s="238"/>
      <c r="BR441" s="238"/>
      <c r="BS441" s="238"/>
      <c r="BT441" s="238"/>
      <c r="BU441" s="238"/>
      <c r="BV441" s="238"/>
      <c r="BW441" s="238"/>
      <c r="BX441" s="238"/>
      <c r="BY441" s="238"/>
      <c r="BZ441" s="238"/>
      <c r="CA441" s="238"/>
      <c r="CB441" s="238"/>
      <c r="CC441" s="238"/>
      <c r="CD441" s="238"/>
      <c r="CE441" s="238"/>
      <c r="CF441" s="238"/>
      <c r="CG441" s="238"/>
      <c r="CH441" s="238"/>
      <c r="CI441" s="238"/>
      <c r="CJ441" s="238"/>
      <c r="CK441" s="238"/>
      <c r="CL441" s="238"/>
      <c r="CM441" s="238"/>
      <c r="CN441" s="238"/>
      <c r="CO441" s="238"/>
      <c r="CP441" s="238"/>
      <c r="CQ441" s="238"/>
      <c r="CR441" s="238"/>
      <c r="CS441" s="238"/>
      <c r="CT441" s="238"/>
      <c r="CU441" s="238"/>
      <c r="CV441" s="238"/>
      <c r="CW441" s="238"/>
      <c r="CX441" s="238"/>
      <c r="CY441" s="238"/>
      <c r="CZ441" s="238"/>
      <c r="DA441" s="238"/>
    </row>
    <row r="442" spans="2:105">
      <c r="B442" s="226"/>
      <c r="BP442" s="82"/>
      <c r="BQ442" s="238"/>
      <c r="BR442" s="238"/>
      <c r="BS442" s="238"/>
      <c r="BT442" s="238"/>
      <c r="BU442" s="238"/>
      <c r="BV442" s="238"/>
      <c r="BW442" s="238"/>
      <c r="BX442" s="238"/>
      <c r="BY442" s="238"/>
      <c r="BZ442" s="238"/>
      <c r="CA442" s="238"/>
      <c r="CB442" s="238"/>
      <c r="CC442" s="238"/>
      <c r="CD442" s="238"/>
      <c r="CE442" s="238"/>
      <c r="CF442" s="238"/>
      <c r="CG442" s="238"/>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row>
    <row r="443" spans="2:105">
      <c r="B443" s="226"/>
      <c r="BP443" s="82"/>
      <c r="BQ443" s="238"/>
      <c r="BR443" s="238"/>
      <c r="BS443" s="238"/>
      <c r="BT443" s="238"/>
      <c r="BU443" s="238"/>
      <c r="BV443" s="238"/>
      <c r="BW443" s="238"/>
      <c r="BX443" s="238"/>
      <c r="BY443" s="238"/>
      <c r="BZ443" s="238"/>
      <c r="CA443" s="238"/>
      <c r="CB443" s="238"/>
      <c r="CC443" s="238"/>
      <c r="CD443" s="238"/>
      <c r="CE443" s="238"/>
      <c r="CF443" s="238"/>
      <c r="CG443" s="238"/>
      <c r="CH443" s="238"/>
      <c r="CI443" s="238"/>
      <c r="CJ443" s="238"/>
      <c r="CK443" s="238"/>
      <c r="CL443" s="238"/>
      <c r="CM443" s="238"/>
      <c r="CN443" s="238"/>
      <c r="CO443" s="238"/>
      <c r="CP443" s="238"/>
      <c r="CQ443" s="238"/>
      <c r="CR443" s="238"/>
      <c r="CS443" s="238"/>
      <c r="CT443" s="238"/>
      <c r="CU443" s="238"/>
      <c r="CV443" s="238"/>
      <c r="CW443" s="238"/>
      <c r="CX443" s="238"/>
      <c r="CY443" s="238"/>
      <c r="CZ443" s="238"/>
      <c r="DA443" s="238"/>
    </row>
    <row r="444" spans="2:105">
      <c r="B444" s="226"/>
      <c r="BP444" s="82"/>
      <c r="BQ444" s="238"/>
      <c r="BR444" s="238"/>
      <c r="BS444" s="238"/>
      <c r="BT444" s="238"/>
      <c r="BU444" s="238"/>
      <c r="BV444" s="238"/>
      <c r="BW444" s="238"/>
      <c r="BX444" s="238"/>
      <c r="BY444" s="238"/>
      <c r="BZ444" s="238"/>
      <c r="CA444" s="238"/>
      <c r="CB444" s="238"/>
      <c r="CC444" s="238"/>
      <c r="CD444" s="238"/>
      <c r="CE444" s="238"/>
      <c r="CF444" s="238"/>
      <c r="CG444" s="238"/>
      <c r="CH444" s="238"/>
      <c r="CI444" s="238"/>
      <c r="CJ444" s="238"/>
      <c r="CK444" s="238"/>
      <c r="CL444" s="238"/>
      <c r="CM444" s="238"/>
      <c r="CN444" s="238"/>
      <c r="CO444" s="238"/>
      <c r="CP444" s="238"/>
      <c r="CQ444" s="238"/>
      <c r="CR444" s="238"/>
      <c r="CS444" s="238"/>
      <c r="CT444" s="238"/>
      <c r="CU444" s="238"/>
      <c r="CV444" s="238"/>
      <c r="CW444" s="238"/>
      <c r="CX444" s="238"/>
      <c r="CY444" s="238"/>
      <c r="CZ444" s="238"/>
      <c r="DA444" s="238"/>
    </row>
    <row r="445" spans="2:105">
      <c r="B445" s="226"/>
      <c r="BP445" s="82"/>
      <c r="BQ445" s="238"/>
      <c r="BR445" s="238"/>
      <c r="BS445" s="238"/>
      <c r="BT445" s="238"/>
      <c r="BU445" s="238"/>
      <c r="BV445" s="238"/>
      <c r="BW445" s="238"/>
      <c r="BX445" s="238"/>
      <c r="BY445" s="238"/>
      <c r="BZ445" s="238"/>
      <c r="CA445" s="238"/>
      <c r="CB445" s="238"/>
      <c r="CC445" s="238"/>
      <c r="CD445" s="238"/>
      <c r="CE445" s="238"/>
      <c r="CF445" s="238"/>
      <c r="CG445" s="238"/>
      <c r="CH445" s="238"/>
      <c r="CI445" s="238"/>
      <c r="CJ445" s="238"/>
      <c r="CK445" s="238"/>
      <c r="CL445" s="238"/>
      <c r="CM445" s="238"/>
      <c r="CN445" s="238"/>
      <c r="CO445" s="238"/>
      <c r="CP445" s="238"/>
      <c r="CQ445" s="238"/>
      <c r="CR445" s="238"/>
      <c r="CS445" s="238"/>
      <c r="CT445" s="238"/>
      <c r="CU445" s="238"/>
      <c r="CV445" s="238"/>
      <c r="CW445" s="238"/>
      <c r="CX445" s="238"/>
      <c r="CY445" s="238"/>
      <c r="CZ445" s="238"/>
      <c r="DA445" s="238"/>
    </row>
    <row r="446" spans="2:105">
      <c r="B446" s="226"/>
      <c r="BP446" s="82"/>
      <c r="BQ446" s="238"/>
      <c r="BR446" s="238"/>
      <c r="BS446" s="238"/>
      <c r="BT446" s="238"/>
      <c r="BU446" s="238"/>
      <c r="BV446" s="238"/>
      <c r="BW446" s="238"/>
      <c r="BX446" s="238"/>
      <c r="BY446" s="238"/>
      <c r="BZ446" s="238"/>
      <c r="CA446" s="238"/>
      <c r="CB446" s="238"/>
      <c r="CC446" s="238"/>
      <c r="CD446" s="238"/>
      <c r="CE446" s="238"/>
      <c r="CF446" s="238"/>
      <c r="CG446" s="238"/>
      <c r="CH446" s="238"/>
      <c r="CI446" s="238"/>
      <c r="CJ446" s="238"/>
      <c r="CK446" s="238"/>
      <c r="CL446" s="238"/>
      <c r="CM446" s="238"/>
      <c r="CN446" s="238"/>
      <c r="CO446" s="238"/>
      <c r="CP446" s="238"/>
      <c r="CQ446" s="238"/>
      <c r="CR446" s="238"/>
      <c r="CS446" s="238"/>
      <c r="CT446" s="238"/>
      <c r="CU446" s="238"/>
      <c r="CV446" s="238"/>
      <c r="CW446" s="238"/>
      <c r="CX446" s="238"/>
      <c r="CY446" s="238"/>
      <c r="CZ446" s="238"/>
      <c r="DA446" s="238"/>
    </row>
    <row r="447" spans="2:105">
      <c r="B447" s="226"/>
      <c r="BP447" s="82"/>
      <c r="BQ447" s="238"/>
      <c r="BR447" s="238"/>
      <c r="BS447" s="238"/>
      <c r="BT447" s="238"/>
      <c r="BU447" s="238"/>
      <c r="BV447" s="238"/>
      <c r="BW447" s="238"/>
      <c r="BX447" s="238"/>
      <c r="BY447" s="238"/>
      <c r="BZ447" s="238"/>
      <c r="CA447" s="238"/>
      <c r="CB447" s="238"/>
      <c r="CC447" s="238"/>
      <c r="CD447" s="238"/>
      <c r="CE447" s="238"/>
      <c r="CF447" s="238"/>
      <c r="CG447" s="238"/>
      <c r="CH447" s="238"/>
      <c r="CI447" s="238"/>
      <c r="CJ447" s="238"/>
      <c r="CK447" s="238"/>
      <c r="CL447" s="238"/>
      <c r="CM447" s="238"/>
      <c r="CN447" s="238"/>
      <c r="CO447" s="238"/>
      <c r="CP447" s="238"/>
      <c r="CQ447" s="238"/>
      <c r="CR447" s="238"/>
      <c r="CS447" s="238"/>
      <c r="CT447" s="238"/>
      <c r="CU447" s="238"/>
      <c r="CV447" s="238"/>
      <c r="CW447" s="238"/>
      <c r="CX447" s="238"/>
      <c r="CY447" s="238"/>
      <c r="CZ447" s="238"/>
      <c r="DA447" s="238"/>
    </row>
    <row r="448" spans="2:105">
      <c r="B448" s="226"/>
      <c r="BP448" s="82"/>
      <c r="BQ448" s="238"/>
      <c r="BR448" s="238"/>
      <c r="BS448" s="238"/>
      <c r="BT448" s="238"/>
      <c r="BU448" s="238"/>
      <c r="BV448" s="238"/>
      <c r="BW448" s="238"/>
      <c r="BX448" s="238"/>
      <c r="BY448" s="238"/>
      <c r="BZ448" s="238"/>
      <c r="CA448" s="238"/>
      <c r="CB448" s="238"/>
      <c r="CC448" s="238"/>
      <c r="CD448" s="238"/>
      <c r="CE448" s="238"/>
      <c r="CF448" s="238"/>
      <c r="CG448" s="238"/>
      <c r="CH448" s="238"/>
      <c r="CI448" s="238"/>
      <c r="CJ448" s="238"/>
      <c r="CK448" s="238"/>
      <c r="CL448" s="238"/>
      <c r="CM448" s="238"/>
      <c r="CN448" s="238"/>
      <c r="CO448" s="238"/>
      <c r="CP448" s="238"/>
      <c r="CQ448" s="238"/>
      <c r="CR448" s="238"/>
      <c r="CS448" s="238"/>
      <c r="CT448" s="238"/>
      <c r="CU448" s="238"/>
      <c r="CV448" s="238"/>
      <c r="CW448" s="238"/>
      <c r="CX448" s="238"/>
      <c r="CY448" s="238"/>
      <c r="CZ448" s="238"/>
      <c r="DA448" s="238"/>
    </row>
    <row r="449" spans="2:105">
      <c r="B449" s="226"/>
      <c r="BP449" s="82"/>
      <c r="BQ449" s="238"/>
      <c r="BR449" s="238"/>
      <c r="BS449" s="238"/>
      <c r="BT449" s="238"/>
      <c r="BU449" s="238"/>
      <c r="BV449" s="238"/>
      <c r="BW449" s="238"/>
      <c r="BX449" s="238"/>
      <c r="BY449" s="238"/>
      <c r="BZ449" s="238"/>
      <c r="CA449" s="238"/>
      <c r="CB449" s="238"/>
      <c r="CC449" s="238"/>
      <c r="CD449" s="238"/>
      <c r="CE449" s="238"/>
      <c r="CF449" s="238"/>
      <c r="CG449" s="238"/>
      <c r="CH449" s="238"/>
      <c r="CI449" s="238"/>
      <c r="CJ449" s="238"/>
      <c r="CK449" s="238"/>
      <c r="CL449" s="238"/>
      <c r="CM449" s="238"/>
      <c r="CN449" s="238"/>
      <c r="CO449" s="238"/>
      <c r="CP449" s="238"/>
      <c r="CQ449" s="238"/>
      <c r="CR449" s="238"/>
      <c r="CS449" s="238"/>
      <c r="CT449" s="238"/>
      <c r="CU449" s="238"/>
      <c r="CV449" s="238"/>
      <c r="CW449" s="238"/>
      <c r="CX449" s="238"/>
      <c r="CY449" s="238"/>
      <c r="CZ449" s="238"/>
      <c r="DA449" s="238"/>
    </row>
    <row r="450" spans="2:105">
      <c r="B450" s="226"/>
      <c r="BP450" s="82"/>
      <c r="BQ450" s="238"/>
      <c r="BR450" s="238"/>
      <c r="BS450" s="238"/>
      <c r="BT450" s="238"/>
      <c r="BU450" s="238"/>
      <c r="BV450" s="238"/>
      <c r="BW450" s="238"/>
      <c r="BX450" s="238"/>
      <c r="BY450" s="238"/>
      <c r="BZ450" s="238"/>
      <c r="CA450" s="238"/>
      <c r="CB450" s="238"/>
      <c r="CC450" s="238"/>
      <c r="CD450" s="238"/>
      <c r="CE450" s="238"/>
      <c r="CF450" s="238"/>
      <c r="CG450" s="238"/>
      <c r="CH450" s="238"/>
      <c r="CI450" s="238"/>
      <c r="CJ450" s="238"/>
      <c r="CK450" s="238"/>
      <c r="CL450" s="238"/>
      <c r="CM450" s="238"/>
      <c r="CN450" s="238"/>
      <c r="CO450" s="238"/>
      <c r="CP450" s="238"/>
      <c r="CQ450" s="238"/>
      <c r="CR450" s="238"/>
      <c r="CS450" s="238"/>
      <c r="CT450" s="238"/>
      <c r="CU450" s="238"/>
      <c r="CV450" s="238"/>
      <c r="CW450" s="238"/>
      <c r="CX450" s="238"/>
      <c r="CY450" s="238"/>
      <c r="CZ450" s="238"/>
      <c r="DA450" s="238"/>
    </row>
    <row r="451" spans="2:105">
      <c r="B451" s="226"/>
      <c r="BP451" s="82"/>
      <c r="BQ451" s="238"/>
      <c r="BR451" s="238"/>
      <c r="BS451" s="238"/>
      <c r="BT451" s="238"/>
      <c r="BU451" s="238"/>
      <c r="BV451" s="238"/>
      <c r="BW451" s="238"/>
      <c r="BX451" s="238"/>
      <c r="BY451" s="238"/>
      <c r="BZ451" s="238"/>
      <c r="CA451" s="238"/>
      <c r="CB451" s="238"/>
      <c r="CC451" s="238"/>
      <c r="CD451" s="238"/>
      <c r="CE451" s="238"/>
      <c r="CF451" s="238"/>
      <c r="CG451" s="238"/>
      <c r="CH451" s="238"/>
      <c r="CI451" s="238"/>
      <c r="CJ451" s="238"/>
      <c r="CK451" s="238"/>
      <c r="CL451" s="238"/>
      <c r="CM451" s="238"/>
      <c r="CN451" s="238"/>
      <c r="CO451" s="238"/>
      <c r="CP451" s="238"/>
      <c r="CQ451" s="238"/>
      <c r="CR451" s="238"/>
      <c r="CS451" s="238"/>
      <c r="CT451" s="238"/>
      <c r="CU451" s="238"/>
      <c r="CV451" s="238"/>
      <c r="CW451" s="238"/>
      <c r="CX451" s="238"/>
      <c r="CY451" s="238"/>
      <c r="CZ451" s="238"/>
      <c r="DA451" s="238"/>
    </row>
    <row r="452" spans="2:105">
      <c r="B452" s="226"/>
      <c r="BP452" s="82"/>
      <c r="BQ452" s="238"/>
      <c r="BR452" s="238"/>
      <c r="BS452" s="238"/>
      <c r="BT452" s="238"/>
      <c r="BU452" s="238"/>
      <c r="BV452" s="238"/>
      <c r="BW452" s="238"/>
      <c r="BX452" s="238"/>
      <c r="BY452" s="238"/>
      <c r="BZ452" s="238"/>
      <c r="CA452" s="238"/>
      <c r="CB452" s="238"/>
      <c r="CC452" s="238"/>
      <c r="CD452" s="238"/>
      <c r="CE452" s="238"/>
      <c r="CF452" s="238"/>
      <c r="CG452" s="238"/>
      <c r="CH452" s="238"/>
      <c r="CI452" s="238"/>
      <c r="CJ452" s="238"/>
      <c r="CK452" s="238"/>
      <c r="CL452" s="238"/>
      <c r="CM452" s="238"/>
      <c r="CN452" s="238"/>
      <c r="CO452" s="238"/>
      <c r="CP452" s="238"/>
      <c r="CQ452" s="238"/>
      <c r="CR452" s="238"/>
      <c r="CS452" s="238"/>
      <c r="CT452" s="238"/>
      <c r="CU452" s="238"/>
      <c r="CV452" s="238"/>
      <c r="CW452" s="238"/>
      <c r="CX452" s="238"/>
      <c r="CY452" s="238"/>
      <c r="CZ452" s="238"/>
      <c r="DA452" s="238"/>
    </row>
    <row r="453" spans="2:105">
      <c r="B453" s="226"/>
      <c r="BP453" s="82"/>
      <c r="BQ453" s="238"/>
      <c r="BR453" s="238"/>
      <c r="BS453" s="238"/>
      <c r="BT453" s="238"/>
      <c r="BU453" s="238"/>
      <c r="BV453" s="238"/>
      <c r="BW453" s="238"/>
      <c r="BX453" s="238"/>
      <c r="BY453" s="238"/>
      <c r="BZ453" s="238"/>
      <c r="CA453" s="238"/>
      <c r="CB453" s="238"/>
      <c r="CC453" s="238"/>
      <c r="CD453" s="238"/>
      <c r="CE453" s="238"/>
      <c r="CF453" s="238"/>
      <c r="CG453" s="238"/>
      <c r="CH453" s="238"/>
      <c r="CI453" s="238"/>
      <c r="CJ453" s="238"/>
      <c r="CK453" s="238"/>
      <c r="CL453" s="238"/>
      <c r="CM453" s="238"/>
      <c r="CN453" s="238"/>
      <c r="CO453" s="238"/>
      <c r="CP453" s="238"/>
      <c r="CQ453" s="238"/>
      <c r="CR453" s="238"/>
      <c r="CS453" s="238"/>
      <c r="CT453" s="238"/>
      <c r="CU453" s="238"/>
      <c r="CV453" s="238"/>
      <c r="CW453" s="238"/>
      <c r="CX453" s="238"/>
      <c r="CY453" s="238"/>
      <c r="CZ453" s="238"/>
      <c r="DA453" s="238"/>
    </row>
    <row r="454" spans="2:105">
      <c r="B454" s="226"/>
      <c r="BP454" s="82"/>
      <c r="BQ454" s="238"/>
      <c r="BR454" s="238"/>
      <c r="BS454" s="238"/>
      <c r="BT454" s="238"/>
      <c r="BU454" s="238"/>
      <c r="BV454" s="238"/>
      <c r="BW454" s="238"/>
      <c r="BX454" s="238"/>
      <c r="BY454" s="238"/>
      <c r="BZ454" s="238"/>
      <c r="CA454" s="238"/>
      <c r="CB454" s="238"/>
      <c r="CC454" s="238"/>
      <c r="CD454" s="238"/>
      <c r="CE454" s="238"/>
      <c r="CF454" s="238"/>
      <c r="CG454" s="238"/>
      <c r="CH454" s="238"/>
      <c r="CI454" s="238"/>
      <c r="CJ454" s="238"/>
      <c r="CK454" s="238"/>
      <c r="CL454" s="238"/>
      <c r="CM454" s="238"/>
      <c r="CN454" s="238"/>
      <c r="CO454" s="238"/>
      <c r="CP454" s="238"/>
      <c r="CQ454" s="238"/>
      <c r="CR454" s="238"/>
      <c r="CS454" s="238"/>
      <c r="CT454" s="238"/>
      <c r="CU454" s="238"/>
      <c r="CV454" s="238"/>
      <c r="CW454" s="238"/>
      <c r="CX454" s="238"/>
      <c r="CY454" s="238"/>
      <c r="CZ454" s="238"/>
      <c r="DA454" s="238"/>
    </row>
    <row r="455" spans="2:105">
      <c r="B455" s="226"/>
      <c r="BP455" s="82"/>
      <c r="BQ455" s="238"/>
      <c r="BR455" s="238"/>
      <c r="BS455" s="238"/>
      <c r="BT455" s="238"/>
      <c r="BU455" s="238"/>
      <c r="BV455" s="238"/>
      <c r="BW455" s="238"/>
      <c r="BX455" s="238"/>
      <c r="BY455" s="238"/>
      <c r="BZ455" s="238"/>
      <c r="CA455" s="238"/>
      <c r="CB455" s="238"/>
      <c r="CC455" s="238"/>
      <c r="CD455" s="238"/>
      <c r="CE455" s="238"/>
      <c r="CF455" s="238"/>
      <c r="CG455" s="238"/>
      <c r="CH455" s="238"/>
      <c r="CI455" s="238"/>
      <c r="CJ455" s="238"/>
      <c r="CK455" s="238"/>
      <c r="CL455" s="238"/>
      <c r="CM455" s="238"/>
      <c r="CN455" s="238"/>
      <c r="CO455" s="238"/>
      <c r="CP455" s="238"/>
      <c r="CQ455" s="238"/>
      <c r="CR455" s="238"/>
      <c r="CS455" s="238"/>
      <c r="CT455" s="238"/>
      <c r="CU455" s="238"/>
      <c r="CV455" s="238"/>
      <c r="CW455" s="238"/>
      <c r="CX455" s="238"/>
      <c r="CY455" s="238"/>
      <c r="CZ455" s="238"/>
      <c r="DA455" s="238"/>
    </row>
    <row r="456" spans="2:105">
      <c r="B456" s="226"/>
      <c r="BP456" s="82"/>
      <c r="BQ456" s="238"/>
      <c r="BR456" s="238"/>
      <c r="BS456" s="238"/>
      <c r="BT456" s="238"/>
      <c r="BU456" s="238"/>
      <c r="BV456" s="238"/>
      <c r="BW456" s="238"/>
      <c r="BX456" s="238"/>
      <c r="BY456" s="238"/>
      <c r="BZ456" s="238"/>
      <c r="CA456" s="238"/>
      <c r="CB456" s="238"/>
      <c r="CC456" s="238"/>
      <c r="CD456" s="238"/>
      <c r="CE456" s="238"/>
      <c r="CF456" s="238"/>
      <c r="CG456" s="238"/>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row>
    <row r="457" spans="2:105">
      <c r="B457" s="226"/>
      <c r="BP457" s="82"/>
      <c r="BQ457" s="238"/>
      <c r="BR457" s="238"/>
      <c r="BS457" s="238"/>
      <c r="BT457" s="238"/>
      <c r="BU457" s="238"/>
      <c r="BV457" s="238"/>
      <c r="BW457" s="238"/>
      <c r="BX457" s="238"/>
      <c r="BY457" s="238"/>
      <c r="BZ457" s="238"/>
      <c r="CA457" s="238"/>
      <c r="CB457" s="238"/>
      <c r="CC457" s="238"/>
      <c r="CD457" s="238"/>
      <c r="CE457" s="238"/>
      <c r="CF457" s="238"/>
      <c r="CG457" s="238"/>
      <c r="CH457" s="238"/>
      <c r="CI457" s="238"/>
      <c r="CJ457" s="238"/>
      <c r="CK457" s="238"/>
      <c r="CL457" s="238"/>
      <c r="CM457" s="238"/>
      <c r="CN457" s="238"/>
      <c r="CO457" s="238"/>
      <c r="CP457" s="238"/>
      <c r="CQ457" s="238"/>
      <c r="CR457" s="238"/>
      <c r="CS457" s="238"/>
      <c r="CT457" s="238"/>
      <c r="CU457" s="238"/>
      <c r="CV457" s="238"/>
      <c r="CW457" s="238"/>
      <c r="CX457" s="238"/>
      <c r="CY457" s="238"/>
      <c r="CZ457" s="238"/>
      <c r="DA457" s="238"/>
    </row>
    <row r="458" spans="2:105">
      <c r="B458" s="226"/>
      <c r="BP458" s="82"/>
      <c r="BQ458" s="238"/>
      <c r="BR458" s="238"/>
      <c r="BS458" s="238"/>
      <c r="BT458" s="238"/>
      <c r="BU458" s="238"/>
      <c r="BV458" s="238"/>
      <c r="BW458" s="238"/>
      <c r="BX458" s="238"/>
      <c r="BY458" s="238"/>
      <c r="BZ458" s="238"/>
      <c r="CA458" s="238"/>
      <c r="CB458" s="238"/>
      <c r="CC458" s="238"/>
      <c r="CD458" s="238"/>
      <c r="CE458" s="238"/>
      <c r="CF458" s="238"/>
      <c r="CG458" s="238"/>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row>
    <row r="459" spans="2:105">
      <c r="B459" s="226"/>
      <c r="BP459" s="82"/>
      <c r="BQ459" s="238"/>
      <c r="BR459" s="238"/>
      <c r="BS459" s="238"/>
      <c r="BT459" s="238"/>
      <c r="BU459" s="238"/>
      <c r="BV459" s="238"/>
      <c r="BW459" s="238"/>
      <c r="BX459" s="238"/>
      <c r="BY459" s="238"/>
      <c r="BZ459" s="238"/>
      <c r="CA459" s="238"/>
      <c r="CB459" s="238"/>
      <c r="CC459" s="238"/>
      <c r="CD459" s="238"/>
      <c r="CE459" s="238"/>
      <c r="CF459" s="238"/>
      <c r="CG459" s="238"/>
      <c r="CH459" s="238"/>
      <c r="CI459" s="238"/>
      <c r="CJ459" s="238"/>
      <c r="CK459" s="238"/>
      <c r="CL459" s="238"/>
      <c r="CM459" s="238"/>
      <c r="CN459" s="238"/>
      <c r="CO459" s="238"/>
      <c r="CP459" s="238"/>
      <c r="CQ459" s="238"/>
      <c r="CR459" s="238"/>
      <c r="CS459" s="238"/>
      <c r="CT459" s="238"/>
      <c r="CU459" s="238"/>
      <c r="CV459" s="238"/>
      <c r="CW459" s="238"/>
      <c r="CX459" s="238"/>
      <c r="CY459" s="238"/>
      <c r="CZ459" s="238"/>
      <c r="DA459" s="238"/>
    </row>
    <row r="460" spans="2:105">
      <c r="B460" s="226"/>
      <c r="BP460" s="82"/>
      <c r="BQ460" s="238"/>
      <c r="BR460" s="238"/>
      <c r="BS460" s="238"/>
      <c r="BT460" s="238"/>
      <c r="BU460" s="238"/>
      <c r="BV460" s="238"/>
      <c r="BW460" s="238"/>
      <c r="BX460" s="238"/>
      <c r="BY460" s="238"/>
      <c r="BZ460" s="238"/>
      <c r="CA460" s="238"/>
      <c r="CB460" s="238"/>
      <c r="CC460" s="238"/>
      <c r="CD460" s="238"/>
      <c r="CE460" s="238"/>
      <c r="CF460" s="238"/>
      <c r="CG460" s="238"/>
      <c r="CH460" s="238"/>
      <c r="CI460" s="238"/>
      <c r="CJ460" s="238"/>
      <c r="CK460" s="238"/>
      <c r="CL460" s="238"/>
      <c r="CM460" s="238"/>
      <c r="CN460" s="238"/>
      <c r="CO460" s="238"/>
      <c r="CP460" s="238"/>
      <c r="CQ460" s="238"/>
      <c r="CR460" s="238"/>
      <c r="CS460" s="238"/>
      <c r="CT460" s="238"/>
      <c r="CU460" s="238"/>
      <c r="CV460" s="238"/>
      <c r="CW460" s="238"/>
      <c r="CX460" s="238"/>
      <c r="CY460" s="238"/>
      <c r="CZ460" s="238"/>
      <c r="DA460" s="238"/>
    </row>
    <row r="461" spans="2:105">
      <c r="B461" s="226"/>
      <c r="BP461" s="82"/>
      <c r="BQ461" s="238"/>
      <c r="BR461" s="238"/>
      <c r="BS461" s="238"/>
      <c r="BT461" s="238"/>
      <c r="BU461" s="238"/>
      <c r="BV461" s="238"/>
      <c r="BW461" s="238"/>
      <c r="BX461" s="238"/>
      <c r="BY461" s="238"/>
      <c r="BZ461" s="238"/>
      <c r="CA461" s="238"/>
      <c r="CB461" s="238"/>
      <c r="CC461" s="238"/>
      <c r="CD461" s="238"/>
      <c r="CE461" s="238"/>
      <c r="CF461" s="238"/>
      <c r="CG461" s="238"/>
      <c r="CH461" s="238"/>
      <c r="CI461" s="238"/>
      <c r="CJ461" s="238"/>
      <c r="CK461" s="238"/>
      <c r="CL461" s="238"/>
      <c r="CM461" s="238"/>
      <c r="CN461" s="238"/>
      <c r="CO461" s="238"/>
      <c r="CP461" s="238"/>
      <c r="CQ461" s="238"/>
      <c r="CR461" s="238"/>
      <c r="CS461" s="238"/>
      <c r="CT461" s="238"/>
      <c r="CU461" s="238"/>
      <c r="CV461" s="238"/>
      <c r="CW461" s="238"/>
      <c r="CX461" s="238"/>
      <c r="CY461" s="238"/>
      <c r="CZ461" s="238"/>
      <c r="DA461" s="238"/>
    </row>
    <row r="462" spans="2:105">
      <c r="B462" s="226"/>
      <c r="BP462" s="82"/>
      <c r="BQ462" s="238"/>
      <c r="BR462" s="238"/>
      <c r="BS462" s="238"/>
      <c r="BT462" s="238"/>
      <c r="BU462" s="238"/>
      <c r="BV462" s="238"/>
      <c r="BW462" s="238"/>
      <c r="BX462" s="238"/>
      <c r="BY462" s="238"/>
      <c r="BZ462" s="238"/>
      <c r="CA462" s="238"/>
      <c r="CB462" s="238"/>
      <c r="CC462" s="238"/>
      <c r="CD462" s="238"/>
      <c r="CE462" s="238"/>
      <c r="CF462" s="238"/>
      <c r="CG462" s="238"/>
      <c r="CH462" s="238"/>
      <c r="CI462" s="238"/>
      <c r="CJ462" s="238"/>
      <c r="CK462" s="238"/>
      <c r="CL462" s="238"/>
      <c r="CM462" s="238"/>
      <c r="CN462" s="238"/>
      <c r="CO462" s="238"/>
      <c r="CP462" s="238"/>
      <c r="CQ462" s="238"/>
      <c r="CR462" s="238"/>
      <c r="CS462" s="238"/>
      <c r="CT462" s="238"/>
      <c r="CU462" s="238"/>
      <c r="CV462" s="238"/>
      <c r="CW462" s="238"/>
      <c r="CX462" s="238"/>
      <c r="CY462" s="238"/>
      <c r="CZ462" s="238"/>
      <c r="DA462" s="238"/>
    </row>
    <row r="463" spans="2:105">
      <c r="B463" s="226"/>
      <c r="BP463" s="82"/>
      <c r="BQ463" s="238"/>
      <c r="BR463" s="238"/>
      <c r="BS463" s="238"/>
      <c r="BT463" s="238"/>
      <c r="BU463" s="238"/>
      <c r="BV463" s="238"/>
      <c r="BW463" s="238"/>
      <c r="BX463" s="238"/>
      <c r="BY463" s="238"/>
      <c r="BZ463" s="238"/>
      <c r="CA463" s="238"/>
      <c r="CB463" s="238"/>
      <c r="CC463" s="238"/>
      <c r="CD463" s="238"/>
      <c r="CE463" s="238"/>
      <c r="CF463" s="238"/>
      <c r="CG463" s="238"/>
      <c r="CH463" s="238"/>
      <c r="CI463" s="238"/>
      <c r="CJ463" s="238"/>
      <c r="CK463" s="238"/>
      <c r="CL463" s="238"/>
      <c r="CM463" s="238"/>
      <c r="CN463" s="238"/>
      <c r="CO463" s="238"/>
      <c r="CP463" s="238"/>
      <c r="CQ463" s="238"/>
      <c r="CR463" s="238"/>
      <c r="CS463" s="238"/>
      <c r="CT463" s="238"/>
      <c r="CU463" s="238"/>
      <c r="CV463" s="238"/>
      <c r="CW463" s="238"/>
      <c r="CX463" s="238"/>
      <c r="CY463" s="238"/>
      <c r="CZ463" s="238"/>
      <c r="DA463" s="238"/>
    </row>
    <row r="464" spans="2:105">
      <c r="B464" s="226"/>
      <c r="BP464" s="82"/>
      <c r="BQ464" s="238"/>
      <c r="BR464" s="238"/>
      <c r="BS464" s="238"/>
      <c r="BT464" s="238"/>
      <c r="BU464" s="238"/>
      <c r="BV464" s="238"/>
      <c r="BW464" s="238"/>
      <c r="BX464" s="238"/>
      <c r="BY464" s="238"/>
      <c r="BZ464" s="238"/>
      <c r="CA464" s="238"/>
      <c r="CB464" s="238"/>
      <c r="CC464" s="238"/>
      <c r="CD464" s="238"/>
      <c r="CE464" s="238"/>
      <c r="CF464" s="238"/>
      <c r="CG464" s="238"/>
      <c r="CH464" s="238"/>
      <c r="CI464" s="238"/>
      <c r="CJ464" s="238"/>
      <c r="CK464" s="238"/>
      <c r="CL464" s="238"/>
      <c r="CM464" s="238"/>
      <c r="CN464" s="238"/>
      <c r="CO464" s="238"/>
      <c r="CP464" s="238"/>
      <c r="CQ464" s="238"/>
      <c r="CR464" s="238"/>
      <c r="CS464" s="238"/>
      <c r="CT464" s="238"/>
      <c r="CU464" s="238"/>
      <c r="CV464" s="238"/>
      <c r="CW464" s="238"/>
      <c r="CX464" s="238"/>
      <c r="CY464" s="238"/>
      <c r="CZ464" s="238"/>
      <c r="DA464" s="238"/>
    </row>
    <row r="465" spans="2:105">
      <c r="B465" s="226"/>
      <c r="BP465" s="82"/>
      <c r="BQ465" s="238"/>
      <c r="BR465" s="238"/>
      <c r="BS465" s="238"/>
      <c r="BT465" s="238"/>
      <c r="BU465" s="238"/>
      <c r="BV465" s="238"/>
      <c r="BW465" s="238"/>
      <c r="BX465" s="238"/>
      <c r="BY465" s="238"/>
      <c r="BZ465" s="238"/>
      <c r="CA465" s="238"/>
      <c r="CB465" s="238"/>
      <c r="CC465" s="238"/>
      <c r="CD465" s="238"/>
      <c r="CE465" s="238"/>
      <c r="CF465" s="238"/>
      <c r="CG465" s="238"/>
      <c r="CH465" s="238"/>
      <c r="CI465" s="238"/>
      <c r="CJ465" s="238"/>
      <c r="CK465" s="238"/>
      <c r="CL465" s="238"/>
      <c r="CM465" s="238"/>
      <c r="CN465" s="238"/>
      <c r="CO465" s="238"/>
      <c r="CP465" s="238"/>
      <c r="CQ465" s="238"/>
      <c r="CR465" s="238"/>
      <c r="CS465" s="238"/>
      <c r="CT465" s="238"/>
      <c r="CU465" s="238"/>
      <c r="CV465" s="238"/>
      <c r="CW465" s="238"/>
      <c r="CX465" s="238"/>
      <c r="CY465" s="238"/>
      <c r="CZ465" s="238"/>
      <c r="DA465" s="238"/>
    </row>
    <row r="466" spans="2:105">
      <c r="B466" s="226"/>
      <c r="BP466" s="82"/>
      <c r="BQ466" s="238"/>
      <c r="BR466" s="238"/>
      <c r="BS466" s="238"/>
      <c r="BT466" s="238"/>
      <c r="BU466" s="238"/>
      <c r="BV466" s="238"/>
      <c r="BW466" s="238"/>
      <c r="BX466" s="238"/>
      <c r="BY466" s="238"/>
      <c r="BZ466" s="238"/>
      <c r="CA466" s="238"/>
      <c r="CB466" s="238"/>
      <c r="CC466" s="238"/>
      <c r="CD466" s="238"/>
      <c r="CE466" s="238"/>
      <c r="CF466" s="238"/>
      <c r="CG466" s="238"/>
      <c r="CH466" s="238"/>
      <c r="CI466" s="238"/>
      <c r="CJ466" s="238"/>
      <c r="CK466" s="238"/>
      <c r="CL466" s="238"/>
      <c r="CM466" s="238"/>
      <c r="CN466" s="238"/>
      <c r="CO466" s="238"/>
      <c r="CP466" s="238"/>
      <c r="CQ466" s="238"/>
      <c r="CR466" s="238"/>
      <c r="CS466" s="238"/>
      <c r="CT466" s="238"/>
      <c r="CU466" s="238"/>
      <c r="CV466" s="238"/>
      <c r="CW466" s="238"/>
      <c r="CX466" s="238"/>
      <c r="CY466" s="238"/>
      <c r="CZ466" s="238"/>
      <c r="DA466" s="238"/>
    </row>
    <row r="467" spans="2:105">
      <c r="B467" s="226"/>
      <c r="BP467" s="82"/>
      <c r="BQ467" s="238"/>
      <c r="BR467" s="238"/>
      <c r="BS467" s="238"/>
      <c r="BT467" s="238"/>
      <c r="BU467" s="238"/>
      <c r="BV467" s="238"/>
      <c r="BW467" s="238"/>
      <c r="BX467" s="238"/>
      <c r="BY467" s="238"/>
      <c r="BZ467" s="238"/>
      <c r="CA467" s="238"/>
      <c r="CB467" s="238"/>
      <c r="CC467" s="238"/>
      <c r="CD467" s="238"/>
      <c r="CE467" s="238"/>
      <c r="CF467" s="238"/>
      <c r="CG467" s="238"/>
      <c r="CH467" s="238"/>
      <c r="CI467" s="238"/>
      <c r="CJ467" s="238"/>
      <c r="CK467" s="238"/>
      <c r="CL467" s="238"/>
      <c r="CM467" s="238"/>
      <c r="CN467" s="238"/>
      <c r="CO467" s="238"/>
      <c r="CP467" s="238"/>
      <c r="CQ467" s="238"/>
      <c r="CR467" s="238"/>
      <c r="CS467" s="238"/>
      <c r="CT467" s="238"/>
      <c r="CU467" s="238"/>
      <c r="CV467" s="238"/>
      <c r="CW467" s="238"/>
      <c r="CX467" s="238"/>
      <c r="CY467" s="238"/>
      <c r="CZ467" s="238"/>
      <c r="DA467" s="238"/>
    </row>
    <row r="468" spans="2:105">
      <c r="B468" s="226"/>
      <c r="BP468" s="82"/>
      <c r="BQ468" s="238"/>
      <c r="BR468" s="238"/>
      <c r="BS468" s="238"/>
      <c r="BT468" s="238"/>
      <c r="BU468" s="238"/>
      <c r="BV468" s="238"/>
      <c r="BW468" s="238"/>
      <c r="BX468" s="238"/>
      <c r="BY468" s="238"/>
      <c r="BZ468" s="238"/>
      <c r="CA468" s="238"/>
      <c r="CB468" s="238"/>
      <c r="CC468" s="238"/>
      <c r="CD468" s="238"/>
      <c r="CE468" s="238"/>
      <c r="CF468" s="238"/>
      <c r="CG468" s="238"/>
      <c r="CH468" s="238"/>
      <c r="CI468" s="238"/>
      <c r="CJ468" s="238"/>
      <c r="CK468" s="238"/>
      <c r="CL468" s="238"/>
      <c r="CM468" s="238"/>
      <c r="CN468" s="238"/>
      <c r="CO468" s="238"/>
      <c r="CP468" s="238"/>
      <c r="CQ468" s="238"/>
      <c r="CR468" s="238"/>
      <c r="CS468" s="238"/>
      <c r="CT468" s="238"/>
      <c r="CU468" s="238"/>
      <c r="CV468" s="238"/>
      <c r="CW468" s="238"/>
      <c r="CX468" s="238"/>
      <c r="CY468" s="238"/>
      <c r="CZ468" s="238"/>
      <c r="DA468" s="238"/>
    </row>
    <row r="469" spans="2:105">
      <c r="B469" s="226"/>
      <c r="BP469" s="82"/>
      <c r="BQ469" s="238"/>
      <c r="BR469" s="238"/>
      <c r="BS469" s="238"/>
      <c r="BT469" s="238"/>
      <c r="BU469" s="238"/>
      <c r="BV469" s="238"/>
      <c r="BW469" s="238"/>
      <c r="BX469" s="238"/>
      <c r="BY469" s="238"/>
      <c r="BZ469" s="238"/>
      <c r="CA469" s="238"/>
      <c r="CB469" s="238"/>
      <c r="CC469" s="238"/>
      <c r="CD469" s="238"/>
      <c r="CE469" s="238"/>
      <c r="CF469" s="238"/>
      <c r="CG469" s="238"/>
      <c r="CH469" s="238"/>
      <c r="CI469" s="238"/>
      <c r="CJ469" s="238"/>
      <c r="CK469" s="238"/>
      <c r="CL469" s="238"/>
      <c r="CM469" s="238"/>
      <c r="CN469" s="238"/>
      <c r="CO469" s="238"/>
      <c r="CP469" s="238"/>
      <c r="CQ469" s="238"/>
      <c r="CR469" s="238"/>
      <c r="CS469" s="238"/>
      <c r="CT469" s="238"/>
      <c r="CU469" s="238"/>
      <c r="CV469" s="238"/>
      <c r="CW469" s="238"/>
      <c r="CX469" s="238"/>
      <c r="CY469" s="238"/>
      <c r="CZ469" s="238"/>
      <c r="DA469" s="238"/>
    </row>
    <row r="470" spans="2:105">
      <c r="B470" s="226"/>
      <c r="BP470" s="82"/>
      <c r="BQ470" s="238"/>
      <c r="BR470" s="238"/>
      <c r="BS470" s="238"/>
      <c r="BT470" s="238"/>
      <c r="BU470" s="238"/>
      <c r="BV470" s="238"/>
      <c r="BW470" s="238"/>
      <c r="BX470" s="238"/>
      <c r="BY470" s="238"/>
      <c r="BZ470" s="238"/>
      <c r="CA470" s="238"/>
      <c r="CB470" s="238"/>
      <c r="CC470" s="238"/>
      <c r="CD470" s="238"/>
      <c r="CE470" s="238"/>
      <c r="CF470" s="238"/>
      <c r="CG470" s="238"/>
      <c r="CH470" s="238"/>
      <c r="CI470" s="238"/>
      <c r="CJ470" s="238"/>
      <c r="CK470" s="238"/>
      <c r="CL470" s="238"/>
      <c r="CM470" s="238"/>
      <c r="CN470" s="238"/>
      <c r="CO470" s="238"/>
      <c r="CP470" s="238"/>
      <c r="CQ470" s="238"/>
      <c r="CR470" s="238"/>
      <c r="CS470" s="238"/>
      <c r="CT470" s="238"/>
      <c r="CU470" s="238"/>
      <c r="CV470" s="238"/>
      <c r="CW470" s="238"/>
      <c r="CX470" s="238"/>
      <c r="CY470" s="238"/>
      <c r="CZ470" s="238"/>
      <c r="DA470" s="238"/>
    </row>
    <row r="471" spans="2:105">
      <c r="B471" s="226"/>
      <c r="BP471" s="82"/>
      <c r="BQ471" s="238"/>
      <c r="BR471" s="238"/>
      <c r="BS471" s="238"/>
      <c r="BT471" s="238"/>
      <c r="BU471" s="238"/>
      <c r="BV471" s="238"/>
      <c r="BW471" s="238"/>
      <c r="BX471" s="238"/>
      <c r="BY471" s="238"/>
      <c r="BZ471" s="238"/>
      <c r="CA471" s="238"/>
      <c r="CB471" s="238"/>
      <c r="CC471" s="238"/>
      <c r="CD471" s="238"/>
      <c r="CE471" s="238"/>
      <c r="CF471" s="238"/>
      <c r="CG471" s="238"/>
      <c r="CH471" s="238"/>
      <c r="CI471" s="238"/>
      <c r="CJ471" s="238"/>
      <c r="CK471" s="238"/>
      <c r="CL471" s="238"/>
      <c r="CM471" s="238"/>
      <c r="CN471" s="238"/>
      <c r="CO471" s="238"/>
      <c r="CP471" s="238"/>
      <c r="CQ471" s="238"/>
      <c r="CR471" s="238"/>
      <c r="CS471" s="238"/>
      <c r="CT471" s="238"/>
      <c r="CU471" s="238"/>
      <c r="CV471" s="238"/>
      <c r="CW471" s="238"/>
      <c r="CX471" s="238"/>
      <c r="CY471" s="238"/>
      <c r="CZ471" s="238"/>
      <c r="DA471" s="238"/>
    </row>
    <row r="472" spans="2:105">
      <c r="B472" s="226"/>
      <c r="BP472" s="82"/>
      <c r="BQ472" s="238"/>
      <c r="BR472" s="238"/>
      <c r="BS472" s="238"/>
      <c r="BT472" s="238"/>
      <c r="BU472" s="238"/>
      <c r="BV472" s="238"/>
      <c r="BW472" s="238"/>
      <c r="BX472" s="238"/>
      <c r="BY472" s="238"/>
      <c r="BZ472" s="238"/>
      <c r="CA472" s="238"/>
      <c r="CB472" s="238"/>
      <c r="CC472" s="238"/>
      <c r="CD472" s="238"/>
      <c r="CE472" s="238"/>
      <c r="CF472" s="238"/>
      <c r="CG472" s="238"/>
      <c r="CH472" s="238"/>
      <c r="CI472" s="238"/>
      <c r="CJ472" s="238"/>
      <c r="CK472" s="238"/>
      <c r="CL472" s="238"/>
      <c r="CM472" s="238"/>
      <c r="CN472" s="238"/>
      <c r="CO472" s="238"/>
      <c r="CP472" s="238"/>
      <c r="CQ472" s="238"/>
      <c r="CR472" s="238"/>
      <c r="CS472" s="238"/>
      <c r="CT472" s="238"/>
      <c r="CU472" s="238"/>
      <c r="CV472" s="238"/>
      <c r="CW472" s="238"/>
      <c r="CX472" s="238"/>
      <c r="CY472" s="238"/>
      <c r="CZ472" s="238"/>
      <c r="DA472" s="238"/>
    </row>
    <row r="473" spans="2:105">
      <c r="B473" s="226"/>
      <c r="BP473" s="82"/>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38"/>
      <c r="CN473" s="238"/>
      <c r="CO473" s="238"/>
      <c r="CP473" s="238"/>
      <c r="CQ473" s="238"/>
      <c r="CR473" s="238"/>
      <c r="CS473" s="238"/>
      <c r="CT473" s="238"/>
      <c r="CU473" s="238"/>
      <c r="CV473" s="238"/>
      <c r="CW473" s="238"/>
      <c r="CX473" s="238"/>
      <c r="CY473" s="238"/>
      <c r="CZ473" s="238"/>
      <c r="DA473" s="238"/>
    </row>
    <row r="474" spans="2:105">
      <c r="B474" s="226"/>
      <c r="BP474" s="82"/>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row>
    <row r="475" spans="2:105">
      <c r="B475" s="226"/>
      <c r="BP475" s="82"/>
      <c r="BQ475" s="238"/>
      <c r="BR475" s="238"/>
      <c r="BS475" s="238"/>
      <c r="BT475" s="238"/>
      <c r="BU475" s="238"/>
      <c r="BV475" s="238"/>
      <c r="BW475" s="238"/>
      <c r="BX475" s="238"/>
      <c r="BY475" s="238"/>
      <c r="BZ475" s="238"/>
      <c r="CA475" s="238"/>
      <c r="CB475" s="238"/>
      <c r="CC475" s="238"/>
      <c r="CD475" s="238"/>
      <c r="CE475" s="238"/>
      <c r="CF475" s="238"/>
      <c r="CG475" s="238"/>
      <c r="CH475" s="238"/>
      <c r="CI475" s="238"/>
      <c r="CJ475" s="238"/>
      <c r="CK475" s="238"/>
      <c r="CL475" s="238"/>
      <c r="CM475" s="238"/>
      <c r="CN475" s="238"/>
      <c r="CO475" s="238"/>
      <c r="CP475" s="238"/>
      <c r="CQ475" s="238"/>
      <c r="CR475" s="238"/>
      <c r="CS475" s="238"/>
      <c r="CT475" s="238"/>
      <c r="CU475" s="238"/>
      <c r="CV475" s="238"/>
      <c r="CW475" s="238"/>
      <c r="CX475" s="238"/>
      <c r="CY475" s="238"/>
      <c r="CZ475" s="238"/>
      <c r="DA475" s="238"/>
    </row>
    <row r="476" spans="2:105">
      <c r="B476" s="226"/>
      <c r="BP476" s="82"/>
      <c r="BQ476" s="238"/>
      <c r="BR476" s="238"/>
      <c r="BS476" s="238"/>
      <c r="BT476" s="238"/>
      <c r="BU476" s="238"/>
      <c r="BV476" s="238"/>
      <c r="BW476" s="238"/>
      <c r="BX476" s="238"/>
      <c r="BY476" s="238"/>
      <c r="BZ476" s="238"/>
      <c r="CA476" s="238"/>
      <c r="CB476" s="238"/>
      <c r="CC476" s="238"/>
      <c r="CD476" s="238"/>
      <c r="CE476" s="238"/>
      <c r="CF476" s="238"/>
      <c r="CG476" s="238"/>
      <c r="CH476" s="238"/>
      <c r="CI476" s="238"/>
      <c r="CJ476" s="238"/>
      <c r="CK476" s="238"/>
      <c r="CL476" s="238"/>
      <c r="CM476" s="238"/>
      <c r="CN476" s="238"/>
      <c r="CO476" s="238"/>
      <c r="CP476" s="238"/>
      <c r="CQ476" s="238"/>
      <c r="CR476" s="238"/>
      <c r="CS476" s="238"/>
      <c r="CT476" s="238"/>
      <c r="CU476" s="238"/>
      <c r="CV476" s="238"/>
      <c r="CW476" s="238"/>
      <c r="CX476" s="238"/>
      <c r="CY476" s="238"/>
      <c r="CZ476" s="238"/>
      <c r="DA476" s="238"/>
    </row>
    <row r="477" spans="2:105">
      <c r="B477" s="226"/>
      <c r="BP477" s="82"/>
      <c r="BQ477" s="238"/>
      <c r="BR477" s="238"/>
      <c r="BS477" s="238"/>
      <c r="BT477" s="238"/>
      <c r="BU477" s="238"/>
      <c r="BV477" s="238"/>
      <c r="BW477" s="238"/>
      <c r="BX477" s="238"/>
      <c r="BY477" s="238"/>
      <c r="BZ477" s="238"/>
      <c r="CA477" s="238"/>
      <c r="CB477" s="238"/>
      <c r="CC477" s="238"/>
      <c r="CD477" s="238"/>
      <c r="CE477" s="238"/>
      <c r="CF477" s="238"/>
      <c r="CG477" s="238"/>
      <c r="CH477" s="238"/>
      <c r="CI477" s="238"/>
      <c r="CJ477" s="238"/>
      <c r="CK477" s="238"/>
      <c r="CL477" s="238"/>
      <c r="CM477" s="238"/>
      <c r="CN477" s="238"/>
      <c r="CO477" s="238"/>
      <c r="CP477" s="238"/>
      <c r="CQ477" s="238"/>
      <c r="CR477" s="238"/>
      <c r="CS477" s="238"/>
      <c r="CT477" s="238"/>
      <c r="CU477" s="238"/>
      <c r="CV477" s="238"/>
      <c r="CW477" s="238"/>
      <c r="CX477" s="238"/>
      <c r="CY477" s="238"/>
      <c r="CZ477" s="238"/>
      <c r="DA477" s="238"/>
    </row>
    <row r="478" spans="2:105">
      <c r="B478" s="226"/>
      <c r="BP478" s="82"/>
      <c r="BQ478" s="238"/>
      <c r="BR478" s="238"/>
      <c r="BS478" s="238"/>
      <c r="BT478" s="238"/>
      <c r="BU478" s="238"/>
      <c r="BV478" s="238"/>
      <c r="BW478" s="238"/>
      <c r="BX478" s="238"/>
      <c r="BY478" s="238"/>
      <c r="BZ478" s="238"/>
      <c r="CA478" s="238"/>
      <c r="CB478" s="238"/>
      <c r="CC478" s="238"/>
      <c r="CD478" s="238"/>
      <c r="CE478" s="238"/>
      <c r="CF478" s="238"/>
      <c r="CG478" s="238"/>
      <c r="CH478" s="238"/>
      <c r="CI478" s="238"/>
      <c r="CJ478" s="238"/>
      <c r="CK478" s="238"/>
      <c r="CL478" s="238"/>
      <c r="CM478" s="238"/>
      <c r="CN478" s="238"/>
      <c r="CO478" s="238"/>
      <c r="CP478" s="238"/>
      <c r="CQ478" s="238"/>
      <c r="CR478" s="238"/>
      <c r="CS478" s="238"/>
      <c r="CT478" s="238"/>
      <c r="CU478" s="238"/>
      <c r="CV478" s="238"/>
      <c r="CW478" s="238"/>
      <c r="CX478" s="238"/>
      <c r="CY478" s="238"/>
      <c r="CZ478" s="238"/>
      <c r="DA478" s="238"/>
    </row>
    <row r="479" spans="2:105">
      <c r="B479" s="226"/>
      <c r="BP479" s="82"/>
      <c r="BQ479" s="238"/>
      <c r="BR479" s="238"/>
      <c r="BS479" s="238"/>
      <c r="BT479" s="238"/>
      <c r="BU479" s="238"/>
      <c r="BV479" s="238"/>
      <c r="BW479" s="238"/>
      <c r="BX479" s="238"/>
      <c r="BY479" s="238"/>
      <c r="BZ479" s="238"/>
      <c r="CA479" s="238"/>
      <c r="CB479" s="238"/>
      <c r="CC479" s="238"/>
      <c r="CD479" s="238"/>
      <c r="CE479" s="238"/>
      <c r="CF479" s="238"/>
      <c r="CG479" s="238"/>
      <c r="CH479" s="238"/>
      <c r="CI479" s="238"/>
      <c r="CJ479" s="238"/>
      <c r="CK479" s="238"/>
      <c r="CL479" s="238"/>
      <c r="CM479" s="238"/>
      <c r="CN479" s="238"/>
      <c r="CO479" s="238"/>
      <c r="CP479" s="238"/>
      <c r="CQ479" s="238"/>
      <c r="CR479" s="238"/>
      <c r="CS479" s="238"/>
      <c r="CT479" s="238"/>
      <c r="CU479" s="238"/>
      <c r="CV479" s="238"/>
      <c r="CW479" s="238"/>
      <c r="CX479" s="238"/>
      <c r="CY479" s="238"/>
      <c r="CZ479" s="238"/>
      <c r="DA479" s="238"/>
    </row>
    <row r="480" spans="2:105">
      <c r="B480" s="226"/>
      <c r="BP480" s="82"/>
      <c r="BQ480" s="238"/>
      <c r="BR480" s="238"/>
      <c r="BS480" s="238"/>
      <c r="BT480" s="238"/>
      <c r="BU480" s="238"/>
      <c r="BV480" s="238"/>
      <c r="BW480" s="238"/>
      <c r="BX480" s="238"/>
      <c r="BY480" s="238"/>
      <c r="BZ480" s="238"/>
      <c r="CA480" s="238"/>
      <c r="CB480" s="238"/>
      <c r="CC480" s="238"/>
      <c r="CD480" s="238"/>
      <c r="CE480" s="238"/>
      <c r="CF480" s="238"/>
      <c r="CG480" s="238"/>
      <c r="CH480" s="238"/>
      <c r="CI480" s="238"/>
      <c r="CJ480" s="238"/>
      <c r="CK480" s="238"/>
      <c r="CL480" s="238"/>
      <c r="CM480" s="238"/>
      <c r="CN480" s="238"/>
      <c r="CO480" s="238"/>
      <c r="CP480" s="238"/>
      <c r="CQ480" s="238"/>
      <c r="CR480" s="238"/>
      <c r="CS480" s="238"/>
      <c r="CT480" s="238"/>
      <c r="CU480" s="238"/>
      <c r="CV480" s="238"/>
      <c r="CW480" s="238"/>
      <c r="CX480" s="238"/>
      <c r="CY480" s="238"/>
      <c r="CZ480" s="238"/>
      <c r="DA480" s="238"/>
    </row>
    <row r="481" spans="2:105">
      <c r="B481" s="226"/>
      <c r="BP481" s="82"/>
      <c r="BQ481" s="238"/>
      <c r="BR481" s="238"/>
      <c r="BS481" s="238"/>
      <c r="BT481" s="238"/>
      <c r="BU481" s="238"/>
      <c r="BV481" s="238"/>
      <c r="BW481" s="238"/>
      <c r="BX481" s="238"/>
      <c r="BY481" s="238"/>
      <c r="BZ481" s="238"/>
      <c r="CA481" s="238"/>
      <c r="CB481" s="238"/>
      <c r="CC481" s="238"/>
      <c r="CD481" s="238"/>
      <c r="CE481" s="238"/>
      <c r="CF481" s="238"/>
      <c r="CG481" s="238"/>
      <c r="CH481" s="238"/>
      <c r="CI481" s="238"/>
      <c r="CJ481" s="238"/>
      <c r="CK481" s="238"/>
      <c r="CL481" s="238"/>
      <c r="CM481" s="238"/>
      <c r="CN481" s="238"/>
      <c r="CO481" s="238"/>
      <c r="CP481" s="238"/>
      <c r="CQ481" s="238"/>
      <c r="CR481" s="238"/>
      <c r="CS481" s="238"/>
      <c r="CT481" s="238"/>
      <c r="CU481" s="238"/>
      <c r="CV481" s="238"/>
      <c r="CW481" s="238"/>
      <c r="CX481" s="238"/>
      <c r="CY481" s="238"/>
      <c r="CZ481" s="238"/>
      <c r="DA481" s="238"/>
    </row>
    <row r="482" spans="2:105">
      <c r="B482" s="226"/>
      <c r="BP482" s="82"/>
      <c r="BQ482" s="238"/>
      <c r="BR482" s="238"/>
      <c r="BS482" s="238"/>
      <c r="BT482" s="238"/>
      <c r="BU482" s="238"/>
      <c r="BV482" s="238"/>
      <c r="BW482" s="238"/>
      <c r="BX482" s="238"/>
      <c r="BY482" s="238"/>
      <c r="BZ482" s="238"/>
      <c r="CA482" s="238"/>
      <c r="CB482" s="238"/>
      <c r="CC482" s="238"/>
      <c r="CD482" s="238"/>
      <c r="CE482" s="238"/>
      <c r="CF482" s="238"/>
      <c r="CG482" s="238"/>
      <c r="CH482" s="238"/>
      <c r="CI482" s="238"/>
      <c r="CJ482" s="238"/>
      <c r="CK482" s="238"/>
      <c r="CL482" s="238"/>
      <c r="CM482" s="238"/>
      <c r="CN482" s="238"/>
      <c r="CO482" s="238"/>
      <c r="CP482" s="238"/>
      <c r="CQ482" s="238"/>
      <c r="CR482" s="238"/>
      <c r="CS482" s="238"/>
      <c r="CT482" s="238"/>
      <c r="CU482" s="238"/>
      <c r="CV482" s="238"/>
      <c r="CW482" s="238"/>
      <c r="CX482" s="238"/>
      <c r="CY482" s="238"/>
      <c r="CZ482" s="238"/>
      <c r="DA482" s="238"/>
    </row>
    <row r="483" spans="2:105">
      <c r="B483" s="226"/>
      <c r="BP483" s="82"/>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row>
    <row r="484" spans="2:105">
      <c r="B484" s="226"/>
      <c r="BP484" s="82"/>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row>
    <row r="485" spans="2:105">
      <c r="B485" s="226"/>
      <c r="BP485" s="82"/>
      <c r="BQ485" s="238"/>
      <c r="BR485" s="238"/>
      <c r="BS485" s="238"/>
      <c r="BT485" s="238"/>
      <c r="BU485" s="238"/>
      <c r="BV485" s="238"/>
      <c r="BW485" s="238"/>
      <c r="BX485" s="238"/>
      <c r="BY485" s="238"/>
      <c r="BZ485" s="238"/>
      <c r="CA485" s="238"/>
      <c r="CB485" s="238"/>
      <c r="CC485" s="238"/>
      <c r="CD485" s="238"/>
      <c r="CE485" s="238"/>
      <c r="CF485" s="238"/>
      <c r="CG485" s="238"/>
      <c r="CH485" s="238"/>
      <c r="CI485" s="238"/>
      <c r="CJ485" s="238"/>
      <c r="CK485" s="238"/>
      <c r="CL485" s="238"/>
      <c r="CM485" s="238"/>
      <c r="CN485" s="238"/>
      <c r="CO485" s="238"/>
      <c r="CP485" s="238"/>
      <c r="CQ485" s="238"/>
      <c r="CR485" s="238"/>
      <c r="CS485" s="238"/>
      <c r="CT485" s="238"/>
      <c r="CU485" s="238"/>
      <c r="CV485" s="238"/>
      <c r="CW485" s="238"/>
      <c r="CX485" s="238"/>
      <c r="CY485" s="238"/>
      <c r="CZ485" s="238"/>
      <c r="DA485" s="238"/>
    </row>
    <row r="486" spans="2:105">
      <c r="B486" s="226"/>
      <c r="BP486" s="82"/>
      <c r="BQ486" s="238"/>
      <c r="BR486" s="238"/>
      <c r="BS486" s="238"/>
      <c r="BT486" s="238"/>
      <c r="BU486" s="238"/>
      <c r="BV486" s="238"/>
      <c r="BW486" s="238"/>
      <c r="BX486" s="238"/>
      <c r="BY486" s="238"/>
      <c r="BZ486" s="238"/>
      <c r="CA486" s="238"/>
      <c r="CB486" s="238"/>
      <c r="CC486" s="238"/>
      <c r="CD486" s="238"/>
      <c r="CE486" s="238"/>
      <c r="CF486" s="238"/>
      <c r="CG486" s="238"/>
      <c r="CH486" s="238"/>
      <c r="CI486" s="238"/>
      <c r="CJ486" s="238"/>
      <c r="CK486" s="238"/>
      <c r="CL486" s="238"/>
      <c r="CM486" s="238"/>
      <c r="CN486" s="238"/>
      <c r="CO486" s="238"/>
      <c r="CP486" s="238"/>
      <c r="CQ486" s="238"/>
      <c r="CR486" s="238"/>
      <c r="CS486" s="238"/>
      <c r="CT486" s="238"/>
      <c r="CU486" s="238"/>
      <c r="CV486" s="238"/>
      <c r="CW486" s="238"/>
      <c r="CX486" s="238"/>
      <c r="CY486" s="238"/>
      <c r="CZ486" s="238"/>
      <c r="DA486" s="238"/>
    </row>
    <row r="487" spans="2:105">
      <c r="B487" s="226"/>
      <c r="BP487" s="82"/>
      <c r="BQ487" s="238"/>
      <c r="BR487" s="238"/>
      <c r="BS487" s="238"/>
      <c r="BT487" s="238"/>
      <c r="BU487" s="238"/>
      <c r="BV487" s="238"/>
      <c r="BW487" s="238"/>
      <c r="BX487" s="238"/>
      <c r="BY487" s="238"/>
      <c r="BZ487" s="238"/>
      <c r="CA487" s="238"/>
      <c r="CB487" s="238"/>
      <c r="CC487" s="238"/>
      <c r="CD487" s="238"/>
      <c r="CE487" s="238"/>
      <c r="CF487" s="238"/>
      <c r="CG487" s="238"/>
      <c r="CH487" s="238"/>
      <c r="CI487" s="238"/>
      <c r="CJ487" s="238"/>
      <c r="CK487" s="238"/>
      <c r="CL487" s="238"/>
      <c r="CM487" s="238"/>
      <c r="CN487" s="238"/>
      <c r="CO487" s="238"/>
      <c r="CP487" s="238"/>
      <c r="CQ487" s="238"/>
      <c r="CR487" s="238"/>
      <c r="CS487" s="238"/>
      <c r="CT487" s="238"/>
      <c r="CU487" s="238"/>
      <c r="CV487" s="238"/>
      <c r="CW487" s="238"/>
      <c r="CX487" s="238"/>
      <c r="CY487" s="238"/>
      <c r="CZ487" s="238"/>
      <c r="DA487" s="238"/>
    </row>
    <row r="488" spans="2:105">
      <c r="B488" s="226"/>
      <c r="BP488" s="82"/>
      <c r="BQ488" s="238"/>
      <c r="BR488" s="238"/>
      <c r="BS488" s="238"/>
      <c r="BT488" s="238"/>
      <c r="BU488" s="238"/>
      <c r="BV488" s="238"/>
      <c r="BW488" s="238"/>
      <c r="BX488" s="238"/>
      <c r="BY488" s="238"/>
      <c r="BZ488" s="238"/>
      <c r="CA488" s="238"/>
      <c r="CB488" s="238"/>
      <c r="CC488" s="238"/>
      <c r="CD488" s="238"/>
      <c r="CE488" s="238"/>
      <c r="CF488" s="238"/>
      <c r="CG488" s="238"/>
      <c r="CH488" s="238"/>
      <c r="CI488" s="238"/>
      <c r="CJ488" s="238"/>
      <c r="CK488" s="238"/>
      <c r="CL488" s="238"/>
      <c r="CM488" s="238"/>
      <c r="CN488" s="238"/>
      <c r="CO488" s="238"/>
      <c r="CP488" s="238"/>
      <c r="CQ488" s="238"/>
      <c r="CR488" s="238"/>
      <c r="CS488" s="238"/>
      <c r="CT488" s="238"/>
      <c r="CU488" s="238"/>
      <c r="CV488" s="238"/>
      <c r="CW488" s="238"/>
      <c r="CX488" s="238"/>
      <c r="CY488" s="238"/>
      <c r="CZ488" s="238"/>
      <c r="DA488" s="238"/>
    </row>
    <row r="489" spans="2:105">
      <c r="B489" s="226"/>
      <c r="BP489" s="82"/>
      <c r="BQ489" s="238"/>
      <c r="BR489" s="238"/>
      <c r="BS489" s="238"/>
      <c r="BT489" s="238"/>
      <c r="BU489" s="238"/>
      <c r="BV489" s="238"/>
      <c r="BW489" s="238"/>
      <c r="BX489" s="238"/>
      <c r="BY489" s="238"/>
      <c r="BZ489" s="238"/>
      <c r="CA489" s="238"/>
      <c r="CB489" s="238"/>
      <c r="CC489" s="238"/>
      <c r="CD489" s="238"/>
      <c r="CE489" s="238"/>
      <c r="CF489" s="238"/>
      <c r="CG489" s="238"/>
      <c r="CH489" s="238"/>
      <c r="CI489" s="238"/>
      <c r="CJ489" s="238"/>
      <c r="CK489" s="238"/>
      <c r="CL489" s="238"/>
      <c r="CM489" s="238"/>
      <c r="CN489" s="238"/>
      <c r="CO489" s="238"/>
      <c r="CP489" s="238"/>
      <c r="CQ489" s="238"/>
      <c r="CR489" s="238"/>
      <c r="CS489" s="238"/>
      <c r="CT489" s="238"/>
      <c r="CU489" s="238"/>
      <c r="CV489" s="238"/>
      <c r="CW489" s="238"/>
      <c r="CX489" s="238"/>
      <c r="CY489" s="238"/>
      <c r="CZ489" s="238"/>
      <c r="DA489" s="238"/>
    </row>
    <row r="490" spans="2:105">
      <c r="B490" s="226"/>
      <c r="BP490" s="82"/>
      <c r="BQ490" s="238"/>
      <c r="BR490" s="238"/>
      <c r="BS490" s="238"/>
      <c r="BT490" s="238"/>
      <c r="BU490" s="238"/>
      <c r="BV490" s="238"/>
      <c r="BW490" s="238"/>
      <c r="BX490" s="238"/>
      <c r="BY490" s="238"/>
      <c r="BZ490" s="238"/>
      <c r="CA490" s="238"/>
      <c r="CB490" s="238"/>
      <c r="CC490" s="238"/>
      <c r="CD490" s="238"/>
      <c r="CE490" s="238"/>
      <c r="CF490" s="238"/>
      <c r="CG490" s="238"/>
      <c r="CH490" s="238"/>
      <c r="CI490" s="238"/>
      <c r="CJ490" s="238"/>
      <c r="CK490" s="238"/>
      <c r="CL490" s="238"/>
      <c r="CM490" s="238"/>
      <c r="CN490" s="238"/>
      <c r="CO490" s="238"/>
      <c r="CP490" s="238"/>
      <c r="CQ490" s="238"/>
      <c r="CR490" s="238"/>
      <c r="CS490" s="238"/>
      <c r="CT490" s="238"/>
      <c r="CU490" s="238"/>
      <c r="CV490" s="238"/>
      <c r="CW490" s="238"/>
      <c r="CX490" s="238"/>
      <c r="CY490" s="238"/>
      <c r="CZ490" s="238"/>
      <c r="DA490" s="238"/>
    </row>
    <row r="491" spans="2:105">
      <c r="B491" s="226"/>
      <c r="BP491" s="82"/>
      <c r="BQ491" s="238"/>
      <c r="BR491" s="238"/>
      <c r="BS491" s="238"/>
      <c r="BT491" s="238"/>
      <c r="BU491" s="238"/>
      <c r="BV491" s="238"/>
      <c r="BW491" s="238"/>
      <c r="BX491" s="238"/>
      <c r="BY491" s="238"/>
      <c r="BZ491" s="238"/>
      <c r="CA491" s="238"/>
      <c r="CB491" s="238"/>
      <c r="CC491" s="238"/>
      <c r="CD491" s="238"/>
      <c r="CE491" s="238"/>
      <c r="CF491" s="238"/>
      <c r="CG491" s="238"/>
      <c r="CH491" s="238"/>
      <c r="CI491" s="238"/>
      <c r="CJ491" s="238"/>
      <c r="CK491" s="238"/>
      <c r="CL491" s="238"/>
      <c r="CM491" s="238"/>
      <c r="CN491" s="238"/>
      <c r="CO491" s="238"/>
      <c r="CP491" s="238"/>
      <c r="CQ491" s="238"/>
      <c r="CR491" s="238"/>
      <c r="CS491" s="238"/>
      <c r="CT491" s="238"/>
      <c r="CU491" s="238"/>
      <c r="CV491" s="238"/>
      <c r="CW491" s="238"/>
      <c r="CX491" s="238"/>
      <c r="CY491" s="238"/>
      <c r="CZ491" s="238"/>
      <c r="DA491" s="238"/>
    </row>
    <row r="492" spans="2:105">
      <c r="B492" s="226"/>
      <c r="BP492" s="82"/>
      <c r="BQ492" s="238"/>
      <c r="BR492" s="238"/>
      <c r="BS492" s="238"/>
      <c r="BT492" s="238"/>
      <c r="BU492" s="238"/>
      <c r="BV492" s="238"/>
      <c r="BW492" s="238"/>
      <c r="BX492" s="238"/>
      <c r="BY492" s="238"/>
      <c r="BZ492" s="238"/>
      <c r="CA492" s="238"/>
      <c r="CB492" s="238"/>
      <c r="CC492" s="238"/>
      <c r="CD492" s="238"/>
      <c r="CE492" s="238"/>
      <c r="CF492" s="238"/>
      <c r="CG492" s="238"/>
      <c r="CH492" s="238"/>
      <c r="CI492" s="238"/>
      <c r="CJ492" s="238"/>
      <c r="CK492" s="238"/>
      <c r="CL492" s="238"/>
      <c r="CM492" s="238"/>
      <c r="CN492" s="238"/>
      <c r="CO492" s="238"/>
      <c r="CP492" s="238"/>
      <c r="CQ492" s="238"/>
      <c r="CR492" s="238"/>
      <c r="CS492" s="238"/>
      <c r="CT492" s="238"/>
      <c r="CU492" s="238"/>
      <c r="CV492" s="238"/>
      <c r="CW492" s="238"/>
      <c r="CX492" s="238"/>
      <c r="CY492" s="238"/>
      <c r="CZ492" s="238"/>
      <c r="DA492" s="238"/>
    </row>
    <row r="493" spans="2:105">
      <c r="B493" s="226"/>
      <c r="BP493" s="82"/>
      <c r="BQ493" s="238"/>
      <c r="BR493" s="238"/>
      <c r="BS493" s="238"/>
      <c r="BT493" s="238"/>
      <c r="BU493" s="238"/>
      <c r="BV493" s="238"/>
      <c r="BW493" s="238"/>
      <c r="BX493" s="238"/>
      <c r="BY493" s="238"/>
      <c r="BZ493" s="238"/>
      <c r="CA493" s="238"/>
      <c r="CB493" s="238"/>
      <c r="CC493" s="238"/>
      <c r="CD493" s="238"/>
      <c r="CE493" s="238"/>
      <c r="CF493" s="238"/>
      <c r="CG493" s="238"/>
      <c r="CH493" s="238"/>
      <c r="CI493" s="238"/>
      <c r="CJ493" s="238"/>
      <c r="CK493" s="238"/>
      <c r="CL493" s="238"/>
      <c r="CM493" s="238"/>
      <c r="CN493" s="238"/>
      <c r="CO493" s="238"/>
      <c r="CP493" s="238"/>
      <c r="CQ493" s="238"/>
      <c r="CR493" s="238"/>
      <c r="CS493" s="238"/>
      <c r="CT493" s="238"/>
      <c r="CU493" s="238"/>
      <c r="CV493" s="238"/>
      <c r="CW493" s="238"/>
      <c r="CX493" s="238"/>
      <c r="CY493" s="238"/>
      <c r="CZ493" s="238"/>
      <c r="DA493" s="238"/>
    </row>
    <row r="494" spans="2:105">
      <c r="B494" s="226"/>
      <c r="BP494" s="82"/>
      <c r="BQ494" s="238"/>
      <c r="BR494" s="238"/>
      <c r="BS494" s="238"/>
      <c r="BT494" s="238"/>
      <c r="BU494" s="238"/>
      <c r="BV494" s="238"/>
      <c r="BW494" s="238"/>
      <c r="BX494" s="238"/>
      <c r="BY494" s="238"/>
      <c r="BZ494" s="238"/>
      <c r="CA494" s="238"/>
      <c r="CB494" s="238"/>
      <c r="CC494" s="238"/>
      <c r="CD494" s="238"/>
      <c r="CE494" s="238"/>
      <c r="CF494" s="238"/>
      <c r="CG494" s="238"/>
      <c r="CH494" s="238"/>
      <c r="CI494" s="238"/>
      <c r="CJ494" s="238"/>
      <c r="CK494" s="238"/>
      <c r="CL494" s="238"/>
      <c r="CM494" s="238"/>
      <c r="CN494" s="238"/>
      <c r="CO494" s="238"/>
      <c r="CP494" s="238"/>
      <c r="CQ494" s="238"/>
      <c r="CR494" s="238"/>
      <c r="CS494" s="238"/>
      <c r="CT494" s="238"/>
      <c r="CU494" s="238"/>
      <c r="CV494" s="238"/>
      <c r="CW494" s="238"/>
      <c r="CX494" s="238"/>
      <c r="CY494" s="238"/>
      <c r="CZ494" s="238"/>
      <c r="DA494" s="238"/>
    </row>
    <row r="495" spans="2:105">
      <c r="B495" s="226"/>
      <c r="BP495" s="82"/>
      <c r="BQ495" s="238"/>
      <c r="BR495" s="238"/>
      <c r="BS495" s="238"/>
      <c r="BT495" s="238"/>
      <c r="BU495" s="238"/>
      <c r="BV495" s="238"/>
      <c r="BW495" s="238"/>
      <c r="BX495" s="238"/>
      <c r="BY495" s="238"/>
      <c r="BZ495" s="238"/>
      <c r="CA495" s="238"/>
      <c r="CB495" s="238"/>
      <c r="CC495" s="238"/>
      <c r="CD495" s="238"/>
      <c r="CE495" s="238"/>
      <c r="CF495" s="238"/>
      <c r="CG495" s="238"/>
      <c r="CH495" s="238"/>
      <c r="CI495" s="238"/>
      <c r="CJ495" s="238"/>
      <c r="CK495" s="238"/>
      <c r="CL495" s="238"/>
      <c r="CM495" s="238"/>
      <c r="CN495" s="238"/>
      <c r="CO495" s="238"/>
      <c r="CP495" s="238"/>
      <c r="CQ495" s="238"/>
      <c r="CR495" s="238"/>
      <c r="CS495" s="238"/>
      <c r="CT495" s="238"/>
      <c r="CU495" s="238"/>
      <c r="CV495" s="238"/>
      <c r="CW495" s="238"/>
      <c r="CX495" s="238"/>
      <c r="CY495" s="238"/>
      <c r="CZ495" s="238"/>
      <c r="DA495" s="238"/>
    </row>
    <row r="496" spans="2:105">
      <c r="B496" s="226"/>
      <c r="BP496" s="82"/>
      <c r="BQ496" s="238"/>
      <c r="BR496" s="238"/>
      <c r="BS496" s="238"/>
      <c r="BT496" s="238"/>
      <c r="BU496" s="238"/>
      <c r="BV496" s="238"/>
      <c r="BW496" s="238"/>
      <c r="BX496" s="238"/>
      <c r="BY496" s="238"/>
      <c r="BZ496" s="238"/>
      <c r="CA496" s="238"/>
      <c r="CB496" s="238"/>
      <c r="CC496" s="238"/>
      <c r="CD496" s="238"/>
      <c r="CE496" s="238"/>
      <c r="CF496" s="238"/>
      <c r="CG496" s="238"/>
      <c r="CH496" s="238"/>
      <c r="CI496" s="238"/>
      <c r="CJ496" s="238"/>
      <c r="CK496" s="238"/>
      <c r="CL496" s="238"/>
      <c r="CM496" s="238"/>
      <c r="CN496" s="238"/>
      <c r="CO496" s="238"/>
      <c r="CP496" s="238"/>
      <c r="CQ496" s="238"/>
      <c r="CR496" s="238"/>
      <c r="CS496" s="238"/>
      <c r="CT496" s="238"/>
      <c r="CU496" s="238"/>
      <c r="CV496" s="238"/>
      <c r="CW496" s="238"/>
      <c r="CX496" s="238"/>
      <c r="CY496" s="238"/>
      <c r="CZ496" s="238"/>
      <c r="DA496" s="238"/>
    </row>
    <row r="497" spans="2:105">
      <c r="B497" s="226"/>
      <c r="BP497" s="82"/>
      <c r="BQ497" s="238"/>
      <c r="BR497" s="238"/>
      <c r="BS497" s="238"/>
      <c r="BT497" s="238"/>
      <c r="BU497" s="238"/>
      <c r="BV497" s="238"/>
      <c r="BW497" s="238"/>
      <c r="BX497" s="238"/>
      <c r="BY497" s="238"/>
      <c r="BZ497" s="238"/>
      <c r="CA497" s="238"/>
      <c r="CB497" s="238"/>
      <c r="CC497" s="238"/>
      <c r="CD497" s="238"/>
      <c r="CE497" s="238"/>
      <c r="CF497" s="238"/>
      <c r="CG497" s="238"/>
      <c r="CH497" s="238"/>
      <c r="CI497" s="238"/>
      <c r="CJ497" s="238"/>
      <c r="CK497" s="238"/>
      <c r="CL497" s="238"/>
      <c r="CM497" s="238"/>
      <c r="CN497" s="238"/>
      <c r="CO497" s="238"/>
      <c r="CP497" s="238"/>
      <c r="CQ497" s="238"/>
      <c r="CR497" s="238"/>
      <c r="CS497" s="238"/>
      <c r="CT497" s="238"/>
      <c r="CU497" s="238"/>
      <c r="CV497" s="238"/>
      <c r="CW497" s="238"/>
      <c r="CX497" s="238"/>
      <c r="CY497" s="238"/>
      <c r="CZ497" s="238"/>
      <c r="DA497" s="238"/>
    </row>
    <row r="498" spans="2:105">
      <c r="B498" s="226"/>
      <c r="BP498" s="82"/>
      <c r="BQ498" s="238"/>
      <c r="BR498" s="238"/>
      <c r="BS498" s="238"/>
      <c r="BT498" s="238"/>
      <c r="BU498" s="238"/>
      <c r="BV498" s="238"/>
      <c r="BW498" s="238"/>
      <c r="BX498" s="238"/>
      <c r="BY498" s="238"/>
      <c r="BZ498" s="238"/>
      <c r="CA498" s="238"/>
      <c r="CB498" s="238"/>
      <c r="CC498" s="238"/>
      <c r="CD498" s="238"/>
      <c r="CE498" s="238"/>
      <c r="CF498" s="238"/>
      <c r="CG498" s="238"/>
      <c r="CH498" s="238"/>
      <c r="CI498" s="238"/>
      <c r="CJ498" s="238"/>
      <c r="CK498" s="238"/>
      <c r="CL498" s="238"/>
      <c r="CM498" s="238"/>
      <c r="CN498" s="238"/>
      <c r="CO498" s="238"/>
      <c r="CP498" s="238"/>
      <c r="CQ498" s="238"/>
      <c r="CR498" s="238"/>
      <c r="CS498" s="238"/>
      <c r="CT498" s="238"/>
      <c r="CU498" s="238"/>
      <c r="CV498" s="238"/>
      <c r="CW498" s="238"/>
      <c r="CX498" s="238"/>
      <c r="CY498" s="238"/>
      <c r="CZ498" s="238"/>
      <c r="DA498" s="238"/>
    </row>
    <row r="499" spans="2:105">
      <c r="B499" s="226"/>
      <c r="BP499" s="82"/>
      <c r="BQ499" s="238"/>
      <c r="BR499" s="238"/>
      <c r="BS499" s="238"/>
      <c r="BT499" s="238"/>
      <c r="BU499" s="238"/>
      <c r="BV499" s="238"/>
      <c r="BW499" s="238"/>
      <c r="BX499" s="238"/>
      <c r="BY499" s="238"/>
      <c r="BZ499" s="238"/>
      <c r="CA499" s="238"/>
      <c r="CB499" s="238"/>
      <c r="CC499" s="238"/>
      <c r="CD499" s="238"/>
      <c r="CE499" s="238"/>
      <c r="CF499" s="238"/>
      <c r="CG499" s="238"/>
      <c r="CH499" s="238"/>
      <c r="CI499" s="238"/>
      <c r="CJ499" s="238"/>
      <c r="CK499" s="238"/>
      <c r="CL499" s="238"/>
      <c r="CM499" s="238"/>
      <c r="CN499" s="238"/>
      <c r="CO499" s="238"/>
      <c r="CP499" s="238"/>
      <c r="CQ499" s="238"/>
      <c r="CR499" s="238"/>
      <c r="CS499" s="238"/>
      <c r="CT499" s="238"/>
      <c r="CU499" s="238"/>
      <c r="CV499" s="238"/>
      <c r="CW499" s="238"/>
      <c r="CX499" s="238"/>
      <c r="CY499" s="238"/>
      <c r="CZ499" s="238"/>
      <c r="DA499" s="238"/>
    </row>
    <row r="500" spans="2:105">
      <c r="B500" s="226"/>
      <c r="BP500" s="82"/>
      <c r="BQ500" s="238"/>
      <c r="BR500" s="238"/>
      <c r="BS500" s="238"/>
      <c r="BT500" s="238"/>
      <c r="BU500" s="238"/>
      <c r="BV500" s="238"/>
      <c r="BW500" s="238"/>
      <c r="BX500" s="238"/>
      <c r="BY500" s="238"/>
      <c r="BZ500" s="238"/>
      <c r="CA500" s="238"/>
      <c r="CB500" s="238"/>
      <c r="CC500" s="238"/>
      <c r="CD500" s="238"/>
      <c r="CE500" s="238"/>
      <c r="CF500" s="238"/>
      <c r="CG500" s="238"/>
      <c r="CH500" s="238"/>
      <c r="CI500" s="238"/>
      <c r="CJ500" s="238"/>
      <c r="CK500" s="238"/>
      <c r="CL500" s="238"/>
      <c r="CM500" s="238"/>
      <c r="CN500" s="238"/>
      <c r="CO500" s="238"/>
      <c r="CP500" s="238"/>
      <c r="CQ500" s="238"/>
      <c r="CR500" s="238"/>
      <c r="CS500" s="238"/>
      <c r="CT500" s="238"/>
      <c r="CU500" s="238"/>
      <c r="CV500" s="238"/>
      <c r="CW500" s="238"/>
      <c r="CX500" s="238"/>
      <c r="CY500" s="238"/>
      <c r="CZ500" s="238"/>
      <c r="DA500" s="238"/>
    </row>
    <row r="501" spans="2:105">
      <c r="B501" s="226"/>
      <c r="BP501" s="82"/>
      <c r="BQ501" s="238"/>
      <c r="BR501" s="238"/>
      <c r="BS501" s="238"/>
      <c r="BT501" s="238"/>
      <c r="BU501" s="238"/>
      <c r="BV501" s="238"/>
      <c r="BW501" s="238"/>
      <c r="BX501" s="238"/>
      <c r="BY501" s="238"/>
      <c r="BZ501" s="238"/>
      <c r="CA501" s="238"/>
      <c r="CB501" s="238"/>
      <c r="CC501" s="238"/>
      <c r="CD501" s="238"/>
      <c r="CE501" s="238"/>
      <c r="CF501" s="238"/>
      <c r="CG501" s="238"/>
      <c r="CH501" s="238"/>
      <c r="CI501" s="238"/>
      <c r="CJ501" s="238"/>
      <c r="CK501" s="238"/>
      <c r="CL501" s="238"/>
      <c r="CM501" s="238"/>
      <c r="CN501" s="238"/>
      <c r="CO501" s="238"/>
      <c r="CP501" s="238"/>
      <c r="CQ501" s="238"/>
      <c r="CR501" s="238"/>
      <c r="CS501" s="238"/>
      <c r="CT501" s="238"/>
      <c r="CU501" s="238"/>
      <c r="CV501" s="238"/>
      <c r="CW501" s="238"/>
      <c r="CX501" s="238"/>
      <c r="CY501" s="238"/>
      <c r="CZ501" s="238"/>
      <c r="DA501" s="238"/>
    </row>
    <row r="502" spans="2:105">
      <c r="B502" s="226"/>
      <c r="BP502" s="82"/>
      <c r="BQ502" s="238"/>
      <c r="BR502" s="238"/>
      <c r="BS502" s="238"/>
      <c r="BT502" s="238"/>
      <c r="BU502" s="238"/>
      <c r="BV502" s="238"/>
      <c r="BW502" s="238"/>
      <c r="BX502" s="238"/>
      <c r="BY502" s="238"/>
      <c r="BZ502" s="238"/>
      <c r="CA502" s="238"/>
      <c r="CB502" s="238"/>
      <c r="CC502" s="238"/>
      <c r="CD502" s="238"/>
      <c r="CE502" s="238"/>
      <c r="CF502" s="238"/>
      <c r="CG502" s="238"/>
      <c r="CH502" s="238"/>
      <c r="CI502" s="238"/>
      <c r="CJ502" s="238"/>
      <c r="CK502" s="238"/>
      <c r="CL502" s="238"/>
      <c r="CM502" s="238"/>
      <c r="CN502" s="238"/>
      <c r="CO502" s="238"/>
      <c r="CP502" s="238"/>
      <c r="CQ502" s="238"/>
      <c r="CR502" s="238"/>
      <c r="CS502" s="238"/>
      <c r="CT502" s="238"/>
      <c r="CU502" s="238"/>
      <c r="CV502" s="238"/>
      <c r="CW502" s="238"/>
      <c r="CX502" s="238"/>
      <c r="CY502" s="238"/>
      <c r="CZ502" s="238"/>
      <c r="DA502" s="238"/>
    </row>
    <row r="503" spans="2:105">
      <c r="B503" s="226"/>
      <c r="BP503" s="82"/>
      <c r="BQ503" s="238"/>
      <c r="BR503" s="238"/>
      <c r="BS503" s="238"/>
      <c r="BT503" s="238"/>
      <c r="BU503" s="238"/>
      <c r="BV503" s="238"/>
      <c r="BW503" s="238"/>
      <c r="BX503" s="238"/>
      <c r="BY503" s="238"/>
      <c r="BZ503" s="238"/>
      <c r="CA503" s="238"/>
      <c r="CB503" s="238"/>
      <c r="CC503" s="238"/>
      <c r="CD503" s="238"/>
      <c r="CE503" s="238"/>
      <c r="CF503" s="238"/>
      <c r="CG503" s="238"/>
      <c r="CH503" s="238"/>
      <c r="CI503" s="238"/>
      <c r="CJ503" s="238"/>
      <c r="CK503" s="238"/>
      <c r="CL503" s="238"/>
      <c r="CM503" s="238"/>
      <c r="CN503" s="238"/>
      <c r="CO503" s="238"/>
      <c r="CP503" s="238"/>
      <c r="CQ503" s="238"/>
      <c r="CR503" s="238"/>
      <c r="CS503" s="238"/>
      <c r="CT503" s="238"/>
      <c r="CU503" s="238"/>
      <c r="CV503" s="238"/>
      <c r="CW503" s="238"/>
      <c r="CX503" s="238"/>
      <c r="CY503" s="238"/>
      <c r="CZ503" s="238"/>
      <c r="DA503" s="238"/>
    </row>
    <row r="504" spans="2:105">
      <c r="B504" s="226"/>
      <c r="BP504" s="82"/>
      <c r="BQ504" s="238"/>
      <c r="BR504" s="238"/>
      <c r="BS504" s="238"/>
      <c r="BT504" s="238"/>
      <c r="BU504" s="238"/>
      <c r="BV504" s="238"/>
      <c r="BW504" s="238"/>
      <c r="BX504" s="238"/>
      <c r="BY504" s="238"/>
      <c r="BZ504" s="238"/>
      <c r="CA504" s="238"/>
      <c r="CB504" s="238"/>
      <c r="CC504" s="238"/>
      <c r="CD504" s="238"/>
      <c r="CE504" s="238"/>
      <c r="CF504" s="238"/>
      <c r="CG504" s="238"/>
      <c r="CH504" s="238"/>
      <c r="CI504" s="238"/>
      <c r="CJ504" s="238"/>
      <c r="CK504" s="238"/>
      <c r="CL504" s="238"/>
      <c r="CM504" s="238"/>
      <c r="CN504" s="238"/>
      <c r="CO504" s="238"/>
      <c r="CP504" s="238"/>
      <c r="CQ504" s="238"/>
      <c r="CR504" s="238"/>
      <c r="CS504" s="238"/>
      <c r="CT504" s="238"/>
      <c r="CU504" s="238"/>
      <c r="CV504" s="238"/>
      <c r="CW504" s="238"/>
      <c r="CX504" s="238"/>
      <c r="CY504" s="238"/>
      <c r="CZ504" s="238"/>
      <c r="DA504" s="238"/>
    </row>
    <row r="505" spans="2:105">
      <c r="B505" s="226"/>
      <c r="BP505" s="82"/>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38"/>
      <c r="CN505" s="238"/>
      <c r="CO505" s="238"/>
      <c r="CP505" s="238"/>
      <c r="CQ505" s="238"/>
      <c r="CR505" s="238"/>
      <c r="CS505" s="238"/>
      <c r="CT505" s="238"/>
      <c r="CU505" s="238"/>
      <c r="CV505" s="238"/>
      <c r="CW505" s="238"/>
      <c r="CX505" s="238"/>
      <c r="CY505" s="238"/>
      <c r="CZ505" s="238"/>
      <c r="DA505" s="238"/>
    </row>
    <row r="506" spans="2:105">
      <c r="B506" s="226"/>
      <c r="BP506" s="82"/>
      <c r="BQ506" s="238"/>
      <c r="BR506" s="238"/>
      <c r="BS506" s="238"/>
      <c r="BT506" s="238"/>
      <c r="BU506" s="238"/>
      <c r="BV506" s="238"/>
      <c r="BW506" s="238"/>
      <c r="BX506" s="238"/>
      <c r="BY506" s="238"/>
      <c r="BZ506" s="238"/>
      <c r="CA506" s="238"/>
      <c r="CB506" s="238"/>
      <c r="CC506" s="238"/>
      <c r="CD506" s="238"/>
      <c r="CE506" s="238"/>
      <c r="CF506" s="238"/>
      <c r="CG506" s="238"/>
      <c r="CH506" s="238"/>
      <c r="CI506" s="238"/>
      <c r="CJ506" s="238"/>
      <c r="CK506" s="238"/>
      <c r="CL506" s="238"/>
      <c r="CM506" s="238"/>
      <c r="CN506" s="238"/>
      <c r="CO506" s="238"/>
      <c r="CP506" s="238"/>
      <c r="CQ506" s="238"/>
      <c r="CR506" s="238"/>
      <c r="CS506" s="238"/>
      <c r="CT506" s="238"/>
      <c r="CU506" s="238"/>
      <c r="CV506" s="238"/>
      <c r="CW506" s="238"/>
      <c r="CX506" s="238"/>
      <c r="CY506" s="238"/>
      <c r="CZ506" s="238"/>
      <c r="DA506" s="238"/>
    </row>
    <row r="507" spans="2:105">
      <c r="B507" s="226"/>
      <c r="BP507" s="82"/>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row>
    <row r="508" spans="2:105">
      <c r="B508" s="226"/>
      <c r="BP508" s="82"/>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row>
    <row r="509" spans="2:105">
      <c r="B509" s="226"/>
      <c r="BP509" s="82"/>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38"/>
      <c r="CN509" s="238"/>
      <c r="CO509" s="238"/>
      <c r="CP509" s="238"/>
      <c r="CQ509" s="238"/>
      <c r="CR509" s="238"/>
      <c r="CS509" s="238"/>
      <c r="CT509" s="238"/>
      <c r="CU509" s="238"/>
      <c r="CV509" s="238"/>
      <c r="CW509" s="238"/>
      <c r="CX509" s="238"/>
      <c r="CY509" s="238"/>
      <c r="CZ509" s="238"/>
      <c r="DA509" s="238"/>
    </row>
    <row r="510" spans="2:105">
      <c r="B510" s="226"/>
      <c r="BP510" s="82"/>
      <c r="BQ510" s="238"/>
      <c r="BR510" s="238"/>
      <c r="BS510" s="238"/>
      <c r="BT510" s="238"/>
      <c r="BU510" s="238"/>
      <c r="BV510" s="238"/>
      <c r="BW510" s="238"/>
      <c r="BX510" s="238"/>
      <c r="BY510" s="238"/>
      <c r="BZ510" s="238"/>
      <c r="CA510" s="238"/>
      <c r="CB510" s="238"/>
      <c r="CC510" s="238"/>
      <c r="CD510" s="238"/>
      <c r="CE510" s="238"/>
      <c r="CF510" s="238"/>
      <c r="CG510" s="238"/>
      <c r="CH510" s="238"/>
      <c r="CI510" s="238"/>
      <c r="CJ510" s="238"/>
      <c r="CK510" s="238"/>
      <c r="CL510" s="238"/>
      <c r="CM510" s="238"/>
      <c r="CN510" s="238"/>
      <c r="CO510" s="238"/>
      <c r="CP510" s="238"/>
      <c r="CQ510" s="238"/>
      <c r="CR510" s="238"/>
      <c r="CS510" s="238"/>
      <c r="CT510" s="238"/>
      <c r="CU510" s="238"/>
      <c r="CV510" s="238"/>
      <c r="CW510" s="238"/>
      <c r="CX510" s="238"/>
      <c r="CY510" s="238"/>
      <c r="CZ510" s="238"/>
      <c r="DA510" s="238"/>
    </row>
    <row r="511" spans="2:105">
      <c r="B511" s="226"/>
      <c r="BP511" s="82"/>
      <c r="BQ511" s="238"/>
      <c r="BR511" s="238"/>
      <c r="BS511" s="238"/>
      <c r="BT511" s="238"/>
      <c r="BU511" s="238"/>
      <c r="BV511" s="238"/>
      <c r="BW511" s="238"/>
      <c r="BX511" s="238"/>
      <c r="BY511" s="238"/>
      <c r="BZ511" s="238"/>
      <c r="CA511" s="238"/>
      <c r="CB511" s="238"/>
      <c r="CC511" s="238"/>
      <c r="CD511" s="238"/>
      <c r="CE511" s="238"/>
      <c r="CF511" s="238"/>
      <c r="CG511" s="238"/>
      <c r="CH511" s="238"/>
      <c r="CI511" s="238"/>
      <c r="CJ511" s="238"/>
      <c r="CK511" s="238"/>
      <c r="CL511" s="238"/>
      <c r="CM511" s="238"/>
      <c r="CN511" s="238"/>
      <c r="CO511" s="238"/>
      <c r="CP511" s="238"/>
      <c r="CQ511" s="238"/>
      <c r="CR511" s="238"/>
      <c r="CS511" s="238"/>
      <c r="CT511" s="238"/>
      <c r="CU511" s="238"/>
      <c r="CV511" s="238"/>
      <c r="CW511" s="238"/>
      <c r="CX511" s="238"/>
      <c r="CY511" s="238"/>
      <c r="CZ511" s="238"/>
      <c r="DA511" s="238"/>
    </row>
    <row r="512" spans="2:105">
      <c r="B512" s="226"/>
      <c r="BP512" s="82"/>
      <c r="BQ512" s="238"/>
      <c r="BR512" s="238"/>
      <c r="BS512" s="238"/>
      <c r="BT512" s="238"/>
      <c r="BU512" s="238"/>
      <c r="BV512" s="238"/>
      <c r="BW512" s="238"/>
      <c r="BX512" s="238"/>
      <c r="BY512" s="238"/>
      <c r="BZ512" s="238"/>
      <c r="CA512" s="238"/>
      <c r="CB512" s="238"/>
      <c r="CC512" s="238"/>
      <c r="CD512" s="238"/>
      <c r="CE512" s="238"/>
      <c r="CF512" s="238"/>
      <c r="CG512" s="238"/>
      <c r="CH512" s="238"/>
      <c r="CI512" s="238"/>
      <c r="CJ512" s="238"/>
      <c r="CK512" s="238"/>
      <c r="CL512" s="238"/>
      <c r="CM512" s="238"/>
      <c r="CN512" s="238"/>
      <c r="CO512" s="238"/>
      <c r="CP512" s="238"/>
      <c r="CQ512" s="238"/>
      <c r="CR512" s="238"/>
      <c r="CS512" s="238"/>
      <c r="CT512" s="238"/>
      <c r="CU512" s="238"/>
      <c r="CV512" s="238"/>
      <c r="CW512" s="238"/>
      <c r="CX512" s="238"/>
      <c r="CY512" s="238"/>
      <c r="CZ512" s="238"/>
      <c r="DA512" s="238"/>
    </row>
    <row r="513" spans="2:105">
      <c r="B513" s="226"/>
      <c r="BP513" s="82"/>
      <c r="BQ513" s="238"/>
      <c r="BR513" s="238"/>
      <c r="BS513" s="238"/>
      <c r="BT513" s="238"/>
      <c r="BU513" s="238"/>
      <c r="BV513" s="238"/>
      <c r="BW513" s="238"/>
      <c r="BX513" s="238"/>
      <c r="BY513" s="238"/>
      <c r="BZ513" s="238"/>
      <c r="CA513" s="238"/>
      <c r="CB513" s="238"/>
      <c r="CC513" s="238"/>
      <c r="CD513" s="238"/>
      <c r="CE513" s="238"/>
      <c r="CF513" s="238"/>
      <c r="CG513" s="238"/>
      <c r="CH513" s="238"/>
      <c r="CI513" s="238"/>
      <c r="CJ513" s="238"/>
      <c r="CK513" s="238"/>
      <c r="CL513" s="238"/>
      <c r="CM513" s="238"/>
      <c r="CN513" s="238"/>
      <c r="CO513" s="238"/>
      <c r="CP513" s="238"/>
      <c r="CQ513" s="238"/>
      <c r="CR513" s="238"/>
      <c r="CS513" s="238"/>
      <c r="CT513" s="238"/>
      <c r="CU513" s="238"/>
      <c r="CV513" s="238"/>
      <c r="CW513" s="238"/>
      <c r="CX513" s="238"/>
      <c r="CY513" s="238"/>
      <c r="CZ513" s="238"/>
      <c r="DA513" s="238"/>
    </row>
    <row r="514" spans="2:105">
      <c r="B514" s="226"/>
      <c r="BP514" s="82"/>
      <c r="BQ514" s="238"/>
      <c r="BR514" s="238"/>
      <c r="BS514" s="238"/>
      <c r="BT514" s="238"/>
      <c r="BU514" s="238"/>
      <c r="BV514" s="238"/>
      <c r="BW514" s="238"/>
      <c r="BX514" s="238"/>
      <c r="BY514" s="238"/>
      <c r="BZ514" s="238"/>
      <c r="CA514" s="238"/>
      <c r="CB514" s="238"/>
      <c r="CC514" s="238"/>
      <c r="CD514" s="238"/>
      <c r="CE514" s="238"/>
      <c r="CF514" s="238"/>
      <c r="CG514" s="238"/>
      <c r="CH514" s="238"/>
      <c r="CI514" s="238"/>
      <c r="CJ514" s="238"/>
      <c r="CK514" s="238"/>
      <c r="CL514" s="238"/>
      <c r="CM514" s="238"/>
      <c r="CN514" s="238"/>
      <c r="CO514" s="238"/>
      <c r="CP514" s="238"/>
      <c r="CQ514" s="238"/>
      <c r="CR514" s="238"/>
      <c r="CS514" s="238"/>
      <c r="CT514" s="238"/>
      <c r="CU514" s="238"/>
      <c r="CV514" s="238"/>
      <c r="CW514" s="238"/>
      <c r="CX514" s="238"/>
      <c r="CY514" s="238"/>
      <c r="CZ514" s="238"/>
      <c r="DA514" s="238"/>
    </row>
    <row r="515" spans="2:105">
      <c r="B515" s="226"/>
      <c r="BP515" s="82"/>
      <c r="BQ515" s="238"/>
      <c r="BR515" s="238"/>
      <c r="BS515" s="238"/>
      <c r="BT515" s="238"/>
      <c r="BU515" s="238"/>
      <c r="BV515" s="238"/>
      <c r="BW515" s="238"/>
      <c r="BX515" s="238"/>
      <c r="BY515" s="238"/>
      <c r="BZ515" s="238"/>
      <c r="CA515" s="238"/>
      <c r="CB515" s="238"/>
      <c r="CC515" s="238"/>
      <c r="CD515" s="238"/>
      <c r="CE515" s="238"/>
      <c r="CF515" s="238"/>
      <c r="CG515" s="238"/>
      <c r="CH515" s="238"/>
      <c r="CI515" s="238"/>
      <c r="CJ515" s="238"/>
      <c r="CK515" s="238"/>
      <c r="CL515" s="238"/>
      <c r="CM515" s="238"/>
      <c r="CN515" s="238"/>
      <c r="CO515" s="238"/>
      <c r="CP515" s="238"/>
      <c r="CQ515" s="238"/>
      <c r="CR515" s="238"/>
      <c r="CS515" s="238"/>
      <c r="CT515" s="238"/>
      <c r="CU515" s="238"/>
      <c r="CV515" s="238"/>
      <c r="CW515" s="238"/>
      <c r="CX515" s="238"/>
      <c r="CY515" s="238"/>
      <c r="CZ515" s="238"/>
      <c r="DA515" s="238"/>
    </row>
    <row r="516" spans="2:105">
      <c r="B516" s="226"/>
      <c r="BP516" s="82"/>
      <c r="BQ516" s="238"/>
      <c r="BR516" s="238"/>
      <c r="BS516" s="238"/>
      <c r="BT516" s="238"/>
      <c r="BU516" s="238"/>
      <c r="BV516" s="238"/>
      <c r="BW516" s="238"/>
      <c r="BX516" s="238"/>
      <c r="BY516" s="238"/>
      <c r="BZ516" s="238"/>
      <c r="CA516" s="238"/>
      <c r="CB516" s="238"/>
      <c r="CC516" s="238"/>
      <c r="CD516" s="238"/>
      <c r="CE516" s="238"/>
      <c r="CF516" s="238"/>
      <c r="CG516" s="238"/>
      <c r="CH516" s="238"/>
      <c r="CI516" s="238"/>
      <c r="CJ516" s="238"/>
      <c r="CK516" s="238"/>
      <c r="CL516" s="238"/>
      <c r="CM516" s="238"/>
      <c r="CN516" s="238"/>
      <c r="CO516" s="238"/>
      <c r="CP516" s="238"/>
      <c r="CQ516" s="238"/>
      <c r="CR516" s="238"/>
      <c r="CS516" s="238"/>
      <c r="CT516" s="238"/>
      <c r="CU516" s="238"/>
      <c r="CV516" s="238"/>
      <c r="CW516" s="238"/>
      <c r="CX516" s="238"/>
      <c r="CY516" s="238"/>
      <c r="CZ516" s="238"/>
      <c r="DA516" s="238"/>
    </row>
    <row r="517" spans="2:105">
      <c r="B517" s="226"/>
      <c r="BP517" s="82"/>
      <c r="BQ517" s="238"/>
      <c r="BR517" s="238"/>
      <c r="BS517" s="238"/>
      <c r="BT517" s="238"/>
      <c r="BU517" s="238"/>
      <c r="BV517" s="238"/>
      <c r="BW517" s="238"/>
      <c r="BX517" s="238"/>
      <c r="BY517" s="238"/>
      <c r="BZ517" s="238"/>
      <c r="CA517" s="238"/>
      <c r="CB517" s="238"/>
      <c r="CC517" s="238"/>
      <c r="CD517" s="238"/>
      <c r="CE517" s="238"/>
      <c r="CF517" s="238"/>
      <c r="CG517" s="238"/>
      <c r="CH517" s="238"/>
      <c r="CI517" s="238"/>
      <c r="CJ517" s="238"/>
      <c r="CK517" s="238"/>
      <c r="CL517" s="238"/>
      <c r="CM517" s="238"/>
      <c r="CN517" s="238"/>
      <c r="CO517" s="238"/>
      <c r="CP517" s="238"/>
      <c r="CQ517" s="238"/>
      <c r="CR517" s="238"/>
      <c r="CS517" s="238"/>
      <c r="CT517" s="238"/>
      <c r="CU517" s="238"/>
      <c r="CV517" s="238"/>
      <c r="CW517" s="238"/>
      <c r="CX517" s="238"/>
      <c r="CY517" s="238"/>
      <c r="CZ517" s="238"/>
      <c r="DA517" s="238"/>
    </row>
    <row r="518" spans="2:105">
      <c r="B518" s="226"/>
      <c r="BP518" s="82"/>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row>
    <row r="519" spans="2:105">
      <c r="B519" s="226"/>
      <c r="BP519" s="82"/>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row>
    <row r="520" spans="2:105">
      <c r="B520" s="226"/>
      <c r="BP520" s="82"/>
      <c r="BQ520" s="238"/>
      <c r="BR520" s="238"/>
      <c r="BS520" s="238"/>
      <c r="BT520" s="238"/>
      <c r="BU520" s="238"/>
      <c r="BV520" s="238"/>
      <c r="BW520" s="238"/>
      <c r="BX520" s="238"/>
      <c r="BY520" s="238"/>
      <c r="BZ520" s="238"/>
      <c r="CA520" s="238"/>
      <c r="CB520" s="238"/>
      <c r="CC520" s="238"/>
      <c r="CD520" s="238"/>
      <c r="CE520" s="238"/>
      <c r="CF520" s="238"/>
      <c r="CG520" s="238"/>
      <c r="CH520" s="238"/>
      <c r="CI520" s="238"/>
      <c r="CJ520" s="238"/>
      <c r="CK520" s="238"/>
      <c r="CL520" s="238"/>
      <c r="CM520" s="238"/>
      <c r="CN520" s="238"/>
      <c r="CO520" s="238"/>
      <c r="CP520" s="238"/>
      <c r="CQ520" s="238"/>
      <c r="CR520" s="238"/>
      <c r="CS520" s="238"/>
      <c r="CT520" s="238"/>
      <c r="CU520" s="238"/>
      <c r="CV520" s="238"/>
      <c r="CW520" s="238"/>
      <c r="CX520" s="238"/>
      <c r="CY520" s="238"/>
      <c r="CZ520" s="238"/>
      <c r="DA520" s="238"/>
    </row>
    <row r="521" spans="2:105">
      <c r="B521" s="226"/>
      <c r="BP521" s="82"/>
      <c r="BQ521" s="238"/>
      <c r="BR521" s="238"/>
      <c r="BS521" s="238"/>
      <c r="BT521" s="238"/>
      <c r="BU521" s="238"/>
      <c r="BV521" s="238"/>
      <c r="BW521" s="238"/>
      <c r="BX521" s="238"/>
      <c r="BY521" s="238"/>
      <c r="BZ521" s="238"/>
      <c r="CA521" s="238"/>
      <c r="CB521" s="238"/>
      <c r="CC521" s="238"/>
      <c r="CD521" s="238"/>
      <c r="CE521" s="238"/>
      <c r="CF521" s="238"/>
      <c r="CG521" s="238"/>
      <c r="CH521" s="238"/>
      <c r="CI521" s="238"/>
      <c r="CJ521" s="238"/>
      <c r="CK521" s="238"/>
      <c r="CL521" s="238"/>
      <c r="CM521" s="238"/>
      <c r="CN521" s="238"/>
      <c r="CO521" s="238"/>
      <c r="CP521" s="238"/>
      <c r="CQ521" s="238"/>
      <c r="CR521" s="238"/>
      <c r="CS521" s="238"/>
      <c r="CT521" s="238"/>
      <c r="CU521" s="238"/>
      <c r="CV521" s="238"/>
      <c r="CW521" s="238"/>
      <c r="CX521" s="238"/>
      <c r="CY521" s="238"/>
      <c r="CZ521" s="238"/>
      <c r="DA521" s="238"/>
    </row>
    <row r="522" spans="2:105">
      <c r="B522" s="226"/>
      <c r="BP522" s="82"/>
      <c r="BQ522" s="238"/>
      <c r="BR522" s="238"/>
      <c r="BS522" s="238"/>
      <c r="BT522" s="238"/>
      <c r="BU522" s="238"/>
      <c r="BV522" s="238"/>
      <c r="BW522" s="238"/>
      <c r="BX522" s="238"/>
      <c r="BY522" s="238"/>
      <c r="BZ522" s="238"/>
      <c r="CA522" s="238"/>
      <c r="CB522" s="238"/>
      <c r="CC522" s="238"/>
      <c r="CD522" s="238"/>
      <c r="CE522" s="238"/>
      <c r="CF522" s="238"/>
      <c r="CG522" s="238"/>
      <c r="CH522" s="238"/>
      <c r="CI522" s="238"/>
      <c r="CJ522" s="238"/>
      <c r="CK522" s="238"/>
      <c r="CL522" s="238"/>
      <c r="CM522" s="238"/>
      <c r="CN522" s="238"/>
      <c r="CO522" s="238"/>
      <c r="CP522" s="238"/>
      <c r="CQ522" s="238"/>
      <c r="CR522" s="238"/>
      <c r="CS522" s="238"/>
      <c r="CT522" s="238"/>
      <c r="CU522" s="238"/>
      <c r="CV522" s="238"/>
      <c r="CW522" s="238"/>
      <c r="CX522" s="238"/>
      <c r="CY522" s="238"/>
      <c r="CZ522" s="238"/>
      <c r="DA522" s="238"/>
    </row>
    <row r="523" spans="2:105">
      <c r="B523" s="226"/>
      <c r="BP523" s="82"/>
      <c r="BQ523" s="238"/>
      <c r="BR523" s="238"/>
      <c r="BS523" s="238"/>
      <c r="BT523" s="238"/>
      <c r="BU523" s="238"/>
      <c r="BV523" s="238"/>
      <c r="BW523" s="238"/>
      <c r="BX523" s="238"/>
      <c r="BY523" s="238"/>
      <c r="BZ523" s="238"/>
      <c r="CA523" s="238"/>
      <c r="CB523" s="238"/>
      <c r="CC523" s="238"/>
      <c r="CD523" s="238"/>
      <c r="CE523" s="238"/>
      <c r="CF523" s="238"/>
      <c r="CG523" s="238"/>
      <c r="CH523" s="238"/>
      <c r="CI523" s="238"/>
      <c r="CJ523" s="238"/>
      <c r="CK523" s="238"/>
      <c r="CL523" s="238"/>
      <c r="CM523" s="238"/>
      <c r="CN523" s="238"/>
      <c r="CO523" s="238"/>
      <c r="CP523" s="238"/>
      <c r="CQ523" s="238"/>
      <c r="CR523" s="238"/>
      <c r="CS523" s="238"/>
      <c r="CT523" s="238"/>
      <c r="CU523" s="238"/>
      <c r="CV523" s="238"/>
      <c r="CW523" s="238"/>
      <c r="CX523" s="238"/>
      <c r="CY523" s="238"/>
      <c r="CZ523" s="238"/>
      <c r="DA523" s="238"/>
    </row>
    <row r="524" spans="2:105">
      <c r="B524" s="226"/>
      <c r="BP524" s="82"/>
      <c r="BQ524" s="238"/>
      <c r="BR524" s="238"/>
      <c r="BS524" s="238"/>
      <c r="BT524" s="238"/>
      <c r="BU524" s="238"/>
      <c r="BV524" s="238"/>
      <c r="BW524" s="238"/>
      <c r="BX524" s="238"/>
      <c r="BY524" s="238"/>
      <c r="BZ524" s="238"/>
      <c r="CA524" s="238"/>
      <c r="CB524" s="238"/>
      <c r="CC524" s="238"/>
      <c r="CD524" s="238"/>
      <c r="CE524" s="238"/>
      <c r="CF524" s="238"/>
      <c r="CG524" s="238"/>
      <c r="CH524" s="238"/>
      <c r="CI524" s="238"/>
      <c r="CJ524" s="238"/>
      <c r="CK524" s="238"/>
      <c r="CL524" s="238"/>
      <c r="CM524" s="238"/>
      <c r="CN524" s="238"/>
      <c r="CO524" s="238"/>
      <c r="CP524" s="238"/>
      <c r="CQ524" s="238"/>
      <c r="CR524" s="238"/>
      <c r="CS524" s="238"/>
      <c r="CT524" s="238"/>
      <c r="CU524" s="238"/>
      <c r="CV524" s="238"/>
      <c r="CW524" s="238"/>
      <c r="CX524" s="238"/>
      <c r="CY524" s="238"/>
      <c r="CZ524" s="238"/>
      <c r="DA524" s="238"/>
    </row>
    <row r="525" spans="2:105">
      <c r="B525" s="226"/>
      <c r="BP525" s="82"/>
      <c r="BQ525" s="238"/>
      <c r="BR525" s="238"/>
      <c r="BS525" s="238"/>
      <c r="BT525" s="238"/>
      <c r="BU525" s="238"/>
      <c r="BV525" s="238"/>
      <c r="BW525" s="238"/>
      <c r="BX525" s="238"/>
      <c r="BY525" s="238"/>
      <c r="BZ525" s="238"/>
      <c r="CA525" s="238"/>
      <c r="CB525" s="238"/>
      <c r="CC525" s="238"/>
      <c r="CD525" s="238"/>
      <c r="CE525" s="238"/>
      <c r="CF525" s="238"/>
      <c r="CG525" s="238"/>
      <c r="CH525" s="238"/>
      <c r="CI525" s="238"/>
      <c r="CJ525" s="238"/>
      <c r="CK525" s="238"/>
      <c r="CL525" s="238"/>
      <c r="CM525" s="238"/>
      <c r="CN525" s="238"/>
      <c r="CO525" s="238"/>
      <c r="CP525" s="238"/>
      <c r="CQ525" s="238"/>
      <c r="CR525" s="238"/>
      <c r="CS525" s="238"/>
      <c r="CT525" s="238"/>
      <c r="CU525" s="238"/>
      <c r="CV525" s="238"/>
      <c r="CW525" s="238"/>
      <c r="CX525" s="238"/>
      <c r="CY525" s="238"/>
      <c r="CZ525" s="238"/>
      <c r="DA525" s="238"/>
    </row>
    <row r="526" spans="2:105">
      <c r="B526" s="226"/>
      <c r="BP526" s="82"/>
      <c r="BQ526" s="238"/>
      <c r="BR526" s="238"/>
      <c r="BS526" s="238"/>
      <c r="BT526" s="238"/>
      <c r="BU526" s="238"/>
      <c r="BV526" s="238"/>
      <c r="BW526" s="238"/>
      <c r="BX526" s="238"/>
      <c r="BY526" s="238"/>
      <c r="BZ526" s="238"/>
      <c r="CA526" s="238"/>
      <c r="CB526" s="238"/>
      <c r="CC526" s="238"/>
      <c r="CD526" s="238"/>
      <c r="CE526" s="238"/>
      <c r="CF526" s="238"/>
      <c r="CG526" s="238"/>
      <c r="CH526" s="238"/>
      <c r="CI526" s="238"/>
      <c r="CJ526" s="238"/>
      <c r="CK526" s="238"/>
      <c r="CL526" s="238"/>
      <c r="CM526" s="238"/>
      <c r="CN526" s="238"/>
      <c r="CO526" s="238"/>
      <c r="CP526" s="238"/>
      <c r="CQ526" s="238"/>
      <c r="CR526" s="238"/>
      <c r="CS526" s="238"/>
      <c r="CT526" s="238"/>
      <c r="CU526" s="238"/>
      <c r="CV526" s="238"/>
      <c r="CW526" s="238"/>
      <c r="CX526" s="238"/>
      <c r="CY526" s="238"/>
      <c r="CZ526" s="238"/>
      <c r="DA526" s="238"/>
    </row>
    <row r="527" spans="2:105">
      <c r="B527" s="226"/>
      <c r="BP527" s="82"/>
      <c r="BQ527" s="238"/>
      <c r="BR527" s="238"/>
      <c r="BS527" s="238"/>
      <c r="BT527" s="238"/>
      <c r="BU527" s="238"/>
      <c r="BV527" s="238"/>
      <c r="BW527" s="238"/>
      <c r="BX527" s="238"/>
      <c r="BY527" s="238"/>
      <c r="BZ527" s="238"/>
      <c r="CA527" s="238"/>
      <c r="CB527" s="238"/>
      <c r="CC527" s="238"/>
      <c r="CD527" s="238"/>
      <c r="CE527" s="238"/>
      <c r="CF527" s="238"/>
      <c r="CG527" s="238"/>
      <c r="CH527" s="238"/>
      <c r="CI527" s="238"/>
      <c r="CJ527" s="238"/>
      <c r="CK527" s="238"/>
      <c r="CL527" s="238"/>
      <c r="CM527" s="238"/>
      <c r="CN527" s="238"/>
      <c r="CO527" s="238"/>
      <c r="CP527" s="238"/>
      <c r="CQ527" s="238"/>
      <c r="CR527" s="238"/>
      <c r="CS527" s="238"/>
      <c r="CT527" s="238"/>
      <c r="CU527" s="238"/>
      <c r="CV527" s="238"/>
      <c r="CW527" s="238"/>
      <c r="CX527" s="238"/>
      <c r="CY527" s="238"/>
      <c r="CZ527" s="238"/>
      <c r="DA527" s="238"/>
    </row>
    <row r="528" spans="2:105">
      <c r="B528" s="226"/>
      <c r="BP528" s="82"/>
      <c r="BQ528" s="238"/>
      <c r="BR528" s="238"/>
      <c r="BS528" s="238"/>
      <c r="BT528" s="238"/>
      <c r="BU528" s="238"/>
      <c r="BV528" s="238"/>
      <c r="BW528" s="238"/>
      <c r="BX528" s="238"/>
      <c r="BY528" s="238"/>
      <c r="BZ528" s="238"/>
      <c r="CA528" s="238"/>
      <c r="CB528" s="238"/>
      <c r="CC528" s="238"/>
      <c r="CD528" s="238"/>
      <c r="CE528" s="238"/>
      <c r="CF528" s="238"/>
      <c r="CG528" s="238"/>
      <c r="CH528" s="238"/>
      <c r="CI528" s="238"/>
      <c r="CJ528" s="238"/>
      <c r="CK528" s="238"/>
      <c r="CL528" s="238"/>
      <c r="CM528" s="238"/>
      <c r="CN528" s="238"/>
      <c r="CO528" s="238"/>
      <c r="CP528" s="238"/>
      <c r="CQ528" s="238"/>
      <c r="CR528" s="238"/>
      <c r="CS528" s="238"/>
      <c r="CT528" s="238"/>
      <c r="CU528" s="238"/>
      <c r="CV528" s="238"/>
      <c r="CW528" s="238"/>
      <c r="CX528" s="238"/>
      <c r="CY528" s="238"/>
      <c r="CZ528" s="238"/>
      <c r="DA528" s="238"/>
    </row>
    <row r="529" spans="2:105">
      <c r="B529" s="226"/>
      <c r="BP529" s="82"/>
      <c r="BQ529" s="238"/>
      <c r="BR529" s="238"/>
      <c r="BS529" s="238"/>
      <c r="BT529" s="238"/>
      <c r="BU529" s="238"/>
      <c r="BV529" s="238"/>
      <c r="BW529" s="238"/>
      <c r="BX529" s="238"/>
      <c r="BY529" s="238"/>
      <c r="BZ529" s="238"/>
      <c r="CA529" s="238"/>
      <c r="CB529" s="238"/>
      <c r="CC529" s="238"/>
      <c r="CD529" s="238"/>
      <c r="CE529" s="238"/>
      <c r="CF529" s="238"/>
      <c r="CG529" s="238"/>
      <c r="CH529" s="238"/>
      <c r="CI529" s="238"/>
      <c r="CJ529" s="238"/>
      <c r="CK529" s="238"/>
      <c r="CL529" s="238"/>
      <c r="CM529" s="238"/>
      <c r="CN529" s="238"/>
      <c r="CO529" s="238"/>
      <c r="CP529" s="238"/>
      <c r="CQ529" s="238"/>
      <c r="CR529" s="238"/>
      <c r="CS529" s="238"/>
      <c r="CT529" s="238"/>
      <c r="CU529" s="238"/>
      <c r="CV529" s="238"/>
      <c r="CW529" s="238"/>
      <c r="CX529" s="238"/>
      <c r="CY529" s="238"/>
      <c r="CZ529" s="238"/>
      <c r="DA529" s="238"/>
    </row>
    <row r="530" spans="2:105">
      <c r="B530" s="226"/>
      <c r="BP530" s="82"/>
      <c r="BQ530" s="238"/>
      <c r="BR530" s="238"/>
      <c r="BS530" s="238"/>
      <c r="BT530" s="238"/>
      <c r="BU530" s="238"/>
      <c r="BV530" s="238"/>
      <c r="BW530" s="238"/>
      <c r="BX530" s="238"/>
      <c r="BY530" s="238"/>
      <c r="BZ530" s="238"/>
      <c r="CA530" s="238"/>
      <c r="CB530" s="238"/>
      <c r="CC530" s="238"/>
      <c r="CD530" s="238"/>
      <c r="CE530" s="238"/>
      <c r="CF530" s="238"/>
      <c r="CG530" s="238"/>
      <c r="CH530" s="238"/>
      <c r="CI530" s="238"/>
      <c r="CJ530" s="238"/>
      <c r="CK530" s="238"/>
      <c r="CL530" s="238"/>
      <c r="CM530" s="238"/>
      <c r="CN530" s="238"/>
      <c r="CO530" s="238"/>
      <c r="CP530" s="238"/>
      <c r="CQ530" s="238"/>
      <c r="CR530" s="238"/>
      <c r="CS530" s="238"/>
      <c r="CT530" s="238"/>
      <c r="CU530" s="238"/>
      <c r="CV530" s="238"/>
      <c r="CW530" s="238"/>
      <c r="CX530" s="238"/>
      <c r="CY530" s="238"/>
      <c r="CZ530" s="238"/>
      <c r="DA530" s="238"/>
    </row>
    <row r="531" spans="2:105">
      <c r="B531" s="226"/>
      <c r="BP531" s="82"/>
      <c r="BQ531" s="238"/>
      <c r="BR531" s="238"/>
      <c r="BS531" s="238"/>
      <c r="BT531" s="238"/>
      <c r="BU531" s="238"/>
      <c r="BV531" s="238"/>
      <c r="BW531" s="238"/>
      <c r="BX531" s="238"/>
      <c r="BY531" s="238"/>
      <c r="BZ531" s="238"/>
      <c r="CA531" s="238"/>
      <c r="CB531" s="238"/>
      <c r="CC531" s="238"/>
      <c r="CD531" s="238"/>
      <c r="CE531" s="238"/>
      <c r="CF531" s="238"/>
      <c r="CG531" s="238"/>
      <c r="CH531" s="238"/>
      <c r="CI531" s="238"/>
      <c r="CJ531" s="238"/>
      <c r="CK531" s="238"/>
      <c r="CL531" s="238"/>
      <c r="CM531" s="238"/>
      <c r="CN531" s="238"/>
      <c r="CO531" s="238"/>
      <c r="CP531" s="238"/>
      <c r="CQ531" s="238"/>
      <c r="CR531" s="238"/>
      <c r="CS531" s="238"/>
      <c r="CT531" s="238"/>
      <c r="CU531" s="238"/>
      <c r="CV531" s="238"/>
      <c r="CW531" s="238"/>
      <c r="CX531" s="238"/>
      <c r="CY531" s="238"/>
      <c r="CZ531" s="238"/>
      <c r="DA531" s="238"/>
    </row>
    <row r="532" spans="2:105">
      <c r="B532" s="226"/>
      <c r="BP532" s="82"/>
      <c r="BQ532" s="238"/>
      <c r="BR532" s="238"/>
      <c r="BS532" s="238"/>
      <c r="BT532" s="238"/>
      <c r="BU532" s="238"/>
      <c r="BV532" s="238"/>
      <c r="BW532" s="238"/>
      <c r="BX532" s="238"/>
      <c r="BY532" s="238"/>
      <c r="BZ532" s="238"/>
      <c r="CA532" s="238"/>
      <c r="CB532" s="238"/>
      <c r="CC532" s="238"/>
      <c r="CD532" s="238"/>
      <c r="CE532" s="238"/>
      <c r="CF532" s="238"/>
      <c r="CG532" s="238"/>
      <c r="CH532" s="238"/>
      <c r="CI532" s="238"/>
      <c r="CJ532" s="238"/>
      <c r="CK532" s="238"/>
      <c r="CL532" s="238"/>
      <c r="CM532" s="238"/>
      <c r="CN532" s="238"/>
      <c r="CO532" s="238"/>
      <c r="CP532" s="238"/>
      <c r="CQ532" s="238"/>
      <c r="CR532" s="238"/>
      <c r="CS532" s="238"/>
      <c r="CT532" s="238"/>
      <c r="CU532" s="238"/>
      <c r="CV532" s="238"/>
      <c r="CW532" s="238"/>
      <c r="CX532" s="238"/>
      <c r="CY532" s="238"/>
      <c r="CZ532" s="238"/>
      <c r="DA532" s="238"/>
    </row>
    <row r="533" spans="2:105">
      <c r="B533" s="226"/>
      <c r="BP533" s="82"/>
      <c r="BQ533" s="238"/>
      <c r="BR533" s="238"/>
      <c r="BS533" s="238"/>
      <c r="BT533" s="238"/>
      <c r="BU533" s="238"/>
      <c r="BV533" s="238"/>
      <c r="BW533" s="238"/>
      <c r="BX533" s="238"/>
      <c r="BY533" s="238"/>
      <c r="BZ533" s="238"/>
      <c r="CA533" s="238"/>
      <c r="CB533" s="238"/>
      <c r="CC533" s="238"/>
      <c r="CD533" s="238"/>
      <c r="CE533" s="238"/>
      <c r="CF533" s="238"/>
      <c r="CG533" s="238"/>
      <c r="CH533" s="238"/>
      <c r="CI533" s="238"/>
      <c r="CJ533" s="238"/>
      <c r="CK533" s="238"/>
      <c r="CL533" s="238"/>
      <c r="CM533" s="238"/>
      <c r="CN533" s="238"/>
      <c r="CO533" s="238"/>
      <c r="CP533" s="238"/>
      <c r="CQ533" s="238"/>
      <c r="CR533" s="238"/>
      <c r="CS533" s="238"/>
      <c r="CT533" s="238"/>
      <c r="CU533" s="238"/>
      <c r="CV533" s="238"/>
      <c r="CW533" s="238"/>
      <c r="CX533" s="238"/>
      <c r="CY533" s="238"/>
      <c r="CZ533" s="238"/>
      <c r="DA533" s="238"/>
    </row>
    <row r="534" spans="2:105">
      <c r="B534" s="226"/>
      <c r="BP534" s="82"/>
      <c r="BQ534" s="238"/>
      <c r="BR534" s="238"/>
      <c r="BS534" s="238"/>
      <c r="BT534" s="238"/>
      <c r="BU534" s="238"/>
      <c r="BV534" s="238"/>
      <c r="BW534" s="238"/>
      <c r="BX534" s="238"/>
      <c r="BY534" s="238"/>
      <c r="BZ534" s="238"/>
      <c r="CA534" s="238"/>
      <c r="CB534" s="238"/>
      <c r="CC534" s="238"/>
      <c r="CD534" s="238"/>
      <c r="CE534" s="238"/>
      <c r="CF534" s="238"/>
      <c r="CG534" s="238"/>
      <c r="CH534" s="238"/>
      <c r="CI534" s="238"/>
      <c r="CJ534" s="238"/>
      <c r="CK534" s="238"/>
      <c r="CL534" s="238"/>
      <c r="CM534" s="238"/>
      <c r="CN534" s="238"/>
      <c r="CO534" s="238"/>
      <c r="CP534" s="238"/>
      <c r="CQ534" s="238"/>
      <c r="CR534" s="238"/>
      <c r="CS534" s="238"/>
      <c r="CT534" s="238"/>
      <c r="CU534" s="238"/>
      <c r="CV534" s="238"/>
      <c r="CW534" s="238"/>
      <c r="CX534" s="238"/>
      <c r="CY534" s="238"/>
      <c r="CZ534" s="238"/>
      <c r="DA534" s="238"/>
    </row>
    <row r="535" spans="2:105">
      <c r="B535" s="226"/>
      <c r="BP535" s="82"/>
      <c r="BQ535" s="238"/>
      <c r="BR535" s="238"/>
      <c r="BS535" s="238"/>
      <c r="BT535" s="238"/>
      <c r="BU535" s="238"/>
      <c r="BV535" s="238"/>
      <c r="BW535" s="238"/>
      <c r="BX535" s="238"/>
      <c r="BY535" s="238"/>
      <c r="BZ535" s="238"/>
      <c r="CA535" s="238"/>
      <c r="CB535" s="238"/>
      <c r="CC535" s="238"/>
      <c r="CD535" s="238"/>
      <c r="CE535" s="238"/>
      <c r="CF535" s="238"/>
      <c r="CG535" s="238"/>
      <c r="CH535" s="238"/>
      <c r="CI535" s="238"/>
      <c r="CJ535" s="238"/>
      <c r="CK535" s="238"/>
      <c r="CL535" s="238"/>
      <c r="CM535" s="238"/>
      <c r="CN535" s="238"/>
      <c r="CO535" s="238"/>
      <c r="CP535" s="238"/>
      <c r="CQ535" s="238"/>
      <c r="CR535" s="238"/>
      <c r="CS535" s="238"/>
      <c r="CT535" s="238"/>
      <c r="CU535" s="238"/>
      <c r="CV535" s="238"/>
      <c r="CW535" s="238"/>
      <c r="CX535" s="238"/>
      <c r="CY535" s="238"/>
      <c r="CZ535" s="238"/>
      <c r="DA535" s="238"/>
    </row>
    <row r="536" spans="2:105">
      <c r="B536" s="226"/>
      <c r="BP536" s="82"/>
      <c r="BQ536" s="238"/>
      <c r="BR536" s="238"/>
      <c r="BS536" s="238"/>
      <c r="BT536" s="238"/>
      <c r="BU536" s="238"/>
      <c r="BV536" s="238"/>
      <c r="BW536" s="238"/>
      <c r="BX536" s="238"/>
      <c r="BY536" s="238"/>
      <c r="BZ536" s="238"/>
      <c r="CA536" s="238"/>
      <c r="CB536" s="238"/>
      <c r="CC536" s="238"/>
      <c r="CD536" s="238"/>
      <c r="CE536" s="238"/>
      <c r="CF536" s="238"/>
      <c r="CG536" s="238"/>
      <c r="CH536" s="238"/>
      <c r="CI536" s="238"/>
      <c r="CJ536" s="238"/>
      <c r="CK536" s="238"/>
      <c r="CL536" s="238"/>
      <c r="CM536" s="238"/>
      <c r="CN536" s="238"/>
      <c r="CO536" s="238"/>
      <c r="CP536" s="238"/>
      <c r="CQ536" s="238"/>
      <c r="CR536" s="238"/>
      <c r="CS536" s="238"/>
      <c r="CT536" s="238"/>
      <c r="CU536" s="238"/>
      <c r="CV536" s="238"/>
      <c r="CW536" s="238"/>
      <c r="CX536" s="238"/>
      <c r="CY536" s="238"/>
      <c r="CZ536" s="238"/>
      <c r="DA536" s="238"/>
    </row>
    <row r="537" spans="2:105">
      <c r="B537" s="226"/>
      <c r="BP537" s="82"/>
      <c r="BQ537" s="238"/>
      <c r="BR537" s="238"/>
      <c r="BS537" s="238"/>
      <c r="BT537" s="238"/>
      <c r="BU537" s="238"/>
      <c r="BV537" s="238"/>
      <c r="BW537" s="238"/>
      <c r="BX537" s="238"/>
      <c r="BY537" s="238"/>
      <c r="BZ537" s="238"/>
      <c r="CA537" s="238"/>
      <c r="CB537" s="238"/>
      <c r="CC537" s="238"/>
      <c r="CD537" s="238"/>
      <c r="CE537" s="238"/>
      <c r="CF537" s="238"/>
      <c r="CG537" s="238"/>
      <c r="CH537" s="238"/>
      <c r="CI537" s="238"/>
      <c r="CJ537" s="238"/>
      <c r="CK537" s="238"/>
      <c r="CL537" s="238"/>
      <c r="CM537" s="238"/>
      <c r="CN537" s="238"/>
      <c r="CO537" s="238"/>
      <c r="CP537" s="238"/>
      <c r="CQ537" s="238"/>
      <c r="CR537" s="238"/>
      <c r="CS537" s="238"/>
      <c r="CT537" s="238"/>
      <c r="CU537" s="238"/>
      <c r="CV537" s="238"/>
      <c r="CW537" s="238"/>
      <c r="CX537" s="238"/>
      <c r="CY537" s="238"/>
      <c r="CZ537" s="238"/>
      <c r="DA537" s="238"/>
    </row>
    <row r="538" spans="2:105">
      <c r="B538" s="226"/>
      <c r="BP538" s="82"/>
      <c r="BQ538" s="238"/>
      <c r="BR538" s="238"/>
      <c r="BS538" s="238"/>
      <c r="BT538" s="238"/>
      <c r="BU538" s="238"/>
      <c r="BV538" s="238"/>
      <c r="BW538" s="238"/>
      <c r="BX538" s="238"/>
      <c r="BY538" s="238"/>
      <c r="BZ538" s="238"/>
      <c r="CA538" s="238"/>
      <c r="CB538" s="238"/>
      <c r="CC538" s="238"/>
      <c r="CD538" s="238"/>
      <c r="CE538" s="238"/>
      <c r="CF538" s="238"/>
      <c r="CG538" s="238"/>
      <c r="CH538" s="238"/>
      <c r="CI538" s="238"/>
      <c r="CJ538" s="238"/>
      <c r="CK538" s="238"/>
      <c r="CL538" s="238"/>
      <c r="CM538" s="238"/>
      <c r="CN538" s="238"/>
      <c r="CO538" s="238"/>
      <c r="CP538" s="238"/>
      <c r="CQ538" s="238"/>
      <c r="CR538" s="238"/>
      <c r="CS538" s="238"/>
      <c r="CT538" s="238"/>
      <c r="CU538" s="238"/>
      <c r="CV538" s="238"/>
      <c r="CW538" s="238"/>
      <c r="CX538" s="238"/>
      <c r="CY538" s="238"/>
      <c r="CZ538" s="238"/>
      <c r="DA538" s="238"/>
    </row>
    <row r="539" spans="2:105">
      <c r="B539" s="226"/>
      <c r="BP539" s="82"/>
      <c r="BQ539" s="238"/>
      <c r="BR539" s="238"/>
      <c r="BS539" s="238"/>
      <c r="BT539" s="238"/>
      <c r="BU539" s="238"/>
      <c r="BV539" s="238"/>
      <c r="BW539" s="238"/>
      <c r="BX539" s="238"/>
      <c r="BY539" s="238"/>
      <c r="BZ539" s="238"/>
      <c r="CA539" s="238"/>
      <c r="CB539" s="238"/>
      <c r="CC539" s="238"/>
      <c r="CD539" s="238"/>
      <c r="CE539" s="238"/>
      <c r="CF539" s="238"/>
      <c r="CG539" s="238"/>
      <c r="CH539" s="238"/>
      <c r="CI539" s="238"/>
      <c r="CJ539" s="238"/>
      <c r="CK539" s="238"/>
      <c r="CL539" s="238"/>
      <c r="CM539" s="238"/>
      <c r="CN539" s="238"/>
      <c r="CO539" s="238"/>
      <c r="CP539" s="238"/>
      <c r="CQ539" s="238"/>
      <c r="CR539" s="238"/>
      <c r="CS539" s="238"/>
      <c r="CT539" s="238"/>
      <c r="CU539" s="238"/>
      <c r="CV539" s="238"/>
      <c r="CW539" s="238"/>
      <c r="CX539" s="238"/>
      <c r="CY539" s="238"/>
      <c r="CZ539" s="238"/>
      <c r="DA539" s="238"/>
    </row>
    <row r="540" spans="2:105">
      <c r="B540" s="226"/>
      <c r="BP540" s="82"/>
      <c r="BQ540" s="238"/>
      <c r="BR540" s="238"/>
      <c r="BS540" s="238"/>
      <c r="BT540" s="238"/>
      <c r="BU540" s="238"/>
      <c r="BV540" s="238"/>
      <c r="BW540" s="238"/>
      <c r="BX540" s="238"/>
      <c r="BY540" s="238"/>
      <c r="BZ540" s="238"/>
      <c r="CA540" s="238"/>
      <c r="CB540" s="238"/>
      <c r="CC540" s="238"/>
      <c r="CD540" s="238"/>
      <c r="CE540" s="238"/>
      <c r="CF540" s="238"/>
      <c r="CG540" s="238"/>
      <c r="CH540" s="238"/>
      <c r="CI540" s="238"/>
      <c r="CJ540" s="238"/>
      <c r="CK540" s="238"/>
      <c r="CL540" s="238"/>
      <c r="CM540" s="238"/>
      <c r="CN540" s="238"/>
      <c r="CO540" s="238"/>
      <c r="CP540" s="238"/>
      <c r="CQ540" s="238"/>
      <c r="CR540" s="238"/>
      <c r="CS540" s="238"/>
      <c r="CT540" s="238"/>
      <c r="CU540" s="238"/>
      <c r="CV540" s="238"/>
      <c r="CW540" s="238"/>
      <c r="CX540" s="238"/>
      <c r="CY540" s="238"/>
      <c r="CZ540" s="238"/>
      <c r="DA540" s="238"/>
    </row>
    <row r="541" spans="2:105">
      <c r="B541" s="226"/>
      <c r="BP541" s="82"/>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38"/>
      <c r="CN541" s="238"/>
      <c r="CO541" s="238"/>
      <c r="CP541" s="238"/>
      <c r="CQ541" s="238"/>
      <c r="CR541" s="238"/>
      <c r="CS541" s="238"/>
      <c r="CT541" s="238"/>
      <c r="CU541" s="238"/>
      <c r="CV541" s="238"/>
      <c r="CW541" s="238"/>
      <c r="CX541" s="238"/>
      <c r="CY541" s="238"/>
      <c r="CZ541" s="238"/>
      <c r="DA541" s="238"/>
    </row>
    <row r="542" spans="2:105">
      <c r="B542" s="226"/>
      <c r="BP542" s="82"/>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row>
    <row r="543" spans="2:105">
      <c r="B543" s="226"/>
      <c r="BP543" s="82"/>
      <c r="BQ543" s="238"/>
      <c r="BR543" s="238"/>
      <c r="BS543" s="238"/>
      <c r="BT543" s="238"/>
      <c r="BU543" s="238"/>
      <c r="BV543" s="238"/>
      <c r="BW543" s="238"/>
      <c r="BX543" s="238"/>
      <c r="BY543" s="238"/>
      <c r="BZ543" s="238"/>
      <c r="CA543" s="238"/>
      <c r="CB543" s="238"/>
      <c r="CC543" s="238"/>
      <c r="CD543" s="238"/>
      <c r="CE543" s="238"/>
      <c r="CF543" s="238"/>
      <c r="CG543" s="238"/>
      <c r="CH543" s="238"/>
      <c r="CI543" s="238"/>
      <c r="CJ543" s="238"/>
      <c r="CK543" s="238"/>
      <c r="CL543" s="238"/>
      <c r="CM543" s="238"/>
      <c r="CN543" s="238"/>
      <c r="CO543" s="238"/>
      <c r="CP543" s="238"/>
      <c r="CQ543" s="238"/>
      <c r="CR543" s="238"/>
      <c r="CS543" s="238"/>
      <c r="CT543" s="238"/>
      <c r="CU543" s="238"/>
      <c r="CV543" s="238"/>
      <c r="CW543" s="238"/>
      <c r="CX543" s="238"/>
      <c r="CY543" s="238"/>
      <c r="CZ543" s="238"/>
      <c r="DA543" s="238"/>
    </row>
    <row r="544" spans="2:105">
      <c r="B544" s="226"/>
      <c r="BP544" s="82"/>
      <c r="BQ544" s="238"/>
      <c r="BR544" s="238"/>
      <c r="BS544" s="238"/>
      <c r="BT544" s="238"/>
      <c r="BU544" s="238"/>
      <c r="BV544" s="238"/>
      <c r="BW544" s="238"/>
      <c r="BX544" s="238"/>
      <c r="BY544" s="238"/>
      <c r="BZ544" s="238"/>
      <c r="CA544" s="238"/>
      <c r="CB544" s="238"/>
      <c r="CC544" s="238"/>
      <c r="CD544" s="238"/>
      <c r="CE544" s="238"/>
      <c r="CF544" s="238"/>
      <c r="CG544" s="238"/>
      <c r="CH544" s="238"/>
      <c r="CI544" s="238"/>
      <c r="CJ544" s="238"/>
      <c r="CK544" s="238"/>
      <c r="CL544" s="238"/>
      <c r="CM544" s="238"/>
      <c r="CN544" s="238"/>
      <c r="CO544" s="238"/>
      <c r="CP544" s="238"/>
      <c r="CQ544" s="238"/>
      <c r="CR544" s="238"/>
      <c r="CS544" s="238"/>
      <c r="CT544" s="238"/>
      <c r="CU544" s="238"/>
      <c r="CV544" s="238"/>
      <c r="CW544" s="238"/>
      <c r="CX544" s="238"/>
      <c r="CY544" s="238"/>
      <c r="CZ544" s="238"/>
      <c r="DA544" s="238"/>
    </row>
    <row r="545" spans="2:105">
      <c r="B545" s="226"/>
      <c r="BP545" s="82"/>
      <c r="BQ545" s="238"/>
      <c r="BR545" s="238"/>
      <c r="BS545" s="238"/>
      <c r="BT545" s="238"/>
      <c r="BU545" s="238"/>
      <c r="BV545" s="238"/>
      <c r="BW545" s="238"/>
      <c r="BX545" s="238"/>
      <c r="BY545" s="238"/>
      <c r="BZ545" s="238"/>
      <c r="CA545" s="238"/>
      <c r="CB545" s="238"/>
      <c r="CC545" s="238"/>
      <c r="CD545" s="238"/>
      <c r="CE545" s="238"/>
      <c r="CF545" s="238"/>
      <c r="CG545" s="238"/>
      <c r="CH545" s="238"/>
      <c r="CI545" s="238"/>
      <c r="CJ545" s="238"/>
      <c r="CK545" s="238"/>
      <c r="CL545" s="238"/>
      <c r="CM545" s="238"/>
      <c r="CN545" s="238"/>
      <c r="CO545" s="238"/>
      <c r="CP545" s="238"/>
      <c r="CQ545" s="238"/>
      <c r="CR545" s="238"/>
      <c r="CS545" s="238"/>
      <c r="CT545" s="238"/>
      <c r="CU545" s="238"/>
      <c r="CV545" s="238"/>
      <c r="CW545" s="238"/>
      <c r="CX545" s="238"/>
      <c r="CY545" s="238"/>
      <c r="CZ545" s="238"/>
      <c r="DA545" s="238"/>
    </row>
    <row r="546" spans="2:105">
      <c r="B546" s="226"/>
      <c r="BP546" s="82"/>
      <c r="BQ546" s="238"/>
      <c r="BR546" s="238"/>
      <c r="BS546" s="238"/>
      <c r="BT546" s="238"/>
      <c r="BU546" s="238"/>
      <c r="BV546" s="238"/>
      <c r="BW546" s="238"/>
      <c r="BX546" s="238"/>
      <c r="BY546" s="238"/>
      <c r="BZ546" s="238"/>
      <c r="CA546" s="238"/>
      <c r="CB546" s="238"/>
      <c r="CC546" s="238"/>
      <c r="CD546" s="238"/>
      <c r="CE546" s="238"/>
      <c r="CF546" s="238"/>
      <c r="CG546" s="238"/>
      <c r="CH546" s="238"/>
      <c r="CI546" s="238"/>
      <c r="CJ546" s="238"/>
      <c r="CK546" s="238"/>
      <c r="CL546" s="238"/>
      <c r="CM546" s="238"/>
      <c r="CN546" s="238"/>
      <c r="CO546" s="238"/>
      <c r="CP546" s="238"/>
      <c r="CQ546" s="238"/>
      <c r="CR546" s="238"/>
      <c r="CS546" s="238"/>
      <c r="CT546" s="238"/>
      <c r="CU546" s="238"/>
      <c r="CV546" s="238"/>
      <c r="CW546" s="238"/>
      <c r="CX546" s="238"/>
      <c r="CY546" s="238"/>
      <c r="CZ546" s="238"/>
      <c r="DA546" s="238"/>
    </row>
    <row r="547" spans="2:105">
      <c r="B547" s="226"/>
      <c r="BP547" s="82"/>
      <c r="BQ547" s="238"/>
      <c r="BR547" s="238"/>
      <c r="BS547" s="238"/>
      <c r="BT547" s="238"/>
      <c r="BU547" s="238"/>
      <c r="BV547" s="238"/>
      <c r="BW547" s="238"/>
      <c r="BX547" s="238"/>
      <c r="BY547" s="238"/>
      <c r="BZ547" s="238"/>
      <c r="CA547" s="238"/>
      <c r="CB547" s="238"/>
      <c r="CC547" s="238"/>
      <c r="CD547" s="238"/>
      <c r="CE547" s="238"/>
      <c r="CF547" s="238"/>
      <c r="CG547" s="238"/>
      <c r="CH547" s="238"/>
      <c r="CI547" s="238"/>
      <c r="CJ547" s="238"/>
      <c r="CK547" s="238"/>
      <c r="CL547" s="238"/>
      <c r="CM547" s="238"/>
      <c r="CN547" s="238"/>
      <c r="CO547" s="238"/>
      <c r="CP547" s="238"/>
      <c r="CQ547" s="238"/>
      <c r="CR547" s="238"/>
      <c r="CS547" s="238"/>
      <c r="CT547" s="238"/>
      <c r="CU547" s="238"/>
      <c r="CV547" s="238"/>
      <c r="CW547" s="238"/>
      <c r="CX547" s="238"/>
      <c r="CY547" s="238"/>
      <c r="CZ547" s="238"/>
      <c r="DA547" s="238"/>
    </row>
    <row r="548" spans="2:105">
      <c r="B548" s="226"/>
      <c r="BP548" s="82"/>
      <c r="BQ548" s="238"/>
      <c r="BR548" s="238"/>
      <c r="BS548" s="238"/>
      <c r="BT548" s="238"/>
      <c r="BU548" s="238"/>
      <c r="BV548" s="238"/>
      <c r="BW548" s="238"/>
      <c r="BX548" s="238"/>
      <c r="BY548" s="238"/>
      <c r="BZ548" s="238"/>
      <c r="CA548" s="238"/>
      <c r="CB548" s="238"/>
      <c r="CC548" s="238"/>
      <c r="CD548" s="238"/>
      <c r="CE548" s="238"/>
      <c r="CF548" s="238"/>
      <c r="CG548" s="238"/>
      <c r="CH548" s="238"/>
      <c r="CI548" s="238"/>
      <c r="CJ548" s="238"/>
      <c r="CK548" s="238"/>
      <c r="CL548" s="238"/>
      <c r="CM548" s="238"/>
      <c r="CN548" s="238"/>
      <c r="CO548" s="238"/>
      <c r="CP548" s="238"/>
      <c r="CQ548" s="238"/>
      <c r="CR548" s="238"/>
      <c r="CS548" s="238"/>
      <c r="CT548" s="238"/>
      <c r="CU548" s="238"/>
      <c r="CV548" s="238"/>
      <c r="CW548" s="238"/>
      <c r="CX548" s="238"/>
      <c r="CY548" s="238"/>
      <c r="CZ548" s="238"/>
      <c r="DA548" s="238"/>
    </row>
    <row r="549" spans="2:105">
      <c r="B549" s="226"/>
      <c r="BP549" s="82"/>
      <c r="BQ549" s="238"/>
      <c r="BR549" s="238"/>
      <c r="BS549" s="238"/>
      <c r="BT549" s="238"/>
      <c r="BU549" s="238"/>
      <c r="BV549" s="238"/>
      <c r="BW549" s="238"/>
      <c r="BX549" s="238"/>
      <c r="BY549" s="238"/>
      <c r="BZ549" s="238"/>
      <c r="CA549" s="238"/>
      <c r="CB549" s="238"/>
      <c r="CC549" s="238"/>
      <c r="CD549" s="238"/>
      <c r="CE549" s="238"/>
      <c r="CF549" s="238"/>
      <c r="CG549" s="238"/>
      <c r="CH549" s="238"/>
      <c r="CI549" s="238"/>
      <c r="CJ549" s="238"/>
      <c r="CK549" s="238"/>
      <c r="CL549" s="238"/>
      <c r="CM549" s="238"/>
      <c r="CN549" s="238"/>
      <c r="CO549" s="238"/>
      <c r="CP549" s="238"/>
      <c r="CQ549" s="238"/>
      <c r="CR549" s="238"/>
      <c r="CS549" s="238"/>
      <c r="CT549" s="238"/>
      <c r="CU549" s="238"/>
      <c r="CV549" s="238"/>
      <c r="CW549" s="238"/>
      <c r="CX549" s="238"/>
      <c r="CY549" s="238"/>
      <c r="CZ549" s="238"/>
      <c r="DA549" s="238"/>
    </row>
    <row r="550" spans="2:105">
      <c r="B550" s="226"/>
      <c r="BP550" s="82"/>
      <c r="BQ550" s="238"/>
      <c r="BR550" s="238"/>
      <c r="BS550" s="238"/>
      <c r="BT550" s="238"/>
      <c r="BU550" s="238"/>
      <c r="BV550" s="238"/>
      <c r="BW550" s="238"/>
      <c r="BX550" s="238"/>
      <c r="BY550" s="238"/>
      <c r="BZ550" s="238"/>
      <c r="CA550" s="238"/>
      <c r="CB550" s="238"/>
      <c r="CC550" s="238"/>
      <c r="CD550" s="238"/>
      <c r="CE550" s="238"/>
      <c r="CF550" s="238"/>
      <c r="CG550" s="238"/>
      <c r="CH550" s="238"/>
      <c r="CI550" s="238"/>
      <c r="CJ550" s="238"/>
      <c r="CK550" s="238"/>
      <c r="CL550" s="238"/>
      <c r="CM550" s="238"/>
      <c r="CN550" s="238"/>
      <c r="CO550" s="238"/>
      <c r="CP550" s="238"/>
      <c r="CQ550" s="238"/>
      <c r="CR550" s="238"/>
      <c r="CS550" s="238"/>
      <c r="CT550" s="238"/>
      <c r="CU550" s="238"/>
      <c r="CV550" s="238"/>
      <c r="CW550" s="238"/>
      <c r="CX550" s="238"/>
      <c r="CY550" s="238"/>
      <c r="CZ550" s="238"/>
      <c r="DA550" s="238"/>
    </row>
    <row r="551" spans="2:105">
      <c r="B551" s="226"/>
      <c r="BP551" s="82"/>
      <c r="BQ551" s="238"/>
      <c r="BR551" s="238"/>
      <c r="BS551" s="238"/>
      <c r="BT551" s="238"/>
      <c r="BU551" s="238"/>
      <c r="BV551" s="238"/>
      <c r="BW551" s="238"/>
      <c r="BX551" s="238"/>
      <c r="BY551" s="238"/>
      <c r="BZ551" s="238"/>
      <c r="CA551" s="238"/>
      <c r="CB551" s="238"/>
      <c r="CC551" s="238"/>
      <c r="CD551" s="238"/>
      <c r="CE551" s="238"/>
      <c r="CF551" s="238"/>
      <c r="CG551" s="238"/>
      <c r="CH551" s="238"/>
      <c r="CI551" s="238"/>
      <c r="CJ551" s="238"/>
      <c r="CK551" s="238"/>
      <c r="CL551" s="238"/>
      <c r="CM551" s="238"/>
      <c r="CN551" s="238"/>
      <c r="CO551" s="238"/>
      <c r="CP551" s="238"/>
      <c r="CQ551" s="238"/>
      <c r="CR551" s="238"/>
      <c r="CS551" s="238"/>
      <c r="CT551" s="238"/>
      <c r="CU551" s="238"/>
      <c r="CV551" s="238"/>
      <c r="CW551" s="238"/>
      <c r="CX551" s="238"/>
      <c r="CY551" s="238"/>
      <c r="CZ551" s="238"/>
      <c r="DA551" s="238"/>
    </row>
    <row r="552" spans="2:105">
      <c r="B552" s="226"/>
      <c r="BP552" s="82"/>
      <c r="BQ552" s="238"/>
      <c r="BR552" s="238"/>
      <c r="BS552" s="238"/>
      <c r="BT552" s="238"/>
      <c r="BU552" s="238"/>
      <c r="BV552" s="238"/>
      <c r="BW552" s="238"/>
      <c r="BX552" s="238"/>
      <c r="BY552" s="238"/>
      <c r="BZ552" s="238"/>
      <c r="CA552" s="238"/>
      <c r="CB552" s="238"/>
      <c r="CC552" s="238"/>
      <c r="CD552" s="238"/>
      <c r="CE552" s="238"/>
      <c r="CF552" s="238"/>
      <c r="CG552" s="238"/>
      <c r="CH552" s="238"/>
      <c r="CI552" s="238"/>
      <c r="CJ552" s="238"/>
      <c r="CK552" s="238"/>
      <c r="CL552" s="238"/>
      <c r="CM552" s="238"/>
      <c r="CN552" s="238"/>
      <c r="CO552" s="238"/>
      <c r="CP552" s="238"/>
      <c r="CQ552" s="238"/>
      <c r="CR552" s="238"/>
      <c r="CS552" s="238"/>
      <c r="CT552" s="238"/>
      <c r="CU552" s="238"/>
      <c r="CV552" s="238"/>
      <c r="CW552" s="238"/>
      <c r="CX552" s="238"/>
      <c r="CY552" s="238"/>
      <c r="CZ552" s="238"/>
      <c r="DA552" s="238"/>
    </row>
    <row r="553" spans="2:105">
      <c r="B553" s="226"/>
      <c r="BP553" s="82"/>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row>
    <row r="554" spans="2:105">
      <c r="B554" s="226"/>
      <c r="BP554" s="82"/>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row>
    <row r="555" spans="2:105">
      <c r="B555" s="226"/>
      <c r="BP555" s="82"/>
      <c r="BQ555" s="238"/>
      <c r="BR555" s="238"/>
      <c r="BS555" s="238"/>
      <c r="BT555" s="238"/>
      <c r="BU555" s="238"/>
      <c r="BV555" s="238"/>
      <c r="BW555" s="238"/>
      <c r="BX555" s="238"/>
      <c r="BY555" s="238"/>
      <c r="BZ555" s="238"/>
      <c r="CA555" s="238"/>
      <c r="CB555" s="238"/>
      <c r="CC555" s="238"/>
      <c r="CD555" s="238"/>
      <c r="CE555" s="238"/>
      <c r="CF555" s="238"/>
      <c r="CG555" s="238"/>
      <c r="CH555" s="238"/>
      <c r="CI555" s="238"/>
      <c r="CJ555" s="238"/>
      <c r="CK555" s="238"/>
      <c r="CL555" s="238"/>
      <c r="CM555" s="238"/>
      <c r="CN555" s="238"/>
      <c r="CO555" s="238"/>
      <c r="CP555" s="238"/>
      <c r="CQ555" s="238"/>
      <c r="CR555" s="238"/>
      <c r="CS555" s="238"/>
      <c r="CT555" s="238"/>
      <c r="CU555" s="238"/>
      <c r="CV555" s="238"/>
      <c r="CW555" s="238"/>
      <c r="CX555" s="238"/>
      <c r="CY555" s="238"/>
      <c r="CZ555" s="238"/>
      <c r="DA555" s="238"/>
    </row>
    <row r="556" spans="2:105">
      <c r="B556" s="226"/>
      <c r="BP556" s="82"/>
      <c r="BQ556" s="238"/>
      <c r="BR556" s="238"/>
      <c r="BS556" s="238"/>
      <c r="BT556" s="238"/>
      <c r="BU556" s="238"/>
      <c r="BV556" s="238"/>
      <c r="BW556" s="238"/>
      <c r="BX556" s="238"/>
      <c r="BY556" s="238"/>
      <c r="BZ556" s="238"/>
      <c r="CA556" s="238"/>
      <c r="CB556" s="238"/>
      <c r="CC556" s="238"/>
      <c r="CD556" s="238"/>
      <c r="CE556" s="238"/>
      <c r="CF556" s="238"/>
      <c r="CG556" s="238"/>
      <c r="CH556" s="238"/>
      <c r="CI556" s="238"/>
      <c r="CJ556" s="238"/>
      <c r="CK556" s="238"/>
      <c r="CL556" s="238"/>
      <c r="CM556" s="238"/>
      <c r="CN556" s="238"/>
      <c r="CO556" s="238"/>
      <c r="CP556" s="238"/>
      <c r="CQ556" s="238"/>
      <c r="CR556" s="238"/>
      <c r="CS556" s="238"/>
      <c r="CT556" s="238"/>
      <c r="CU556" s="238"/>
      <c r="CV556" s="238"/>
      <c r="CW556" s="238"/>
      <c r="CX556" s="238"/>
      <c r="CY556" s="238"/>
      <c r="CZ556" s="238"/>
      <c r="DA556" s="238"/>
    </row>
    <row r="557" spans="2:105">
      <c r="B557" s="226"/>
      <c r="BP557" s="82"/>
      <c r="BQ557" s="238"/>
      <c r="BR557" s="238"/>
      <c r="BS557" s="238"/>
      <c r="BT557" s="238"/>
      <c r="BU557" s="238"/>
      <c r="BV557" s="238"/>
      <c r="BW557" s="238"/>
      <c r="BX557" s="238"/>
      <c r="BY557" s="238"/>
      <c r="BZ557" s="238"/>
      <c r="CA557" s="238"/>
      <c r="CB557" s="238"/>
      <c r="CC557" s="238"/>
      <c r="CD557" s="238"/>
      <c r="CE557" s="238"/>
      <c r="CF557" s="238"/>
      <c r="CG557" s="238"/>
      <c r="CH557" s="238"/>
      <c r="CI557" s="238"/>
      <c r="CJ557" s="238"/>
      <c r="CK557" s="238"/>
      <c r="CL557" s="238"/>
      <c r="CM557" s="238"/>
      <c r="CN557" s="238"/>
      <c r="CO557" s="238"/>
      <c r="CP557" s="238"/>
      <c r="CQ557" s="238"/>
      <c r="CR557" s="238"/>
      <c r="CS557" s="238"/>
      <c r="CT557" s="238"/>
      <c r="CU557" s="238"/>
      <c r="CV557" s="238"/>
      <c r="CW557" s="238"/>
      <c r="CX557" s="238"/>
      <c r="CY557" s="238"/>
      <c r="CZ557" s="238"/>
      <c r="DA557" s="238"/>
    </row>
    <row r="558" spans="2:105">
      <c r="B558" s="226"/>
      <c r="BP558" s="82"/>
      <c r="BQ558" s="238"/>
      <c r="BR558" s="238"/>
      <c r="BS558" s="238"/>
      <c r="BT558" s="238"/>
      <c r="BU558" s="238"/>
      <c r="BV558" s="238"/>
      <c r="BW558" s="238"/>
      <c r="BX558" s="238"/>
      <c r="BY558" s="238"/>
      <c r="BZ558" s="238"/>
      <c r="CA558" s="238"/>
      <c r="CB558" s="238"/>
      <c r="CC558" s="238"/>
      <c r="CD558" s="238"/>
      <c r="CE558" s="238"/>
      <c r="CF558" s="238"/>
      <c r="CG558" s="238"/>
      <c r="CH558" s="238"/>
      <c r="CI558" s="238"/>
      <c r="CJ558" s="238"/>
      <c r="CK558" s="238"/>
      <c r="CL558" s="238"/>
      <c r="CM558" s="238"/>
      <c r="CN558" s="238"/>
      <c r="CO558" s="238"/>
      <c r="CP558" s="238"/>
      <c r="CQ558" s="238"/>
      <c r="CR558" s="238"/>
      <c r="CS558" s="238"/>
      <c r="CT558" s="238"/>
      <c r="CU558" s="238"/>
      <c r="CV558" s="238"/>
      <c r="CW558" s="238"/>
      <c r="CX558" s="238"/>
      <c r="CY558" s="238"/>
      <c r="CZ558" s="238"/>
      <c r="DA558" s="238"/>
    </row>
    <row r="559" spans="2:105">
      <c r="B559" s="226"/>
      <c r="BP559" s="82"/>
      <c r="BQ559" s="238"/>
      <c r="BR559" s="238"/>
      <c r="BS559" s="238"/>
      <c r="BT559" s="238"/>
      <c r="BU559" s="238"/>
      <c r="BV559" s="238"/>
      <c r="BW559" s="238"/>
      <c r="BX559" s="238"/>
      <c r="BY559" s="238"/>
      <c r="BZ559" s="238"/>
      <c r="CA559" s="238"/>
      <c r="CB559" s="238"/>
      <c r="CC559" s="238"/>
      <c r="CD559" s="238"/>
      <c r="CE559" s="238"/>
      <c r="CF559" s="238"/>
      <c r="CG559" s="238"/>
      <c r="CH559" s="238"/>
      <c r="CI559" s="238"/>
      <c r="CJ559" s="238"/>
      <c r="CK559" s="238"/>
      <c r="CL559" s="238"/>
      <c r="CM559" s="238"/>
      <c r="CN559" s="238"/>
      <c r="CO559" s="238"/>
      <c r="CP559" s="238"/>
      <c r="CQ559" s="238"/>
      <c r="CR559" s="238"/>
      <c r="CS559" s="238"/>
      <c r="CT559" s="238"/>
      <c r="CU559" s="238"/>
      <c r="CV559" s="238"/>
      <c r="CW559" s="238"/>
      <c r="CX559" s="238"/>
      <c r="CY559" s="238"/>
      <c r="CZ559" s="238"/>
      <c r="DA559" s="238"/>
    </row>
    <row r="560" spans="2:105">
      <c r="B560" s="226"/>
      <c r="BP560" s="82"/>
      <c r="BQ560" s="238"/>
      <c r="BR560" s="238"/>
      <c r="BS560" s="238"/>
      <c r="BT560" s="238"/>
      <c r="BU560" s="238"/>
      <c r="BV560" s="238"/>
      <c r="BW560" s="238"/>
      <c r="BX560" s="238"/>
      <c r="BY560" s="238"/>
      <c r="BZ560" s="238"/>
      <c r="CA560" s="238"/>
      <c r="CB560" s="238"/>
      <c r="CC560" s="238"/>
      <c r="CD560" s="238"/>
      <c r="CE560" s="238"/>
      <c r="CF560" s="238"/>
      <c r="CG560" s="238"/>
      <c r="CH560" s="238"/>
      <c r="CI560" s="238"/>
      <c r="CJ560" s="238"/>
      <c r="CK560" s="238"/>
      <c r="CL560" s="238"/>
      <c r="CM560" s="238"/>
      <c r="CN560" s="238"/>
      <c r="CO560" s="238"/>
      <c r="CP560" s="238"/>
      <c r="CQ560" s="238"/>
      <c r="CR560" s="238"/>
      <c r="CS560" s="238"/>
      <c r="CT560" s="238"/>
      <c r="CU560" s="238"/>
      <c r="CV560" s="238"/>
      <c r="CW560" s="238"/>
      <c r="CX560" s="238"/>
      <c r="CY560" s="238"/>
      <c r="CZ560" s="238"/>
      <c r="DA560" s="238"/>
    </row>
    <row r="561" spans="2:105">
      <c r="B561" s="226"/>
      <c r="BP561" s="82"/>
      <c r="BQ561" s="238"/>
      <c r="BR561" s="238"/>
      <c r="BS561" s="238"/>
      <c r="BT561" s="238"/>
      <c r="BU561" s="238"/>
      <c r="BV561" s="238"/>
      <c r="BW561" s="238"/>
      <c r="BX561" s="238"/>
      <c r="BY561" s="238"/>
      <c r="BZ561" s="238"/>
      <c r="CA561" s="238"/>
      <c r="CB561" s="238"/>
      <c r="CC561" s="238"/>
      <c r="CD561" s="238"/>
      <c r="CE561" s="238"/>
      <c r="CF561" s="238"/>
      <c r="CG561" s="238"/>
      <c r="CH561" s="238"/>
      <c r="CI561" s="238"/>
      <c r="CJ561" s="238"/>
      <c r="CK561" s="238"/>
      <c r="CL561" s="238"/>
      <c r="CM561" s="238"/>
      <c r="CN561" s="238"/>
      <c r="CO561" s="238"/>
      <c r="CP561" s="238"/>
      <c r="CQ561" s="238"/>
      <c r="CR561" s="238"/>
      <c r="CS561" s="238"/>
      <c r="CT561" s="238"/>
      <c r="CU561" s="238"/>
      <c r="CV561" s="238"/>
      <c r="CW561" s="238"/>
      <c r="CX561" s="238"/>
      <c r="CY561" s="238"/>
      <c r="CZ561" s="238"/>
      <c r="DA561" s="238"/>
    </row>
    <row r="562" spans="2:105">
      <c r="B562" s="226"/>
      <c r="BP562" s="82"/>
      <c r="BQ562" s="238"/>
      <c r="BR562" s="238"/>
      <c r="BS562" s="238"/>
      <c r="BT562" s="238"/>
      <c r="BU562" s="238"/>
      <c r="BV562" s="238"/>
      <c r="BW562" s="238"/>
      <c r="BX562" s="238"/>
      <c r="BY562" s="238"/>
      <c r="BZ562" s="238"/>
      <c r="CA562" s="238"/>
      <c r="CB562" s="238"/>
      <c r="CC562" s="238"/>
      <c r="CD562" s="238"/>
      <c r="CE562" s="238"/>
      <c r="CF562" s="238"/>
      <c r="CG562" s="238"/>
      <c r="CH562" s="238"/>
      <c r="CI562" s="238"/>
      <c r="CJ562" s="238"/>
      <c r="CK562" s="238"/>
      <c r="CL562" s="238"/>
      <c r="CM562" s="238"/>
      <c r="CN562" s="238"/>
      <c r="CO562" s="238"/>
      <c r="CP562" s="238"/>
      <c r="CQ562" s="238"/>
      <c r="CR562" s="238"/>
      <c r="CS562" s="238"/>
      <c r="CT562" s="238"/>
      <c r="CU562" s="238"/>
      <c r="CV562" s="238"/>
      <c r="CW562" s="238"/>
      <c r="CX562" s="238"/>
      <c r="CY562" s="238"/>
      <c r="CZ562" s="238"/>
      <c r="DA562" s="238"/>
    </row>
    <row r="563" spans="2:105">
      <c r="B563" s="226"/>
      <c r="BP563" s="82"/>
      <c r="BQ563" s="238"/>
      <c r="BR563" s="238"/>
      <c r="BS563" s="238"/>
      <c r="BT563" s="238"/>
      <c r="BU563" s="238"/>
      <c r="BV563" s="238"/>
      <c r="BW563" s="238"/>
      <c r="BX563" s="238"/>
      <c r="BY563" s="238"/>
      <c r="BZ563" s="238"/>
      <c r="CA563" s="238"/>
      <c r="CB563" s="238"/>
      <c r="CC563" s="238"/>
      <c r="CD563" s="238"/>
      <c r="CE563" s="238"/>
      <c r="CF563" s="238"/>
      <c r="CG563" s="238"/>
      <c r="CH563" s="238"/>
      <c r="CI563" s="238"/>
      <c r="CJ563" s="238"/>
      <c r="CK563" s="238"/>
      <c r="CL563" s="238"/>
      <c r="CM563" s="238"/>
      <c r="CN563" s="238"/>
      <c r="CO563" s="238"/>
      <c r="CP563" s="238"/>
      <c r="CQ563" s="238"/>
      <c r="CR563" s="238"/>
      <c r="CS563" s="238"/>
      <c r="CT563" s="238"/>
      <c r="CU563" s="238"/>
      <c r="CV563" s="238"/>
      <c r="CW563" s="238"/>
      <c r="CX563" s="238"/>
      <c r="CY563" s="238"/>
      <c r="CZ563" s="238"/>
      <c r="DA563" s="238"/>
    </row>
    <row r="564" spans="2:105">
      <c r="B564" s="226"/>
      <c r="BQ564" s="238"/>
      <c r="BR564" s="238"/>
      <c r="BS564" s="238"/>
      <c r="BT564" s="238"/>
      <c r="BU564" s="238"/>
      <c r="BV564" s="238"/>
      <c r="BW564" s="238"/>
      <c r="BX564" s="238"/>
      <c r="BY564" s="238"/>
      <c r="BZ564" s="238"/>
      <c r="CA564" s="238"/>
      <c r="CB564" s="238"/>
      <c r="CC564" s="238"/>
      <c r="CD564" s="238"/>
      <c r="CE564" s="238"/>
      <c r="CF564" s="238"/>
      <c r="CG564" s="238"/>
      <c r="CH564" s="238"/>
      <c r="CI564" s="238"/>
      <c r="CJ564" s="238"/>
      <c r="CK564" s="238"/>
      <c r="CL564" s="238"/>
      <c r="CM564" s="238"/>
      <c r="CN564" s="238"/>
      <c r="CO564" s="238"/>
      <c r="CP564" s="238"/>
      <c r="CQ564" s="238"/>
      <c r="CR564" s="238"/>
      <c r="CS564" s="238"/>
      <c r="CT564" s="238"/>
      <c r="CU564" s="238"/>
      <c r="CV564" s="238"/>
      <c r="CW564" s="238"/>
      <c r="CX564" s="238"/>
      <c r="CY564" s="238"/>
      <c r="CZ564" s="238"/>
      <c r="DA564" s="238"/>
    </row>
    <row r="565" spans="2:105">
      <c r="BQ565" s="238"/>
      <c r="BR565" s="238"/>
      <c r="BS565" s="238"/>
      <c r="BT565" s="238"/>
      <c r="BU565" s="238"/>
      <c r="BV565" s="238"/>
      <c r="BW565" s="238"/>
      <c r="BX565" s="238"/>
      <c r="BY565" s="238"/>
      <c r="BZ565" s="238"/>
      <c r="CA565" s="238"/>
      <c r="CB565" s="238"/>
      <c r="CC565" s="238"/>
      <c r="CD565" s="238"/>
      <c r="CE565" s="238"/>
      <c r="CF565" s="238"/>
      <c r="CG565" s="238"/>
      <c r="CH565" s="238"/>
      <c r="CI565" s="238"/>
      <c r="CJ565" s="238"/>
      <c r="CK565" s="238"/>
      <c r="CL565" s="238"/>
      <c r="CM565" s="238"/>
      <c r="CN565" s="238"/>
      <c r="CO565" s="238"/>
      <c r="CP565" s="238"/>
      <c r="CQ565" s="238"/>
      <c r="CR565" s="238"/>
      <c r="CS565" s="238"/>
      <c r="CT565" s="238"/>
      <c r="CU565" s="238"/>
      <c r="CV565" s="238"/>
      <c r="CW565" s="238"/>
      <c r="CX565" s="238"/>
      <c r="CY565" s="238"/>
      <c r="CZ565" s="238"/>
      <c r="DA565" s="238"/>
    </row>
    <row r="566" spans="2:105">
      <c r="BQ566" s="238"/>
      <c r="BR566" s="238"/>
      <c r="BS566" s="238"/>
      <c r="BT566" s="238"/>
      <c r="BU566" s="238"/>
      <c r="BV566" s="238"/>
      <c r="BW566" s="238"/>
      <c r="BX566" s="238"/>
      <c r="BY566" s="238"/>
      <c r="BZ566" s="238"/>
      <c r="CA566" s="238"/>
      <c r="CB566" s="238"/>
      <c r="CC566" s="238"/>
      <c r="CD566" s="238"/>
      <c r="CE566" s="238"/>
      <c r="CF566" s="238"/>
      <c r="CG566" s="238"/>
      <c r="CH566" s="238"/>
      <c r="CI566" s="238"/>
      <c r="CJ566" s="238"/>
      <c r="CK566" s="238"/>
      <c r="CL566" s="238"/>
      <c r="CM566" s="238"/>
      <c r="CN566" s="238"/>
      <c r="CO566" s="238"/>
      <c r="CP566" s="238"/>
      <c r="CQ566" s="238"/>
      <c r="CR566" s="238"/>
      <c r="CS566" s="238"/>
      <c r="CT566" s="238"/>
      <c r="CU566" s="238"/>
      <c r="CV566" s="238"/>
      <c r="CW566" s="238"/>
      <c r="CX566" s="238"/>
      <c r="CY566" s="238"/>
      <c r="CZ566" s="238"/>
      <c r="DA566" s="238"/>
    </row>
  </sheetData>
  <sheetProtection formatCells="0" formatColumns="0" formatRows="0" insertHyperlinks="0" sort="0" autoFilter="0" pivotTables="0"/>
  <mergeCells count="114">
    <mergeCell ref="BN6:BP6"/>
    <mergeCell ref="C9:I9"/>
    <mergeCell ref="J9:P9"/>
    <mergeCell ref="Q9:W9"/>
    <mergeCell ref="X9:AD9"/>
    <mergeCell ref="C10:I10"/>
    <mergeCell ref="J10:P10"/>
    <mergeCell ref="Q10:W10"/>
    <mergeCell ref="X10:AD10"/>
    <mergeCell ref="AE10:AK10"/>
    <mergeCell ref="AE9:AK9"/>
    <mergeCell ref="AL9:AR9"/>
    <mergeCell ref="AS9:AY9"/>
    <mergeCell ref="AZ9:BF9"/>
    <mergeCell ref="BG9:BM9"/>
    <mergeCell ref="AL10:AR10"/>
    <mergeCell ref="AS10:AY10"/>
    <mergeCell ref="AZ10:BF10"/>
    <mergeCell ref="BG10:BM10"/>
    <mergeCell ref="BN9:BT9"/>
    <mergeCell ref="BN11:BO13"/>
    <mergeCell ref="BP11:BQ13"/>
    <mergeCell ref="AN11:AO13"/>
    <mergeCell ref="AS11:AT13"/>
    <mergeCell ref="AU11:AV13"/>
    <mergeCell ref="AZ11:BA13"/>
    <mergeCell ref="BB11:BC13"/>
    <mergeCell ref="BG11:BH13"/>
    <mergeCell ref="BU10:BW10"/>
    <mergeCell ref="BN10:BT10"/>
    <mergeCell ref="BI11:BJ13"/>
    <mergeCell ref="BU12:BU13"/>
    <mergeCell ref="BV12:BV13"/>
    <mergeCell ref="BW12:BW13"/>
    <mergeCell ref="S11:T13"/>
    <mergeCell ref="X11:Y13"/>
    <mergeCell ref="Z11:AA13"/>
    <mergeCell ref="AE11:AF13"/>
    <mergeCell ref="AG11:AH13"/>
    <mergeCell ref="AL11:AM13"/>
    <mergeCell ref="C11:D13"/>
    <mergeCell ref="E11:F13"/>
    <mergeCell ref="J11:K13"/>
    <mergeCell ref="L11:M13"/>
    <mergeCell ref="Q11:R13"/>
    <mergeCell ref="BG59:BI59"/>
    <mergeCell ref="BN59:BP59"/>
    <mergeCell ref="BG58:BJ58"/>
    <mergeCell ref="BN58:BQ58"/>
    <mergeCell ref="C59:E59"/>
    <mergeCell ref="J59:L59"/>
    <mergeCell ref="Q59:S59"/>
    <mergeCell ref="X59:Z59"/>
    <mergeCell ref="AE59:AG59"/>
    <mergeCell ref="AL59:AN59"/>
    <mergeCell ref="AS59:AU59"/>
    <mergeCell ref="AZ59:BB59"/>
    <mergeCell ref="Q58:T58"/>
    <mergeCell ref="X58:AA58"/>
    <mergeCell ref="AE58:AH58"/>
    <mergeCell ref="AL58:AO58"/>
    <mergeCell ref="AS58:AV58"/>
    <mergeCell ref="AZ58:BC58"/>
    <mergeCell ref="C58:F58"/>
    <mergeCell ref="J58:M58"/>
    <mergeCell ref="A19:B19"/>
    <mergeCell ref="A20:B20"/>
    <mergeCell ref="A21:B21"/>
    <mergeCell ref="A22:B22"/>
    <mergeCell ref="A23:B23"/>
    <mergeCell ref="A10:B14"/>
    <mergeCell ref="A15:B15"/>
    <mergeCell ref="A16:B16"/>
    <mergeCell ref="A17:B17"/>
    <mergeCell ref="A18:B18"/>
    <mergeCell ref="A29:B29"/>
    <mergeCell ref="A30:B30"/>
    <mergeCell ref="A31:B31"/>
    <mergeCell ref="A32:B32"/>
    <mergeCell ref="A33:B33"/>
    <mergeCell ref="A24:B24"/>
    <mergeCell ref="A25:B25"/>
    <mergeCell ref="A26:B26"/>
    <mergeCell ref="A27:B27"/>
    <mergeCell ref="A28:B28"/>
    <mergeCell ref="A39:B39"/>
    <mergeCell ref="A40:B40"/>
    <mergeCell ref="A41:B41"/>
    <mergeCell ref="A42:B42"/>
    <mergeCell ref="A43:B43"/>
    <mergeCell ref="A34:B34"/>
    <mergeCell ref="A35:B35"/>
    <mergeCell ref="A36:B36"/>
    <mergeCell ref="A37:B37"/>
    <mergeCell ref="A38:B38"/>
    <mergeCell ref="A49:B49"/>
    <mergeCell ref="A50:B50"/>
    <mergeCell ref="A51:B51"/>
    <mergeCell ref="A52:B52"/>
    <mergeCell ref="A53:B53"/>
    <mergeCell ref="A44:B44"/>
    <mergeCell ref="A45:B45"/>
    <mergeCell ref="A46:B46"/>
    <mergeCell ref="A47:B47"/>
    <mergeCell ref="A48:B48"/>
    <mergeCell ref="A59:B59"/>
    <mergeCell ref="A60:B60"/>
    <mergeCell ref="A61:B61"/>
    <mergeCell ref="A62:B62"/>
    <mergeCell ref="A54:B54"/>
    <mergeCell ref="A55:B55"/>
    <mergeCell ref="A56:B56"/>
    <mergeCell ref="A57:B57"/>
    <mergeCell ref="A58:B58"/>
  </mergeCells>
  <conditionalFormatting sqref="C15:C57 J15:J57 Q15:Q57 X15:X57 AE15:AE57 AL15:AL57 AS15:AS57 AZ15:AZ57 BG15:BG57 BN15:BN57">
    <cfRule type="expression" dxfId="213" priority="13">
      <formula>AND(C15&gt;0,C15&lt;C$79)</formula>
    </cfRule>
  </conditionalFormatting>
  <conditionalFormatting sqref="C15:E57 J15:L57 Q15:S57 X15:Z57 AE15:AG57 AL15:AN57 AS15:AU57 AZ15:BB57 BG15:BI57 BN15:BP57">
    <cfRule type="expression" dxfId="212" priority="10">
      <formula>$A15=""</formula>
    </cfRule>
    <cfRule type="containsBlanks" dxfId="211" priority="12">
      <formula>LEN(TRIM(C15))=0</formula>
    </cfRule>
  </conditionalFormatting>
  <conditionalFormatting sqref="C59:BQ62">
    <cfRule type="expression" dxfId="209" priority="9">
      <formula>C$77&gt;C$76</formula>
    </cfRule>
  </conditionalFormatting>
  <conditionalFormatting sqref="C15:BT57 C58 G58:J58 Q58 X58 AE58 AL58 AS58 AZ58 BG58 BN58 N58:P62 U58:W62 AB58:AD62 AI58:AK62 AP58:AR62 AW58:AY62 BD58:BF62 BK58:BM62 BR58:BT62">
    <cfRule type="expression" dxfId="208" priority="7">
      <formula>C$77&gt;C$76</formula>
    </cfRule>
  </conditionalFormatting>
  <conditionalFormatting sqref="G60 I60 N60 P60 U60 W60 AB60 AD60 AI60 AK60 AP60 AR60 AW60 AY60 BD60 BF60 BK60 BM60 BR60 BT60">
    <cfRule type="containsBlanks" dxfId="207" priority="11">
      <formula>LEN(TRIM(G60))=0</formula>
    </cfRule>
  </conditionalFormatting>
  <conditionalFormatting sqref="BR61">
    <cfRule type="expression" dxfId="205" priority="5">
      <formula>BR$77&gt;BR$76</formula>
    </cfRule>
  </conditionalFormatting>
  <conditionalFormatting sqref="BT61">
    <cfRule type="expression" dxfId="202" priority="3">
      <formula>BT$77&gt;BT$76</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A5A0F91B-63AC-4BFA-AC4E-AE4552A65EB8}">
            <xm:f>C$74&gt;'Summary - ML &amp; PM'!$D$5</xm:f>
            <x14:dxf>
              <fill>
                <patternFill>
                  <bgColor theme="0" tint="-0.499984740745262"/>
                </patternFill>
              </fill>
            </x14:dxf>
          </x14:cfRule>
          <xm:sqref>C59:BQ62</xm:sqref>
        </x14:conditionalFormatting>
        <x14:conditionalFormatting xmlns:xm="http://schemas.microsoft.com/office/excel/2006/main">
          <x14:cfRule type="expression" priority="4" id="{F0C8350D-85FC-4DD8-8B79-6E426D1E496D}">
            <xm:f>BR$74&gt;'Summary - ML &amp; PM'!$D$5</xm:f>
            <x14:dxf>
              <fill>
                <patternFill>
                  <bgColor theme="0" tint="-0.499984740745262"/>
                </patternFill>
              </fill>
            </x14:dxf>
          </x14:cfRule>
          <xm:sqref>BR61</xm:sqref>
        </x14:conditionalFormatting>
        <x14:conditionalFormatting xmlns:xm="http://schemas.microsoft.com/office/excel/2006/main">
          <x14:cfRule type="expression" priority="6" id="{EFC61B16-8660-467C-A6BA-7423F5E8003E}">
            <xm:f>C$74&gt;'Summary - ML &amp; PM'!$D$5</xm:f>
            <x14:dxf>
              <fill>
                <patternFill>
                  <bgColor theme="0" tint="-0.499984740745262"/>
                </patternFill>
              </fill>
            </x14:dxf>
          </x14:cfRule>
          <xm:sqref>BR58:BT62 C10:BT57 C58 G58:J58 Q58 X58 AE58 AL58 AS58 AZ58 BG58 BN58 N58:P62 U58:W62 AB58:AD62 AI58:AK62 AP58:AR62 AW58:AY62 BD58:BF62 BK58:BM62</xm:sqref>
        </x14:conditionalFormatting>
        <x14:conditionalFormatting xmlns:xm="http://schemas.microsoft.com/office/excel/2006/main">
          <x14:cfRule type="expression" priority="2" id="{EAFF4902-DFCD-4831-AE3E-8B284BDBD161}">
            <xm:f>BT$74&gt;'Summary - ML &amp; PM'!$D$5</xm:f>
            <x14:dxf>
              <fill>
                <patternFill>
                  <bgColor theme="0" tint="-0.499984740745262"/>
                </patternFill>
              </fill>
            </x14:dxf>
          </x14:cfRule>
          <xm:sqref>BT61</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L125"/>
  <sheetViews>
    <sheetView showGridLines="0" showZeros="0" zoomScaleNormal="100" workbookViewId="0">
      <pane xSplit="1" ySplit="13" topLeftCell="I75" activePane="bottomRight" state="frozen"/>
      <selection pane="topRight" activeCell="C9" sqref="C9:I9"/>
      <selection pane="bottomLeft" activeCell="C9" sqref="C9:I9"/>
      <selection pane="bottomRight" activeCell="C9" sqref="C9:I9"/>
    </sheetView>
  </sheetViews>
  <sheetFormatPr defaultColWidth="9.81640625" defaultRowHeight="12.5" outlineLevelCol="1"/>
  <cols>
    <col min="1" max="1" width="20.1796875" customWidth="1"/>
    <col min="2" max="2" width="41.7265625" customWidth="1"/>
    <col min="3" max="4" width="14.7265625" customWidth="1" outlineLevel="1"/>
    <col min="5" max="5" width="14.7265625" customWidth="1"/>
    <col min="6" max="7" width="14.7265625" customWidth="1" outlineLevel="1"/>
    <col min="8" max="8" width="14.7265625" customWidth="1"/>
    <col min="9" max="10" width="14.7265625" customWidth="1" outlineLevel="1"/>
    <col min="11" max="11" width="14.7265625" customWidth="1"/>
    <col min="12" max="13" width="14.7265625" customWidth="1" outlineLevel="1"/>
    <col min="14" max="14" width="14.7265625" customWidth="1"/>
    <col min="15" max="16" width="14.7265625" customWidth="1" outlineLevel="1"/>
    <col min="17" max="17" width="14.7265625" customWidth="1"/>
    <col min="18" max="19" width="14.7265625" customWidth="1" outlineLevel="1"/>
    <col min="20" max="20" width="14.7265625" customWidth="1"/>
    <col min="21" max="22" width="14.7265625" customWidth="1" outlineLevel="1"/>
    <col min="23" max="23" width="14.7265625" customWidth="1"/>
    <col min="24" max="25" width="14.7265625" customWidth="1" outlineLevel="1"/>
    <col min="26" max="26" width="14.7265625" customWidth="1"/>
    <col min="27" max="28" width="14.7265625" customWidth="1" outlineLevel="1"/>
    <col min="29" max="29" width="14.7265625" customWidth="1"/>
    <col min="30" max="31" width="14.7265625" customWidth="1" outlineLevel="1"/>
    <col min="32" max="32" width="14.7265625" customWidth="1"/>
    <col min="33" max="34" width="13.54296875" customWidth="1"/>
    <col min="35" max="35" width="13.26953125" customWidth="1"/>
    <col min="36" max="36" width="2.26953125" customWidth="1"/>
    <col min="37" max="37" width="13.26953125" customWidth="1"/>
    <col min="38" max="38" width="2.26953125" customWidth="1"/>
    <col min="39" max="39" width="10.26953125" customWidth="1"/>
  </cols>
  <sheetData>
    <row r="1" spans="1:35" ht="15.5">
      <c r="A1" s="78" t="str">
        <f>'Summary (4)'!A1</f>
        <v>DEPARTMENT OF HOMELESSNESS AND SUPPORTIVE HOUSING</v>
      </c>
      <c r="B1" s="78"/>
      <c r="C1" s="71"/>
      <c r="D1" s="71"/>
      <c r="E1" s="71"/>
      <c r="F1" s="71"/>
      <c r="G1" s="71"/>
      <c r="AI1" s="347"/>
    </row>
    <row r="2" spans="1:35" ht="15.5">
      <c r="A2" s="78" t="s">
        <v>292</v>
      </c>
      <c r="B2" s="78"/>
      <c r="C2" s="78"/>
      <c r="D2" s="71"/>
      <c r="E2" s="71"/>
      <c r="F2" s="71"/>
      <c r="G2" s="74"/>
    </row>
    <row r="3" spans="1:35" ht="15" customHeight="1">
      <c r="A3" s="83" t="s">
        <v>211</v>
      </c>
      <c r="B3" s="474">
        <f>'Summary (4)'!B3</f>
        <v>0</v>
      </c>
      <c r="D3" s="71"/>
      <c r="E3" s="71"/>
      <c r="F3" s="75"/>
      <c r="G3" s="75"/>
      <c r="H3" s="75"/>
      <c r="I3" s="75"/>
      <c r="J3" s="75"/>
      <c r="K3" s="75"/>
      <c r="L3" s="75"/>
      <c r="M3" s="75"/>
      <c r="N3" s="75"/>
      <c r="O3" s="75"/>
      <c r="P3" s="75"/>
      <c r="Q3" s="75"/>
      <c r="R3" s="75"/>
      <c r="S3" s="75"/>
      <c r="T3" s="75"/>
      <c r="U3" s="75"/>
      <c r="V3" s="75"/>
      <c r="W3" s="75"/>
      <c r="X3" s="75"/>
      <c r="Y3" s="75"/>
      <c r="Z3" s="75"/>
      <c r="AA3" s="75"/>
      <c r="AB3" s="75"/>
      <c r="AC3" s="75"/>
      <c r="AD3" s="75"/>
      <c r="AE3" s="75"/>
      <c r="AF3" s="75"/>
    </row>
    <row r="4" spans="1:35" ht="15" customHeight="1">
      <c r="A4" s="84" t="str">
        <f>'Summary (4)'!A7</f>
        <v>Program</v>
      </c>
      <c r="B4" s="475">
        <f>'Summary (4)'!B7</f>
        <v>0</v>
      </c>
      <c r="D4" s="71"/>
      <c r="E4" s="71"/>
      <c r="F4" s="72"/>
      <c r="G4" s="72"/>
      <c r="H4" s="72"/>
      <c r="I4" s="72"/>
      <c r="J4" s="72"/>
      <c r="K4" s="72"/>
      <c r="L4" s="72"/>
      <c r="M4" s="72"/>
      <c r="N4" s="72"/>
      <c r="O4" s="72"/>
      <c r="P4" s="72"/>
      <c r="Q4" s="72"/>
      <c r="R4" s="72"/>
      <c r="S4" s="72"/>
      <c r="T4" s="72"/>
      <c r="U4" s="72"/>
      <c r="V4" s="72"/>
      <c r="W4" s="72"/>
      <c r="X4" s="72"/>
      <c r="Y4" s="72"/>
      <c r="Z4" s="72"/>
      <c r="AA4" s="72"/>
      <c r="AB4" s="72"/>
      <c r="AC4" s="72"/>
      <c r="AD4" s="72"/>
      <c r="AE4" s="72"/>
      <c r="AF4" s="72"/>
    </row>
    <row r="5" spans="1:35" ht="15" customHeight="1">
      <c r="A5" s="84" t="str">
        <f>'Summary (4)'!A8</f>
        <v>Budget Name</v>
      </c>
      <c r="B5" s="475">
        <f>'Summary (4)'!B8</f>
        <v>0</v>
      </c>
      <c r="D5" s="71"/>
      <c r="E5" s="71"/>
      <c r="F5" s="72"/>
      <c r="G5" s="72"/>
      <c r="H5" s="72"/>
      <c r="I5" s="72"/>
      <c r="J5" s="72"/>
      <c r="K5" s="72"/>
      <c r="L5" s="72"/>
      <c r="M5" s="72"/>
      <c r="N5" s="72"/>
      <c r="O5" s="72"/>
      <c r="P5" s="72"/>
      <c r="Q5" s="72"/>
      <c r="R5" s="72"/>
      <c r="S5" s="72"/>
      <c r="T5" s="72"/>
      <c r="U5" s="72"/>
      <c r="V5" s="72"/>
      <c r="W5" s="72"/>
      <c r="X5" s="72"/>
      <c r="Y5" s="72"/>
      <c r="Z5" s="72"/>
      <c r="AA5" s="72"/>
      <c r="AB5" s="72"/>
      <c r="AC5" s="72"/>
      <c r="AD5" s="72"/>
      <c r="AE5" s="72"/>
      <c r="AF5" s="72"/>
    </row>
    <row r="6" spans="1:35" ht="15.5">
      <c r="A6" s="84" t="str">
        <f>'Summary (4)'!A9</f>
        <v>Funding:</v>
      </c>
      <c r="B6" s="476">
        <f>'Summary (4)'!B9</f>
        <v>0</v>
      </c>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row>
    <row r="7" spans="1:35" ht="15.5">
      <c r="A7" s="84" t="s">
        <v>272</v>
      </c>
      <c r="B7" s="481">
        <f>'Summary (4)'!B12</f>
        <v>0</v>
      </c>
      <c r="D7" s="71"/>
      <c r="E7" s="71"/>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row>
    <row r="8" spans="1:35" ht="13.5" thickBot="1">
      <c r="A8" s="53"/>
      <c r="B8" s="53"/>
      <c r="C8" s="1522">
        <f>'Summary (4)'!E17</f>
        <v>0</v>
      </c>
      <c r="D8" s="1522"/>
      <c r="E8" s="1522"/>
      <c r="F8" s="1521">
        <f>'Summary (4)'!H17</f>
        <v>0</v>
      </c>
      <c r="G8" s="1521"/>
      <c r="H8" s="1521"/>
      <c r="I8" s="1521">
        <f>'Summary (4)'!K17</f>
        <v>0</v>
      </c>
      <c r="J8" s="1521"/>
      <c r="K8" s="1521"/>
      <c r="L8" s="1521">
        <f>'Summary (4)'!N17</f>
        <v>0</v>
      </c>
      <c r="M8" s="1521"/>
      <c r="N8" s="1521"/>
      <c r="O8" s="1521">
        <f>'Summary (4)'!Q17</f>
        <v>0</v>
      </c>
      <c r="P8" s="1521"/>
      <c r="Q8" s="1521"/>
      <c r="R8" s="1521">
        <f>'Summary (4)'!T17</f>
        <v>0</v>
      </c>
      <c r="S8" s="1521"/>
      <c r="T8" s="1521"/>
      <c r="U8" s="1521">
        <f>'Summary (4)'!W17</f>
        <v>0</v>
      </c>
      <c r="V8" s="1521"/>
      <c r="W8" s="1521"/>
      <c r="X8" s="1521">
        <f>'Summary (4)'!Z17</f>
        <v>0</v>
      </c>
      <c r="Y8" s="1521"/>
      <c r="Z8" s="1521"/>
      <c r="AA8" s="1521">
        <f>'Summary (4)'!AC17</f>
        <v>0</v>
      </c>
      <c r="AB8" s="1521"/>
      <c r="AC8" s="1521"/>
      <c r="AD8" s="1521">
        <f>'Summary (4)'!AF17</f>
        <v>0</v>
      </c>
      <c r="AE8" s="1521"/>
      <c r="AF8" s="1521"/>
    </row>
    <row r="9" spans="1:35" ht="24.75" customHeight="1">
      <c r="C9" s="1523">
        <f>'Summary (4)'!E18</f>
        <v>0</v>
      </c>
      <c r="D9" s="1524"/>
      <c r="E9" s="1525"/>
      <c r="F9" s="1541">
        <f>'Summary (4)'!H18</f>
        <v>0</v>
      </c>
      <c r="G9" s="1542"/>
      <c r="H9" s="1543"/>
      <c r="I9" s="1544">
        <f>'Summary (4)'!K18</f>
        <v>0</v>
      </c>
      <c r="J9" s="1545"/>
      <c r="K9" s="1546"/>
      <c r="L9" s="1547">
        <f>'Summary (4)'!N18</f>
        <v>0</v>
      </c>
      <c r="M9" s="1548"/>
      <c r="N9" s="1549"/>
      <c r="O9" s="1550">
        <f>'Summary (4)'!Q18</f>
        <v>0</v>
      </c>
      <c r="P9" s="1551"/>
      <c r="Q9" s="1552"/>
      <c r="R9" s="1553">
        <f>'Summary (4)'!T18</f>
        <v>0</v>
      </c>
      <c r="S9" s="1554"/>
      <c r="T9" s="1555"/>
      <c r="U9" s="1538">
        <f>'Summary (4)'!W18</f>
        <v>0</v>
      </c>
      <c r="V9" s="1539"/>
      <c r="W9" s="1540"/>
      <c r="X9" s="1526">
        <f>'Summary (4)'!Z18</f>
        <v>0</v>
      </c>
      <c r="Y9" s="1527"/>
      <c r="Z9" s="1528"/>
      <c r="AA9" s="1529">
        <f>'Summary (4)'!AC18</f>
        <v>0</v>
      </c>
      <c r="AB9" s="1530"/>
      <c r="AC9" s="1531"/>
      <c r="AD9" s="1532">
        <f>'Summary (4)'!AF18</f>
        <v>0</v>
      </c>
      <c r="AE9" s="1533"/>
      <c r="AF9" s="1534"/>
      <c r="AG9" s="1535" t="s">
        <v>249</v>
      </c>
      <c r="AH9" s="1536"/>
      <c r="AI9" s="1537"/>
    </row>
    <row r="10" spans="1:35" s="21" customFormat="1" ht="27" customHeight="1">
      <c r="C10" s="403">
        <f>'Salary Detail (4)'!G11</f>
        <v>0</v>
      </c>
      <c r="D10" s="404">
        <f>'Salary Detail (4)'!H11</f>
        <v>0</v>
      </c>
      <c r="E10" s="405">
        <f>'Salary Detail (4)'!I11</f>
        <v>0</v>
      </c>
      <c r="F10" s="406">
        <f>'Salary Detail (4)'!N11</f>
        <v>0</v>
      </c>
      <c r="G10" s="407">
        <f>'Salary Detail (4)'!O11</f>
        <v>0</v>
      </c>
      <c r="H10" s="408">
        <f>'Salary Detail (4)'!P11</f>
        <v>0</v>
      </c>
      <c r="I10" s="409">
        <f>'Salary Detail (4)'!U11</f>
        <v>0</v>
      </c>
      <c r="J10" s="410">
        <f>'Salary Detail (4)'!V11</f>
        <v>0</v>
      </c>
      <c r="K10" s="411">
        <f>'Salary Detail (4)'!W11</f>
        <v>0</v>
      </c>
      <c r="L10" s="412">
        <f>'Salary Detail (4)'!AB11</f>
        <v>0</v>
      </c>
      <c r="M10" s="413">
        <f>'Salary Detail (4)'!AC11</f>
        <v>0</v>
      </c>
      <c r="N10" s="414">
        <f>'Salary Detail (4)'!AD11</f>
        <v>0</v>
      </c>
      <c r="O10" s="415">
        <f>'Salary Detail (4)'!AI11</f>
        <v>0</v>
      </c>
      <c r="P10" s="416">
        <f>'Salary Detail (4)'!AJ11</f>
        <v>0</v>
      </c>
      <c r="Q10" s="417">
        <f>'Salary Detail (4)'!AK11</f>
        <v>0</v>
      </c>
      <c r="R10" s="418">
        <f>'Salary Detail (4)'!AP11</f>
        <v>0</v>
      </c>
      <c r="S10" s="419">
        <f>'Salary Detail (4)'!AQ11</f>
        <v>0</v>
      </c>
      <c r="T10" s="420">
        <f>'Salary Detail (4)'!AR11</f>
        <v>0</v>
      </c>
      <c r="U10" s="421">
        <f>'Salary Detail (4)'!AW11</f>
        <v>0</v>
      </c>
      <c r="V10" s="422">
        <f>'Salary Detail (4)'!AX11</f>
        <v>0</v>
      </c>
      <c r="W10" s="423">
        <f>'Salary Detail (4)'!AY11</f>
        <v>0</v>
      </c>
      <c r="X10" s="424">
        <f>'Salary Detail (4)'!BD11</f>
        <v>0</v>
      </c>
      <c r="Y10" s="425">
        <f>'Salary Detail (4)'!BE11</f>
        <v>0</v>
      </c>
      <c r="Z10" s="426">
        <f>'Salary Detail (4)'!BF11</f>
        <v>0</v>
      </c>
      <c r="AA10" s="427">
        <f>'Salary Detail (4)'!BK11</f>
        <v>0</v>
      </c>
      <c r="AB10" s="428">
        <f>'Salary Detail (4)'!BL11</f>
        <v>0</v>
      </c>
      <c r="AC10" s="429">
        <f>'Salary Detail (4)'!BM11</f>
        <v>0</v>
      </c>
      <c r="AD10" s="430">
        <f>'Salary Detail (4)'!BR11</f>
        <v>0</v>
      </c>
      <c r="AE10" s="431">
        <f>'Salary Detail (4)'!BS11</f>
        <v>0</v>
      </c>
      <c r="AF10" s="432">
        <f>'Salary Detail (4)'!BT11</f>
        <v>0</v>
      </c>
      <c r="AG10" s="495">
        <f>'Salary Detail (4)'!BU11</f>
        <v>0</v>
      </c>
      <c r="AH10" s="496">
        <f>'Salary Detail (4)'!BV11</f>
        <v>0</v>
      </c>
      <c r="AI10" s="497">
        <f>'Salary Detail (4)'!BW11</f>
        <v>0</v>
      </c>
    </row>
    <row r="11" spans="1:35" s="501" customFormat="1" ht="19.5" customHeight="1">
      <c r="C11" s="646">
        <f>'Salary Detail (4)'!G12</f>
        <v>0</v>
      </c>
      <c r="D11" s="655">
        <f>'Salary Detail (4)'!H12</f>
        <v>0</v>
      </c>
      <c r="E11" s="656">
        <f>'Salary Detail (4)'!I12</f>
        <v>0</v>
      </c>
      <c r="F11" s="649">
        <f>'Salary Detail (4)'!N12</f>
        <v>0</v>
      </c>
      <c r="G11" s="657">
        <f>'Salary Detail (4)'!O12</f>
        <v>0</v>
      </c>
      <c r="H11" s="651">
        <f>'Salary Detail (4)'!P12</f>
        <v>0</v>
      </c>
      <c r="I11" s="658">
        <f>'Salary Detail (4)'!U12</f>
        <v>0</v>
      </c>
      <c r="J11" s="659">
        <f>'Salary Detail (4)'!V12</f>
        <v>0</v>
      </c>
      <c r="K11" s="660">
        <f>'Salary Detail (4)'!W12</f>
        <v>0</v>
      </c>
      <c r="L11" s="622">
        <f>'Salary Detail (4)'!AB12</f>
        <v>0</v>
      </c>
      <c r="M11" s="661">
        <f>'Salary Detail (4)'!AC12</f>
        <v>0</v>
      </c>
      <c r="N11" s="624">
        <f>'Salary Detail (4)'!AD12</f>
        <v>0</v>
      </c>
      <c r="O11" s="625">
        <f>'Salary Detail (4)'!AI12</f>
        <v>0</v>
      </c>
      <c r="P11" s="662">
        <f>'Salary Detail (4)'!AJ12</f>
        <v>0</v>
      </c>
      <c r="Q11" s="627">
        <f>'Salary Detail (4)'!AK12</f>
        <v>0</v>
      </c>
      <c r="R11" s="628">
        <f>'Salary Detail (4)'!AP12</f>
        <v>0</v>
      </c>
      <c r="S11" s="663">
        <f>'Salary Detail (4)'!AQ12</f>
        <v>0</v>
      </c>
      <c r="T11" s="630">
        <f>'Salary Detail (4)'!AR12</f>
        <v>0</v>
      </c>
      <c r="U11" s="631">
        <f>'Salary Detail (4)'!AW12</f>
        <v>0</v>
      </c>
      <c r="V11" s="664">
        <f>'Salary Detail (4)'!AX12</f>
        <v>0</v>
      </c>
      <c r="W11" s="633">
        <f>'Salary Detail (4)'!AY12</f>
        <v>0</v>
      </c>
      <c r="X11" s="634">
        <f>'Salary Detail (4)'!BD12</f>
        <v>0</v>
      </c>
      <c r="Y11" s="665">
        <f>'Salary Detail (4)'!BE12</f>
        <v>0</v>
      </c>
      <c r="Z11" s="636">
        <f>'Salary Detail (4)'!BF12</f>
        <v>0</v>
      </c>
      <c r="AA11" s="637">
        <f>'Salary Detail (4)'!BK12</f>
        <v>0</v>
      </c>
      <c r="AB11" s="666">
        <f>'Salary Detail (4)'!BL12</f>
        <v>0</v>
      </c>
      <c r="AC11" s="639">
        <f>'Salary Detail (4)'!BM12</f>
        <v>0</v>
      </c>
      <c r="AD11" s="640">
        <f>'Salary Detail (4)'!BR12</f>
        <v>0</v>
      </c>
      <c r="AE11" s="667">
        <f>'Salary Detail (4)'!BS12</f>
        <v>0</v>
      </c>
      <c r="AF11" s="642">
        <f>'Salary Detail (4)'!BT12</f>
        <v>0</v>
      </c>
      <c r="AG11" s="1570" t="e">
        <f>'Salary Detail (4)'!BU12</f>
        <v>#REF!</v>
      </c>
      <c r="AH11" s="1572">
        <f>'Salary Detail (4)'!BV12</f>
        <v>0</v>
      </c>
      <c r="AI11" s="1574">
        <f>'Salary Detail (4)'!BW12</f>
        <v>0</v>
      </c>
    </row>
    <row r="12" spans="1:35" s="501" customFormat="1" ht="19.5" customHeight="1">
      <c r="C12" s="646" t="e">
        <f>'Salary Detail (4)'!G13</f>
        <v>#REF!</v>
      </c>
      <c r="D12" s="647">
        <f>'Salary Detail (4)'!H13</f>
        <v>0</v>
      </c>
      <c r="E12" s="648">
        <f>'Salary Detail (4)'!I13</f>
        <v>0</v>
      </c>
      <c r="F12" s="649" t="e">
        <f>'Salary Detail (4)'!N13</f>
        <v>#REF!</v>
      </c>
      <c r="G12" s="650">
        <f>'Salary Detail (4)'!O13</f>
        <v>0</v>
      </c>
      <c r="H12" s="651">
        <f>'Salary Detail (4)'!P13</f>
        <v>0</v>
      </c>
      <c r="I12" s="652" t="e">
        <f>'Salary Detail (4)'!U13</f>
        <v>#REF!</v>
      </c>
      <c r="J12" s="653">
        <f>'Salary Detail (4)'!V13</f>
        <v>0</v>
      </c>
      <c r="K12" s="654">
        <f>'Salary Detail (4)'!W13</f>
        <v>0</v>
      </c>
      <c r="L12" s="622" t="e">
        <f>'Salary Detail (4)'!AB13</f>
        <v>#REF!</v>
      </c>
      <c r="M12" s="623">
        <f>'Salary Detail (4)'!AC13</f>
        <v>0</v>
      </c>
      <c r="N12" s="624">
        <f>'Salary Detail (4)'!AD13</f>
        <v>0</v>
      </c>
      <c r="O12" s="625" t="e">
        <f>'Salary Detail (4)'!AI13</f>
        <v>#REF!</v>
      </c>
      <c r="P12" s="626">
        <f>'Salary Detail (4)'!AJ13</f>
        <v>0</v>
      </c>
      <c r="Q12" s="627">
        <f>'Salary Detail (4)'!AK13</f>
        <v>0</v>
      </c>
      <c r="R12" s="628" t="e">
        <f>'Salary Detail (4)'!AP13</f>
        <v>#REF!</v>
      </c>
      <c r="S12" s="629">
        <f>'Salary Detail (4)'!AQ13</f>
        <v>0</v>
      </c>
      <c r="T12" s="630">
        <f>'Salary Detail (4)'!AR13</f>
        <v>0</v>
      </c>
      <c r="U12" s="631" t="e">
        <f>'Salary Detail (4)'!AW13</f>
        <v>#REF!</v>
      </c>
      <c r="V12" s="632">
        <f>'Salary Detail (4)'!AX13</f>
        <v>0</v>
      </c>
      <c r="W12" s="633">
        <f>'Salary Detail (4)'!AY13</f>
        <v>0</v>
      </c>
      <c r="X12" s="634" t="e">
        <f>'Salary Detail (4)'!BD13</f>
        <v>#REF!</v>
      </c>
      <c r="Y12" s="635">
        <f>'Salary Detail (4)'!BE13</f>
        <v>0</v>
      </c>
      <c r="Z12" s="636">
        <f>'Salary Detail (4)'!BF13</f>
        <v>0</v>
      </c>
      <c r="AA12" s="637" t="e">
        <f>'Salary Detail (4)'!BK13</f>
        <v>#REF!</v>
      </c>
      <c r="AB12" s="638">
        <f>'Salary Detail (4)'!BL13</f>
        <v>0</v>
      </c>
      <c r="AC12" s="639">
        <f>'Salary Detail (4)'!BM13</f>
        <v>0</v>
      </c>
      <c r="AD12" s="640" t="e">
        <f>'Salary Detail (4)'!BR13</f>
        <v>#REF!</v>
      </c>
      <c r="AE12" s="641">
        <f>'Salary Detail (4)'!BS13</f>
        <v>0</v>
      </c>
      <c r="AF12" s="642">
        <f>'Salary Detail (4)'!BT13</f>
        <v>0</v>
      </c>
      <c r="AG12" s="1571"/>
      <c r="AH12" s="1573"/>
      <c r="AI12" s="1575"/>
    </row>
    <row r="13" spans="1:35" s="501" customFormat="1" ht="30.75" customHeight="1">
      <c r="A13" s="611" t="s">
        <v>293</v>
      </c>
      <c r="B13" s="612"/>
      <c r="C13" s="613" t="s">
        <v>294</v>
      </c>
      <c r="D13" s="614" t="s">
        <v>285</v>
      </c>
      <c r="E13" s="615" t="s">
        <v>294</v>
      </c>
      <c r="F13" s="616" t="s">
        <v>294</v>
      </c>
      <c r="G13" s="617" t="s">
        <v>285</v>
      </c>
      <c r="H13" s="618" t="s">
        <v>294</v>
      </c>
      <c r="I13" s="619" t="s">
        <v>294</v>
      </c>
      <c r="J13" s="620" t="s">
        <v>285</v>
      </c>
      <c r="K13" s="621" t="s">
        <v>294</v>
      </c>
      <c r="L13" s="622" t="s">
        <v>294</v>
      </c>
      <c r="M13" s="623" t="s">
        <v>285</v>
      </c>
      <c r="N13" s="624" t="s">
        <v>294</v>
      </c>
      <c r="O13" s="625" t="s">
        <v>294</v>
      </c>
      <c r="P13" s="626" t="s">
        <v>285</v>
      </c>
      <c r="Q13" s="627" t="s">
        <v>294</v>
      </c>
      <c r="R13" s="628" t="s">
        <v>294</v>
      </c>
      <c r="S13" s="629" t="s">
        <v>285</v>
      </c>
      <c r="T13" s="630" t="s">
        <v>294</v>
      </c>
      <c r="U13" s="631" t="s">
        <v>294</v>
      </c>
      <c r="V13" s="632" t="s">
        <v>285</v>
      </c>
      <c r="W13" s="633" t="s">
        <v>294</v>
      </c>
      <c r="X13" s="634" t="s">
        <v>294</v>
      </c>
      <c r="Y13" s="635" t="s">
        <v>285</v>
      </c>
      <c r="Z13" s="636" t="s">
        <v>294</v>
      </c>
      <c r="AA13" s="637" t="s">
        <v>294</v>
      </c>
      <c r="AB13" s="638" t="s">
        <v>285</v>
      </c>
      <c r="AC13" s="639" t="s">
        <v>294</v>
      </c>
      <c r="AD13" s="640" t="s">
        <v>294</v>
      </c>
      <c r="AE13" s="641" t="s">
        <v>285</v>
      </c>
      <c r="AF13" s="642" t="s">
        <v>294</v>
      </c>
      <c r="AG13" s="643" t="s">
        <v>294</v>
      </c>
      <c r="AH13" s="644" t="s">
        <v>285</v>
      </c>
      <c r="AI13" s="645" t="s">
        <v>294</v>
      </c>
    </row>
    <row r="14" spans="1:35" s="290" customFormat="1" ht="17.25" customHeight="1">
      <c r="A14" s="1255" t="s">
        <v>295</v>
      </c>
      <c r="B14" s="1505"/>
      <c r="C14" s="291"/>
      <c r="D14" s="301">
        <f>E14-C14</f>
        <v>0</v>
      </c>
      <c r="E14" s="292"/>
      <c r="F14" s="291"/>
      <c r="G14" s="301">
        <f>H14-F14</f>
        <v>0</v>
      </c>
      <c r="H14" s="292"/>
      <c r="I14" s="291"/>
      <c r="J14" s="301">
        <f>K14-I14</f>
        <v>0</v>
      </c>
      <c r="K14" s="292"/>
      <c r="L14" s="291"/>
      <c r="M14" s="301">
        <f>N14-L14</f>
        <v>0</v>
      </c>
      <c r="N14" s="292"/>
      <c r="O14" s="291"/>
      <c r="P14" s="301">
        <f>Q14-O14</f>
        <v>0</v>
      </c>
      <c r="Q14" s="292"/>
      <c r="R14" s="291"/>
      <c r="S14" s="301">
        <f>T14-R14</f>
        <v>0</v>
      </c>
      <c r="T14" s="292"/>
      <c r="U14" s="291"/>
      <c r="V14" s="301">
        <f>W14-U14</f>
        <v>0</v>
      </c>
      <c r="W14" s="292"/>
      <c r="X14" s="291"/>
      <c r="Y14" s="301">
        <f>Z14-X14</f>
        <v>0</v>
      </c>
      <c r="Z14" s="292"/>
      <c r="AA14" s="291"/>
      <c r="AB14" s="301">
        <f>AC14-AA14</f>
        <v>0</v>
      </c>
      <c r="AC14" s="292"/>
      <c r="AD14" s="291"/>
      <c r="AE14" s="301">
        <f>AF14-AD14</f>
        <v>0</v>
      </c>
      <c r="AF14" s="292"/>
      <c r="AG14" s="308">
        <f>SUM(C14,F14,I14,L14,O14,R14,U14,X14,AA14,AD14)</f>
        <v>0</v>
      </c>
      <c r="AH14" s="309">
        <f>SUM(D14,G14,J14,M14,P14,S14,V14,Y14,AB14,AE14)</f>
        <v>0</v>
      </c>
      <c r="AI14" s="442">
        <f>SUM(E14,H14,K14,N14,Q14,T14,W14,Z14,AC14,AF14)</f>
        <v>0</v>
      </c>
    </row>
    <row r="15" spans="1:35" s="290" customFormat="1" ht="17.25" customHeight="1">
      <c r="A15" s="1255" t="s">
        <v>296</v>
      </c>
      <c r="B15" s="1505"/>
      <c r="C15" s="304"/>
      <c r="D15" s="301">
        <f t="shared" ref="D15:D67" si="0">E15-C15</f>
        <v>0</v>
      </c>
      <c r="E15" s="305"/>
      <c r="F15" s="291"/>
      <c r="G15" s="301">
        <f t="shared" ref="G15:G67" si="1">H15-F15</f>
        <v>0</v>
      </c>
      <c r="H15" s="292"/>
      <c r="I15" s="291"/>
      <c r="J15" s="301">
        <f t="shared" ref="J15:J67" si="2">K15-I15</f>
        <v>0</v>
      </c>
      <c r="K15" s="292"/>
      <c r="L15" s="291"/>
      <c r="M15" s="301">
        <f t="shared" ref="M15:M67" si="3">N15-L15</f>
        <v>0</v>
      </c>
      <c r="N15" s="292"/>
      <c r="O15" s="291"/>
      <c r="P15" s="301">
        <f t="shared" ref="P15:P67" si="4">Q15-O15</f>
        <v>0</v>
      </c>
      <c r="Q15" s="292"/>
      <c r="R15" s="291"/>
      <c r="S15" s="301">
        <f t="shared" ref="S15:S67" si="5">T15-R15</f>
        <v>0</v>
      </c>
      <c r="T15" s="292"/>
      <c r="U15" s="291"/>
      <c r="V15" s="301">
        <f t="shared" ref="V15:V67" si="6">W15-U15</f>
        <v>0</v>
      </c>
      <c r="W15" s="292"/>
      <c r="X15" s="291"/>
      <c r="Y15" s="301">
        <f t="shared" ref="Y15:Y67" si="7">Z15-X15</f>
        <v>0</v>
      </c>
      <c r="Z15" s="292"/>
      <c r="AA15" s="291"/>
      <c r="AB15" s="301">
        <f t="shared" ref="AB15:AB67" si="8">AC15-AA15</f>
        <v>0</v>
      </c>
      <c r="AC15" s="292"/>
      <c r="AD15" s="291"/>
      <c r="AE15" s="301">
        <f t="shared" ref="AE15:AE67" si="9">AF15-AD15</f>
        <v>0</v>
      </c>
      <c r="AF15" s="292"/>
      <c r="AG15" s="308">
        <f t="shared" ref="AG15:AI30" si="10">SUM(C15,F15,I15,L15,O15,R15,U15,X15,AA15,AD15)</f>
        <v>0</v>
      </c>
      <c r="AH15" s="309">
        <f t="shared" si="10"/>
        <v>0</v>
      </c>
      <c r="AI15" s="442">
        <f t="shared" si="10"/>
        <v>0</v>
      </c>
    </row>
    <row r="16" spans="1:35" s="290" customFormat="1" ht="17.25" customHeight="1">
      <c r="A16" s="1255" t="s">
        <v>297</v>
      </c>
      <c r="B16" s="1505"/>
      <c r="C16" s="304"/>
      <c r="D16" s="301">
        <f t="shared" si="0"/>
        <v>0</v>
      </c>
      <c r="E16" s="292"/>
      <c r="F16" s="291"/>
      <c r="G16" s="301">
        <f t="shared" si="1"/>
        <v>0</v>
      </c>
      <c r="H16" s="292"/>
      <c r="I16" s="291"/>
      <c r="J16" s="301">
        <f t="shared" si="2"/>
        <v>0</v>
      </c>
      <c r="K16" s="292"/>
      <c r="L16" s="291"/>
      <c r="M16" s="301">
        <f t="shared" si="3"/>
        <v>0</v>
      </c>
      <c r="N16" s="292"/>
      <c r="O16" s="291"/>
      <c r="P16" s="301">
        <f t="shared" si="4"/>
        <v>0</v>
      </c>
      <c r="Q16" s="292"/>
      <c r="R16" s="291"/>
      <c r="S16" s="301">
        <f t="shared" si="5"/>
        <v>0</v>
      </c>
      <c r="T16" s="292"/>
      <c r="U16" s="291"/>
      <c r="V16" s="301">
        <f t="shared" si="6"/>
        <v>0</v>
      </c>
      <c r="W16" s="292"/>
      <c r="X16" s="291"/>
      <c r="Y16" s="301">
        <f t="shared" si="7"/>
        <v>0</v>
      </c>
      <c r="Z16" s="292"/>
      <c r="AA16" s="291"/>
      <c r="AB16" s="301">
        <f t="shared" si="8"/>
        <v>0</v>
      </c>
      <c r="AC16" s="292"/>
      <c r="AD16" s="291"/>
      <c r="AE16" s="301">
        <f t="shared" si="9"/>
        <v>0</v>
      </c>
      <c r="AF16" s="292"/>
      <c r="AG16" s="308">
        <f t="shared" si="10"/>
        <v>0</v>
      </c>
      <c r="AH16" s="309">
        <f t="shared" si="10"/>
        <v>0</v>
      </c>
      <c r="AI16" s="442">
        <f t="shared" si="10"/>
        <v>0</v>
      </c>
    </row>
    <row r="17" spans="1:38" s="290" customFormat="1" ht="17.25" customHeight="1">
      <c r="A17" s="1255" t="s">
        <v>298</v>
      </c>
      <c r="B17" s="1505"/>
      <c r="C17" s="291"/>
      <c r="D17" s="301">
        <f t="shared" si="0"/>
        <v>0</v>
      </c>
      <c r="E17" s="292"/>
      <c r="F17" s="291"/>
      <c r="G17" s="301">
        <f t="shared" si="1"/>
        <v>0</v>
      </c>
      <c r="H17" s="292"/>
      <c r="I17" s="291"/>
      <c r="J17" s="301">
        <f t="shared" si="2"/>
        <v>0</v>
      </c>
      <c r="K17" s="292"/>
      <c r="L17" s="291"/>
      <c r="M17" s="301">
        <f t="shared" si="3"/>
        <v>0</v>
      </c>
      <c r="N17" s="292"/>
      <c r="O17" s="291"/>
      <c r="P17" s="301">
        <f t="shared" si="4"/>
        <v>0</v>
      </c>
      <c r="Q17" s="292"/>
      <c r="R17" s="291"/>
      <c r="S17" s="301">
        <f t="shared" si="5"/>
        <v>0</v>
      </c>
      <c r="T17" s="292"/>
      <c r="U17" s="291"/>
      <c r="V17" s="301">
        <f t="shared" si="6"/>
        <v>0</v>
      </c>
      <c r="W17" s="292"/>
      <c r="X17" s="291"/>
      <c r="Y17" s="301">
        <f t="shared" si="7"/>
        <v>0</v>
      </c>
      <c r="Z17" s="292"/>
      <c r="AA17" s="291"/>
      <c r="AB17" s="301">
        <f t="shared" si="8"/>
        <v>0</v>
      </c>
      <c r="AC17" s="292"/>
      <c r="AD17" s="291"/>
      <c r="AE17" s="301">
        <f t="shared" si="9"/>
        <v>0</v>
      </c>
      <c r="AF17" s="292"/>
      <c r="AG17" s="308">
        <f t="shared" si="10"/>
        <v>0</v>
      </c>
      <c r="AH17" s="309">
        <f t="shared" si="10"/>
        <v>0</v>
      </c>
      <c r="AI17" s="442">
        <f t="shared" si="10"/>
        <v>0</v>
      </c>
    </row>
    <row r="18" spans="1:38" s="290" customFormat="1" ht="17.25" customHeight="1">
      <c r="A18" s="1255" t="s">
        <v>299</v>
      </c>
      <c r="B18" s="1505"/>
      <c r="C18" s="291"/>
      <c r="D18" s="301">
        <f t="shared" si="0"/>
        <v>0</v>
      </c>
      <c r="E18" s="292"/>
      <c r="F18" s="291"/>
      <c r="G18" s="301">
        <f t="shared" si="1"/>
        <v>0</v>
      </c>
      <c r="H18" s="292"/>
      <c r="I18" s="291"/>
      <c r="J18" s="301">
        <f t="shared" si="2"/>
        <v>0</v>
      </c>
      <c r="K18" s="292"/>
      <c r="L18" s="291"/>
      <c r="M18" s="301">
        <f t="shared" si="3"/>
        <v>0</v>
      </c>
      <c r="N18" s="292"/>
      <c r="O18" s="291"/>
      <c r="P18" s="301">
        <f t="shared" si="4"/>
        <v>0</v>
      </c>
      <c r="Q18" s="292"/>
      <c r="R18" s="291"/>
      <c r="S18" s="301">
        <f t="shared" si="5"/>
        <v>0</v>
      </c>
      <c r="T18" s="292"/>
      <c r="U18" s="291"/>
      <c r="V18" s="301">
        <f t="shared" si="6"/>
        <v>0</v>
      </c>
      <c r="W18" s="292"/>
      <c r="X18" s="291"/>
      <c r="Y18" s="301">
        <f t="shared" si="7"/>
        <v>0</v>
      </c>
      <c r="Z18" s="292"/>
      <c r="AA18" s="291"/>
      <c r="AB18" s="301">
        <f t="shared" si="8"/>
        <v>0</v>
      </c>
      <c r="AC18" s="292"/>
      <c r="AD18" s="291"/>
      <c r="AE18" s="301">
        <f t="shared" si="9"/>
        <v>0</v>
      </c>
      <c r="AF18" s="292"/>
      <c r="AG18" s="308">
        <f t="shared" si="10"/>
        <v>0</v>
      </c>
      <c r="AH18" s="309">
        <f t="shared" si="10"/>
        <v>0</v>
      </c>
      <c r="AI18" s="442">
        <f t="shared" si="10"/>
        <v>0</v>
      </c>
    </row>
    <row r="19" spans="1:38" s="290" customFormat="1" ht="17.25" customHeight="1">
      <c r="A19" s="1255" t="s">
        <v>300</v>
      </c>
      <c r="B19" s="1505"/>
      <c r="C19" s="291"/>
      <c r="D19" s="301">
        <f t="shared" si="0"/>
        <v>0</v>
      </c>
      <c r="E19" s="292"/>
      <c r="F19" s="304"/>
      <c r="G19" s="301">
        <f t="shared" si="1"/>
        <v>0</v>
      </c>
      <c r="H19" s="305"/>
      <c r="I19" s="304"/>
      <c r="J19" s="301">
        <f t="shared" si="2"/>
        <v>0</v>
      </c>
      <c r="K19" s="305"/>
      <c r="L19" s="304"/>
      <c r="M19" s="301">
        <f t="shared" si="3"/>
        <v>0</v>
      </c>
      <c r="N19" s="305"/>
      <c r="O19" s="304"/>
      <c r="P19" s="301">
        <f t="shared" si="4"/>
        <v>0</v>
      </c>
      <c r="Q19" s="305"/>
      <c r="R19" s="304"/>
      <c r="S19" s="301">
        <f t="shared" si="5"/>
        <v>0</v>
      </c>
      <c r="T19" s="305"/>
      <c r="U19" s="304"/>
      <c r="V19" s="301">
        <f t="shared" si="6"/>
        <v>0</v>
      </c>
      <c r="W19" s="305"/>
      <c r="X19" s="304"/>
      <c r="Y19" s="301">
        <f t="shared" si="7"/>
        <v>0</v>
      </c>
      <c r="Z19" s="305"/>
      <c r="AA19" s="304"/>
      <c r="AB19" s="301">
        <f t="shared" si="8"/>
        <v>0</v>
      </c>
      <c r="AC19" s="305"/>
      <c r="AD19" s="304"/>
      <c r="AE19" s="301">
        <f t="shared" si="9"/>
        <v>0</v>
      </c>
      <c r="AF19" s="305"/>
      <c r="AG19" s="308">
        <f t="shared" si="10"/>
        <v>0</v>
      </c>
      <c r="AH19" s="309">
        <f t="shared" si="10"/>
        <v>0</v>
      </c>
      <c r="AI19" s="442">
        <f t="shared" si="10"/>
        <v>0</v>
      </c>
      <c r="AJ19"/>
      <c r="AK19"/>
      <c r="AL19" s="13"/>
    </row>
    <row r="20" spans="1:38" s="290" customFormat="1" ht="17.25" customHeight="1">
      <c r="A20" s="1255" t="s">
        <v>301</v>
      </c>
      <c r="B20" s="1505"/>
      <c r="C20" s="291"/>
      <c r="D20" s="301">
        <f t="shared" si="0"/>
        <v>0</v>
      </c>
      <c r="E20" s="292"/>
      <c r="F20" s="304"/>
      <c r="G20" s="301">
        <f t="shared" si="1"/>
        <v>0</v>
      </c>
      <c r="H20" s="305"/>
      <c r="I20" s="304"/>
      <c r="J20" s="301">
        <f t="shared" si="2"/>
        <v>0</v>
      </c>
      <c r="K20" s="305"/>
      <c r="L20" s="304"/>
      <c r="M20" s="301">
        <f t="shared" si="3"/>
        <v>0</v>
      </c>
      <c r="N20" s="305"/>
      <c r="O20" s="304"/>
      <c r="P20" s="301">
        <f t="shared" si="4"/>
        <v>0</v>
      </c>
      <c r="Q20" s="305"/>
      <c r="R20" s="304"/>
      <c r="S20" s="301">
        <f t="shared" si="5"/>
        <v>0</v>
      </c>
      <c r="T20" s="305"/>
      <c r="U20" s="304"/>
      <c r="V20" s="301">
        <f t="shared" si="6"/>
        <v>0</v>
      </c>
      <c r="W20" s="305"/>
      <c r="X20" s="304"/>
      <c r="Y20" s="301">
        <f t="shared" si="7"/>
        <v>0</v>
      </c>
      <c r="Z20" s="305"/>
      <c r="AA20" s="304"/>
      <c r="AB20" s="301">
        <f t="shared" si="8"/>
        <v>0</v>
      </c>
      <c r="AC20" s="305"/>
      <c r="AD20" s="304"/>
      <c r="AE20" s="301">
        <f t="shared" si="9"/>
        <v>0</v>
      </c>
      <c r="AF20" s="305"/>
      <c r="AG20" s="308">
        <f t="shared" si="10"/>
        <v>0</v>
      </c>
      <c r="AH20" s="309">
        <f t="shared" si="10"/>
        <v>0</v>
      </c>
      <c r="AI20" s="442">
        <f t="shared" si="10"/>
        <v>0</v>
      </c>
      <c r="AJ20"/>
      <c r="AK20"/>
      <c r="AL20"/>
    </row>
    <row r="21" spans="1:38" s="290" customFormat="1" ht="17.25" customHeight="1">
      <c r="A21" s="1255" t="s">
        <v>302</v>
      </c>
      <c r="B21" s="1505"/>
      <c r="C21" s="291"/>
      <c r="D21" s="301">
        <f t="shared" si="0"/>
        <v>0</v>
      </c>
      <c r="E21" s="292"/>
      <c r="F21" s="304"/>
      <c r="G21" s="301">
        <f t="shared" si="1"/>
        <v>0</v>
      </c>
      <c r="H21" s="292"/>
      <c r="I21" s="304"/>
      <c r="J21" s="301">
        <f t="shared" si="2"/>
        <v>0</v>
      </c>
      <c r="K21" s="305"/>
      <c r="L21" s="304"/>
      <c r="M21" s="301">
        <f t="shared" si="3"/>
        <v>0</v>
      </c>
      <c r="N21" s="305"/>
      <c r="O21" s="304"/>
      <c r="P21" s="301">
        <f t="shared" si="4"/>
        <v>0</v>
      </c>
      <c r="Q21" s="305"/>
      <c r="R21" s="304"/>
      <c r="S21" s="301">
        <f t="shared" si="5"/>
        <v>0</v>
      </c>
      <c r="T21" s="305"/>
      <c r="U21" s="304"/>
      <c r="V21" s="301">
        <f t="shared" si="6"/>
        <v>0</v>
      </c>
      <c r="W21" s="305"/>
      <c r="X21" s="304"/>
      <c r="Y21" s="301">
        <f t="shared" si="7"/>
        <v>0</v>
      </c>
      <c r="Z21" s="305"/>
      <c r="AA21" s="304"/>
      <c r="AB21" s="301">
        <f t="shared" si="8"/>
        <v>0</v>
      </c>
      <c r="AC21" s="305"/>
      <c r="AD21" s="304"/>
      <c r="AE21" s="301">
        <f t="shared" si="9"/>
        <v>0</v>
      </c>
      <c r="AF21" s="305"/>
      <c r="AG21" s="308">
        <f t="shared" si="10"/>
        <v>0</v>
      </c>
      <c r="AH21" s="309">
        <f t="shared" si="10"/>
        <v>0</v>
      </c>
      <c r="AI21" s="442">
        <f t="shared" si="10"/>
        <v>0</v>
      </c>
      <c r="AJ21"/>
      <c r="AK21"/>
      <c r="AL21"/>
    </row>
    <row r="22" spans="1:38" s="290" customFormat="1" ht="17.25" customHeight="1">
      <c r="A22" s="1255" t="s">
        <v>303</v>
      </c>
      <c r="B22" s="1505"/>
      <c r="C22" s="291"/>
      <c r="D22" s="301">
        <f t="shared" si="0"/>
        <v>0</v>
      </c>
      <c r="E22" s="292"/>
      <c r="F22" s="291"/>
      <c r="G22" s="301">
        <f t="shared" si="1"/>
        <v>0</v>
      </c>
      <c r="H22" s="292"/>
      <c r="I22" s="291"/>
      <c r="J22" s="301">
        <f t="shared" si="2"/>
        <v>0</v>
      </c>
      <c r="K22" s="292"/>
      <c r="L22" s="291"/>
      <c r="M22" s="301">
        <f t="shared" si="3"/>
        <v>0</v>
      </c>
      <c r="N22" s="292"/>
      <c r="O22" s="291"/>
      <c r="P22" s="301">
        <f t="shared" si="4"/>
        <v>0</v>
      </c>
      <c r="Q22" s="292"/>
      <c r="R22" s="291"/>
      <c r="S22" s="301">
        <f t="shared" si="5"/>
        <v>0</v>
      </c>
      <c r="T22" s="292"/>
      <c r="U22" s="291"/>
      <c r="V22" s="301">
        <f t="shared" si="6"/>
        <v>0</v>
      </c>
      <c r="W22" s="292"/>
      <c r="X22" s="291"/>
      <c r="Y22" s="301">
        <f t="shared" si="7"/>
        <v>0</v>
      </c>
      <c r="Z22" s="292"/>
      <c r="AA22" s="291"/>
      <c r="AB22" s="301">
        <f t="shared" si="8"/>
        <v>0</v>
      </c>
      <c r="AC22" s="292"/>
      <c r="AD22" s="291"/>
      <c r="AE22" s="301">
        <f t="shared" si="9"/>
        <v>0</v>
      </c>
      <c r="AF22" s="292"/>
      <c r="AG22" s="308">
        <f t="shared" si="10"/>
        <v>0</v>
      </c>
      <c r="AH22" s="309">
        <f t="shared" si="10"/>
        <v>0</v>
      </c>
      <c r="AI22" s="442">
        <f t="shared" si="10"/>
        <v>0</v>
      </c>
    </row>
    <row r="23" spans="1:38" s="290" customFormat="1" ht="17.25" customHeight="1">
      <c r="A23" s="1261"/>
      <c r="B23" s="1506"/>
      <c r="C23" s="291"/>
      <c r="D23" s="301">
        <f t="shared" si="0"/>
        <v>0</v>
      </c>
      <c r="E23" s="292"/>
      <c r="F23" s="304"/>
      <c r="G23" s="301">
        <f t="shared" si="1"/>
        <v>0</v>
      </c>
      <c r="H23" s="305"/>
      <c r="I23" s="304"/>
      <c r="J23" s="301">
        <f t="shared" si="2"/>
        <v>0</v>
      </c>
      <c r="K23" s="305"/>
      <c r="L23" s="304"/>
      <c r="M23" s="301">
        <f t="shared" si="3"/>
        <v>0</v>
      </c>
      <c r="N23" s="305"/>
      <c r="O23" s="304"/>
      <c r="P23" s="301">
        <f t="shared" si="4"/>
        <v>0</v>
      </c>
      <c r="Q23" s="305"/>
      <c r="R23" s="304"/>
      <c r="S23" s="301">
        <f t="shared" si="5"/>
        <v>0</v>
      </c>
      <c r="T23" s="305"/>
      <c r="U23" s="304"/>
      <c r="V23" s="301">
        <f t="shared" si="6"/>
        <v>0</v>
      </c>
      <c r="W23" s="305"/>
      <c r="X23" s="304"/>
      <c r="Y23" s="301">
        <f t="shared" si="7"/>
        <v>0</v>
      </c>
      <c r="Z23" s="305"/>
      <c r="AA23" s="304"/>
      <c r="AB23" s="301">
        <f t="shared" si="8"/>
        <v>0</v>
      </c>
      <c r="AC23" s="305"/>
      <c r="AD23" s="304"/>
      <c r="AE23" s="301">
        <f t="shared" si="9"/>
        <v>0</v>
      </c>
      <c r="AF23" s="305"/>
      <c r="AG23" s="308">
        <f t="shared" si="10"/>
        <v>0</v>
      </c>
      <c r="AH23" s="309">
        <f t="shared" si="10"/>
        <v>0</v>
      </c>
      <c r="AI23" s="442">
        <f t="shared" si="10"/>
        <v>0</v>
      </c>
      <c r="AJ23"/>
      <c r="AK23"/>
      <c r="AL23"/>
    </row>
    <row r="24" spans="1:38" s="290" customFormat="1" ht="17.25" customHeight="1">
      <c r="A24" s="1261"/>
      <c r="B24" s="1506"/>
      <c r="C24" s="291"/>
      <c r="D24" s="301">
        <f t="shared" si="0"/>
        <v>0</v>
      </c>
      <c r="E24" s="292"/>
      <c r="F24" s="304"/>
      <c r="G24" s="301">
        <f t="shared" si="1"/>
        <v>0</v>
      </c>
      <c r="H24" s="305"/>
      <c r="I24" s="304"/>
      <c r="J24" s="301">
        <f t="shared" si="2"/>
        <v>0</v>
      </c>
      <c r="K24" s="305"/>
      <c r="L24" s="304"/>
      <c r="M24" s="301">
        <f t="shared" si="3"/>
        <v>0</v>
      </c>
      <c r="N24" s="305"/>
      <c r="O24" s="304"/>
      <c r="P24" s="301">
        <f t="shared" si="4"/>
        <v>0</v>
      </c>
      <c r="Q24" s="305"/>
      <c r="R24" s="304"/>
      <c r="S24" s="301">
        <f t="shared" si="5"/>
        <v>0</v>
      </c>
      <c r="T24" s="305"/>
      <c r="U24" s="304"/>
      <c r="V24" s="301">
        <f t="shared" si="6"/>
        <v>0</v>
      </c>
      <c r="W24" s="305"/>
      <c r="X24" s="304"/>
      <c r="Y24" s="301">
        <f t="shared" si="7"/>
        <v>0</v>
      </c>
      <c r="Z24" s="305"/>
      <c r="AA24" s="304"/>
      <c r="AB24" s="301">
        <f t="shared" si="8"/>
        <v>0</v>
      </c>
      <c r="AC24" s="305"/>
      <c r="AD24" s="304"/>
      <c r="AE24" s="301">
        <f t="shared" si="9"/>
        <v>0</v>
      </c>
      <c r="AF24" s="305"/>
      <c r="AG24" s="308">
        <f t="shared" si="10"/>
        <v>0</v>
      </c>
      <c r="AH24" s="309">
        <f t="shared" si="10"/>
        <v>0</v>
      </c>
      <c r="AI24" s="442">
        <f t="shared" si="10"/>
        <v>0</v>
      </c>
      <c r="AJ24"/>
      <c r="AK24"/>
      <c r="AL24"/>
    </row>
    <row r="25" spans="1:38" s="290" customFormat="1" ht="17.25" customHeight="1">
      <c r="A25" s="1261"/>
      <c r="B25" s="1506"/>
      <c r="C25" s="291"/>
      <c r="D25" s="301">
        <f t="shared" si="0"/>
        <v>0</v>
      </c>
      <c r="E25" s="292"/>
      <c r="F25" s="304"/>
      <c r="G25" s="301">
        <f t="shared" si="1"/>
        <v>0</v>
      </c>
      <c r="H25" s="305"/>
      <c r="I25" s="304"/>
      <c r="J25" s="301">
        <f t="shared" si="2"/>
        <v>0</v>
      </c>
      <c r="K25" s="305"/>
      <c r="L25" s="304"/>
      <c r="M25" s="301">
        <f t="shared" si="3"/>
        <v>0</v>
      </c>
      <c r="N25" s="305"/>
      <c r="O25" s="304"/>
      <c r="P25" s="301">
        <f t="shared" si="4"/>
        <v>0</v>
      </c>
      <c r="Q25" s="305"/>
      <c r="R25" s="304"/>
      <c r="S25" s="301">
        <f t="shared" si="5"/>
        <v>0</v>
      </c>
      <c r="T25" s="305"/>
      <c r="U25" s="304"/>
      <c r="V25" s="301">
        <f t="shared" si="6"/>
        <v>0</v>
      </c>
      <c r="W25" s="305"/>
      <c r="X25" s="304"/>
      <c r="Y25" s="301">
        <f t="shared" si="7"/>
        <v>0</v>
      </c>
      <c r="Z25" s="305"/>
      <c r="AA25" s="304"/>
      <c r="AB25" s="301">
        <f t="shared" si="8"/>
        <v>0</v>
      </c>
      <c r="AC25" s="305"/>
      <c r="AD25" s="304"/>
      <c r="AE25" s="301">
        <f t="shared" si="9"/>
        <v>0</v>
      </c>
      <c r="AF25" s="305"/>
      <c r="AG25" s="308">
        <f t="shared" si="10"/>
        <v>0</v>
      </c>
      <c r="AH25" s="309">
        <f t="shared" si="10"/>
        <v>0</v>
      </c>
      <c r="AI25" s="442">
        <f t="shared" si="10"/>
        <v>0</v>
      </c>
      <c r="AJ25"/>
      <c r="AK25"/>
      <c r="AL25"/>
    </row>
    <row r="26" spans="1:38" s="290" customFormat="1" ht="17.25" customHeight="1">
      <c r="A26" s="1261"/>
      <c r="B26" s="1506"/>
      <c r="C26" s="291"/>
      <c r="D26" s="301">
        <f t="shared" si="0"/>
        <v>0</v>
      </c>
      <c r="E26" s="292"/>
      <c r="F26" s="291"/>
      <c r="G26" s="301">
        <f t="shared" si="1"/>
        <v>0</v>
      </c>
      <c r="H26" s="292"/>
      <c r="I26" s="291"/>
      <c r="J26" s="301">
        <f t="shared" si="2"/>
        <v>0</v>
      </c>
      <c r="K26" s="292"/>
      <c r="L26" s="291"/>
      <c r="M26" s="301">
        <f t="shared" si="3"/>
        <v>0</v>
      </c>
      <c r="N26" s="292"/>
      <c r="O26" s="291"/>
      <c r="P26" s="301">
        <f t="shared" si="4"/>
        <v>0</v>
      </c>
      <c r="Q26" s="292"/>
      <c r="R26" s="291"/>
      <c r="S26" s="301">
        <f t="shared" si="5"/>
        <v>0</v>
      </c>
      <c r="T26" s="292"/>
      <c r="U26" s="291"/>
      <c r="V26" s="301">
        <f t="shared" si="6"/>
        <v>0</v>
      </c>
      <c r="W26" s="292"/>
      <c r="X26" s="291"/>
      <c r="Y26" s="301">
        <f t="shared" si="7"/>
        <v>0</v>
      </c>
      <c r="Z26" s="292"/>
      <c r="AA26" s="291"/>
      <c r="AB26" s="301">
        <f t="shared" si="8"/>
        <v>0</v>
      </c>
      <c r="AC26" s="292"/>
      <c r="AD26" s="291"/>
      <c r="AE26" s="301">
        <f t="shared" si="9"/>
        <v>0</v>
      </c>
      <c r="AF26" s="292"/>
      <c r="AG26" s="308">
        <f t="shared" si="10"/>
        <v>0</v>
      </c>
      <c r="AH26" s="309">
        <f t="shared" si="10"/>
        <v>0</v>
      </c>
      <c r="AI26" s="442">
        <f t="shared" si="10"/>
        <v>0</v>
      </c>
    </row>
    <row r="27" spans="1:38" s="290" customFormat="1" ht="17.25" customHeight="1">
      <c r="A27" s="1261"/>
      <c r="B27" s="1506"/>
      <c r="C27" s="291"/>
      <c r="D27" s="301">
        <f t="shared" si="0"/>
        <v>0</v>
      </c>
      <c r="E27" s="292"/>
      <c r="F27" s="304"/>
      <c r="G27" s="301">
        <f t="shared" si="1"/>
        <v>0</v>
      </c>
      <c r="H27" s="305"/>
      <c r="I27" s="304"/>
      <c r="J27" s="301">
        <f t="shared" si="2"/>
        <v>0</v>
      </c>
      <c r="K27" s="305"/>
      <c r="L27" s="304"/>
      <c r="M27" s="301">
        <f t="shared" si="3"/>
        <v>0</v>
      </c>
      <c r="N27" s="305"/>
      <c r="O27" s="304"/>
      <c r="P27" s="301">
        <f t="shared" si="4"/>
        <v>0</v>
      </c>
      <c r="Q27" s="305"/>
      <c r="R27" s="304"/>
      <c r="S27" s="301">
        <f t="shared" si="5"/>
        <v>0</v>
      </c>
      <c r="T27" s="305"/>
      <c r="U27" s="304"/>
      <c r="V27" s="301">
        <f t="shared" si="6"/>
        <v>0</v>
      </c>
      <c r="W27" s="305"/>
      <c r="X27" s="304"/>
      <c r="Y27" s="301">
        <f t="shared" si="7"/>
        <v>0</v>
      </c>
      <c r="Z27" s="305"/>
      <c r="AA27" s="304"/>
      <c r="AB27" s="301">
        <f t="shared" si="8"/>
        <v>0</v>
      </c>
      <c r="AC27" s="305"/>
      <c r="AD27" s="304"/>
      <c r="AE27" s="301">
        <f t="shared" si="9"/>
        <v>0</v>
      </c>
      <c r="AF27" s="305"/>
      <c r="AG27" s="308">
        <f>SUM(C27,F27,I27,L27,O27,R27,U27,X27,AA27,AD27)</f>
        <v>0</v>
      </c>
      <c r="AH27" s="309">
        <f>SUM(D27,G27,J27,M27,P27,S27,V27,Y27,AB27,AE27)</f>
        <v>0</v>
      </c>
      <c r="AI27" s="442">
        <f t="shared" si="10"/>
        <v>0</v>
      </c>
      <c r="AJ27"/>
      <c r="AK27"/>
      <c r="AL27"/>
    </row>
    <row r="28" spans="1:38" s="290" customFormat="1" ht="17.25" customHeight="1">
      <c r="A28" s="1261"/>
      <c r="B28" s="1506"/>
      <c r="C28" s="291"/>
      <c r="D28" s="301">
        <f t="shared" si="0"/>
        <v>0</v>
      </c>
      <c r="E28" s="292"/>
      <c r="F28" s="304"/>
      <c r="G28" s="301">
        <f t="shared" si="1"/>
        <v>0</v>
      </c>
      <c r="H28" s="305"/>
      <c r="I28" s="304"/>
      <c r="J28" s="301">
        <f t="shared" si="2"/>
        <v>0</v>
      </c>
      <c r="K28" s="305"/>
      <c r="L28" s="304"/>
      <c r="M28" s="301">
        <f t="shared" si="3"/>
        <v>0</v>
      </c>
      <c r="N28" s="305"/>
      <c r="O28" s="304"/>
      <c r="P28" s="301">
        <f t="shared" si="4"/>
        <v>0</v>
      </c>
      <c r="Q28" s="305"/>
      <c r="R28" s="304"/>
      <c r="S28" s="301">
        <f t="shared" si="5"/>
        <v>0</v>
      </c>
      <c r="T28" s="305"/>
      <c r="U28" s="304"/>
      <c r="V28" s="301">
        <f t="shared" si="6"/>
        <v>0</v>
      </c>
      <c r="W28" s="305"/>
      <c r="X28" s="304"/>
      <c r="Y28" s="301">
        <f t="shared" si="7"/>
        <v>0</v>
      </c>
      <c r="Z28" s="305"/>
      <c r="AA28" s="304"/>
      <c r="AB28" s="301">
        <f t="shared" si="8"/>
        <v>0</v>
      </c>
      <c r="AC28" s="305"/>
      <c r="AD28" s="304"/>
      <c r="AE28" s="301">
        <f t="shared" si="9"/>
        <v>0</v>
      </c>
      <c r="AF28" s="305"/>
      <c r="AG28" s="308">
        <f t="shared" ref="AG28:AI64" si="11">SUM(C28,F28,I28,L28,O28,R28,U28,X28,AA28,AD28)</f>
        <v>0</v>
      </c>
      <c r="AH28" s="309">
        <f t="shared" si="11"/>
        <v>0</v>
      </c>
      <c r="AI28" s="442">
        <f t="shared" si="10"/>
        <v>0</v>
      </c>
      <c r="AJ28"/>
      <c r="AK28"/>
      <c r="AL28"/>
    </row>
    <row r="29" spans="1:38" s="290" customFormat="1" ht="17.25" customHeight="1">
      <c r="A29" s="1261"/>
      <c r="B29" s="1506"/>
      <c r="C29" s="291"/>
      <c r="D29" s="301">
        <f t="shared" si="0"/>
        <v>0</v>
      </c>
      <c r="E29" s="292"/>
      <c r="F29" s="304"/>
      <c r="G29" s="301">
        <f t="shared" si="1"/>
        <v>0</v>
      </c>
      <c r="H29" s="305"/>
      <c r="I29" s="304"/>
      <c r="J29" s="301">
        <f t="shared" si="2"/>
        <v>0</v>
      </c>
      <c r="K29" s="305"/>
      <c r="L29" s="304"/>
      <c r="M29" s="301">
        <f t="shared" si="3"/>
        <v>0</v>
      </c>
      <c r="N29" s="305"/>
      <c r="O29" s="304"/>
      <c r="P29" s="301">
        <f t="shared" si="4"/>
        <v>0</v>
      </c>
      <c r="Q29" s="305"/>
      <c r="R29" s="304"/>
      <c r="S29" s="301">
        <f t="shared" si="5"/>
        <v>0</v>
      </c>
      <c r="T29" s="305"/>
      <c r="U29" s="304"/>
      <c r="V29" s="301">
        <f t="shared" si="6"/>
        <v>0</v>
      </c>
      <c r="W29" s="305"/>
      <c r="X29" s="304"/>
      <c r="Y29" s="301">
        <f t="shared" si="7"/>
        <v>0</v>
      </c>
      <c r="Z29" s="305"/>
      <c r="AA29" s="304"/>
      <c r="AB29" s="301">
        <f t="shared" si="8"/>
        <v>0</v>
      </c>
      <c r="AC29" s="305"/>
      <c r="AD29" s="304"/>
      <c r="AE29" s="301">
        <f t="shared" si="9"/>
        <v>0</v>
      </c>
      <c r="AF29" s="305"/>
      <c r="AG29" s="308">
        <f t="shared" si="11"/>
        <v>0</v>
      </c>
      <c r="AH29" s="309">
        <f t="shared" si="11"/>
        <v>0</v>
      </c>
      <c r="AI29" s="442">
        <f t="shared" si="10"/>
        <v>0</v>
      </c>
      <c r="AJ29"/>
      <c r="AK29"/>
      <c r="AL29"/>
    </row>
    <row r="30" spans="1:38" s="290" customFormat="1" ht="17.25" customHeight="1">
      <c r="A30" s="1261"/>
      <c r="B30" s="1506"/>
      <c r="C30" s="291"/>
      <c r="D30" s="301">
        <f t="shared" si="0"/>
        <v>0</v>
      </c>
      <c r="E30" s="292"/>
      <c r="F30" s="291"/>
      <c r="G30" s="301">
        <f t="shared" si="1"/>
        <v>0</v>
      </c>
      <c r="H30" s="292"/>
      <c r="I30" s="291"/>
      <c r="J30" s="301">
        <f t="shared" si="2"/>
        <v>0</v>
      </c>
      <c r="K30" s="292"/>
      <c r="L30" s="291"/>
      <c r="M30" s="301">
        <f t="shared" si="3"/>
        <v>0</v>
      </c>
      <c r="N30" s="292"/>
      <c r="O30" s="291"/>
      <c r="P30" s="301">
        <f t="shared" si="4"/>
        <v>0</v>
      </c>
      <c r="Q30" s="292"/>
      <c r="R30" s="291"/>
      <c r="S30" s="301">
        <f t="shared" si="5"/>
        <v>0</v>
      </c>
      <c r="T30" s="292"/>
      <c r="U30" s="291"/>
      <c r="V30" s="301">
        <f t="shared" si="6"/>
        <v>0</v>
      </c>
      <c r="W30" s="292"/>
      <c r="X30" s="291"/>
      <c r="Y30" s="301">
        <f t="shared" si="7"/>
        <v>0</v>
      </c>
      <c r="Z30" s="292"/>
      <c r="AA30" s="291"/>
      <c r="AB30" s="301">
        <f t="shared" si="8"/>
        <v>0</v>
      </c>
      <c r="AC30" s="292"/>
      <c r="AD30" s="291"/>
      <c r="AE30" s="301">
        <f t="shared" si="9"/>
        <v>0</v>
      </c>
      <c r="AF30" s="292"/>
      <c r="AG30" s="308">
        <f t="shared" si="11"/>
        <v>0</v>
      </c>
      <c r="AH30" s="309">
        <f t="shared" si="11"/>
        <v>0</v>
      </c>
      <c r="AI30" s="442">
        <f t="shared" si="10"/>
        <v>0</v>
      </c>
      <c r="AJ30"/>
      <c r="AK30"/>
      <c r="AL30"/>
    </row>
    <row r="31" spans="1:38" s="290" customFormat="1" ht="17.25" customHeight="1">
      <c r="A31" s="1261"/>
      <c r="B31" s="1506"/>
      <c r="C31" s="291"/>
      <c r="D31" s="301">
        <f t="shared" si="0"/>
        <v>0</v>
      </c>
      <c r="E31" s="292"/>
      <c r="F31" s="304"/>
      <c r="G31" s="301">
        <f t="shared" si="1"/>
        <v>0</v>
      </c>
      <c r="H31" s="305"/>
      <c r="I31" s="304"/>
      <c r="J31" s="301">
        <f t="shared" si="2"/>
        <v>0</v>
      </c>
      <c r="K31" s="305"/>
      <c r="L31" s="304"/>
      <c r="M31" s="301">
        <f t="shared" si="3"/>
        <v>0</v>
      </c>
      <c r="N31" s="305"/>
      <c r="O31" s="304"/>
      <c r="P31" s="301">
        <f t="shared" si="4"/>
        <v>0</v>
      </c>
      <c r="Q31" s="305"/>
      <c r="R31" s="304"/>
      <c r="S31" s="301">
        <f t="shared" si="5"/>
        <v>0</v>
      </c>
      <c r="T31" s="305"/>
      <c r="U31" s="304"/>
      <c r="V31" s="301">
        <f t="shared" si="6"/>
        <v>0</v>
      </c>
      <c r="W31" s="305"/>
      <c r="X31" s="304"/>
      <c r="Y31" s="301">
        <f t="shared" si="7"/>
        <v>0</v>
      </c>
      <c r="Z31" s="305"/>
      <c r="AA31" s="304"/>
      <c r="AB31" s="301">
        <f t="shared" si="8"/>
        <v>0</v>
      </c>
      <c r="AC31" s="305"/>
      <c r="AD31" s="304"/>
      <c r="AE31" s="301">
        <f t="shared" si="9"/>
        <v>0</v>
      </c>
      <c r="AF31" s="305"/>
      <c r="AG31" s="308">
        <f t="shared" si="11"/>
        <v>0</v>
      </c>
      <c r="AH31" s="309">
        <f t="shared" si="11"/>
        <v>0</v>
      </c>
      <c r="AI31" s="442">
        <f t="shared" si="11"/>
        <v>0</v>
      </c>
      <c r="AJ31"/>
      <c r="AK31"/>
      <c r="AL31"/>
    </row>
    <row r="32" spans="1:38" s="290" customFormat="1" ht="17.25" customHeight="1">
      <c r="A32" s="1261"/>
      <c r="B32" s="1506"/>
      <c r="C32" s="291"/>
      <c r="D32" s="301">
        <f t="shared" si="0"/>
        <v>0</v>
      </c>
      <c r="E32" s="292"/>
      <c r="F32" s="291"/>
      <c r="G32" s="301">
        <f t="shared" si="1"/>
        <v>0</v>
      </c>
      <c r="H32" s="292"/>
      <c r="I32" s="291"/>
      <c r="J32" s="301">
        <f t="shared" si="2"/>
        <v>0</v>
      </c>
      <c r="K32" s="292"/>
      <c r="L32" s="291"/>
      <c r="M32" s="301">
        <f t="shared" si="3"/>
        <v>0</v>
      </c>
      <c r="N32" s="292"/>
      <c r="O32" s="291"/>
      <c r="P32" s="301">
        <f t="shared" si="4"/>
        <v>0</v>
      </c>
      <c r="Q32" s="292"/>
      <c r="R32" s="291"/>
      <c r="S32" s="301">
        <f t="shared" si="5"/>
        <v>0</v>
      </c>
      <c r="T32" s="292"/>
      <c r="U32" s="291"/>
      <c r="V32" s="301">
        <f t="shared" si="6"/>
        <v>0</v>
      </c>
      <c r="W32" s="292"/>
      <c r="X32" s="291"/>
      <c r="Y32" s="301">
        <f t="shared" si="7"/>
        <v>0</v>
      </c>
      <c r="Z32" s="292"/>
      <c r="AA32" s="291"/>
      <c r="AB32" s="301">
        <f t="shared" si="8"/>
        <v>0</v>
      </c>
      <c r="AC32" s="292"/>
      <c r="AD32" s="291"/>
      <c r="AE32" s="301">
        <f t="shared" si="9"/>
        <v>0</v>
      </c>
      <c r="AF32" s="292"/>
      <c r="AG32" s="308">
        <f t="shared" si="11"/>
        <v>0</v>
      </c>
      <c r="AH32" s="309">
        <f t="shared" si="11"/>
        <v>0</v>
      </c>
      <c r="AI32" s="442">
        <f t="shared" si="11"/>
        <v>0</v>
      </c>
    </row>
    <row r="33" spans="1:38" s="290" customFormat="1" ht="17.25" customHeight="1">
      <c r="A33" s="1261"/>
      <c r="B33" s="1506"/>
      <c r="C33" s="291"/>
      <c r="D33" s="301">
        <f t="shared" si="0"/>
        <v>0</v>
      </c>
      <c r="E33" s="292"/>
      <c r="F33" s="291"/>
      <c r="G33" s="301">
        <f t="shared" si="1"/>
        <v>0</v>
      </c>
      <c r="H33" s="292"/>
      <c r="I33" s="291"/>
      <c r="J33" s="301">
        <f t="shared" si="2"/>
        <v>0</v>
      </c>
      <c r="K33" s="292"/>
      <c r="L33" s="291"/>
      <c r="M33" s="301">
        <f t="shared" si="3"/>
        <v>0</v>
      </c>
      <c r="N33" s="292"/>
      <c r="O33" s="291"/>
      <c r="P33" s="301">
        <f t="shared" si="4"/>
        <v>0</v>
      </c>
      <c r="Q33" s="292"/>
      <c r="R33" s="291"/>
      <c r="S33" s="301">
        <f t="shared" si="5"/>
        <v>0</v>
      </c>
      <c r="T33" s="292"/>
      <c r="U33" s="291"/>
      <c r="V33" s="301">
        <f t="shared" si="6"/>
        <v>0</v>
      </c>
      <c r="W33" s="292"/>
      <c r="X33" s="291"/>
      <c r="Y33" s="301">
        <f t="shared" si="7"/>
        <v>0</v>
      </c>
      <c r="Z33" s="292"/>
      <c r="AA33" s="291"/>
      <c r="AB33" s="301">
        <f t="shared" si="8"/>
        <v>0</v>
      </c>
      <c r="AC33" s="292"/>
      <c r="AD33" s="291"/>
      <c r="AE33" s="301">
        <f t="shared" si="9"/>
        <v>0</v>
      </c>
      <c r="AF33" s="292"/>
      <c r="AG33" s="308">
        <f t="shared" si="11"/>
        <v>0</v>
      </c>
      <c r="AH33" s="309">
        <f t="shared" si="11"/>
        <v>0</v>
      </c>
      <c r="AI33" s="442">
        <f t="shared" si="11"/>
        <v>0</v>
      </c>
    </row>
    <row r="34" spans="1:38" s="290" customFormat="1" ht="17.25" customHeight="1">
      <c r="A34" s="1261"/>
      <c r="B34" s="1506"/>
      <c r="C34" s="291"/>
      <c r="D34" s="301">
        <f t="shared" si="0"/>
        <v>0</v>
      </c>
      <c r="E34" s="292"/>
      <c r="F34" s="291"/>
      <c r="G34" s="301">
        <f t="shared" si="1"/>
        <v>0</v>
      </c>
      <c r="H34" s="305"/>
      <c r="I34" s="291"/>
      <c r="J34" s="301">
        <f t="shared" si="2"/>
        <v>0</v>
      </c>
      <c r="K34" s="305"/>
      <c r="L34" s="291"/>
      <c r="M34" s="301">
        <f t="shared" si="3"/>
        <v>0</v>
      </c>
      <c r="N34" s="305"/>
      <c r="O34" s="291"/>
      <c r="P34" s="301">
        <f t="shared" si="4"/>
        <v>0</v>
      </c>
      <c r="Q34" s="305"/>
      <c r="R34" s="291"/>
      <c r="S34" s="301">
        <f t="shared" si="5"/>
        <v>0</v>
      </c>
      <c r="T34" s="305"/>
      <c r="U34" s="291"/>
      <c r="V34" s="301">
        <f t="shared" si="6"/>
        <v>0</v>
      </c>
      <c r="W34" s="305"/>
      <c r="X34" s="291"/>
      <c r="Y34" s="301">
        <f t="shared" si="7"/>
        <v>0</v>
      </c>
      <c r="Z34" s="305"/>
      <c r="AA34" s="291"/>
      <c r="AB34" s="301">
        <f t="shared" si="8"/>
        <v>0</v>
      </c>
      <c r="AC34" s="305"/>
      <c r="AD34" s="291"/>
      <c r="AE34" s="301">
        <f t="shared" si="9"/>
        <v>0</v>
      </c>
      <c r="AF34" s="305"/>
      <c r="AG34" s="308">
        <f t="shared" si="11"/>
        <v>0</v>
      </c>
      <c r="AH34" s="309">
        <f t="shared" si="11"/>
        <v>0</v>
      </c>
      <c r="AI34" s="442">
        <f t="shared" si="11"/>
        <v>0</v>
      </c>
      <c r="AJ34"/>
      <c r="AK34"/>
      <c r="AL34"/>
    </row>
    <row r="35" spans="1:38" s="290" customFormat="1" ht="17.25" customHeight="1">
      <c r="A35" s="1261"/>
      <c r="B35" s="1506"/>
      <c r="C35" s="291"/>
      <c r="D35" s="301">
        <f t="shared" si="0"/>
        <v>0</v>
      </c>
      <c r="E35" s="292"/>
      <c r="F35" s="291"/>
      <c r="G35" s="301">
        <f t="shared" si="1"/>
        <v>0</v>
      </c>
      <c r="H35" s="305"/>
      <c r="I35" s="291"/>
      <c r="J35" s="301">
        <f t="shared" si="2"/>
        <v>0</v>
      </c>
      <c r="K35" s="305"/>
      <c r="L35" s="291"/>
      <c r="M35" s="301">
        <f t="shared" si="3"/>
        <v>0</v>
      </c>
      <c r="N35" s="305"/>
      <c r="O35" s="291"/>
      <c r="P35" s="301">
        <f t="shared" si="4"/>
        <v>0</v>
      </c>
      <c r="Q35" s="305"/>
      <c r="R35" s="291"/>
      <c r="S35" s="301">
        <f t="shared" si="5"/>
        <v>0</v>
      </c>
      <c r="T35" s="305"/>
      <c r="U35" s="291"/>
      <c r="V35" s="301">
        <f t="shared" si="6"/>
        <v>0</v>
      </c>
      <c r="W35" s="305"/>
      <c r="X35" s="291"/>
      <c r="Y35" s="301">
        <f t="shared" si="7"/>
        <v>0</v>
      </c>
      <c r="Z35" s="305"/>
      <c r="AA35" s="291"/>
      <c r="AB35" s="301">
        <f t="shared" si="8"/>
        <v>0</v>
      </c>
      <c r="AC35" s="305"/>
      <c r="AD35" s="291"/>
      <c r="AE35" s="301">
        <f t="shared" si="9"/>
        <v>0</v>
      </c>
      <c r="AF35" s="305"/>
      <c r="AG35" s="308">
        <f t="shared" si="11"/>
        <v>0</v>
      </c>
      <c r="AH35" s="309">
        <f t="shared" si="11"/>
        <v>0</v>
      </c>
      <c r="AI35" s="442">
        <f t="shared" si="11"/>
        <v>0</v>
      </c>
      <c r="AJ35"/>
      <c r="AK35"/>
      <c r="AL35"/>
    </row>
    <row r="36" spans="1:38" s="290" customFormat="1" ht="17.25" customHeight="1">
      <c r="A36" s="1261"/>
      <c r="B36" s="1506"/>
      <c r="C36" s="291"/>
      <c r="D36" s="301">
        <f t="shared" si="0"/>
        <v>0</v>
      </c>
      <c r="E36" s="292"/>
      <c r="F36" s="291"/>
      <c r="G36" s="301">
        <f t="shared" si="1"/>
        <v>0</v>
      </c>
      <c r="H36" s="305"/>
      <c r="I36" s="291"/>
      <c r="J36" s="301">
        <f t="shared" si="2"/>
        <v>0</v>
      </c>
      <c r="K36" s="305"/>
      <c r="L36" s="291"/>
      <c r="M36" s="301">
        <f t="shared" si="3"/>
        <v>0</v>
      </c>
      <c r="N36" s="305"/>
      <c r="O36" s="291"/>
      <c r="P36" s="301">
        <f t="shared" si="4"/>
        <v>0</v>
      </c>
      <c r="Q36" s="305"/>
      <c r="R36" s="291"/>
      <c r="S36" s="301">
        <f t="shared" si="5"/>
        <v>0</v>
      </c>
      <c r="T36" s="305"/>
      <c r="U36" s="291"/>
      <c r="V36" s="301">
        <f t="shared" si="6"/>
        <v>0</v>
      </c>
      <c r="W36" s="305"/>
      <c r="X36" s="291"/>
      <c r="Y36" s="301">
        <f t="shared" si="7"/>
        <v>0</v>
      </c>
      <c r="Z36" s="305"/>
      <c r="AA36" s="291"/>
      <c r="AB36" s="301">
        <f t="shared" si="8"/>
        <v>0</v>
      </c>
      <c r="AC36" s="305"/>
      <c r="AD36" s="291"/>
      <c r="AE36" s="301">
        <f t="shared" si="9"/>
        <v>0</v>
      </c>
      <c r="AF36" s="305"/>
      <c r="AG36" s="308">
        <f t="shared" si="11"/>
        <v>0</v>
      </c>
      <c r="AH36" s="309">
        <f t="shared" si="11"/>
        <v>0</v>
      </c>
      <c r="AI36" s="442">
        <f t="shared" si="11"/>
        <v>0</v>
      </c>
      <c r="AJ36"/>
      <c r="AK36"/>
      <c r="AL36"/>
    </row>
    <row r="37" spans="1:38" s="290" customFormat="1" ht="17.25" customHeight="1">
      <c r="A37" s="1261"/>
      <c r="B37" s="1506"/>
      <c r="C37" s="291"/>
      <c r="D37" s="301">
        <f t="shared" si="0"/>
        <v>0</v>
      </c>
      <c r="E37" s="292"/>
      <c r="F37" s="291"/>
      <c r="G37" s="301">
        <f t="shared" si="1"/>
        <v>0</v>
      </c>
      <c r="H37" s="305"/>
      <c r="I37" s="291"/>
      <c r="J37" s="301">
        <f t="shared" si="2"/>
        <v>0</v>
      </c>
      <c r="K37" s="305"/>
      <c r="L37" s="291"/>
      <c r="M37" s="301">
        <f t="shared" si="3"/>
        <v>0</v>
      </c>
      <c r="N37" s="305"/>
      <c r="O37" s="291"/>
      <c r="P37" s="301">
        <f t="shared" si="4"/>
        <v>0</v>
      </c>
      <c r="Q37" s="305"/>
      <c r="R37" s="291"/>
      <c r="S37" s="301">
        <f t="shared" si="5"/>
        <v>0</v>
      </c>
      <c r="T37" s="305"/>
      <c r="U37" s="291"/>
      <c r="V37" s="301">
        <f t="shared" si="6"/>
        <v>0</v>
      </c>
      <c r="W37" s="305"/>
      <c r="X37" s="291"/>
      <c r="Y37" s="301">
        <f t="shared" si="7"/>
        <v>0</v>
      </c>
      <c r="Z37" s="305"/>
      <c r="AA37" s="291"/>
      <c r="AB37" s="301">
        <f t="shared" si="8"/>
        <v>0</v>
      </c>
      <c r="AC37" s="305"/>
      <c r="AD37" s="291"/>
      <c r="AE37" s="301">
        <f t="shared" si="9"/>
        <v>0</v>
      </c>
      <c r="AF37" s="305"/>
      <c r="AG37" s="308">
        <f t="shared" si="11"/>
        <v>0</v>
      </c>
      <c r="AH37" s="309">
        <f t="shared" si="11"/>
        <v>0</v>
      </c>
      <c r="AI37" s="442">
        <f t="shared" si="11"/>
        <v>0</v>
      </c>
      <c r="AJ37"/>
      <c r="AK37"/>
      <c r="AL37"/>
    </row>
    <row r="38" spans="1:38" s="290" customFormat="1" ht="17.25" customHeight="1">
      <c r="A38" s="1261"/>
      <c r="B38" s="1506"/>
      <c r="C38" s="291"/>
      <c r="D38" s="301">
        <f t="shared" si="0"/>
        <v>0</v>
      </c>
      <c r="E38" s="292"/>
      <c r="F38" s="291"/>
      <c r="G38" s="301">
        <f t="shared" si="1"/>
        <v>0</v>
      </c>
      <c r="H38" s="305"/>
      <c r="I38" s="291"/>
      <c r="J38" s="301">
        <f t="shared" si="2"/>
        <v>0</v>
      </c>
      <c r="K38" s="305"/>
      <c r="L38" s="291"/>
      <c r="M38" s="301">
        <f t="shared" si="3"/>
        <v>0</v>
      </c>
      <c r="N38" s="305"/>
      <c r="O38" s="291"/>
      <c r="P38" s="301">
        <f t="shared" si="4"/>
        <v>0</v>
      </c>
      <c r="Q38" s="305"/>
      <c r="R38" s="291"/>
      <c r="S38" s="301">
        <f t="shared" si="5"/>
        <v>0</v>
      </c>
      <c r="T38" s="305"/>
      <c r="U38" s="291"/>
      <c r="V38" s="301">
        <f t="shared" si="6"/>
        <v>0</v>
      </c>
      <c r="W38" s="305"/>
      <c r="X38" s="291"/>
      <c r="Y38" s="301">
        <f t="shared" si="7"/>
        <v>0</v>
      </c>
      <c r="Z38" s="305"/>
      <c r="AA38" s="291"/>
      <c r="AB38" s="301">
        <f t="shared" si="8"/>
        <v>0</v>
      </c>
      <c r="AC38" s="305"/>
      <c r="AD38" s="291"/>
      <c r="AE38" s="301">
        <f t="shared" si="9"/>
        <v>0</v>
      </c>
      <c r="AF38" s="305"/>
      <c r="AG38" s="308">
        <f t="shared" si="11"/>
        <v>0</v>
      </c>
      <c r="AH38" s="309">
        <f t="shared" si="11"/>
        <v>0</v>
      </c>
      <c r="AI38" s="442">
        <f t="shared" si="11"/>
        <v>0</v>
      </c>
      <c r="AJ38"/>
      <c r="AK38"/>
      <c r="AL38"/>
    </row>
    <row r="39" spans="1:38" s="290" customFormat="1" ht="17.25" customHeight="1">
      <c r="A39" s="1261"/>
      <c r="B39" s="1506"/>
      <c r="C39" s="291"/>
      <c r="D39" s="301">
        <f t="shared" si="0"/>
        <v>0</v>
      </c>
      <c r="E39" s="292"/>
      <c r="F39" s="291"/>
      <c r="G39" s="301">
        <f t="shared" si="1"/>
        <v>0</v>
      </c>
      <c r="H39" s="305"/>
      <c r="I39" s="291"/>
      <c r="J39" s="301">
        <f t="shared" si="2"/>
        <v>0</v>
      </c>
      <c r="K39" s="305"/>
      <c r="L39" s="291"/>
      <c r="M39" s="301">
        <f t="shared" si="3"/>
        <v>0</v>
      </c>
      <c r="N39" s="305"/>
      <c r="O39" s="291"/>
      <c r="P39" s="301">
        <f t="shared" si="4"/>
        <v>0</v>
      </c>
      <c r="Q39" s="305"/>
      <c r="R39" s="291"/>
      <c r="S39" s="301">
        <f t="shared" si="5"/>
        <v>0</v>
      </c>
      <c r="T39" s="305"/>
      <c r="U39" s="291"/>
      <c r="V39" s="301">
        <f t="shared" si="6"/>
        <v>0</v>
      </c>
      <c r="W39" s="305"/>
      <c r="X39" s="291"/>
      <c r="Y39" s="301">
        <f t="shared" si="7"/>
        <v>0</v>
      </c>
      <c r="Z39" s="305"/>
      <c r="AA39" s="291"/>
      <c r="AB39" s="301">
        <f t="shared" si="8"/>
        <v>0</v>
      </c>
      <c r="AC39" s="305"/>
      <c r="AD39" s="291"/>
      <c r="AE39" s="301">
        <f t="shared" si="9"/>
        <v>0</v>
      </c>
      <c r="AF39" s="305"/>
      <c r="AG39" s="308">
        <f t="shared" si="11"/>
        <v>0</v>
      </c>
      <c r="AH39" s="309">
        <f t="shared" si="11"/>
        <v>0</v>
      </c>
      <c r="AI39" s="442">
        <f t="shared" si="11"/>
        <v>0</v>
      </c>
      <c r="AJ39"/>
      <c r="AK39"/>
      <c r="AL39"/>
    </row>
    <row r="40" spans="1:38" s="290" customFormat="1" ht="17.25" customHeight="1">
      <c r="A40" s="1261"/>
      <c r="B40" s="1506"/>
      <c r="C40" s="291"/>
      <c r="D40" s="301">
        <f t="shared" si="0"/>
        <v>0</v>
      </c>
      <c r="E40" s="292"/>
      <c r="F40" s="291"/>
      <c r="G40" s="301">
        <f t="shared" si="1"/>
        <v>0</v>
      </c>
      <c r="H40" s="305"/>
      <c r="I40" s="291"/>
      <c r="J40" s="301">
        <f t="shared" si="2"/>
        <v>0</v>
      </c>
      <c r="K40" s="305"/>
      <c r="L40" s="291"/>
      <c r="M40" s="301">
        <f t="shared" si="3"/>
        <v>0</v>
      </c>
      <c r="N40" s="305"/>
      <c r="O40" s="291"/>
      <c r="P40" s="301">
        <f t="shared" si="4"/>
        <v>0</v>
      </c>
      <c r="Q40" s="305"/>
      <c r="R40" s="291"/>
      <c r="S40" s="301">
        <f t="shared" si="5"/>
        <v>0</v>
      </c>
      <c r="T40" s="305"/>
      <c r="U40" s="291"/>
      <c r="V40" s="301">
        <f t="shared" si="6"/>
        <v>0</v>
      </c>
      <c r="W40" s="305"/>
      <c r="X40" s="291"/>
      <c r="Y40" s="301">
        <f t="shared" si="7"/>
        <v>0</v>
      </c>
      <c r="Z40" s="305"/>
      <c r="AA40" s="291"/>
      <c r="AB40" s="301">
        <f t="shared" si="8"/>
        <v>0</v>
      </c>
      <c r="AC40" s="305"/>
      <c r="AD40" s="291"/>
      <c r="AE40" s="301">
        <f t="shared" si="9"/>
        <v>0</v>
      </c>
      <c r="AF40" s="305"/>
      <c r="AG40" s="308">
        <f t="shared" si="11"/>
        <v>0</v>
      </c>
      <c r="AH40" s="309">
        <f t="shared" si="11"/>
        <v>0</v>
      </c>
      <c r="AI40" s="442">
        <f t="shared" si="11"/>
        <v>0</v>
      </c>
      <c r="AJ40"/>
      <c r="AK40"/>
      <c r="AL40"/>
    </row>
    <row r="41" spans="1:38" s="290" customFormat="1" ht="17.25" customHeight="1">
      <c r="A41" s="1261"/>
      <c r="B41" s="1506"/>
      <c r="C41" s="291"/>
      <c r="D41" s="301">
        <f t="shared" si="0"/>
        <v>0</v>
      </c>
      <c r="E41" s="292"/>
      <c r="F41" s="291"/>
      <c r="G41" s="301">
        <f t="shared" si="1"/>
        <v>0</v>
      </c>
      <c r="H41" s="305"/>
      <c r="I41" s="291"/>
      <c r="J41" s="301">
        <f t="shared" si="2"/>
        <v>0</v>
      </c>
      <c r="K41" s="305"/>
      <c r="L41" s="291"/>
      <c r="M41" s="301">
        <f t="shared" si="3"/>
        <v>0</v>
      </c>
      <c r="N41" s="305"/>
      <c r="O41" s="291"/>
      <c r="P41" s="301">
        <f t="shared" si="4"/>
        <v>0</v>
      </c>
      <c r="Q41" s="305"/>
      <c r="R41" s="291"/>
      <c r="S41" s="301">
        <f t="shared" si="5"/>
        <v>0</v>
      </c>
      <c r="T41" s="305"/>
      <c r="U41" s="291"/>
      <c r="V41" s="301">
        <f t="shared" si="6"/>
        <v>0</v>
      </c>
      <c r="W41" s="305"/>
      <c r="X41" s="291"/>
      <c r="Y41" s="301">
        <f t="shared" si="7"/>
        <v>0</v>
      </c>
      <c r="Z41" s="305"/>
      <c r="AA41" s="291"/>
      <c r="AB41" s="301">
        <f t="shared" si="8"/>
        <v>0</v>
      </c>
      <c r="AC41" s="305"/>
      <c r="AD41" s="291"/>
      <c r="AE41" s="301">
        <f t="shared" si="9"/>
        <v>0</v>
      </c>
      <c r="AF41" s="305"/>
      <c r="AG41" s="308">
        <f t="shared" si="11"/>
        <v>0</v>
      </c>
      <c r="AH41" s="309">
        <f t="shared" si="11"/>
        <v>0</v>
      </c>
      <c r="AI41" s="442">
        <f t="shared" si="11"/>
        <v>0</v>
      </c>
      <c r="AJ41"/>
      <c r="AK41"/>
      <c r="AL41"/>
    </row>
    <row r="42" spans="1:38" s="290" customFormat="1" ht="17.25" customHeight="1">
      <c r="A42" s="1261"/>
      <c r="B42" s="1506"/>
      <c r="C42" s="291"/>
      <c r="D42" s="324">
        <f t="shared" si="0"/>
        <v>0</v>
      </c>
      <c r="E42" s="292"/>
      <c r="F42" s="291"/>
      <c r="G42" s="324">
        <f t="shared" si="1"/>
        <v>0</v>
      </c>
      <c r="H42" s="305"/>
      <c r="I42" s="291"/>
      <c r="J42" s="324">
        <f t="shared" si="2"/>
        <v>0</v>
      </c>
      <c r="K42" s="305"/>
      <c r="L42" s="291"/>
      <c r="M42" s="324">
        <f t="shared" si="3"/>
        <v>0</v>
      </c>
      <c r="N42" s="305"/>
      <c r="O42" s="291"/>
      <c r="P42" s="324">
        <f t="shared" si="4"/>
        <v>0</v>
      </c>
      <c r="Q42" s="305"/>
      <c r="R42" s="291"/>
      <c r="S42" s="324">
        <f t="shared" si="5"/>
        <v>0</v>
      </c>
      <c r="T42" s="305"/>
      <c r="U42" s="291"/>
      <c r="V42" s="324">
        <f t="shared" si="6"/>
        <v>0</v>
      </c>
      <c r="W42" s="305"/>
      <c r="X42" s="291"/>
      <c r="Y42" s="324">
        <f t="shared" si="7"/>
        <v>0</v>
      </c>
      <c r="Z42" s="305"/>
      <c r="AA42" s="291"/>
      <c r="AB42" s="324">
        <f t="shared" si="8"/>
        <v>0</v>
      </c>
      <c r="AC42" s="305"/>
      <c r="AD42" s="291"/>
      <c r="AE42" s="324">
        <f t="shared" si="9"/>
        <v>0</v>
      </c>
      <c r="AF42" s="305"/>
      <c r="AG42" s="308">
        <f t="shared" si="11"/>
        <v>0</v>
      </c>
      <c r="AH42" s="325">
        <f t="shared" si="11"/>
        <v>0</v>
      </c>
      <c r="AI42" s="442">
        <f t="shared" si="11"/>
        <v>0</v>
      </c>
      <c r="AJ42"/>
      <c r="AK42"/>
      <c r="AL42"/>
    </row>
    <row r="43" spans="1:38" s="290" customFormat="1" ht="17.25" customHeight="1">
      <c r="A43" s="1261"/>
      <c r="B43" s="1506"/>
      <c r="C43" s="291"/>
      <c r="D43" s="301">
        <f t="shared" ref="D43" si="12">E43-C43</f>
        <v>0</v>
      </c>
      <c r="E43" s="292"/>
      <c r="F43" s="291"/>
      <c r="G43" s="301">
        <f t="shared" ref="G43" si="13">H43-F43</f>
        <v>0</v>
      </c>
      <c r="H43" s="305"/>
      <c r="I43" s="291"/>
      <c r="J43" s="301">
        <f t="shared" ref="J43" si="14">K43-I43</f>
        <v>0</v>
      </c>
      <c r="K43" s="305"/>
      <c r="L43" s="291"/>
      <c r="M43" s="301">
        <f t="shared" ref="M43" si="15">N43-L43</f>
        <v>0</v>
      </c>
      <c r="N43" s="305"/>
      <c r="O43" s="291"/>
      <c r="P43" s="301">
        <f t="shared" ref="P43" si="16">Q43-O43</f>
        <v>0</v>
      </c>
      <c r="Q43" s="305"/>
      <c r="R43" s="291"/>
      <c r="S43" s="301">
        <f t="shared" ref="S43" si="17">T43-R43</f>
        <v>0</v>
      </c>
      <c r="T43" s="305"/>
      <c r="U43" s="291"/>
      <c r="V43" s="301">
        <f t="shared" ref="V43" si="18">W43-U43</f>
        <v>0</v>
      </c>
      <c r="W43" s="305"/>
      <c r="X43" s="291"/>
      <c r="Y43" s="301">
        <f t="shared" ref="Y43" si="19">Z43-X43</f>
        <v>0</v>
      </c>
      <c r="Z43" s="305"/>
      <c r="AA43" s="291"/>
      <c r="AB43" s="301">
        <f t="shared" ref="AB43" si="20">AC43-AA43</f>
        <v>0</v>
      </c>
      <c r="AC43" s="305"/>
      <c r="AD43" s="291"/>
      <c r="AE43" s="301">
        <f t="shared" ref="AE43" si="21">AF43-AD43</f>
        <v>0</v>
      </c>
      <c r="AF43" s="305"/>
      <c r="AG43" s="308">
        <f t="shared" ref="AG43" si="22">SUM(C43,F43,I43,L43,O43,R43,U43,X43,AA43,AD43)</f>
        <v>0</v>
      </c>
      <c r="AH43" s="309">
        <f t="shared" ref="AH43" si="23">SUM(D43,G43,J43,M43,P43,S43,V43,Y43,AB43,AE43)</f>
        <v>0</v>
      </c>
      <c r="AI43" s="442">
        <f t="shared" ref="AI43" si="24">SUM(E43,H43,K43,N43,Q43,T43,W43,Z43,AC43,AF43)</f>
        <v>0</v>
      </c>
      <c r="AJ43"/>
      <c r="AK43"/>
      <c r="AL43"/>
    </row>
    <row r="44" spans="1:38" s="290" customFormat="1" ht="17.25" customHeight="1">
      <c r="A44" s="1261"/>
      <c r="B44" s="1506"/>
      <c r="C44" s="291"/>
      <c r="D44" s="326">
        <f t="shared" si="0"/>
        <v>0</v>
      </c>
      <c r="E44" s="292"/>
      <c r="F44" s="291"/>
      <c r="G44" s="326">
        <f t="shared" si="1"/>
        <v>0</v>
      </c>
      <c r="H44" s="305"/>
      <c r="I44" s="291"/>
      <c r="J44" s="326">
        <f t="shared" si="2"/>
        <v>0</v>
      </c>
      <c r="K44" s="305"/>
      <c r="L44" s="291"/>
      <c r="M44" s="326">
        <f t="shared" si="3"/>
        <v>0</v>
      </c>
      <c r="N44" s="305"/>
      <c r="O44" s="291"/>
      <c r="P44" s="326">
        <f t="shared" si="4"/>
        <v>0</v>
      </c>
      <c r="Q44" s="305"/>
      <c r="R44" s="291"/>
      <c r="S44" s="326">
        <f t="shared" si="5"/>
        <v>0</v>
      </c>
      <c r="T44" s="305"/>
      <c r="U44" s="291"/>
      <c r="V44" s="326">
        <f t="shared" si="6"/>
        <v>0</v>
      </c>
      <c r="W44" s="305"/>
      <c r="X44" s="291"/>
      <c r="Y44" s="326">
        <f t="shared" si="7"/>
        <v>0</v>
      </c>
      <c r="Z44" s="305"/>
      <c r="AA44" s="291"/>
      <c r="AB44" s="326">
        <f t="shared" si="8"/>
        <v>0</v>
      </c>
      <c r="AC44" s="305"/>
      <c r="AD44" s="291"/>
      <c r="AE44" s="326">
        <f t="shared" si="9"/>
        <v>0</v>
      </c>
      <c r="AF44" s="305"/>
      <c r="AG44" s="308">
        <f t="shared" si="11"/>
        <v>0</v>
      </c>
      <c r="AH44" s="327">
        <f t="shared" si="11"/>
        <v>0</v>
      </c>
      <c r="AI44" s="442">
        <f t="shared" si="11"/>
        <v>0</v>
      </c>
      <c r="AJ44"/>
      <c r="AK44"/>
      <c r="AL44"/>
    </row>
    <row r="45" spans="1:38" s="290" customFormat="1" ht="17.25" customHeight="1">
      <c r="A45" s="1261"/>
      <c r="B45" s="1506"/>
      <c r="C45" s="291"/>
      <c r="D45" s="301">
        <f t="shared" si="0"/>
        <v>0</v>
      </c>
      <c r="E45" s="292"/>
      <c r="F45" s="291"/>
      <c r="G45" s="301">
        <f t="shared" si="1"/>
        <v>0</v>
      </c>
      <c r="H45" s="305"/>
      <c r="I45" s="291"/>
      <c r="J45" s="301">
        <f t="shared" si="2"/>
        <v>0</v>
      </c>
      <c r="K45" s="305"/>
      <c r="L45" s="291"/>
      <c r="M45" s="301">
        <f t="shared" si="3"/>
        <v>0</v>
      </c>
      <c r="N45" s="305"/>
      <c r="O45" s="291"/>
      <c r="P45" s="301">
        <f t="shared" si="4"/>
        <v>0</v>
      </c>
      <c r="Q45" s="305"/>
      <c r="R45" s="291"/>
      <c r="S45" s="301">
        <f t="shared" si="5"/>
        <v>0</v>
      </c>
      <c r="T45" s="305"/>
      <c r="U45" s="291"/>
      <c r="V45" s="301">
        <f t="shared" si="6"/>
        <v>0</v>
      </c>
      <c r="W45" s="305"/>
      <c r="X45" s="291"/>
      <c r="Y45" s="301">
        <f t="shared" si="7"/>
        <v>0</v>
      </c>
      <c r="Z45" s="305"/>
      <c r="AA45" s="291"/>
      <c r="AB45" s="301">
        <f t="shared" si="8"/>
        <v>0</v>
      </c>
      <c r="AC45" s="305"/>
      <c r="AD45" s="291"/>
      <c r="AE45" s="301">
        <f t="shared" si="9"/>
        <v>0</v>
      </c>
      <c r="AF45" s="305"/>
      <c r="AG45" s="308">
        <f t="shared" si="11"/>
        <v>0</v>
      </c>
      <c r="AH45" s="309">
        <f t="shared" si="11"/>
        <v>0</v>
      </c>
      <c r="AI45" s="442">
        <f t="shared" si="11"/>
        <v>0</v>
      </c>
      <c r="AJ45"/>
      <c r="AK45"/>
      <c r="AL45"/>
    </row>
    <row r="46" spans="1:38" s="290" customFormat="1" ht="17.25" customHeight="1">
      <c r="A46" s="1261"/>
      <c r="B46" s="1506"/>
      <c r="C46" s="291"/>
      <c r="D46" s="301">
        <f t="shared" si="0"/>
        <v>0</v>
      </c>
      <c r="E46" s="292"/>
      <c r="F46" s="291"/>
      <c r="G46" s="301">
        <f t="shared" si="1"/>
        <v>0</v>
      </c>
      <c r="H46" s="305"/>
      <c r="I46" s="291"/>
      <c r="J46" s="301">
        <f t="shared" si="2"/>
        <v>0</v>
      </c>
      <c r="K46" s="305"/>
      <c r="L46" s="291"/>
      <c r="M46" s="301">
        <f t="shared" si="3"/>
        <v>0</v>
      </c>
      <c r="N46" s="305"/>
      <c r="O46" s="291"/>
      <c r="P46" s="301">
        <f t="shared" si="4"/>
        <v>0</v>
      </c>
      <c r="Q46" s="305"/>
      <c r="R46" s="291"/>
      <c r="S46" s="301">
        <f t="shared" si="5"/>
        <v>0</v>
      </c>
      <c r="T46" s="305"/>
      <c r="U46" s="291"/>
      <c r="V46" s="301">
        <f t="shared" si="6"/>
        <v>0</v>
      </c>
      <c r="W46" s="305"/>
      <c r="X46" s="291"/>
      <c r="Y46" s="301">
        <f t="shared" si="7"/>
        <v>0</v>
      </c>
      <c r="Z46" s="305"/>
      <c r="AA46" s="291"/>
      <c r="AB46" s="301">
        <f t="shared" si="8"/>
        <v>0</v>
      </c>
      <c r="AC46" s="305"/>
      <c r="AD46" s="291"/>
      <c r="AE46" s="301">
        <f t="shared" si="9"/>
        <v>0</v>
      </c>
      <c r="AF46" s="305"/>
      <c r="AG46" s="308">
        <f t="shared" si="11"/>
        <v>0</v>
      </c>
      <c r="AH46" s="309">
        <f t="shared" si="11"/>
        <v>0</v>
      </c>
      <c r="AI46" s="442">
        <f t="shared" si="11"/>
        <v>0</v>
      </c>
      <c r="AJ46"/>
      <c r="AK46"/>
      <c r="AL46"/>
    </row>
    <row r="47" spans="1:38" s="290" customFormat="1" ht="17.25" customHeight="1">
      <c r="A47" s="1261"/>
      <c r="B47" s="1506"/>
      <c r="C47" s="291"/>
      <c r="D47" s="301">
        <f t="shared" si="0"/>
        <v>0</v>
      </c>
      <c r="E47" s="292"/>
      <c r="F47" s="291"/>
      <c r="G47" s="301">
        <f t="shared" si="1"/>
        <v>0</v>
      </c>
      <c r="H47" s="305"/>
      <c r="I47" s="291"/>
      <c r="J47" s="301">
        <f t="shared" si="2"/>
        <v>0</v>
      </c>
      <c r="K47" s="305"/>
      <c r="L47" s="291"/>
      <c r="M47" s="301">
        <f t="shared" si="3"/>
        <v>0</v>
      </c>
      <c r="N47" s="305"/>
      <c r="O47" s="291"/>
      <c r="P47" s="301">
        <f t="shared" si="4"/>
        <v>0</v>
      </c>
      <c r="Q47" s="305"/>
      <c r="R47" s="291"/>
      <c r="S47" s="301">
        <f t="shared" si="5"/>
        <v>0</v>
      </c>
      <c r="T47" s="305"/>
      <c r="U47" s="291"/>
      <c r="V47" s="301">
        <f t="shared" si="6"/>
        <v>0</v>
      </c>
      <c r="W47" s="305"/>
      <c r="X47" s="291"/>
      <c r="Y47" s="301">
        <f t="shared" si="7"/>
        <v>0</v>
      </c>
      <c r="Z47" s="305"/>
      <c r="AA47" s="291"/>
      <c r="AB47" s="301">
        <f t="shared" si="8"/>
        <v>0</v>
      </c>
      <c r="AC47" s="305"/>
      <c r="AD47" s="291"/>
      <c r="AE47" s="301">
        <f t="shared" si="9"/>
        <v>0</v>
      </c>
      <c r="AF47" s="305"/>
      <c r="AG47" s="308">
        <f t="shared" si="11"/>
        <v>0</v>
      </c>
      <c r="AH47" s="309">
        <f t="shared" si="11"/>
        <v>0</v>
      </c>
      <c r="AI47" s="442">
        <f t="shared" si="11"/>
        <v>0</v>
      </c>
      <c r="AJ47"/>
      <c r="AK47"/>
      <c r="AL47"/>
    </row>
    <row r="48" spans="1:38" s="290" customFormat="1" ht="17.25" customHeight="1">
      <c r="A48" s="1261"/>
      <c r="B48" s="1506"/>
      <c r="C48" s="291"/>
      <c r="D48" s="301">
        <f t="shared" si="0"/>
        <v>0</v>
      </c>
      <c r="E48" s="292"/>
      <c r="F48" s="291"/>
      <c r="G48" s="301">
        <f t="shared" si="1"/>
        <v>0</v>
      </c>
      <c r="H48" s="305"/>
      <c r="I48" s="291"/>
      <c r="J48" s="301">
        <f t="shared" si="2"/>
        <v>0</v>
      </c>
      <c r="K48" s="305"/>
      <c r="L48" s="291"/>
      <c r="M48" s="301">
        <f t="shared" si="3"/>
        <v>0</v>
      </c>
      <c r="N48" s="305"/>
      <c r="O48" s="291"/>
      <c r="P48" s="301">
        <f t="shared" si="4"/>
        <v>0</v>
      </c>
      <c r="Q48" s="305"/>
      <c r="R48" s="291"/>
      <c r="S48" s="301">
        <f t="shared" si="5"/>
        <v>0</v>
      </c>
      <c r="T48" s="305"/>
      <c r="U48" s="291"/>
      <c r="V48" s="301">
        <f t="shared" si="6"/>
        <v>0</v>
      </c>
      <c r="W48" s="305"/>
      <c r="X48" s="291"/>
      <c r="Y48" s="301">
        <f t="shared" si="7"/>
        <v>0</v>
      </c>
      <c r="Z48" s="305"/>
      <c r="AA48" s="291"/>
      <c r="AB48" s="301">
        <f t="shared" si="8"/>
        <v>0</v>
      </c>
      <c r="AC48" s="305"/>
      <c r="AD48" s="291"/>
      <c r="AE48" s="301">
        <f t="shared" si="9"/>
        <v>0</v>
      </c>
      <c r="AF48" s="305"/>
      <c r="AG48" s="308">
        <f t="shared" si="11"/>
        <v>0</v>
      </c>
      <c r="AH48" s="309">
        <f t="shared" si="11"/>
        <v>0</v>
      </c>
      <c r="AI48" s="442">
        <f t="shared" si="11"/>
        <v>0</v>
      </c>
      <c r="AJ48"/>
      <c r="AK48"/>
      <c r="AL48"/>
    </row>
    <row r="49" spans="1:38" s="290" customFormat="1" ht="17.25" customHeight="1">
      <c r="A49" s="1261"/>
      <c r="B49" s="1506"/>
      <c r="C49" s="291"/>
      <c r="D49" s="301">
        <f t="shared" si="0"/>
        <v>0</v>
      </c>
      <c r="E49" s="292"/>
      <c r="F49" s="291"/>
      <c r="G49" s="301">
        <f t="shared" si="1"/>
        <v>0</v>
      </c>
      <c r="H49" s="305"/>
      <c r="I49" s="291"/>
      <c r="J49" s="301">
        <f t="shared" si="2"/>
        <v>0</v>
      </c>
      <c r="K49" s="305"/>
      <c r="L49" s="291"/>
      <c r="M49" s="301">
        <f t="shared" si="3"/>
        <v>0</v>
      </c>
      <c r="N49" s="305"/>
      <c r="O49" s="291"/>
      <c r="P49" s="301">
        <f t="shared" si="4"/>
        <v>0</v>
      </c>
      <c r="Q49" s="305"/>
      <c r="R49" s="291"/>
      <c r="S49" s="301">
        <f t="shared" si="5"/>
        <v>0</v>
      </c>
      <c r="T49" s="305"/>
      <c r="U49" s="291"/>
      <c r="V49" s="301">
        <f t="shared" si="6"/>
        <v>0</v>
      </c>
      <c r="W49" s="305"/>
      <c r="X49" s="291"/>
      <c r="Y49" s="301">
        <f t="shared" si="7"/>
        <v>0</v>
      </c>
      <c r="Z49" s="305"/>
      <c r="AA49" s="291"/>
      <c r="AB49" s="301">
        <f t="shared" si="8"/>
        <v>0</v>
      </c>
      <c r="AC49" s="305"/>
      <c r="AD49" s="291"/>
      <c r="AE49" s="301">
        <f t="shared" si="9"/>
        <v>0</v>
      </c>
      <c r="AF49" s="305"/>
      <c r="AG49" s="308">
        <f t="shared" si="11"/>
        <v>0</v>
      </c>
      <c r="AH49" s="309">
        <f t="shared" si="11"/>
        <v>0</v>
      </c>
      <c r="AI49" s="442">
        <f t="shared" si="11"/>
        <v>0</v>
      </c>
      <c r="AJ49"/>
      <c r="AK49"/>
      <c r="AL49"/>
    </row>
    <row r="50" spans="1:38" s="290" customFormat="1" ht="17.25" customHeight="1">
      <c r="A50" s="1261"/>
      <c r="B50" s="1506"/>
      <c r="C50" s="291"/>
      <c r="D50" s="301">
        <f t="shared" si="0"/>
        <v>0</v>
      </c>
      <c r="E50" s="292"/>
      <c r="F50" s="291"/>
      <c r="G50" s="301">
        <f t="shared" si="1"/>
        <v>0</v>
      </c>
      <c r="H50" s="305"/>
      <c r="I50" s="291"/>
      <c r="J50" s="301">
        <f t="shared" si="2"/>
        <v>0</v>
      </c>
      <c r="K50" s="305"/>
      <c r="L50" s="291"/>
      <c r="M50" s="301">
        <f t="shared" si="3"/>
        <v>0</v>
      </c>
      <c r="N50" s="305"/>
      <c r="O50" s="291"/>
      <c r="P50" s="301">
        <f t="shared" si="4"/>
        <v>0</v>
      </c>
      <c r="Q50" s="305"/>
      <c r="R50" s="291"/>
      <c r="S50" s="301">
        <f t="shared" si="5"/>
        <v>0</v>
      </c>
      <c r="T50" s="305"/>
      <c r="U50" s="291"/>
      <c r="V50" s="301">
        <f t="shared" si="6"/>
        <v>0</v>
      </c>
      <c r="W50" s="305"/>
      <c r="X50" s="291"/>
      <c r="Y50" s="301">
        <f t="shared" si="7"/>
        <v>0</v>
      </c>
      <c r="Z50" s="305"/>
      <c r="AA50" s="291"/>
      <c r="AB50" s="301">
        <f t="shared" si="8"/>
        <v>0</v>
      </c>
      <c r="AC50" s="305"/>
      <c r="AD50" s="291"/>
      <c r="AE50" s="301">
        <f t="shared" si="9"/>
        <v>0</v>
      </c>
      <c r="AF50" s="305"/>
      <c r="AG50" s="308">
        <f t="shared" si="11"/>
        <v>0</v>
      </c>
      <c r="AH50" s="309">
        <f t="shared" si="11"/>
        <v>0</v>
      </c>
      <c r="AI50" s="442">
        <f t="shared" si="11"/>
        <v>0</v>
      </c>
      <c r="AJ50"/>
      <c r="AK50"/>
      <c r="AL50"/>
    </row>
    <row r="51" spans="1:38" s="290" customFormat="1" ht="17.25" customHeight="1">
      <c r="A51" s="1261"/>
      <c r="B51" s="1506"/>
      <c r="C51" s="291"/>
      <c r="D51" s="301">
        <f t="shared" si="0"/>
        <v>0</v>
      </c>
      <c r="E51" s="292"/>
      <c r="F51" s="291"/>
      <c r="G51" s="301">
        <f t="shared" si="1"/>
        <v>0</v>
      </c>
      <c r="H51" s="305"/>
      <c r="I51" s="291"/>
      <c r="J51" s="301">
        <f t="shared" si="2"/>
        <v>0</v>
      </c>
      <c r="K51" s="305"/>
      <c r="L51" s="291"/>
      <c r="M51" s="301">
        <f t="shared" si="3"/>
        <v>0</v>
      </c>
      <c r="N51" s="305"/>
      <c r="O51" s="291"/>
      <c r="P51" s="301">
        <f t="shared" si="4"/>
        <v>0</v>
      </c>
      <c r="Q51" s="305"/>
      <c r="R51" s="291"/>
      <c r="S51" s="301">
        <f t="shared" si="5"/>
        <v>0</v>
      </c>
      <c r="T51" s="305"/>
      <c r="U51" s="291"/>
      <c r="V51" s="301">
        <f t="shared" si="6"/>
        <v>0</v>
      </c>
      <c r="W51" s="305"/>
      <c r="X51" s="291"/>
      <c r="Y51" s="301">
        <f t="shared" si="7"/>
        <v>0</v>
      </c>
      <c r="Z51" s="305"/>
      <c r="AA51" s="291"/>
      <c r="AB51" s="301">
        <f t="shared" si="8"/>
        <v>0</v>
      </c>
      <c r="AC51" s="305"/>
      <c r="AD51" s="291"/>
      <c r="AE51" s="301">
        <f t="shared" si="9"/>
        <v>0</v>
      </c>
      <c r="AF51" s="305"/>
      <c r="AG51" s="308">
        <f t="shared" si="11"/>
        <v>0</v>
      </c>
      <c r="AH51" s="309">
        <f t="shared" si="11"/>
        <v>0</v>
      </c>
      <c r="AI51" s="442">
        <f t="shared" si="11"/>
        <v>0</v>
      </c>
      <c r="AJ51"/>
      <c r="AK51"/>
      <c r="AL51"/>
    </row>
    <row r="52" spans="1:38" s="290" customFormat="1" ht="17.25" customHeight="1">
      <c r="A52" s="1261"/>
      <c r="B52" s="1506"/>
      <c r="C52" s="291"/>
      <c r="D52" s="301">
        <f t="shared" si="0"/>
        <v>0</v>
      </c>
      <c r="E52" s="292"/>
      <c r="F52" s="291"/>
      <c r="G52" s="301">
        <f t="shared" si="1"/>
        <v>0</v>
      </c>
      <c r="H52" s="305"/>
      <c r="I52" s="291"/>
      <c r="J52" s="301">
        <f t="shared" si="2"/>
        <v>0</v>
      </c>
      <c r="K52" s="305"/>
      <c r="L52" s="291"/>
      <c r="M52" s="301">
        <f t="shared" si="3"/>
        <v>0</v>
      </c>
      <c r="N52" s="305"/>
      <c r="O52" s="291"/>
      <c r="P52" s="301">
        <f t="shared" si="4"/>
        <v>0</v>
      </c>
      <c r="Q52" s="305"/>
      <c r="R52" s="291"/>
      <c r="S52" s="301">
        <f t="shared" si="5"/>
        <v>0</v>
      </c>
      <c r="T52" s="305"/>
      <c r="U52" s="291"/>
      <c r="V52" s="301">
        <f t="shared" si="6"/>
        <v>0</v>
      </c>
      <c r="W52" s="305"/>
      <c r="X52" s="291"/>
      <c r="Y52" s="301">
        <f t="shared" si="7"/>
        <v>0</v>
      </c>
      <c r="Z52" s="305"/>
      <c r="AA52" s="291"/>
      <c r="AB52" s="301">
        <f t="shared" si="8"/>
        <v>0</v>
      </c>
      <c r="AC52" s="305"/>
      <c r="AD52" s="291"/>
      <c r="AE52" s="301">
        <f t="shared" si="9"/>
        <v>0</v>
      </c>
      <c r="AF52" s="305"/>
      <c r="AG52" s="308">
        <f t="shared" si="11"/>
        <v>0</v>
      </c>
      <c r="AH52" s="309">
        <f t="shared" si="11"/>
        <v>0</v>
      </c>
      <c r="AI52" s="442">
        <f t="shared" si="11"/>
        <v>0</v>
      </c>
      <c r="AJ52"/>
      <c r="AK52"/>
      <c r="AL52"/>
    </row>
    <row r="53" spans="1:38" s="290" customFormat="1" ht="17.25" customHeight="1">
      <c r="A53" s="1261"/>
      <c r="B53" s="1506"/>
      <c r="C53" s="291"/>
      <c r="D53" s="301">
        <f t="shared" si="0"/>
        <v>0</v>
      </c>
      <c r="E53" s="292"/>
      <c r="F53" s="304"/>
      <c r="G53" s="301">
        <f t="shared" si="1"/>
        <v>0</v>
      </c>
      <c r="H53" s="305"/>
      <c r="I53" s="304"/>
      <c r="J53" s="301">
        <f t="shared" si="2"/>
        <v>0</v>
      </c>
      <c r="K53" s="305"/>
      <c r="L53" s="304"/>
      <c r="M53" s="301">
        <f t="shared" si="3"/>
        <v>0</v>
      </c>
      <c r="N53" s="305"/>
      <c r="O53" s="304"/>
      <c r="P53" s="301">
        <f t="shared" si="4"/>
        <v>0</v>
      </c>
      <c r="Q53" s="305"/>
      <c r="R53" s="304"/>
      <c r="S53" s="301">
        <f t="shared" si="5"/>
        <v>0</v>
      </c>
      <c r="T53" s="305"/>
      <c r="U53" s="304"/>
      <c r="V53" s="301">
        <f t="shared" si="6"/>
        <v>0</v>
      </c>
      <c r="W53" s="305"/>
      <c r="X53" s="304"/>
      <c r="Y53" s="301">
        <f t="shared" si="7"/>
        <v>0</v>
      </c>
      <c r="Z53" s="305"/>
      <c r="AA53" s="304"/>
      <c r="AB53" s="301">
        <f t="shared" si="8"/>
        <v>0</v>
      </c>
      <c r="AC53" s="305"/>
      <c r="AD53" s="304"/>
      <c r="AE53" s="301">
        <f t="shared" si="9"/>
        <v>0</v>
      </c>
      <c r="AF53" s="305"/>
      <c r="AG53" s="308">
        <f t="shared" si="11"/>
        <v>0</v>
      </c>
      <c r="AH53" s="309">
        <f t="shared" si="11"/>
        <v>0</v>
      </c>
      <c r="AI53" s="442">
        <f t="shared" si="11"/>
        <v>0</v>
      </c>
      <c r="AJ53"/>
      <c r="AK53"/>
      <c r="AL53"/>
    </row>
    <row r="54" spans="1:38" s="290" customFormat="1" ht="17.25" customHeight="1">
      <c r="A54" s="1261"/>
      <c r="B54" s="1506"/>
      <c r="C54" s="291"/>
      <c r="D54" s="301">
        <f t="shared" si="0"/>
        <v>0</v>
      </c>
      <c r="E54" s="292"/>
      <c r="F54" s="291"/>
      <c r="G54" s="301">
        <f t="shared" si="1"/>
        <v>0</v>
      </c>
      <c r="H54" s="292"/>
      <c r="I54" s="291"/>
      <c r="J54" s="301">
        <f t="shared" si="2"/>
        <v>0</v>
      </c>
      <c r="K54" s="292"/>
      <c r="L54" s="291"/>
      <c r="M54" s="301">
        <f t="shared" si="3"/>
        <v>0</v>
      </c>
      <c r="N54" s="292"/>
      <c r="O54" s="291"/>
      <c r="P54" s="301">
        <f t="shared" si="4"/>
        <v>0</v>
      </c>
      <c r="Q54" s="292"/>
      <c r="R54" s="291"/>
      <c r="S54" s="301">
        <f t="shared" si="5"/>
        <v>0</v>
      </c>
      <c r="T54" s="292"/>
      <c r="U54" s="291"/>
      <c r="V54" s="301">
        <f t="shared" si="6"/>
        <v>0</v>
      </c>
      <c r="W54" s="292"/>
      <c r="X54" s="291"/>
      <c r="Y54" s="301">
        <f t="shared" si="7"/>
        <v>0</v>
      </c>
      <c r="Z54" s="292"/>
      <c r="AA54" s="291"/>
      <c r="AB54" s="301">
        <f t="shared" si="8"/>
        <v>0</v>
      </c>
      <c r="AC54" s="292"/>
      <c r="AD54" s="291"/>
      <c r="AE54" s="301">
        <f t="shared" si="9"/>
        <v>0</v>
      </c>
      <c r="AF54" s="292"/>
      <c r="AG54" s="308">
        <f t="shared" si="11"/>
        <v>0</v>
      </c>
      <c r="AH54" s="309">
        <f t="shared" si="11"/>
        <v>0</v>
      </c>
      <c r="AI54" s="442">
        <f t="shared" si="11"/>
        <v>0</v>
      </c>
    </row>
    <row r="55" spans="1:38" s="290" customFormat="1" ht="17.25" customHeight="1">
      <c r="A55" s="1261"/>
      <c r="B55" s="1506"/>
      <c r="C55" s="291"/>
      <c r="D55" s="301">
        <f t="shared" ref="D55" si="25">E55-C55</f>
        <v>0</v>
      </c>
      <c r="E55" s="292"/>
      <c r="F55" s="291"/>
      <c r="G55" s="301">
        <f t="shared" ref="G55" si="26">H55-F55</f>
        <v>0</v>
      </c>
      <c r="H55" s="292"/>
      <c r="I55" s="291"/>
      <c r="J55" s="301">
        <f t="shared" ref="J55" si="27">K55-I55</f>
        <v>0</v>
      </c>
      <c r="K55" s="292"/>
      <c r="L55" s="291"/>
      <c r="M55" s="301">
        <f t="shared" ref="M55" si="28">N55-L55</f>
        <v>0</v>
      </c>
      <c r="N55" s="292"/>
      <c r="O55" s="291"/>
      <c r="P55" s="301">
        <f t="shared" ref="P55" si="29">Q55-O55</f>
        <v>0</v>
      </c>
      <c r="Q55" s="292"/>
      <c r="R55" s="291"/>
      <c r="S55" s="301">
        <f t="shared" ref="S55" si="30">T55-R55</f>
        <v>0</v>
      </c>
      <c r="T55" s="292"/>
      <c r="U55" s="291"/>
      <c r="V55" s="301">
        <f t="shared" ref="V55" si="31">W55-U55</f>
        <v>0</v>
      </c>
      <c r="W55" s="292"/>
      <c r="X55" s="291"/>
      <c r="Y55" s="301">
        <f t="shared" ref="Y55" si="32">Z55-X55</f>
        <v>0</v>
      </c>
      <c r="Z55" s="292"/>
      <c r="AA55" s="291"/>
      <c r="AB55" s="301">
        <f t="shared" ref="AB55" si="33">AC55-AA55</f>
        <v>0</v>
      </c>
      <c r="AC55" s="292"/>
      <c r="AD55" s="291"/>
      <c r="AE55" s="301">
        <f t="shared" ref="AE55" si="34">AF55-AD55</f>
        <v>0</v>
      </c>
      <c r="AF55" s="292"/>
      <c r="AG55" s="308">
        <f t="shared" ref="AG55" si="35">SUM(C55,F55,I55,L55,O55,R55,U55,X55,AA55,AD55)</f>
        <v>0</v>
      </c>
      <c r="AH55" s="309">
        <f t="shared" ref="AH55" si="36">SUM(D55,G55,J55,M55,P55,S55,V55,Y55,AB55,AE55)</f>
        <v>0</v>
      </c>
      <c r="AI55" s="442">
        <f t="shared" ref="AI55" si="37">SUM(E55,H55,K55,N55,Q55,T55,W55,Z55,AC55,AF55)</f>
        <v>0</v>
      </c>
    </row>
    <row r="56" spans="1:38" s="290" customFormat="1" ht="17.25" customHeight="1">
      <c r="A56" s="1361" t="s">
        <v>304</v>
      </c>
      <c r="B56" s="1507"/>
      <c r="C56" s="322"/>
      <c r="D56" s="328"/>
      <c r="E56" s="323"/>
      <c r="F56" s="322"/>
      <c r="G56" s="328"/>
      <c r="H56" s="345"/>
      <c r="I56" s="322"/>
      <c r="J56" s="328"/>
      <c r="K56" s="345"/>
      <c r="L56" s="322"/>
      <c r="M56" s="328"/>
      <c r="N56" s="345"/>
      <c r="O56" s="322"/>
      <c r="P56" s="328"/>
      <c r="Q56" s="345"/>
      <c r="R56" s="322"/>
      <c r="S56" s="328"/>
      <c r="T56" s="345"/>
      <c r="U56" s="322"/>
      <c r="V56" s="328"/>
      <c r="W56" s="345"/>
      <c r="X56" s="322"/>
      <c r="Y56" s="328"/>
      <c r="Z56" s="345"/>
      <c r="AA56" s="322"/>
      <c r="AB56" s="328"/>
      <c r="AC56" s="345"/>
      <c r="AD56" s="322"/>
      <c r="AE56" s="328"/>
      <c r="AF56" s="345"/>
      <c r="AG56" s="308"/>
      <c r="AH56" s="329"/>
      <c r="AI56" s="344"/>
      <c r="AJ56"/>
      <c r="AK56"/>
      <c r="AL56"/>
    </row>
    <row r="57" spans="1:38" s="290" customFormat="1" ht="17.25" customHeight="1">
      <c r="A57" s="1261"/>
      <c r="B57" s="1506"/>
      <c r="C57" s="291"/>
      <c r="D57" s="301">
        <f t="shared" si="0"/>
        <v>0</v>
      </c>
      <c r="E57" s="292"/>
      <c r="F57" s="291"/>
      <c r="G57" s="301">
        <f t="shared" si="1"/>
        <v>0</v>
      </c>
      <c r="H57" s="305"/>
      <c r="I57" s="291"/>
      <c r="J57" s="301">
        <f t="shared" si="2"/>
        <v>0</v>
      </c>
      <c r="K57" s="305"/>
      <c r="L57" s="291"/>
      <c r="M57" s="301">
        <f t="shared" si="3"/>
        <v>0</v>
      </c>
      <c r="N57" s="305"/>
      <c r="O57" s="291"/>
      <c r="P57" s="301">
        <f t="shared" si="4"/>
        <v>0</v>
      </c>
      <c r="Q57" s="305"/>
      <c r="R57" s="291"/>
      <c r="S57" s="301">
        <f t="shared" si="5"/>
        <v>0</v>
      </c>
      <c r="T57" s="305"/>
      <c r="U57" s="291"/>
      <c r="V57" s="301">
        <f t="shared" si="6"/>
        <v>0</v>
      </c>
      <c r="W57" s="305"/>
      <c r="X57" s="291"/>
      <c r="Y57" s="301">
        <f t="shared" si="7"/>
        <v>0</v>
      </c>
      <c r="Z57" s="305"/>
      <c r="AA57" s="291"/>
      <c r="AB57" s="301">
        <f t="shared" si="8"/>
        <v>0</v>
      </c>
      <c r="AC57" s="305"/>
      <c r="AD57" s="291"/>
      <c r="AE57" s="301">
        <f t="shared" si="9"/>
        <v>0</v>
      </c>
      <c r="AF57" s="305"/>
      <c r="AG57" s="308">
        <f t="shared" si="11"/>
        <v>0</v>
      </c>
      <c r="AH57" s="309">
        <f t="shared" si="11"/>
        <v>0</v>
      </c>
      <c r="AI57" s="442">
        <f t="shared" si="11"/>
        <v>0</v>
      </c>
      <c r="AJ57"/>
      <c r="AK57"/>
      <c r="AL57"/>
    </row>
    <row r="58" spans="1:38" s="290" customFormat="1" ht="17.25" customHeight="1">
      <c r="A58" s="1261"/>
      <c r="B58" s="1506"/>
      <c r="C58" s="291"/>
      <c r="D58" s="301">
        <f t="shared" si="0"/>
        <v>0</v>
      </c>
      <c r="E58" s="292"/>
      <c r="F58" s="291"/>
      <c r="G58" s="301">
        <f t="shared" si="1"/>
        <v>0</v>
      </c>
      <c r="H58" s="305"/>
      <c r="I58" s="291"/>
      <c r="J58" s="301">
        <f t="shared" si="2"/>
        <v>0</v>
      </c>
      <c r="K58" s="305"/>
      <c r="L58" s="291"/>
      <c r="M58" s="301">
        <f t="shared" si="3"/>
        <v>0</v>
      </c>
      <c r="N58" s="305"/>
      <c r="O58" s="291"/>
      <c r="P58" s="301">
        <f t="shared" si="4"/>
        <v>0</v>
      </c>
      <c r="Q58" s="305"/>
      <c r="R58" s="291"/>
      <c r="S58" s="301">
        <f t="shared" si="5"/>
        <v>0</v>
      </c>
      <c r="T58" s="305"/>
      <c r="U58" s="291"/>
      <c r="V58" s="301">
        <f t="shared" si="6"/>
        <v>0</v>
      </c>
      <c r="W58" s="305"/>
      <c r="X58" s="291"/>
      <c r="Y58" s="301">
        <f t="shared" si="7"/>
        <v>0</v>
      </c>
      <c r="Z58" s="305"/>
      <c r="AA58" s="291"/>
      <c r="AB58" s="301">
        <f t="shared" si="8"/>
        <v>0</v>
      </c>
      <c r="AC58" s="305"/>
      <c r="AD58" s="291"/>
      <c r="AE58" s="301">
        <f t="shared" si="9"/>
        <v>0</v>
      </c>
      <c r="AF58" s="305"/>
      <c r="AG58" s="308">
        <f t="shared" si="11"/>
        <v>0</v>
      </c>
      <c r="AH58" s="309">
        <f t="shared" si="11"/>
        <v>0</v>
      </c>
      <c r="AI58" s="442">
        <f t="shared" si="11"/>
        <v>0</v>
      </c>
      <c r="AJ58"/>
      <c r="AK58"/>
      <c r="AL58"/>
    </row>
    <row r="59" spans="1:38" s="290" customFormat="1" ht="17.25" customHeight="1">
      <c r="A59" s="1261"/>
      <c r="B59" s="1506"/>
      <c r="C59" s="291"/>
      <c r="D59" s="301">
        <f t="shared" si="0"/>
        <v>0</v>
      </c>
      <c r="E59" s="292"/>
      <c r="F59" s="291"/>
      <c r="G59" s="301">
        <f t="shared" si="1"/>
        <v>0</v>
      </c>
      <c r="H59" s="305"/>
      <c r="I59" s="291"/>
      <c r="J59" s="301">
        <f t="shared" si="2"/>
        <v>0</v>
      </c>
      <c r="K59" s="305"/>
      <c r="L59" s="291"/>
      <c r="M59" s="301">
        <f t="shared" si="3"/>
        <v>0</v>
      </c>
      <c r="N59" s="305"/>
      <c r="O59" s="291"/>
      <c r="P59" s="301">
        <f t="shared" si="4"/>
        <v>0</v>
      </c>
      <c r="Q59" s="305"/>
      <c r="R59" s="291"/>
      <c r="S59" s="301">
        <f t="shared" si="5"/>
        <v>0</v>
      </c>
      <c r="T59" s="305"/>
      <c r="U59" s="291"/>
      <c r="V59" s="301">
        <f t="shared" si="6"/>
        <v>0</v>
      </c>
      <c r="W59" s="305"/>
      <c r="X59" s="291"/>
      <c r="Y59" s="301">
        <f t="shared" si="7"/>
        <v>0</v>
      </c>
      <c r="Z59" s="305"/>
      <c r="AA59" s="291"/>
      <c r="AB59" s="301">
        <f t="shared" si="8"/>
        <v>0</v>
      </c>
      <c r="AC59" s="305"/>
      <c r="AD59" s="291"/>
      <c r="AE59" s="301">
        <f t="shared" si="9"/>
        <v>0</v>
      </c>
      <c r="AF59" s="305"/>
      <c r="AG59" s="308">
        <f t="shared" si="11"/>
        <v>0</v>
      </c>
      <c r="AH59" s="309">
        <f t="shared" si="11"/>
        <v>0</v>
      </c>
      <c r="AI59" s="442">
        <f t="shared" si="11"/>
        <v>0</v>
      </c>
      <c r="AJ59"/>
      <c r="AK59"/>
      <c r="AL59"/>
    </row>
    <row r="60" spans="1:38" s="290" customFormat="1" ht="17.25" customHeight="1">
      <c r="A60" s="1261"/>
      <c r="B60" s="1506"/>
      <c r="C60" s="291"/>
      <c r="D60" s="301">
        <f t="shared" si="0"/>
        <v>0</v>
      </c>
      <c r="E60" s="292"/>
      <c r="F60" s="304"/>
      <c r="G60" s="301">
        <f t="shared" si="1"/>
        <v>0</v>
      </c>
      <c r="H60" s="305"/>
      <c r="I60" s="304"/>
      <c r="J60" s="301">
        <f t="shared" si="2"/>
        <v>0</v>
      </c>
      <c r="K60" s="305"/>
      <c r="L60" s="304"/>
      <c r="M60" s="301">
        <f t="shared" si="3"/>
        <v>0</v>
      </c>
      <c r="N60" s="305"/>
      <c r="O60" s="304"/>
      <c r="P60" s="301">
        <f t="shared" si="4"/>
        <v>0</v>
      </c>
      <c r="Q60" s="305"/>
      <c r="R60" s="304"/>
      <c r="S60" s="301">
        <f t="shared" si="5"/>
        <v>0</v>
      </c>
      <c r="T60" s="305"/>
      <c r="U60" s="304"/>
      <c r="V60" s="301">
        <f t="shared" si="6"/>
        <v>0</v>
      </c>
      <c r="W60" s="305"/>
      <c r="X60" s="304"/>
      <c r="Y60" s="301">
        <f t="shared" si="7"/>
        <v>0</v>
      </c>
      <c r="Z60" s="305"/>
      <c r="AA60" s="304"/>
      <c r="AB60" s="301">
        <f t="shared" si="8"/>
        <v>0</v>
      </c>
      <c r="AC60" s="305"/>
      <c r="AD60" s="304"/>
      <c r="AE60" s="301">
        <f t="shared" si="9"/>
        <v>0</v>
      </c>
      <c r="AF60" s="305"/>
      <c r="AG60" s="308">
        <f t="shared" si="11"/>
        <v>0</v>
      </c>
      <c r="AH60" s="309">
        <f t="shared" si="11"/>
        <v>0</v>
      </c>
      <c r="AI60" s="442">
        <f t="shared" si="11"/>
        <v>0</v>
      </c>
      <c r="AJ60"/>
      <c r="AK60"/>
      <c r="AL60"/>
    </row>
    <row r="61" spans="1:38" s="290" customFormat="1" ht="17.25" customHeight="1">
      <c r="A61" s="1261"/>
      <c r="B61" s="1506"/>
      <c r="C61" s="291"/>
      <c r="D61" s="301">
        <f t="shared" si="0"/>
        <v>0</v>
      </c>
      <c r="E61" s="292"/>
      <c r="F61" s="291"/>
      <c r="G61" s="301">
        <f t="shared" si="1"/>
        <v>0</v>
      </c>
      <c r="H61" s="292"/>
      <c r="I61" s="291"/>
      <c r="J61" s="301">
        <f t="shared" si="2"/>
        <v>0</v>
      </c>
      <c r="K61" s="292"/>
      <c r="L61" s="291"/>
      <c r="M61" s="301">
        <f t="shared" si="3"/>
        <v>0</v>
      </c>
      <c r="N61" s="292"/>
      <c r="O61" s="291"/>
      <c r="P61" s="301">
        <f t="shared" si="4"/>
        <v>0</v>
      </c>
      <c r="Q61" s="292"/>
      <c r="R61" s="291"/>
      <c r="S61" s="301">
        <f t="shared" si="5"/>
        <v>0</v>
      </c>
      <c r="T61" s="292"/>
      <c r="U61" s="291"/>
      <c r="V61" s="301">
        <f t="shared" si="6"/>
        <v>0</v>
      </c>
      <c r="W61" s="292"/>
      <c r="X61" s="291"/>
      <c r="Y61" s="301">
        <f t="shared" si="7"/>
        <v>0</v>
      </c>
      <c r="Z61" s="292"/>
      <c r="AA61" s="291"/>
      <c r="AB61" s="301">
        <f t="shared" si="8"/>
        <v>0</v>
      </c>
      <c r="AC61" s="292"/>
      <c r="AD61" s="291"/>
      <c r="AE61" s="301">
        <f t="shared" si="9"/>
        <v>0</v>
      </c>
      <c r="AF61" s="292"/>
      <c r="AG61" s="308">
        <f t="shared" si="11"/>
        <v>0</v>
      </c>
      <c r="AH61" s="309">
        <f t="shared" si="11"/>
        <v>0</v>
      </c>
      <c r="AI61" s="442">
        <f t="shared" si="11"/>
        <v>0</v>
      </c>
    </row>
    <row r="62" spans="1:38" s="290" customFormat="1" ht="17.25" customHeight="1">
      <c r="A62" s="1261"/>
      <c r="B62" s="1506"/>
      <c r="C62" s="291"/>
      <c r="D62" s="301">
        <f t="shared" ref="D62" si="38">E62-C62</f>
        <v>0</v>
      </c>
      <c r="E62" s="292"/>
      <c r="F62" s="304"/>
      <c r="G62" s="301">
        <f t="shared" ref="G62" si="39">H62-F62</f>
        <v>0</v>
      </c>
      <c r="H62" s="305"/>
      <c r="I62" s="304"/>
      <c r="J62" s="301">
        <f t="shared" ref="J62" si="40">K62-I62</f>
        <v>0</v>
      </c>
      <c r="K62" s="305"/>
      <c r="L62" s="304"/>
      <c r="M62" s="301">
        <f t="shared" ref="M62" si="41">N62-L62</f>
        <v>0</v>
      </c>
      <c r="N62" s="305"/>
      <c r="O62" s="304"/>
      <c r="P62" s="301">
        <f t="shared" ref="P62" si="42">Q62-O62</f>
        <v>0</v>
      </c>
      <c r="Q62" s="305"/>
      <c r="R62" s="304"/>
      <c r="S62" s="301">
        <f t="shared" ref="S62" si="43">T62-R62</f>
        <v>0</v>
      </c>
      <c r="T62" s="305"/>
      <c r="U62" s="304"/>
      <c r="V62" s="301">
        <f t="shared" ref="V62" si="44">W62-U62</f>
        <v>0</v>
      </c>
      <c r="W62" s="305"/>
      <c r="X62" s="304"/>
      <c r="Y62" s="301">
        <f t="shared" ref="Y62" si="45">Z62-X62</f>
        <v>0</v>
      </c>
      <c r="Z62" s="305"/>
      <c r="AA62" s="304"/>
      <c r="AB62" s="301">
        <f t="shared" ref="AB62" si="46">AC62-AA62</f>
        <v>0</v>
      </c>
      <c r="AC62" s="305"/>
      <c r="AD62" s="304"/>
      <c r="AE62" s="301">
        <f t="shared" ref="AE62" si="47">AF62-AD62</f>
        <v>0</v>
      </c>
      <c r="AF62" s="305"/>
      <c r="AG62" s="308">
        <f t="shared" ref="AG62" si="48">SUM(C62,F62,I62,L62,O62,R62,U62,X62,AA62,AD62)</f>
        <v>0</v>
      </c>
      <c r="AH62" s="309">
        <f t="shared" ref="AH62" si="49">SUM(D62,G62,J62,M62,P62,S62,V62,Y62,AB62,AE62)</f>
        <v>0</v>
      </c>
      <c r="AI62" s="442">
        <f t="shared" ref="AI62" si="50">SUM(E62,H62,K62,N62,Q62,T62,W62,Z62,AC62,AF62)</f>
        <v>0</v>
      </c>
      <c r="AJ62"/>
      <c r="AK62"/>
      <c r="AL62"/>
    </row>
    <row r="63" spans="1:38" s="290" customFormat="1" ht="17.25" customHeight="1">
      <c r="A63" s="1261"/>
      <c r="B63" s="1506"/>
      <c r="C63" s="291"/>
      <c r="D63" s="301">
        <f t="shared" si="0"/>
        <v>0</v>
      </c>
      <c r="E63" s="292"/>
      <c r="F63" s="291"/>
      <c r="G63" s="301">
        <f t="shared" si="1"/>
        <v>0</v>
      </c>
      <c r="H63" s="292"/>
      <c r="I63" s="291"/>
      <c r="J63" s="301">
        <f t="shared" si="2"/>
        <v>0</v>
      </c>
      <c r="K63" s="292"/>
      <c r="L63" s="291"/>
      <c r="M63" s="301">
        <f t="shared" si="3"/>
        <v>0</v>
      </c>
      <c r="N63" s="292"/>
      <c r="O63" s="291"/>
      <c r="P63" s="301">
        <f t="shared" si="4"/>
        <v>0</v>
      </c>
      <c r="Q63" s="292"/>
      <c r="R63" s="291"/>
      <c r="S63" s="301">
        <f t="shared" si="5"/>
        <v>0</v>
      </c>
      <c r="T63" s="292"/>
      <c r="U63" s="291"/>
      <c r="V63" s="301">
        <f t="shared" si="6"/>
        <v>0</v>
      </c>
      <c r="W63" s="292"/>
      <c r="X63" s="291"/>
      <c r="Y63" s="301">
        <f t="shared" si="7"/>
        <v>0</v>
      </c>
      <c r="Z63" s="292"/>
      <c r="AA63" s="291"/>
      <c r="AB63" s="301">
        <f t="shared" si="8"/>
        <v>0</v>
      </c>
      <c r="AC63" s="292"/>
      <c r="AD63" s="291"/>
      <c r="AE63" s="301">
        <f t="shared" si="9"/>
        <v>0</v>
      </c>
      <c r="AF63" s="292"/>
      <c r="AG63" s="308">
        <f t="shared" si="11"/>
        <v>0</v>
      </c>
      <c r="AH63" s="309">
        <f t="shared" si="11"/>
        <v>0</v>
      </c>
      <c r="AI63" s="442">
        <f t="shared" si="11"/>
        <v>0</v>
      </c>
    </row>
    <row r="64" spans="1:38" s="290" customFormat="1" ht="17.25" customHeight="1">
      <c r="A64" s="1261"/>
      <c r="B64" s="1506"/>
      <c r="C64" s="291"/>
      <c r="D64" s="301">
        <f t="shared" si="0"/>
        <v>0</v>
      </c>
      <c r="E64" s="292"/>
      <c r="F64" s="291"/>
      <c r="G64" s="301">
        <f t="shared" si="1"/>
        <v>0</v>
      </c>
      <c r="H64" s="292"/>
      <c r="I64" s="291"/>
      <c r="J64" s="301">
        <f t="shared" si="2"/>
        <v>0</v>
      </c>
      <c r="K64" s="292"/>
      <c r="L64" s="291"/>
      <c r="M64" s="301">
        <f t="shared" si="3"/>
        <v>0</v>
      </c>
      <c r="N64" s="292"/>
      <c r="O64" s="291"/>
      <c r="P64" s="301">
        <f t="shared" si="4"/>
        <v>0</v>
      </c>
      <c r="Q64" s="292"/>
      <c r="R64" s="291"/>
      <c r="S64" s="301">
        <f t="shared" si="5"/>
        <v>0</v>
      </c>
      <c r="T64" s="292"/>
      <c r="U64" s="291"/>
      <c r="V64" s="301">
        <f t="shared" si="6"/>
        <v>0</v>
      </c>
      <c r="W64" s="292"/>
      <c r="X64" s="291"/>
      <c r="Y64" s="301">
        <f t="shared" si="7"/>
        <v>0</v>
      </c>
      <c r="Z64" s="292"/>
      <c r="AA64" s="291"/>
      <c r="AB64" s="301">
        <f t="shared" si="8"/>
        <v>0</v>
      </c>
      <c r="AC64" s="292"/>
      <c r="AD64" s="291"/>
      <c r="AE64" s="301">
        <f t="shared" si="9"/>
        <v>0</v>
      </c>
      <c r="AF64" s="292"/>
      <c r="AG64" s="308">
        <f t="shared" si="11"/>
        <v>0</v>
      </c>
      <c r="AH64" s="309">
        <f t="shared" si="11"/>
        <v>0</v>
      </c>
      <c r="AI64" s="442">
        <f t="shared" si="11"/>
        <v>0</v>
      </c>
    </row>
    <row r="65" spans="1:37" s="290" customFormat="1" ht="17.25" customHeight="1">
      <c r="A65" s="1261"/>
      <c r="B65" s="1506"/>
      <c r="C65" s="291"/>
      <c r="D65" s="301">
        <f t="shared" ref="D65" si="51">E65-C65</f>
        <v>0</v>
      </c>
      <c r="E65" s="292"/>
      <c r="F65" s="291"/>
      <c r="G65" s="301">
        <f t="shared" ref="G65" si="52">H65-F65</f>
        <v>0</v>
      </c>
      <c r="H65" s="292"/>
      <c r="I65" s="291"/>
      <c r="J65" s="301">
        <f t="shared" ref="J65" si="53">K65-I65</f>
        <v>0</v>
      </c>
      <c r="K65" s="292"/>
      <c r="L65" s="291"/>
      <c r="M65" s="301">
        <f t="shared" ref="M65" si="54">N65-L65</f>
        <v>0</v>
      </c>
      <c r="N65" s="292"/>
      <c r="O65" s="291"/>
      <c r="P65" s="301">
        <f t="shared" ref="P65" si="55">Q65-O65</f>
        <v>0</v>
      </c>
      <c r="Q65" s="292"/>
      <c r="R65" s="291"/>
      <c r="S65" s="301">
        <f t="shared" ref="S65" si="56">T65-R65</f>
        <v>0</v>
      </c>
      <c r="T65" s="292"/>
      <c r="U65" s="291"/>
      <c r="V65" s="301">
        <f t="shared" ref="V65" si="57">W65-U65</f>
        <v>0</v>
      </c>
      <c r="W65" s="292"/>
      <c r="X65" s="291"/>
      <c r="Y65" s="301">
        <f t="shared" ref="Y65" si="58">Z65-X65</f>
        <v>0</v>
      </c>
      <c r="Z65" s="292"/>
      <c r="AA65" s="291"/>
      <c r="AB65" s="301">
        <f t="shared" ref="AB65" si="59">AC65-AA65</f>
        <v>0</v>
      </c>
      <c r="AC65" s="292"/>
      <c r="AD65" s="291"/>
      <c r="AE65" s="301">
        <f t="shared" ref="AE65" si="60">AF65-AD65</f>
        <v>0</v>
      </c>
      <c r="AF65" s="292"/>
      <c r="AG65" s="308">
        <f t="shared" ref="AG65" si="61">SUM(C65,F65,I65,L65,O65,R65,U65,X65,AA65,AD65)</f>
        <v>0</v>
      </c>
      <c r="AH65" s="309">
        <f t="shared" ref="AH65" si="62">SUM(D65,G65,J65,M65,P65,S65,V65,Y65,AB65,AE65)</f>
        <v>0</v>
      </c>
      <c r="AI65" s="442">
        <f t="shared" ref="AI65" si="63">SUM(E65,H65,K65,N65,Q65,T65,W65,Z65,AC65,AF65)</f>
        <v>0</v>
      </c>
    </row>
    <row r="66" spans="1:37" s="290" customFormat="1" ht="17.25" customHeight="1">
      <c r="A66" s="1261"/>
      <c r="B66" s="1506"/>
      <c r="C66" s="291"/>
      <c r="D66" s="301">
        <f t="shared" si="0"/>
        <v>0</v>
      </c>
      <c r="E66" s="292"/>
      <c r="F66" s="291"/>
      <c r="G66" s="301">
        <f t="shared" si="1"/>
        <v>0</v>
      </c>
      <c r="H66" s="292"/>
      <c r="I66" s="291"/>
      <c r="J66" s="301">
        <f t="shared" si="2"/>
        <v>0</v>
      </c>
      <c r="K66" s="292"/>
      <c r="L66" s="291"/>
      <c r="M66" s="301">
        <f t="shared" si="3"/>
        <v>0</v>
      </c>
      <c r="N66" s="292"/>
      <c r="O66" s="291"/>
      <c r="P66" s="301">
        <f t="shared" si="4"/>
        <v>0</v>
      </c>
      <c r="Q66" s="292"/>
      <c r="R66" s="291"/>
      <c r="S66" s="301">
        <f t="shared" si="5"/>
        <v>0</v>
      </c>
      <c r="T66" s="292"/>
      <c r="U66" s="291"/>
      <c r="V66" s="301">
        <f t="shared" si="6"/>
        <v>0</v>
      </c>
      <c r="W66" s="292"/>
      <c r="X66" s="291"/>
      <c r="Y66" s="301">
        <f t="shared" si="7"/>
        <v>0</v>
      </c>
      <c r="Z66" s="292"/>
      <c r="AA66" s="291"/>
      <c r="AB66" s="301">
        <f t="shared" si="8"/>
        <v>0</v>
      </c>
      <c r="AC66" s="292"/>
      <c r="AD66" s="291"/>
      <c r="AE66" s="301">
        <f t="shared" si="9"/>
        <v>0</v>
      </c>
      <c r="AF66" s="292"/>
      <c r="AG66" s="308">
        <f t="shared" ref="AG66:AI67" si="64">SUM(C66,F66,I66,L66,O66,R66,U66,X66,AA66,AD66)</f>
        <v>0</v>
      </c>
      <c r="AH66" s="309">
        <f t="shared" si="64"/>
        <v>0</v>
      </c>
      <c r="AI66" s="442">
        <f t="shared" si="64"/>
        <v>0</v>
      </c>
    </row>
    <row r="67" spans="1:37" s="290" customFormat="1" ht="15" customHeight="1">
      <c r="A67" s="1261"/>
      <c r="B67" s="1506"/>
      <c r="C67" s="294"/>
      <c r="D67" s="301">
        <f t="shared" si="0"/>
        <v>0</v>
      </c>
      <c r="E67" s="295"/>
      <c r="F67" s="294"/>
      <c r="G67" s="301">
        <f t="shared" si="1"/>
        <v>0</v>
      </c>
      <c r="H67" s="295"/>
      <c r="I67" s="294"/>
      <c r="J67" s="301">
        <f t="shared" si="2"/>
        <v>0</v>
      </c>
      <c r="K67" s="295"/>
      <c r="L67" s="294"/>
      <c r="M67" s="301">
        <f t="shared" si="3"/>
        <v>0</v>
      </c>
      <c r="N67" s="295"/>
      <c r="O67" s="294"/>
      <c r="P67" s="301">
        <f t="shared" si="4"/>
        <v>0</v>
      </c>
      <c r="Q67" s="295"/>
      <c r="R67" s="294"/>
      <c r="S67" s="301">
        <f t="shared" si="5"/>
        <v>0</v>
      </c>
      <c r="T67" s="295"/>
      <c r="U67" s="294"/>
      <c r="V67" s="301">
        <f t="shared" si="6"/>
        <v>0</v>
      </c>
      <c r="W67" s="295"/>
      <c r="X67" s="294"/>
      <c r="Y67" s="301">
        <f t="shared" si="7"/>
        <v>0</v>
      </c>
      <c r="Z67" s="295"/>
      <c r="AA67" s="294"/>
      <c r="AB67" s="301">
        <f t="shared" si="8"/>
        <v>0</v>
      </c>
      <c r="AC67" s="295"/>
      <c r="AD67" s="294"/>
      <c r="AE67" s="301">
        <f t="shared" si="9"/>
        <v>0</v>
      </c>
      <c r="AF67" s="295"/>
      <c r="AG67" s="311">
        <f t="shared" si="64"/>
        <v>0</v>
      </c>
      <c r="AH67" s="506">
        <f t="shared" si="64"/>
        <v>0</v>
      </c>
      <c r="AI67" s="313">
        <f t="shared" si="64"/>
        <v>0</v>
      </c>
    </row>
    <row r="68" spans="1:37" ht="17.25" customHeight="1">
      <c r="A68" s="1265" t="s">
        <v>305</v>
      </c>
      <c r="B68" s="1508"/>
      <c r="C68" s="304">
        <f t="shared" ref="C68:AF68" si="65">ROUND(SUM(C14:C67),0)</f>
        <v>0</v>
      </c>
      <c r="D68" s="303">
        <f t="shared" si="65"/>
        <v>0</v>
      </c>
      <c r="E68" s="305">
        <f t="shared" si="65"/>
        <v>0</v>
      </c>
      <c r="F68" s="304">
        <f t="shared" si="65"/>
        <v>0</v>
      </c>
      <c r="G68" s="303">
        <f t="shared" si="65"/>
        <v>0</v>
      </c>
      <c r="H68" s="305">
        <f t="shared" si="65"/>
        <v>0</v>
      </c>
      <c r="I68" s="304">
        <f t="shared" si="65"/>
        <v>0</v>
      </c>
      <c r="J68" s="303">
        <f t="shared" si="65"/>
        <v>0</v>
      </c>
      <c r="K68" s="305">
        <f t="shared" si="65"/>
        <v>0</v>
      </c>
      <c r="L68" s="304">
        <f t="shared" si="65"/>
        <v>0</v>
      </c>
      <c r="M68" s="303">
        <f t="shared" si="65"/>
        <v>0</v>
      </c>
      <c r="N68" s="305">
        <f t="shared" si="65"/>
        <v>0</v>
      </c>
      <c r="O68" s="304">
        <f t="shared" si="65"/>
        <v>0</v>
      </c>
      <c r="P68" s="303">
        <f t="shared" si="65"/>
        <v>0</v>
      </c>
      <c r="Q68" s="305">
        <f t="shared" si="65"/>
        <v>0</v>
      </c>
      <c r="R68" s="304">
        <f t="shared" si="65"/>
        <v>0</v>
      </c>
      <c r="S68" s="303">
        <f t="shared" si="65"/>
        <v>0</v>
      </c>
      <c r="T68" s="305">
        <f t="shared" si="65"/>
        <v>0</v>
      </c>
      <c r="U68" s="304">
        <f t="shared" si="65"/>
        <v>0</v>
      </c>
      <c r="V68" s="303">
        <f t="shared" si="65"/>
        <v>0</v>
      </c>
      <c r="W68" s="305">
        <f t="shared" si="65"/>
        <v>0</v>
      </c>
      <c r="X68" s="304">
        <f t="shared" si="65"/>
        <v>0</v>
      </c>
      <c r="Y68" s="303">
        <f t="shared" si="65"/>
        <v>0</v>
      </c>
      <c r="Z68" s="305">
        <f t="shared" si="65"/>
        <v>0</v>
      </c>
      <c r="AA68" s="304">
        <f t="shared" si="65"/>
        <v>0</v>
      </c>
      <c r="AB68" s="303">
        <f t="shared" si="65"/>
        <v>0</v>
      </c>
      <c r="AC68" s="305">
        <f t="shared" si="65"/>
        <v>0</v>
      </c>
      <c r="AD68" s="304">
        <f t="shared" si="65"/>
        <v>0</v>
      </c>
      <c r="AE68" s="303">
        <f t="shared" si="65"/>
        <v>0</v>
      </c>
      <c r="AF68" s="305">
        <f t="shared" si="65"/>
        <v>0</v>
      </c>
      <c r="AG68" s="306">
        <f t="shared" ref="AG68:AI68" si="66">SUM(AG14:AG67)</f>
        <v>0</v>
      </c>
      <c r="AH68" s="307">
        <f t="shared" si="66"/>
        <v>0</v>
      </c>
      <c r="AI68" s="305">
        <f t="shared" si="66"/>
        <v>0</v>
      </c>
    </row>
    <row r="69" spans="1:37" s="290" customFormat="1" ht="17.25" customHeight="1">
      <c r="A69" s="1264"/>
      <c r="B69" s="1514"/>
      <c r="C69" s="294"/>
      <c r="D69" s="302"/>
      <c r="E69" s="295"/>
      <c r="F69" s="294"/>
      <c r="G69" s="302"/>
      <c r="H69" s="295"/>
      <c r="I69" s="294"/>
      <c r="J69" s="302"/>
      <c r="K69" s="295"/>
      <c r="L69" s="294"/>
      <c r="M69" s="302"/>
      <c r="N69" s="295"/>
      <c r="O69" s="294"/>
      <c r="P69" s="302"/>
      <c r="Q69" s="295"/>
      <c r="R69" s="294"/>
      <c r="S69" s="302"/>
      <c r="T69" s="295"/>
      <c r="U69" s="294"/>
      <c r="V69" s="302"/>
      <c r="W69" s="295"/>
      <c r="X69" s="294"/>
      <c r="Y69" s="302"/>
      <c r="Z69" s="295"/>
      <c r="AA69" s="294"/>
      <c r="AB69" s="302"/>
      <c r="AC69" s="295"/>
      <c r="AD69" s="294"/>
      <c r="AE69" s="302"/>
      <c r="AF69" s="295"/>
      <c r="AG69" s="311"/>
      <c r="AH69" s="312"/>
      <c r="AI69" s="313"/>
    </row>
    <row r="70" spans="1:37" s="290" customFormat="1" ht="17.25" customHeight="1">
      <c r="A70" s="1263" t="s">
        <v>306</v>
      </c>
      <c r="B70" s="1513"/>
      <c r="C70" s="294"/>
      <c r="D70" s="302"/>
      <c r="E70" s="295"/>
      <c r="F70" s="294"/>
      <c r="G70" s="302"/>
      <c r="H70" s="295"/>
      <c r="I70" s="294"/>
      <c r="J70" s="302"/>
      <c r="K70" s="295"/>
      <c r="L70" s="294"/>
      <c r="M70" s="302"/>
      <c r="N70" s="295"/>
      <c r="O70" s="294"/>
      <c r="P70" s="302"/>
      <c r="Q70" s="295"/>
      <c r="R70" s="294"/>
      <c r="S70" s="302"/>
      <c r="T70" s="295"/>
      <c r="U70" s="294"/>
      <c r="V70" s="302"/>
      <c r="W70" s="295"/>
      <c r="X70" s="294"/>
      <c r="Y70" s="302"/>
      <c r="Z70" s="295"/>
      <c r="AA70" s="294"/>
      <c r="AB70" s="302"/>
      <c r="AC70" s="295"/>
      <c r="AD70" s="294"/>
      <c r="AE70" s="302"/>
      <c r="AF70" s="295"/>
      <c r="AG70" s="311"/>
      <c r="AH70" s="312"/>
      <c r="AI70" s="313"/>
    </row>
    <row r="71" spans="1:37" s="290" customFormat="1" ht="17.25" customHeight="1">
      <c r="A71" s="1261"/>
      <c r="B71" s="1506"/>
      <c r="C71" s="291"/>
      <c r="D71" s="301">
        <f t="shared" ref="D71:D91" si="67">E71-C71</f>
        <v>0</v>
      </c>
      <c r="E71" s="292"/>
      <c r="F71" s="291"/>
      <c r="G71" s="301">
        <f t="shared" ref="G71:G91" si="68">H71-F71</f>
        <v>0</v>
      </c>
      <c r="H71" s="292"/>
      <c r="I71" s="291"/>
      <c r="J71" s="301">
        <f t="shared" ref="J71:J90" si="69">K71-I71</f>
        <v>0</v>
      </c>
      <c r="K71" s="292"/>
      <c r="L71" s="291"/>
      <c r="M71" s="301">
        <f t="shared" ref="M71:M91" si="70">N71-L71</f>
        <v>0</v>
      </c>
      <c r="N71" s="292"/>
      <c r="O71" s="291"/>
      <c r="P71" s="301">
        <f t="shared" ref="P71:P91" si="71">Q71-O71</f>
        <v>0</v>
      </c>
      <c r="Q71" s="292"/>
      <c r="R71" s="291"/>
      <c r="S71" s="301">
        <f t="shared" ref="S71:S91" si="72">T71-R71</f>
        <v>0</v>
      </c>
      <c r="T71" s="292"/>
      <c r="U71" s="291"/>
      <c r="V71" s="301">
        <f t="shared" ref="V71:V91" si="73">W71-U71</f>
        <v>0</v>
      </c>
      <c r="W71" s="292"/>
      <c r="X71" s="291"/>
      <c r="Y71" s="301">
        <f t="shared" ref="Y71:Y91" si="74">Z71-X71</f>
        <v>0</v>
      </c>
      <c r="Z71" s="292"/>
      <c r="AA71" s="291"/>
      <c r="AB71" s="301">
        <f t="shared" ref="AB71:AB91" si="75">AC71-AA71</f>
        <v>0</v>
      </c>
      <c r="AC71" s="292"/>
      <c r="AD71" s="291"/>
      <c r="AE71" s="301">
        <f t="shared" ref="AE71:AE91" si="76">AF71-AD71</f>
        <v>0</v>
      </c>
      <c r="AF71" s="292"/>
      <c r="AG71" s="308">
        <f t="shared" ref="AG71:AI91" si="77">SUM(C71,F71,I71,L71,O71,R71,U71,X71,AA71,AD71)</f>
        <v>0</v>
      </c>
      <c r="AH71" s="309">
        <f t="shared" si="77"/>
        <v>0</v>
      </c>
      <c r="AI71" s="442">
        <f t="shared" si="77"/>
        <v>0</v>
      </c>
      <c r="AK71" s="348"/>
    </row>
    <row r="72" spans="1:37" s="290" customFormat="1" ht="17.25" customHeight="1">
      <c r="A72" s="1261"/>
      <c r="B72" s="1506"/>
      <c r="C72" s="291"/>
      <c r="D72" s="301">
        <f t="shared" si="67"/>
        <v>0</v>
      </c>
      <c r="E72" s="292"/>
      <c r="F72" s="291"/>
      <c r="G72" s="301">
        <f t="shared" si="68"/>
        <v>0</v>
      </c>
      <c r="H72" s="292"/>
      <c r="I72" s="291"/>
      <c r="J72" s="301">
        <f t="shared" si="69"/>
        <v>0</v>
      </c>
      <c r="K72" s="292"/>
      <c r="L72" s="291"/>
      <c r="M72" s="301">
        <f t="shared" si="70"/>
        <v>0</v>
      </c>
      <c r="N72" s="292"/>
      <c r="O72" s="291"/>
      <c r="P72" s="301">
        <f t="shared" si="71"/>
        <v>0</v>
      </c>
      <c r="Q72" s="292"/>
      <c r="R72" s="291"/>
      <c r="S72" s="301">
        <f t="shared" si="72"/>
        <v>0</v>
      </c>
      <c r="T72" s="292"/>
      <c r="U72" s="291"/>
      <c r="V72" s="301">
        <f t="shared" si="73"/>
        <v>0</v>
      </c>
      <c r="W72" s="292"/>
      <c r="X72" s="291"/>
      <c r="Y72" s="301">
        <f t="shared" si="74"/>
        <v>0</v>
      </c>
      <c r="Z72" s="292"/>
      <c r="AA72" s="291"/>
      <c r="AB72" s="301">
        <f t="shared" si="75"/>
        <v>0</v>
      </c>
      <c r="AC72" s="292"/>
      <c r="AD72" s="291"/>
      <c r="AE72" s="301">
        <f t="shared" si="76"/>
        <v>0</v>
      </c>
      <c r="AF72" s="292"/>
      <c r="AG72" s="308">
        <f t="shared" si="77"/>
        <v>0</v>
      </c>
      <c r="AH72" s="309">
        <f t="shared" si="77"/>
        <v>0</v>
      </c>
      <c r="AI72" s="442">
        <f t="shared" si="77"/>
        <v>0</v>
      </c>
      <c r="AK72" s="348"/>
    </row>
    <row r="73" spans="1:37" s="290" customFormat="1" ht="17.25" customHeight="1">
      <c r="A73" s="1261"/>
      <c r="B73" s="1506"/>
      <c r="C73" s="291"/>
      <c r="D73" s="301">
        <f t="shared" ref="D73:D79" si="78">E73-C73</f>
        <v>0</v>
      </c>
      <c r="E73" s="292"/>
      <c r="F73" s="291"/>
      <c r="G73" s="301">
        <f t="shared" ref="G73:G79" si="79">H73-F73</f>
        <v>0</v>
      </c>
      <c r="H73" s="292"/>
      <c r="I73" s="291"/>
      <c r="J73" s="301">
        <f t="shared" ref="J73:J79" si="80">K73-I73</f>
        <v>0</v>
      </c>
      <c r="K73" s="292"/>
      <c r="L73" s="291"/>
      <c r="M73" s="301">
        <f t="shared" ref="M73:M79" si="81">N73-L73</f>
        <v>0</v>
      </c>
      <c r="N73" s="292"/>
      <c r="O73" s="291"/>
      <c r="P73" s="301">
        <f t="shared" ref="P73:P79" si="82">Q73-O73</f>
        <v>0</v>
      </c>
      <c r="Q73" s="292"/>
      <c r="R73" s="291"/>
      <c r="S73" s="301">
        <f t="shared" ref="S73:S79" si="83">T73-R73</f>
        <v>0</v>
      </c>
      <c r="T73" s="292"/>
      <c r="U73" s="291"/>
      <c r="V73" s="301">
        <f t="shared" ref="V73:V79" si="84">W73-U73</f>
        <v>0</v>
      </c>
      <c r="W73" s="292"/>
      <c r="X73" s="291"/>
      <c r="Y73" s="301">
        <f t="shared" ref="Y73:Y79" si="85">Z73-X73</f>
        <v>0</v>
      </c>
      <c r="Z73" s="292"/>
      <c r="AA73" s="291"/>
      <c r="AB73" s="301">
        <f t="shared" ref="AB73:AB79" si="86">AC73-AA73</f>
        <v>0</v>
      </c>
      <c r="AC73" s="292"/>
      <c r="AD73" s="291"/>
      <c r="AE73" s="301">
        <f t="shared" ref="AE73:AE79" si="87">AF73-AD73</f>
        <v>0</v>
      </c>
      <c r="AF73" s="292"/>
      <c r="AG73" s="308">
        <f t="shared" ref="AG73:AG79" si="88">SUM(C73,F73,I73,L73,O73,R73,U73,X73,AA73,AD73)</f>
        <v>0</v>
      </c>
      <c r="AH73" s="309">
        <f t="shared" ref="AH73:AH79" si="89">SUM(D73,G73,J73,M73,P73,S73,V73,Y73,AB73,AE73)</f>
        <v>0</v>
      </c>
      <c r="AI73" s="442">
        <f t="shared" ref="AI73:AI79" si="90">SUM(E73,H73,K73,N73,Q73,T73,W73,Z73,AC73,AF73)</f>
        <v>0</v>
      </c>
      <c r="AK73" s="348"/>
    </row>
    <row r="74" spans="1:37" s="290" customFormat="1" ht="17.25" customHeight="1">
      <c r="A74" s="1261"/>
      <c r="B74" s="1506"/>
      <c r="C74" s="291"/>
      <c r="D74" s="301">
        <f t="shared" si="78"/>
        <v>0</v>
      </c>
      <c r="E74" s="292"/>
      <c r="F74" s="291"/>
      <c r="G74" s="301">
        <f t="shared" si="79"/>
        <v>0</v>
      </c>
      <c r="H74" s="292"/>
      <c r="I74" s="291"/>
      <c r="J74" s="301">
        <f t="shared" si="80"/>
        <v>0</v>
      </c>
      <c r="K74" s="292"/>
      <c r="L74" s="291"/>
      <c r="M74" s="301">
        <f t="shared" si="81"/>
        <v>0</v>
      </c>
      <c r="N74" s="292"/>
      <c r="O74" s="291"/>
      <c r="P74" s="301">
        <f t="shared" si="82"/>
        <v>0</v>
      </c>
      <c r="Q74" s="292"/>
      <c r="R74" s="291"/>
      <c r="S74" s="301">
        <f t="shared" si="83"/>
        <v>0</v>
      </c>
      <c r="T74" s="292"/>
      <c r="U74" s="291"/>
      <c r="V74" s="301">
        <f t="shared" si="84"/>
        <v>0</v>
      </c>
      <c r="W74" s="292"/>
      <c r="X74" s="291"/>
      <c r="Y74" s="301">
        <f t="shared" si="85"/>
        <v>0</v>
      </c>
      <c r="Z74" s="292"/>
      <c r="AA74" s="291"/>
      <c r="AB74" s="301">
        <f t="shared" si="86"/>
        <v>0</v>
      </c>
      <c r="AC74" s="292"/>
      <c r="AD74" s="291"/>
      <c r="AE74" s="301">
        <f t="shared" si="87"/>
        <v>0</v>
      </c>
      <c r="AF74" s="292"/>
      <c r="AG74" s="308">
        <f t="shared" si="88"/>
        <v>0</v>
      </c>
      <c r="AH74" s="309">
        <f t="shared" si="89"/>
        <v>0</v>
      </c>
      <c r="AI74" s="442">
        <f t="shared" si="90"/>
        <v>0</v>
      </c>
      <c r="AK74" s="348"/>
    </row>
    <row r="75" spans="1:37" s="290" customFormat="1" ht="17.25" customHeight="1">
      <c r="A75" s="1261"/>
      <c r="B75" s="1506"/>
      <c r="C75" s="291"/>
      <c r="D75" s="301">
        <f t="shared" si="78"/>
        <v>0</v>
      </c>
      <c r="E75" s="292"/>
      <c r="F75" s="291"/>
      <c r="G75" s="301">
        <f t="shared" si="79"/>
        <v>0</v>
      </c>
      <c r="H75" s="292"/>
      <c r="I75" s="291"/>
      <c r="J75" s="301">
        <f t="shared" si="80"/>
        <v>0</v>
      </c>
      <c r="K75" s="292"/>
      <c r="L75" s="291"/>
      <c r="M75" s="301">
        <f t="shared" si="81"/>
        <v>0</v>
      </c>
      <c r="N75" s="292"/>
      <c r="O75" s="291"/>
      <c r="P75" s="301">
        <f t="shared" si="82"/>
        <v>0</v>
      </c>
      <c r="Q75" s="292"/>
      <c r="R75" s="291"/>
      <c r="S75" s="301">
        <f t="shared" si="83"/>
        <v>0</v>
      </c>
      <c r="T75" s="292"/>
      <c r="U75" s="291"/>
      <c r="V75" s="301">
        <f t="shared" si="84"/>
        <v>0</v>
      </c>
      <c r="W75" s="292"/>
      <c r="X75" s="291"/>
      <c r="Y75" s="301">
        <f t="shared" si="85"/>
        <v>0</v>
      </c>
      <c r="Z75" s="292"/>
      <c r="AA75" s="291"/>
      <c r="AB75" s="301">
        <f t="shared" si="86"/>
        <v>0</v>
      </c>
      <c r="AC75" s="292"/>
      <c r="AD75" s="291"/>
      <c r="AE75" s="301">
        <f t="shared" si="87"/>
        <v>0</v>
      </c>
      <c r="AF75" s="292"/>
      <c r="AG75" s="308">
        <f t="shared" si="88"/>
        <v>0</v>
      </c>
      <c r="AH75" s="309">
        <f t="shared" si="89"/>
        <v>0</v>
      </c>
      <c r="AI75" s="442">
        <f t="shared" si="90"/>
        <v>0</v>
      </c>
      <c r="AK75" s="348"/>
    </row>
    <row r="76" spans="1:37" s="290" customFormat="1" ht="17.25" customHeight="1">
      <c r="A76" s="1261"/>
      <c r="B76" s="1506"/>
      <c r="C76" s="291"/>
      <c r="D76" s="301">
        <f t="shared" si="78"/>
        <v>0</v>
      </c>
      <c r="E76" s="292"/>
      <c r="F76" s="291"/>
      <c r="G76" s="301">
        <f t="shared" si="79"/>
        <v>0</v>
      </c>
      <c r="H76" s="292"/>
      <c r="I76" s="291"/>
      <c r="J76" s="301">
        <f t="shared" si="80"/>
        <v>0</v>
      </c>
      <c r="K76" s="292"/>
      <c r="L76" s="291"/>
      <c r="M76" s="301">
        <f t="shared" si="81"/>
        <v>0</v>
      </c>
      <c r="N76" s="292"/>
      <c r="O76" s="291"/>
      <c r="P76" s="301">
        <f t="shared" si="82"/>
        <v>0</v>
      </c>
      <c r="Q76" s="292"/>
      <c r="R76" s="291"/>
      <c r="S76" s="301">
        <f t="shared" si="83"/>
        <v>0</v>
      </c>
      <c r="T76" s="292"/>
      <c r="U76" s="291"/>
      <c r="V76" s="301">
        <f t="shared" si="84"/>
        <v>0</v>
      </c>
      <c r="W76" s="292"/>
      <c r="X76" s="291"/>
      <c r="Y76" s="301">
        <f t="shared" si="85"/>
        <v>0</v>
      </c>
      <c r="Z76" s="292"/>
      <c r="AA76" s="291"/>
      <c r="AB76" s="301">
        <f t="shared" si="86"/>
        <v>0</v>
      </c>
      <c r="AC76" s="292"/>
      <c r="AD76" s="291"/>
      <c r="AE76" s="301">
        <f t="shared" si="87"/>
        <v>0</v>
      </c>
      <c r="AF76" s="292"/>
      <c r="AG76" s="308">
        <f t="shared" si="88"/>
        <v>0</v>
      </c>
      <c r="AH76" s="309">
        <f t="shared" si="89"/>
        <v>0</v>
      </c>
      <c r="AI76" s="442">
        <f t="shared" si="90"/>
        <v>0</v>
      </c>
      <c r="AK76" s="348"/>
    </row>
    <row r="77" spans="1:37" s="290" customFormat="1" ht="17.25" customHeight="1">
      <c r="A77" s="1261"/>
      <c r="B77" s="1506"/>
      <c r="C77" s="291"/>
      <c r="D77" s="301">
        <f t="shared" si="78"/>
        <v>0</v>
      </c>
      <c r="E77" s="292"/>
      <c r="F77" s="291"/>
      <c r="G77" s="301">
        <f t="shared" si="79"/>
        <v>0</v>
      </c>
      <c r="H77" s="292"/>
      <c r="I77" s="291"/>
      <c r="J77" s="301">
        <f t="shared" si="80"/>
        <v>0</v>
      </c>
      <c r="K77" s="292"/>
      <c r="L77" s="291"/>
      <c r="M77" s="301">
        <f t="shared" si="81"/>
        <v>0</v>
      </c>
      <c r="N77" s="292"/>
      <c r="O77" s="291"/>
      <c r="P77" s="301">
        <f t="shared" si="82"/>
        <v>0</v>
      </c>
      <c r="Q77" s="292"/>
      <c r="R77" s="291"/>
      <c r="S77" s="301">
        <f t="shared" si="83"/>
        <v>0</v>
      </c>
      <c r="T77" s="292"/>
      <c r="U77" s="291"/>
      <c r="V77" s="301">
        <f t="shared" si="84"/>
        <v>0</v>
      </c>
      <c r="W77" s="292"/>
      <c r="X77" s="291"/>
      <c r="Y77" s="301">
        <f t="shared" si="85"/>
        <v>0</v>
      </c>
      <c r="Z77" s="292"/>
      <c r="AA77" s="291"/>
      <c r="AB77" s="301">
        <f t="shared" si="86"/>
        <v>0</v>
      </c>
      <c r="AC77" s="292"/>
      <c r="AD77" s="291"/>
      <c r="AE77" s="301">
        <f t="shared" si="87"/>
        <v>0</v>
      </c>
      <c r="AF77" s="292"/>
      <c r="AG77" s="308">
        <f t="shared" si="88"/>
        <v>0</v>
      </c>
      <c r="AH77" s="309">
        <f t="shared" si="89"/>
        <v>0</v>
      </c>
      <c r="AI77" s="442">
        <f t="shared" si="90"/>
        <v>0</v>
      </c>
      <c r="AK77" s="348"/>
    </row>
    <row r="78" spans="1:37" s="290" customFormat="1" ht="17.25" customHeight="1">
      <c r="A78" s="1261"/>
      <c r="B78" s="1506"/>
      <c r="C78" s="291"/>
      <c r="D78" s="301">
        <f t="shared" si="78"/>
        <v>0</v>
      </c>
      <c r="E78" s="292"/>
      <c r="F78" s="291"/>
      <c r="G78" s="301">
        <f t="shared" si="79"/>
        <v>0</v>
      </c>
      <c r="H78" s="292"/>
      <c r="I78" s="291"/>
      <c r="J78" s="301">
        <f t="shared" si="80"/>
        <v>0</v>
      </c>
      <c r="K78" s="292"/>
      <c r="L78" s="291"/>
      <c r="M78" s="301">
        <f t="shared" si="81"/>
        <v>0</v>
      </c>
      <c r="N78" s="292"/>
      <c r="O78" s="291"/>
      <c r="P78" s="301">
        <f t="shared" si="82"/>
        <v>0</v>
      </c>
      <c r="Q78" s="292"/>
      <c r="R78" s="291"/>
      <c r="S78" s="301">
        <f t="shared" si="83"/>
        <v>0</v>
      </c>
      <c r="T78" s="292"/>
      <c r="U78" s="291"/>
      <c r="V78" s="301">
        <f t="shared" si="84"/>
        <v>0</v>
      </c>
      <c r="W78" s="292"/>
      <c r="X78" s="291"/>
      <c r="Y78" s="301">
        <f t="shared" si="85"/>
        <v>0</v>
      </c>
      <c r="Z78" s="292"/>
      <c r="AA78" s="291"/>
      <c r="AB78" s="301">
        <f t="shared" si="86"/>
        <v>0</v>
      </c>
      <c r="AC78" s="292"/>
      <c r="AD78" s="291"/>
      <c r="AE78" s="301">
        <f t="shared" si="87"/>
        <v>0</v>
      </c>
      <c r="AF78" s="292"/>
      <c r="AG78" s="308">
        <f t="shared" si="88"/>
        <v>0</v>
      </c>
      <c r="AH78" s="309">
        <f t="shared" si="89"/>
        <v>0</v>
      </c>
      <c r="AI78" s="442">
        <f t="shared" si="90"/>
        <v>0</v>
      </c>
      <c r="AK78" s="348"/>
    </row>
    <row r="79" spans="1:37" s="290" customFormat="1" ht="17.25" customHeight="1">
      <c r="A79" s="1261"/>
      <c r="B79" s="1506"/>
      <c r="C79" s="291"/>
      <c r="D79" s="301">
        <f t="shared" si="78"/>
        <v>0</v>
      </c>
      <c r="E79" s="292"/>
      <c r="F79" s="291"/>
      <c r="G79" s="301">
        <f t="shared" si="79"/>
        <v>0</v>
      </c>
      <c r="H79" s="292"/>
      <c r="I79" s="291"/>
      <c r="J79" s="301">
        <f t="shared" si="80"/>
        <v>0</v>
      </c>
      <c r="K79" s="292"/>
      <c r="L79" s="291"/>
      <c r="M79" s="301">
        <f t="shared" si="81"/>
        <v>0</v>
      </c>
      <c r="N79" s="292"/>
      <c r="O79" s="291"/>
      <c r="P79" s="301">
        <f t="shared" si="82"/>
        <v>0</v>
      </c>
      <c r="Q79" s="292"/>
      <c r="R79" s="291"/>
      <c r="S79" s="301">
        <f t="shared" si="83"/>
        <v>0</v>
      </c>
      <c r="T79" s="292"/>
      <c r="U79" s="291"/>
      <c r="V79" s="301">
        <f t="shared" si="84"/>
        <v>0</v>
      </c>
      <c r="W79" s="292"/>
      <c r="X79" s="291"/>
      <c r="Y79" s="301">
        <f t="shared" si="85"/>
        <v>0</v>
      </c>
      <c r="Z79" s="292"/>
      <c r="AA79" s="291"/>
      <c r="AB79" s="301">
        <f t="shared" si="86"/>
        <v>0</v>
      </c>
      <c r="AC79" s="292"/>
      <c r="AD79" s="291"/>
      <c r="AE79" s="301">
        <f t="shared" si="87"/>
        <v>0</v>
      </c>
      <c r="AF79" s="292"/>
      <c r="AG79" s="308">
        <f t="shared" si="88"/>
        <v>0</v>
      </c>
      <c r="AH79" s="309">
        <f t="shared" si="89"/>
        <v>0</v>
      </c>
      <c r="AI79" s="442">
        <f t="shared" si="90"/>
        <v>0</v>
      </c>
      <c r="AK79" s="348"/>
    </row>
    <row r="80" spans="1:37" s="290" customFormat="1" ht="17.25" customHeight="1">
      <c r="A80" s="1261"/>
      <c r="B80" s="1506"/>
      <c r="C80" s="291"/>
      <c r="D80" s="301">
        <f t="shared" ref="D80:D82" si="91">E80-C80</f>
        <v>0</v>
      </c>
      <c r="E80" s="292"/>
      <c r="F80" s="291"/>
      <c r="G80" s="301">
        <f t="shared" ref="G80:G82" si="92">H80-F80</f>
        <v>0</v>
      </c>
      <c r="H80" s="292"/>
      <c r="I80" s="291"/>
      <c r="J80" s="301">
        <f t="shared" ref="J80:J82" si="93">K80-I80</f>
        <v>0</v>
      </c>
      <c r="K80" s="292"/>
      <c r="L80" s="291"/>
      <c r="M80" s="301">
        <f t="shared" ref="M80:M82" si="94">N80-L80</f>
        <v>0</v>
      </c>
      <c r="N80" s="292"/>
      <c r="O80" s="291"/>
      <c r="P80" s="301">
        <f t="shared" ref="P80:P82" si="95">Q80-O80</f>
        <v>0</v>
      </c>
      <c r="Q80" s="292"/>
      <c r="R80" s="291"/>
      <c r="S80" s="301">
        <f t="shared" ref="S80:S82" si="96">T80-R80</f>
        <v>0</v>
      </c>
      <c r="T80" s="292"/>
      <c r="U80" s="291"/>
      <c r="V80" s="301">
        <f t="shared" ref="V80:V82" si="97">W80-U80</f>
        <v>0</v>
      </c>
      <c r="W80" s="292"/>
      <c r="X80" s="291"/>
      <c r="Y80" s="301">
        <f t="shared" ref="Y80:Y82" si="98">Z80-X80</f>
        <v>0</v>
      </c>
      <c r="Z80" s="292"/>
      <c r="AA80" s="291"/>
      <c r="AB80" s="301">
        <f t="shared" ref="AB80:AB82" si="99">AC80-AA80</f>
        <v>0</v>
      </c>
      <c r="AC80" s="292"/>
      <c r="AD80" s="291"/>
      <c r="AE80" s="301">
        <f t="shared" ref="AE80:AE82" si="100">AF80-AD80</f>
        <v>0</v>
      </c>
      <c r="AF80" s="292"/>
      <c r="AG80" s="308">
        <f t="shared" ref="AG80:AG82" si="101">SUM(C80,F80,I80,L80,O80,R80,U80,X80,AA80,AD80)</f>
        <v>0</v>
      </c>
      <c r="AH80" s="309">
        <f t="shared" ref="AH80:AH82" si="102">SUM(D80,G80,J80,M80,P80,S80,V80,Y80,AB80,AE80)</f>
        <v>0</v>
      </c>
      <c r="AI80" s="442">
        <f t="shared" ref="AI80:AI82" si="103">SUM(E80,H80,K80,N80,Q80,T80,W80,Z80,AC80,AF80)</f>
        <v>0</v>
      </c>
      <c r="AK80" s="348"/>
    </row>
    <row r="81" spans="1:38" s="290" customFormat="1" ht="17.25" customHeight="1">
      <c r="A81" s="1361" t="s">
        <v>307</v>
      </c>
      <c r="B81" s="1507"/>
      <c r="C81" s="322"/>
      <c r="D81" s="328"/>
      <c r="E81" s="323"/>
      <c r="F81" s="322"/>
      <c r="G81" s="328"/>
      <c r="H81" s="345"/>
      <c r="I81" s="322"/>
      <c r="J81" s="328"/>
      <c r="K81" s="345"/>
      <c r="L81" s="322"/>
      <c r="M81" s="328"/>
      <c r="N81" s="345"/>
      <c r="O81" s="322"/>
      <c r="P81" s="328"/>
      <c r="Q81" s="345"/>
      <c r="R81" s="322"/>
      <c r="S81" s="328"/>
      <c r="T81" s="345"/>
      <c r="U81" s="322"/>
      <c r="V81" s="328"/>
      <c r="W81" s="345"/>
      <c r="X81" s="322"/>
      <c r="Y81" s="328"/>
      <c r="Z81" s="345"/>
      <c r="AA81" s="322"/>
      <c r="AB81" s="328"/>
      <c r="AC81" s="345"/>
      <c r="AD81" s="322"/>
      <c r="AE81" s="328"/>
      <c r="AF81" s="345"/>
      <c r="AG81" s="308"/>
      <c r="AH81" s="329"/>
      <c r="AI81" s="344"/>
      <c r="AJ81"/>
      <c r="AK81"/>
      <c r="AL81"/>
    </row>
    <row r="82" spans="1:38" s="290" customFormat="1" ht="17.25" customHeight="1">
      <c r="A82" s="1261"/>
      <c r="B82" s="1506"/>
      <c r="C82" s="291"/>
      <c r="D82" s="301">
        <f t="shared" si="91"/>
        <v>0</v>
      </c>
      <c r="E82" s="292"/>
      <c r="F82" s="291"/>
      <c r="G82" s="301">
        <f t="shared" si="92"/>
        <v>0</v>
      </c>
      <c r="H82" s="292"/>
      <c r="I82" s="291"/>
      <c r="J82" s="301">
        <f t="shared" si="93"/>
        <v>0</v>
      </c>
      <c r="K82" s="292"/>
      <c r="L82" s="291"/>
      <c r="M82" s="301">
        <f t="shared" si="94"/>
        <v>0</v>
      </c>
      <c r="N82" s="292"/>
      <c r="O82" s="291"/>
      <c r="P82" s="301">
        <f t="shared" si="95"/>
        <v>0</v>
      </c>
      <c r="Q82" s="292"/>
      <c r="R82" s="291"/>
      <c r="S82" s="301">
        <f t="shared" si="96"/>
        <v>0</v>
      </c>
      <c r="T82" s="292"/>
      <c r="U82" s="291"/>
      <c r="V82" s="301">
        <f t="shared" si="97"/>
        <v>0</v>
      </c>
      <c r="W82" s="292"/>
      <c r="X82" s="291"/>
      <c r="Y82" s="301">
        <f t="shared" si="98"/>
        <v>0</v>
      </c>
      <c r="Z82" s="292"/>
      <c r="AA82" s="291"/>
      <c r="AB82" s="301">
        <f t="shared" si="99"/>
        <v>0</v>
      </c>
      <c r="AC82" s="292"/>
      <c r="AD82" s="291"/>
      <c r="AE82" s="301">
        <f t="shared" si="100"/>
        <v>0</v>
      </c>
      <c r="AF82" s="292"/>
      <c r="AG82" s="308">
        <f t="shared" si="101"/>
        <v>0</v>
      </c>
      <c r="AH82" s="309">
        <f t="shared" si="102"/>
        <v>0</v>
      </c>
      <c r="AI82" s="442">
        <f t="shared" si="103"/>
        <v>0</v>
      </c>
      <c r="AK82" s="348"/>
    </row>
    <row r="83" spans="1:38" s="290" customFormat="1" ht="17.25" customHeight="1">
      <c r="A83" s="1261"/>
      <c r="B83" s="1506"/>
      <c r="C83" s="291"/>
      <c r="D83" s="301">
        <f t="shared" si="67"/>
        <v>0</v>
      </c>
      <c r="E83" s="292"/>
      <c r="F83" s="291"/>
      <c r="G83" s="301">
        <f t="shared" si="68"/>
        <v>0</v>
      </c>
      <c r="H83" s="292"/>
      <c r="I83" s="291"/>
      <c r="J83" s="301">
        <f t="shared" si="69"/>
        <v>0</v>
      </c>
      <c r="K83" s="292"/>
      <c r="L83" s="291"/>
      <c r="M83" s="301">
        <f t="shared" si="70"/>
        <v>0</v>
      </c>
      <c r="N83" s="292"/>
      <c r="O83" s="291"/>
      <c r="P83" s="301">
        <f t="shared" si="71"/>
        <v>0</v>
      </c>
      <c r="Q83" s="292"/>
      <c r="R83" s="291"/>
      <c r="S83" s="301">
        <f t="shared" si="72"/>
        <v>0</v>
      </c>
      <c r="T83" s="292"/>
      <c r="U83" s="291"/>
      <c r="V83" s="301">
        <f t="shared" si="73"/>
        <v>0</v>
      </c>
      <c r="W83" s="292"/>
      <c r="X83" s="291"/>
      <c r="Y83" s="301">
        <f t="shared" si="74"/>
        <v>0</v>
      </c>
      <c r="Z83" s="292"/>
      <c r="AA83" s="291"/>
      <c r="AB83" s="301">
        <f t="shared" si="75"/>
        <v>0</v>
      </c>
      <c r="AC83" s="292"/>
      <c r="AD83" s="291"/>
      <c r="AE83" s="301">
        <f t="shared" si="76"/>
        <v>0</v>
      </c>
      <c r="AF83" s="292"/>
      <c r="AG83" s="308">
        <f t="shared" si="77"/>
        <v>0</v>
      </c>
      <c r="AH83" s="309">
        <f t="shared" si="77"/>
        <v>0</v>
      </c>
      <c r="AI83" s="442">
        <f t="shared" si="77"/>
        <v>0</v>
      </c>
      <c r="AK83" s="348"/>
    </row>
    <row r="84" spans="1:38" s="290" customFormat="1" ht="17.25" customHeight="1">
      <c r="A84" s="1261"/>
      <c r="B84" s="1506"/>
      <c r="C84" s="291"/>
      <c r="D84" s="301">
        <f t="shared" si="67"/>
        <v>0</v>
      </c>
      <c r="E84" s="292"/>
      <c r="F84" s="291"/>
      <c r="G84" s="301">
        <f t="shared" si="68"/>
        <v>0</v>
      </c>
      <c r="H84" s="292"/>
      <c r="I84" s="291"/>
      <c r="J84" s="301">
        <f t="shared" si="69"/>
        <v>0</v>
      </c>
      <c r="K84" s="292"/>
      <c r="L84" s="291"/>
      <c r="M84" s="301">
        <f t="shared" si="70"/>
        <v>0</v>
      </c>
      <c r="N84" s="292"/>
      <c r="O84" s="291"/>
      <c r="P84" s="301">
        <f t="shared" si="71"/>
        <v>0</v>
      </c>
      <c r="Q84" s="292"/>
      <c r="R84" s="291"/>
      <c r="S84" s="301">
        <f t="shared" si="72"/>
        <v>0</v>
      </c>
      <c r="T84" s="292"/>
      <c r="U84" s="291"/>
      <c r="V84" s="301">
        <f t="shared" si="73"/>
        <v>0</v>
      </c>
      <c r="W84" s="292"/>
      <c r="X84" s="291"/>
      <c r="Y84" s="301">
        <f t="shared" si="74"/>
        <v>0</v>
      </c>
      <c r="Z84" s="292"/>
      <c r="AA84" s="291"/>
      <c r="AB84" s="301">
        <f t="shared" si="75"/>
        <v>0</v>
      </c>
      <c r="AC84" s="292"/>
      <c r="AD84" s="291"/>
      <c r="AE84" s="301">
        <f t="shared" si="76"/>
        <v>0</v>
      </c>
      <c r="AF84" s="292"/>
      <c r="AG84" s="308">
        <f t="shared" si="77"/>
        <v>0</v>
      </c>
      <c r="AH84" s="309">
        <f t="shared" si="77"/>
        <v>0</v>
      </c>
      <c r="AI84" s="442">
        <f t="shared" si="77"/>
        <v>0</v>
      </c>
      <c r="AK84" s="348"/>
    </row>
    <row r="85" spans="1:38" s="290" customFormat="1" ht="17.25" customHeight="1">
      <c r="A85" s="1261"/>
      <c r="B85" s="1506"/>
      <c r="C85" s="291"/>
      <c r="D85" s="301">
        <f t="shared" si="67"/>
        <v>0</v>
      </c>
      <c r="E85" s="292"/>
      <c r="F85" s="291"/>
      <c r="G85" s="301">
        <f t="shared" si="68"/>
        <v>0</v>
      </c>
      <c r="H85" s="292"/>
      <c r="I85" s="291"/>
      <c r="J85" s="301">
        <f t="shared" si="69"/>
        <v>0</v>
      </c>
      <c r="K85" s="292"/>
      <c r="L85" s="291"/>
      <c r="M85" s="301">
        <f t="shared" si="70"/>
        <v>0</v>
      </c>
      <c r="N85" s="292"/>
      <c r="O85" s="291"/>
      <c r="P85" s="301">
        <f t="shared" si="71"/>
        <v>0</v>
      </c>
      <c r="Q85" s="292"/>
      <c r="R85" s="291"/>
      <c r="S85" s="301">
        <f t="shared" si="72"/>
        <v>0</v>
      </c>
      <c r="T85" s="292"/>
      <c r="U85" s="291"/>
      <c r="V85" s="301">
        <f t="shared" si="73"/>
        <v>0</v>
      </c>
      <c r="W85" s="292"/>
      <c r="X85" s="291"/>
      <c r="Y85" s="301">
        <f t="shared" si="74"/>
        <v>0</v>
      </c>
      <c r="Z85" s="292"/>
      <c r="AA85" s="291"/>
      <c r="AB85" s="301">
        <f t="shared" si="75"/>
        <v>0</v>
      </c>
      <c r="AC85" s="292"/>
      <c r="AD85" s="291"/>
      <c r="AE85" s="301">
        <f t="shared" si="76"/>
        <v>0</v>
      </c>
      <c r="AF85" s="292"/>
      <c r="AG85" s="308">
        <f t="shared" si="77"/>
        <v>0</v>
      </c>
      <c r="AH85" s="309">
        <f t="shared" si="77"/>
        <v>0</v>
      </c>
      <c r="AI85" s="442">
        <f t="shared" si="77"/>
        <v>0</v>
      </c>
      <c r="AK85" s="348"/>
    </row>
    <row r="86" spans="1:38" s="290" customFormat="1" ht="17.25" customHeight="1">
      <c r="A86" s="1261"/>
      <c r="B86" s="1506"/>
      <c r="C86" s="291"/>
      <c r="D86" s="301">
        <f t="shared" si="67"/>
        <v>0</v>
      </c>
      <c r="E86" s="292"/>
      <c r="F86" s="291"/>
      <c r="G86" s="301">
        <f t="shared" si="68"/>
        <v>0</v>
      </c>
      <c r="H86" s="292"/>
      <c r="I86" s="291"/>
      <c r="J86" s="301">
        <f t="shared" si="69"/>
        <v>0</v>
      </c>
      <c r="K86" s="292"/>
      <c r="L86" s="291"/>
      <c r="M86" s="301">
        <f t="shared" si="70"/>
        <v>0</v>
      </c>
      <c r="N86" s="292"/>
      <c r="O86" s="291"/>
      <c r="P86" s="301">
        <f t="shared" si="71"/>
        <v>0</v>
      </c>
      <c r="Q86" s="292"/>
      <c r="R86" s="291"/>
      <c r="S86" s="301">
        <f t="shared" si="72"/>
        <v>0</v>
      </c>
      <c r="T86" s="292"/>
      <c r="U86" s="291"/>
      <c r="V86" s="301">
        <f t="shared" si="73"/>
        <v>0</v>
      </c>
      <c r="W86" s="292"/>
      <c r="X86" s="291"/>
      <c r="Y86" s="301">
        <f t="shared" si="74"/>
        <v>0</v>
      </c>
      <c r="Z86" s="292"/>
      <c r="AA86" s="291"/>
      <c r="AB86" s="301">
        <f t="shared" si="75"/>
        <v>0</v>
      </c>
      <c r="AC86" s="292"/>
      <c r="AD86" s="291"/>
      <c r="AE86" s="301">
        <f t="shared" si="76"/>
        <v>0</v>
      </c>
      <c r="AF86" s="292"/>
      <c r="AG86" s="308">
        <f t="shared" si="77"/>
        <v>0</v>
      </c>
      <c r="AH86" s="309">
        <f t="shared" si="77"/>
        <v>0</v>
      </c>
      <c r="AI86" s="442">
        <f t="shared" si="77"/>
        <v>0</v>
      </c>
      <c r="AK86" s="348"/>
    </row>
    <row r="87" spans="1:38" s="290" customFormat="1" ht="17.25" customHeight="1">
      <c r="A87" s="1261"/>
      <c r="B87" s="1506"/>
      <c r="C87" s="291"/>
      <c r="D87" s="301">
        <f t="shared" si="67"/>
        <v>0</v>
      </c>
      <c r="E87" s="292"/>
      <c r="F87" s="291"/>
      <c r="G87" s="301">
        <f t="shared" si="68"/>
        <v>0</v>
      </c>
      <c r="H87" s="292"/>
      <c r="I87" s="291"/>
      <c r="J87" s="301">
        <f t="shared" si="69"/>
        <v>0</v>
      </c>
      <c r="K87" s="292"/>
      <c r="L87" s="291"/>
      <c r="M87" s="301">
        <f t="shared" si="70"/>
        <v>0</v>
      </c>
      <c r="N87" s="292"/>
      <c r="O87" s="291"/>
      <c r="P87" s="301">
        <f t="shared" si="71"/>
        <v>0</v>
      </c>
      <c r="Q87" s="292"/>
      <c r="R87" s="291"/>
      <c r="S87" s="301">
        <f t="shared" si="72"/>
        <v>0</v>
      </c>
      <c r="T87" s="292"/>
      <c r="U87" s="291"/>
      <c r="V87" s="301">
        <f t="shared" si="73"/>
        <v>0</v>
      </c>
      <c r="W87" s="292"/>
      <c r="X87" s="291"/>
      <c r="Y87" s="301">
        <f t="shared" si="74"/>
        <v>0</v>
      </c>
      <c r="Z87" s="292"/>
      <c r="AA87" s="291"/>
      <c r="AB87" s="301">
        <f t="shared" si="75"/>
        <v>0</v>
      </c>
      <c r="AC87" s="292"/>
      <c r="AD87" s="291"/>
      <c r="AE87" s="301">
        <f t="shared" si="76"/>
        <v>0</v>
      </c>
      <c r="AF87" s="292"/>
      <c r="AG87" s="308">
        <f t="shared" si="77"/>
        <v>0</v>
      </c>
      <c r="AH87" s="309">
        <f t="shared" si="77"/>
        <v>0</v>
      </c>
      <c r="AI87" s="442">
        <f t="shared" si="77"/>
        <v>0</v>
      </c>
      <c r="AK87" s="348"/>
      <c r="AL87" s="293"/>
    </row>
    <row r="88" spans="1:38" s="290" customFormat="1" ht="17.25" customHeight="1">
      <c r="A88" s="1261"/>
      <c r="B88" s="1506"/>
      <c r="C88" s="291"/>
      <c r="D88" s="301">
        <f t="shared" si="67"/>
        <v>0</v>
      </c>
      <c r="E88" s="292"/>
      <c r="F88" s="291"/>
      <c r="G88" s="301">
        <f t="shared" si="68"/>
        <v>0</v>
      </c>
      <c r="H88" s="292"/>
      <c r="I88" s="291"/>
      <c r="J88" s="301">
        <f t="shared" si="69"/>
        <v>0</v>
      </c>
      <c r="K88" s="292"/>
      <c r="L88" s="291"/>
      <c r="M88" s="301">
        <f t="shared" si="70"/>
        <v>0</v>
      </c>
      <c r="N88" s="292"/>
      <c r="O88" s="291"/>
      <c r="P88" s="301">
        <f t="shared" si="71"/>
        <v>0</v>
      </c>
      <c r="Q88" s="292"/>
      <c r="R88" s="291"/>
      <c r="S88" s="301">
        <f t="shared" si="72"/>
        <v>0</v>
      </c>
      <c r="T88" s="292"/>
      <c r="U88" s="291"/>
      <c r="V88" s="301">
        <f t="shared" si="73"/>
        <v>0</v>
      </c>
      <c r="W88" s="292"/>
      <c r="X88" s="291"/>
      <c r="Y88" s="301">
        <f t="shared" si="74"/>
        <v>0</v>
      </c>
      <c r="Z88" s="292"/>
      <c r="AA88" s="291"/>
      <c r="AB88" s="301">
        <f t="shared" si="75"/>
        <v>0</v>
      </c>
      <c r="AC88" s="292"/>
      <c r="AD88" s="291"/>
      <c r="AE88" s="301">
        <f t="shared" si="76"/>
        <v>0</v>
      </c>
      <c r="AF88" s="292"/>
      <c r="AG88" s="308">
        <f t="shared" si="77"/>
        <v>0</v>
      </c>
      <c r="AH88" s="309">
        <f t="shared" si="77"/>
        <v>0</v>
      </c>
      <c r="AI88" s="442">
        <f t="shared" si="77"/>
        <v>0</v>
      </c>
    </row>
    <row r="89" spans="1:38" s="290" customFormat="1" ht="17.25" customHeight="1">
      <c r="A89" s="1261"/>
      <c r="B89" s="1506"/>
      <c r="C89" s="291"/>
      <c r="D89" s="301">
        <f t="shared" si="67"/>
        <v>0</v>
      </c>
      <c r="E89" s="292"/>
      <c r="F89" s="291"/>
      <c r="G89" s="301">
        <f t="shared" si="68"/>
        <v>0</v>
      </c>
      <c r="H89" s="292"/>
      <c r="I89" s="291"/>
      <c r="J89" s="301">
        <f>K89-I89</f>
        <v>0</v>
      </c>
      <c r="K89" s="292"/>
      <c r="L89" s="291"/>
      <c r="M89" s="301">
        <f t="shared" si="70"/>
        <v>0</v>
      </c>
      <c r="N89" s="292"/>
      <c r="O89" s="291"/>
      <c r="P89" s="301">
        <f t="shared" si="71"/>
        <v>0</v>
      </c>
      <c r="Q89" s="292"/>
      <c r="R89" s="291"/>
      <c r="S89" s="301">
        <f t="shared" si="72"/>
        <v>0</v>
      </c>
      <c r="T89" s="292"/>
      <c r="U89" s="291"/>
      <c r="V89" s="301">
        <f t="shared" si="73"/>
        <v>0</v>
      </c>
      <c r="W89" s="292"/>
      <c r="X89" s="291"/>
      <c r="Y89" s="301">
        <f t="shared" si="74"/>
        <v>0</v>
      </c>
      <c r="Z89" s="292"/>
      <c r="AA89" s="291"/>
      <c r="AB89" s="301">
        <f t="shared" si="75"/>
        <v>0</v>
      </c>
      <c r="AC89" s="292"/>
      <c r="AD89" s="291"/>
      <c r="AE89" s="301">
        <f t="shared" si="76"/>
        <v>0</v>
      </c>
      <c r="AF89" s="292"/>
      <c r="AG89" s="308">
        <f t="shared" si="77"/>
        <v>0</v>
      </c>
      <c r="AH89" s="309">
        <f t="shared" si="77"/>
        <v>0</v>
      </c>
      <c r="AI89" s="442">
        <f t="shared" si="77"/>
        <v>0</v>
      </c>
    </row>
    <row r="90" spans="1:38" s="290" customFormat="1" ht="17.25" customHeight="1">
      <c r="A90" s="1261"/>
      <c r="B90" s="1506"/>
      <c r="C90" s="291"/>
      <c r="D90" s="301">
        <f t="shared" si="67"/>
        <v>0</v>
      </c>
      <c r="E90" s="292"/>
      <c r="F90" s="291"/>
      <c r="G90" s="301">
        <f t="shared" si="68"/>
        <v>0</v>
      </c>
      <c r="H90" s="292"/>
      <c r="I90" s="291"/>
      <c r="J90" s="301">
        <f t="shared" si="69"/>
        <v>0</v>
      </c>
      <c r="K90" s="292"/>
      <c r="L90" s="291"/>
      <c r="M90" s="301">
        <f t="shared" si="70"/>
        <v>0</v>
      </c>
      <c r="N90" s="292"/>
      <c r="O90" s="291"/>
      <c r="P90" s="301">
        <f t="shared" si="71"/>
        <v>0</v>
      </c>
      <c r="Q90" s="292"/>
      <c r="R90" s="291"/>
      <c r="S90" s="301">
        <f t="shared" si="72"/>
        <v>0</v>
      </c>
      <c r="T90" s="292"/>
      <c r="U90" s="291"/>
      <c r="V90" s="301">
        <f t="shared" si="73"/>
        <v>0</v>
      </c>
      <c r="W90" s="292"/>
      <c r="X90" s="291"/>
      <c r="Y90" s="301">
        <f t="shared" si="74"/>
        <v>0</v>
      </c>
      <c r="Z90" s="292"/>
      <c r="AA90" s="291"/>
      <c r="AB90" s="301">
        <f t="shared" si="75"/>
        <v>0</v>
      </c>
      <c r="AC90" s="292"/>
      <c r="AD90" s="291"/>
      <c r="AE90" s="301">
        <f t="shared" si="76"/>
        <v>0</v>
      </c>
      <c r="AF90" s="292"/>
      <c r="AG90" s="308">
        <f t="shared" si="77"/>
        <v>0</v>
      </c>
      <c r="AH90" s="309">
        <f t="shared" si="77"/>
        <v>0</v>
      </c>
      <c r="AI90" s="442">
        <f t="shared" si="77"/>
        <v>0</v>
      </c>
    </row>
    <row r="91" spans="1:38" s="290" customFormat="1" ht="17.25" customHeight="1">
      <c r="A91" s="1261" t="s">
        <v>308</v>
      </c>
      <c r="B91" s="1506"/>
      <c r="C91" s="304">
        <f>IF(C82&lt;25000,C82*C125,25000*C125)+IF(C83&lt;25000,C83*C125,25000*C125)+IF(C84&lt;25000,C84*C125,25000*C125)+IF(C85&lt;25000,C85*C125,25000*C125)+IF(C86&lt;25000,C86*C125,25000*C125)+IF(C87&lt;25000,C87*C125,25000*C125)+IF(C88&lt;25000,C88*C125,25000*C125)+IF(C89&lt;25000,C89*C125,25000*C125)+IF(C90&lt;25000,C90*C125,25000*C125)</f>
        <v>0</v>
      </c>
      <c r="D91" s="301">
        <f t="shared" si="67"/>
        <v>0</v>
      </c>
      <c r="E91" s="489">
        <f>IF(E82&lt;25000,E82*E125,25000*E125)+IF(E83&lt;25000,E83*E125,25000*E125)+IF(E84&lt;25000,E84*E125,25000*E125)+IF(E85&lt;25000,E85*E125,25000*E125)+IF(E86&lt;25000,E86*E125,25000*E125)+IF(E87&lt;25000,E87*E125,25000*E125)+IF(E88&lt;25000,E88*E125,25000*E125)+IF(E89&lt;25000,E89*E125,25000*E125)+IF(E90&lt;25000,E90*E125,25000*E125)</f>
        <v>0</v>
      </c>
      <c r="F91" s="304">
        <f>IF(F82&lt;25000,F82*F125,25000*F125)+IF(F83&lt;25000,F83*F125,25000*F125)+IF(F84&lt;25000,F84*F125,25000*F125)+IF(F85&lt;25000,F85*F125,25000*F125)+IF(F86&lt;25000,F86*F125,25000*F125)+IF(F87&lt;25000,F87*F125,25000*F125)+IF(F88&lt;25000,F88*F125,25000*F125)+IF(F89&lt;25000,F89*F125,25000*F125)+IF(F90&lt;25000,F90*F125,25000*F125)</f>
        <v>0</v>
      </c>
      <c r="G91" s="307">
        <f t="shared" si="68"/>
        <v>0</v>
      </c>
      <c r="H91" s="305">
        <f>IF(H82&lt;25000,H82*H125,25000*H125)+IF(H83&lt;25000,H83*H125,25000*H125)+IF(H84&lt;25000,H84*H125,25000*H125)+IF(H85&lt;25000,H85*H125,25000*H125)+IF(H86&lt;25000,H86*H125,25000*H125)+IF(H87&lt;25000,H87*H125,25000*H125)+IF(H88&lt;25000,H88*H125,25000*H125)+IF(H89&lt;25000,H89*H125,25000*H125)+IF(H90&lt;25000,H90*H125,25000*H125)</f>
        <v>0</v>
      </c>
      <c r="I91" s="304">
        <f>IF(I82&lt;25000,I82*I125,25000*I125)+IF(I83&lt;25000,I83*I125,25000*I125)+IF(I84&lt;25000,I84*I125,25000*I125)+IF(I85&lt;25000,I85*I125,25000*I125)+IF(I86&lt;25000,I86*I125,25000*I125)+IF(I87&lt;25000,I87*I125,25000*I125)+IF(I88&lt;25000,I88*I125,25000*I125)+IF(I89&lt;25000,I89*I125,25000*I125)+IF(I90&lt;25000,I90*I125,25000*I125)</f>
        <v>0</v>
      </c>
      <c r="J91" s="307">
        <f>K91-I91</f>
        <v>0</v>
      </c>
      <c r="K91" s="305">
        <f>IF(K82&lt;25000,K82*K125,25000*K125)+IF(K83&lt;25000,K83*K125,25000*K125)+IF(K84&lt;25000,K84*K125,25000*K125)+IF(K85&lt;25000,K85*K125,25000*K125)+IF(K86&lt;25000,K86*K125,25000*K125)+IF(K87&lt;25000,K87*K125,25000*K125)+IF(K88&lt;25000,K88*K125,25000*K125)+IF(K89&lt;25000,K89*K125,25000*K125)+IF(K90&lt;25000,K90*K125,25000*K125)</f>
        <v>0</v>
      </c>
      <c r="L91" s="304">
        <f>IF(L82&lt;25000,L82*L125,25000*L125)+IF(L83&lt;25000,L83*L125,25000*L125)+IF(L84&lt;25000,L84*L125,25000*L125)+IF(L85&lt;25000,L85*L125,25000*L125)+IF(L86&lt;25000,L86*L125,25000*L125)+IF(L87&lt;25000,L87*L125,25000*L125)+IF(L88&lt;25000,L88*L125,25000*L125)+IF(L89&lt;25000,L89*L125,25000*L125)+IF(L90&lt;25000,L90*L125,25000*L125)</f>
        <v>0</v>
      </c>
      <c r="M91" s="307">
        <f t="shared" si="70"/>
        <v>0</v>
      </c>
      <c r="N91" s="305">
        <f>IF(N82&lt;25000,N82*N125,25000*N125)+IF(N83&lt;25000,N83*N125,25000*N125)+IF(N84&lt;25000,N84*N125,25000*N125)+IF(N85&lt;25000,N85*N125,25000*N125)+IF(N86&lt;25000,N86*N125,25000*N125)+IF(N87&lt;25000,N87*N125,25000*N125)+IF(N88&lt;25000,N88*N125,25000*N125)+IF(N89&lt;25000,N89*N125,25000*N125)+IF(N90&lt;25000,N90*N125,25000*N125)</f>
        <v>0</v>
      </c>
      <c r="O91" s="304">
        <f>IF(O82&lt;25000,O82*O125,25000*O125)+IF(O83&lt;25000,O83*O125,25000*O125)+IF(O84&lt;25000,O84*O125,25000*O125)+IF(O85&lt;25000,O85*O125,25000*O125)+IF(O86&lt;25000,O86*O125,25000*O125)+IF(O87&lt;25000,O87*O125,25000*O125)+IF(O88&lt;25000,O88*O125,25000*O125)+IF(O89&lt;25000,O89*O125,25000*O125)+IF(O90&lt;25000,O90*O125,25000*O125)</f>
        <v>0</v>
      </c>
      <c r="P91" s="301">
        <f t="shared" si="71"/>
        <v>0</v>
      </c>
      <c r="Q91" s="489">
        <f>IF(Q82&lt;25000,Q82*Q125,25000*Q125)+IF(Q83&lt;25000,Q83*Q125,25000*Q125)+IF(Q84&lt;25000,Q84*Q125,25000*Q125)+IF(Q85&lt;25000,Q85*Q125,25000*Q125)+IF(Q86&lt;25000,Q86*Q125,25000*Q125)+IF(Q87&lt;25000,Q87*Q125,25000*Q125)+IF(Q88&lt;25000,Q88*Q125,25000*Q125)+IF(Q89&lt;25000,Q89*Q125,25000*Q125)+IF(Q90&lt;25000,Q90*Q125,25000*Q125)</f>
        <v>0</v>
      </c>
      <c r="R91" s="304">
        <f>IF(R82&lt;25000,R82*R125,25000*R125)+IF(R83&lt;25000,R83*R125,25000*R125)+IF(R84&lt;25000,R84*R125,25000*R125)+IF(R85&lt;25000,R85*R125,25000*R125)+IF(R86&lt;25000,R86*R125,25000*R125)+IF(R87&lt;25000,R87*R125,25000*R125)+IF(R88&lt;25000,R88*R125,25000*R125)+IF(R89&lt;25000,R89*R125,25000*R125)+IF(R90&lt;25000,R90*R125,25000*R125)</f>
        <v>0</v>
      </c>
      <c r="S91" s="307">
        <f t="shared" si="72"/>
        <v>0</v>
      </c>
      <c r="T91" s="305">
        <f>IF(T82&lt;25000,T82*T125,25000*T125)+IF(T83&lt;25000,T83*T125,25000*T125)+IF(T84&lt;25000,T84*T125,25000*T125)+IF(T85&lt;25000,T85*T125,25000*T125)+IF(T86&lt;25000,T86*T125,25000*T125)+IF(T87&lt;25000,T87*T125,25000*T125)+IF(T88&lt;25000,T88*T125,25000*T125)+IF(T89&lt;25000,T89*T125,25000*T125)+IF(T90&lt;25000,T90*T125,25000*T125)</f>
        <v>0</v>
      </c>
      <c r="U91" s="304">
        <f>IF(U82&lt;25000,U82*U125,25000*U125)+IF(U83&lt;25000,U83*U125,25000*U125)+IF(U84&lt;25000,U84*U125,25000*U125)+IF(U85&lt;25000,U85*U125,25000*U125)+IF(U86&lt;25000,U86*U125,25000*U125)+IF(U87&lt;25000,U87*U125,25000*U125)+IF(U88&lt;25000,U88*U125,25000*U125)+IF(U89&lt;25000,U89*U125,25000*U125)+IF(U90&lt;25000,U90*U125,25000*U125)</f>
        <v>0</v>
      </c>
      <c r="V91" s="307">
        <f t="shared" si="73"/>
        <v>0</v>
      </c>
      <c r="W91" s="305">
        <f>IF(W82&lt;25000,W82*W125,25000*W125)+IF(W83&lt;25000,W83*W125,25000*W125)+IF(W84&lt;25000,W84*W125,25000*W125)+IF(W85&lt;25000,W85*W125,25000*W125)+IF(W86&lt;25000,W86*W125,25000*W125)+IF(W87&lt;25000,W87*W125,25000*W125)+IF(W88&lt;25000,W88*W125,25000*W125)+IF(W89&lt;25000,W89*W125,25000*W125)+IF(W90&lt;25000,W90*W125,25000*W125)</f>
        <v>0</v>
      </c>
      <c r="X91" s="304">
        <f>IF(X82&lt;25000,X82*X125,25000*X125)+IF(X83&lt;25000,X83*X125,25000*X125)+IF(X84&lt;25000,X84*X125,25000*X125)+IF(X85&lt;25000,X85*X125,25000*X125)+IF(X86&lt;25000,X86*X125,25000*X125)+IF(X87&lt;25000,X87*X125,25000*X125)+IF(X88&lt;25000,X88*X125,25000*X125)+IF(X89&lt;25000,X89*X125,25000*X125)+IF(X90&lt;25000,X90*X125,25000*X125)</f>
        <v>0</v>
      </c>
      <c r="Y91" s="301">
        <f t="shared" si="74"/>
        <v>0</v>
      </c>
      <c r="Z91" s="489">
        <f>IF(Z82&lt;25000,Z82*Z125,25000*Z125)+IF(Z83&lt;25000,Z83*Z125,25000*Z125)+IF(Z84&lt;25000,Z84*Z125,25000*Z125)+IF(Z85&lt;25000,Z85*Z125,25000*Z125)+IF(Z86&lt;25000,Z86*Z125,25000*Z125)+IF(Z87&lt;25000,Z87*Z125,25000*Z125)+IF(Z88&lt;25000,Z88*Z125,25000*Z125)+IF(Z89&lt;25000,Z89*Z125,25000*Z125)+IF(Z90&lt;25000,Z90*Z125,25000*Z125)</f>
        <v>0</v>
      </c>
      <c r="AA91" s="304">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07">
        <f t="shared" si="75"/>
        <v>0</v>
      </c>
      <c r="AC91" s="30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04">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07">
        <f t="shared" si="76"/>
        <v>0</v>
      </c>
      <c r="AF91" s="305">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08">
        <f t="shared" si="77"/>
        <v>0</v>
      </c>
      <c r="AH91" s="309">
        <f t="shared" si="77"/>
        <v>0</v>
      </c>
      <c r="AI91" s="442">
        <f t="shared" si="77"/>
        <v>0</v>
      </c>
    </row>
    <row r="92" spans="1:38" s="290" customFormat="1" ht="16.5" customHeight="1">
      <c r="A92" s="1367"/>
      <c r="B92" s="1509"/>
      <c r="C92" s="294"/>
      <c r="D92" s="302"/>
      <c r="E92" s="295"/>
      <c r="F92" s="294"/>
      <c r="G92" s="302"/>
      <c r="H92" s="295"/>
      <c r="I92" s="294"/>
      <c r="J92" s="302"/>
      <c r="K92" s="295"/>
      <c r="L92" s="294"/>
      <c r="M92" s="302"/>
      <c r="N92" s="295"/>
      <c r="O92" s="294"/>
      <c r="P92" s="302"/>
      <c r="Q92" s="295"/>
      <c r="R92" s="294"/>
      <c r="S92" s="302"/>
      <c r="T92" s="295"/>
      <c r="U92" s="294"/>
      <c r="V92" s="302"/>
      <c r="W92" s="295"/>
      <c r="X92" s="294"/>
      <c r="Y92" s="302"/>
      <c r="Z92" s="295"/>
      <c r="AA92" s="294"/>
      <c r="AB92" s="302"/>
      <c r="AC92" s="295"/>
      <c r="AD92" s="294"/>
      <c r="AE92" s="302"/>
      <c r="AF92" s="295"/>
      <c r="AG92" s="311"/>
      <c r="AH92" s="312"/>
      <c r="AI92" s="313"/>
    </row>
    <row r="93" spans="1:38" ht="20.149999999999999" customHeight="1">
      <c r="A93" s="330" t="s">
        <v>309</v>
      </c>
      <c r="B93" s="483"/>
      <c r="C93" s="304">
        <f>ROUND(SUM(C71:C91),0)</f>
        <v>0</v>
      </c>
      <c r="D93" s="301">
        <f t="shared" ref="D93:AF93" si="104">ROUND(SUM(D71:D91),0)</f>
        <v>0</v>
      </c>
      <c r="E93" s="305">
        <f t="shared" si="104"/>
        <v>0</v>
      </c>
      <c r="F93" s="304">
        <f t="shared" si="104"/>
        <v>0</v>
      </c>
      <c r="G93" s="301">
        <f t="shared" si="104"/>
        <v>0</v>
      </c>
      <c r="H93" s="305">
        <f t="shared" si="104"/>
        <v>0</v>
      </c>
      <c r="I93" s="304">
        <f t="shared" si="104"/>
        <v>0</v>
      </c>
      <c r="J93" s="301">
        <f t="shared" si="104"/>
        <v>0</v>
      </c>
      <c r="K93" s="305">
        <f t="shared" si="104"/>
        <v>0</v>
      </c>
      <c r="L93" s="304">
        <f t="shared" si="104"/>
        <v>0</v>
      </c>
      <c r="M93" s="301">
        <f t="shared" si="104"/>
        <v>0</v>
      </c>
      <c r="N93" s="305">
        <f t="shared" si="104"/>
        <v>0</v>
      </c>
      <c r="O93" s="304">
        <f t="shared" si="104"/>
        <v>0</v>
      </c>
      <c r="P93" s="301">
        <f t="shared" si="104"/>
        <v>0</v>
      </c>
      <c r="Q93" s="305">
        <f t="shared" si="104"/>
        <v>0</v>
      </c>
      <c r="R93" s="304">
        <f t="shared" si="104"/>
        <v>0</v>
      </c>
      <c r="S93" s="301">
        <f t="shared" si="104"/>
        <v>0</v>
      </c>
      <c r="T93" s="305">
        <f t="shared" si="104"/>
        <v>0</v>
      </c>
      <c r="U93" s="304">
        <f t="shared" si="104"/>
        <v>0</v>
      </c>
      <c r="V93" s="301">
        <f t="shared" si="104"/>
        <v>0</v>
      </c>
      <c r="W93" s="305">
        <f t="shared" si="104"/>
        <v>0</v>
      </c>
      <c r="X93" s="304">
        <f t="shared" si="104"/>
        <v>0</v>
      </c>
      <c r="Y93" s="301">
        <f t="shared" si="104"/>
        <v>0</v>
      </c>
      <c r="Z93" s="305">
        <f t="shared" si="104"/>
        <v>0</v>
      </c>
      <c r="AA93" s="304">
        <f t="shared" si="104"/>
        <v>0</v>
      </c>
      <c r="AB93" s="301">
        <f t="shared" si="104"/>
        <v>0</v>
      </c>
      <c r="AC93" s="305">
        <f t="shared" si="104"/>
        <v>0</v>
      </c>
      <c r="AD93" s="304">
        <f t="shared" si="104"/>
        <v>0</v>
      </c>
      <c r="AE93" s="301">
        <f t="shared" si="104"/>
        <v>0</v>
      </c>
      <c r="AF93" s="305">
        <f t="shared" si="104"/>
        <v>0</v>
      </c>
      <c r="AG93" s="308">
        <f t="shared" ref="AG93:AI93" si="105">SUM(AG71:AG91)</f>
        <v>0</v>
      </c>
      <c r="AH93" s="309">
        <f t="shared" si="105"/>
        <v>0</v>
      </c>
      <c r="AI93" s="310">
        <f t="shared" si="105"/>
        <v>0</v>
      </c>
    </row>
    <row r="94" spans="1:38" s="290" customFormat="1" ht="20.149999999999999" customHeight="1">
      <c r="C94" s="296"/>
      <c r="D94"/>
      <c r="E94" s="297"/>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290" customFormat="1" ht="17.25" customHeight="1">
      <c r="A95" s="367" t="s">
        <v>310</v>
      </c>
      <c r="B95" s="367"/>
      <c r="C95" s="294"/>
      <c r="D95" s="302"/>
      <c r="E95" s="295"/>
      <c r="F95" s="331"/>
      <c r="G95" s="302"/>
      <c r="H95" s="332"/>
      <c r="I95" s="331"/>
      <c r="J95" s="302"/>
      <c r="K95" s="332"/>
      <c r="L95" s="331"/>
      <c r="M95" s="302"/>
      <c r="N95" s="332"/>
      <c r="O95" s="331"/>
      <c r="P95" s="302"/>
      <c r="Q95" s="332"/>
      <c r="R95" s="331"/>
      <c r="S95" s="302"/>
      <c r="T95" s="332"/>
      <c r="U95" s="331"/>
      <c r="V95" s="302"/>
      <c r="W95" s="332"/>
      <c r="X95" s="331"/>
      <c r="Y95" s="302"/>
      <c r="Z95" s="332"/>
      <c r="AA95" s="331"/>
      <c r="AB95" s="302"/>
      <c r="AC95" s="332"/>
      <c r="AD95" s="331"/>
      <c r="AE95" s="302"/>
      <c r="AF95" s="332"/>
      <c r="AG95" s="311"/>
      <c r="AH95" s="312"/>
      <c r="AI95" s="313"/>
      <c r="AJ95"/>
      <c r="AK95"/>
      <c r="AL95"/>
    </row>
    <row r="96" spans="1:38" s="290" customFormat="1" ht="17.25" customHeight="1">
      <c r="A96" s="1261"/>
      <c r="B96" s="1506"/>
      <c r="C96" s="291"/>
      <c r="D96" s="301">
        <f t="shared" ref="D96:D102" si="106">E96-C96</f>
        <v>0</v>
      </c>
      <c r="E96" s="292"/>
      <c r="F96" s="304"/>
      <c r="G96" s="301">
        <f t="shared" ref="G96:G102" si="107">H96-F96</f>
        <v>0</v>
      </c>
      <c r="H96" s="305"/>
      <c r="I96" s="304"/>
      <c r="J96" s="301">
        <f t="shared" ref="J96:J102" si="108">K96-I96</f>
        <v>0</v>
      </c>
      <c r="K96" s="305"/>
      <c r="L96" s="304"/>
      <c r="M96" s="301">
        <f t="shared" ref="M96:M102" si="109">N96-L96</f>
        <v>0</v>
      </c>
      <c r="N96" s="305"/>
      <c r="O96" s="304"/>
      <c r="P96" s="301">
        <f t="shared" ref="P96:P102" si="110">Q96-O96</f>
        <v>0</v>
      </c>
      <c r="Q96" s="305"/>
      <c r="R96" s="304"/>
      <c r="S96" s="301">
        <f t="shared" ref="S96:S102" si="111">T96-R96</f>
        <v>0</v>
      </c>
      <c r="T96" s="305"/>
      <c r="U96" s="304"/>
      <c r="V96" s="301">
        <f t="shared" ref="V96:V102" si="112">W96-U96</f>
        <v>0</v>
      </c>
      <c r="W96" s="305"/>
      <c r="X96" s="304"/>
      <c r="Y96" s="301">
        <f t="shared" ref="Y96:Y102" si="113">Z96-X96</f>
        <v>0</v>
      </c>
      <c r="Z96" s="305"/>
      <c r="AA96" s="304"/>
      <c r="AB96" s="301">
        <f t="shared" ref="AB96:AB102" si="114">AC96-AA96</f>
        <v>0</v>
      </c>
      <c r="AC96" s="305"/>
      <c r="AD96" s="304"/>
      <c r="AE96" s="301">
        <f t="shared" ref="AE96:AE102" si="115">AF96-AD96</f>
        <v>0</v>
      </c>
      <c r="AF96" s="305"/>
      <c r="AG96" s="308">
        <f t="shared" ref="AG96:AI102" si="116">SUM(C96,F96,I96,L96,O96,R96,U96,X96,AA96,AD96)</f>
        <v>0</v>
      </c>
      <c r="AH96" s="309">
        <f t="shared" si="116"/>
        <v>0</v>
      </c>
      <c r="AI96" s="442">
        <f t="shared" si="116"/>
        <v>0</v>
      </c>
      <c r="AJ96"/>
      <c r="AK96" s="349"/>
      <c r="AL96"/>
    </row>
    <row r="97" spans="1:38" s="290" customFormat="1" ht="17.25" customHeight="1">
      <c r="A97" s="1261"/>
      <c r="B97" s="1506"/>
      <c r="C97" s="291"/>
      <c r="D97" s="301">
        <f t="shared" si="106"/>
        <v>0</v>
      </c>
      <c r="E97" s="292"/>
      <c r="F97" s="304"/>
      <c r="G97" s="301">
        <f t="shared" si="107"/>
        <v>0</v>
      </c>
      <c r="H97" s="305"/>
      <c r="I97" s="304"/>
      <c r="J97" s="301">
        <f t="shared" si="108"/>
        <v>0</v>
      </c>
      <c r="K97" s="305"/>
      <c r="L97" s="304"/>
      <c r="M97" s="301">
        <f t="shared" si="109"/>
        <v>0</v>
      </c>
      <c r="N97" s="305"/>
      <c r="O97" s="304"/>
      <c r="P97" s="301">
        <f t="shared" si="110"/>
        <v>0</v>
      </c>
      <c r="Q97" s="305"/>
      <c r="R97" s="304"/>
      <c r="S97" s="301">
        <f t="shared" si="111"/>
        <v>0</v>
      </c>
      <c r="T97" s="305"/>
      <c r="U97" s="304"/>
      <c r="V97" s="301">
        <f t="shared" si="112"/>
        <v>0</v>
      </c>
      <c r="W97" s="305"/>
      <c r="X97" s="304"/>
      <c r="Y97" s="301">
        <f t="shared" si="113"/>
        <v>0</v>
      </c>
      <c r="Z97" s="305"/>
      <c r="AA97" s="304"/>
      <c r="AB97" s="301">
        <f t="shared" si="114"/>
        <v>0</v>
      </c>
      <c r="AC97" s="305"/>
      <c r="AD97" s="304"/>
      <c r="AE97" s="301">
        <f t="shared" si="115"/>
        <v>0</v>
      </c>
      <c r="AF97" s="305"/>
      <c r="AG97" s="308">
        <f t="shared" si="116"/>
        <v>0</v>
      </c>
      <c r="AH97" s="309">
        <f t="shared" si="116"/>
        <v>0</v>
      </c>
      <c r="AI97" s="442">
        <f t="shared" si="116"/>
        <v>0</v>
      </c>
      <c r="AK97" s="348"/>
    </row>
    <row r="98" spans="1:38" s="290" customFormat="1" ht="17.25" customHeight="1">
      <c r="A98" s="1261"/>
      <c r="B98" s="1506"/>
      <c r="C98" s="291"/>
      <c r="D98" s="301">
        <f t="shared" si="106"/>
        <v>0</v>
      </c>
      <c r="E98" s="292"/>
      <c r="F98" s="291"/>
      <c r="G98" s="301">
        <f t="shared" si="107"/>
        <v>0</v>
      </c>
      <c r="H98" s="292"/>
      <c r="I98" s="291"/>
      <c r="J98" s="301">
        <f t="shared" si="108"/>
        <v>0</v>
      </c>
      <c r="K98" s="292"/>
      <c r="L98" s="291"/>
      <c r="M98" s="301">
        <f t="shared" si="109"/>
        <v>0</v>
      </c>
      <c r="N98" s="292"/>
      <c r="O98" s="291"/>
      <c r="P98" s="301">
        <f t="shared" si="110"/>
        <v>0</v>
      </c>
      <c r="Q98" s="292"/>
      <c r="R98" s="291"/>
      <c r="S98" s="301">
        <f t="shared" si="111"/>
        <v>0</v>
      </c>
      <c r="T98" s="292"/>
      <c r="U98" s="291"/>
      <c r="V98" s="301">
        <f t="shared" si="112"/>
        <v>0</v>
      </c>
      <c r="W98" s="292"/>
      <c r="X98" s="291"/>
      <c r="Y98" s="301">
        <f t="shared" si="113"/>
        <v>0</v>
      </c>
      <c r="Z98" s="292"/>
      <c r="AA98" s="291"/>
      <c r="AB98" s="301">
        <f t="shared" si="114"/>
        <v>0</v>
      </c>
      <c r="AC98" s="292"/>
      <c r="AD98" s="291"/>
      <c r="AE98" s="301">
        <f t="shared" si="115"/>
        <v>0</v>
      </c>
      <c r="AF98" s="292"/>
      <c r="AG98" s="308">
        <f t="shared" si="116"/>
        <v>0</v>
      </c>
      <c r="AH98" s="309">
        <f t="shared" si="116"/>
        <v>0</v>
      </c>
      <c r="AI98" s="442">
        <f t="shared" si="116"/>
        <v>0</v>
      </c>
      <c r="AJ98"/>
      <c r="AK98" s="349"/>
      <c r="AL98" s="13"/>
    </row>
    <row r="99" spans="1:38" s="290" customFormat="1" ht="17.25" customHeight="1">
      <c r="A99" s="1261"/>
      <c r="B99" s="1506"/>
      <c r="C99" s="291"/>
      <c r="D99" s="301">
        <f t="shared" si="106"/>
        <v>0</v>
      </c>
      <c r="E99" s="292"/>
      <c r="F99" s="291"/>
      <c r="G99" s="301">
        <f t="shared" si="107"/>
        <v>0</v>
      </c>
      <c r="H99" s="292"/>
      <c r="I99" s="291"/>
      <c r="J99" s="301">
        <f t="shared" si="108"/>
        <v>0</v>
      </c>
      <c r="K99" s="292"/>
      <c r="L99" s="291"/>
      <c r="M99" s="301">
        <f t="shared" si="109"/>
        <v>0</v>
      </c>
      <c r="N99" s="292"/>
      <c r="O99" s="291"/>
      <c r="P99" s="301">
        <f t="shared" si="110"/>
        <v>0</v>
      </c>
      <c r="Q99" s="292"/>
      <c r="R99" s="291"/>
      <c r="S99" s="301">
        <f t="shared" si="111"/>
        <v>0</v>
      </c>
      <c r="T99" s="292"/>
      <c r="U99" s="291"/>
      <c r="V99" s="301">
        <f t="shared" si="112"/>
        <v>0</v>
      </c>
      <c r="W99" s="292"/>
      <c r="X99" s="291"/>
      <c r="Y99" s="301">
        <f t="shared" si="113"/>
        <v>0</v>
      </c>
      <c r="Z99" s="292"/>
      <c r="AA99" s="291"/>
      <c r="AB99" s="301">
        <f t="shared" si="114"/>
        <v>0</v>
      </c>
      <c r="AC99" s="292"/>
      <c r="AD99" s="291"/>
      <c r="AE99" s="301">
        <f t="shared" si="115"/>
        <v>0</v>
      </c>
      <c r="AF99" s="292"/>
      <c r="AG99" s="308">
        <f t="shared" si="116"/>
        <v>0</v>
      </c>
      <c r="AH99" s="309">
        <f t="shared" si="116"/>
        <v>0</v>
      </c>
      <c r="AI99" s="442">
        <f t="shared" si="116"/>
        <v>0</v>
      </c>
      <c r="AJ99"/>
      <c r="AK99"/>
      <c r="AL99"/>
    </row>
    <row r="100" spans="1:38" s="290" customFormat="1" ht="17.25" customHeight="1">
      <c r="A100" s="1261"/>
      <c r="B100" s="1506"/>
      <c r="C100" s="291"/>
      <c r="D100" s="301">
        <f t="shared" si="106"/>
        <v>0</v>
      </c>
      <c r="E100" s="292"/>
      <c r="F100" s="291"/>
      <c r="G100" s="301">
        <f t="shared" si="107"/>
        <v>0</v>
      </c>
      <c r="H100" s="292"/>
      <c r="I100" s="291"/>
      <c r="J100" s="301">
        <f t="shared" si="108"/>
        <v>0</v>
      </c>
      <c r="K100" s="292"/>
      <c r="L100" s="291"/>
      <c r="M100" s="301">
        <f t="shared" si="109"/>
        <v>0</v>
      </c>
      <c r="N100" s="292"/>
      <c r="O100" s="291"/>
      <c r="P100" s="301">
        <f t="shared" si="110"/>
        <v>0</v>
      </c>
      <c r="Q100" s="292"/>
      <c r="R100" s="291"/>
      <c r="S100" s="301">
        <f t="shared" si="111"/>
        <v>0</v>
      </c>
      <c r="T100" s="292"/>
      <c r="U100" s="291"/>
      <c r="V100" s="301">
        <f t="shared" si="112"/>
        <v>0</v>
      </c>
      <c r="W100" s="292"/>
      <c r="X100" s="291"/>
      <c r="Y100" s="301">
        <f t="shared" si="113"/>
        <v>0</v>
      </c>
      <c r="Z100" s="292"/>
      <c r="AA100" s="291"/>
      <c r="AB100" s="301">
        <f t="shared" si="114"/>
        <v>0</v>
      </c>
      <c r="AC100" s="292"/>
      <c r="AD100" s="291"/>
      <c r="AE100" s="301">
        <f t="shared" si="115"/>
        <v>0</v>
      </c>
      <c r="AF100" s="292"/>
      <c r="AG100" s="308">
        <f t="shared" si="116"/>
        <v>0</v>
      </c>
      <c r="AH100" s="309">
        <f t="shared" si="116"/>
        <v>0</v>
      </c>
      <c r="AI100" s="442">
        <f t="shared" si="116"/>
        <v>0</v>
      </c>
    </row>
    <row r="101" spans="1:38" s="290" customFormat="1" ht="17.25" customHeight="1">
      <c r="A101" s="1261"/>
      <c r="B101" s="1506"/>
      <c r="C101" s="291"/>
      <c r="D101" s="301">
        <f t="shared" si="106"/>
        <v>0</v>
      </c>
      <c r="E101" s="292"/>
      <c r="F101" s="291"/>
      <c r="G101" s="301">
        <f t="shared" si="107"/>
        <v>0</v>
      </c>
      <c r="H101" s="292"/>
      <c r="I101" s="291"/>
      <c r="J101" s="301">
        <f t="shared" si="108"/>
        <v>0</v>
      </c>
      <c r="K101" s="292"/>
      <c r="L101" s="291"/>
      <c r="M101" s="301">
        <f t="shared" si="109"/>
        <v>0</v>
      </c>
      <c r="N101" s="292"/>
      <c r="O101" s="291"/>
      <c r="P101" s="301">
        <f t="shared" si="110"/>
        <v>0</v>
      </c>
      <c r="Q101" s="292"/>
      <c r="R101" s="291"/>
      <c r="S101" s="301">
        <f t="shared" si="111"/>
        <v>0</v>
      </c>
      <c r="T101" s="292"/>
      <c r="U101" s="291"/>
      <c r="V101" s="301">
        <f t="shared" si="112"/>
        <v>0</v>
      </c>
      <c r="W101" s="292"/>
      <c r="X101" s="291"/>
      <c r="Y101" s="301">
        <f t="shared" si="113"/>
        <v>0</v>
      </c>
      <c r="Z101" s="292"/>
      <c r="AA101" s="291"/>
      <c r="AB101" s="301">
        <f t="shared" si="114"/>
        <v>0</v>
      </c>
      <c r="AC101" s="292"/>
      <c r="AD101" s="291"/>
      <c r="AE101" s="301">
        <f t="shared" si="115"/>
        <v>0</v>
      </c>
      <c r="AF101" s="292"/>
      <c r="AG101" s="308">
        <f t="shared" si="116"/>
        <v>0</v>
      </c>
      <c r="AH101" s="309">
        <f t="shared" si="116"/>
        <v>0</v>
      </c>
      <c r="AI101" s="442">
        <f t="shared" si="116"/>
        <v>0</v>
      </c>
    </row>
    <row r="102" spans="1:38" s="290" customFormat="1" ht="17.25" customHeight="1">
      <c r="A102" s="1261"/>
      <c r="B102" s="1506"/>
      <c r="C102" s="291"/>
      <c r="D102" s="301">
        <f t="shared" si="106"/>
        <v>0</v>
      </c>
      <c r="E102" s="292"/>
      <c r="F102" s="291"/>
      <c r="G102" s="301">
        <f t="shared" si="107"/>
        <v>0</v>
      </c>
      <c r="H102" s="292"/>
      <c r="I102" s="291"/>
      <c r="J102" s="301">
        <f t="shared" si="108"/>
        <v>0</v>
      </c>
      <c r="K102" s="292"/>
      <c r="L102" s="291"/>
      <c r="M102" s="301">
        <f t="shared" si="109"/>
        <v>0</v>
      </c>
      <c r="N102" s="292"/>
      <c r="O102" s="291"/>
      <c r="P102" s="301">
        <f t="shared" si="110"/>
        <v>0</v>
      </c>
      <c r="Q102" s="292"/>
      <c r="R102" s="291"/>
      <c r="S102" s="301">
        <f t="shared" si="111"/>
        <v>0</v>
      </c>
      <c r="T102" s="292"/>
      <c r="U102" s="291"/>
      <c r="V102" s="301">
        <f t="shared" si="112"/>
        <v>0</v>
      </c>
      <c r="W102" s="292"/>
      <c r="X102" s="291"/>
      <c r="Y102" s="301">
        <f t="shared" si="113"/>
        <v>0</v>
      </c>
      <c r="Z102" s="292"/>
      <c r="AA102" s="291"/>
      <c r="AB102" s="301">
        <f t="shared" si="114"/>
        <v>0</v>
      </c>
      <c r="AC102" s="292"/>
      <c r="AD102" s="291"/>
      <c r="AE102" s="301">
        <f t="shared" si="115"/>
        <v>0</v>
      </c>
      <c r="AF102" s="292"/>
      <c r="AG102" s="308">
        <f t="shared" si="116"/>
        <v>0</v>
      </c>
      <c r="AH102" s="309">
        <f t="shared" si="116"/>
        <v>0</v>
      </c>
      <c r="AI102" s="442">
        <f t="shared" si="116"/>
        <v>0</v>
      </c>
    </row>
    <row r="103" spans="1:38" s="290" customFormat="1" ht="15" customHeight="1">
      <c r="A103" s="1261"/>
      <c r="B103" s="1506"/>
      <c r="C103" s="294"/>
      <c r="D103" s="302"/>
      <c r="E103" s="295"/>
      <c r="F103" s="294"/>
      <c r="G103" s="302"/>
      <c r="H103" s="295"/>
      <c r="I103" s="294"/>
      <c r="J103" s="302"/>
      <c r="K103" s="295"/>
      <c r="L103" s="294"/>
      <c r="M103" s="302"/>
      <c r="N103" s="295"/>
      <c r="O103" s="294"/>
      <c r="P103" s="302"/>
      <c r="Q103" s="295"/>
      <c r="R103" s="294"/>
      <c r="S103" s="302"/>
      <c r="T103" s="295"/>
      <c r="U103" s="294"/>
      <c r="V103" s="302"/>
      <c r="W103" s="295"/>
      <c r="X103" s="294"/>
      <c r="Y103" s="302"/>
      <c r="Z103" s="295"/>
      <c r="AA103" s="294"/>
      <c r="AB103" s="302"/>
      <c r="AC103" s="295"/>
      <c r="AD103" s="294"/>
      <c r="AE103" s="302"/>
      <c r="AF103" s="295"/>
      <c r="AG103" s="311"/>
      <c r="AH103" s="312"/>
      <c r="AI103" s="313"/>
    </row>
    <row r="104" spans="1:38" ht="20.149999999999999" customHeight="1">
      <c r="A104" s="1265" t="s">
        <v>311</v>
      </c>
      <c r="B104" s="1508"/>
      <c r="C104" s="304">
        <f>ROUND(SUM(C96:C102),0)</f>
        <v>0</v>
      </c>
      <c r="D104" s="301">
        <f t="shared" ref="D104:AF104" si="117">ROUND(SUM(D96:D102),0)</f>
        <v>0</v>
      </c>
      <c r="E104" s="305">
        <f t="shared" si="117"/>
        <v>0</v>
      </c>
      <c r="F104" s="304">
        <f t="shared" si="117"/>
        <v>0</v>
      </c>
      <c r="G104" s="301">
        <f t="shared" si="117"/>
        <v>0</v>
      </c>
      <c r="H104" s="305">
        <f t="shared" si="117"/>
        <v>0</v>
      </c>
      <c r="I104" s="304">
        <f t="shared" si="117"/>
        <v>0</v>
      </c>
      <c r="J104" s="301">
        <f t="shared" si="117"/>
        <v>0</v>
      </c>
      <c r="K104" s="305">
        <f t="shared" si="117"/>
        <v>0</v>
      </c>
      <c r="L104" s="304">
        <f t="shared" si="117"/>
        <v>0</v>
      </c>
      <c r="M104" s="301">
        <f t="shared" si="117"/>
        <v>0</v>
      </c>
      <c r="N104" s="305">
        <f t="shared" si="117"/>
        <v>0</v>
      </c>
      <c r="O104" s="304">
        <f t="shared" si="117"/>
        <v>0</v>
      </c>
      <c r="P104" s="301">
        <f t="shared" si="117"/>
        <v>0</v>
      </c>
      <c r="Q104" s="305">
        <f t="shared" si="117"/>
        <v>0</v>
      </c>
      <c r="R104" s="304">
        <f t="shared" si="117"/>
        <v>0</v>
      </c>
      <c r="S104" s="301">
        <f t="shared" si="117"/>
        <v>0</v>
      </c>
      <c r="T104" s="305">
        <f t="shared" si="117"/>
        <v>0</v>
      </c>
      <c r="U104" s="304">
        <f t="shared" si="117"/>
        <v>0</v>
      </c>
      <c r="V104" s="301">
        <f t="shared" si="117"/>
        <v>0</v>
      </c>
      <c r="W104" s="305">
        <f t="shared" si="117"/>
        <v>0</v>
      </c>
      <c r="X104" s="304">
        <f t="shared" si="117"/>
        <v>0</v>
      </c>
      <c r="Y104" s="301">
        <f t="shared" si="117"/>
        <v>0</v>
      </c>
      <c r="Z104" s="305">
        <f t="shared" si="117"/>
        <v>0</v>
      </c>
      <c r="AA104" s="304">
        <f t="shared" si="117"/>
        <v>0</v>
      </c>
      <c r="AB104" s="301">
        <f t="shared" si="117"/>
        <v>0</v>
      </c>
      <c r="AC104" s="305">
        <f t="shared" si="117"/>
        <v>0</v>
      </c>
      <c r="AD104" s="304">
        <f t="shared" si="117"/>
        <v>0</v>
      </c>
      <c r="AE104" s="301">
        <f t="shared" si="117"/>
        <v>0</v>
      </c>
      <c r="AF104" s="305">
        <f t="shared" si="117"/>
        <v>0</v>
      </c>
      <c r="AG104" s="308">
        <f t="shared" ref="AG104" si="118">SUM(AG96:AG102)</f>
        <v>0</v>
      </c>
      <c r="AH104" s="309">
        <f>SUM(AH96:AH102)</f>
        <v>0</v>
      </c>
      <c r="AI104" s="310">
        <f t="shared" ref="AI104" si="119">SUM(AI96:AI102)</f>
        <v>0</v>
      </c>
    </row>
    <row r="105" spans="1:38" s="290" customFormat="1" ht="20.149999999999999" customHeight="1">
      <c r="C105" s="296"/>
      <c r="D105"/>
      <c r="E105" s="297"/>
      <c r="F105" s="296"/>
      <c r="G105"/>
      <c r="H105" s="297"/>
      <c r="I105" s="296"/>
      <c r="J105"/>
      <c r="K105" s="297"/>
      <c r="L105" s="296"/>
      <c r="M105"/>
      <c r="N105" s="297"/>
      <c r="O105" s="296"/>
      <c r="P105"/>
      <c r="Q105" s="297"/>
      <c r="R105" s="296"/>
      <c r="S105"/>
      <c r="T105" s="297"/>
      <c r="U105" s="296"/>
      <c r="V105"/>
      <c r="W105" s="297"/>
      <c r="X105" s="296"/>
      <c r="Y105"/>
      <c r="Z105" s="297"/>
      <c r="AA105" s="296"/>
      <c r="AB105"/>
      <c r="AC105" s="297"/>
      <c r="AD105" s="296"/>
      <c r="AE105"/>
      <c r="AF105" s="297"/>
      <c r="AG105" s="16"/>
      <c r="AH105" s="52"/>
      <c r="AI105" s="17"/>
    </row>
    <row r="106" spans="1:38" s="290" customFormat="1" ht="20.149999999999999" customHeight="1" thickBot="1">
      <c r="A106" s="298" t="s">
        <v>312</v>
      </c>
      <c r="B106" s="486"/>
      <c r="C106" s="299"/>
      <c r="D106" s="18"/>
      <c r="E106" s="300"/>
      <c r="F106" s="299"/>
      <c r="G106" s="18"/>
      <c r="H106" s="300"/>
      <c r="I106" s="299"/>
      <c r="J106" s="18"/>
      <c r="K106" s="300"/>
      <c r="L106" s="299"/>
      <c r="M106" s="18"/>
      <c r="N106" s="300"/>
      <c r="O106" s="299"/>
      <c r="P106" s="18"/>
      <c r="Q106" s="300"/>
      <c r="R106" s="299"/>
      <c r="S106" s="18"/>
      <c r="T106" s="300"/>
      <c r="U106" s="299"/>
      <c r="V106" s="18"/>
      <c r="W106" s="300"/>
      <c r="X106" s="299"/>
      <c r="Y106" s="18"/>
      <c r="Z106" s="300"/>
      <c r="AA106" s="299"/>
      <c r="AB106" s="18"/>
      <c r="AC106" s="300"/>
      <c r="AD106" s="299"/>
      <c r="AE106" s="18"/>
      <c r="AF106" s="300"/>
      <c r="AG106" s="19"/>
      <c r="AH106" s="443">
        <f>'Summary (4)'!A72</f>
        <v>0</v>
      </c>
      <c r="AI106" s="444">
        <f>'Summary (4)'!C72</f>
        <v>0</v>
      </c>
    </row>
    <row r="107" spans="1:38">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row>
    <row r="108" spans="1:38">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row>
    <row r="109" spans="1:38">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row>
    <row r="110" spans="1:38">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row>
    <row r="111" spans="1:38">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row>
    <row r="112" spans="1:38">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row>
    <row r="113" spans="1:3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row>
    <row r="114" spans="1:3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row>
    <row r="115" spans="1:3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row>
    <row r="116" spans="1:3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row>
    <row r="117" spans="1:3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row>
    <row r="118" spans="1:3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row>
    <row r="119" spans="1:35">
      <c r="A119" s="290"/>
      <c r="B119" s="290"/>
      <c r="C119" s="290"/>
      <c r="D119" s="293"/>
      <c r="E119" s="293"/>
      <c r="F119" s="293"/>
      <c r="G119" s="293"/>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3"/>
      <c r="AH119" s="293"/>
      <c r="AI119" s="290"/>
    </row>
    <row r="120" spans="1:35" s="216" customFormat="1" ht="15.5">
      <c r="A120" s="364" t="s">
        <v>222</v>
      </c>
      <c r="B120" s="364"/>
      <c r="C120" s="448">
        <f>'Summary (4)'!E86</f>
        <v>0</v>
      </c>
      <c r="D120" s="448">
        <f>'Summary (4)'!F86</f>
        <v>0</v>
      </c>
      <c r="E120" s="448">
        <f>'Summary (4)'!G86</f>
        <v>0</v>
      </c>
      <c r="F120" s="448">
        <f>'Summary (4)'!H86</f>
        <v>0</v>
      </c>
      <c r="G120" s="448">
        <f>'Summary (4)'!I86</f>
        <v>0</v>
      </c>
      <c r="H120" s="448">
        <f>'Summary (4)'!J86</f>
        <v>0</v>
      </c>
      <c r="I120" s="448">
        <f>'Summary (4)'!K86</f>
        <v>0</v>
      </c>
      <c r="J120" s="448">
        <f>'Summary (4)'!L86</f>
        <v>0</v>
      </c>
      <c r="K120" s="448">
        <f>'Summary (4)'!M86</f>
        <v>0</v>
      </c>
      <c r="L120" s="448">
        <f>'Summary (4)'!N86</f>
        <v>0</v>
      </c>
      <c r="M120" s="448">
        <f>'Summary (4)'!O86</f>
        <v>0</v>
      </c>
      <c r="N120" s="448">
        <f>'Summary (4)'!P86</f>
        <v>0</v>
      </c>
      <c r="O120" s="448">
        <f>'Summary (4)'!Q86</f>
        <v>0</v>
      </c>
      <c r="P120" s="448">
        <f>'Summary (4)'!R86</f>
        <v>0</v>
      </c>
      <c r="Q120" s="448">
        <f>'Summary (4)'!S86</f>
        <v>0</v>
      </c>
      <c r="R120" s="448">
        <f>'Summary (4)'!T86</f>
        <v>0</v>
      </c>
      <c r="S120" s="448">
        <f>'Summary (4)'!U86</f>
        <v>0</v>
      </c>
      <c r="T120" s="448">
        <f>'Summary (4)'!V86</f>
        <v>0</v>
      </c>
      <c r="U120" s="448">
        <f>'Summary (4)'!W86</f>
        <v>0</v>
      </c>
      <c r="V120" s="448">
        <f>'Summary (4)'!X86</f>
        <v>0</v>
      </c>
      <c r="W120" s="448">
        <f>'Summary (4)'!Y86</f>
        <v>0</v>
      </c>
      <c r="X120" s="448">
        <f>'Summary (4)'!Z86</f>
        <v>0</v>
      </c>
      <c r="Y120" s="448">
        <f>'Summary (4)'!AA86</f>
        <v>0</v>
      </c>
      <c r="Z120" s="448">
        <f>'Summary (4)'!AB86</f>
        <v>0</v>
      </c>
      <c r="AA120" s="448">
        <f>'Summary (4)'!AC86</f>
        <v>0</v>
      </c>
      <c r="AB120" s="448">
        <f>'Summary (4)'!AD86</f>
        <v>0</v>
      </c>
      <c r="AC120" s="448">
        <f>'Summary (4)'!AE86</f>
        <v>0</v>
      </c>
      <c r="AD120" s="448">
        <f>'Summary (4)'!AF86</f>
        <v>0</v>
      </c>
      <c r="AE120" s="448">
        <f>'Summary (4)'!AG86</f>
        <v>0</v>
      </c>
      <c r="AF120" s="448">
        <f>'Summary (4)'!AH86</f>
        <v>0</v>
      </c>
      <c r="AG120" s="448">
        <f>AE120</f>
        <v>0</v>
      </c>
      <c r="AH120" s="448">
        <f>AF120</f>
        <v>0</v>
      </c>
      <c r="AI120" s="448">
        <f>AG120</f>
        <v>0</v>
      </c>
    </row>
    <row r="121" spans="1:35" s="358" customFormat="1" ht="15.5">
      <c r="A121" s="365" t="s">
        <v>223</v>
      </c>
      <c r="B121" s="365"/>
      <c r="C121" s="449">
        <f>'Summary (4)'!E87</f>
        <v>0</v>
      </c>
      <c r="D121" s="449">
        <f>'Summary (4)'!F87</f>
        <v>0</v>
      </c>
      <c r="E121" s="449">
        <f>'Summary (4)'!G87</f>
        <v>0</v>
      </c>
      <c r="F121" s="449">
        <f>'Summary (4)'!H87</f>
        <v>0</v>
      </c>
      <c r="G121" s="449">
        <f>'Summary (4)'!I87</f>
        <v>0</v>
      </c>
      <c r="H121" s="449">
        <f>'Summary (4)'!J87</f>
        <v>0</v>
      </c>
      <c r="I121" s="449">
        <f>'Summary (4)'!K87</f>
        <v>0</v>
      </c>
      <c r="J121" s="449">
        <f>'Summary (4)'!L87</f>
        <v>0</v>
      </c>
      <c r="K121" s="449">
        <f>'Summary (4)'!M87</f>
        <v>0</v>
      </c>
      <c r="L121" s="449">
        <f>'Summary (4)'!N87</f>
        <v>0</v>
      </c>
      <c r="M121" s="449">
        <f>'Summary (4)'!O87</f>
        <v>0</v>
      </c>
      <c r="N121" s="449">
        <f>'Summary (4)'!P87</f>
        <v>0</v>
      </c>
      <c r="O121" s="449">
        <f>'Summary (4)'!Q87</f>
        <v>0</v>
      </c>
      <c r="P121" s="449">
        <f>'Summary (4)'!R87</f>
        <v>0</v>
      </c>
      <c r="Q121" s="449">
        <f>'Summary (4)'!S87</f>
        <v>0</v>
      </c>
      <c r="R121" s="449">
        <f>'Summary (4)'!T87</f>
        <v>0</v>
      </c>
      <c r="S121" s="449">
        <f>'Summary (4)'!U87</f>
        <v>0</v>
      </c>
      <c r="T121" s="449">
        <f>'Summary (4)'!V87</f>
        <v>0</v>
      </c>
      <c r="U121" s="449">
        <f>'Summary (4)'!W87</f>
        <v>0</v>
      </c>
      <c r="V121" s="449">
        <f>'Summary (4)'!X87</f>
        <v>0</v>
      </c>
      <c r="W121" s="449">
        <f>'Summary (4)'!Y87</f>
        <v>0</v>
      </c>
      <c r="X121" s="449">
        <f>'Summary (4)'!Z87</f>
        <v>0</v>
      </c>
      <c r="Y121" s="449">
        <f>'Summary (4)'!AA87</f>
        <v>0</v>
      </c>
      <c r="Z121" s="449">
        <f>'Summary (4)'!AB87</f>
        <v>0</v>
      </c>
      <c r="AA121" s="449">
        <f>'Summary (4)'!AC87</f>
        <v>0</v>
      </c>
      <c r="AB121" s="449">
        <f>'Summary (4)'!AD87</f>
        <v>0</v>
      </c>
      <c r="AC121" s="449">
        <f>'Summary (4)'!AE87</f>
        <v>0</v>
      </c>
      <c r="AD121" s="449">
        <f>'Summary (4)'!AF87</f>
        <v>0</v>
      </c>
      <c r="AE121" s="449">
        <f>'Summary (4)'!AG87</f>
        <v>0</v>
      </c>
      <c r="AF121" s="449">
        <f>'Summary (4)'!AH87</f>
        <v>0</v>
      </c>
      <c r="AG121" s="449">
        <f>'Summary (4)'!AI87</f>
        <v>0</v>
      </c>
      <c r="AH121" s="449">
        <f>'Summary (4)'!AJ87</f>
        <v>0</v>
      </c>
      <c r="AI121" s="449">
        <f>'Summary (4)'!AK87</f>
        <v>0</v>
      </c>
    </row>
    <row r="122" spans="1:35" s="358" customFormat="1" ht="15.5">
      <c r="A122" s="365" t="s">
        <v>224</v>
      </c>
      <c r="B122" s="365"/>
      <c r="C122" s="449">
        <f>'Summary (4)'!E88</f>
        <v>0</v>
      </c>
      <c r="D122" s="449">
        <f>'Summary (4)'!F88</f>
        <v>0</v>
      </c>
      <c r="E122" s="449">
        <f>'Summary (4)'!G88</f>
        <v>0</v>
      </c>
      <c r="F122" s="449">
        <f>'Summary (4)'!H88</f>
        <v>0</v>
      </c>
      <c r="G122" s="449">
        <f>'Summary (4)'!I88</f>
        <v>0</v>
      </c>
      <c r="H122" s="449">
        <f>'Summary (4)'!J88</f>
        <v>0</v>
      </c>
      <c r="I122" s="449">
        <f>'Summary (4)'!K88</f>
        <v>0</v>
      </c>
      <c r="J122" s="449">
        <f>'Summary (4)'!L88</f>
        <v>0</v>
      </c>
      <c r="K122" s="449">
        <f>'Summary (4)'!M88</f>
        <v>0</v>
      </c>
      <c r="L122" s="449">
        <f>'Summary (4)'!N88</f>
        <v>0</v>
      </c>
      <c r="M122" s="449">
        <f>'Summary (4)'!O88</f>
        <v>0</v>
      </c>
      <c r="N122" s="449">
        <f>'Summary (4)'!P88</f>
        <v>0</v>
      </c>
      <c r="O122" s="449">
        <f>'Summary (4)'!Q88</f>
        <v>0</v>
      </c>
      <c r="P122" s="449">
        <f>'Summary (4)'!R88</f>
        <v>0</v>
      </c>
      <c r="Q122" s="449">
        <f>'Summary (4)'!S88</f>
        <v>0</v>
      </c>
      <c r="R122" s="449">
        <f>'Summary (4)'!T88</f>
        <v>0</v>
      </c>
      <c r="S122" s="449">
        <f>'Summary (4)'!U88</f>
        <v>0</v>
      </c>
      <c r="T122" s="449">
        <f>'Summary (4)'!V88</f>
        <v>0</v>
      </c>
      <c r="U122" s="449">
        <f>'Summary (4)'!W88</f>
        <v>0</v>
      </c>
      <c r="V122" s="449">
        <f>'Summary (4)'!X88</f>
        <v>0</v>
      </c>
      <c r="W122" s="449">
        <f>'Summary (4)'!Y88</f>
        <v>0</v>
      </c>
      <c r="X122" s="449">
        <f>'Summary (4)'!Z88</f>
        <v>0</v>
      </c>
      <c r="Y122" s="449">
        <f>'Summary (4)'!AA88</f>
        <v>0</v>
      </c>
      <c r="Z122" s="449">
        <f>'Summary (4)'!AB88</f>
        <v>0</v>
      </c>
      <c r="AA122" s="449">
        <f>'Summary (4)'!AC88</f>
        <v>0</v>
      </c>
      <c r="AB122" s="449">
        <f>'Summary (4)'!AD88</f>
        <v>0</v>
      </c>
      <c r="AC122" s="449">
        <f>'Summary (4)'!AE88</f>
        <v>0</v>
      </c>
      <c r="AD122" s="449">
        <f>'Summary (4)'!AF88</f>
        <v>0</v>
      </c>
      <c r="AE122" s="449">
        <f>'Summary (4)'!AG88</f>
        <v>0</v>
      </c>
      <c r="AF122" s="449">
        <f>'Summary (4)'!AH88</f>
        <v>0</v>
      </c>
      <c r="AG122" s="449">
        <f>'Summary (4)'!AI88</f>
        <v>0</v>
      </c>
      <c r="AH122" s="449">
        <f>'Summary (4)'!AJ88</f>
        <v>0</v>
      </c>
      <c r="AI122" s="449">
        <f>'Summary (4)'!AK88</f>
        <v>0</v>
      </c>
    </row>
    <row r="123" spans="1:35" s="216" customFormat="1" ht="15.5">
      <c r="A123" s="364" t="s">
        <v>211</v>
      </c>
      <c r="B123" s="364"/>
      <c r="C123" s="449">
        <f>'Summary (4)'!E89</f>
        <v>0</v>
      </c>
      <c r="D123" s="449">
        <f>'Summary (4)'!F89</f>
        <v>0</v>
      </c>
      <c r="E123" s="449">
        <f>'Summary (4)'!G89</f>
        <v>0</v>
      </c>
      <c r="F123" s="449">
        <f>'Summary (4)'!H89</f>
        <v>0</v>
      </c>
      <c r="G123" s="449">
        <f>'Summary (4)'!I89</f>
        <v>0</v>
      </c>
      <c r="H123" s="449">
        <f>'Summary (4)'!J89</f>
        <v>0</v>
      </c>
      <c r="I123" s="449">
        <f>'Summary (4)'!K89</f>
        <v>0</v>
      </c>
      <c r="J123" s="449">
        <f>'Summary (4)'!L89</f>
        <v>0</v>
      </c>
      <c r="K123" s="449">
        <f>'Summary (4)'!M89</f>
        <v>0</v>
      </c>
      <c r="L123" s="449">
        <f>'Summary (4)'!N89</f>
        <v>0</v>
      </c>
      <c r="M123" s="449">
        <f>'Summary (4)'!O89</f>
        <v>0</v>
      </c>
      <c r="N123" s="449">
        <f>'Summary (4)'!P89</f>
        <v>0</v>
      </c>
      <c r="O123" s="449">
        <f>'Summary (4)'!Q89</f>
        <v>0</v>
      </c>
      <c r="P123" s="449">
        <f>'Summary (4)'!R89</f>
        <v>0</v>
      </c>
      <c r="Q123" s="449">
        <f>'Summary (4)'!S89</f>
        <v>0</v>
      </c>
      <c r="R123" s="449">
        <f>'Summary (4)'!T89</f>
        <v>0</v>
      </c>
      <c r="S123" s="449">
        <f>'Summary (4)'!U89</f>
        <v>0</v>
      </c>
      <c r="T123" s="449">
        <f>'Summary (4)'!V89</f>
        <v>0</v>
      </c>
      <c r="U123" s="449">
        <f>'Summary (4)'!W89</f>
        <v>0</v>
      </c>
      <c r="V123" s="449">
        <f>'Summary (4)'!X89</f>
        <v>0</v>
      </c>
      <c r="W123" s="449">
        <f>'Summary (4)'!Y89</f>
        <v>0</v>
      </c>
      <c r="X123" s="449">
        <f>'Summary (4)'!Z89</f>
        <v>0</v>
      </c>
      <c r="Y123" s="449">
        <f>'Summary (4)'!AA89</f>
        <v>0</v>
      </c>
      <c r="Z123" s="449">
        <f>'Summary (4)'!AB89</f>
        <v>0</v>
      </c>
      <c r="AA123" s="449">
        <f>'Summary (4)'!AC89</f>
        <v>0</v>
      </c>
      <c r="AB123" s="449">
        <f>'Summary (4)'!AD89</f>
        <v>0</v>
      </c>
      <c r="AC123" s="449">
        <f>'Summary (4)'!AE89</f>
        <v>0</v>
      </c>
      <c r="AD123" s="449">
        <f>'Summary (4)'!AF89</f>
        <v>0</v>
      </c>
      <c r="AE123" s="449">
        <f>'Summary (4)'!AG89</f>
        <v>0</v>
      </c>
      <c r="AF123" s="449">
        <f>'Summary (4)'!AH89</f>
        <v>0</v>
      </c>
      <c r="AG123" s="449">
        <f>'Summary (4)'!AI89</f>
        <v>0</v>
      </c>
      <c r="AH123" s="449">
        <f>'Summary (4)'!AJ89</f>
        <v>0</v>
      </c>
      <c r="AI123" s="449">
        <f>'Summary (4)'!AK89</f>
        <v>0</v>
      </c>
    </row>
    <row r="124" spans="1:35" s="216" customFormat="1" ht="15.5">
      <c r="A124" s="366" t="s">
        <v>225</v>
      </c>
      <c r="B124" s="366"/>
      <c r="C124" s="450">
        <f>'Summary (4)'!E90</f>
        <v>0</v>
      </c>
      <c r="D124" s="450">
        <f>'Summary (4)'!F90</f>
        <v>0</v>
      </c>
      <c r="E124" s="450">
        <f>'Summary (4)'!G90</f>
        <v>0</v>
      </c>
      <c r="F124" s="450">
        <f>'Summary (4)'!H90</f>
        <v>0</v>
      </c>
      <c r="G124" s="450">
        <f>'Summary (4)'!I90</f>
        <v>0</v>
      </c>
      <c r="H124" s="450">
        <f>'Summary (4)'!J90</f>
        <v>0</v>
      </c>
      <c r="I124" s="450">
        <f>'Summary (4)'!K90</f>
        <v>0</v>
      </c>
      <c r="J124" s="450">
        <f>'Summary (4)'!L90</f>
        <v>0</v>
      </c>
      <c r="K124" s="450">
        <f>'Summary (4)'!M90</f>
        <v>0</v>
      </c>
      <c r="L124" s="450">
        <f>'Summary (4)'!N90</f>
        <v>0</v>
      </c>
      <c r="M124" s="450">
        <f>'Summary (4)'!O90</f>
        <v>0</v>
      </c>
      <c r="N124" s="450">
        <f>'Summary (4)'!P90</f>
        <v>0</v>
      </c>
      <c r="O124" s="450">
        <f>'Summary (4)'!Q90</f>
        <v>0</v>
      </c>
      <c r="P124" s="450">
        <f>'Summary (4)'!R90</f>
        <v>0</v>
      </c>
      <c r="Q124" s="450">
        <f>'Summary (4)'!S90</f>
        <v>0</v>
      </c>
      <c r="R124" s="450">
        <f>'Summary (4)'!T90</f>
        <v>0</v>
      </c>
      <c r="S124" s="450">
        <f>'Summary (4)'!U90</f>
        <v>0</v>
      </c>
      <c r="T124" s="450">
        <f>'Summary (4)'!V90</f>
        <v>0</v>
      </c>
      <c r="U124" s="450">
        <f>'Summary (4)'!W90</f>
        <v>0</v>
      </c>
      <c r="V124" s="450">
        <f>'Summary (4)'!X90</f>
        <v>0</v>
      </c>
      <c r="W124" s="450">
        <f>'Summary (4)'!Y90</f>
        <v>0</v>
      </c>
      <c r="X124" s="450">
        <f>'Summary (4)'!Z90</f>
        <v>0</v>
      </c>
      <c r="Y124" s="450">
        <f>'Summary (4)'!AA90</f>
        <v>0</v>
      </c>
      <c r="Z124" s="450">
        <f>'Summary (4)'!AB90</f>
        <v>0</v>
      </c>
      <c r="AA124" s="450">
        <f>'Summary (4)'!AC90</f>
        <v>0</v>
      </c>
      <c r="AB124" s="450">
        <f>'Summary (4)'!AD90</f>
        <v>0</v>
      </c>
      <c r="AC124" s="450">
        <f>'Summary (4)'!AE90</f>
        <v>0</v>
      </c>
      <c r="AD124" s="450">
        <f>'Summary (4)'!AF90</f>
        <v>0</v>
      </c>
      <c r="AE124" s="450">
        <f>'Summary (4)'!AG90</f>
        <v>0</v>
      </c>
      <c r="AF124" s="450">
        <f>'Summary (4)'!AH90</f>
        <v>0</v>
      </c>
    </row>
    <row r="125" spans="1:35" s="401" customFormat="1">
      <c r="A125" s="400" t="s">
        <v>313</v>
      </c>
      <c r="B125" s="400"/>
      <c r="C125" s="402">
        <f>'Summary (4)'!E26</f>
        <v>0</v>
      </c>
      <c r="D125" s="402" t="e">
        <f>'Summary - Start Up'!#REF!</f>
        <v>#REF!</v>
      </c>
      <c r="E125" s="402">
        <f>'Summary (4)'!G26</f>
        <v>0</v>
      </c>
      <c r="F125" s="402">
        <f>'Summary (4)'!H26</f>
        <v>0</v>
      </c>
      <c r="G125" s="402" t="e">
        <f>'Summary - Start Up'!#REF!</f>
        <v>#REF!</v>
      </c>
      <c r="H125" s="402">
        <f>'Summary (4)'!J26</f>
        <v>0</v>
      </c>
      <c r="I125" s="402">
        <f>'Summary (4)'!K26</f>
        <v>0</v>
      </c>
      <c r="J125" s="402" t="e">
        <f>'Summary - Start Up'!#REF!</f>
        <v>#REF!</v>
      </c>
      <c r="K125" s="402">
        <f>'Summary (4)'!M26</f>
        <v>0</v>
      </c>
      <c r="L125" s="402">
        <f>'Summary (4)'!N26</f>
        <v>0</v>
      </c>
      <c r="M125" s="402" t="e">
        <f>'Summary - Start Up'!#REF!</f>
        <v>#REF!</v>
      </c>
      <c r="N125" s="402">
        <f>'Summary (4)'!P26</f>
        <v>0</v>
      </c>
      <c r="O125" s="402">
        <f>'Summary (4)'!Q26</f>
        <v>0</v>
      </c>
      <c r="P125" s="402" t="e">
        <f>'Summary - Start Up'!#REF!</f>
        <v>#REF!</v>
      </c>
      <c r="Q125" s="402">
        <f>'Summary (4)'!S26</f>
        <v>0</v>
      </c>
      <c r="R125" s="402">
        <f>'Summary (4)'!T26</f>
        <v>0</v>
      </c>
      <c r="S125" s="402" t="e">
        <f>'Summary - Start Up'!#REF!</f>
        <v>#REF!</v>
      </c>
      <c r="T125" s="402">
        <f>'Summary (4)'!V26</f>
        <v>0</v>
      </c>
      <c r="U125" s="402">
        <f>'Summary (4)'!W26</f>
        <v>0</v>
      </c>
      <c r="V125" s="402" t="e">
        <f>'Summary - Start Up'!#REF!</f>
        <v>#REF!</v>
      </c>
      <c r="W125" s="402">
        <f>'Summary (4)'!Y26</f>
        <v>0</v>
      </c>
      <c r="X125" s="402">
        <f>'Summary (4)'!Z26</f>
        <v>0</v>
      </c>
      <c r="Y125" s="402" t="e">
        <f>'Summary - Start Up'!#REF!</f>
        <v>#REF!</v>
      </c>
      <c r="Z125" s="402">
        <f>'Summary (4)'!AB26</f>
        <v>0</v>
      </c>
      <c r="AA125" s="402">
        <f>'Summary (4)'!AC26</f>
        <v>0</v>
      </c>
      <c r="AB125" s="402" t="e">
        <f>'Summary - Start Up'!#REF!</f>
        <v>#REF!</v>
      </c>
      <c r="AC125" s="402">
        <f>'Summary (4)'!AE26</f>
        <v>0</v>
      </c>
      <c r="AD125" s="402">
        <f>'Summary (4)'!AF26</f>
        <v>0</v>
      </c>
      <c r="AE125" s="402" t="e">
        <f>'Summary - Start Up'!#REF!</f>
        <v>#REF!</v>
      </c>
      <c r="AF125" s="402">
        <f>'Summary (4)'!AH26</f>
        <v>0</v>
      </c>
      <c r="AG125" s="399"/>
      <c r="AH125" s="399"/>
      <c r="AI125" s="399"/>
    </row>
  </sheetData>
  <sheetProtection formatCells="0" formatColumns="0" formatRows="0" insertHyperlinks="0" sort="0" autoFilter="0" pivotTables="0"/>
  <mergeCells count="112">
    <mergeCell ref="R8:T8"/>
    <mergeCell ref="U8:W8"/>
    <mergeCell ref="X8:Z8"/>
    <mergeCell ref="AA8:AC8"/>
    <mergeCell ref="AD8:AF8"/>
    <mergeCell ref="C8:E8"/>
    <mergeCell ref="F8:H8"/>
    <mergeCell ref="I8:K8"/>
    <mergeCell ref="L8:N8"/>
    <mergeCell ref="O8:Q8"/>
    <mergeCell ref="A76:B76"/>
    <mergeCell ref="A77:B77"/>
    <mergeCell ref="A78:B78"/>
    <mergeCell ref="A79:B79"/>
    <mergeCell ref="A80:B80"/>
    <mergeCell ref="A71:B71"/>
    <mergeCell ref="A72:B72"/>
    <mergeCell ref="A73:B73"/>
    <mergeCell ref="A74:B74"/>
    <mergeCell ref="A75:B75"/>
    <mergeCell ref="A81:B81"/>
    <mergeCell ref="A100:B100"/>
    <mergeCell ref="A87:B87"/>
    <mergeCell ref="A88:B88"/>
    <mergeCell ref="A89:B89"/>
    <mergeCell ref="A90:B90"/>
    <mergeCell ref="A91:B91"/>
    <mergeCell ref="A82:B82"/>
    <mergeCell ref="A83:B83"/>
    <mergeCell ref="A84:B84"/>
    <mergeCell ref="A85:B85"/>
    <mergeCell ref="A86:B86"/>
    <mergeCell ref="A101:B101"/>
    <mergeCell ref="A102:B102"/>
    <mergeCell ref="A103:B103"/>
    <mergeCell ref="A104:B104"/>
    <mergeCell ref="A92:B92"/>
    <mergeCell ref="A96:B96"/>
    <mergeCell ref="A97:B97"/>
    <mergeCell ref="A98:B98"/>
    <mergeCell ref="A99:B99"/>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43:B43"/>
    <mergeCell ref="A44:B44"/>
    <mergeCell ref="A45:B45"/>
    <mergeCell ref="A46:B46"/>
    <mergeCell ref="A47:B4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23:B23"/>
    <mergeCell ref="A24:B24"/>
    <mergeCell ref="A25:B25"/>
    <mergeCell ref="A26:B26"/>
    <mergeCell ref="A27:B27"/>
    <mergeCell ref="A18:B18"/>
    <mergeCell ref="A19:B19"/>
    <mergeCell ref="A20:B20"/>
    <mergeCell ref="A21:B21"/>
    <mergeCell ref="A22:B2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s>
  <conditionalFormatting sqref="C14:AF81">
    <cfRule type="expression" dxfId="200" priority="3">
      <formula>$A14=""</formula>
    </cfRule>
  </conditionalFormatting>
  <conditionalFormatting sqref="C14:AF106">
    <cfRule type="expression" dxfId="199" priority="2">
      <formula>C$123&gt;C$122</formula>
    </cfRule>
  </conditionalFormatting>
  <conditionalFormatting sqref="C82:AF102">
    <cfRule type="expression" dxfId="198" priority="18">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197" priority="19">
      <formula>LEN(TRIM(E14))=0</formula>
    </cfRule>
  </conditionalFormatting>
  <conditionalFormatting sqref="F91">
    <cfRule type="containsBlanks" dxfId="196" priority="12">
      <formula>LEN(TRIM(F91))=0</formula>
    </cfRule>
  </conditionalFormatting>
  <conditionalFormatting sqref="I91">
    <cfRule type="containsBlanks" dxfId="195" priority="11">
      <formula>LEN(TRIM(I91))=0</formula>
    </cfRule>
  </conditionalFormatting>
  <conditionalFormatting sqref="L91">
    <cfRule type="containsBlanks" dxfId="194" priority="10">
      <formula>LEN(TRIM(L91))=0</formula>
    </cfRule>
  </conditionalFormatting>
  <conditionalFormatting sqref="O91">
    <cfRule type="containsBlanks" dxfId="193" priority="9">
      <formula>LEN(TRIM(O91))=0</formula>
    </cfRule>
  </conditionalFormatting>
  <conditionalFormatting sqref="R91">
    <cfRule type="containsBlanks" dxfId="192" priority="8">
      <formula>LEN(TRIM(R91))=0</formula>
    </cfRule>
  </conditionalFormatting>
  <conditionalFormatting sqref="U91">
    <cfRule type="containsBlanks" dxfId="191" priority="7">
      <formula>LEN(TRIM(U91))=0</formula>
    </cfRule>
  </conditionalFormatting>
  <conditionalFormatting sqref="X91">
    <cfRule type="containsBlanks" dxfId="190" priority="6">
      <formula>LEN(TRIM(X91))=0</formula>
    </cfRule>
  </conditionalFormatting>
  <conditionalFormatting sqref="AA91">
    <cfRule type="containsBlanks" dxfId="189" priority="5">
      <formula>LEN(TRIM(AA91))=0</formula>
    </cfRule>
  </conditionalFormatting>
  <conditionalFormatting sqref="AD91">
    <cfRule type="containsBlanks" dxfId="188" priority="4">
      <formula>LEN(TRIM(AD91))=0</formula>
    </cfRule>
  </conditionalFormatting>
  <dataValidations disablePrompts="1" count="1">
    <dataValidation type="whole" allowBlank="1" showInputMessage="1" showErrorMessage="1" sqref="E57:E67 H57:H67 K57:K67 N57:N67 Q57:Q67 T57:T67 W57:W67 Z57:Z67 AC57:AC67 AF57:AF67" xr:uid="{F8C8F87C-1A91-4130-AA77-F70B5A1120E6}">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A8DC725E-D4B9-48DD-83A4-09C24CD7CBDA}">
            <xm:f>C$120&gt;'Summary - ML &amp; PM'!$D$5</xm:f>
            <x14:dxf>
              <fill>
                <patternFill>
                  <bgColor theme="0" tint="-0.499984740745262"/>
                </patternFill>
              </fill>
            </x14:dxf>
          </x14:cfRule>
          <xm:sqref>C9:AF106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pageSetUpPr fitToPage="1"/>
  </sheetPr>
  <dimension ref="A1:J208"/>
  <sheetViews>
    <sheetView showZeros="0" zoomScale="115" zoomScaleNormal="115" workbookViewId="0">
      <pane ySplit="2" topLeftCell="A142" activePane="bottomLeft" state="frozen"/>
      <selection activeCell="C9" sqref="C9:I9"/>
      <selection pane="bottomLeft" activeCell="C9" sqref="C9:I9"/>
    </sheetView>
  </sheetViews>
  <sheetFormatPr defaultColWidth="10.81640625" defaultRowHeight="12.5"/>
  <cols>
    <col min="1" max="1" width="31.7265625" style="8" customWidth="1"/>
    <col min="2" max="2" width="10.7265625" style="8" customWidth="1"/>
    <col min="3" max="3" width="11.26953125" style="166" customWidth="1"/>
    <col min="4" max="4" width="67.7265625" style="4" customWidth="1"/>
    <col min="5" max="5" width="26.7265625" style="8" customWidth="1"/>
    <col min="6" max="6" width="20.7265625" style="8" customWidth="1"/>
    <col min="7" max="7" width="16" style="566" customWidth="1"/>
    <col min="8" max="8" width="20.54296875" style="566" customWidth="1"/>
    <col min="9" max="9" width="20.54296875" style="8" customWidth="1"/>
    <col min="10" max="10" width="19.7265625" style="8" customWidth="1"/>
    <col min="11" max="16384" width="10.81640625" style="8"/>
  </cols>
  <sheetData>
    <row r="1" spans="1:10" ht="13.5" thickBot="1">
      <c r="A1" s="9" t="s">
        <v>314</v>
      </c>
      <c r="B1" s="1561" t="s">
        <v>315</v>
      </c>
      <c r="C1" s="1561"/>
      <c r="I1" s="548" t="s">
        <v>316</v>
      </c>
      <c r="J1" s="549" t="s">
        <v>317</v>
      </c>
    </row>
    <row r="2" spans="1:10" ht="27.75" customHeight="1" thickBot="1">
      <c r="A2" s="208">
        <f>'Summary (4)'!B12</f>
        <v>0</v>
      </c>
      <c r="B2" s="1562"/>
      <c r="C2" s="1563"/>
      <c r="D2" s="531"/>
      <c r="F2" s="193"/>
      <c r="I2" s="550" t="str">
        <f>IFERROR(VLOOKUP(B2,'Dropdown Lists'!F:G,2,FALSE), "auto-populate")</f>
        <v>auto-populate</v>
      </c>
      <c r="J2" s="551" t="str">
        <f>IFERROR(VLOOKUP(B2,'Dropdown Lists'!F:H,3,FALSE),"auto-populate")</f>
        <v>auto-populate</v>
      </c>
    </row>
    <row r="3" spans="1:10" s="4" customFormat="1" ht="39">
      <c r="A3" s="580" t="s">
        <v>318</v>
      </c>
      <c r="B3" s="197" t="s">
        <v>283</v>
      </c>
      <c r="C3" s="198" t="s">
        <v>284</v>
      </c>
      <c r="D3" s="197" t="s">
        <v>319</v>
      </c>
      <c r="E3" s="197" t="s">
        <v>320</v>
      </c>
      <c r="F3" s="529" t="s">
        <v>321</v>
      </c>
      <c r="G3" s="567"/>
      <c r="H3" s="567"/>
      <c r="I3" s="14"/>
    </row>
    <row r="4" spans="1:10">
      <c r="A4" s="753">
        <f>'Salary Detail (4)'!A15</f>
        <v>0</v>
      </c>
      <c r="B4" s="6" t="e" cm="1">
        <f t="array" ref="B4">INDEX('Salary Detail (4)'!$C15:$BT15,0,MATCH(1,('Salary Detail (4)'!$C$14:$BT$14='Budget Narrative (4)'!$B$3)*('Salary Detail (4)'!$C$75:$BT$75='Budget Narrative (4)'!$I$2),0))</f>
        <v>#N/A</v>
      </c>
      <c r="C4" s="6" t="e">
        <f t="array" ref="C4">INDEX('Salary Detail (4)'!$C15:$BT15,0,MATCH(1,('Salary Detail (4)'!$C$14:$BT$14='Budget Narrative (4)'!$B$3)*('Salary Detail (4)'!$C$75:$BT$75='Budget Narrative (4)'!$I$2),0))</f>
        <v>#N/A</v>
      </c>
      <c r="D4" s="519"/>
      <c r="E4" s="519"/>
      <c r="F4" s="530"/>
      <c r="I4" s="7"/>
      <c r="J4" s="14"/>
    </row>
    <row r="5" spans="1:10">
      <c r="A5" s="753">
        <f>'Salary Detail (4)'!A16</f>
        <v>0</v>
      </c>
      <c r="B5" s="6" t="e">
        <f t="array" ref="B5">INDEX('Salary Detail (4)'!$C16:$BT16,0,MATCH(1,('Salary Detail (4)'!$C$14:$BT$14='Budget Narrative (4)'!$B$3)*('Salary Detail (4)'!$C$75:$BT$75='Budget Narrative (4)'!$I$2),0))</f>
        <v>#N/A</v>
      </c>
      <c r="C5" s="180" t="e">
        <f t="array" ref="C5">INDEX('Salary Detail (4)'!$C16:$BT16,0,MATCH(1,('Salary Detail (4)'!$C$13:$BT$13="New")*('Salary Detail (4)'!$C$75:$BT$75='Budget Narrative (4)'!$I$2),0))</f>
        <v>#N/A</v>
      </c>
      <c r="D5" s="519"/>
      <c r="E5" s="10"/>
      <c r="F5" s="530"/>
      <c r="I5" s="194"/>
      <c r="J5" s="14"/>
    </row>
    <row r="6" spans="1:10">
      <c r="A6" s="753">
        <f>'Salary Detail (4)'!A17</f>
        <v>0</v>
      </c>
      <c r="B6" s="6" t="e">
        <f t="array" ref="B6">INDEX('Salary Detail (4)'!$C17:$BT17,0,MATCH(1,('Salary Detail (4)'!$C$14:$BT$14='Budget Narrative (4)'!$B$3)*('Salary Detail (4)'!$C$75:$BT$75='Budget Narrative (4)'!$I$2),0))</f>
        <v>#N/A</v>
      </c>
      <c r="C6" s="180" t="e">
        <f t="array" ref="C6">INDEX('Salary Detail (4)'!$C17:$BT17,0,MATCH(1,('Salary Detail (4)'!$C$13:$BT$13="New")*('Salary Detail (4)'!$C$75:$BT$75='Budget Narrative (4)'!$I$2),0))</f>
        <v>#N/A</v>
      </c>
      <c r="D6" s="519"/>
      <c r="E6" s="10"/>
      <c r="F6" s="530"/>
      <c r="I6" s="195"/>
      <c r="J6" s="14"/>
    </row>
    <row r="7" spans="1:10">
      <c r="A7" s="753">
        <f>'Salary Detail (4)'!A18</f>
        <v>0</v>
      </c>
      <c r="B7" s="6" t="e">
        <f t="array" ref="B7">INDEX('Salary Detail (4)'!$C18:$BT18,0,MATCH(1,('Salary Detail (4)'!$C$14:$BT$14='Budget Narrative (4)'!$B$3)*('Salary Detail (4)'!$C$75:$BT$75='Budget Narrative (4)'!$I$2),0))</f>
        <v>#N/A</v>
      </c>
      <c r="C7" s="180" t="e">
        <f t="array" ref="C7">INDEX('Salary Detail (4)'!$C18:$BT18,0,MATCH(1,('Salary Detail (4)'!$C$13:$BT$13="New")*('Salary Detail (4)'!$C$75:$BT$75='Budget Narrative (4)'!$I$2),0))</f>
        <v>#N/A</v>
      </c>
      <c r="D7" s="519"/>
      <c r="E7" s="10"/>
      <c r="F7" s="530"/>
      <c r="I7" s="7"/>
      <c r="J7" s="14"/>
    </row>
    <row r="8" spans="1:10">
      <c r="A8" s="753">
        <f>'Salary Detail (4)'!A19</f>
        <v>0</v>
      </c>
      <c r="B8" s="6" t="e">
        <f t="array" ref="B8">INDEX('Salary Detail (4)'!$C19:$BT19,0,MATCH(1,('Salary Detail (4)'!$C$14:$BT$14='Budget Narrative (4)'!$B$3)*('Salary Detail (4)'!$C$75:$BT$75='Budget Narrative (4)'!$I$2),0))</f>
        <v>#N/A</v>
      </c>
      <c r="C8" s="180" t="e">
        <f t="array" ref="C8">INDEX('Salary Detail (4)'!$C19:$BT19,0,MATCH(1,('Salary Detail (4)'!$C$13:$BT$13="New")*('Salary Detail (4)'!$C$75:$BT$75='Budget Narrative (4)'!$I$2),0))</f>
        <v>#N/A</v>
      </c>
      <c r="D8" s="519"/>
      <c r="E8" s="10"/>
      <c r="F8" s="530"/>
      <c r="I8" s="7"/>
      <c r="J8" s="14"/>
    </row>
    <row r="9" spans="1:10">
      <c r="A9" s="753">
        <f>'Salary Detail (4)'!A20</f>
        <v>0</v>
      </c>
      <c r="B9" s="6" t="e">
        <f t="array" ref="B9">INDEX('Salary Detail (4)'!$C20:$BT20,0,MATCH(1,('Salary Detail (4)'!$C$14:$BT$14='Budget Narrative (4)'!$B$3)*('Salary Detail (4)'!$C$75:$BT$75='Budget Narrative (4)'!$I$2),0))</f>
        <v>#N/A</v>
      </c>
      <c r="C9" s="180" t="e">
        <f t="array" ref="C9">INDEX('Salary Detail (4)'!$C20:$BT20,0,MATCH(1,('Salary Detail (4)'!$C$13:$BT$13="New")*('Salary Detail (4)'!$C$75:$BT$75='Budget Narrative (4)'!$I$2),0))</f>
        <v>#N/A</v>
      </c>
      <c r="D9" s="519"/>
      <c r="E9" s="10"/>
      <c r="F9" s="530"/>
      <c r="I9" s="7"/>
      <c r="J9" s="14"/>
    </row>
    <row r="10" spans="1:10">
      <c r="A10" s="753">
        <f>'Salary Detail (4)'!A21</f>
        <v>0</v>
      </c>
      <c r="B10" s="6" t="e">
        <f t="array" ref="B10">INDEX('Salary Detail (4)'!$C21:$BT21,0,MATCH(1,('Salary Detail (4)'!$C$14:$BT$14='Budget Narrative (4)'!$B$3)*('Salary Detail (4)'!$C$75:$BT$75='Budget Narrative (4)'!$I$2),0))</f>
        <v>#N/A</v>
      </c>
      <c r="C10" s="180" t="e">
        <f t="array" ref="C10">INDEX('Salary Detail (4)'!$C21:$BT21,0,MATCH(1,('Salary Detail (4)'!$C$13:$BT$13="New")*('Salary Detail (4)'!$C$75:$BT$75='Budget Narrative (4)'!$I$2),0))</f>
        <v>#N/A</v>
      </c>
      <c r="D10" s="519"/>
      <c r="E10" s="10"/>
      <c r="F10" s="530"/>
      <c r="I10" s="7"/>
      <c r="J10" s="14"/>
    </row>
    <row r="11" spans="1:10">
      <c r="A11" s="753">
        <f>'Salary Detail (4)'!A22</f>
        <v>0</v>
      </c>
      <c r="B11" s="6" t="e">
        <f t="array" ref="B11">INDEX('Salary Detail (4)'!$C22:$BT22,0,MATCH(1,('Salary Detail (4)'!$C$14:$BT$14='Budget Narrative (4)'!$B$3)*('Salary Detail (4)'!$C$75:$BT$75='Budget Narrative (4)'!$I$2),0))</f>
        <v>#N/A</v>
      </c>
      <c r="C11" s="180" t="e">
        <f t="array" ref="C11">INDEX('Salary Detail (4)'!$C22:$BT22,0,MATCH(1,('Salary Detail (4)'!$C$13:$BT$13="New")*('Salary Detail (4)'!$C$75:$BT$75='Budget Narrative (4)'!$I$2),0))</f>
        <v>#N/A</v>
      </c>
      <c r="D11" s="519"/>
      <c r="E11" s="10"/>
      <c r="F11" s="530"/>
      <c r="I11" s="7"/>
      <c r="J11" s="14"/>
    </row>
    <row r="12" spans="1:10">
      <c r="A12" s="753">
        <f>'Salary Detail (4)'!A23</f>
        <v>0</v>
      </c>
      <c r="B12" s="6" t="e">
        <f t="array" ref="B12">INDEX('Salary Detail (4)'!$C23:$BT23,0,MATCH(1,('Salary Detail (4)'!$C$14:$BT$14='Budget Narrative (4)'!$B$3)*('Salary Detail (4)'!$C$75:$BT$75='Budget Narrative (4)'!$I$2),0))</f>
        <v>#N/A</v>
      </c>
      <c r="C12" s="180" t="e">
        <f t="array" ref="C12">INDEX('Salary Detail (4)'!$C23:$BT23,0,MATCH(1,('Salary Detail (4)'!$C$13:$BT$13="New")*('Salary Detail (4)'!$C$75:$BT$75='Budget Narrative (4)'!$I$2),0))</f>
        <v>#N/A</v>
      </c>
      <c r="D12" s="519"/>
      <c r="E12" s="10"/>
      <c r="F12" s="530"/>
      <c r="I12" s="7"/>
      <c r="J12" s="14"/>
    </row>
    <row r="13" spans="1:10">
      <c r="A13" s="753">
        <f>'Salary Detail (4)'!A24</f>
        <v>0</v>
      </c>
      <c r="B13" s="6" t="e">
        <f t="array" ref="B13">INDEX('Salary Detail (4)'!$C24:$BT24,0,MATCH(1,('Salary Detail (4)'!$C$14:$BT$14='Budget Narrative (4)'!$B$3)*('Salary Detail (4)'!$C$75:$BT$75='Budget Narrative (4)'!$I$2),0))</f>
        <v>#N/A</v>
      </c>
      <c r="C13" s="180" t="e">
        <f t="array" ref="C13">INDEX('Salary Detail (4)'!$C24:$BT24,0,MATCH(1,('Salary Detail (4)'!$C$13:$BT$13="New")*('Salary Detail (4)'!$C$75:$BT$75='Budget Narrative (4)'!$I$2),0))</f>
        <v>#N/A</v>
      </c>
      <c r="D13" s="519"/>
      <c r="E13" s="10"/>
      <c r="F13" s="530"/>
      <c r="I13" s="7"/>
      <c r="J13" s="14"/>
    </row>
    <row r="14" spans="1:10">
      <c r="A14" s="753">
        <f>'Salary Detail (4)'!A25</f>
        <v>0</v>
      </c>
      <c r="B14" s="6" t="e">
        <f t="array" ref="B14">INDEX('Salary Detail (4)'!$C25:$BT25,0,MATCH(1,('Salary Detail (4)'!$C$14:$BT$14='Budget Narrative (4)'!$B$3)*('Salary Detail (4)'!$C$75:$BT$75='Budget Narrative (4)'!$I$2),0))</f>
        <v>#N/A</v>
      </c>
      <c r="C14" s="340" t="e">
        <f t="array" ref="C14">INDEX('Salary Detail (4)'!$C25:$BT25,0,MATCH(1,('Salary Detail (4)'!$C$13:$BT$13="New")*('Salary Detail (4)'!$C$75:$BT$75='Budget Narrative (4)'!$I$2),0))</f>
        <v>#N/A</v>
      </c>
      <c r="D14" s="519"/>
      <c r="E14" s="10"/>
      <c r="F14" s="530"/>
      <c r="I14" s="7"/>
      <c r="J14" s="14"/>
    </row>
    <row r="15" spans="1:10">
      <c r="A15" s="753">
        <f>'Salary Detail (4)'!A26</f>
        <v>0</v>
      </c>
      <c r="B15" s="6" t="e">
        <f t="array" ref="B15">INDEX('Salary Detail (4)'!$C26:$BT26,0,MATCH(1,('Salary Detail (4)'!$C$14:$BT$14='Budget Narrative (4)'!$B$3)*('Salary Detail (4)'!$C$75:$BT$75='Budget Narrative (4)'!$I$2),0))</f>
        <v>#N/A</v>
      </c>
      <c r="C15" s="340" t="e">
        <f t="array" ref="C15">INDEX('Salary Detail (4)'!$C26:$BT26,0,MATCH(1,('Salary Detail (4)'!$C$13:$BT$13="New")*('Salary Detail (4)'!$C$75:$BT$75='Budget Narrative (4)'!$I$2),0))</f>
        <v>#N/A</v>
      </c>
      <c r="D15" s="519"/>
      <c r="E15" s="10"/>
      <c r="F15" s="530"/>
      <c r="I15" s="7"/>
      <c r="J15" s="14"/>
    </row>
    <row r="16" spans="1:10">
      <c r="A16" s="753">
        <f>'Salary Detail (4)'!A27</f>
        <v>0</v>
      </c>
      <c r="B16" s="6" t="e">
        <f t="array" ref="B16">INDEX('Salary Detail (4)'!$C27:$BT27,0,MATCH(1,('Salary Detail (4)'!$C$14:$BT$14='Budget Narrative (4)'!$B$3)*('Salary Detail (4)'!$C$75:$BT$75='Budget Narrative (4)'!$I$2),0))</f>
        <v>#N/A</v>
      </c>
      <c r="C16" s="340" t="e">
        <f t="array" ref="C16">INDEX('Salary Detail (4)'!$C27:$BT27,0,MATCH(1,('Salary Detail (4)'!$C$13:$BT$13="New")*('Salary Detail (4)'!$C$75:$BT$75='Budget Narrative (4)'!$I$2),0))</f>
        <v>#N/A</v>
      </c>
      <c r="D16" s="519"/>
      <c r="E16" s="10"/>
      <c r="F16" s="530"/>
      <c r="I16" s="7"/>
      <c r="J16" s="14"/>
    </row>
    <row r="17" spans="1:10">
      <c r="A17" s="753">
        <f>'Salary Detail (4)'!A28</f>
        <v>0</v>
      </c>
      <c r="B17" s="6" t="e">
        <f t="array" ref="B17">INDEX('Salary Detail (4)'!$C28:$BT28,0,MATCH(1,('Salary Detail (4)'!$C$14:$BT$14='Budget Narrative (4)'!$B$3)*('Salary Detail (4)'!$C$75:$BT$75='Budget Narrative (4)'!$I$2),0))</f>
        <v>#N/A</v>
      </c>
      <c r="C17" s="180" t="e">
        <f t="array" ref="C17">INDEX('Salary Detail (4)'!$C28:$BT28,0,MATCH(1,('Salary Detail (4)'!$C$13:$BT$13="New")*('Salary Detail (4)'!$C$75:$BT$75='Budget Narrative (4)'!$I$2),0))</f>
        <v>#N/A</v>
      </c>
      <c r="D17" s="519"/>
      <c r="E17" s="10"/>
      <c r="F17" s="530"/>
      <c r="I17" s="7"/>
      <c r="J17" s="14"/>
    </row>
    <row r="18" spans="1:10">
      <c r="A18" s="753">
        <f>'Salary Detail (4)'!A29</f>
        <v>0</v>
      </c>
      <c r="B18" s="6" t="e">
        <f t="array" ref="B18">INDEX('Salary Detail (4)'!$C29:$BT29,0,MATCH(1,('Salary Detail (4)'!$C$14:$BT$14='Budget Narrative (4)'!$B$3)*('Salary Detail (4)'!$C$75:$BT$75='Budget Narrative (4)'!$I$2),0))</f>
        <v>#N/A</v>
      </c>
      <c r="C18" s="180" t="e">
        <f t="array" ref="C18">INDEX('Salary Detail (4)'!$C29:$BT29,0,MATCH(1,('Salary Detail (4)'!$C$13:$BT$13="New")*('Salary Detail (4)'!$C$75:$BT$75='Budget Narrative (4)'!$I$2),0))</f>
        <v>#N/A</v>
      </c>
      <c r="D18" s="519"/>
      <c r="E18" s="10"/>
      <c r="F18" s="530"/>
      <c r="I18" s="7"/>
      <c r="J18" s="14"/>
    </row>
    <row r="19" spans="1:10">
      <c r="A19" s="753">
        <f>'Salary Detail (4)'!A30</f>
        <v>0</v>
      </c>
      <c r="B19" s="6" t="e">
        <f t="array" ref="B19">INDEX('Salary Detail (4)'!$C30:$BT30,0,MATCH(1,('Salary Detail (4)'!$C$14:$BT$14='Budget Narrative (4)'!$B$3)*('Salary Detail (4)'!$C$75:$BT$75='Budget Narrative (4)'!$I$2),0))</f>
        <v>#N/A</v>
      </c>
      <c r="C19" s="180" t="e">
        <f t="array" ref="C19">INDEX('Salary Detail (4)'!$C30:$BT30,0,MATCH(1,('Salary Detail (4)'!$C$13:$BT$13="New")*('Salary Detail (4)'!$C$75:$BT$75='Budget Narrative (4)'!$I$2),0))</f>
        <v>#N/A</v>
      </c>
      <c r="D19" s="519"/>
      <c r="E19" s="10"/>
      <c r="F19" s="530"/>
      <c r="I19" s="7"/>
      <c r="J19" s="14"/>
    </row>
    <row r="20" spans="1:10">
      <c r="A20" s="753">
        <f>'Salary Detail (4)'!A31</f>
        <v>0</v>
      </c>
      <c r="B20" s="6" t="e">
        <f t="array" ref="B20">INDEX('Salary Detail (4)'!$C31:$BT31,0,MATCH(1,('Salary Detail (4)'!$C$14:$BT$14='Budget Narrative (4)'!$B$3)*('Salary Detail (4)'!$C$75:$BT$75='Budget Narrative (4)'!$I$2),0))</f>
        <v>#N/A</v>
      </c>
      <c r="C20" s="180" t="e">
        <f t="array" ref="C20">INDEX('Salary Detail (4)'!$C31:$BT31,0,MATCH(1,('Salary Detail (4)'!$C$13:$BT$13="New")*('Salary Detail (4)'!$C$75:$BT$75='Budget Narrative (4)'!$I$2),0))</f>
        <v>#N/A</v>
      </c>
      <c r="D20" s="519"/>
      <c r="E20" s="10"/>
      <c r="F20" s="530"/>
      <c r="I20" s="7"/>
      <c r="J20" s="14"/>
    </row>
    <row r="21" spans="1:10">
      <c r="A21" s="753">
        <f>'Salary Detail (4)'!A32</f>
        <v>0</v>
      </c>
      <c r="B21" s="6" t="e">
        <f t="array" ref="B21">INDEX('Salary Detail (4)'!$C32:$BT32,0,MATCH(1,('Salary Detail (4)'!$C$14:$BT$14='Budget Narrative (4)'!$B$3)*('Salary Detail (4)'!$C$75:$BT$75='Budget Narrative (4)'!$I$2),0))</f>
        <v>#N/A</v>
      </c>
      <c r="C21" s="180" t="e">
        <f t="array" ref="C21">INDEX('Salary Detail (4)'!$C32:$BT32,0,MATCH(1,('Salary Detail (4)'!$C$13:$BT$13="New")*('Salary Detail (4)'!$C$75:$BT$75='Budget Narrative (4)'!$I$2),0))</f>
        <v>#N/A</v>
      </c>
      <c r="D21" s="519"/>
      <c r="E21" s="10"/>
      <c r="F21" s="530"/>
      <c r="I21" s="7"/>
      <c r="J21" s="14"/>
    </row>
    <row r="22" spans="1:10">
      <c r="A22" s="753">
        <f>'Salary Detail (4)'!A33</f>
        <v>0</v>
      </c>
      <c r="B22" s="6" t="e">
        <f t="array" ref="B22">INDEX('Salary Detail (4)'!$C33:$BT33,0,MATCH(1,('Salary Detail (4)'!$C$14:$BT$14='Budget Narrative (4)'!$B$3)*('Salary Detail (4)'!$C$75:$BT$75='Budget Narrative (4)'!$I$2),0))</f>
        <v>#N/A</v>
      </c>
      <c r="C22" s="180" t="e">
        <f t="array" ref="C22">INDEX('Salary Detail (4)'!$C33:$BT33,0,MATCH(1,('Salary Detail (4)'!$C$13:$BT$13="New")*('Salary Detail (4)'!$C$75:$BT$75='Budget Narrative (4)'!$I$2),0))</f>
        <v>#N/A</v>
      </c>
      <c r="D22" s="519"/>
      <c r="E22" s="10"/>
      <c r="F22" s="530"/>
      <c r="I22" s="7"/>
      <c r="J22" s="14"/>
    </row>
    <row r="23" spans="1:10">
      <c r="A23" s="753">
        <f>'Salary Detail (4)'!A34</f>
        <v>0</v>
      </c>
      <c r="B23" s="6" t="e">
        <f t="array" ref="B23">INDEX('Salary Detail (4)'!$C34:$BT34,0,MATCH(1,('Salary Detail (4)'!$C$14:$BT$14='Budget Narrative (4)'!$B$3)*('Salary Detail (4)'!$C$75:$BT$75='Budget Narrative (4)'!$I$2),0))</f>
        <v>#N/A</v>
      </c>
      <c r="C23" s="180" t="e">
        <f t="array" ref="C23">INDEX('Salary Detail (4)'!$C34:$BT34,0,MATCH(1,('Salary Detail (4)'!$C$13:$BT$13="New")*('Salary Detail (4)'!$C$75:$BT$75='Budget Narrative (4)'!$I$2),0))</f>
        <v>#N/A</v>
      </c>
      <c r="D23" s="519"/>
      <c r="E23" s="10"/>
      <c r="F23" s="530"/>
      <c r="I23" s="7"/>
      <c r="J23" s="14"/>
    </row>
    <row r="24" spans="1:10">
      <c r="A24" s="753">
        <f>'Salary Detail (4)'!A35</f>
        <v>0</v>
      </c>
      <c r="B24" s="6" t="e">
        <f t="array" ref="B24">INDEX('Salary Detail (4)'!$C35:$BT35,0,MATCH(1,('Salary Detail (4)'!$C$14:$BT$14='Budget Narrative (4)'!$B$3)*('Salary Detail (4)'!$C$75:$BT$75='Budget Narrative (4)'!$I$2),0))</f>
        <v>#N/A</v>
      </c>
      <c r="C24" s="180" t="e">
        <f t="array" ref="C24">INDEX('Salary Detail (4)'!$C35:$BT35,0,MATCH(1,('Salary Detail (4)'!$C$13:$BT$13="New")*('Salary Detail (4)'!$C$75:$BT$75='Budget Narrative (4)'!$I$2),0))</f>
        <v>#N/A</v>
      </c>
      <c r="D24" s="519"/>
      <c r="E24" s="10"/>
      <c r="F24" s="530"/>
      <c r="I24" s="7"/>
      <c r="J24" s="14"/>
    </row>
    <row r="25" spans="1:10">
      <c r="A25" s="753">
        <f>'Salary Detail (4)'!A36</f>
        <v>0</v>
      </c>
      <c r="B25" s="6" t="e">
        <f t="array" ref="B25">INDEX('Salary Detail (4)'!$C36:$BT36,0,MATCH(1,('Salary Detail (4)'!$C$14:$BT$14='Budget Narrative (4)'!$B$3)*('Salary Detail (4)'!$C$75:$BT$75='Budget Narrative (4)'!$I$2),0))</f>
        <v>#N/A</v>
      </c>
      <c r="C25" s="180" t="e">
        <f t="array" ref="C25">INDEX('Salary Detail (4)'!$C36:$BT36,0,MATCH(1,('Salary Detail (4)'!$C$13:$BT$13="New")*('Salary Detail (4)'!$C$75:$BT$75='Budget Narrative (4)'!$I$2),0))</f>
        <v>#N/A</v>
      </c>
      <c r="D25" s="519"/>
      <c r="E25" s="10"/>
      <c r="F25" s="530"/>
      <c r="I25" s="7"/>
      <c r="J25" s="14"/>
    </row>
    <row r="26" spans="1:10">
      <c r="A26" s="753">
        <f>'Salary Detail (4)'!A37</f>
        <v>0</v>
      </c>
      <c r="B26" s="6" t="e">
        <f t="array" ref="B26">INDEX('Salary Detail (4)'!$C37:$BT37,0,MATCH(1,('Salary Detail (4)'!$C$14:$BT$14='Budget Narrative (4)'!$B$3)*('Salary Detail (4)'!$C$75:$BT$75='Budget Narrative (4)'!$I$2),0))</f>
        <v>#N/A</v>
      </c>
      <c r="C26" s="180" t="e">
        <f t="array" ref="C26">INDEX('Salary Detail (4)'!$C37:$BT37,0,MATCH(1,('Salary Detail (4)'!$C$13:$BT$13="New")*('Salary Detail (4)'!$C$75:$BT$75='Budget Narrative (4)'!$I$2),0))</f>
        <v>#N/A</v>
      </c>
      <c r="D26" s="519"/>
      <c r="E26" s="10"/>
      <c r="F26" s="530"/>
      <c r="J26" s="14"/>
    </row>
    <row r="27" spans="1:10">
      <c r="A27" s="753">
        <f>'Salary Detail (4)'!A38</f>
        <v>0</v>
      </c>
      <c r="B27" s="6" t="e">
        <f t="array" ref="B27">INDEX('Salary Detail (4)'!$C38:$BT38,0,MATCH(1,('Salary Detail (4)'!$C$14:$BT$14='Budget Narrative (4)'!$B$3)*('Salary Detail (4)'!$C$75:$BT$75='Budget Narrative (4)'!$I$2),0))</f>
        <v>#N/A</v>
      </c>
      <c r="C27" s="180" t="e">
        <f t="array" ref="C27">INDEX('Salary Detail (4)'!$C38:$BT38,0,MATCH(1,('Salary Detail (4)'!$C$13:$BT$13="New")*('Salary Detail (4)'!$C$75:$BT$75='Budget Narrative (4)'!$I$2),0))</f>
        <v>#N/A</v>
      </c>
      <c r="D27" s="519"/>
      <c r="E27" s="10"/>
      <c r="F27" s="530"/>
      <c r="I27" s="7"/>
      <c r="J27" s="14"/>
    </row>
    <row r="28" spans="1:10">
      <c r="A28" s="753">
        <f>'Salary Detail (4)'!A39</f>
        <v>0</v>
      </c>
      <c r="B28" s="6" t="e">
        <f t="array" ref="B28">INDEX('Salary Detail (4)'!$C39:$BT39,0,MATCH(1,('Salary Detail (4)'!$C$14:$BT$14='Budget Narrative (4)'!$B$3)*('Salary Detail (4)'!$C$75:$BT$75='Budget Narrative (4)'!$I$2),0))</f>
        <v>#N/A</v>
      </c>
      <c r="C28" s="180" t="e">
        <f t="array" ref="C28">INDEX('Salary Detail (4)'!$C39:$BT39,0,MATCH(1,('Salary Detail (4)'!$C$13:$BT$13="New")*('Salary Detail (4)'!$C$75:$BT$75='Budget Narrative (4)'!$I$2),0))</f>
        <v>#N/A</v>
      </c>
      <c r="D28" s="519"/>
      <c r="E28" s="10"/>
      <c r="F28" s="530"/>
      <c r="I28" s="7"/>
      <c r="J28" s="14"/>
    </row>
    <row r="29" spans="1:10">
      <c r="A29" s="753">
        <f>'Salary Detail (4)'!A40</f>
        <v>0</v>
      </c>
      <c r="B29" s="6" t="e">
        <f t="array" ref="B29">INDEX('Salary Detail (4)'!$C40:$BT40,0,MATCH(1,('Salary Detail (4)'!$C$14:$BT$14='Budget Narrative (4)'!$B$3)*('Salary Detail (4)'!$C$75:$BT$75='Budget Narrative (4)'!$I$2),0))</f>
        <v>#N/A</v>
      </c>
      <c r="C29" s="180" t="e">
        <f t="array" ref="C29">INDEX('Salary Detail (4)'!$C40:$BT40,0,MATCH(1,('Salary Detail (4)'!$C$13:$BT$13="New")*('Salary Detail (4)'!$C$75:$BT$75='Budget Narrative (4)'!$I$2),0))</f>
        <v>#N/A</v>
      </c>
      <c r="D29" s="519"/>
      <c r="E29" s="10"/>
      <c r="F29" s="530"/>
      <c r="I29" s="7"/>
      <c r="J29" s="14"/>
    </row>
    <row r="30" spans="1:10">
      <c r="A30" s="753">
        <f>'Salary Detail (4)'!A41</f>
        <v>0</v>
      </c>
      <c r="B30" s="6" t="e">
        <f t="array" ref="B30">INDEX('Salary Detail (4)'!$C41:$BT41,0,MATCH(1,('Salary Detail (4)'!$C$14:$BT$14='Budget Narrative (4)'!$B$3)*('Salary Detail (4)'!$C$75:$BT$75='Budget Narrative (4)'!$I$2),0))</f>
        <v>#N/A</v>
      </c>
      <c r="C30" s="180" t="e">
        <f t="array" ref="C30">INDEX('Salary Detail (4)'!$C41:$BT41,0,MATCH(1,('Salary Detail (4)'!$C$13:$BT$13="New")*('Salary Detail (4)'!$C$75:$BT$75='Budget Narrative (4)'!$I$2),0))</f>
        <v>#N/A</v>
      </c>
      <c r="D30" s="519"/>
      <c r="E30" s="10"/>
      <c r="F30" s="530"/>
      <c r="I30" s="7"/>
      <c r="J30" s="14"/>
    </row>
    <row r="31" spans="1:10">
      <c r="A31" s="753">
        <f>'Salary Detail (4)'!A42</f>
        <v>0</v>
      </c>
      <c r="B31" s="6" t="e">
        <f t="array" ref="B31">INDEX('Salary Detail (4)'!$C42:$BT42,0,MATCH(1,('Salary Detail (4)'!$C$14:$BT$14='Budget Narrative (4)'!$B$3)*('Salary Detail (4)'!$C$75:$BT$75='Budget Narrative (4)'!$I$2),0))</f>
        <v>#N/A</v>
      </c>
      <c r="C31" s="180" t="e">
        <f t="array" ref="C31">INDEX('Salary Detail (4)'!$C42:$BT42,0,MATCH(1,('Salary Detail (4)'!$C$13:$BT$13="New")*('Salary Detail (4)'!$C$75:$BT$75='Budget Narrative (4)'!$I$2),0))</f>
        <v>#N/A</v>
      </c>
      <c r="D31" s="519"/>
      <c r="E31" s="10"/>
      <c r="F31" s="530"/>
      <c r="I31" s="7"/>
      <c r="J31" s="14"/>
    </row>
    <row r="32" spans="1:10">
      <c r="A32" s="753">
        <f>'Salary Detail (4)'!A43</f>
        <v>0</v>
      </c>
      <c r="B32" s="6" t="e">
        <f t="array" ref="B32">INDEX('Salary Detail (4)'!$C43:$BT43,0,MATCH(1,('Salary Detail (4)'!$C$14:$BT$14='Budget Narrative (4)'!$B$3)*('Salary Detail (4)'!$C$75:$BT$75='Budget Narrative (4)'!$I$2),0))</f>
        <v>#N/A</v>
      </c>
      <c r="C32" s="180" t="e">
        <f t="array" ref="C32">INDEX('Salary Detail (4)'!$C43:$BT43,0,MATCH(1,('Salary Detail (4)'!$C$13:$BT$13="New")*('Salary Detail (4)'!$C$75:$BT$75='Budget Narrative (4)'!$I$2),0))</f>
        <v>#N/A</v>
      </c>
      <c r="D32" s="519"/>
      <c r="E32" s="10"/>
      <c r="F32" s="530"/>
      <c r="I32" s="7"/>
      <c r="J32" s="14"/>
    </row>
    <row r="33" spans="1:10">
      <c r="A33" s="753">
        <f>'Salary Detail (4)'!A44</f>
        <v>0</v>
      </c>
      <c r="B33" s="6" t="e">
        <f t="array" ref="B33">INDEX('Salary Detail (4)'!$C44:$BT44,0,MATCH(1,('Salary Detail (4)'!$C$14:$BT$14='Budget Narrative (4)'!$B$3)*('Salary Detail (4)'!$C$75:$BT$75='Budget Narrative (4)'!$I$2),0))</f>
        <v>#N/A</v>
      </c>
      <c r="C33" s="180" t="e">
        <f t="array" ref="C33">INDEX('Salary Detail (4)'!$C44:$BT44,0,MATCH(1,('Salary Detail (4)'!$C$13:$BT$13="New")*('Salary Detail (4)'!$C$75:$BT$75='Budget Narrative (4)'!$I$2),0))</f>
        <v>#N/A</v>
      </c>
      <c r="D33" s="519"/>
      <c r="E33" s="10"/>
      <c r="F33" s="530"/>
      <c r="I33" s="7"/>
      <c r="J33" s="14"/>
    </row>
    <row r="34" spans="1:10">
      <c r="A34" s="753">
        <f>'Salary Detail (4)'!A45</f>
        <v>0</v>
      </c>
      <c r="B34" s="6" t="e">
        <f t="array" ref="B34">INDEX('Salary Detail (4)'!$C45:$BT45,0,MATCH(1,('Salary Detail (4)'!$C$14:$BT$14='Budget Narrative (4)'!$B$3)*('Salary Detail (4)'!$C$75:$BT$75='Budget Narrative (4)'!$I$2),0))</f>
        <v>#N/A</v>
      </c>
      <c r="C34" s="180" t="e">
        <f t="array" ref="C34">INDEX('Salary Detail (4)'!$C45:$BT45,0,MATCH(1,('Salary Detail (4)'!$C$13:$BT$13="New")*('Salary Detail (4)'!$C$75:$BT$75='Budget Narrative (4)'!$I$2),0))</f>
        <v>#N/A</v>
      </c>
      <c r="D34" s="519"/>
      <c r="E34" s="10"/>
      <c r="F34" s="530"/>
      <c r="I34" s="7"/>
      <c r="J34" s="14"/>
    </row>
    <row r="35" spans="1:10">
      <c r="A35" s="753">
        <f>'Salary Detail (4)'!A46</f>
        <v>0</v>
      </c>
      <c r="B35" s="6" t="e">
        <f t="array" ref="B35">INDEX('Salary Detail (4)'!$C46:$BT46,0,MATCH(1,('Salary Detail (4)'!$C$14:$BT$14='Budget Narrative (4)'!$B$3)*('Salary Detail (4)'!$C$75:$BT$75='Budget Narrative (4)'!$I$2),0))</f>
        <v>#N/A</v>
      </c>
      <c r="C35" s="180" t="e">
        <f t="array" ref="C35">INDEX('Salary Detail (4)'!$C46:$BT46,0,MATCH(1,('Salary Detail (4)'!$C$13:$BT$13="New")*('Salary Detail (4)'!$C$75:$BT$75='Budget Narrative (4)'!$I$2),0))</f>
        <v>#N/A</v>
      </c>
      <c r="D35" s="519"/>
      <c r="E35" s="10"/>
      <c r="F35" s="530"/>
      <c r="I35" s="7"/>
      <c r="J35" s="14"/>
    </row>
    <row r="36" spans="1:10">
      <c r="A36" s="753">
        <f>'Salary Detail (4)'!A47</f>
        <v>0</v>
      </c>
      <c r="B36" s="6" t="e">
        <f t="array" ref="B36">INDEX('Salary Detail (4)'!$C47:$BT47,0,MATCH(1,('Salary Detail (4)'!$C$14:$BT$14='Budget Narrative (4)'!$B$3)*('Salary Detail (4)'!$C$75:$BT$75='Budget Narrative (4)'!$I$2),0))</f>
        <v>#N/A</v>
      </c>
      <c r="C36" s="180" t="e">
        <f t="array" ref="C36">INDEX('Salary Detail (4)'!$C47:$BT47,0,MATCH(1,('Salary Detail (4)'!$C$13:$BT$13="New")*('Salary Detail (4)'!$C$75:$BT$75='Budget Narrative (4)'!$I$2),0))</f>
        <v>#N/A</v>
      </c>
      <c r="D36" s="519"/>
      <c r="E36" s="10"/>
      <c r="F36" s="530"/>
      <c r="I36" s="7"/>
      <c r="J36" s="14"/>
    </row>
    <row r="37" spans="1:10">
      <c r="A37" s="753">
        <f>'Salary Detail (4)'!A48</f>
        <v>0</v>
      </c>
      <c r="B37" s="6" t="e">
        <f t="array" ref="B37">INDEX('Salary Detail (4)'!$C48:$BT48,0,MATCH(1,('Salary Detail (4)'!$C$14:$BT$14='Budget Narrative (4)'!$B$3)*('Salary Detail (4)'!$C$75:$BT$75='Budget Narrative (4)'!$I$2),0))</f>
        <v>#N/A</v>
      </c>
      <c r="C37" s="180" t="e">
        <f t="array" ref="C37">INDEX('Salary Detail (4)'!$C48:$BT48,0,MATCH(1,('Salary Detail (4)'!$C$13:$BT$13="New")*('Salary Detail (4)'!$C$75:$BT$75='Budget Narrative (4)'!$I$2),0))</f>
        <v>#N/A</v>
      </c>
      <c r="D37" s="519"/>
      <c r="E37" s="10"/>
      <c r="F37" s="530"/>
      <c r="I37" s="7"/>
      <c r="J37" s="14"/>
    </row>
    <row r="38" spans="1:10">
      <c r="A38" s="753">
        <f>'Salary Detail (4)'!A49</f>
        <v>0</v>
      </c>
      <c r="B38" s="6" t="e">
        <f t="array" ref="B38">INDEX('Salary Detail (4)'!$C49:$BT49,0,MATCH(1,('Salary Detail (4)'!$C$14:$BT$14='Budget Narrative (4)'!$B$3)*('Salary Detail (4)'!$C$75:$BT$75='Budget Narrative (4)'!$I$2),0))</f>
        <v>#N/A</v>
      </c>
      <c r="C38" s="180" t="e">
        <f t="array" ref="C38">INDEX('Salary Detail (4)'!$C49:$BT49,0,MATCH(1,('Salary Detail (4)'!$C$13:$BT$13="New")*('Salary Detail (4)'!$C$75:$BT$75='Budget Narrative (4)'!$I$2),0))</f>
        <v>#N/A</v>
      </c>
      <c r="D38" s="519"/>
      <c r="E38" s="10"/>
      <c r="F38" s="530"/>
      <c r="I38" s="7"/>
      <c r="J38" s="14"/>
    </row>
    <row r="39" spans="1:10">
      <c r="A39" s="753">
        <f>'Salary Detail (4)'!A50</f>
        <v>0</v>
      </c>
      <c r="B39" s="6" t="e">
        <f t="array" ref="B39">INDEX('Salary Detail (4)'!$C50:$BT50,0,MATCH(1,('Salary Detail (4)'!$C$14:$BT$14='Budget Narrative (4)'!$B$3)*('Salary Detail (4)'!$C$75:$BT$75='Budget Narrative (4)'!$I$2),0))</f>
        <v>#N/A</v>
      </c>
      <c r="C39" s="180" t="e">
        <f t="array" ref="C39">INDEX('Salary Detail (4)'!$C50:$BT50,0,MATCH(1,('Salary Detail (4)'!$C$13:$BT$13="New")*('Salary Detail (4)'!$C$75:$BT$75='Budget Narrative (4)'!$I$2),0))</f>
        <v>#N/A</v>
      </c>
      <c r="D39" s="519"/>
      <c r="E39" s="10"/>
      <c r="F39" s="530"/>
      <c r="I39" s="7"/>
      <c r="J39" s="14"/>
    </row>
    <row r="40" spans="1:10">
      <c r="A40" s="753">
        <f>'Salary Detail (4)'!A51</f>
        <v>0</v>
      </c>
      <c r="B40" s="6" t="e">
        <f t="array" ref="B40">INDEX('Salary Detail (4)'!$C51:$BT51,0,MATCH(1,('Salary Detail (4)'!$C$14:$BT$14='Budget Narrative (4)'!$B$3)*('Salary Detail (4)'!$C$75:$BT$75='Budget Narrative (4)'!$I$2),0))</f>
        <v>#N/A</v>
      </c>
      <c r="C40" s="180" t="e">
        <f t="array" ref="C40">INDEX('Salary Detail (4)'!$C51:$BT51,0,MATCH(1,('Salary Detail (4)'!$C$13:$BT$13="New")*('Salary Detail (4)'!$C$75:$BT$75='Budget Narrative (4)'!$I$2),0))</f>
        <v>#N/A</v>
      </c>
      <c r="D40" s="519"/>
      <c r="E40" s="3"/>
      <c r="F40" s="530"/>
    </row>
    <row r="41" spans="1:10">
      <c r="A41" s="753">
        <f>'Salary Detail (4)'!A52</f>
        <v>0</v>
      </c>
      <c r="B41" s="6" t="e">
        <f t="array" ref="B41">INDEX('Salary Detail (4)'!$C52:$BT52,0,MATCH(1,('Salary Detail (4)'!$C$14:$BT$14='Budget Narrative (4)'!$B$3)*('Salary Detail (4)'!$C$75:$BT$75='Budget Narrative (4)'!$I$2),0))</f>
        <v>#N/A</v>
      </c>
      <c r="C41" s="180" t="e">
        <f t="array" ref="C41">INDEX('Salary Detail (4)'!$C52:$BT52,0,MATCH(1,('Salary Detail (4)'!$C$13:$BT$13="New")*('Salary Detail (4)'!$C$75:$BT$75='Budget Narrative (4)'!$I$2),0))</f>
        <v>#N/A</v>
      </c>
      <c r="D41" s="519"/>
      <c r="E41" s="3"/>
      <c r="F41" s="530"/>
    </row>
    <row r="42" spans="1:10" ht="15.65" customHeight="1">
      <c r="A42" s="753">
        <f>'Salary Detail (4)'!A53</f>
        <v>0</v>
      </c>
      <c r="B42" s="6" t="e">
        <f t="array" ref="B42">INDEX('Salary Detail (4)'!$C53:$BT53,0,MATCH(1,('Salary Detail (4)'!$C$14:$BT$14='Budget Narrative (4)'!$B$3)*('Salary Detail (4)'!$C$75:$BT$75='Budget Narrative (4)'!$I$2),0))</f>
        <v>#N/A</v>
      </c>
      <c r="C42" s="180" t="e">
        <f t="array" ref="C42">INDEX('Salary Detail (4)'!$C53:$BT53,0,MATCH(1,('Salary Detail (4)'!$C$13:$BT$13="New")*('Salary Detail (4)'!$C$75:$BT$75='Budget Narrative (4)'!$I$2),0))</f>
        <v>#N/A</v>
      </c>
      <c r="D42" s="519"/>
      <c r="E42" s="10"/>
      <c r="F42" s="530"/>
      <c r="I42" s="7"/>
      <c r="J42" s="14"/>
    </row>
    <row r="43" spans="1:10" ht="15.65" customHeight="1">
      <c r="A43" s="753">
        <f>'Salary Detail (4)'!A54</f>
        <v>0</v>
      </c>
      <c r="B43" s="6" t="e">
        <f t="array" ref="B43">INDEX('Salary Detail (4)'!$C54:$BT54,0,MATCH(1,('Salary Detail (4)'!$C$14:$BT$14='Budget Narrative (4)'!$B$3)*('Salary Detail (4)'!$C$75:$BT$75='Budget Narrative (4)'!$I$2),0))</f>
        <v>#N/A</v>
      </c>
      <c r="C43" s="180" t="e">
        <f t="array" ref="C43">INDEX('Salary Detail (4)'!$C54:$BT54,0,MATCH(1,('Salary Detail (4)'!$C$13:$BT$13="New")*('Salary Detail (4)'!$C$75:$BT$75='Budget Narrative (4)'!$I$2),0))</f>
        <v>#N/A</v>
      </c>
      <c r="D43" s="519"/>
      <c r="E43" s="10"/>
      <c r="F43" s="530"/>
      <c r="I43" s="7"/>
      <c r="J43" s="14"/>
    </row>
    <row r="44" spans="1:10" ht="15.65" customHeight="1">
      <c r="A44" s="753">
        <f>'Salary Detail (4)'!A55</f>
        <v>0</v>
      </c>
      <c r="B44" s="6" t="e">
        <f t="array" ref="B44">INDEX('Salary Detail (4)'!$C55:$BT55,0,MATCH(1,('Salary Detail (4)'!$C$14:$BT$14='Budget Narrative (4)'!$B$3)*('Salary Detail (4)'!$C$75:$BT$75='Budget Narrative (4)'!$I$2),0))</f>
        <v>#N/A</v>
      </c>
      <c r="C44" s="180" t="e">
        <f t="array" ref="C44">INDEX('Salary Detail (4)'!$C55:$BT55,0,MATCH(1,('Salary Detail (4)'!$C$13:$BT$13="New")*('Salary Detail (4)'!$C$75:$BT$75='Budget Narrative (4)'!$I$2),0))</f>
        <v>#N/A</v>
      </c>
      <c r="D44" s="519"/>
      <c r="E44" s="10"/>
      <c r="F44" s="530"/>
      <c r="I44" s="7"/>
      <c r="J44" s="14"/>
    </row>
    <row r="45" spans="1:10" ht="15.65" customHeight="1">
      <c r="A45" s="756">
        <f>'Salary Detail (4)'!A56</f>
        <v>0</v>
      </c>
      <c r="B45" s="6" t="e">
        <f t="array" ref="B45">INDEX('Salary Detail (4)'!$C56:$BT56,0,MATCH(1,('Salary Detail (4)'!$C$14:$BT$14='Budget Narrative (4)'!$B$3)*('Salary Detail (4)'!$C$75:$BT$75='Budget Narrative (4)'!$I$2),0))</f>
        <v>#N/A</v>
      </c>
      <c r="C45" s="180" t="e">
        <f t="array" ref="C45">INDEX('Salary Detail (4)'!$C56:$BT56,0,MATCH(1,('Salary Detail (4)'!$C$13:$BT$13="New")*('Salary Detail (4)'!$C$75:$BT$75='Budget Narrative (4)'!$I$2),0))</f>
        <v>#N/A</v>
      </c>
      <c r="D45" s="520"/>
      <c r="E45" s="164"/>
      <c r="F45" s="530"/>
      <c r="I45" s="7"/>
      <c r="J45" s="14"/>
    </row>
    <row r="46" spans="1:10" ht="15.65" customHeight="1">
      <c r="A46" s="756" t="s">
        <v>322</v>
      </c>
      <c r="B46" s="196" t="e">
        <f>SUM(B4:B45)</f>
        <v>#N/A</v>
      </c>
      <c r="C46" s="168" t="e">
        <f>SUM(C4:C45)</f>
        <v>#N/A</v>
      </c>
      <c r="D46" s="163"/>
      <c r="E46" s="164"/>
      <c r="F46" s="530"/>
      <c r="I46" s="7"/>
      <c r="J46" s="14"/>
    </row>
    <row r="47" spans="1:10" s="593" customFormat="1" ht="24" customHeight="1">
      <c r="A47" s="581" t="s">
        <v>323</v>
      </c>
      <c r="B47" s="582" t="e">
        <f>C47/C46</f>
        <v>#N/A</v>
      </c>
      <c r="C47" s="583" t="e">
        <f t="array" ref="C47">INDEX('Salary Detail (4)'!$C61:$BT61,0,MATCH(1,('Salary Detail (4)'!$C$13:$BT$13="New")*('Salary Detail (4)'!$C$75:$BT$75='Budget Narrative (4)'!$I$2),0))</f>
        <v>#N/A</v>
      </c>
      <c r="D47" s="608" t="s">
        <v>324</v>
      </c>
      <c r="E47" s="609"/>
      <c r="F47" s="610"/>
      <c r="G47" s="589"/>
      <c r="H47" s="590"/>
      <c r="I47" s="591"/>
      <c r="J47" s="592"/>
    </row>
    <row r="48" spans="1:10" s="593" customFormat="1" ht="16.5" customHeight="1" thickBot="1">
      <c r="A48" s="1323" t="s">
        <v>325</v>
      </c>
      <c r="B48" s="1324"/>
      <c r="C48" s="585" t="e">
        <f>C46+C47</f>
        <v>#N/A</v>
      </c>
      <c r="D48" s="586"/>
      <c r="E48" s="587"/>
      <c r="F48" s="588"/>
      <c r="G48" s="589"/>
      <c r="H48" s="590"/>
      <c r="I48" s="591"/>
      <c r="J48" s="592"/>
    </row>
    <row r="49" spans="1:10" ht="13" thickBot="1">
      <c r="A49" s="10"/>
      <c r="B49" s="12"/>
      <c r="C49" s="167"/>
      <c r="E49" s="10"/>
      <c r="F49" s="10"/>
      <c r="G49" s="568"/>
      <c r="I49" s="7"/>
      <c r="J49" s="4"/>
    </row>
    <row r="50" spans="1:10" s="4" customFormat="1" ht="39" customHeight="1">
      <c r="A50" s="1325" t="s">
        <v>252</v>
      </c>
      <c r="B50" s="1326"/>
      <c r="C50" s="198" t="s">
        <v>294</v>
      </c>
      <c r="D50" s="197" t="s">
        <v>319</v>
      </c>
      <c r="E50" s="199" t="s">
        <v>320</v>
      </c>
      <c r="F50" s="184"/>
      <c r="G50" s="567"/>
      <c r="H50" s="567"/>
    </row>
    <row r="51" spans="1:10">
      <c r="A51" s="1321" t="str">
        <f>'Operating Detail (4)'!A14</f>
        <v>Rental of Property</v>
      </c>
      <c r="B51" s="1322"/>
      <c r="C51" s="217" t="e">
        <f t="array" ref="C51">INDEX('Operating Detail (4)'!$C14:$AF14,0,MATCH(1,('Operating Detail (4)'!$C$12:$AF$12="New")*('Operating Detail (4)'!$C$121:$AF$121='Budget Narrative (4)'!$I$2),0))</f>
        <v>#N/A</v>
      </c>
      <c r="D51" s="523"/>
      <c r="E51" s="524"/>
      <c r="F51" s="752"/>
      <c r="I51" s="11"/>
      <c r="J51" s="4"/>
    </row>
    <row r="52" spans="1:10">
      <c r="A52" s="1321" t="str">
        <f>'Operating Detail (4)'!A15</f>
        <v xml:space="preserve">Utilities(Elec, Water, Gas, Phone, Scavenger) </v>
      </c>
      <c r="B52" s="1322"/>
      <c r="C52" s="217" t="e">
        <f t="array" ref="C52">INDEX('Operating Detail (4)'!$C15:$AF15,0,MATCH(1,('Operating Detail (4)'!$C$12:$AF$12="New")*('Operating Detail (4)'!$C$121:$AF$121='Budget Narrative (4)'!$I$2),0))</f>
        <v>#N/A</v>
      </c>
      <c r="D52" s="523"/>
      <c r="E52" s="525"/>
      <c r="F52" s="752"/>
      <c r="I52" s="11"/>
      <c r="J52" s="4"/>
    </row>
    <row r="53" spans="1:10">
      <c r="A53" s="1321" t="str">
        <f>'Operating Detail (4)'!A16</f>
        <v>Office Supplies, Postage</v>
      </c>
      <c r="B53" s="1322"/>
      <c r="C53" s="217" t="e">
        <f t="array" ref="C53">INDEX('Operating Detail (4)'!$C16:$AF16,0,MATCH(1,('Operating Detail (4)'!$C$12:$AF$12="New")*('Operating Detail (4)'!$C$121:$AF$121='Budget Narrative (4)'!$I$2),0))</f>
        <v>#N/A</v>
      </c>
      <c r="D53" s="523"/>
      <c r="E53" s="526"/>
      <c r="F53" s="752"/>
      <c r="I53" s="7"/>
      <c r="J53" s="14"/>
    </row>
    <row r="54" spans="1:10">
      <c r="A54" s="1321" t="str">
        <f>'Operating Detail (4)'!A17</f>
        <v>Building Maintenance Supplies and Repair</v>
      </c>
      <c r="B54" s="1322"/>
      <c r="C54" s="217" t="e">
        <f t="array" ref="C54">INDEX('Operating Detail (4)'!$C17:$AF17,0,MATCH(1,('Operating Detail (4)'!$C$12:$AF$12="New")*('Operating Detail (4)'!$C$121:$AF$121='Budget Narrative (4)'!$I$2),0))</f>
        <v>#N/A</v>
      </c>
      <c r="D54" s="523"/>
      <c r="E54" s="525"/>
      <c r="F54" s="752"/>
      <c r="I54" s="7"/>
      <c r="J54" s="14"/>
    </row>
    <row r="55" spans="1:10">
      <c r="A55" s="1321" t="str">
        <f>'Operating Detail (4)'!A18</f>
        <v>Printing and Reproduction</v>
      </c>
      <c r="B55" s="1322"/>
      <c r="C55" s="217" t="e">
        <f t="array" ref="C55">INDEX('Operating Detail (4)'!$C18:$AF18,0,MATCH(1,('Operating Detail (4)'!$C$12:$AF$12="New")*('Operating Detail (4)'!$C$121:$AF$121='Budget Narrative (4)'!$I$2),0))</f>
        <v>#N/A</v>
      </c>
      <c r="D55" s="523"/>
      <c r="E55" s="525"/>
      <c r="F55" s="752"/>
      <c r="I55" s="11"/>
      <c r="J55" s="14"/>
    </row>
    <row r="56" spans="1:10">
      <c r="A56" s="1321" t="str">
        <f>'Operating Detail (4)'!A19</f>
        <v>Insurance</v>
      </c>
      <c r="B56" s="1322"/>
      <c r="C56" s="217" t="e">
        <f t="array" ref="C56">INDEX('Operating Detail (4)'!$C19:$AF19,0,MATCH(1,('Operating Detail (4)'!$C$12:$AF$12="New")*('Operating Detail (4)'!$C$121:$AF$121='Budget Narrative (4)'!$I$2),0))</f>
        <v>#N/A</v>
      </c>
      <c r="D56" s="523"/>
      <c r="E56" s="525"/>
      <c r="F56" s="752"/>
      <c r="I56" s="11"/>
      <c r="J56" s="14"/>
    </row>
    <row r="57" spans="1:10">
      <c r="A57" s="1321" t="str">
        <f>'Operating Detail (4)'!A20</f>
        <v>Staff Training</v>
      </c>
      <c r="B57" s="1322"/>
      <c r="C57" s="217" t="e">
        <f t="array" ref="C57">INDEX('Operating Detail (4)'!$C20:$AF20,0,MATCH(1,('Operating Detail (4)'!$C$12:$AF$12="New")*('Operating Detail (4)'!$C$121:$AF$121='Budget Narrative (4)'!$I$2),0))</f>
        <v>#N/A</v>
      </c>
      <c r="D57" s="523"/>
      <c r="E57" s="525"/>
      <c r="F57" s="752"/>
      <c r="I57" s="11"/>
      <c r="J57" s="14"/>
    </row>
    <row r="58" spans="1:10">
      <c r="A58" s="1321" t="str">
        <f>'Operating Detail (4)'!A21</f>
        <v>Staff Travel-(Local &amp; Out of Town)</v>
      </c>
      <c r="B58" s="1322"/>
      <c r="C58" s="217" t="e">
        <f t="array" ref="C58">INDEX('Operating Detail (4)'!$C21:$AF21,0,MATCH(1,('Operating Detail (4)'!$C$12:$AF$12="New")*('Operating Detail (4)'!$C$121:$AF$121='Budget Narrative (4)'!$I$2),0))</f>
        <v>#N/A</v>
      </c>
      <c r="D58" s="523"/>
      <c r="E58" s="525"/>
      <c r="F58" s="752"/>
      <c r="I58" s="11"/>
      <c r="J58" s="14"/>
    </row>
    <row r="59" spans="1:10">
      <c r="A59" s="1321" t="str">
        <f>'Operating Detail (4)'!A22</f>
        <v>Rental of Equipment</v>
      </c>
      <c r="B59" s="1322"/>
      <c r="C59" s="217" t="e">
        <f t="array" ref="C59">INDEX('Operating Detail (4)'!$C22:$AF22,0,MATCH(1,('Operating Detail (4)'!$C$12:$AF$12="New")*('Operating Detail (4)'!$C$121:$AF$121='Budget Narrative (4)'!$I$2),0))</f>
        <v>#N/A</v>
      </c>
      <c r="D59" s="523"/>
      <c r="E59" s="525"/>
      <c r="F59" s="752"/>
      <c r="I59" s="11"/>
      <c r="J59" s="14"/>
    </row>
    <row r="60" spans="1:10">
      <c r="A60" s="1311">
        <f>'Operating Detail (4)'!A23</f>
        <v>0</v>
      </c>
      <c r="B60" s="1312"/>
      <c r="C60" s="217" t="e">
        <f t="array" ref="C60">INDEX('Operating Detail (4)'!$C23:$AF23,0,MATCH(1,('Operating Detail (4)'!$C$12:$AF$12="New")*('Operating Detail (4)'!$C$121:$AF$121='Budget Narrative (4)'!$I$2),0))</f>
        <v>#N/A</v>
      </c>
      <c r="D60" s="523"/>
      <c r="E60" s="525"/>
      <c r="F60" s="752"/>
      <c r="I60" s="11"/>
      <c r="J60" s="14"/>
    </row>
    <row r="61" spans="1:10">
      <c r="A61" s="1311">
        <f>'Operating Detail (4)'!A24</f>
        <v>0</v>
      </c>
      <c r="B61" s="1312"/>
      <c r="C61" s="217" t="e">
        <f t="array" ref="C61">INDEX('Operating Detail (4)'!$C24:$AF24,0,MATCH(1,('Operating Detail (4)'!$C$12:$AF$12="New")*('Operating Detail (4)'!$C$121:$AF$121='Budget Narrative (4)'!$I$2),0))</f>
        <v>#N/A</v>
      </c>
      <c r="D61" s="523"/>
      <c r="E61" s="525"/>
      <c r="F61" s="752"/>
      <c r="I61" s="7"/>
      <c r="J61" s="14"/>
    </row>
    <row r="62" spans="1:10">
      <c r="A62" s="1311">
        <f>'Operating Detail (4)'!A25</f>
        <v>0</v>
      </c>
      <c r="B62" s="1312"/>
      <c r="C62" s="217" t="e">
        <f t="array" ref="C62">INDEX('Operating Detail (4)'!$C25:$AF25,0,MATCH(1,('Operating Detail (4)'!$C$12:$AF$12="New")*('Operating Detail (4)'!$C$121:$AF$121='Budget Narrative (4)'!$I$2),0))</f>
        <v>#N/A</v>
      </c>
      <c r="D62" s="523"/>
      <c r="E62" s="525"/>
      <c r="F62" s="752"/>
      <c r="I62" s="7"/>
      <c r="J62" s="14"/>
    </row>
    <row r="63" spans="1:10">
      <c r="A63" s="1311">
        <f>'Operating Detail (4)'!A26</f>
        <v>0</v>
      </c>
      <c r="B63" s="1312"/>
      <c r="C63" s="217" t="e">
        <f t="array" ref="C63">INDEX('Operating Detail (4)'!$C26:$AF26,0,MATCH(1,('Operating Detail (4)'!$C$12:$AF$12="New")*('Operating Detail (4)'!$C$121:$AF$121='Budget Narrative (4)'!$I$2),0))</f>
        <v>#N/A</v>
      </c>
      <c r="D63" s="523"/>
      <c r="E63" s="525"/>
      <c r="F63" s="752"/>
      <c r="I63" s="7"/>
      <c r="J63" s="14"/>
    </row>
    <row r="64" spans="1:10">
      <c r="A64" s="1311">
        <f>'Operating Detail (4)'!A27</f>
        <v>0</v>
      </c>
      <c r="B64" s="1312"/>
      <c r="C64" s="217" t="e">
        <f t="array" ref="C64">INDEX('Operating Detail (4)'!$C27:$AF27,0,MATCH(1,('Operating Detail (4)'!$C$12:$AF$12="New")*('Operating Detail (4)'!$C$121:$AF$121='Budget Narrative (4)'!$I$2),0))</f>
        <v>#N/A</v>
      </c>
      <c r="D64" s="523"/>
      <c r="E64" s="525"/>
      <c r="F64" s="752"/>
      <c r="I64" s="7"/>
      <c r="J64" s="14"/>
    </row>
    <row r="65" spans="1:10">
      <c r="A65" s="1311">
        <f>'Operating Detail (4)'!A28</f>
        <v>0</v>
      </c>
      <c r="B65" s="1312"/>
      <c r="C65" s="217" t="e">
        <f t="array" ref="C65">INDEX('Operating Detail (4)'!$C28:$AF28,0,MATCH(1,('Operating Detail (4)'!$C$12:$AF$12="New")*('Operating Detail (4)'!$C$121:$AF$121='Budget Narrative (4)'!$I$2),0))</f>
        <v>#N/A</v>
      </c>
      <c r="D65" s="523"/>
      <c r="E65" s="525"/>
      <c r="F65" s="752"/>
    </row>
    <row r="66" spans="1:10">
      <c r="A66" s="1311">
        <f>'Operating Detail (4)'!A29</f>
        <v>0</v>
      </c>
      <c r="B66" s="1312"/>
      <c r="C66" s="217" t="e">
        <f t="array" ref="C66">INDEX('Operating Detail (4)'!$C29:$AF29,0,MATCH(1,('Operating Detail (4)'!$C$12:$AF$12="New")*('Operating Detail (4)'!$C$121:$AF$121='Budget Narrative (4)'!$I$2),0))</f>
        <v>#N/A</v>
      </c>
      <c r="D66" s="523"/>
      <c r="E66" s="525"/>
      <c r="F66" s="752"/>
      <c r="I66" s="7"/>
      <c r="J66" s="14"/>
    </row>
    <row r="67" spans="1:10">
      <c r="A67" s="1311">
        <f>'Operating Detail (4)'!A30</f>
        <v>0</v>
      </c>
      <c r="B67" s="1312"/>
      <c r="C67" s="217" t="e">
        <f t="array" ref="C67">INDEX('Operating Detail (4)'!$C30:$AF30,0,MATCH(1,('Operating Detail (4)'!$C$12:$AF$12="New")*('Operating Detail (4)'!$C$121:$AF$121='Budget Narrative (4)'!$I$2),0))</f>
        <v>#N/A</v>
      </c>
      <c r="D67" s="523"/>
      <c r="E67" s="525"/>
      <c r="F67" s="752"/>
      <c r="I67" s="7"/>
      <c r="J67" s="14"/>
    </row>
    <row r="68" spans="1:10">
      <c r="A68" s="1311">
        <f>'Operating Detail (4)'!A31</f>
        <v>0</v>
      </c>
      <c r="B68" s="1312"/>
      <c r="C68" s="217" t="e">
        <f t="array" ref="C68">INDEX('Operating Detail (4)'!$C31:$AF31,0,MATCH(1,('Operating Detail (4)'!$C$12:$AF$12="New")*('Operating Detail (4)'!$C$121:$AF$121='Budget Narrative (4)'!$I$2),0))</f>
        <v>#N/A</v>
      </c>
      <c r="D68" s="523"/>
      <c r="E68" s="525"/>
      <c r="F68" s="752"/>
      <c r="I68" s="7"/>
      <c r="J68" s="14"/>
    </row>
    <row r="69" spans="1:10">
      <c r="A69" s="1311">
        <f>'Operating Detail (4)'!A32</f>
        <v>0</v>
      </c>
      <c r="B69" s="1312"/>
      <c r="C69" s="217" t="e">
        <f t="array" ref="C69">INDEX('Operating Detail (4)'!$C32:$AF32,0,MATCH(1,('Operating Detail (4)'!$C$12:$AF$12="New")*('Operating Detail (4)'!$C$121:$AF$121='Budget Narrative (4)'!$I$2),0))</f>
        <v>#N/A</v>
      </c>
      <c r="D69" s="523"/>
      <c r="E69" s="525"/>
      <c r="F69" s="752"/>
      <c r="I69" s="7"/>
    </row>
    <row r="70" spans="1:10">
      <c r="A70" s="1311">
        <f>'Operating Detail (4)'!A33</f>
        <v>0</v>
      </c>
      <c r="B70" s="1312"/>
      <c r="C70" s="217" t="e">
        <f t="array" ref="C70">INDEX('Operating Detail (4)'!$C33:$AF33,0,MATCH(1,('Operating Detail (4)'!$C$12:$AF$12="New")*('Operating Detail (4)'!$C$121:$AF$121='Budget Narrative (4)'!$I$2),0))</f>
        <v>#N/A</v>
      </c>
      <c r="D70" s="523"/>
      <c r="E70" s="525"/>
      <c r="F70" s="752"/>
      <c r="I70" s="7"/>
      <c r="J70" s="14"/>
    </row>
    <row r="71" spans="1:10">
      <c r="A71" s="1311">
        <f>'Operating Detail (4)'!A34</f>
        <v>0</v>
      </c>
      <c r="B71" s="1312"/>
      <c r="C71" s="217" t="e">
        <f t="array" ref="C71">INDEX('Operating Detail (4)'!$C34:$AF34,0,MATCH(1,('Operating Detail (4)'!$C$12:$AF$12="New")*('Operating Detail (4)'!$C$121:$AF$121='Budget Narrative (4)'!$I$2),0))</f>
        <v>#N/A</v>
      </c>
      <c r="D71" s="523"/>
      <c r="E71" s="525"/>
      <c r="F71" s="752"/>
      <c r="I71" s="7"/>
      <c r="J71" s="14"/>
    </row>
    <row r="72" spans="1:10">
      <c r="A72" s="1311">
        <f>'Operating Detail (4)'!A35</f>
        <v>0</v>
      </c>
      <c r="B72" s="1312"/>
      <c r="C72" s="217" t="e">
        <f t="array" ref="C72">INDEX('Operating Detail (4)'!$C35:$AF35,0,MATCH(1,('Operating Detail (4)'!$C$12:$AF$12="New")*('Operating Detail (4)'!$C$121:$AF$121='Budget Narrative (4)'!$I$2),0))</f>
        <v>#N/A</v>
      </c>
      <c r="D72" s="523"/>
      <c r="E72" s="525"/>
      <c r="F72" s="752"/>
      <c r="I72" s="7"/>
      <c r="J72" s="14"/>
    </row>
    <row r="73" spans="1:10">
      <c r="A73" s="1311">
        <f>'Operating Detail (4)'!A36</f>
        <v>0</v>
      </c>
      <c r="B73" s="1312"/>
      <c r="C73" s="217" t="e">
        <f t="array" ref="C73">INDEX('Operating Detail (4)'!$C36:$AF36,0,MATCH(1,('Operating Detail (4)'!$C$12:$AF$12="New")*('Operating Detail (4)'!$C$121:$AF$121='Budget Narrative (4)'!$I$2),0))</f>
        <v>#N/A</v>
      </c>
      <c r="D73" s="523"/>
      <c r="E73" s="525"/>
      <c r="F73" s="752"/>
    </row>
    <row r="74" spans="1:10">
      <c r="A74" s="1311">
        <f>'Operating Detail (4)'!A37</f>
        <v>0</v>
      </c>
      <c r="B74" s="1312"/>
      <c r="C74" s="217" t="e">
        <f t="array" ref="C74">INDEX('Operating Detail (4)'!$C37:$AF37,0,MATCH(1,('Operating Detail (4)'!$C$12:$AF$12="New")*('Operating Detail (4)'!$C$121:$AF$121='Budget Narrative (4)'!$I$2),0))</f>
        <v>#N/A</v>
      </c>
      <c r="D74" s="523"/>
      <c r="E74" s="525"/>
      <c r="F74" s="752"/>
      <c r="I74" s="7"/>
      <c r="J74" s="4"/>
    </row>
    <row r="75" spans="1:10">
      <c r="A75" s="1311">
        <f>'Operating Detail (4)'!A38</f>
        <v>0</v>
      </c>
      <c r="B75" s="1312"/>
      <c r="C75" s="217" t="e">
        <f t="array" ref="C75">INDEX('Operating Detail (4)'!$C38:$AF38,0,MATCH(1,('Operating Detail (4)'!$C$12:$AF$12="New")*('Operating Detail (4)'!$C$121:$AF$121='Budget Narrative (4)'!$I$2),0))</f>
        <v>#N/A</v>
      </c>
      <c r="D75" s="523"/>
      <c r="E75" s="525"/>
      <c r="F75" s="752"/>
      <c r="I75" s="7"/>
      <c r="J75" s="4"/>
    </row>
    <row r="76" spans="1:10">
      <c r="A76" s="1311">
        <f>'Operating Detail (4)'!A39</f>
        <v>0</v>
      </c>
      <c r="B76" s="1312"/>
      <c r="C76" s="217" t="e">
        <f t="array" ref="C76">INDEX('Operating Detail (4)'!$C39:$AF39,0,MATCH(1,('Operating Detail (4)'!$C$12:$AF$12="New")*('Operating Detail (4)'!$C$121:$AF$121='Budget Narrative (4)'!$I$2),0))</f>
        <v>#N/A</v>
      </c>
      <c r="D76" s="523"/>
      <c r="E76" s="525"/>
      <c r="F76" s="752"/>
      <c r="I76" s="7"/>
      <c r="J76" s="4"/>
    </row>
    <row r="77" spans="1:10">
      <c r="A77" s="1311">
        <f>'Operating Detail (4)'!A40</f>
        <v>0</v>
      </c>
      <c r="B77" s="1312"/>
      <c r="C77" s="217" t="e">
        <f t="array" ref="C77">INDEX('Operating Detail (4)'!$C40:$AF40,0,MATCH(1,('Operating Detail (4)'!$C$12:$AF$12="New")*('Operating Detail (4)'!$C$121:$AF$121='Budget Narrative (4)'!$I$2),0))</f>
        <v>#N/A</v>
      </c>
      <c r="D77" s="523"/>
      <c r="E77" s="525"/>
      <c r="F77" s="752"/>
    </row>
    <row r="78" spans="1:10">
      <c r="A78" s="1311">
        <f>'Operating Detail (4)'!A41</f>
        <v>0</v>
      </c>
      <c r="B78" s="1312"/>
      <c r="C78" s="217" t="e">
        <f t="array" ref="C78">INDEX('Operating Detail (4)'!$C41:$AF41,0,MATCH(1,('Operating Detail (4)'!$C$12:$AF$12="New")*('Operating Detail (4)'!$C$121:$AF$121='Budget Narrative (4)'!$I$2),0))</f>
        <v>#N/A</v>
      </c>
      <c r="D78" s="523"/>
      <c r="E78" s="525"/>
      <c r="F78" s="752"/>
      <c r="I78" s="7"/>
      <c r="J78" s="14"/>
    </row>
    <row r="79" spans="1:10">
      <c r="A79" s="1311">
        <f>'Operating Detail (4)'!A42</f>
        <v>0</v>
      </c>
      <c r="B79" s="1312"/>
      <c r="C79" s="217" t="e">
        <f t="array" ref="C79">INDEX('Operating Detail (4)'!$C42:$AF42,0,MATCH(1,('Operating Detail (4)'!$C$12:$AF$12="New")*('Operating Detail (4)'!$C$121:$AF$121='Budget Narrative (4)'!$I$2),0))</f>
        <v>#N/A</v>
      </c>
      <c r="D79" s="523"/>
      <c r="E79" s="525"/>
      <c r="F79" s="752"/>
      <c r="I79" s="7"/>
      <c r="J79" s="14"/>
    </row>
    <row r="80" spans="1:10">
      <c r="A80" s="1311">
        <f>'Operating Detail (4)'!A43</f>
        <v>0</v>
      </c>
      <c r="B80" s="1312"/>
      <c r="C80" s="217" t="e">
        <f t="array" ref="C80">INDEX('Operating Detail (4)'!$C43:$AF43,0,MATCH(1,('Operating Detail (4)'!$C$12:$AF$12="New")*('Operating Detail (4)'!$C$121:$AF$121='Budget Narrative (4)'!$I$2),0))</f>
        <v>#N/A</v>
      </c>
      <c r="D80" s="523"/>
      <c r="E80" s="525"/>
      <c r="F80" s="752"/>
      <c r="I80" s="7"/>
      <c r="J80" s="14"/>
    </row>
    <row r="81" spans="1:10">
      <c r="A81" s="1311">
        <f>'Operating Detail (4)'!A44</f>
        <v>0</v>
      </c>
      <c r="B81" s="1312"/>
      <c r="C81" s="217" t="e">
        <f t="array" ref="C81">INDEX('Operating Detail (4)'!$C44:$AF44,0,MATCH(1,('Operating Detail (4)'!$C$12:$AF$12="New")*('Operating Detail (4)'!$C$121:$AF$121='Budget Narrative (4)'!$I$2),0))</f>
        <v>#N/A</v>
      </c>
      <c r="D81" s="523"/>
      <c r="E81" s="525"/>
      <c r="F81" s="752"/>
      <c r="I81" s="7"/>
      <c r="J81" s="14"/>
    </row>
    <row r="82" spans="1:10">
      <c r="A82" s="1311">
        <f>'Operating Detail (4)'!A45</f>
        <v>0</v>
      </c>
      <c r="B82" s="1312"/>
      <c r="C82" s="217" t="e">
        <f t="array" ref="C82">INDEX('Operating Detail (4)'!$C45:$AF45,0,MATCH(1,('Operating Detail (4)'!$C$12:$AF$12="New")*('Operating Detail (4)'!$C$121:$AF$121='Budget Narrative (4)'!$I$2),0))</f>
        <v>#N/A</v>
      </c>
      <c r="D82" s="523"/>
      <c r="E82" s="525"/>
      <c r="F82" s="752"/>
      <c r="I82" s="7"/>
      <c r="J82" s="14"/>
    </row>
    <row r="83" spans="1:10">
      <c r="A83" s="1311">
        <f>'Operating Detail (4)'!A46</f>
        <v>0</v>
      </c>
      <c r="B83" s="1312"/>
      <c r="C83" s="217" t="e">
        <f t="array" ref="C83">INDEX('Operating Detail (4)'!$C46:$AF46,0,MATCH(1,('Operating Detail (4)'!$C$12:$AF$12="New")*('Operating Detail (4)'!$C$121:$AF$121='Budget Narrative (4)'!$I$2),0))</f>
        <v>#N/A</v>
      </c>
      <c r="D83" s="523"/>
      <c r="E83" s="525"/>
      <c r="F83" s="752"/>
      <c r="I83" s="7"/>
      <c r="J83" s="14"/>
    </row>
    <row r="84" spans="1:10">
      <c r="A84" s="1311">
        <f>'Operating Detail (4)'!A47</f>
        <v>0</v>
      </c>
      <c r="B84" s="1312"/>
      <c r="C84" s="217" t="e">
        <f t="array" ref="C84">INDEX('Operating Detail (4)'!$C47:$AF47,0,MATCH(1,('Operating Detail (4)'!$C$12:$AF$12="New")*('Operating Detail (4)'!$C$121:$AF$121='Budget Narrative (4)'!$I$2),0))</f>
        <v>#N/A</v>
      </c>
      <c r="D84" s="523"/>
      <c r="E84" s="525"/>
      <c r="F84" s="752"/>
      <c r="I84" s="7"/>
      <c r="J84" s="14"/>
    </row>
    <row r="85" spans="1:10">
      <c r="A85" s="1311">
        <f>'Operating Detail (4)'!A48</f>
        <v>0</v>
      </c>
      <c r="B85" s="1312"/>
      <c r="C85" s="217" t="e">
        <f t="array" ref="C85">INDEX('Operating Detail (4)'!$C48:$AF48,0,MATCH(1,('Operating Detail (4)'!$C$12:$AF$12="New")*('Operating Detail (4)'!$C$121:$AF$121='Budget Narrative (4)'!$I$2),0))</f>
        <v>#N/A</v>
      </c>
      <c r="D85" s="523"/>
      <c r="E85" s="525"/>
      <c r="F85" s="752"/>
      <c r="I85" s="7"/>
      <c r="J85" s="14"/>
    </row>
    <row r="86" spans="1:10">
      <c r="A86" s="1311">
        <f>'Operating Detail (4)'!A49</f>
        <v>0</v>
      </c>
      <c r="B86" s="1312"/>
      <c r="C86" s="217" t="e">
        <f t="array" ref="C86">INDEX('Operating Detail (4)'!$C49:$AF49,0,MATCH(1,('Operating Detail (4)'!$C$12:$AF$12="New")*('Operating Detail (4)'!$C$121:$AF$121='Budget Narrative (4)'!$I$2),0))</f>
        <v>#N/A</v>
      </c>
      <c r="D86" s="523"/>
      <c r="E86" s="525"/>
      <c r="F86" s="752"/>
      <c r="I86" s="7"/>
      <c r="J86" s="14"/>
    </row>
    <row r="87" spans="1:10">
      <c r="A87" s="1311">
        <f>'Operating Detail (4)'!A50</f>
        <v>0</v>
      </c>
      <c r="B87" s="1312"/>
      <c r="C87" s="217" t="e">
        <f t="array" ref="C87">INDEX('Operating Detail (4)'!$C50:$AF50,0,MATCH(1,('Operating Detail (4)'!$C$12:$AF$12="New")*('Operating Detail (4)'!$C$121:$AF$121='Budget Narrative (4)'!$I$2),0))</f>
        <v>#N/A</v>
      </c>
      <c r="D87" s="523"/>
      <c r="E87" s="525"/>
      <c r="F87" s="752"/>
      <c r="I87" s="7"/>
      <c r="J87" s="14"/>
    </row>
    <row r="88" spans="1:10">
      <c r="A88" s="1311">
        <f>'Operating Detail (4)'!A51</f>
        <v>0</v>
      </c>
      <c r="B88" s="1312"/>
      <c r="C88" s="217" t="e">
        <f t="array" ref="C88">INDEX('Operating Detail (4)'!$C51:$AF51,0,MATCH(1,('Operating Detail (4)'!$C$12:$AF$12="New")*('Operating Detail (4)'!$C$121:$AF$121='Budget Narrative (4)'!$I$2),0))</f>
        <v>#N/A</v>
      </c>
      <c r="D88" s="523"/>
      <c r="E88" s="525"/>
      <c r="F88" s="752"/>
      <c r="I88" s="7"/>
      <c r="J88" s="14"/>
    </row>
    <row r="89" spans="1:10">
      <c r="A89" s="1311">
        <f>'Operating Detail (4)'!A52</f>
        <v>0</v>
      </c>
      <c r="B89" s="1312"/>
      <c r="C89" s="217" t="e">
        <f t="array" ref="C89">INDEX('Operating Detail (4)'!$C52:$AF52,0,MATCH(1,('Operating Detail (4)'!$C$12:$AF$12="New")*('Operating Detail (4)'!$C$121:$AF$121='Budget Narrative (4)'!$I$2),0))</f>
        <v>#N/A</v>
      </c>
      <c r="D89" s="523"/>
      <c r="E89" s="525"/>
      <c r="F89" s="752"/>
      <c r="I89" s="7"/>
      <c r="J89" s="14"/>
    </row>
    <row r="90" spans="1:10">
      <c r="A90" s="1311">
        <f>'Operating Detail (4)'!A53</f>
        <v>0</v>
      </c>
      <c r="B90" s="1312"/>
      <c r="C90" s="217" t="e">
        <f t="array" ref="C90">INDEX('Operating Detail (4)'!$C53:$AF53,0,MATCH(1,('Operating Detail (4)'!$C$12:$AF$12="New")*('Operating Detail (4)'!$C$121:$AF$121='Budget Narrative (4)'!$I$2),0))</f>
        <v>#N/A</v>
      </c>
      <c r="D90" s="523"/>
      <c r="E90" s="525"/>
      <c r="F90" s="752"/>
      <c r="I90" s="7"/>
      <c r="J90" s="14"/>
    </row>
    <row r="91" spans="1:10">
      <c r="A91" s="1311">
        <f>'Operating Detail (4)'!A54</f>
        <v>0</v>
      </c>
      <c r="B91" s="1312"/>
      <c r="C91" s="217" t="e">
        <f t="array" ref="C91">INDEX('Operating Detail (4)'!$C54:$AF54,0,MATCH(1,('Operating Detail (4)'!$C$12:$AF$12="New")*('Operating Detail (4)'!$C$121:$AF$121='Budget Narrative (4)'!$I$2),0))</f>
        <v>#N/A</v>
      </c>
      <c r="D91" s="523"/>
      <c r="E91" s="525"/>
      <c r="F91" s="752"/>
      <c r="I91" s="7"/>
      <c r="J91" s="14"/>
    </row>
    <row r="92" spans="1:10">
      <c r="A92" s="1311">
        <f>'Operating Detail (4)'!A55</f>
        <v>0</v>
      </c>
      <c r="B92" s="1312"/>
      <c r="C92" s="217" t="e">
        <f t="array" ref="C92">INDEX('Operating Detail (4)'!$C55:$AF55,0,MATCH(1,('Operating Detail (4)'!$C$12:$AF$12="New")*('Operating Detail (4)'!$C$121:$AF$121='Budget Narrative (4)'!$I$2),0))</f>
        <v>#N/A</v>
      </c>
      <c r="D92" s="523"/>
      <c r="E92" s="525"/>
      <c r="F92" s="752"/>
      <c r="I92" s="7"/>
      <c r="J92" s="14"/>
    </row>
    <row r="93" spans="1:10">
      <c r="A93" s="1319" t="str">
        <f>'Operating Detail (4)'!A56</f>
        <v>Consultants:</v>
      </c>
      <c r="B93" s="1320"/>
      <c r="C93" s="527"/>
      <c r="D93" s="527"/>
      <c r="E93" s="528"/>
      <c r="F93" s="752"/>
      <c r="I93" s="7"/>
      <c r="J93" s="14"/>
    </row>
    <row r="94" spans="1:10">
      <c r="A94" s="1311">
        <f>'Operating Detail (4)'!A57</f>
        <v>0</v>
      </c>
      <c r="B94" s="1312"/>
      <c r="C94" s="217" t="e">
        <f t="array" ref="C94">INDEX('Operating Detail (4)'!$C57:$AF57,0,MATCH(1,('Operating Detail (4)'!$C$12:$AF$12="New")*('Operating Detail (4)'!$C$121:$AF$121='Budget Narrative (4)'!$I$2),0))</f>
        <v>#N/A</v>
      </c>
      <c r="D94" s="523"/>
      <c r="E94" s="525"/>
      <c r="F94" s="752"/>
      <c r="I94" s="7"/>
      <c r="J94" s="14"/>
    </row>
    <row r="95" spans="1:10">
      <c r="A95" s="1311">
        <f>'Operating Detail (4)'!A58</f>
        <v>0</v>
      </c>
      <c r="B95" s="1312"/>
      <c r="C95" s="217" t="e">
        <f t="array" ref="C95">INDEX('Operating Detail (4)'!$C58:$AF58,0,MATCH(1,('Operating Detail (4)'!$C$12:$AF$12="New")*('Operating Detail (4)'!$C$121:$AF$121='Budget Narrative (4)'!$I$2),0))</f>
        <v>#N/A</v>
      </c>
      <c r="D95" s="523"/>
      <c r="E95" s="525"/>
      <c r="F95" s="752"/>
      <c r="I95" s="7"/>
      <c r="J95" s="14"/>
    </row>
    <row r="96" spans="1:10">
      <c r="A96" s="1311">
        <f>'Operating Detail (4)'!A59</f>
        <v>0</v>
      </c>
      <c r="B96" s="1312"/>
      <c r="C96" s="217" t="e">
        <f t="array" ref="C96">INDEX('Operating Detail (4)'!$C59:$AF59,0,MATCH(1,('Operating Detail (4)'!$C$12:$AF$12="New")*('Operating Detail (4)'!$C$121:$AF$121='Budget Narrative (4)'!$I$2),0))</f>
        <v>#N/A</v>
      </c>
      <c r="D96" s="523"/>
      <c r="E96" s="525"/>
      <c r="F96" s="752"/>
      <c r="I96" s="7"/>
      <c r="J96" s="14"/>
    </row>
    <row r="97" spans="1:10">
      <c r="A97" s="1311">
        <f>'Operating Detail (4)'!A60</f>
        <v>0</v>
      </c>
      <c r="B97" s="1312"/>
      <c r="C97" s="217" t="e">
        <f t="array" ref="C97">INDEX('Operating Detail (4)'!$C60:$AF60,0,MATCH(1,('Operating Detail (4)'!$C$12:$AF$12="New")*('Operating Detail (4)'!$C$121:$AF$121='Budget Narrative (4)'!$I$2),0))</f>
        <v>#N/A</v>
      </c>
      <c r="D97" s="523"/>
      <c r="E97" s="525"/>
      <c r="F97" s="752"/>
      <c r="I97" s="7"/>
      <c r="J97" s="14"/>
    </row>
    <row r="98" spans="1:10">
      <c r="A98" s="1311">
        <f>'Operating Detail (4)'!A61</f>
        <v>0</v>
      </c>
      <c r="B98" s="1312"/>
      <c r="C98" s="217" t="e">
        <f t="array" ref="C98">INDEX('Operating Detail (4)'!$C61:$AF61,0,MATCH(1,('Operating Detail (4)'!$C$12:$AF$12="New")*('Operating Detail (4)'!$C$121:$AF$121='Budget Narrative (4)'!$I$2),0))</f>
        <v>#N/A</v>
      </c>
      <c r="D98" s="523"/>
      <c r="E98" s="525"/>
      <c r="F98" s="752"/>
      <c r="I98" s="7"/>
      <c r="J98" s="14"/>
    </row>
    <row r="99" spans="1:10">
      <c r="A99" s="1311">
        <f>'Operating Detail (4)'!A62</f>
        <v>0</v>
      </c>
      <c r="B99" s="1312"/>
      <c r="C99" s="217" t="e">
        <f t="array" ref="C99">INDEX('Operating Detail (4)'!$C62:$AF62,0,MATCH(1,('Operating Detail (4)'!$C$12:$AF$12="New")*('Operating Detail (4)'!$C$121:$AF$121='Budget Narrative (4)'!$I$2),0))</f>
        <v>#N/A</v>
      </c>
      <c r="D99" s="523"/>
      <c r="E99" s="525"/>
      <c r="F99" s="752"/>
      <c r="I99" s="7"/>
      <c r="J99" s="14"/>
    </row>
    <row r="100" spans="1:10">
      <c r="A100" s="1311">
        <f>'Operating Detail (4)'!A63</f>
        <v>0</v>
      </c>
      <c r="B100" s="1312"/>
      <c r="C100" s="217" t="e">
        <f t="array" ref="C100">INDEX('Operating Detail (4)'!$C63:$AF63,0,MATCH(1,('Operating Detail (4)'!$C$12:$AF$12="New")*('Operating Detail (4)'!$C$121:$AF$121='Budget Narrative (4)'!$I$2),0))</f>
        <v>#N/A</v>
      </c>
      <c r="D100" s="523"/>
      <c r="E100" s="525"/>
      <c r="F100" s="752"/>
      <c r="I100" s="7"/>
      <c r="J100" s="14"/>
    </row>
    <row r="101" spans="1:10">
      <c r="A101" s="1311">
        <f>'Operating Detail (4)'!A64</f>
        <v>0</v>
      </c>
      <c r="B101" s="1312"/>
      <c r="C101" s="217" t="e">
        <f t="array" ref="C101">INDEX('Operating Detail (4)'!$C64:$AF64,0,MATCH(1,('Operating Detail (4)'!$C$12:$AF$12="New")*('Operating Detail (4)'!$C$121:$AF$121='Budget Narrative (4)'!$I$2),0))</f>
        <v>#N/A</v>
      </c>
      <c r="D101" s="523"/>
      <c r="E101" s="525"/>
      <c r="F101" s="752"/>
      <c r="I101" s="7"/>
      <c r="J101" s="14"/>
    </row>
    <row r="102" spans="1:10">
      <c r="A102" s="1311">
        <f>'Operating Detail (4)'!A65</f>
        <v>0</v>
      </c>
      <c r="B102" s="1312"/>
      <c r="C102" s="217" t="e">
        <f t="array" ref="C102">INDEX('Operating Detail (4)'!$C65:$AF65,0,MATCH(1,('Operating Detail (4)'!$C$12:$AF$12="New")*('Operating Detail (4)'!$C$121:$AF$121='Budget Narrative (4)'!$I$2),0))</f>
        <v>#N/A</v>
      </c>
      <c r="D102" s="523"/>
      <c r="E102" s="525"/>
      <c r="F102" s="752"/>
      <c r="I102" s="7"/>
      <c r="J102" s="14"/>
    </row>
    <row r="103" spans="1:10">
      <c r="A103" s="1311">
        <f>'Operating Detail (4)'!A66</f>
        <v>0</v>
      </c>
      <c r="B103" s="1312"/>
      <c r="C103" s="217" t="e">
        <f t="array" ref="C103">INDEX('Operating Detail (4)'!$C66:$AF66,0,MATCH(1,('Operating Detail (4)'!$C$12:$AF$12="New")*('Operating Detail (4)'!$C$121:$AF$121='Budget Narrative (4)'!$I$2),0))</f>
        <v>#N/A</v>
      </c>
      <c r="D103" s="523"/>
      <c r="E103" s="525"/>
      <c r="F103" s="752"/>
      <c r="I103" s="7"/>
      <c r="J103" s="14"/>
    </row>
    <row r="104" spans="1:10">
      <c r="A104" s="1311">
        <f>'Operating Detail (4)'!A67</f>
        <v>0</v>
      </c>
      <c r="B104" s="1312"/>
      <c r="C104" s="217" t="e">
        <f t="array" ref="C104">INDEX('Operating Detail (4)'!$C67:$AF67,0,MATCH(1,('Operating Detail (4)'!$C$12:$AF$12="New")*('Operating Detail (4)'!$C$121:$AF$121='Budget Narrative (4)'!$I$2),0))</f>
        <v>#N/A</v>
      </c>
      <c r="D104" s="523"/>
      <c r="E104" s="525"/>
      <c r="F104" s="752"/>
      <c r="I104" s="7"/>
      <c r="J104" s="14"/>
    </row>
    <row r="105" spans="1:10">
      <c r="A105" s="1311"/>
      <c r="B105" s="1312"/>
      <c r="C105" s="217"/>
      <c r="D105" s="165"/>
      <c r="E105" s="205"/>
      <c r="F105" s="752"/>
      <c r="I105" s="7"/>
      <c r="J105" s="14"/>
    </row>
    <row r="106" spans="1:10">
      <c r="A106" s="1317" t="str">
        <f>'Operating Detail (4)'!A68</f>
        <v>TOTAL OPERATING EXPENSES</v>
      </c>
      <c r="B106" s="1318"/>
      <c r="C106" s="579" t="e">
        <f>SUM(C51:C105)</f>
        <v>#N/A</v>
      </c>
      <c r="D106" s="14"/>
      <c r="E106" s="204"/>
      <c r="F106" s="3"/>
      <c r="I106" s="7"/>
      <c r="J106" s="14"/>
    </row>
    <row r="107" spans="1:10" s="593" customFormat="1" ht="13.5" thickBot="1">
      <c r="A107" s="594" t="s">
        <v>326</v>
      </c>
      <c r="B107" s="595" t="e">
        <f t="array" ref="B107">INDEX('Summary (4)'!E26:AH26,0,MATCH(1,('Summary (4)'!$E$21:$AH$21="New")*('Summary (4)'!$E$87:$AH$87='Budget Narrative (4)'!$I$2),0))</f>
        <v>#N/A</v>
      </c>
      <c r="C107" s="596" t="e">
        <f t="array" ref="C107">INDEX('Summary (4)'!E27:AH27,0,MATCH(1,('Summary (4)'!$E$21:$AH$21="New")*('Summary (4)'!$E$87:$AH$87='Budget Narrative (4)'!$I$2),0))</f>
        <v>#N/A</v>
      </c>
      <c r="D107" s="597"/>
      <c r="E107" s="598"/>
      <c r="F107" s="599"/>
      <c r="G107" s="590"/>
      <c r="H107" s="590"/>
      <c r="J107" s="592"/>
    </row>
    <row r="108" spans="1:10">
      <c r="A108" s="3"/>
      <c r="B108" s="6"/>
      <c r="C108" s="167"/>
      <c r="E108" s="3"/>
      <c r="F108" s="3"/>
      <c r="H108" s="569"/>
      <c r="I108" s="5"/>
      <c r="J108" s="4"/>
    </row>
    <row r="109" spans="1:10" ht="13" thickBot="1">
      <c r="A109" s="3"/>
      <c r="B109" s="6"/>
      <c r="C109" s="167"/>
      <c r="E109" s="3"/>
      <c r="F109" s="3"/>
      <c r="H109" s="569"/>
      <c r="I109" s="5"/>
      <c r="J109" s="4"/>
    </row>
    <row r="110" spans="1:10" s="4" customFormat="1" ht="25.5" customHeight="1">
      <c r="A110" s="1315" t="s">
        <v>327</v>
      </c>
      <c r="B110" s="1316"/>
      <c r="C110" s="198" t="s">
        <v>328</v>
      </c>
      <c r="D110" s="197" t="s">
        <v>319</v>
      </c>
      <c r="E110" s="199" t="s">
        <v>320</v>
      </c>
      <c r="F110" s="184"/>
      <c r="G110" s="567"/>
      <c r="H110" s="567"/>
    </row>
    <row r="111" spans="1:10">
      <c r="A111" s="1311">
        <f>'Operating Detail (4)'!A71</f>
        <v>0</v>
      </c>
      <c r="B111" s="1312"/>
      <c r="C111" s="217" t="e" cm="1">
        <f t="array" ref="C111">INDEX('Operating Detail (4)'!$C71:$AF71,0,MATCH(1,('Operating Detail (4)'!$C$12:$AF$12="New")*('Operating Detail (4)'!$C$121:$AF$121='Budget Narrative (4)'!$I$2),0))</f>
        <v>#N/A</v>
      </c>
      <c r="D111" s="20"/>
      <c r="E111" s="200"/>
      <c r="F111" s="752"/>
    </row>
    <row r="112" spans="1:10">
      <c r="A112" s="1311">
        <f>'Operating Detail (4)'!A72</f>
        <v>0</v>
      </c>
      <c r="B112" s="1312"/>
      <c r="C112" s="217" t="e" cm="1">
        <f t="array" ref="C112">INDEX('Operating Detail (4)'!$C72:$AF72,0,MATCH(1,('Operating Detail (4)'!$C$12:$AF$12="New")*('Operating Detail (4)'!$C$121:$AF$121='Budget Narrative (4)'!$I$2),0))</f>
        <v>#N/A</v>
      </c>
      <c r="D112" s="20"/>
      <c r="E112" s="201"/>
      <c r="F112" s="752"/>
    </row>
    <row r="113" spans="1:6">
      <c r="A113" s="1311">
        <f>'Operating Detail (4)'!A73</f>
        <v>0</v>
      </c>
      <c r="B113" s="1312"/>
      <c r="C113" s="217" t="e" cm="1">
        <f t="array" ref="C113">INDEX('Operating Detail (4)'!$C73:$AF73,0,MATCH(1,('Operating Detail (4)'!$C$12:$AF$12="New")*('Operating Detail (4)'!$C$121:$AF$121='Budget Narrative (4)'!$I$2),0))</f>
        <v>#N/A</v>
      </c>
      <c r="D113" s="20"/>
      <c r="E113" s="202"/>
      <c r="F113" s="752"/>
    </row>
    <row r="114" spans="1:6">
      <c r="A114" s="1311">
        <f>'Operating Detail (4)'!A74</f>
        <v>0</v>
      </c>
      <c r="B114" s="1312"/>
      <c r="C114" s="217" t="e" cm="1">
        <f t="array" ref="C114">INDEX('Operating Detail (4)'!$C74:$AF74,0,MATCH(1,('Operating Detail (4)'!$C$12:$AF$12="New")*('Operating Detail (4)'!$C$121:$AF$121='Budget Narrative (4)'!$I$2),0))</f>
        <v>#N/A</v>
      </c>
      <c r="D114" s="20"/>
      <c r="E114" s="202"/>
      <c r="F114" s="752"/>
    </row>
    <row r="115" spans="1:6">
      <c r="A115" s="1311">
        <f>'Operating Detail (4)'!A75</f>
        <v>0</v>
      </c>
      <c r="B115" s="1312"/>
      <c r="C115" s="217" t="e" cm="1">
        <f t="array" ref="C115">INDEX('Operating Detail (4)'!$C75:$AF75,0,MATCH(1,('Operating Detail (4)'!$C$12:$AF$12="New")*('Operating Detail (4)'!$C$121:$AF$121='Budget Narrative (4)'!$I$2),0))</f>
        <v>#N/A</v>
      </c>
      <c r="D115" s="20"/>
      <c r="E115" s="201"/>
      <c r="F115" s="752"/>
    </row>
    <row r="116" spans="1:6">
      <c r="A116" s="1311">
        <f>'Operating Detail (4)'!A76</f>
        <v>0</v>
      </c>
      <c r="B116" s="1312"/>
      <c r="C116" s="217" t="e" cm="1">
        <f t="array" ref="C116">INDEX('Operating Detail (4)'!$C76:$AF76,0,MATCH(1,('Operating Detail (4)'!$C$12:$AF$12="New")*('Operating Detail (4)'!$C$121:$AF$121='Budget Narrative (4)'!$I$2),0))</f>
        <v>#N/A</v>
      </c>
      <c r="D116" s="20"/>
      <c r="E116" s="201"/>
      <c r="F116" s="752"/>
    </row>
    <row r="117" spans="1:6">
      <c r="A117" s="1311">
        <f>'Operating Detail (4)'!A77</f>
        <v>0</v>
      </c>
      <c r="B117" s="1312"/>
      <c r="C117" s="217" t="e" cm="1">
        <f t="array" ref="C117">INDEX('Operating Detail (4)'!$C77:$AF77,0,MATCH(1,('Operating Detail (4)'!$C$12:$AF$12="New")*('Operating Detail (4)'!$C$121:$AF$121='Budget Narrative (4)'!$I$2),0))</f>
        <v>#N/A</v>
      </c>
      <c r="D117" s="20"/>
      <c r="E117" s="201"/>
      <c r="F117" s="752"/>
    </row>
    <row r="118" spans="1:6">
      <c r="A118" s="1311">
        <f>'Operating Detail (4)'!A78</f>
        <v>0</v>
      </c>
      <c r="B118" s="1312"/>
      <c r="C118" s="217" t="e" cm="1">
        <f t="array" ref="C118">INDEX('Operating Detail (4)'!$C78:$AF78,0,MATCH(1,('Operating Detail (4)'!$C$12:$AF$12="New")*('Operating Detail (4)'!$C$121:$AF$121='Budget Narrative (4)'!$I$2),0))</f>
        <v>#N/A</v>
      </c>
      <c r="D118" s="20"/>
      <c r="E118" s="201"/>
      <c r="F118" s="752"/>
    </row>
    <row r="119" spans="1:6">
      <c r="A119" s="1311">
        <f>'Operating Detail (4)'!A79</f>
        <v>0</v>
      </c>
      <c r="B119" s="1312"/>
      <c r="C119" s="217" t="e" cm="1">
        <f t="array" ref="C119">INDEX('Operating Detail (4)'!$C79:$AF79,0,MATCH(1,('Operating Detail (4)'!$C$12:$AF$12="New")*('Operating Detail (4)'!$C$121:$AF$121='Budget Narrative (4)'!$I$2),0))</f>
        <v>#N/A</v>
      </c>
      <c r="E119" s="203"/>
    </row>
    <row r="120" spans="1:6">
      <c r="A120" s="1311">
        <f>'Operating Detail (4)'!A80</f>
        <v>0</v>
      </c>
      <c r="B120" s="1312"/>
      <c r="C120" s="217" t="e" cm="1">
        <f t="array" ref="C120">INDEX('Operating Detail (4)'!$C80:$AF80,0,MATCH(1,('Operating Detail (4)'!$C$12:$AF$12="New")*('Operating Detail (4)'!$C$121:$AF$121='Budget Narrative (4)'!$I$2),0))</f>
        <v>#N/A</v>
      </c>
      <c r="E120" s="203"/>
    </row>
    <row r="121" spans="1:6">
      <c r="A121" s="1319" t="str">
        <f>'Operating Detail (4)'!A81</f>
        <v>Subcontractors:</v>
      </c>
      <c r="B121" s="1320"/>
      <c r="C121" s="527"/>
      <c r="D121" s="527"/>
      <c r="E121" s="528"/>
    </row>
    <row r="122" spans="1:6">
      <c r="A122" s="1311">
        <f>'Operating Detail (4)'!A82</f>
        <v>0</v>
      </c>
      <c r="B122" s="1312"/>
      <c r="C122" s="217" t="e" cm="1">
        <f t="array" ref="C122">INDEX('Operating Detail (4)'!$C82:$AF82,0,MATCH(1,('Operating Detail (4)'!$C$12:$AF$12="New")*('Operating Detail (4)'!$C$121:$AF$121='Budget Narrative (4)'!$I$2),0))</f>
        <v>#N/A</v>
      </c>
      <c r="E122" s="203"/>
    </row>
    <row r="123" spans="1:6">
      <c r="A123" s="1311">
        <f>'Operating Detail (4)'!A83</f>
        <v>0</v>
      </c>
      <c r="B123" s="1312"/>
      <c r="C123" s="217" t="e" cm="1">
        <f t="array" ref="C123">INDEX('Operating Detail (4)'!$C83:$AF83,0,MATCH(1,('Operating Detail (4)'!$C$12:$AF$12="New")*('Operating Detail (4)'!$C$121:$AF$121='Budget Narrative (4)'!$I$2),0))</f>
        <v>#N/A</v>
      </c>
      <c r="E123" s="203"/>
    </row>
    <row r="124" spans="1:6">
      <c r="A124" s="1311">
        <f>'Operating Detail (4)'!A84</f>
        <v>0</v>
      </c>
      <c r="B124" s="1312"/>
      <c r="C124" s="217" t="e" cm="1">
        <f t="array" ref="C124">INDEX('Operating Detail (4)'!$C84:$AF84,0,MATCH(1,('Operating Detail (4)'!$C$12:$AF$12="New")*('Operating Detail (4)'!$C$121:$AF$121='Budget Narrative (4)'!$I$2),0))</f>
        <v>#N/A</v>
      </c>
      <c r="E124" s="203"/>
    </row>
    <row r="125" spans="1:6">
      <c r="A125" s="1311">
        <f>'Operating Detail (4)'!A85</f>
        <v>0</v>
      </c>
      <c r="B125" s="1312"/>
      <c r="C125" s="217" t="e" cm="1">
        <f t="array" ref="C125">INDEX('Operating Detail (4)'!$C85:$AF85,0,MATCH(1,('Operating Detail (4)'!$C$12:$AF$12="New")*('Operating Detail (4)'!$C$121:$AF$121='Budget Narrative (4)'!$I$2),0))</f>
        <v>#N/A</v>
      </c>
      <c r="E125" s="203"/>
    </row>
    <row r="126" spans="1:6">
      <c r="A126" s="1311">
        <f>'Operating Detail (4)'!A86</f>
        <v>0</v>
      </c>
      <c r="B126" s="1312"/>
      <c r="C126" s="217" t="e" cm="1">
        <f t="array" ref="C126">INDEX('Operating Detail (4)'!$C86:$AF86,0,MATCH(1,('Operating Detail (4)'!$C$12:$AF$12="New")*('Operating Detail (4)'!$C$121:$AF$121='Budget Narrative (4)'!$I$2),0))</f>
        <v>#N/A</v>
      </c>
      <c r="E126" s="203"/>
    </row>
    <row r="127" spans="1:6">
      <c r="A127" s="1311">
        <f>'Operating Detail (4)'!A87</f>
        <v>0</v>
      </c>
      <c r="B127" s="1312"/>
      <c r="C127" s="217" t="e" cm="1">
        <f t="array" ref="C127">INDEX('Operating Detail (4)'!$C87:$AF87,0,MATCH(1,('Operating Detail (4)'!$C$12:$AF$12="New")*('Operating Detail (4)'!$C$121:$AF$121='Budget Narrative (4)'!$I$2),0))</f>
        <v>#N/A</v>
      </c>
      <c r="E127" s="203"/>
    </row>
    <row r="128" spans="1:6">
      <c r="A128" s="1311">
        <f>'Operating Detail (4)'!A88</f>
        <v>0</v>
      </c>
      <c r="B128" s="1312"/>
      <c r="C128" s="217" t="e" cm="1">
        <f t="array" ref="C128">INDEX('Operating Detail (4)'!$C88:$AF88,0,MATCH(1,('Operating Detail (4)'!$C$12:$AF$12="New")*('Operating Detail (4)'!$C$121:$AF$121='Budget Narrative (4)'!$I$2),0))</f>
        <v>#N/A</v>
      </c>
      <c r="E128" s="203"/>
    </row>
    <row r="129" spans="1:8">
      <c r="A129" s="1311">
        <f>'Operating Detail (4)'!A89</f>
        <v>0</v>
      </c>
      <c r="B129" s="1312"/>
      <c r="C129" s="217" t="e" cm="1">
        <f t="array" ref="C129">INDEX('Operating Detail (4)'!$C89:$AF89,0,MATCH(1,('Operating Detail (4)'!$C$12:$AF$12="New")*('Operating Detail (4)'!$C$121:$AF$121='Budget Narrative (4)'!$I$2),0))</f>
        <v>#N/A</v>
      </c>
      <c r="E129" s="203"/>
    </row>
    <row r="130" spans="1:8">
      <c r="A130" s="1311">
        <f>'Operating Detail (4)'!A90</f>
        <v>0</v>
      </c>
      <c r="B130" s="1312"/>
      <c r="C130" s="217" t="e" cm="1">
        <f t="array" ref="C130">INDEX('Operating Detail (4)'!$C90:$AF90,0,MATCH(1,('Operating Detail (4)'!$C$12:$AF$12="New")*('Operating Detail (4)'!$C$121:$AF$121='Budget Narrative (4)'!$I$2),0))</f>
        <v>#N/A</v>
      </c>
      <c r="E130" s="203"/>
    </row>
    <row r="131" spans="1:8">
      <c r="A131" s="1311" t="str">
        <f>'Operating Detail (4)'!A91</f>
        <v>Subcontractor indirect (First $25k only)</v>
      </c>
      <c r="B131" s="1312"/>
      <c r="C131" s="217" t="e" cm="1">
        <f t="array" ref="C131">INDEX('Operating Detail - Start Up'!$C89:$G89,0,MATCH(1,('Operating Detail - Start Up'!$C$11:$G$11="New")*('Operating Detail - Start Up'!$C$115:$G$115='Budget Narrative - Start Up'!$H$3),0))</f>
        <v>#N/A</v>
      </c>
      <c r="E131" s="203"/>
    </row>
    <row r="132" spans="1:8">
      <c r="A132" s="1311"/>
      <c r="B132" s="1312"/>
      <c r="C132" s="217"/>
      <c r="E132" s="203"/>
    </row>
    <row r="133" spans="1:8" s="593" customFormat="1" ht="13" thickBot="1">
      <c r="A133" s="1313" t="str">
        <f>'Operating Detail (4)'!A93</f>
        <v>TOTAL OTHER EXPENSES</v>
      </c>
      <c r="B133" s="1314"/>
      <c r="C133" s="596" t="e">
        <f>SUM(C111:C131)</f>
        <v>#N/A</v>
      </c>
      <c r="D133" s="597"/>
      <c r="E133" s="600"/>
      <c r="F133" s="601"/>
      <c r="G133" s="590"/>
      <c r="H133" s="590"/>
    </row>
    <row r="134" spans="1:8">
      <c r="A134" s="1312">
        <f>'Operating Detail (4)'!A94</f>
        <v>0</v>
      </c>
      <c r="B134" s="1312"/>
      <c r="C134" s="217"/>
    </row>
    <row r="135" spans="1:8" ht="13" thickBot="1">
      <c r="A135" s="752"/>
      <c r="B135" s="752"/>
      <c r="C135" s="217"/>
    </row>
    <row r="136" spans="1:8" ht="12.75" customHeight="1">
      <c r="A136" s="1315" t="str">
        <f>'Operating Detail (4)'!A95</f>
        <v>CAPITAL EXPENSES</v>
      </c>
      <c r="B136" s="1316"/>
      <c r="C136" s="198" t="s">
        <v>328</v>
      </c>
      <c r="D136" s="197" t="s">
        <v>319</v>
      </c>
      <c r="E136" s="199" t="s">
        <v>320</v>
      </c>
    </row>
    <row r="137" spans="1:8">
      <c r="A137" s="1311">
        <f>'Operating Detail (4)'!A96</f>
        <v>0</v>
      </c>
      <c r="B137" s="1312"/>
      <c r="C137" s="217" t="e" cm="1">
        <f t="array" ref="C137">INDEX('Operating Detail - ML &amp; PM'!$C94:$G94,0,MATCH(1,('Operating Detail - ML &amp; PM'!$C$11:$G$11="New")*('Operating Detail - ML &amp; PM'!$C$118:$G$118='Budget Narrative - ML &amp; PM'!$H$3),0))</f>
        <v>#N/A</v>
      </c>
      <c r="E137" s="203"/>
    </row>
    <row r="138" spans="1:8">
      <c r="A138" s="1311">
        <f>'Operating Detail (4)'!A97</f>
        <v>0</v>
      </c>
      <c r="B138" s="1312"/>
      <c r="C138" s="217" t="e">
        <f t="array" ref="C138">INDEX('Operating Detail (4)'!$C97:$AF97,0,MATCH(1,('Operating Detail (4)'!$C$12:$AF$12="New")*('Operating Detail (4)'!$C$121:$AF$121='Budget Narrative (4)'!$I$2),0))</f>
        <v>#N/A</v>
      </c>
      <c r="E138" s="203"/>
    </row>
    <row r="139" spans="1:8">
      <c r="A139" s="1311">
        <f>'Operating Detail (4)'!A98</f>
        <v>0</v>
      </c>
      <c r="B139" s="1312"/>
      <c r="C139" s="217" t="e">
        <f t="array" ref="C139">INDEX('Operating Detail (4)'!$C98:$AF98,0,MATCH(1,('Operating Detail (4)'!$C$12:$AF$12="New")*('Operating Detail (4)'!$C$121:$AF$121='Budget Narrative (4)'!$I$2),0))</f>
        <v>#N/A</v>
      </c>
      <c r="E139" s="203"/>
    </row>
    <row r="140" spans="1:8">
      <c r="A140" s="1311">
        <f>'Operating Detail (4)'!A99</f>
        <v>0</v>
      </c>
      <c r="B140" s="1312"/>
      <c r="C140" s="217" t="e">
        <f t="array" ref="C140">INDEX('Operating Detail (4)'!$C99:$AF99,0,MATCH(1,('Operating Detail (4)'!$C$12:$AF$12="New")*('Operating Detail (4)'!$C$121:$AF$121='Budget Narrative (4)'!$I$2),0))</f>
        <v>#N/A</v>
      </c>
      <c r="E140" s="203"/>
    </row>
    <row r="141" spans="1:8">
      <c r="A141" s="1311">
        <f>'Operating Detail (4)'!A100</f>
        <v>0</v>
      </c>
      <c r="B141" s="1312"/>
      <c r="C141" s="217" t="e">
        <f t="array" ref="C141">INDEX('Operating Detail (4)'!$C100:$AF100,0,MATCH(1,('Operating Detail (4)'!$C$12:$AF$12="New")*('Operating Detail (4)'!$C$121:$AF$121='Budget Narrative (4)'!$I$2),0))</f>
        <v>#N/A</v>
      </c>
      <c r="E141" s="203"/>
    </row>
    <row r="142" spans="1:8">
      <c r="A142" s="1311">
        <f>'Operating Detail (4)'!A101</f>
        <v>0</v>
      </c>
      <c r="B142" s="1312"/>
      <c r="C142" s="217" t="e">
        <f t="array" ref="C142">INDEX('Operating Detail (4)'!$C101:$AF101,0,MATCH(1,('Operating Detail (4)'!$C$12:$AF$12="New")*('Operating Detail (4)'!$C$121:$AF$121='Budget Narrative (4)'!$I$2),0))</f>
        <v>#N/A</v>
      </c>
      <c r="E142" s="203"/>
    </row>
    <row r="143" spans="1:8">
      <c r="A143" s="1311">
        <f>'Operating Detail (4)'!A102</f>
        <v>0</v>
      </c>
      <c r="B143" s="1312"/>
      <c r="C143" s="217" t="e">
        <f t="array" ref="C143">INDEX('Operating Detail (4)'!$C102:$AF102,0,MATCH(1,('Operating Detail (4)'!$C$12:$AF$12="New")*('Operating Detail (4)'!$C$121:$AF$121='Budget Narrative (4)'!$I$2),0))</f>
        <v>#N/A</v>
      </c>
      <c r="E143" s="203"/>
    </row>
    <row r="144" spans="1:8">
      <c r="A144" s="1311">
        <f>'Operating Detail (4)'!A103</f>
        <v>0</v>
      </c>
      <c r="B144" s="1312"/>
      <c r="C144" s="217"/>
      <c r="E144" s="203"/>
    </row>
    <row r="145" spans="1:8" s="593" customFormat="1" ht="13" thickBot="1">
      <c r="A145" s="1313" t="str">
        <f>'Operating Detail (4)'!A104</f>
        <v>TOTAL CAPITAL EXPENSES</v>
      </c>
      <c r="B145" s="1314"/>
      <c r="C145" s="596" t="e">
        <f>SUM(C137:C143)</f>
        <v>#N/A</v>
      </c>
      <c r="D145" s="597"/>
      <c r="E145" s="600"/>
      <c r="F145" s="601"/>
      <c r="G145" s="590"/>
      <c r="H145" s="590"/>
    </row>
    <row r="146" spans="1:8">
      <c r="A146" s="1312"/>
      <c r="B146" s="1312"/>
      <c r="C146" s="217"/>
    </row>
    <row r="147" spans="1:8" ht="13" thickBot="1">
      <c r="A147" s="1312"/>
      <c r="B147" s="1312"/>
      <c r="C147" s="217"/>
    </row>
    <row r="148" spans="1:8" ht="12.75" customHeight="1">
      <c r="A148" s="1315" t="s">
        <v>329</v>
      </c>
      <c r="B148" s="1316"/>
      <c r="C148" s="198" t="s">
        <v>328</v>
      </c>
      <c r="D148" s="197" t="s">
        <v>319</v>
      </c>
      <c r="E148" s="199" t="s">
        <v>320</v>
      </c>
    </row>
    <row r="149" spans="1:8">
      <c r="A149" s="1311"/>
      <c r="B149" s="1312"/>
      <c r="C149" s="217"/>
      <c r="E149" s="203"/>
    </row>
    <row r="150" spans="1:8">
      <c r="A150" s="1311"/>
      <c r="B150" s="1312"/>
      <c r="C150" s="217"/>
      <c r="E150" s="203"/>
    </row>
    <row r="151" spans="1:8">
      <c r="A151" s="1311"/>
      <c r="B151" s="1312"/>
      <c r="C151" s="217"/>
      <c r="E151" s="203"/>
    </row>
    <row r="152" spans="1:8">
      <c r="A152" s="1311"/>
      <c r="B152" s="1312"/>
      <c r="C152" s="217"/>
      <c r="E152" s="203"/>
    </row>
    <row r="153" spans="1:8">
      <c r="A153" s="1311"/>
      <c r="B153" s="1312"/>
      <c r="C153" s="217"/>
      <c r="E153" s="203"/>
    </row>
    <row r="154" spans="1:8">
      <c r="A154" s="1311"/>
      <c r="B154" s="1312"/>
      <c r="C154" s="217"/>
      <c r="E154" s="203"/>
    </row>
    <row r="155" spans="1:8">
      <c r="A155" s="1311"/>
      <c r="B155" s="1312"/>
      <c r="C155" s="217"/>
      <c r="E155" s="203"/>
    </row>
    <row r="156" spans="1:8">
      <c r="A156" s="1311"/>
      <c r="B156" s="1312"/>
      <c r="C156" s="217"/>
      <c r="E156" s="203"/>
    </row>
    <row r="157" spans="1:8">
      <c r="A157" s="1311"/>
      <c r="B157" s="1312"/>
      <c r="C157" s="217"/>
      <c r="E157" s="203"/>
    </row>
    <row r="158" spans="1:8">
      <c r="A158" s="1311"/>
      <c r="B158" s="1312"/>
      <c r="C158" s="217"/>
      <c r="E158" s="203"/>
    </row>
    <row r="159" spans="1:8">
      <c r="A159" s="1311"/>
      <c r="B159" s="1312"/>
      <c r="C159" s="217"/>
      <c r="E159" s="203"/>
    </row>
    <row r="160" spans="1:8">
      <c r="A160" s="1311"/>
      <c r="B160" s="1312"/>
      <c r="C160" s="217"/>
      <c r="E160" s="203"/>
    </row>
    <row r="161" spans="1:5">
      <c r="A161" s="1311"/>
      <c r="B161" s="1312"/>
      <c r="C161" s="217"/>
      <c r="E161" s="203"/>
    </row>
    <row r="162" spans="1:5">
      <c r="A162" s="1311"/>
      <c r="B162" s="1312"/>
      <c r="C162" s="217"/>
      <c r="E162" s="203"/>
    </row>
    <row r="163" spans="1:5">
      <c r="A163" s="1311"/>
      <c r="B163" s="1312"/>
      <c r="C163" s="217"/>
      <c r="E163" s="203"/>
    </row>
    <row r="164" spans="1:5">
      <c r="A164" s="1311"/>
      <c r="B164" s="1312"/>
      <c r="C164" s="217"/>
      <c r="E164" s="203"/>
    </row>
    <row r="165" spans="1:5">
      <c r="A165" s="1311"/>
      <c r="B165" s="1312"/>
      <c r="C165" s="217"/>
      <c r="E165" s="203"/>
    </row>
    <row r="166" spans="1:5">
      <c r="A166" s="1311"/>
      <c r="B166" s="1312"/>
      <c r="C166" s="217"/>
      <c r="E166" s="203"/>
    </row>
    <row r="167" spans="1:5">
      <c r="A167" s="1311"/>
      <c r="B167" s="1312"/>
      <c r="C167" s="217"/>
      <c r="E167" s="203"/>
    </row>
    <row r="168" spans="1:5">
      <c r="A168" s="1311"/>
      <c r="B168" s="1312"/>
      <c r="C168" s="217"/>
      <c r="E168" s="203"/>
    </row>
    <row r="169" spans="1:5">
      <c r="A169" s="1311"/>
      <c r="B169" s="1312"/>
      <c r="C169" s="217"/>
      <c r="E169" s="203"/>
    </row>
    <row r="170" spans="1:5">
      <c r="A170" s="1311"/>
      <c r="B170" s="1312"/>
      <c r="C170" s="217"/>
      <c r="E170" s="203"/>
    </row>
    <row r="171" spans="1:5">
      <c r="A171" s="1311"/>
      <c r="B171" s="1312"/>
      <c r="C171" s="217"/>
      <c r="E171" s="203"/>
    </row>
    <row r="172" spans="1:5">
      <c r="A172" s="1311"/>
      <c r="B172" s="1312"/>
      <c r="C172" s="217"/>
      <c r="E172" s="203"/>
    </row>
    <row r="173" spans="1:5">
      <c r="A173" s="1311"/>
      <c r="B173" s="1312"/>
      <c r="C173" s="217"/>
      <c r="E173" s="203"/>
    </row>
    <row r="174" spans="1:5">
      <c r="A174" s="1311"/>
      <c r="B174" s="1312"/>
      <c r="C174" s="217"/>
      <c r="E174" s="203"/>
    </row>
    <row r="175" spans="1:5">
      <c r="A175" s="1311"/>
      <c r="B175" s="1312"/>
      <c r="C175" s="217"/>
      <c r="E175" s="203"/>
    </row>
    <row r="176" spans="1:5">
      <c r="A176" s="1311"/>
      <c r="B176" s="1312"/>
      <c r="C176" s="217"/>
      <c r="E176" s="203"/>
    </row>
    <row r="177" spans="1:9">
      <c r="A177" s="1311"/>
      <c r="B177" s="1312"/>
      <c r="C177" s="217"/>
      <c r="E177" s="203"/>
    </row>
    <row r="178" spans="1:9" s="599" customFormat="1" ht="13">
      <c r="A178" s="1395" t="s">
        <v>330</v>
      </c>
      <c r="B178" s="1396"/>
      <c r="C178" s="602">
        <f>SUM(C149:C177)</f>
        <v>0</v>
      </c>
      <c r="D178" s="603"/>
      <c r="E178" s="604"/>
      <c r="G178" s="605"/>
      <c r="H178" s="605"/>
    </row>
    <row r="179" spans="1:9" s="593" customFormat="1" ht="13" thickBot="1">
      <c r="A179" s="1397" t="s">
        <v>331</v>
      </c>
      <c r="B179" s="1398"/>
      <c r="C179" s="606" t="e">
        <f t="array" ref="C179">INDEX('Summary (4)'!$E30:$AH30,0,MATCH(1,('Summary (4)'!$E21:$AH21="New")*('Summary (4)'!$E87:$AH87='Budget Narrative (4)'!$I$2),0))</f>
        <v>#N/A</v>
      </c>
      <c r="D179" s="597"/>
      <c r="E179" s="600"/>
      <c r="G179" s="590"/>
      <c r="H179" s="590"/>
    </row>
    <row r="180" spans="1:9" s="593" customFormat="1">
      <c r="A180" s="1399" t="s">
        <v>332</v>
      </c>
      <c r="B180" s="1399"/>
      <c r="C180" s="607" t="e">
        <f>C179-C178</f>
        <v>#N/A</v>
      </c>
      <c r="D180" s="592"/>
      <c r="G180" s="590"/>
      <c r="H180" s="590"/>
    </row>
    <row r="181" spans="1:9" ht="13" thickBot="1">
      <c r="A181" s="1312"/>
      <c r="B181" s="1312"/>
      <c r="C181" s="217"/>
    </row>
    <row r="182" spans="1:9" ht="14">
      <c r="A182" s="1372" t="s">
        <v>333</v>
      </c>
      <c r="B182" s="1373"/>
      <c r="C182" s="1373"/>
      <c r="D182" s="1373"/>
      <c r="E182" s="1373"/>
      <c r="F182" s="1373"/>
      <c r="G182" s="1373"/>
      <c r="H182" s="1373"/>
      <c r="I182" s="1374"/>
    </row>
    <row r="183" spans="1:9" ht="13">
      <c r="A183" s="1375" t="s">
        <v>334</v>
      </c>
      <c r="B183" s="1375"/>
      <c r="C183" s="1375"/>
      <c r="D183" s="315" t="s">
        <v>1</v>
      </c>
      <c r="E183" s="1376" t="s">
        <v>335</v>
      </c>
      <c r="F183" s="1376"/>
      <c r="G183" s="1376" t="s">
        <v>2</v>
      </c>
      <c r="H183" s="1376"/>
      <c r="I183" s="1376"/>
    </row>
    <row r="184" spans="1:9" ht="96.75" customHeight="1">
      <c r="A184" s="1394" t="s">
        <v>336</v>
      </c>
      <c r="B184" s="1394"/>
      <c r="C184" s="1394"/>
      <c r="D184" s="316" t="s">
        <v>337</v>
      </c>
      <c r="E184" s="1560"/>
      <c r="F184" s="1560"/>
      <c r="G184" s="1377" t="s">
        <v>338</v>
      </c>
      <c r="H184" s="1378"/>
      <c r="I184" s="1379"/>
    </row>
    <row r="185" spans="1:9">
      <c r="A185" s="1394"/>
      <c r="B185" s="1394"/>
      <c r="C185" s="1394"/>
      <c r="D185" s="316" t="s">
        <v>339</v>
      </c>
      <c r="E185" s="1557" t="s">
        <v>358</v>
      </c>
      <c r="F185" s="1556"/>
      <c r="G185" s="1380"/>
      <c r="H185" s="1381"/>
      <c r="I185" s="1382"/>
    </row>
    <row r="186" spans="1:9">
      <c r="A186" s="1394"/>
      <c r="B186" s="1394"/>
      <c r="C186" s="1394"/>
      <c r="D186" s="316" t="s">
        <v>340</v>
      </c>
      <c r="E186" s="1557" t="s">
        <v>359</v>
      </c>
      <c r="F186" s="1556"/>
      <c r="G186" s="1380"/>
      <c r="H186" s="1381"/>
      <c r="I186" s="1382"/>
    </row>
    <row r="187" spans="1:9" ht="25">
      <c r="A187" s="1394"/>
      <c r="B187" s="1394"/>
      <c r="C187" s="1394"/>
      <c r="D187" s="316" t="s">
        <v>341</v>
      </c>
      <c r="E187" s="1557" t="s">
        <v>360</v>
      </c>
      <c r="F187" s="1556"/>
      <c r="G187" s="1380"/>
      <c r="H187" s="1381"/>
      <c r="I187" s="1382"/>
    </row>
    <row r="188" spans="1:9" ht="25">
      <c r="A188" s="1394"/>
      <c r="B188" s="1394"/>
      <c r="C188" s="1394"/>
      <c r="D188" s="316" t="s">
        <v>342</v>
      </c>
      <c r="E188" s="1557" t="s">
        <v>361</v>
      </c>
      <c r="F188" s="1556"/>
      <c r="G188" s="1380"/>
      <c r="H188" s="1381"/>
      <c r="I188" s="1382"/>
    </row>
    <row r="189" spans="1:9" ht="25">
      <c r="A189" s="1394"/>
      <c r="B189" s="1394"/>
      <c r="C189" s="1394"/>
      <c r="D189" s="316" t="s">
        <v>343</v>
      </c>
      <c r="E189" s="1557" t="s">
        <v>361</v>
      </c>
      <c r="F189" s="1556"/>
      <c r="G189" s="1380"/>
      <c r="H189" s="1381"/>
      <c r="I189" s="1382"/>
    </row>
    <row r="190" spans="1:9">
      <c r="A190" s="1394"/>
      <c r="B190" s="1394"/>
      <c r="C190" s="1394"/>
      <c r="D190" s="316" t="s">
        <v>344</v>
      </c>
      <c r="E190" s="1557" t="s">
        <v>362</v>
      </c>
      <c r="F190" s="1556"/>
      <c r="G190" s="1380"/>
      <c r="H190" s="1381"/>
      <c r="I190" s="1382"/>
    </row>
    <row r="191" spans="1:9">
      <c r="A191" s="1394"/>
      <c r="B191" s="1394"/>
      <c r="C191" s="1394"/>
      <c r="D191" s="316" t="s">
        <v>345</v>
      </c>
      <c r="E191" s="1557" t="s">
        <v>363</v>
      </c>
      <c r="F191" s="1556"/>
      <c r="G191" s="1380"/>
      <c r="H191" s="1381"/>
      <c r="I191" s="1382"/>
    </row>
    <row r="192" spans="1:9" ht="25">
      <c r="A192" s="1394"/>
      <c r="B192" s="1394"/>
      <c r="C192" s="1394"/>
      <c r="D192" s="316" t="s">
        <v>346</v>
      </c>
      <c r="E192" s="1557" t="s">
        <v>364</v>
      </c>
      <c r="F192" s="1556"/>
      <c r="G192" s="1383"/>
      <c r="H192" s="1384"/>
      <c r="I192" s="1385"/>
    </row>
    <row r="193" spans="1:9">
      <c r="A193" s="1394"/>
      <c r="B193" s="1394"/>
      <c r="C193" s="1394"/>
      <c r="D193" s="317"/>
      <c r="E193" s="1558"/>
      <c r="F193" s="1559"/>
      <c r="G193" s="1391"/>
      <c r="H193" s="1392"/>
      <c r="I193" s="1393"/>
    </row>
    <row r="194" spans="1:9" ht="15.5">
      <c r="A194" s="1394"/>
      <c r="B194" s="1394"/>
      <c r="C194" s="1394"/>
      <c r="D194" s="316" t="s">
        <v>347</v>
      </c>
      <c r="E194" s="1557" t="s">
        <v>365</v>
      </c>
      <c r="F194" s="1556"/>
      <c r="G194" s="1387"/>
      <c r="H194" s="1387"/>
      <c r="I194" s="1387"/>
    </row>
    <row r="195" spans="1:9" ht="15.5">
      <c r="A195" s="1394"/>
      <c r="B195" s="1394"/>
      <c r="C195" s="1394"/>
      <c r="D195" s="316" t="s">
        <v>348</v>
      </c>
      <c r="E195" s="1557" t="s">
        <v>366</v>
      </c>
      <c r="F195" s="1556"/>
      <c r="G195" s="1387"/>
      <c r="H195" s="1387"/>
      <c r="I195" s="1387"/>
    </row>
    <row r="196" spans="1:9" ht="28">
      <c r="A196" s="1394"/>
      <c r="B196" s="1394"/>
      <c r="C196" s="1394"/>
      <c r="D196" s="316" t="s">
        <v>349</v>
      </c>
      <c r="E196" s="1557" t="s">
        <v>367</v>
      </c>
      <c r="F196" s="1556"/>
      <c r="G196" s="1387"/>
      <c r="H196" s="1387"/>
      <c r="I196" s="1387"/>
    </row>
    <row r="197" spans="1:9" ht="25">
      <c r="A197" s="1394" t="s">
        <v>350</v>
      </c>
      <c r="B197" s="1394"/>
      <c r="C197" s="1394"/>
      <c r="D197" s="751" t="s">
        <v>351</v>
      </c>
      <c r="E197" s="1557" t="s">
        <v>368</v>
      </c>
      <c r="F197" s="1556"/>
      <c r="G197" s="1387"/>
      <c r="H197" s="1387"/>
      <c r="I197" s="1387"/>
    </row>
    <row r="198" spans="1:9" ht="15.5">
      <c r="A198" s="1386" t="s">
        <v>352</v>
      </c>
      <c r="B198" s="1386"/>
      <c r="C198" s="1386"/>
      <c r="D198" s="751" t="s">
        <v>353</v>
      </c>
      <c r="E198" s="1556"/>
      <c r="F198" s="1556"/>
      <c r="G198" s="1387"/>
      <c r="H198" s="1387"/>
      <c r="I198" s="1387"/>
    </row>
    <row r="199" spans="1:9">
      <c r="A199" s="1388" t="s">
        <v>354</v>
      </c>
      <c r="B199" s="1388"/>
      <c r="C199" s="1388"/>
      <c r="D199" s="1388"/>
      <c r="E199" s="1388"/>
      <c r="F199" s="1388"/>
      <c r="G199" s="1388"/>
      <c r="H199" s="1388"/>
      <c r="I199" s="1388"/>
    </row>
    <row r="200" spans="1:9" ht="13">
      <c r="A200" s="1389" t="s">
        <v>355</v>
      </c>
      <c r="B200" s="1390"/>
      <c r="C200" s="1390"/>
      <c r="D200" s="1390"/>
      <c r="E200" s="1390"/>
      <c r="F200" s="1390"/>
      <c r="G200" s="1390"/>
      <c r="H200" s="1390"/>
      <c r="I200" s="1390"/>
    </row>
    <row r="201" spans="1:9">
      <c r="A201" s="752">
        <f>'Operating Detail (4)'!A160</f>
        <v>0</v>
      </c>
      <c r="B201" s="752"/>
      <c r="C201" s="217"/>
    </row>
    <row r="202" spans="1:9">
      <c r="A202" s="752">
        <f>'Operating Detail (4)'!A161</f>
        <v>0</v>
      </c>
      <c r="B202" s="752"/>
      <c r="C202" s="217"/>
    </row>
    <row r="203" spans="1:9">
      <c r="C203" s="217"/>
    </row>
    <row r="204" spans="1:9">
      <c r="C204" s="217"/>
    </row>
    <row r="205" spans="1:9">
      <c r="C205" s="217"/>
    </row>
    <row r="206" spans="1:9">
      <c r="C206" s="217"/>
    </row>
    <row r="207" spans="1:9">
      <c r="C207" s="217"/>
    </row>
    <row r="208" spans="1:9">
      <c r="C208" s="217"/>
    </row>
  </sheetData>
  <mergeCells count="162">
    <mergeCell ref="A54:B54"/>
    <mergeCell ref="A55:B55"/>
    <mergeCell ref="A56:B56"/>
    <mergeCell ref="A57:B57"/>
    <mergeCell ref="A58:B58"/>
    <mergeCell ref="A59:B59"/>
    <mergeCell ref="B1:C1"/>
    <mergeCell ref="B2:C2"/>
    <mergeCell ref="A50:B50"/>
    <mergeCell ref="A51:B51"/>
    <mergeCell ref="A52:B52"/>
    <mergeCell ref="A53:B53"/>
    <mergeCell ref="A48:B48"/>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11:B111"/>
    <mergeCell ref="A112:B112"/>
    <mergeCell ref="A113:B113"/>
    <mergeCell ref="A114:B114"/>
    <mergeCell ref="A115:B115"/>
    <mergeCell ref="A116:B116"/>
    <mergeCell ref="A127:B127"/>
    <mergeCell ref="A128:B128"/>
    <mergeCell ref="A129:B129"/>
    <mergeCell ref="A130:B130"/>
    <mergeCell ref="A131:B131"/>
    <mergeCell ref="A122:B122"/>
    <mergeCell ref="A123:B123"/>
    <mergeCell ref="A124:B124"/>
    <mergeCell ref="A125:B125"/>
    <mergeCell ref="A126:B126"/>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s>
  <conditionalFormatting sqref="B2">
    <cfRule type="containsBlanks" dxfId="187" priority="2">
      <formula>LEN(TRIM(B2))=0</formula>
    </cfRule>
  </conditionalFormatting>
  <conditionalFormatting sqref="B4:F45 C111:E120 C122:E131 C137:E143">
    <cfRule type="expression" dxfId="186" priority="20">
      <formula>$C4=0</formula>
    </cfRule>
  </conditionalFormatting>
  <conditionalFormatting sqref="C48">
    <cfRule type="expression" dxfId="185" priority="1">
      <formula>$A48=0</formula>
    </cfRule>
  </conditionalFormatting>
  <conditionalFormatting sqref="C106">
    <cfRule type="expression" dxfId="184" priority="18">
      <formula>$A106=0</formula>
    </cfRule>
  </conditionalFormatting>
  <conditionalFormatting sqref="C133">
    <cfRule type="expression" dxfId="183" priority="17">
      <formula>$A133=0</formula>
    </cfRule>
  </conditionalFormatting>
  <conditionalFormatting sqref="C145">
    <cfRule type="expression" dxfId="182" priority="16">
      <formula>$A145=0</formula>
    </cfRule>
  </conditionalFormatting>
  <conditionalFormatting sqref="C179">
    <cfRule type="expression" dxfId="181" priority="10">
      <formula>$C179=0</formula>
    </cfRule>
  </conditionalFormatting>
  <conditionalFormatting sqref="C180">
    <cfRule type="cellIs" dxfId="180" priority="9" operator="notBetween">
      <formula>-2</formula>
      <formula>2</formula>
    </cfRule>
  </conditionalFormatting>
  <conditionalFormatting sqref="C51:E92">
    <cfRule type="expression" dxfId="179" priority="5">
      <formula>$C51=0</formula>
    </cfRule>
  </conditionalFormatting>
  <conditionalFormatting sqref="C94:E105">
    <cfRule type="expression" dxfId="178" priority="3">
      <formula>$C94=0</formula>
    </cfRule>
  </conditionalFormatting>
  <conditionalFormatting sqref="C149:E177">
    <cfRule type="expression" dxfId="177" priority="11">
      <formula>$C149=0</formula>
    </cfRule>
  </conditionalFormatting>
  <conditionalFormatting sqref="D51:E92">
    <cfRule type="containsBlanks" dxfId="176" priority="6">
      <formula>LEN(TRIM(D51))=0</formula>
    </cfRule>
  </conditionalFormatting>
  <conditionalFormatting sqref="D94:E104">
    <cfRule type="containsBlanks" dxfId="175" priority="4">
      <formula>LEN(TRIM(D94))=0</formula>
    </cfRule>
  </conditionalFormatting>
  <conditionalFormatting sqref="D149:E177">
    <cfRule type="containsBlanks" dxfId="174" priority="12">
      <formula>LEN(TRIM(D149))=0</formula>
    </cfRule>
  </conditionalFormatting>
  <conditionalFormatting sqref="D4:F45 D111:E120 D122:E131 D137:E143">
    <cfRule type="containsBlanks" dxfId="173" priority="21">
      <formula>LEN(TRIM(D4))=0</formula>
    </cfRule>
  </conditionalFormatting>
  <hyperlinks>
    <hyperlink ref="A200" r:id="rId1" xr:uid="{00000000-0004-0000-12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E9DE267F-85A6-4E3E-8D40-4CA75C97A91C}">
          <x14:formula1>
            <xm:f>'Dropdown Lists'!$F$2:$F$31</xm:f>
          </x14:formula1>
          <xm:sqref>B2:C2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L84"/>
  <sheetViews>
    <sheetView showGridLines="0" zoomScaleNormal="100" workbookViewId="0">
      <pane xSplit="4" topLeftCell="E1" activePane="topRight" state="frozen"/>
      <selection activeCell="N12" sqref="N12"/>
      <selection pane="topRight" activeCell="N12" sqref="N12"/>
    </sheetView>
  </sheetViews>
  <sheetFormatPr defaultColWidth="11.453125" defaultRowHeight="15.5"/>
  <cols>
    <col min="1" max="1" width="24.81640625" style="56" customWidth="1"/>
    <col min="2" max="2" width="15.453125" style="56" customWidth="1"/>
    <col min="3" max="3" width="14.26953125" style="56" customWidth="1"/>
    <col min="4" max="4" width="11" style="56" customWidth="1"/>
    <col min="5" max="10" width="16.54296875" style="56" customWidth="1"/>
    <col min="11" max="11" width="14.26953125" style="56" customWidth="1"/>
    <col min="12" max="12" width="14" style="56" bestFit="1" customWidth="1"/>
    <col min="13" max="14" width="21.1796875" style="56" customWidth="1"/>
    <col min="15" max="15" width="14" style="56" bestFit="1" customWidth="1"/>
    <col min="16" max="16384" width="11.453125" style="56"/>
  </cols>
  <sheetData>
    <row r="1" spans="1:11" ht="15" customHeight="1">
      <c r="A1" s="55" t="s">
        <v>209</v>
      </c>
      <c r="B1" s="55"/>
      <c r="C1" s="55"/>
      <c r="D1" s="55"/>
    </row>
    <row r="2" spans="1:11" ht="15" customHeight="1">
      <c r="A2" s="55" t="s">
        <v>210</v>
      </c>
      <c r="B2" s="55"/>
      <c r="C2" s="55"/>
      <c r="D2" s="55"/>
    </row>
    <row r="3" spans="1:11">
      <c r="A3" s="57" t="s">
        <v>211</v>
      </c>
      <c r="B3" s="743">
        <f>'Summary - ML &amp; PM'!B3</f>
        <v>0</v>
      </c>
      <c r="C3" s="69"/>
      <c r="D3" s="69"/>
    </row>
    <row r="4" spans="1:11" ht="28.5" customHeight="1">
      <c r="A4" s="176" t="s">
        <v>212</v>
      </c>
      <c r="B4" s="812" t="str">
        <f>'Summary - ML &amp; PM'!B4</f>
        <v>Begin Date</v>
      </c>
      <c r="C4" s="811" t="str">
        <f>'Summary - ML &amp; PM'!C4</f>
        <v>End Date</v>
      </c>
      <c r="D4" s="811" t="str">
        <f>'Summary - ML &amp; PM'!D4</f>
        <v>Duration (Years)</v>
      </c>
    </row>
    <row r="5" spans="1:11">
      <c r="A5" s="58" t="s">
        <v>384</v>
      </c>
      <c r="B5" s="742">
        <f>'Summary - ML &amp; PM'!$B$5</f>
        <v>45566</v>
      </c>
      <c r="C5" s="813">
        <f>'Summary - ML &amp; PM'!$C$5</f>
        <v>47299</v>
      </c>
      <c r="D5" s="814">
        <f>ROUNDUP(YEARFRAC($B$5,C5),0)</f>
        <v>5</v>
      </c>
    </row>
    <row r="6" spans="1:11" ht="15.75" customHeight="1">
      <c r="A6" s="60" t="s">
        <v>375</v>
      </c>
      <c r="B6" s="1141" t="str">
        <f>IF('Summary - ML &amp; PM'!$B$6 &lt;&gt;"",'Summary - ML &amp; PM'!$B$6,"")</f>
        <v/>
      </c>
      <c r="C6" s="1142"/>
      <c r="D6" s="1143"/>
      <c r="E6" s="59"/>
      <c r="F6" s="59"/>
      <c r="G6" s="59"/>
      <c r="H6" s="59"/>
      <c r="I6" s="59"/>
    </row>
    <row r="7" spans="1:11" ht="35.15" customHeight="1">
      <c r="A7" s="60" t="s">
        <v>227</v>
      </c>
      <c r="B7" s="1564"/>
      <c r="C7" s="1565"/>
      <c r="D7" s="1566"/>
      <c r="E7" s="59"/>
      <c r="F7" s="59"/>
      <c r="G7" s="59"/>
      <c r="H7" s="59"/>
      <c r="I7" s="59"/>
    </row>
    <row r="8" spans="1:11">
      <c r="A8" s="60" t="s">
        <v>272</v>
      </c>
      <c r="B8" s="1567"/>
      <c r="C8" s="1568"/>
      <c r="D8" s="1569"/>
      <c r="E8" s="59"/>
      <c r="F8" s="59"/>
      <c r="G8" s="59"/>
      <c r="H8" s="59"/>
      <c r="I8" s="59"/>
    </row>
    <row r="9" spans="1:11">
      <c r="A9" s="57" t="s">
        <v>247</v>
      </c>
      <c r="B9" s="819"/>
      <c r="C9" s="818"/>
      <c r="D9" s="818"/>
    </row>
    <row r="10" spans="1:11" s="512" customFormat="1" ht="18.75" customHeight="1">
      <c r="A10" s="507"/>
      <c r="B10" s="508"/>
      <c r="C10" s="509"/>
      <c r="D10" s="510"/>
      <c r="E10" s="771"/>
      <c r="F10" s="772"/>
      <c r="G10" s="772"/>
      <c r="H10" s="772"/>
      <c r="I10" s="772"/>
      <c r="J10" s="511"/>
    </row>
    <row r="11" spans="1:11" s="88" customFormat="1" ht="18.75" customHeight="1">
      <c r="E11" s="758" t="s">
        <v>230</v>
      </c>
      <c r="F11" s="759" t="s">
        <v>231</v>
      </c>
      <c r="G11" s="760" t="s">
        <v>232</v>
      </c>
      <c r="H11" s="761" t="s">
        <v>233</v>
      </c>
      <c r="I11" s="762" t="s">
        <v>234</v>
      </c>
      <c r="J11" s="827" t="s">
        <v>249</v>
      </c>
    </row>
    <row r="12" spans="1:11" s="93" customFormat="1" ht="38.25" customHeight="1">
      <c r="A12" s="88"/>
      <c r="B12" s="88"/>
      <c r="C12" s="88"/>
      <c r="D12" s="88"/>
      <c r="E12" s="768" t="str">
        <f>CONCATENATE(TEXT(E80,"m/d/yyyy")," - ",TEXT(E81,"m/d/yyyy"))</f>
        <v>10/1/2024 - 6/30/2025</v>
      </c>
      <c r="F12" s="89" t="str">
        <f>CONCATENATE(TEXT(F80,"m/d/yyyy")," - ",TEXT(F81,"m/d/yyyy"))</f>
        <v>7/1/2025 - 6/30/2026</v>
      </c>
      <c r="G12" s="91" t="str">
        <f>CONCATENATE(TEXT(G80,"m/d/yyyy")," - ",TEXT(G81,"m/d/yyyy"))</f>
        <v>7/1/2026 - 6/30/2027</v>
      </c>
      <c r="H12" s="92" t="str">
        <f>CONCATENATE(TEXT(H80,"m/d/yyyy")," - ",TEXT(H81,"m/d/yyyy"))</f>
        <v>7/1/2027 - 6/30/2028</v>
      </c>
      <c r="I12" s="824" t="str">
        <f>CONCATENATE(TEXT(I80,"m/d/yyyy")," - ",TEXT(I81,"m/d/yyyy"))</f>
        <v>7/1/2028 - 6/30/2029</v>
      </c>
      <c r="J12" s="533" t="str">
        <f>CONCATENATE(J83," - ",J84)</f>
        <v>5/1/2024 - 6/30/2028</v>
      </c>
    </row>
    <row r="13" spans="1:11" ht="25.5" customHeight="1">
      <c r="A13" s="94"/>
      <c r="B13" s="94"/>
      <c r="C13" s="94"/>
      <c r="D13" s="94"/>
      <c r="E13" s="686" t="str">
        <f t="shared" ref="E13:I13" si="0">_xlfn.CONCAT(ROUND(YEARFRAC(E80,E81)*12,0)," Months")</f>
        <v>9 Months</v>
      </c>
      <c r="F13" s="351" t="str">
        <f t="shared" si="0"/>
        <v>12 Months</v>
      </c>
      <c r="G13" s="352" t="str">
        <f t="shared" si="0"/>
        <v>12 Months</v>
      </c>
      <c r="H13" s="353" t="str">
        <f t="shared" si="0"/>
        <v>12 Months</v>
      </c>
      <c r="I13" s="825" t="str">
        <f t="shared" si="0"/>
        <v>12 Months</v>
      </c>
      <c r="J13" s="773"/>
    </row>
    <row r="14" spans="1:11">
      <c r="A14" s="1136" t="s">
        <v>250</v>
      </c>
      <c r="B14" s="1136"/>
      <c r="C14" s="1136"/>
      <c r="D14" s="1136"/>
      <c r="E14" s="487"/>
      <c r="F14" s="683"/>
      <c r="G14" s="487"/>
      <c r="H14" s="683"/>
      <c r="I14" s="683"/>
      <c r="J14" s="828"/>
    </row>
    <row r="15" spans="1:11">
      <c r="A15" s="1164" t="s">
        <v>251</v>
      </c>
      <c r="B15" s="1165"/>
      <c r="C15" s="1165"/>
      <c r="D15" s="1165"/>
      <c r="E15" s="229">
        <f>'Salary Detail (5)'!G59</f>
        <v>0</v>
      </c>
      <c r="F15" s="678">
        <f>'Salary Detail (5)'!L59</f>
        <v>0</v>
      </c>
      <c r="G15" s="229">
        <f>'Salary Detail (5)'!Q59</f>
        <v>0</v>
      </c>
      <c r="H15" s="678">
        <f>'Salary Detail (5)'!V59</f>
        <v>0</v>
      </c>
      <c r="I15" s="678">
        <f>'Salary Detail (5)'!AA59</f>
        <v>0</v>
      </c>
      <c r="J15" s="516">
        <f>SUM(E15,F15,G15,H15,I15,)</f>
        <v>0</v>
      </c>
    </row>
    <row r="16" spans="1:11">
      <c r="A16" s="1097" t="s">
        <v>252</v>
      </c>
      <c r="B16" s="1097"/>
      <c r="C16" s="1097"/>
      <c r="D16" s="1097"/>
      <c r="E16" s="687">
        <f>'Operating Detail (5)'!C66</f>
        <v>0</v>
      </c>
      <c r="F16" s="679">
        <f>'Operating Detail (5)'!D66</f>
        <v>0</v>
      </c>
      <c r="G16" s="687">
        <f>'Operating Detail (5)'!E66</f>
        <v>0</v>
      </c>
      <c r="H16" s="679">
        <f>'Operating Detail (5)'!F66</f>
        <v>0</v>
      </c>
      <c r="I16" s="232">
        <f>'Operating Detail (5)'!G66</f>
        <v>0</v>
      </c>
      <c r="J16" s="516">
        <f t="shared" ref="J16:J23" si="1">SUM(E16,F16,G16,H16,I16,)</f>
        <v>0</v>
      </c>
      <c r="K16" s="62"/>
    </row>
    <row r="17" spans="1:11" s="223" customFormat="1">
      <c r="A17" s="1097" t="s">
        <v>253</v>
      </c>
      <c r="B17" s="1097"/>
      <c r="C17" s="1097"/>
      <c r="D17" s="1097"/>
      <c r="E17" s="687">
        <f t="shared" ref="E17:I17" si="2">SUM(E15:E16)</f>
        <v>0</v>
      </c>
      <c r="F17" s="679">
        <f t="shared" si="2"/>
        <v>0</v>
      </c>
      <c r="G17" s="687">
        <f t="shared" si="2"/>
        <v>0</v>
      </c>
      <c r="H17" s="679">
        <f t="shared" si="2"/>
        <v>0</v>
      </c>
      <c r="I17" s="232">
        <f t="shared" si="2"/>
        <v>0</v>
      </c>
      <c r="J17" s="516">
        <f t="shared" si="1"/>
        <v>0</v>
      </c>
    </row>
    <row r="18" spans="1:11">
      <c r="A18" s="1160" t="s">
        <v>254</v>
      </c>
      <c r="B18" s="1160"/>
      <c r="C18" s="1160"/>
      <c r="D18" s="1160"/>
      <c r="E18" s="688"/>
      <c r="F18" s="680"/>
      <c r="G18" s="688"/>
      <c r="H18" s="680"/>
      <c r="I18" s="693"/>
      <c r="J18" s="685"/>
    </row>
    <row r="19" spans="1:11">
      <c r="A19" s="1097" t="s">
        <v>273</v>
      </c>
      <c r="B19" s="1097"/>
      <c r="C19" s="1097"/>
      <c r="D19" s="1097"/>
      <c r="E19" s="689">
        <f>ROUND(E17*E18,0)</f>
        <v>0</v>
      </c>
      <c r="F19" s="681">
        <f>ROUND(F17*F18,0)</f>
        <v>0</v>
      </c>
      <c r="G19" s="689">
        <f>ROUND(G17*G18,0)</f>
        <v>0</v>
      </c>
      <c r="H19" s="681">
        <f>ROUND(H17*H18,0)</f>
        <v>0</v>
      </c>
      <c r="I19" s="231">
        <f>ROUND(I17*I18,0)</f>
        <v>0</v>
      </c>
      <c r="J19" s="684">
        <f t="shared" si="1"/>
        <v>0</v>
      </c>
    </row>
    <row r="20" spans="1:11">
      <c r="A20" s="1097" t="s">
        <v>256</v>
      </c>
      <c r="B20" s="1097"/>
      <c r="C20" s="1097"/>
      <c r="D20" s="1097"/>
      <c r="E20" s="689">
        <f>'Operating Detail (5)'!C91</f>
        <v>0</v>
      </c>
      <c r="F20" s="681">
        <f>'Operating Detail (5)'!D91</f>
        <v>0</v>
      </c>
      <c r="G20" s="689">
        <f>'Operating Detail (5)'!E91</f>
        <v>0</v>
      </c>
      <c r="H20" s="681">
        <f>'Operating Detail (5)'!F91</f>
        <v>0</v>
      </c>
      <c r="I20" s="231">
        <f>'Operating Detail (5)'!G91</f>
        <v>0</v>
      </c>
      <c r="J20" s="684">
        <f t="shared" si="1"/>
        <v>0</v>
      </c>
    </row>
    <row r="21" spans="1:11" s="220" customFormat="1">
      <c r="A21" s="1097" t="s">
        <v>274</v>
      </c>
      <c r="B21" s="1097"/>
      <c r="C21" s="1097"/>
      <c r="D21" s="1097"/>
      <c r="E21" s="689">
        <f>'Operating Detail (5)'!C102</f>
        <v>0</v>
      </c>
      <c r="F21" s="681">
        <f>'Operating Detail (5)'!D102</f>
        <v>0</v>
      </c>
      <c r="G21" s="689">
        <f>'Operating Detail (5)'!E102</f>
        <v>0</v>
      </c>
      <c r="H21" s="681">
        <f>'Operating Detail (5)'!F102</f>
        <v>0</v>
      </c>
      <c r="I21" s="231">
        <f>'Operating Detail (5)'!G102</f>
        <v>0</v>
      </c>
      <c r="J21" s="684">
        <f t="shared" si="1"/>
        <v>0</v>
      </c>
    </row>
    <row r="22" spans="1:11" s="55" customFormat="1" hidden="1">
      <c r="A22" s="1049" t="s">
        <v>275</v>
      </c>
      <c r="B22" s="1049"/>
      <c r="C22" s="1049"/>
      <c r="D22" s="1049"/>
      <c r="E22" s="690"/>
      <c r="F22" s="682"/>
      <c r="G22" s="691"/>
      <c r="H22" s="692"/>
      <c r="I22" s="224"/>
      <c r="J22" s="684">
        <f t="shared" si="1"/>
        <v>0</v>
      </c>
      <c r="K22" s="169"/>
    </row>
    <row r="23" spans="1:11" s="55" customFormat="1">
      <c r="A23" s="1137" t="s">
        <v>259</v>
      </c>
      <c r="B23" s="1137"/>
      <c r="C23" s="1137"/>
      <c r="D23" s="1137"/>
      <c r="E23" s="234">
        <f t="shared" ref="E23:I23" si="3">SUM(E17+E19+E20+E21+E22)</f>
        <v>0</v>
      </c>
      <c r="F23" s="233">
        <f t="shared" si="3"/>
        <v>0</v>
      </c>
      <c r="G23" s="234">
        <f t="shared" si="3"/>
        <v>0</v>
      </c>
      <c r="H23" s="233">
        <f t="shared" si="3"/>
        <v>0</v>
      </c>
      <c r="I23" s="233">
        <f t="shared" si="3"/>
        <v>0</v>
      </c>
      <c r="J23" s="70">
        <f t="shared" si="1"/>
        <v>0</v>
      </c>
      <c r="K23" s="169"/>
    </row>
    <row r="24" spans="1:11" ht="11.25" customHeight="1">
      <c r="A24" s="1138"/>
      <c r="B24" s="1138"/>
      <c r="C24" s="1138"/>
      <c r="D24" s="1138"/>
      <c r="E24" s="487"/>
      <c r="F24" s="487"/>
      <c r="G24" s="487"/>
      <c r="H24" s="487"/>
      <c r="I24" s="487"/>
      <c r="J24" s="683"/>
    </row>
    <row r="25" spans="1:11" s="220" customFormat="1">
      <c r="A25" s="1150" t="s">
        <v>260</v>
      </c>
      <c r="B25" s="1136"/>
      <c r="C25" s="1136"/>
      <c r="D25" s="1136"/>
      <c r="E25" s="338"/>
      <c r="F25" s="338"/>
      <c r="G25" s="338"/>
      <c r="H25" s="338"/>
      <c r="I25" s="338"/>
      <c r="J25" s="61"/>
      <c r="K25" s="222"/>
    </row>
    <row r="26" spans="1:11" s="221" customFormat="1">
      <c r="A26" s="1405" t="str">
        <f>IF('Summary - ML &amp; PM'!A27&lt;&gt;"",'Summary - ML &amp; PM'!A27,"")</f>
        <v>Prop C</v>
      </c>
      <c r="B26" s="1406"/>
      <c r="C26" s="1406"/>
      <c r="D26" s="1406"/>
      <c r="E26" s="697"/>
      <c r="F26" s="697"/>
      <c r="G26" s="697"/>
      <c r="H26" s="697"/>
      <c r="I26" s="697"/>
      <c r="J26" s="684">
        <f t="shared" ref="J26:J45" si="4">SUM(E26,F26,G26,H26,I26,)</f>
        <v>0</v>
      </c>
    </row>
    <row r="27" spans="1:11" s="221" customFormat="1">
      <c r="A27" s="1405" t="str">
        <f>IF('Summary - ML &amp; PM'!A28&lt;&gt;"",'Summary - ML &amp; PM'!A28,"")</f>
        <v>Prop C - One-Time Start-Up</v>
      </c>
      <c r="B27" s="1406"/>
      <c r="C27" s="1406"/>
      <c r="D27" s="1406"/>
      <c r="E27" s="681"/>
      <c r="F27" s="681"/>
      <c r="G27" s="681"/>
      <c r="H27" s="681"/>
      <c r="I27" s="681"/>
      <c r="J27" s="684">
        <f t="shared" si="4"/>
        <v>0</v>
      </c>
    </row>
    <row r="28" spans="1:11" s="221" customFormat="1">
      <c r="A28" s="1405" t="str">
        <f>IF('Summary - ML &amp; PM'!A29&lt;&gt;"",'Summary - ML &amp; PM'!A29,"")</f>
        <v/>
      </c>
      <c r="B28" s="1406"/>
      <c r="C28" s="1406"/>
      <c r="D28" s="1406"/>
      <c r="E28" s="681"/>
      <c r="F28" s="681"/>
      <c r="G28" s="681"/>
      <c r="H28" s="681"/>
      <c r="I28" s="681"/>
      <c r="J28" s="684">
        <f t="shared" si="4"/>
        <v>0</v>
      </c>
    </row>
    <row r="29" spans="1:11" s="221" customFormat="1">
      <c r="A29" s="1405" t="str">
        <f>IF('Summary - ML &amp; PM'!A30&lt;&gt;"",'Summary - ML &amp; PM'!A30,"")</f>
        <v/>
      </c>
      <c r="B29" s="1406"/>
      <c r="C29" s="1406"/>
      <c r="D29" s="1406"/>
      <c r="E29" s="681"/>
      <c r="F29" s="681"/>
      <c r="G29" s="681"/>
      <c r="H29" s="681"/>
      <c r="I29" s="681"/>
      <c r="J29" s="684">
        <f t="shared" si="4"/>
        <v>0</v>
      </c>
    </row>
    <row r="30" spans="1:11" s="221" customFormat="1">
      <c r="A30" s="1405" t="str">
        <f>IF('Summary - ML &amp; PM'!A31&lt;&gt;"",'Summary - ML &amp; PM'!A31,"")</f>
        <v/>
      </c>
      <c r="B30" s="1406"/>
      <c r="C30" s="1406"/>
      <c r="D30" s="1406"/>
      <c r="E30" s="681"/>
      <c r="F30" s="681"/>
      <c r="G30" s="681"/>
      <c r="H30" s="681"/>
      <c r="I30" s="681"/>
      <c r="J30" s="684">
        <f t="shared" si="4"/>
        <v>0</v>
      </c>
    </row>
    <row r="31" spans="1:11" s="221" customFormat="1">
      <c r="A31" s="1405" t="str">
        <f>IF('Summary - ML &amp; PM'!A32&lt;&gt;"",'Summary - ML &amp; PM'!A32,"")</f>
        <v/>
      </c>
      <c r="B31" s="1406"/>
      <c r="C31" s="1406"/>
      <c r="D31" s="1406"/>
      <c r="E31" s="681"/>
      <c r="F31" s="681"/>
      <c r="G31" s="681"/>
      <c r="H31" s="681"/>
      <c r="I31" s="681"/>
      <c r="J31" s="684">
        <f t="shared" si="4"/>
        <v>0</v>
      </c>
    </row>
    <row r="32" spans="1:11" s="221" customFormat="1">
      <c r="A32" s="1405" t="str">
        <f>IF('Summary - ML &amp; PM'!A33&lt;&gt;"",'Summary - ML &amp; PM'!A33,"")</f>
        <v/>
      </c>
      <c r="B32" s="1406"/>
      <c r="C32" s="1406"/>
      <c r="D32" s="1406"/>
      <c r="E32" s="681"/>
      <c r="F32" s="681"/>
      <c r="G32" s="681"/>
      <c r="H32" s="681"/>
      <c r="I32" s="681"/>
      <c r="J32" s="684">
        <f t="shared" si="4"/>
        <v>0</v>
      </c>
    </row>
    <row r="33" spans="1:12" s="221" customFormat="1">
      <c r="A33" s="1405" t="str">
        <f>IF('Summary - ML &amp; PM'!A34&lt;&gt;"",'Summary - ML &amp; PM'!A34,"")</f>
        <v/>
      </c>
      <c r="B33" s="1406"/>
      <c r="C33" s="1406"/>
      <c r="D33" s="1406"/>
      <c r="E33" s="681"/>
      <c r="F33" s="681"/>
      <c r="G33" s="681"/>
      <c r="H33" s="681"/>
      <c r="I33" s="681"/>
      <c r="J33" s="684">
        <f t="shared" si="4"/>
        <v>0</v>
      </c>
    </row>
    <row r="34" spans="1:12" s="221" customFormat="1">
      <c r="A34" s="1405" t="str">
        <f>IF('Summary - ML &amp; PM'!A35&lt;&gt;"",'Summary - ML &amp; PM'!A35,"")</f>
        <v/>
      </c>
      <c r="B34" s="1406"/>
      <c r="C34" s="1406"/>
      <c r="D34" s="1406"/>
      <c r="E34" s="681"/>
      <c r="F34" s="681"/>
      <c r="G34" s="681"/>
      <c r="H34" s="681"/>
      <c r="I34" s="681"/>
      <c r="J34" s="684">
        <f t="shared" si="4"/>
        <v>0</v>
      </c>
    </row>
    <row r="35" spans="1:12" s="221" customFormat="1">
      <c r="A35" s="1405" t="str">
        <f>IF('Summary - ML &amp; PM'!A36&lt;&gt;"",'Summary - ML &amp; PM'!A36,"")</f>
        <v/>
      </c>
      <c r="B35" s="1406"/>
      <c r="C35" s="1406"/>
      <c r="D35" s="1406"/>
      <c r="E35" s="681"/>
      <c r="F35" s="681"/>
      <c r="G35" s="681"/>
      <c r="H35" s="681"/>
      <c r="I35" s="681"/>
      <c r="J35" s="684">
        <f t="shared" si="4"/>
        <v>0</v>
      </c>
    </row>
    <row r="36" spans="1:12" s="221" customFormat="1">
      <c r="A36" s="1405" t="str">
        <f>IF('Summary - ML &amp; PM'!A37&lt;&gt;"",'Summary - ML &amp; PM'!A37,"")</f>
        <v/>
      </c>
      <c r="B36" s="1406"/>
      <c r="C36" s="1406"/>
      <c r="D36" s="1406"/>
      <c r="E36" s="681"/>
      <c r="F36" s="681"/>
      <c r="G36" s="681"/>
      <c r="H36" s="681"/>
      <c r="I36" s="681"/>
      <c r="J36" s="684">
        <f t="shared" si="4"/>
        <v>0</v>
      </c>
    </row>
    <row r="37" spans="1:12" s="221" customFormat="1">
      <c r="A37" s="1405" t="str">
        <f>IF('Summary - ML &amp; PM'!A38&lt;&gt;"",'Summary - ML &amp; PM'!A38,"")</f>
        <v/>
      </c>
      <c r="B37" s="1406"/>
      <c r="C37" s="1406"/>
      <c r="D37" s="1406"/>
      <c r="E37" s="681"/>
      <c r="F37" s="681"/>
      <c r="G37" s="681"/>
      <c r="H37" s="681"/>
      <c r="I37" s="681"/>
      <c r="J37" s="684">
        <f t="shared" si="4"/>
        <v>0</v>
      </c>
    </row>
    <row r="38" spans="1:12" s="220" customFormat="1">
      <c r="A38" s="1405" t="str">
        <f>IF('Summary - ML &amp; PM'!A39&lt;&gt;"",'Summary - ML &amp; PM'!A39,"")</f>
        <v/>
      </c>
      <c r="B38" s="1406"/>
      <c r="C38" s="1406"/>
      <c r="D38" s="1406"/>
      <c r="E38" s="681"/>
      <c r="F38" s="681"/>
      <c r="G38" s="681"/>
      <c r="H38" s="681"/>
      <c r="I38" s="681"/>
      <c r="J38" s="684">
        <f t="shared" si="4"/>
        <v>0</v>
      </c>
    </row>
    <row r="39" spans="1:12" s="220" customFormat="1">
      <c r="A39" s="1405" t="str">
        <f>IF('Summary - ML &amp; PM'!A40&lt;&gt;"",'Summary - ML &amp; PM'!A40,"")</f>
        <v/>
      </c>
      <c r="B39" s="1406"/>
      <c r="C39" s="1406"/>
      <c r="D39" s="1406"/>
      <c r="E39" s="681"/>
      <c r="F39" s="681"/>
      <c r="G39" s="681"/>
      <c r="H39" s="681"/>
      <c r="I39" s="681"/>
      <c r="J39" s="684">
        <f t="shared" si="4"/>
        <v>0</v>
      </c>
    </row>
    <row r="40" spans="1:12" s="220" customFormat="1">
      <c r="A40" s="1405" t="str">
        <f>IF('Summary - ML &amp; PM'!A41&lt;&gt;"",'Summary - ML &amp; PM'!A41,"")</f>
        <v/>
      </c>
      <c r="B40" s="1406"/>
      <c r="C40" s="1406"/>
      <c r="D40" s="1406"/>
      <c r="E40" s="681"/>
      <c r="F40" s="681"/>
      <c r="G40" s="681"/>
      <c r="H40" s="681"/>
      <c r="I40" s="681"/>
      <c r="J40" s="684">
        <f t="shared" si="4"/>
        <v>0</v>
      </c>
    </row>
    <row r="41" spans="1:12" s="220" customFormat="1">
      <c r="A41" s="1405" t="str">
        <f>IF('Summary - ML &amp; PM'!A42&lt;&gt;"",'Summary - ML &amp; PM'!A42,"")</f>
        <v/>
      </c>
      <c r="B41" s="1406"/>
      <c r="C41" s="1406"/>
      <c r="D41" s="1406"/>
      <c r="E41" s="681"/>
      <c r="F41" s="681"/>
      <c r="G41" s="681"/>
      <c r="H41" s="681"/>
      <c r="I41" s="681"/>
      <c r="J41" s="516">
        <f t="shared" si="4"/>
        <v>0</v>
      </c>
    </row>
    <row r="42" spans="1:12" s="220" customFormat="1">
      <c r="A42" s="1405" t="str">
        <f>IF('Summary - ML &amp; PM'!A43&lt;&gt;"",'Summary - ML &amp; PM'!A43,"")</f>
        <v/>
      </c>
      <c r="B42" s="1406"/>
      <c r="C42" s="1406"/>
      <c r="D42" s="1406"/>
      <c r="E42" s="681"/>
      <c r="F42" s="681"/>
      <c r="G42" s="681"/>
      <c r="H42" s="681"/>
      <c r="I42" s="681"/>
      <c r="J42" s="516">
        <f t="shared" si="4"/>
        <v>0</v>
      </c>
    </row>
    <row r="43" spans="1:12" s="220" customFormat="1">
      <c r="A43" s="1405" t="str">
        <f>IF('Summary - ML &amp; PM'!A44&lt;&gt;"",'Summary - ML &amp; PM'!A44,"")</f>
        <v/>
      </c>
      <c r="B43" s="1406"/>
      <c r="C43" s="1406"/>
      <c r="D43" s="1406"/>
      <c r="E43" s="681"/>
      <c r="F43" s="681"/>
      <c r="G43" s="681"/>
      <c r="H43" s="681"/>
      <c r="I43" s="681"/>
      <c r="J43" s="516">
        <f t="shared" si="4"/>
        <v>0</v>
      </c>
    </row>
    <row r="44" spans="1:12" s="220" customFormat="1">
      <c r="A44" s="1405" t="str">
        <f>IF('Summary - ML &amp; PM'!A45&lt;&gt;"",'Summary - ML &amp; PM'!A45,"")</f>
        <v/>
      </c>
      <c r="B44" s="1406"/>
      <c r="C44" s="1406"/>
      <c r="D44" s="1406"/>
      <c r="E44" s="681"/>
      <c r="F44" s="681"/>
      <c r="G44" s="681"/>
      <c r="H44" s="681"/>
      <c r="I44" s="681"/>
      <c r="J44" s="516">
        <f t="shared" si="4"/>
        <v>0</v>
      </c>
    </row>
    <row r="45" spans="1:12" s="55" customFormat="1">
      <c r="A45" s="1137" t="s">
        <v>261</v>
      </c>
      <c r="B45" s="1137"/>
      <c r="C45" s="1137"/>
      <c r="D45" s="1137"/>
      <c r="E45" s="233">
        <f>ROUND(SUM(E26:E44),0)</f>
        <v>0</v>
      </c>
      <c r="F45" s="233">
        <f t="shared" ref="F45:I45" si="5">ROUND(SUM(F26:F44),0)</f>
        <v>0</v>
      </c>
      <c r="G45" s="233">
        <f>ROUND(SUM(G26:G44),0)</f>
        <v>0</v>
      </c>
      <c r="H45" s="233">
        <f t="shared" si="5"/>
        <v>0</v>
      </c>
      <c r="I45" s="233">
        <f t="shared" si="5"/>
        <v>0</v>
      </c>
      <c r="J45" s="700">
        <f t="shared" si="4"/>
        <v>0</v>
      </c>
      <c r="K45" s="170"/>
      <c r="L45" s="170"/>
    </row>
    <row r="46" spans="1:12" ht="9" customHeight="1">
      <c r="A46" s="1138"/>
      <c r="B46" s="1138"/>
      <c r="C46" s="1138"/>
      <c r="D46" s="1138"/>
      <c r="E46" s="488"/>
      <c r="F46" s="488"/>
      <c r="G46" s="488"/>
      <c r="H46" s="488"/>
      <c r="I46" s="488"/>
      <c r="J46" s="701"/>
      <c r="L46" s="235"/>
    </row>
    <row r="47" spans="1:12" s="220" customFormat="1" ht="15.75" customHeight="1">
      <c r="A47" s="1136" t="s">
        <v>388</v>
      </c>
      <c r="B47" s="1136"/>
      <c r="C47" s="1136"/>
      <c r="D47" s="1136"/>
      <c r="E47" s="230"/>
      <c r="F47" s="230"/>
      <c r="G47" s="230"/>
      <c r="H47" s="230"/>
      <c r="I47" s="230"/>
      <c r="J47" s="118"/>
      <c r="L47" s="225"/>
    </row>
    <row r="48" spans="1:12" s="220" customFormat="1">
      <c r="A48" s="1405" t="str">
        <f>IF('Summary - ML &amp; PM'!A49&lt;&gt;"",'Summary - ML &amp; PM'!A49,"")</f>
        <v/>
      </c>
      <c r="B48" s="1406"/>
      <c r="C48" s="1406"/>
      <c r="D48" s="1406"/>
      <c r="E48" s="694"/>
      <c r="F48" s="694"/>
      <c r="G48" s="677"/>
      <c r="H48" s="694"/>
      <c r="I48" s="694"/>
      <c r="J48" s="516">
        <f t="shared" ref="J48:J52" si="6">SUM(E48,F48,G48,H48,I48,)</f>
        <v>0</v>
      </c>
      <c r="L48" s="222"/>
    </row>
    <row r="49" spans="1:12" s="220" customFormat="1">
      <c r="A49" s="1405" t="str">
        <f>IF('Summary - ML &amp; PM'!A50&lt;&gt;"",'Summary - ML &amp; PM'!A50,"")</f>
        <v/>
      </c>
      <c r="B49" s="1406"/>
      <c r="C49" s="1406"/>
      <c r="D49" s="1406"/>
      <c r="E49" s="695"/>
      <c r="F49" s="695"/>
      <c r="G49" s="677"/>
      <c r="H49" s="695"/>
      <c r="I49" s="695"/>
      <c r="J49" s="516">
        <f t="shared" si="6"/>
        <v>0</v>
      </c>
      <c r="L49" s="222"/>
    </row>
    <row r="50" spans="1:12" s="220" customFormat="1">
      <c r="A50" s="1405" t="str">
        <f>IF('Summary - ML &amp; PM'!A51&lt;&gt;"",'Summary - ML &amp; PM'!A51,"")</f>
        <v/>
      </c>
      <c r="B50" s="1406"/>
      <c r="C50" s="1406"/>
      <c r="D50" s="1406"/>
      <c r="E50" s="695"/>
      <c r="F50" s="695"/>
      <c r="G50" s="677"/>
      <c r="H50" s="695"/>
      <c r="I50" s="695"/>
      <c r="J50" s="516">
        <f t="shared" si="6"/>
        <v>0</v>
      </c>
    </row>
    <row r="51" spans="1:12" s="220" customFormat="1">
      <c r="A51" s="1405" t="str">
        <f>IF('Summary - ML &amp; PM'!A52&lt;&gt;"",'Summary - ML &amp; PM'!A52,"")</f>
        <v/>
      </c>
      <c r="B51" s="1406"/>
      <c r="C51" s="1406"/>
      <c r="D51" s="1406"/>
      <c r="E51" s="695"/>
      <c r="F51" s="695"/>
      <c r="G51" s="677"/>
      <c r="H51" s="695"/>
      <c r="I51" s="695"/>
      <c r="J51" s="516">
        <f t="shared" si="6"/>
        <v>0</v>
      </c>
    </row>
    <row r="52" spans="1:12" ht="18" customHeight="1">
      <c r="A52" s="1138" t="s">
        <v>263</v>
      </c>
      <c r="B52" s="1138"/>
      <c r="C52" s="1138"/>
      <c r="D52" s="1138"/>
      <c r="E52" s="696">
        <f t="shared" ref="E52:I52" si="7">ROUND(SUM(E47:E51),0)</f>
        <v>0</v>
      </c>
      <c r="F52" s="696">
        <f t="shared" si="7"/>
        <v>0</v>
      </c>
      <c r="G52" s="502">
        <f t="shared" si="7"/>
        <v>0</v>
      </c>
      <c r="H52" s="696">
        <f t="shared" si="7"/>
        <v>0</v>
      </c>
      <c r="I52" s="696">
        <f t="shared" si="7"/>
        <v>0</v>
      </c>
      <c r="J52" s="698">
        <f t="shared" si="6"/>
        <v>0</v>
      </c>
    </row>
    <row r="53" spans="1:12" ht="18" customHeight="1">
      <c r="A53" s="1138"/>
      <c r="B53" s="1138"/>
      <c r="C53" s="1138"/>
      <c r="D53" s="1138"/>
      <c r="E53" s="754"/>
      <c r="F53" s="754"/>
      <c r="G53" s="754"/>
      <c r="H53" s="754"/>
      <c r="I53" s="754"/>
      <c r="J53" s="699"/>
      <c r="L53" s="235"/>
    </row>
    <row r="54" spans="1:12" s="55" customFormat="1" ht="18" customHeight="1">
      <c r="A54" s="1137" t="s">
        <v>264</v>
      </c>
      <c r="B54" s="1137"/>
      <c r="C54" s="1137"/>
      <c r="D54" s="1137"/>
      <c r="E54" s="228">
        <f t="shared" ref="E54:I54" si="8">E45+E52</f>
        <v>0</v>
      </c>
      <c r="F54" s="228">
        <f t="shared" si="8"/>
        <v>0</v>
      </c>
      <c r="G54" s="319">
        <f t="shared" si="8"/>
        <v>0</v>
      </c>
      <c r="H54" s="228">
        <f t="shared" si="8"/>
        <v>0</v>
      </c>
      <c r="I54" s="228">
        <f t="shared" si="8"/>
        <v>0</v>
      </c>
      <c r="J54" s="171">
        <f t="shared" ref="J54:J55" si="9">SUM(E54,F54,G54,H54,I54,)</f>
        <v>0</v>
      </c>
    </row>
    <row r="55" spans="1:12">
      <c r="A55" s="1097" t="s">
        <v>265</v>
      </c>
      <c r="B55" s="1097"/>
      <c r="C55" s="1097"/>
      <c r="D55" s="1097"/>
      <c r="E55" s="681">
        <f>IF(AND(E54-E23&gt;-2,E54-E23&lt;2),0,E54-E23)</f>
        <v>0</v>
      </c>
      <c r="F55" s="681">
        <f>IF(AND(F54-F23&gt;-2,F54-F23&lt;2),0,F54-F23)</f>
        <v>0</v>
      </c>
      <c r="G55" s="355">
        <f>IF(AND(G54-G23&gt;-2,G54-G23&lt;2),0,G54-G23)</f>
        <v>0</v>
      </c>
      <c r="H55" s="681">
        <f>IF(AND(H54-H23&gt;-2,H54-H23&lt;2),0,H54-H23)</f>
        <v>0</v>
      </c>
      <c r="I55" s="681">
        <f>IF(AND(I54-I23&gt;-2,I54-I23&lt;2),0,I54-I23)</f>
        <v>0</v>
      </c>
      <c r="J55" s="679">
        <f t="shared" si="9"/>
        <v>0</v>
      </c>
      <c r="K55" s="64"/>
      <c r="L55" s="64"/>
    </row>
    <row r="56" spans="1:12" ht="13" customHeight="1">
      <c r="A56" s="65"/>
      <c r="B56" s="65"/>
      <c r="C56" s="65"/>
      <c r="D56" s="65"/>
      <c r="E56" s="65"/>
      <c r="F56" s="339"/>
      <c r="G56" s="339"/>
      <c r="H56" s="339"/>
      <c r="I56" s="339"/>
      <c r="J56" s="339"/>
    </row>
    <row r="57" spans="1:12" ht="20.149999999999999" customHeight="1">
      <c r="A57" s="77"/>
      <c r="B57" s="77"/>
      <c r="C57" s="77"/>
      <c r="D57" s="77"/>
    </row>
    <row r="58" spans="1:12" ht="20.149999999999999" customHeight="1">
      <c r="A58" s="77"/>
      <c r="B58" s="77"/>
      <c r="C58" s="77"/>
      <c r="D58" s="77"/>
    </row>
    <row r="59" spans="1:12">
      <c r="A59" s="674" t="s">
        <v>267</v>
      </c>
      <c r="B59" s="1327" t="str">
        <f>IF('Summary - ML &amp; PM'!B60:D60&lt;&gt;"",'Summary - ML &amp; PM'!B60:D60,"")</f>
        <v/>
      </c>
      <c r="C59" s="1327"/>
      <c r="D59" s="1327"/>
    </row>
    <row r="60" spans="1:12">
      <c r="A60" s="674" t="s">
        <v>268</v>
      </c>
      <c r="B60" s="1327" t="str">
        <f>IF('Summary - ML &amp; PM'!B61:D61&lt;&gt;"",'Summary - ML &amp; PM'!B61:D61,"")</f>
        <v/>
      </c>
      <c r="C60" s="1327"/>
      <c r="D60" s="1327"/>
    </row>
    <row r="61" spans="1:12" ht="17.25" customHeight="1">
      <c r="A61" s="674" t="s">
        <v>269</v>
      </c>
      <c r="B61" s="1327" t="str">
        <f>IF('Summary - ML &amp; PM'!B62:D62&lt;&gt;"",'Summary - ML &amp; PM'!B62:D62,"")</f>
        <v/>
      </c>
      <c r="C61" s="1327"/>
      <c r="D61" s="1327"/>
    </row>
    <row r="62" spans="1:12" ht="17.25" customHeight="1">
      <c r="A62" s="674" t="s">
        <v>270</v>
      </c>
      <c r="B62" s="1327" t="str">
        <f>IF('Summary - ML &amp; PM'!B63:D63&lt;&gt;"",'Summary - ML &amp; PM'!B63:D63,"")</f>
        <v/>
      </c>
      <c r="C62" s="1327"/>
      <c r="D62" s="1327"/>
    </row>
    <row r="63" spans="1:12" ht="15.75" customHeight="1">
      <c r="A63" s="1137"/>
      <c r="B63" s="1137"/>
      <c r="C63" s="1137"/>
      <c r="D63" s="757"/>
    </row>
    <row r="64" spans="1:12">
      <c r="A64" s="1413" t="s">
        <v>271</v>
      </c>
      <c r="B64" s="1414"/>
      <c r="C64" s="1415">
        <v>45000</v>
      </c>
      <c r="D64" s="1416"/>
    </row>
    <row r="79" spans="1:10" s="220" customFormat="1">
      <c r="A79" s="66" t="s">
        <v>222</v>
      </c>
      <c r="B79" s="66"/>
      <c r="C79" s="66"/>
      <c r="D79" s="66"/>
      <c r="E79" s="66">
        <f>'Summary - ML &amp; PM'!E79</f>
        <v>1</v>
      </c>
      <c r="F79" s="66">
        <f>'Summary - ML &amp; PM'!F79</f>
        <v>2</v>
      </c>
      <c r="G79" s="66">
        <f>'Summary - ML &amp; PM'!G79</f>
        <v>3</v>
      </c>
      <c r="H79" s="66">
        <f>'Summary - ML &amp; PM'!H79</f>
        <v>4</v>
      </c>
      <c r="I79" s="66">
        <f>'Summary - ML &amp; PM'!I79</f>
        <v>5</v>
      </c>
      <c r="J79" s="66">
        <f>'Summary - ML &amp; PM'!J79</f>
        <v>5</v>
      </c>
    </row>
    <row r="80" spans="1:10" s="220" customFormat="1">
      <c r="A80" s="227" t="s">
        <v>223</v>
      </c>
      <c r="B80" s="227"/>
      <c r="C80" s="227"/>
      <c r="D80" s="227"/>
      <c r="E80" s="67">
        <f>'Summary - ML &amp; PM'!E80</f>
        <v>45566</v>
      </c>
      <c r="F80" s="67">
        <f>'Summary - ML &amp; PM'!F80</f>
        <v>45839</v>
      </c>
      <c r="G80" s="67">
        <f>'Summary - ML &amp; PM'!G80</f>
        <v>46204</v>
      </c>
      <c r="H80" s="67">
        <f>'Summary - ML &amp; PM'!H80</f>
        <v>46569</v>
      </c>
      <c r="I80" s="67">
        <f>'Summary - ML &amp; PM'!I80</f>
        <v>46935</v>
      </c>
      <c r="J80" s="67">
        <f>'Summary - ML &amp; PM'!J80</f>
        <v>45566</v>
      </c>
    </row>
    <row r="81" spans="1:10" ht="13.5" customHeight="1">
      <c r="A81" s="227" t="s">
        <v>224</v>
      </c>
      <c r="B81" s="227"/>
      <c r="C81" s="227"/>
      <c r="D81" s="227"/>
      <c r="E81" s="67">
        <f>'Summary - ML &amp; PM'!E81</f>
        <v>45838</v>
      </c>
      <c r="F81" s="67">
        <f>'Summary - ML &amp; PM'!F81</f>
        <v>46203</v>
      </c>
      <c r="G81" s="67">
        <f>'Summary - ML &amp; PM'!G81</f>
        <v>46568</v>
      </c>
      <c r="H81" s="67">
        <f>'Summary - ML &amp; PM'!H81</f>
        <v>46934</v>
      </c>
      <c r="I81" s="67">
        <f>'Summary - ML &amp; PM'!I81</f>
        <v>47299</v>
      </c>
      <c r="J81" s="67">
        <f>'Summary - ML &amp; PM'!J81</f>
        <v>47299</v>
      </c>
    </row>
    <row r="82" spans="1:10">
      <c r="A82" s="66" t="s">
        <v>211</v>
      </c>
      <c r="B82" s="66"/>
      <c r="C82" s="66"/>
      <c r="D82" s="66"/>
      <c r="E82" s="67">
        <f>'Summary - ML &amp; PM'!E82</f>
        <v>0</v>
      </c>
      <c r="F82" s="67">
        <f>'Summary - ML &amp; PM'!F82</f>
        <v>0</v>
      </c>
      <c r="G82" s="67">
        <f>'Summary - ML &amp; PM'!G82</f>
        <v>0</v>
      </c>
      <c r="H82" s="67">
        <f>'Summary - ML &amp; PM'!H82</f>
        <v>0</v>
      </c>
      <c r="I82" s="67">
        <f>'Summary - ML &amp; PM'!I82</f>
        <v>0</v>
      </c>
      <c r="J82" s="67">
        <f>'Summary - ML &amp; PM'!J82</f>
        <v>0</v>
      </c>
    </row>
    <row r="83" spans="1:10">
      <c r="A83" s="215"/>
      <c r="J83" s="56" t="str">
        <f>'Summary - ML &amp; PM'!J83</f>
        <v>5/1/2024</v>
      </c>
    </row>
    <row r="84" spans="1:10">
      <c r="J84" s="56" t="str">
        <f>'Summary - ML &amp; PM'!J84</f>
        <v>6/30/2028</v>
      </c>
    </row>
  </sheetData>
  <sheetProtection formatCells="0" formatColumns="0" formatRows="0" insertHyperlinks="0" sort="0" autoFilter="0" pivotTables="0"/>
  <mergeCells count="52">
    <mergeCell ref="B60:D60"/>
    <mergeCell ref="B61:D61"/>
    <mergeCell ref="B62:D62"/>
    <mergeCell ref="A63:C63"/>
    <mergeCell ref="A64:B64"/>
    <mergeCell ref="C64:D64"/>
    <mergeCell ref="B59:D59"/>
    <mergeCell ref="A29:D29"/>
    <mergeCell ref="A31:D31"/>
    <mergeCell ref="A32:D32"/>
    <mergeCell ref="A30:D30"/>
    <mergeCell ref="A34:D34"/>
    <mergeCell ref="A35:D35"/>
    <mergeCell ref="A47:D47"/>
    <mergeCell ref="A50:D50"/>
    <mergeCell ref="A51:D51"/>
    <mergeCell ref="A52:D52"/>
    <mergeCell ref="A33:D33"/>
    <mergeCell ref="A54:D54"/>
    <mergeCell ref="A55:D55"/>
    <mergeCell ref="A27:D27"/>
    <mergeCell ref="A28:D28"/>
    <mergeCell ref="A36:D36"/>
    <mergeCell ref="A37:D37"/>
    <mergeCell ref="B6:D6"/>
    <mergeCell ref="A14:D14"/>
    <mergeCell ref="A15:D15"/>
    <mergeCell ref="A16:D16"/>
    <mergeCell ref="A17:D17"/>
    <mergeCell ref="B7:D7"/>
    <mergeCell ref="B8:D8"/>
    <mergeCell ref="A18:D18"/>
    <mergeCell ref="A19:D19"/>
    <mergeCell ref="A20:D20"/>
    <mergeCell ref="A21:D21"/>
    <mergeCell ref="A22:D22"/>
    <mergeCell ref="A23:D23"/>
    <mergeCell ref="A24:D24"/>
    <mergeCell ref="A25:D25"/>
    <mergeCell ref="A26:D26"/>
    <mergeCell ref="A53:D53"/>
    <mergeCell ref="A48:D48"/>
    <mergeCell ref="A49:D49"/>
    <mergeCell ref="A43:D43"/>
    <mergeCell ref="A44:D44"/>
    <mergeCell ref="A45:D45"/>
    <mergeCell ref="A46:D46"/>
    <mergeCell ref="A38:D38"/>
    <mergeCell ref="A39:D39"/>
    <mergeCell ref="A40:D40"/>
    <mergeCell ref="A41:D41"/>
    <mergeCell ref="A42:D42"/>
  </mergeCells>
  <conditionalFormatting sqref="B3 C5">
    <cfRule type="containsBlanks" dxfId="172" priority="4">
      <formula>LEN(TRIM(B3))=0</formula>
    </cfRule>
  </conditionalFormatting>
  <conditionalFormatting sqref="B7:B8">
    <cfRule type="containsBlanks" dxfId="171" priority="3">
      <formula>LEN(TRIM(B7))=0</formula>
    </cfRule>
  </conditionalFormatting>
  <conditionalFormatting sqref="E11:I47 E52:I55">
    <cfRule type="expression" dxfId="170" priority="14">
      <formula>E$79&gt;$D$5</formula>
    </cfRule>
  </conditionalFormatting>
  <conditionalFormatting sqref="E13:I55">
    <cfRule type="expression" dxfId="169" priority="1">
      <formula>E$82&gt;E$81</formula>
    </cfRule>
  </conditionalFormatting>
  <conditionalFormatting sqref="E18:I18">
    <cfRule type="containsBlanks" dxfId="168" priority="13">
      <formula>LEN(TRIM(E18))=0</formula>
    </cfRule>
  </conditionalFormatting>
  <conditionalFormatting sqref="E22:I22">
    <cfRule type="expression" dxfId="167" priority="8">
      <formula>COUNTIF($A$26:$D$45,"*HUD*")=0</formula>
    </cfRule>
    <cfRule type="containsBlanks" dxfId="166" priority="9">
      <formula>LEN(TRIM(E22))=0</formula>
    </cfRule>
  </conditionalFormatting>
  <conditionalFormatting sqref="E48:I51">
    <cfRule type="expression" dxfId="165" priority="2">
      <formula>E$79&gt;$D$5</formula>
    </cfRule>
  </conditionalFormatting>
  <conditionalFormatting sqref="E55:J55">
    <cfRule type="cellIs" dxfId="164" priority="11" operator="notBetween">
      <formula>-2</formula>
      <formula>2</formula>
    </cfRule>
  </conditionalFormatting>
  <dataValidations count="1">
    <dataValidation type="date" allowBlank="1" showInputMessage="1" showErrorMessage="1" error="Please insert date in M/D/YY format" sqref="B3" xr:uid="{2176B659-105E-41E0-A2E1-76C175FEB21E}">
      <formula1>1</formula1>
      <formula2>73415</formula2>
    </dataValidation>
  </dataValidations>
  <printOptions headings="1"/>
  <pageMargins left="0.25" right="0.25" top="0.75" bottom="0.75" header="0.3" footer="0.3"/>
  <pageSetup scale="21" fitToHeight="0" orientation="landscape" r:id="rId1"/>
  <headerFooter alignWithMargins="0">
    <oddFooter>&amp;CPage &amp;P of &amp;N</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H566"/>
  <sheetViews>
    <sheetView showGridLines="0" showZeros="0" zoomScale="85" zoomScaleNormal="85" workbookViewId="0">
      <pane xSplit="1" ySplit="14" topLeftCell="BL15" activePane="bottomRight" state="frozen"/>
      <selection pane="topRight" activeCell="C9" sqref="C9:I9"/>
      <selection pane="bottomLeft" activeCell="C9" sqref="C9:I9"/>
      <selection pane="bottomRight" activeCell="C9" sqref="C9:I9"/>
    </sheetView>
  </sheetViews>
  <sheetFormatPr defaultColWidth="17.7265625" defaultRowHeight="15.5" outlineLevelCol="1"/>
  <cols>
    <col min="1" max="1" width="17.7265625" style="226" customWidth="1"/>
    <col min="2" max="2" width="44.7265625" style="241" customWidth="1"/>
    <col min="3" max="3" width="14.7265625" style="226" customWidth="1" outlineLevel="1"/>
    <col min="4" max="5" width="11" style="226" customWidth="1" outlineLevel="1"/>
    <col min="6" max="6" width="11" style="226" customWidth="1"/>
    <col min="7" max="7" width="15.7265625" style="226" customWidth="1" outlineLevel="1"/>
    <col min="8" max="8" width="15.7265625" style="240" customWidth="1" outlineLevel="1"/>
    <col min="9" max="9" width="15.7265625" style="226" customWidth="1"/>
    <col min="10" max="10" width="15.7265625" style="226" customWidth="1" outlineLevel="1"/>
    <col min="11" max="12" width="11" style="226" customWidth="1" outlineLevel="1"/>
    <col min="13" max="13" width="11" style="226" customWidth="1"/>
    <col min="14" max="14" width="15.7265625" style="226" customWidth="1" outlineLevel="1"/>
    <col min="15" max="15" width="15.7265625" style="240" customWidth="1" outlineLevel="1"/>
    <col min="16" max="16" width="15.7265625" style="226" customWidth="1"/>
    <col min="17" max="17" width="15.7265625" style="226" customWidth="1" outlineLevel="1"/>
    <col min="18" max="19" width="11" style="226" customWidth="1" outlineLevel="1"/>
    <col min="20" max="20" width="11" style="226" customWidth="1"/>
    <col min="21" max="21" width="15.7265625" style="226" customWidth="1" outlineLevel="1"/>
    <col min="22" max="22" width="15.7265625" style="240" customWidth="1" outlineLevel="1"/>
    <col min="23" max="23" width="15.7265625" style="226" customWidth="1"/>
    <col min="24" max="24" width="15.7265625" style="226" customWidth="1" outlineLevel="1"/>
    <col min="25" max="26" width="11" style="226" customWidth="1" outlineLevel="1"/>
    <col min="27" max="27" width="11" style="226" customWidth="1"/>
    <col min="28" max="28" width="15.7265625" style="226" customWidth="1" outlineLevel="1"/>
    <col min="29" max="29" width="15.7265625" style="240" customWidth="1" outlineLevel="1"/>
    <col min="30" max="30" width="15.7265625" style="226" customWidth="1"/>
    <col min="31" max="31" width="15.7265625" style="226" customWidth="1" outlineLevel="1"/>
    <col min="32" max="33" width="11" style="226" customWidth="1" outlineLevel="1"/>
    <col min="34" max="34" width="11" style="226" customWidth="1"/>
    <col min="35" max="35" width="15.7265625" style="226" customWidth="1" outlineLevel="1"/>
    <col min="36" max="36" width="15.7265625" style="240" customWidth="1" outlineLevel="1"/>
    <col min="37" max="37" width="15.7265625" style="226" customWidth="1"/>
    <col min="38" max="38" width="15.7265625" style="226" customWidth="1" outlineLevel="1"/>
    <col min="39" max="40" width="11" style="226" customWidth="1" outlineLevel="1"/>
    <col min="41" max="41" width="11" style="226" customWidth="1"/>
    <col min="42" max="42" width="15.7265625" style="226" customWidth="1" outlineLevel="1"/>
    <col min="43" max="43" width="15.7265625" style="240" customWidth="1" outlineLevel="1"/>
    <col min="44" max="44" width="15.7265625" style="226" customWidth="1"/>
    <col min="45" max="45" width="15.7265625" style="226" customWidth="1" outlineLevel="1"/>
    <col min="46" max="47" width="11" style="226" customWidth="1" outlineLevel="1"/>
    <col min="48" max="48" width="11" style="226" customWidth="1"/>
    <col min="49" max="49" width="15.7265625" style="226" customWidth="1" outlineLevel="1"/>
    <col min="50" max="50" width="15.7265625" style="240" customWidth="1" outlineLevel="1"/>
    <col min="51" max="51" width="15.7265625" style="226" customWidth="1"/>
    <col min="52" max="52" width="15.7265625" style="226" customWidth="1" outlineLevel="1"/>
    <col min="53" max="54" width="11" style="226" customWidth="1" outlineLevel="1"/>
    <col min="55" max="55" width="11" style="226" customWidth="1"/>
    <col min="56" max="56" width="15.7265625" style="226" customWidth="1" outlineLevel="1"/>
    <col min="57" max="57" width="15.7265625" style="240" customWidth="1" outlineLevel="1"/>
    <col min="58" max="58" width="15.7265625" style="226" customWidth="1"/>
    <col min="59" max="59" width="15.7265625" style="226" customWidth="1" outlineLevel="1"/>
    <col min="60" max="61" width="11" style="226" customWidth="1" outlineLevel="1"/>
    <col min="62" max="62" width="11" style="226" customWidth="1"/>
    <col min="63" max="63" width="15.7265625" style="226" customWidth="1" outlineLevel="1"/>
    <col min="64" max="64" width="15.7265625" style="240" customWidth="1" outlineLevel="1"/>
    <col min="65" max="65" width="15.7265625" style="226" customWidth="1"/>
    <col min="66" max="66" width="15.7265625" style="71" customWidth="1" outlineLevel="1"/>
    <col min="67" max="67" width="12.54296875" style="71" customWidth="1" outlineLevel="1"/>
    <col min="68" max="68" width="9.7265625" style="81" customWidth="1" outlineLevel="1"/>
    <col min="69" max="69" width="10.26953125" style="226" customWidth="1"/>
    <col min="70" max="71" width="17.7265625" style="226" customWidth="1" outlineLevel="1"/>
    <col min="72" max="72" width="17.7265625" style="226" customWidth="1"/>
    <col min="73" max="74" width="17.7265625" style="226" customWidth="1" outlineLevel="1"/>
    <col min="75" max="105" width="17.7265625" style="226" customWidth="1"/>
    <col min="106" max="16384" width="17.7265625" style="226"/>
  </cols>
  <sheetData>
    <row r="1" spans="1:112" s="71" customFormat="1">
      <c r="A1" s="78" t="str">
        <f>'Summary (5)'!A1</f>
        <v>DEPARTMENT OF HOMELESSNESS AND SUPPORTIVE HOUSING</v>
      </c>
      <c r="C1" s="72"/>
      <c r="D1" s="72"/>
      <c r="E1" s="72"/>
      <c r="F1" s="72"/>
      <c r="G1" s="72"/>
      <c r="H1" s="236"/>
      <c r="I1" s="72"/>
      <c r="J1" s="72"/>
      <c r="K1" s="72"/>
      <c r="L1" s="72"/>
      <c r="M1" s="72"/>
      <c r="O1" s="237"/>
      <c r="V1" s="237"/>
      <c r="AC1" s="237"/>
      <c r="AJ1" s="237"/>
      <c r="AQ1" s="237"/>
      <c r="AX1" s="237"/>
      <c r="BE1" s="237"/>
      <c r="BL1" s="237"/>
    </row>
    <row r="2" spans="1:112" s="71" customFormat="1">
      <c r="A2" s="219" t="s">
        <v>276</v>
      </c>
      <c r="B2" s="73"/>
      <c r="C2" s="72"/>
      <c r="D2" s="72"/>
      <c r="E2" s="72"/>
      <c r="F2" s="72"/>
      <c r="G2" s="72"/>
      <c r="H2" s="237"/>
      <c r="I2" s="72"/>
      <c r="J2" s="72"/>
      <c r="K2" s="72"/>
      <c r="L2" s="72"/>
      <c r="M2" s="72"/>
      <c r="O2" s="237"/>
      <c r="V2" s="237"/>
      <c r="AC2" s="237"/>
      <c r="AJ2" s="237"/>
      <c r="AQ2" s="237"/>
      <c r="AX2" s="237"/>
      <c r="BE2" s="237"/>
      <c r="BL2" s="237"/>
      <c r="BN2" s="74"/>
      <c r="BO2" s="74"/>
      <c r="BP2" s="72"/>
    </row>
    <row r="3" spans="1:112" s="71" customFormat="1">
      <c r="A3" s="755" t="s">
        <v>211</v>
      </c>
      <c r="B3" s="467">
        <f>'Summary (5)'!B3</f>
        <v>0</v>
      </c>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4"/>
      <c r="BO3" s="74"/>
      <c r="BP3" s="72"/>
    </row>
    <row r="4" spans="1:112" s="71" customFormat="1">
      <c r="A4" s="218" t="str">
        <f>'Summary (5)'!A7</f>
        <v>Program</v>
      </c>
      <c r="B4" s="468">
        <f>'Summary (5)'!B7</f>
        <v>0</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P4" s="72"/>
    </row>
    <row r="5" spans="1:112" s="71" customFormat="1">
      <c r="A5" s="218" t="str">
        <f>'Summary (5)'!A8</f>
        <v>Budget Name</v>
      </c>
      <c r="B5" s="468">
        <f>'Summary (5)'!B8</f>
        <v>0</v>
      </c>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P5" s="72"/>
    </row>
    <row r="6" spans="1:112" s="71" customFormat="1">
      <c r="A6" s="218" t="str">
        <f>'Summary (5)'!A9</f>
        <v>Funding:</v>
      </c>
      <c r="B6" s="384">
        <f>'Summary (5)'!B9</f>
        <v>0</v>
      </c>
      <c r="BN6" s="1491"/>
      <c r="BO6" s="1491"/>
      <c r="BP6" s="1491"/>
    </row>
    <row r="7" spans="1:112" s="85" customFormat="1">
      <c r="A7" s="218" t="s">
        <v>272</v>
      </c>
      <c r="B7" s="470">
        <f>'Summary (5)'!B12</f>
        <v>0</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71"/>
      <c r="BQ7" s="71"/>
    </row>
    <row r="8" spans="1:112" s="85" customFormat="1">
      <c r="A8" s="572"/>
      <c r="B8" s="572"/>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71"/>
      <c r="BQ8" s="71"/>
    </row>
    <row r="9" spans="1:112" s="85" customFormat="1" ht="16" thickBot="1">
      <c r="A9" s="226"/>
      <c r="B9" s="121"/>
      <c r="C9" s="1492">
        <f>'Summary (5)'!H17</f>
        <v>0</v>
      </c>
      <c r="D9" s="1492"/>
      <c r="E9" s="1492"/>
      <c r="F9" s="1492"/>
      <c r="G9" s="1492"/>
      <c r="H9" s="1492"/>
      <c r="I9" s="1492"/>
      <c r="J9" s="1492">
        <f>'Summary (5)'!K17</f>
        <v>0</v>
      </c>
      <c r="K9" s="1492"/>
      <c r="L9" s="1492"/>
      <c r="M9" s="1492"/>
      <c r="N9" s="1492"/>
      <c r="O9" s="1492"/>
      <c r="P9" s="1492"/>
      <c r="Q9" s="1492">
        <f>'Summary (5)'!N17</f>
        <v>0</v>
      </c>
      <c r="R9" s="1492"/>
      <c r="S9" s="1492"/>
      <c r="T9" s="1492"/>
      <c r="U9" s="1492"/>
      <c r="V9" s="1492"/>
      <c r="W9" s="1492"/>
      <c r="X9" s="1492">
        <f>'Summary (5)'!Q17</f>
        <v>0</v>
      </c>
      <c r="Y9" s="1492"/>
      <c r="Z9" s="1492"/>
      <c r="AA9" s="1492"/>
      <c r="AB9" s="1492"/>
      <c r="AC9" s="1492"/>
      <c r="AD9" s="1492"/>
      <c r="AE9" s="1492">
        <f>'Summary (5)'!T17</f>
        <v>0</v>
      </c>
      <c r="AF9" s="1492"/>
      <c r="AG9" s="1492"/>
      <c r="AH9" s="1492"/>
      <c r="AI9" s="1492"/>
      <c r="AJ9" s="1492"/>
      <c r="AK9" s="1492"/>
      <c r="AL9" s="1492">
        <f>'Summary (5)'!W17</f>
        <v>0</v>
      </c>
      <c r="AM9" s="1492"/>
      <c r="AN9" s="1492"/>
      <c r="AO9" s="1492"/>
      <c r="AP9" s="1492"/>
      <c r="AQ9" s="1492"/>
      <c r="AR9" s="1492"/>
      <c r="AS9" s="1492">
        <f>'Summary (5)'!Z17</f>
        <v>0</v>
      </c>
      <c r="AT9" s="1492"/>
      <c r="AU9" s="1492"/>
      <c r="AV9" s="1492"/>
      <c r="AW9" s="1492"/>
      <c r="AX9" s="1492"/>
      <c r="AY9" s="1492"/>
      <c r="AZ9" s="1492">
        <f>'Summary (5)'!AC17</f>
        <v>0</v>
      </c>
      <c r="BA9" s="1492"/>
      <c r="BB9" s="1492"/>
      <c r="BC9" s="1492"/>
      <c r="BD9" s="1492"/>
      <c r="BE9" s="1492"/>
      <c r="BF9" s="1492"/>
      <c r="BG9" s="1492">
        <f>'Summary (5)'!AF17</f>
        <v>0</v>
      </c>
      <c r="BH9" s="1492"/>
      <c r="BI9" s="1492"/>
      <c r="BJ9" s="1492"/>
      <c r="BK9" s="1492"/>
      <c r="BL9" s="1492"/>
      <c r="BM9" s="1492"/>
      <c r="BN9" s="1492">
        <f>'Summary (5)'!AM17</f>
        <v>0</v>
      </c>
      <c r="BO9" s="1492"/>
      <c r="BP9" s="1492"/>
      <c r="BQ9" s="1492"/>
      <c r="BR9" s="1492"/>
      <c r="BS9" s="1492"/>
      <c r="BT9" s="1492"/>
    </row>
    <row r="10" spans="1:112" ht="18" customHeight="1">
      <c r="A10" s="1425"/>
      <c r="B10" s="1426"/>
      <c r="C10" s="1221" t="s">
        <v>230</v>
      </c>
      <c r="D10" s="1222"/>
      <c r="E10" s="1222"/>
      <c r="F10" s="1222"/>
      <c r="G10" s="1222"/>
      <c r="H10" s="1222"/>
      <c r="I10" s="1223"/>
      <c r="J10" s="1354" t="s">
        <v>231</v>
      </c>
      <c r="K10" s="1204"/>
      <c r="L10" s="1204"/>
      <c r="M10" s="1204"/>
      <c r="N10" s="1204"/>
      <c r="O10" s="1204"/>
      <c r="P10" s="1205"/>
      <c r="Q10" s="1218" t="s">
        <v>232</v>
      </c>
      <c r="R10" s="1219"/>
      <c r="S10" s="1219"/>
      <c r="T10" s="1219"/>
      <c r="U10" s="1219"/>
      <c r="V10" s="1219"/>
      <c r="W10" s="1220"/>
      <c r="X10" s="1233" t="s">
        <v>233</v>
      </c>
      <c r="Y10" s="1234"/>
      <c r="Z10" s="1234"/>
      <c r="AA10" s="1234"/>
      <c r="AB10" s="1234"/>
      <c r="AC10" s="1234"/>
      <c r="AD10" s="1235"/>
      <c r="AE10" s="1181" t="s">
        <v>234</v>
      </c>
      <c r="AF10" s="1182"/>
      <c r="AG10" s="1182"/>
      <c r="AH10" s="1182"/>
      <c r="AI10" s="1182"/>
      <c r="AJ10" s="1182"/>
      <c r="AK10" s="1490"/>
      <c r="AL10" s="1493" t="s">
        <v>235</v>
      </c>
      <c r="AM10" s="1494"/>
      <c r="AN10" s="1494"/>
      <c r="AO10" s="1494"/>
      <c r="AP10" s="1494"/>
      <c r="AQ10" s="1494"/>
      <c r="AR10" s="1495"/>
      <c r="AS10" s="1496" t="s">
        <v>236</v>
      </c>
      <c r="AT10" s="1497"/>
      <c r="AU10" s="1497"/>
      <c r="AV10" s="1497"/>
      <c r="AW10" s="1497"/>
      <c r="AX10" s="1497"/>
      <c r="AY10" s="1498"/>
      <c r="AZ10" s="1499" t="s">
        <v>237</v>
      </c>
      <c r="BA10" s="1500"/>
      <c r="BB10" s="1500"/>
      <c r="BC10" s="1500"/>
      <c r="BD10" s="1500"/>
      <c r="BE10" s="1500"/>
      <c r="BF10" s="1501"/>
      <c r="BG10" s="1502" t="s">
        <v>238</v>
      </c>
      <c r="BH10" s="1503"/>
      <c r="BI10" s="1503"/>
      <c r="BJ10" s="1503"/>
      <c r="BK10" s="1503"/>
      <c r="BL10" s="1503"/>
      <c r="BM10" s="1504"/>
      <c r="BN10" s="1479" t="s">
        <v>239</v>
      </c>
      <c r="BO10" s="1480"/>
      <c r="BP10" s="1480"/>
      <c r="BQ10" s="1480"/>
      <c r="BR10" s="1480"/>
      <c r="BS10" s="1480"/>
      <c r="BT10" s="1480"/>
      <c r="BU10" s="1476" t="s">
        <v>249</v>
      </c>
      <c r="BV10" s="1477"/>
      <c r="BW10" s="1478"/>
    </row>
    <row r="11" spans="1:112" s="244" customFormat="1" ht="31.5" customHeight="1">
      <c r="A11" s="1427"/>
      <c r="B11" s="1428"/>
      <c r="C11" s="1242" t="s">
        <v>278</v>
      </c>
      <c r="D11" s="1243"/>
      <c r="E11" s="1236" t="s">
        <v>279</v>
      </c>
      <c r="F11" s="1237"/>
      <c r="G11" s="95">
        <f>'Summary (5)'!E19</f>
        <v>0</v>
      </c>
      <c r="H11" s="264">
        <f>'Summary (5)'!F19</f>
        <v>0</v>
      </c>
      <c r="I11" s="122">
        <f>'Summary (5)'!G19</f>
        <v>0</v>
      </c>
      <c r="J11" s="1351" t="s">
        <v>278</v>
      </c>
      <c r="K11" s="1207"/>
      <c r="L11" s="1212" t="s">
        <v>279</v>
      </c>
      <c r="M11" s="1207"/>
      <c r="N11" s="96">
        <f>'Summary (5)'!H19</f>
        <v>0</v>
      </c>
      <c r="O11" s="265">
        <f>'Summary (5)'!I19</f>
        <v>0</v>
      </c>
      <c r="P11" s="129">
        <f>'Summary (5)'!J19</f>
        <v>0</v>
      </c>
      <c r="Q11" s="1224" t="s">
        <v>278</v>
      </c>
      <c r="R11" s="1225"/>
      <c r="S11" s="1230" t="s">
        <v>279</v>
      </c>
      <c r="T11" s="1225"/>
      <c r="U11" s="97">
        <f>'Summary (5)'!K19</f>
        <v>0</v>
      </c>
      <c r="V11" s="266">
        <f>'Summary (5)'!L19</f>
        <v>0</v>
      </c>
      <c r="W11" s="132">
        <f>'Summary (5)'!M19</f>
        <v>0</v>
      </c>
      <c r="X11" s="1215" t="s">
        <v>278</v>
      </c>
      <c r="Y11" s="1198"/>
      <c r="Z11" s="1197" t="s">
        <v>279</v>
      </c>
      <c r="AA11" s="1198"/>
      <c r="AB11" s="98">
        <f>'Summary (5)'!N19</f>
        <v>0</v>
      </c>
      <c r="AC11" s="267">
        <f>'Summary (5)'!O19</f>
        <v>0</v>
      </c>
      <c r="AD11" s="135">
        <f>'Summary (5)'!P19</f>
        <v>0</v>
      </c>
      <c r="AE11" s="1183" t="s">
        <v>278</v>
      </c>
      <c r="AF11" s="1184"/>
      <c r="AG11" s="1189" t="s">
        <v>279</v>
      </c>
      <c r="AH11" s="1184"/>
      <c r="AI11" s="749">
        <f>'Summary (5)'!Q19</f>
        <v>0</v>
      </c>
      <c r="AJ11" s="268">
        <f>'Summary (5)'!R19</f>
        <v>0</v>
      </c>
      <c r="AK11" s="138">
        <f>'Summary (5)'!S19</f>
        <v>0</v>
      </c>
      <c r="AL11" s="1434" t="s">
        <v>278</v>
      </c>
      <c r="AM11" s="1435"/>
      <c r="AN11" s="1449" t="s">
        <v>279</v>
      </c>
      <c r="AO11" s="1435"/>
      <c r="AP11" s="748">
        <f>'Summary (5)'!T19</f>
        <v>0</v>
      </c>
      <c r="AQ11" s="269">
        <f>'Summary (5)'!U19</f>
        <v>0</v>
      </c>
      <c r="AR11" s="141">
        <f>'Summary (5)'!V19</f>
        <v>0</v>
      </c>
      <c r="AS11" s="1452" t="s">
        <v>278</v>
      </c>
      <c r="AT11" s="1453"/>
      <c r="AU11" s="1458" t="s">
        <v>279</v>
      </c>
      <c r="AV11" s="1453"/>
      <c r="AW11" s="750">
        <f>'Summary (5)'!W19</f>
        <v>0</v>
      </c>
      <c r="AX11" s="270">
        <f>'Summary (5)'!X19</f>
        <v>0</v>
      </c>
      <c r="AY11" s="144">
        <f>'Summary (5)'!Y19</f>
        <v>0</v>
      </c>
      <c r="AZ11" s="1461" t="s">
        <v>278</v>
      </c>
      <c r="BA11" s="1462"/>
      <c r="BB11" s="1467" t="s">
        <v>279</v>
      </c>
      <c r="BC11" s="1462"/>
      <c r="BD11" s="744">
        <f>'Summary (5)'!Z19</f>
        <v>0</v>
      </c>
      <c r="BE11" s="271">
        <f>'Summary (5)'!AA19</f>
        <v>0</v>
      </c>
      <c r="BF11" s="147">
        <f>'Summary (5)'!AB19</f>
        <v>0</v>
      </c>
      <c r="BG11" s="1470" t="s">
        <v>278</v>
      </c>
      <c r="BH11" s="1471"/>
      <c r="BI11" s="1481" t="s">
        <v>279</v>
      </c>
      <c r="BJ11" s="1471"/>
      <c r="BK11" s="745">
        <f>'Summary (5)'!AC19</f>
        <v>0</v>
      </c>
      <c r="BL11" s="272">
        <f>'Summary (5)'!AD19</f>
        <v>0</v>
      </c>
      <c r="BM11" s="150">
        <f>'Summary (5)'!AE19</f>
        <v>0</v>
      </c>
      <c r="BN11" s="1440" t="s">
        <v>278</v>
      </c>
      <c r="BO11" s="1441"/>
      <c r="BP11" s="1446" t="s">
        <v>279</v>
      </c>
      <c r="BQ11" s="1441"/>
      <c r="BR11" s="107">
        <f>'Summary (5)'!AF19</f>
        <v>0</v>
      </c>
      <c r="BS11" s="273">
        <f>'Summary (5)'!AG19</f>
        <v>0</v>
      </c>
      <c r="BT11" s="555">
        <f>'Summary (5)'!AH19</f>
        <v>0</v>
      </c>
      <c r="BU11" s="534">
        <f>'Summary (5)'!AI19</f>
        <v>0</v>
      </c>
      <c r="BV11" s="558">
        <f>'Summary (5)'!AJ19</f>
        <v>0</v>
      </c>
      <c r="BW11" s="559">
        <f>'Summary (5)'!AK19</f>
        <v>0</v>
      </c>
    </row>
    <row r="12" spans="1:112" s="244" customFormat="1">
      <c r="A12" s="1427"/>
      <c r="B12" s="1428"/>
      <c r="C12" s="1244"/>
      <c r="D12" s="1245"/>
      <c r="E12" s="1238"/>
      <c r="F12" s="1239"/>
      <c r="G12" s="95">
        <f>'Summary (5)'!E20</f>
        <v>0</v>
      </c>
      <c r="H12" s="264">
        <f>'Summary (5)'!F20</f>
        <v>0</v>
      </c>
      <c r="I12" s="122">
        <f>'Summary (5)'!G20</f>
        <v>0</v>
      </c>
      <c r="J12" s="1352"/>
      <c r="K12" s="1209"/>
      <c r="L12" s="1213"/>
      <c r="M12" s="1209"/>
      <c r="N12" s="96">
        <f>'Summary (5)'!H20</f>
        <v>0</v>
      </c>
      <c r="O12" s="265">
        <f>'Summary (5)'!I20</f>
        <v>0</v>
      </c>
      <c r="P12" s="129">
        <f>'Summary (5)'!J20</f>
        <v>0</v>
      </c>
      <c r="Q12" s="1226"/>
      <c r="R12" s="1227"/>
      <c r="S12" s="1231"/>
      <c r="T12" s="1227"/>
      <c r="U12" s="97">
        <f>'Summary (5)'!K20</f>
        <v>0</v>
      </c>
      <c r="V12" s="266">
        <f>'Summary (5)'!L20</f>
        <v>0</v>
      </c>
      <c r="W12" s="132">
        <f>'Summary (5)'!M20</f>
        <v>0</v>
      </c>
      <c r="X12" s="1216"/>
      <c r="Y12" s="1200"/>
      <c r="Z12" s="1199"/>
      <c r="AA12" s="1200"/>
      <c r="AB12" s="98">
        <f>'Summary (5)'!N20</f>
        <v>0</v>
      </c>
      <c r="AC12" s="267">
        <f>'Summary (5)'!O20</f>
        <v>0</v>
      </c>
      <c r="AD12" s="135">
        <f>'Summary (5)'!P20</f>
        <v>0</v>
      </c>
      <c r="AE12" s="1185"/>
      <c r="AF12" s="1186"/>
      <c r="AG12" s="1190"/>
      <c r="AH12" s="1186"/>
      <c r="AI12" s="749">
        <f>'Summary (5)'!Q20</f>
        <v>0</v>
      </c>
      <c r="AJ12" s="268">
        <f>'Summary (5)'!R20</f>
        <v>0</v>
      </c>
      <c r="AK12" s="138">
        <f>'Summary (5)'!S20</f>
        <v>0</v>
      </c>
      <c r="AL12" s="1436"/>
      <c r="AM12" s="1437"/>
      <c r="AN12" s="1450"/>
      <c r="AO12" s="1437"/>
      <c r="AP12" s="748">
        <f>'Summary (5)'!T20</f>
        <v>0</v>
      </c>
      <c r="AQ12" s="269">
        <f>'Summary (5)'!U20</f>
        <v>0</v>
      </c>
      <c r="AR12" s="141">
        <f>'Summary (5)'!V20</f>
        <v>0</v>
      </c>
      <c r="AS12" s="1454"/>
      <c r="AT12" s="1455"/>
      <c r="AU12" s="1459"/>
      <c r="AV12" s="1455"/>
      <c r="AW12" s="750">
        <f>'Summary (5)'!W20</f>
        <v>0</v>
      </c>
      <c r="AX12" s="270">
        <f>'Summary (5)'!X20</f>
        <v>0</v>
      </c>
      <c r="AY12" s="144">
        <f>'Summary (5)'!Y20</f>
        <v>0</v>
      </c>
      <c r="AZ12" s="1463"/>
      <c r="BA12" s="1464"/>
      <c r="BB12" s="1468"/>
      <c r="BC12" s="1464"/>
      <c r="BD12" s="744">
        <f>'Summary (5)'!Z20</f>
        <v>0</v>
      </c>
      <c r="BE12" s="271">
        <f>'Summary (5)'!AA20</f>
        <v>0</v>
      </c>
      <c r="BF12" s="147">
        <f>'Summary (5)'!AB20</f>
        <v>0</v>
      </c>
      <c r="BG12" s="1472"/>
      <c r="BH12" s="1473"/>
      <c r="BI12" s="1482"/>
      <c r="BJ12" s="1473"/>
      <c r="BK12" s="745">
        <f>'Summary (5)'!AC20</f>
        <v>0</v>
      </c>
      <c r="BL12" s="272">
        <f>'Summary (5)'!AD20</f>
        <v>0</v>
      </c>
      <c r="BM12" s="150">
        <f>'Summary (5)'!AE20</f>
        <v>0</v>
      </c>
      <c r="BN12" s="1442"/>
      <c r="BO12" s="1443"/>
      <c r="BP12" s="1447"/>
      <c r="BQ12" s="1443"/>
      <c r="BR12" s="107">
        <f>'Summary (5)'!AF20</f>
        <v>0</v>
      </c>
      <c r="BS12" s="273">
        <f>'Summary (5)'!AG20</f>
        <v>0</v>
      </c>
      <c r="BT12" s="555">
        <f>'Summary (5)'!AH20</f>
        <v>0</v>
      </c>
      <c r="BU12" s="1484" t="e">
        <f>IF('Summary - ML &amp; PM'!#REF!="New Agreement","","Current")</f>
        <v>#REF!</v>
      </c>
      <c r="BV12" s="1486">
        <f>'Summary (5)'!AJ20</f>
        <v>0</v>
      </c>
      <c r="BW12" s="1488">
        <f>'Summary (6)'!AK20</f>
        <v>0</v>
      </c>
    </row>
    <row r="13" spans="1:112" s="245" customFormat="1" ht="15.75" customHeight="1">
      <c r="A13" s="1427"/>
      <c r="B13" s="1428"/>
      <c r="C13" s="1246"/>
      <c r="D13" s="1247"/>
      <c r="E13" s="1240"/>
      <c r="F13" s="1350"/>
      <c r="G13" s="99" t="e">
        <f>IF('Summary - ML &amp; PM'!#REF!="New Agreement","","Current")</f>
        <v>#REF!</v>
      </c>
      <c r="H13" s="264">
        <f>'Summary (5)'!F21</f>
        <v>0</v>
      </c>
      <c r="I13" s="123">
        <f>'Summary (5)'!G21</f>
        <v>0</v>
      </c>
      <c r="J13" s="1353"/>
      <c r="K13" s="1211"/>
      <c r="L13" s="1214"/>
      <c r="M13" s="1211"/>
      <c r="N13" s="100" t="e">
        <f>IF('Summary - ML &amp; PM'!#REF!="New Agreement","","Current")</f>
        <v>#REF!</v>
      </c>
      <c r="O13" s="265">
        <f>'Summary (5)'!I21</f>
        <v>0</v>
      </c>
      <c r="P13" s="130">
        <f>'Summary (5)'!J21</f>
        <v>0</v>
      </c>
      <c r="Q13" s="1228"/>
      <c r="R13" s="1229"/>
      <c r="S13" s="1232"/>
      <c r="T13" s="1229"/>
      <c r="U13" s="101" t="e">
        <f>IF('Summary - ML &amp; PM'!#REF!="New Agreement","","Current")</f>
        <v>#REF!</v>
      </c>
      <c r="V13" s="266">
        <f>'Summary (5)'!L21</f>
        <v>0</v>
      </c>
      <c r="W13" s="133">
        <f>'Summary (5)'!M21</f>
        <v>0</v>
      </c>
      <c r="X13" s="1217"/>
      <c r="Y13" s="1202"/>
      <c r="Z13" s="1201"/>
      <c r="AA13" s="1202"/>
      <c r="AB13" s="102" t="e">
        <f>IF('Summary - ML &amp; PM'!#REF!="New Agreement","","Current")</f>
        <v>#REF!</v>
      </c>
      <c r="AC13" s="274">
        <f>'Summary (5)'!O21</f>
        <v>0</v>
      </c>
      <c r="AD13" s="136">
        <f>'Summary (5)'!P21</f>
        <v>0</v>
      </c>
      <c r="AE13" s="1187"/>
      <c r="AF13" s="1188"/>
      <c r="AG13" s="1191"/>
      <c r="AH13" s="1188"/>
      <c r="AI13" s="103" t="e">
        <f>IF('Summary - ML &amp; PM'!#REF!="New Agreement","","Current")</f>
        <v>#REF!</v>
      </c>
      <c r="AJ13" s="275">
        <f>'Summary (5)'!R21</f>
        <v>0</v>
      </c>
      <c r="AK13" s="139">
        <f>'Summary (5)'!S21</f>
        <v>0</v>
      </c>
      <c r="AL13" s="1438"/>
      <c r="AM13" s="1439"/>
      <c r="AN13" s="1451"/>
      <c r="AO13" s="1439"/>
      <c r="AP13" s="108" t="e">
        <f>IF('Summary - ML &amp; PM'!#REF!="New Agreement","","Current")</f>
        <v>#REF!</v>
      </c>
      <c r="AQ13" s="276">
        <f>'Summary (5)'!U21</f>
        <v>0</v>
      </c>
      <c r="AR13" s="142">
        <f>'Summary (5)'!V21</f>
        <v>0</v>
      </c>
      <c r="AS13" s="1456"/>
      <c r="AT13" s="1457"/>
      <c r="AU13" s="1460"/>
      <c r="AV13" s="1457"/>
      <c r="AW13" s="109" t="e">
        <f>IF('Summary - ML &amp; PM'!#REF!="New Agreement","","Current")</f>
        <v>#REF!</v>
      </c>
      <c r="AX13" s="277">
        <f>'Summary (5)'!X21</f>
        <v>0</v>
      </c>
      <c r="AY13" s="145">
        <f>'Summary (5)'!Y21</f>
        <v>0</v>
      </c>
      <c r="AZ13" s="1465"/>
      <c r="BA13" s="1466"/>
      <c r="BB13" s="1469"/>
      <c r="BC13" s="1466"/>
      <c r="BD13" s="110" t="e">
        <f>IF('Summary - ML &amp; PM'!#REF!="New Agreement","","Current")</f>
        <v>#REF!</v>
      </c>
      <c r="BE13" s="278">
        <f>'Summary (5)'!AA21</f>
        <v>0</v>
      </c>
      <c r="BF13" s="148">
        <f>'Summary (5)'!AB21</f>
        <v>0</v>
      </c>
      <c r="BG13" s="1474"/>
      <c r="BH13" s="1475"/>
      <c r="BI13" s="1483"/>
      <c r="BJ13" s="1475"/>
      <c r="BK13" s="111" t="e">
        <f>IF('Summary - ML &amp; PM'!#REF!="New Agreement","","Current")</f>
        <v>#REF!</v>
      </c>
      <c r="BL13" s="279">
        <f>'Summary (5)'!AD21</f>
        <v>0</v>
      </c>
      <c r="BM13" s="151">
        <f>'Summary (5)'!AE21</f>
        <v>0</v>
      </c>
      <c r="BN13" s="1444"/>
      <c r="BO13" s="1445"/>
      <c r="BP13" s="1448"/>
      <c r="BQ13" s="1445"/>
      <c r="BR13" s="112" t="e">
        <f>IF('Summary - ML &amp; PM'!#REF!="New Agreement","","Current")</f>
        <v>#REF!</v>
      </c>
      <c r="BS13" s="280">
        <f>'Summary (5)'!AG21</f>
        <v>0</v>
      </c>
      <c r="BT13" s="556">
        <f>'Summary (5)'!AH21</f>
        <v>0</v>
      </c>
      <c r="BU13" s="1485"/>
      <c r="BV13" s="1487"/>
      <c r="BW13" s="1489"/>
    </row>
    <row r="14" spans="1:112" s="245" customFormat="1" ht="62">
      <c r="A14" s="1429" t="s">
        <v>277</v>
      </c>
      <c r="B14" s="1430"/>
      <c r="C14" s="124" t="s">
        <v>280</v>
      </c>
      <c r="D14" s="105" t="s">
        <v>281</v>
      </c>
      <c r="E14" s="105" t="s">
        <v>282</v>
      </c>
      <c r="F14" s="105" t="s">
        <v>283</v>
      </c>
      <c r="G14" s="95" t="s">
        <v>284</v>
      </c>
      <c r="H14" s="264" t="s">
        <v>285</v>
      </c>
      <c r="I14" s="122" t="s">
        <v>284</v>
      </c>
      <c r="J14" s="131" t="s">
        <v>280</v>
      </c>
      <c r="K14" s="96" t="s">
        <v>281</v>
      </c>
      <c r="L14" s="96" t="s">
        <v>282</v>
      </c>
      <c r="M14" s="96" t="s">
        <v>283</v>
      </c>
      <c r="N14" s="96" t="str">
        <f>G14</f>
        <v>Budgeted Salary</v>
      </c>
      <c r="O14" s="265" t="str">
        <f>H14</f>
        <v>Change</v>
      </c>
      <c r="P14" s="129" t="str">
        <f>I14</f>
        <v>Budgeted Salary</v>
      </c>
      <c r="Q14" s="134" t="s">
        <v>280</v>
      </c>
      <c r="R14" s="97" t="s">
        <v>281</v>
      </c>
      <c r="S14" s="97" t="s">
        <v>282</v>
      </c>
      <c r="T14" s="97" t="s">
        <v>283</v>
      </c>
      <c r="U14" s="97" t="str">
        <f>N14</f>
        <v>Budgeted Salary</v>
      </c>
      <c r="V14" s="266" t="str">
        <f>O14</f>
        <v>Change</v>
      </c>
      <c r="W14" s="132" t="str">
        <f>P14</f>
        <v>Budgeted Salary</v>
      </c>
      <c r="X14" s="137" t="s">
        <v>280</v>
      </c>
      <c r="Y14" s="106" t="s">
        <v>281</v>
      </c>
      <c r="Z14" s="106" t="s">
        <v>282</v>
      </c>
      <c r="AA14" s="106" t="s">
        <v>283</v>
      </c>
      <c r="AB14" s="102" t="str">
        <f>U14</f>
        <v>Budgeted Salary</v>
      </c>
      <c r="AC14" s="274" t="str">
        <f>V14</f>
        <v>Change</v>
      </c>
      <c r="AD14" s="136" t="str">
        <f>W14</f>
        <v>Budgeted Salary</v>
      </c>
      <c r="AE14" s="140" t="s">
        <v>280</v>
      </c>
      <c r="AF14" s="104" t="s">
        <v>281</v>
      </c>
      <c r="AG14" s="104" t="s">
        <v>282</v>
      </c>
      <c r="AH14" s="104" t="s">
        <v>283</v>
      </c>
      <c r="AI14" s="103" t="str">
        <f>AB14</f>
        <v>Budgeted Salary</v>
      </c>
      <c r="AJ14" s="275" t="str">
        <f>AC14</f>
        <v>Change</v>
      </c>
      <c r="AK14" s="139" t="str">
        <f>AD14</f>
        <v>Budgeted Salary</v>
      </c>
      <c r="AL14" s="143" t="s">
        <v>280</v>
      </c>
      <c r="AM14" s="113" t="s">
        <v>281</v>
      </c>
      <c r="AN14" s="113" t="s">
        <v>282</v>
      </c>
      <c r="AO14" s="113" t="s">
        <v>283</v>
      </c>
      <c r="AP14" s="108" t="str">
        <f>AI14</f>
        <v>Budgeted Salary</v>
      </c>
      <c r="AQ14" s="276" t="str">
        <f>AJ14</f>
        <v>Change</v>
      </c>
      <c r="AR14" s="142" t="str">
        <f>AK14</f>
        <v>Budgeted Salary</v>
      </c>
      <c r="AS14" s="146" t="s">
        <v>280</v>
      </c>
      <c r="AT14" s="114" t="s">
        <v>281</v>
      </c>
      <c r="AU14" s="114" t="s">
        <v>282</v>
      </c>
      <c r="AV14" s="114" t="s">
        <v>283</v>
      </c>
      <c r="AW14" s="109" t="str">
        <f>AP14</f>
        <v>Budgeted Salary</v>
      </c>
      <c r="AX14" s="277" t="str">
        <f>AQ14</f>
        <v>Change</v>
      </c>
      <c r="AY14" s="145" t="str">
        <f>AR14</f>
        <v>Budgeted Salary</v>
      </c>
      <c r="AZ14" s="149" t="s">
        <v>280</v>
      </c>
      <c r="BA14" s="115" t="s">
        <v>281</v>
      </c>
      <c r="BB14" s="115" t="s">
        <v>282</v>
      </c>
      <c r="BC14" s="115" t="s">
        <v>283</v>
      </c>
      <c r="BD14" s="110" t="str">
        <f>AW14</f>
        <v>Budgeted Salary</v>
      </c>
      <c r="BE14" s="278" t="str">
        <f>AX14</f>
        <v>Change</v>
      </c>
      <c r="BF14" s="148" t="str">
        <f>AY14</f>
        <v>Budgeted Salary</v>
      </c>
      <c r="BG14" s="152" t="s">
        <v>280</v>
      </c>
      <c r="BH14" s="116" t="s">
        <v>281</v>
      </c>
      <c r="BI14" s="116" t="s">
        <v>282</v>
      </c>
      <c r="BJ14" s="116" t="s">
        <v>283</v>
      </c>
      <c r="BK14" s="111" t="str">
        <f>BD14</f>
        <v>Budgeted Salary</v>
      </c>
      <c r="BL14" s="279" t="str">
        <f>BE14</f>
        <v>Change</v>
      </c>
      <c r="BM14" s="151" t="str">
        <f>BF14</f>
        <v>Budgeted Salary</v>
      </c>
      <c r="BN14" s="153" t="s">
        <v>280</v>
      </c>
      <c r="BO14" s="117" t="s">
        <v>281</v>
      </c>
      <c r="BP14" s="117" t="s">
        <v>282</v>
      </c>
      <c r="BQ14" s="117" t="s">
        <v>283</v>
      </c>
      <c r="BR14" s="112" t="str">
        <f>BK14</f>
        <v>Budgeted Salary</v>
      </c>
      <c r="BS14" s="280" t="str">
        <f>BL14</f>
        <v>Change</v>
      </c>
      <c r="BT14" s="556" t="str">
        <f>BM14</f>
        <v>Budgeted Salary</v>
      </c>
      <c r="BU14" s="557" t="str">
        <f>U14</f>
        <v>Budgeted Salary</v>
      </c>
      <c r="BV14" s="746" t="str">
        <f>V14</f>
        <v>Change</v>
      </c>
      <c r="BW14" s="560" t="str">
        <f>W14</f>
        <v>Budgeted Salary</v>
      </c>
      <c r="BX14" s="246"/>
      <c r="BY14" s="246"/>
      <c r="BZ14" s="246"/>
      <c r="CA14" s="246"/>
      <c r="CB14" s="246"/>
      <c r="CC14" s="246"/>
      <c r="CD14" s="246"/>
      <c r="CE14" s="246"/>
      <c r="CF14" s="246"/>
      <c r="CG14" s="246"/>
      <c r="CH14" s="246"/>
      <c r="CI14" s="246"/>
      <c r="CJ14" s="246"/>
      <c r="CK14" s="246"/>
      <c r="CL14" s="246"/>
      <c r="CM14" s="246"/>
      <c r="CN14" s="246"/>
      <c r="CO14" s="246"/>
      <c r="CP14" s="246"/>
      <c r="CQ14" s="246"/>
      <c r="CR14" s="246"/>
      <c r="CS14" s="246"/>
      <c r="CT14" s="246"/>
      <c r="CU14" s="246"/>
      <c r="CV14" s="246"/>
      <c r="CW14" s="246"/>
      <c r="CX14" s="246"/>
      <c r="CY14" s="246"/>
      <c r="CZ14" s="246"/>
      <c r="DA14" s="246"/>
      <c r="DB14" s="246"/>
      <c r="DC14" s="246"/>
      <c r="DD14" s="246"/>
      <c r="DE14" s="246"/>
      <c r="DF14" s="246"/>
      <c r="DG14" s="246"/>
      <c r="DH14" s="246"/>
    </row>
    <row r="15" spans="1:112" ht="19.5" customHeight="1">
      <c r="A15" s="1173"/>
      <c r="B15" s="1049"/>
      <c r="C15" s="247"/>
      <c r="D15" s="248"/>
      <c r="E15" s="249"/>
      <c r="F15" s="368">
        <f>E15*D15</f>
        <v>0</v>
      </c>
      <c r="G15" s="250"/>
      <c r="H15" s="369">
        <f>I15-G15</f>
        <v>0</v>
      </c>
      <c r="I15" s="370">
        <f>ROUND(IF(ISBLANK(C15),G15,C15*F15),0)</f>
        <v>0</v>
      </c>
      <c r="J15" s="247"/>
      <c r="K15" s="248"/>
      <c r="L15" s="249"/>
      <c r="M15" s="368">
        <f t="shared" ref="M15:M57" si="0">L15*K15</f>
        <v>0</v>
      </c>
      <c r="N15" s="250"/>
      <c r="O15" s="369">
        <f>P15-N15</f>
        <v>0</v>
      </c>
      <c r="P15" s="370">
        <f t="shared" ref="P15:P57" si="1">ROUND(IF(ISBLANK(J15),N15,J15*M15),0)</f>
        <v>0</v>
      </c>
      <c r="Q15" s="247"/>
      <c r="R15" s="248"/>
      <c r="S15" s="249"/>
      <c r="T15" s="368">
        <f>S15*R15</f>
        <v>0</v>
      </c>
      <c r="U15" s="250"/>
      <c r="V15" s="369">
        <f>W15-U15</f>
        <v>0</v>
      </c>
      <c r="W15" s="370">
        <f t="shared" ref="W15:W57" si="2">ROUND(IF(ISBLANK(Q15),U15,Q15*T15),0)</f>
        <v>0</v>
      </c>
      <c r="X15" s="247"/>
      <c r="Y15" s="248"/>
      <c r="Z15" s="249"/>
      <c r="AA15" s="368">
        <f>Z15*Y15</f>
        <v>0</v>
      </c>
      <c r="AB15" s="250"/>
      <c r="AC15" s="369">
        <f>AD15-AB15</f>
        <v>0</v>
      </c>
      <c r="AD15" s="370">
        <f t="shared" ref="AD15:AD57" si="3">ROUND(IF(ISBLANK(X15),AB15,X15*AA15),0)</f>
        <v>0</v>
      </c>
      <c r="AE15" s="247"/>
      <c r="AF15" s="248"/>
      <c r="AG15" s="249"/>
      <c r="AH15" s="368">
        <f>AG15*AF15</f>
        <v>0</v>
      </c>
      <c r="AI15" s="250"/>
      <c r="AJ15" s="369">
        <f>AK15-AI15</f>
        <v>0</v>
      </c>
      <c r="AK15" s="370">
        <f t="shared" ref="AK15:AK57" si="4">ROUND(IF(ISBLANK(AE15),AI15,AE15*AH15),0)</f>
        <v>0</v>
      </c>
      <c r="AL15" s="247"/>
      <c r="AM15" s="248"/>
      <c r="AN15" s="249"/>
      <c r="AO15" s="368">
        <f>AN15*AM15</f>
        <v>0</v>
      </c>
      <c r="AP15" s="250"/>
      <c r="AQ15" s="369">
        <f>AR15-AP15</f>
        <v>0</v>
      </c>
      <c r="AR15" s="370">
        <f t="shared" ref="AR15:AR57" si="5">ROUND(IF(ISBLANK(AL15),AP15,AL15*AO15),0)</f>
        <v>0</v>
      </c>
      <c r="AS15" s="247"/>
      <c r="AT15" s="248"/>
      <c r="AU15" s="249"/>
      <c r="AV15" s="368">
        <f t="shared" ref="AV15:AV57" si="6">AU15*AT15</f>
        <v>0</v>
      </c>
      <c r="AW15" s="250"/>
      <c r="AX15" s="369">
        <f>AY15-AW15</f>
        <v>0</v>
      </c>
      <c r="AY15" s="370">
        <f t="shared" ref="AY15:AY57" si="7">ROUND(IF(ISBLANK(AS15),AW15,AS15*AV15),0)</f>
        <v>0</v>
      </c>
      <c r="AZ15" s="247"/>
      <c r="BA15" s="248"/>
      <c r="BB15" s="249"/>
      <c r="BC15" s="368">
        <f t="shared" ref="BC15:BC57" si="8">BB15*BA15</f>
        <v>0</v>
      </c>
      <c r="BD15" s="250"/>
      <c r="BE15" s="369">
        <f>BF15-BD15</f>
        <v>0</v>
      </c>
      <c r="BF15" s="370">
        <f t="shared" ref="BF15:BF57" si="9">ROUND(IF(ISBLANK(AZ15),BD15,AZ15*BC15),0)</f>
        <v>0</v>
      </c>
      <c r="BG15" s="247"/>
      <c r="BH15" s="248"/>
      <c r="BI15" s="378"/>
      <c r="BJ15" s="368">
        <f t="shared" ref="BJ15:BJ57" si="10">BI15*BH15</f>
        <v>0</v>
      </c>
      <c r="BK15" s="250"/>
      <c r="BL15" s="369">
        <f>BM15-BK15</f>
        <v>0</v>
      </c>
      <c r="BM15" s="370">
        <f t="shared" ref="BM15:BM57" si="11">ROUND(IF(ISBLANK(BG15),BK15,BG15*BJ15),0)</f>
        <v>0</v>
      </c>
      <c r="BN15" s="247"/>
      <c r="BO15" s="248"/>
      <c r="BP15" s="249"/>
      <c r="BQ15" s="368">
        <f t="shared" ref="BQ15:BQ57" si="12">BP15*BO15</f>
        <v>0</v>
      </c>
      <c r="BR15" s="250"/>
      <c r="BS15" s="369">
        <f>BT15-BR15</f>
        <v>0</v>
      </c>
      <c r="BT15" s="561">
        <f t="shared" ref="BT15:BT57" si="13">ROUND(IF(ISBLANK(BN15),BR15,BN15*BQ15),0)</f>
        <v>0</v>
      </c>
      <c r="BU15" s="382">
        <f t="shared" ref="BU15:BW30" si="14">SUM(G15,N15,U15,AB15,AI15,AP15,AW15,BD15,BK15,BR15)</f>
        <v>0</v>
      </c>
      <c r="BV15" s="371">
        <f t="shared" si="14"/>
        <v>0</v>
      </c>
      <c r="BW15" s="370">
        <f t="shared" si="14"/>
        <v>0</v>
      </c>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row>
    <row r="16" spans="1:112" ht="19.5" customHeight="1">
      <c r="A16" s="1173"/>
      <c r="B16" s="1049"/>
      <c r="C16" s="247"/>
      <c r="D16" s="248"/>
      <c r="E16" s="249"/>
      <c r="F16" s="368">
        <f t="shared" ref="F16:F57" si="15">E16*D16</f>
        <v>0</v>
      </c>
      <c r="G16" s="250"/>
      <c r="H16" s="369">
        <f t="shared" ref="H16:H57" si="16">I16-G16</f>
        <v>0</v>
      </c>
      <c r="I16" s="370">
        <f t="shared" ref="I16:I57" si="17">ROUND(IF(ISBLANK(C16),G16,C16*F16),0)</f>
        <v>0</v>
      </c>
      <c r="J16" s="247"/>
      <c r="K16" s="248"/>
      <c r="L16" s="249"/>
      <c r="M16" s="368">
        <f t="shared" si="0"/>
        <v>0</v>
      </c>
      <c r="N16" s="250"/>
      <c r="O16" s="369">
        <f t="shared" ref="O16:O57" si="18">P16-N16</f>
        <v>0</v>
      </c>
      <c r="P16" s="370">
        <f t="shared" si="1"/>
        <v>0</v>
      </c>
      <c r="Q16" s="247"/>
      <c r="R16" s="248"/>
      <c r="S16" s="249"/>
      <c r="T16" s="368">
        <f t="shared" ref="T16:T57" si="19">S16*R16</f>
        <v>0</v>
      </c>
      <c r="U16" s="250"/>
      <c r="V16" s="369">
        <f t="shared" ref="V16:V57" si="20">W16-U16</f>
        <v>0</v>
      </c>
      <c r="W16" s="370">
        <f t="shared" si="2"/>
        <v>0</v>
      </c>
      <c r="X16" s="247"/>
      <c r="Y16" s="248"/>
      <c r="Z16" s="249"/>
      <c r="AA16" s="368">
        <f t="shared" ref="AA16:AA57" si="21">Z16*Y16</f>
        <v>0</v>
      </c>
      <c r="AB16" s="250"/>
      <c r="AC16" s="369">
        <f t="shared" ref="AC16:AC57" si="22">AD16-AB16</f>
        <v>0</v>
      </c>
      <c r="AD16" s="370">
        <f t="shared" si="3"/>
        <v>0</v>
      </c>
      <c r="AE16" s="247"/>
      <c r="AF16" s="248"/>
      <c r="AG16" s="249"/>
      <c r="AH16" s="368">
        <f t="shared" ref="AH16:AH57" si="23">AG16*AF16</f>
        <v>0</v>
      </c>
      <c r="AI16" s="250"/>
      <c r="AJ16" s="369">
        <f t="shared" ref="AJ16:AJ57" si="24">AK16-AI16</f>
        <v>0</v>
      </c>
      <c r="AK16" s="370">
        <f t="shared" si="4"/>
        <v>0</v>
      </c>
      <c r="AL16" s="247"/>
      <c r="AM16" s="248"/>
      <c r="AN16" s="249"/>
      <c r="AO16" s="368">
        <f t="shared" ref="AO16:AO57" si="25">AN16*AM16</f>
        <v>0</v>
      </c>
      <c r="AP16" s="250"/>
      <c r="AQ16" s="369">
        <f t="shared" ref="AQ16:AQ57" si="26">AR16-AP16</f>
        <v>0</v>
      </c>
      <c r="AR16" s="370">
        <f t="shared" si="5"/>
        <v>0</v>
      </c>
      <c r="AS16" s="247"/>
      <c r="AT16" s="248"/>
      <c r="AU16" s="249"/>
      <c r="AV16" s="368">
        <f t="shared" si="6"/>
        <v>0</v>
      </c>
      <c r="AW16" s="250"/>
      <c r="AX16" s="369">
        <f t="shared" ref="AX16:AX57" si="27">AY16-AW16</f>
        <v>0</v>
      </c>
      <c r="AY16" s="370">
        <f t="shared" si="7"/>
        <v>0</v>
      </c>
      <c r="AZ16" s="247"/>
      <c r="BA16" s="248"/>
      <c r="BB16" s="249"/>
      <c r="BC16" s="368">
        <f t="shared" si="8"/>
        <v>0</v>
      </c>
      <c r="BD16" s="250"/>
      <c r="BE16" s="369">
        <f t="shared" ref="BE16:BE57" si="28">BF16-BD16</f>
        <v>0</v>
      </c>
      <c r="BF16" s="370">
        <f t="shared" si="9"/>
        <v>0</v>
      </c>
      <c r="BG16" s="247"/>
      <c r="BH16" s="248"/>
      <c r="BI16" s="378"/>
      <c r="BJ16" s="368">
        <f t="shared" si="10"/>
        <v>0</v>
      </c>
      <c r="BK16" s="250"/>
      <c r="BL16" s="369">
        <f t="shared" ref="BL16:BL57" si="29">BM16-BK16</f>
        <v>0</v>
      </c>
      <c r="BM16" s="370">
        <f t="shared" si="11"/>
        <v>0</v>
      </c>
      <c r="BN16" s="247"/>
      <c r="BO16" s="248"/>
      <c r="BP16" s="249"/>
      <c r="BQ16" s="368">
        <f t="shared" si="12"/>
        <v>0</v>
      </c>
      <c r="BR16" s="250"/>
      <c r="BS16" s="369">
        <f t="shared" ref="BS16:BS57" si="30">BT16-BR16</f>
        <v>0</v>
      </c>
      <c r="BT16" s="561">
        <f t="shared" si="13"/>
        <v>0</v>
      </c>
      <c r="BU16" s="382">
        <f t="shared" si="14"/>
        <v>0</v>
      </c>
      <c r="BV16" s="371">
        <f t="shared" si="14"/>
        <v>0</v>
      </c>
      <c r="BW16" s="370">
        <f t="shared" si="14"/>
        <v>0</v>
      </c>
      <c r="BX16" s="251"/>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row>
    <row r="17" spans="1:112" ht="20.149999999999999" customHeight="1">
      <c r="A17" s="1173"/>
      <c r="B17" s="1049"/>
      <c r="C17" s="247"/>
      <c r="D17" s="341"/>
      <c r="E17" s="120"/>
      <c r="F17" s="368">
        <f t="shared" si="15"/>
        <v>0</v>
      </c>
      <c r="G17" s="250"/>
      <c r="H17" s="369">
        <f t="shared" si="16"/>
        <v>0</v>
      </c>
      <c r="I17" s="370">
        <f t="shared" si="17"/>
        <v>0</v>
      </c>
      <c r="J17" s="247"/>
      <c r="K17" s="248"/>
      <c r="L17" s="249"/>
      <c r="M17" s="368">
        <f t="shared" si="0"/>
        <v>0</v>
      </c>
      <c r="N17" s="250"/>
      <c r="O17" s="369">
        <f t="shared" si="18"/>
        <v>0</v>
      </c>
      <c r="P17" s="370">
        <f t="shared" si="1"/>
        <v>0</v>
      </c>
      <c r="Q17" s="247"/>
      <c r="R17" s="248"/>
      <c r="S17" s="249"/>
      <c r="T17" s="368">
        <f t="shared" si="19"/>
        <v>0</v>
      </c>
      <c r="U17" s="250"/>
      <c r="V17" s="369">
        <f t="shared" si="20"/>
        <v>0</v>
      </c>
      <c r="W17" s="370">
        <f t="shared" si="2"/>
        <v>0</v>
      </c>
      <c r="X17" s="247"/>
      <c r="Y17" s="248"/>
      <c r="Z17" s="249"/>
      <c r="AA17" s="368">
        <f t="shared" si="21"/>
        <v>0</v>
      </c>
      <c r="AB17" s="250"/>
      <c r="AC17" s="369">
        <f t="shared" si="22"/>
        <v>0</v>
      </c>
      <c r="AD17" s="370">
        <f t="shared" si="3"/>
        <v>0</v>
      </c>
      <c r="AE17" s="247"/>
      <c r="AF17" s="248"/>
      <c r="AG17" s="249"/>
      <c r="AH17" s="368">
        <f t="shared" si="23"/>
        <v>0</v>
      </c>
      <c r="AI17" s="250"/>
      <c r="AJ17" s="369">
        <f t="shared" si="24"/>
        <v>0</v>
      </c>
      <c r="AK17" s="370">
        <f t="shared" si="4"/>
        <v>0</v>
      </c>
      <c r="AL17" s="247"/>
      <c r="AM17" s="248"/>
      <c r="AN17" s="249"/>
      <c r="AO17" s="368">
        <f t="shared" si="25"/>
        <v>0</v>
      </c>
      <c r="AP17" s="250"/>
      <c r="AQ17" s="369">
        <f t="shared" si="26"/>
        <v>0</v>
      </c>
      <c r="AR17" s="370">
        <f t="shared" si="5"/>
        <v>0</v>
      </c>
      <c r="AS17" s="247"/>
      <c r="AT17" s="248"/>
      <c r="AU17" s="249"/>
      <c r="AV17" s="368">
        <f t="shared" si="6"/>
        <v>0</v>
      </c>
      <c r="AW17" s="250"/>
      <c r="AX17" s="369">
        <f t="shared" si="27"/>
        <v>0</v>
      </c>
      <c r="AY17" s="370">
        <f t="shared" si="7"/>
        <v>0</v>
      </c>
      <c r="AZ17" s="247"/>
      <c r="BA17" s="248"/>
      <c r="BB17" s="249"/>
      <c r="BC17" s="368">
        <f t="shared" si="8"/>
        <v>0</v>
      </c>
      <c r="BD17" s="250"/>
      <c r="BE17" s="369">
        <f t="shared" si="28"/>
        <v>0</v>
      </c>
      <c r="BF17" s="370">
        <f t="shared" si="9"/>
        <v>0</v>
      </c>
      <c r="BG17" s="247"/>
      <c r="BH17" s="248"/>
      <c r="BI17" s="378"/>
      <c r="BJ17" s="368">
        <f t="shared" si="10"/>
        <v>0</v>
      </c>
      <c r="BK17" s="250"/>
      <c r="BL17" s="369">
        <f t="shared" si="29"/>
        <v>0</v>
      </c>
      <c r="BM17" s="370">
        <f t="shared" si="11"/>
        <v>0</v>
      </c>
      <c r="BN17" s="247"/>
      <c r="BO17" s="248"/>
      <c r="BP17" s="249"/>
      <c r="BQ17" s="368">
        <f t="shared" si="12"/>
        <v>0</v>
      </c>
      <c r="BR17" s="250"/>
      <c r="BS17" s="369">
        <f t="shared" si="30"/>
        <v>0</v>
      </c>
      <c r="BT17" s="561">
        <f t="shared" si="13"/>
        <v>0</v>
      </c>
      <c r="BU17" s="382">
        <f t="shared" si="14"/>
        <v>0</v>
      </c>
      <c r="BV17" s="371">
        <f t="shared" si="14"/>
        <v>0</v>
      </c>
      <c r="BW17" s="370">
        <f t="shared" si="14"/>
        <v>0</v>
      </c>
      <c r="BX17" s="251"/>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row>
    <row r="18" spans="1:112" ht="20.149999999999999" customHeight="1">
      <c r="A18" s="1173"/>
      <c r="B18" s="1049"/>
      <c r="C18" s="247"/>
      <c r="D18" s="341"/>
      <c r="E18" s="249"/>
      <c r="F18" s="368">
        <f t="shared" si="15"/>
        <v>0</v>
      </c>
      <c r="G18" s="250"/>
      <c r="H18" s="369">
        <f t="shared" si="16"/>
        <v>0</v>
      </c>
      <c r="I18" s="370">
        <f t="shared" si="17"/>
        <v>0</v>
      </c>
      <c r="J18" s="247"/>
      <c r="K18" s="248"/>
      <c r="L18" s="249"/>
      <c r="M18" s="368">
        <f t="shared" si="0"/>
        <v>0</v>
      </c>
      <c r="N18" s="250"/>
      <c r="O18" s="369">
        <f t="shared" si="18"/>
        <v>0</v>
      </c>
      <c r="P18" s="370">
        <f t="shared" si="1"/>
        <v>0</v>
      </c>
      <c r="Q18" s="247"/>
      <c r="R18" s="248"/>
      <c r="S18" s="249"/>
      <c r="T18" s="368">
        <f t="shared" si="19"/>
        <v>0</v>
      </c>
      <c r="U18" s="250"/>
      <c r="V18" s="369">
        <f t="shared" si="20"/>
        <v>0</v>
      </c>
      <c r="W18" s="370">
        <f t="shared" si="2"/>
        <v>0</v>
      </c>
      <c r="X18" s="247"/>
      <c r="Y18" s="248"/>
      <c r="Z18" s="249"/>
      <c r="AA18" s="368">
        <f t="shared" si="21"/>
        <v>0</v>
      </c>
      <c r="AB18" s="250"/>
      <c r="AC18" s="369">
        <f t="shared" si="22"/>
        <v>0</v>
      </c>
      <c r="AD18" s="370">
        <f t="shared" si="3"/>
        <v>0</v>
      </c>
      <c r="AE18" s="247"/>
      <c r="AF18" s="248"/>
      <c r="AG18" s="249"/>
      <c r="AH18" s="368">
        <f t="shared" si="23"/>
        <v>0</v>
      </c>
      <c r="AI18" s="250"/>
      <c r="AJ18" s="369">
        <f t="shared" si="24"/>
        <v>0</v>
      </c>
      <c r="AK18" s="370">
        <f t="shared" si="4"/>
        <v>0</v>
      </c>
      <c r="AL18" s="247"/>
      <c r="AM18" s="248"/>
      <c r="AN18" s="249"/>
      <c r="AO18" s="368">
        <f t="shared" si="25"/>
        <v>0</v>
      </c>
      <c r="AP18" s="250"/>
      <c r="AQ18" s="369">
        <f t="shared" si="26"/>
        <v>0</v>
      </c>
      <c r="AR18" s="370">
        <f t="shared" si="5"/>
        <v>0</v>
      </c>
      <c r="AS18" s="247"/>
      <c r="AT18" s="248"/>
      <c r="AU18" s="249"/>
      <c r="AV18" s="368">
        <f t="shared" si="6"/>
        <v>0</v>
      </c>
      <c r="AW18" s="250"/>
      <c r="AX18" s="369">
        <f t="shared" si="27"/>
        <v>0</v>
      </c>
      <c r="AY18" s="370">
        <f t="shared" si="7"/>
        <v>0</v>
      </c>
      <c r="AZ18" s="247"/>
      <c r="BA18" s="248"/>
      <c r="BB18" s="249"/>
      <c r="BC18" s="368">
        <f t="shared" si="8"/>
        <v>0</v>
      </c>
      <c r="BD18" s="250"/>
      <c r="BE18" s="369">
        <f t="shared" si="28"/>
        <v>0</v>
      </c>
      <c r="BF18" s="370">
        <f t="shared" si="9"/>
        <v>0</v>
      </c>
      <c r="BG18" s="247"/>
      <c r="BH18" s="248"/>
      <c r="BI18" s="378"/>
      <c r="BJ18" s="368">
        <f t="shared" si="10"/>
        <v>0</v>
      </c>
      <c r="BK18" s="250"/>
      <c r="BL18" s="369">
        <f t="shared" si="29"/>
        <v>0</v>
      </c>
      <c r="BM18" s="370">
        <f t="shared" si="11"/>
        <v>0</v>
      </c>
      <c r="BN18" s="247"/>
      <c r="BO18" s="248"/>
      <c r="BP18" s="249"/>
      <c r="BQ18" s="368">
        <f t="shared" si="12"/>
        <v>0</v>
      </c>
      <c r="BR18" s="250"/>
      <c r="BS18" s="369">
        <f t="shared" si="30"/>
        <v>0</v>
      </c>
      <c r="BT18" s="561">
        <f t="shared" si="13"/>
        <v>0</v>
      </c>
      <c r="BU18" s="382">
        <f t="shared" si="14"/>
        <v>0</v>
      </c>
      <c r="BV18" s="371">
        <f t="shared" si="14"/>
        <v>0</v>
      </c>
      <c r="BW18" s="370">
        <f t="shared" si="14"/>
        <v>0</v>
      </c>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row>
    <row r="19" spans="1:112" ht="20.149999999999999" customHeight="1">
      <c r="A19" s="1173"/>
      <c r="B19" s="1049"/>
      <c r="C19" s="247"/>
      <c r="D19" s="341"/>
      <c r="E19" s="249"/>
      <c r="F19" s="368">
        <f t="shared" si="15"/>
        <v>0</v>
      </c>
      <c r="G19" s="342"/>
      <c r="H19" s="369">
        <f t="shared" si="16"/>
        <v>0</v>
      </c>
      <c r="I19" s="370">
        <f t="shared" si="17"/>
        <v>0</v>
      </c>
      <c r="J19" s="125"/>
      <c r="K19" s="248"/>
      <c r="L19" s="249"/>
      <c r="M19" s="368">
        <f t="shared" si="0"/>
        <v>0</v>
      </c>
      <c r="N19" s="250"/>
      <c r="O19" s="369">
        <f t="shared" si="18"/>
        <v>0</v>
      </c>
      <c r="P19" s="370">
        <f t="shared" si="1"/>
        <v>0</v>
      </c>
      <c r="Q19" s="247"/>
      <c r="R19" s="248"/>
      <c r="S19" s="120"/>
      <c r="T19" s="368">
        <f t="shared" si="19"/>
        <v>0</v>
      </c>
      <c r="U19" s="250"/>
      <c r="V19" s="369">
        <f t="shared" si="20"/>
        <v>0</v>
      </c>
      <c r="W19" s="370">
        <f t="shared" si="2"/>
        <v>0</v>
      </c>
      <c r="X19" s="247"/>
      <c r="Y19" s="341"/>
      <c r="Z19" s="249"/>
      <c r="AA19" s="368">
        <f t="shared" si="21"/>
        <v>0</v>
      </c>
      <c r="AB19" s="342"/>
      <c r="AC19" s="369">
        <f t="shared" si="22"/>
        <v>0</v>
      </c>
      <c r="AD19" s="370">
        <f t="shared" si="3"/>
        <v>0</v>
      </c>
      <c r="AE19" s="125"/>
      <c r="AF19" s="248"/>
      <c r="AG19" s="249"/>
      <c r="AH19" s="368">
        <f t="shared" si="23"/>
        <v>0</v>
      </c>
      <c r="AI19" s="250"/>
      <c r="AJ19" s="369">
        <f t="shared" si="24"/>
        <v>0</v>
      </c>
      <c r="AK19" s="370">
        <f t="shared" si="4"/>
        <v>0</v>
      </c>
      <c r="AL19" s="247"/>
      <c r="AM19" s="248"/>
      <c r="AN19" s="249"/>
      <c r="AO19" s="368">
        <f t="shared" si="25"/>
        <v>0</v>
      </c>
      <c r="AP19" s="250"/>
      <c r="AQ19" s="369">
        <f t="shared" si="26"/>
        <v>0</v>
      </c>
      <c r="AR19" s="370">
        <f t="shared" si="5"/>
        <v>0</v>
      </c>
      <c r="AS19" s="247"/>
      <c r="AT19" s="248"/>
      <c r="AU19" s="249"/>
      <c r="AV19" s="368">
        <f t="shared" si="6"/>
        <v>0</v>
      </c>
      <c r="AW19" s="250"/>
      <c r="AX19" s="369">
        <f t="shared" si="27"/>
        <v>0</v>
      </c>
      <c r="AY19" s="370">
        <f t="shared" si="7"/>
        <v>0</v>
      </c>
      <c r="AZ19" s="247"/>
      <c r="BA19" s="248"/>
      <c r="BB19" s="249"/>
      <c r="BC19" s="368">
        <f t="shared" si="8"/>
        <v>0</v>
      </c>
      <c r="BD19" s="250"/>
      <c r="BE19" s="369">
        <f t="shared" si="28"/>
        <v>0</v>
      </c>
      <c r="BF19" s="370">
        <f t="shared" si="9"/>
        <v>0</v>
      </c>
      <c r="BG19" s="247"/>
      <c r="BH19" s="248"/>
      <c r="BI19" s="378"/>
      <c r="BJ19" s="368">
        <f t="shared" si="10"/>
        <v>0</v>
      </c>
      <c r="BK19" s="250"/>
      <c r="BL19" s="369">
        <f t="shared" si="29"/>
        <v>0</v>
      </c>
      <c r="BM19" s="370">
        <f t="shared" si="11"/>
        <v>0</v>
      </c>
      <c r="BN19" s="247"/>
      <c r="BO19" s="248"/>
      <c r="BP19" s="249"/>
      <c r="BQ19" s="368">
        <f t="shared" si="12"/>
        <v>0</v>
      </c>
      <c r="BR19" s="250"/>
      <c r="BS19" s="369">
        <f t="shared" si="30"/>
        <v>0</v>
      </c>
      <c r="BT19" s="561">
        <f t="shared" si="13"/>
        <v>0</v>
      </c>
      <c r="BU19" s="382">
        <f t="shared" si="14"/>
        <v>0</v>
      </c>
      <c r="BV19" s="371">
        <f t="shared" si="14"/>
        <v>0</v>
      </c>
      <c r="BW19" s="370">
        <f t="shared" si="14"/>
        <v>0</v>
      </c>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row>
    <row r="20" spans="1:112" ht="20.149999999999999" customHeight="1">
      <c r="A20" s="1173"/>
      <c r="B20" s="1049"/>
      <c r="C20" s="247"/>
      <c r="D20" s="248"/>
      <c r="E20" s="249"/>
      <c r="F20" s="368">
        <f t="shared" si="15"/>
        <v>0</v>
      </c>
      <c r="G20" s="250"/>
      <c r="H20" s="369">
        <f t="shared" si="16"/>
        <v>0</v>
      </c>
      <c r="I20" s="370">
        <f t="shared" si="17"/>
        <v>0</v>
      </c>
      <c r="J20" s="247"/>
      <c r="K20" s="248"/>
      <c r="L20" s="249"/>
      <c r="M20" s="368">
        <f t="shared" si="0"/>
        <v>0</v>
      </c>
      <c r="N20" s="250"/>
      <c r="O20" s="369">
        <f t="shared" si="18"/>
        <v>0</v>
      </c>
      <c r="P20" s="370">
        <f t="shared" si="1"/>
        <v>0</v>
      </c>
      <c r="Q20" s="247"/>
      <c r="R20" s="248"/>
      <c r="S20" s="249"/>
      <c r="T20" s="368">
        <f t="shared" si="19"/>
        <v>0</v>
      </c>
      <c r="U20" s="250"/>
      <c r="V20" s="369">
        <f t="shared" si="20"/>
        <v>0</v>
      </c>
      <c r="W20" s="370">
        <f t="shared" si="2"/>
        <v>0</v>
      </c>
      <c r="X20" s="247"/>
      <c r="Y20" s="248"/>
      <c r="Z20" s="249"/>
      <c r="AA20" s="368">
        <f t="shared" si="21"/>
        <v>0</v>
      </c>
      <c r="AB20" s="250"/>
      <c r="AC20" s="369">
        <f t="shared" si="22"/>
        <v>0</v>
      </c>
      <c r="AD20" s="370">
        <f t="shared" si="3"/>
        <v>0</v>
      </c>
      <c r="AE20" s="247"/>
      <c r="AF20" s="248"/>
      <c r="AG20" s="249"/>
      <c r="AH20" s="368">
        <f t="shared" si="23"/>
        <v>0</v>
      </c>
      <c r="AI20" s="250"/>
      <c r="AJ20" s="369">
        <f t="shared" si="24"/>
        <v>0</v>
      </c>
      <c r="AK20" s="370">
        <f t="shared" si="4"/>
        <v>0</v>
      </c>
      <c r="AL20" s="247"/>
      <c r="AM20" s="248"/>
      <c r="AN20" s="249"/>
      <c r="AO20" s="368">
        <f t="shared" si="25"/>
        <v>0</v>
      </c>
      <c r="AP20" s="250"/>
      <c r="AQ20" s="369">
        <f t="shared" si="26"/>
        <v>0</v>
      </c>
      <c r="AR20" s="370">
        <f t="shared" si="5"/>
        <v>0</v>
      </c>
      <c r="AS20" s="247"/>
      <c r="AT20" s="248"/>
      <c r="AU20" s="249"/>
      <c r="AV20" s="368">
        <f t="shared" si="6"/>
        <v>0</v>
      </c>
      <c r="AW20" s="250"/>
      <c r="AX20" s="369">
        <f t="shared" si="27"/>
        <v>0</v>
      </c>
      <c r="AY20" s="370">
        <f t="shared" si="7"/>
        <v>0</v>
      </c>
      <c r="AZ20" s="247"/>
      <c r="BA20" s="248"/>
      <c r="BB20" s="249"/>
      <c r="BC20" s="368">
        <f t="shared" si="8"/>
        <v>0</v>
      </c>
      <c r="BD20" s="250"/>
      <c r="BE20" s="369">
        <f t="shared" si="28"/>
        <v>0</v>
      </c>
      <c r="BF20" s="370">
        <f t="shared" si="9"/>
        <v>0</v>
      </c>
      <c r="BG20" s="247"/>
      <c r="BH20" s="248"/>
      <c r="BI20" s="378"/>
      <c r="BJ20" s="368">
        <f t="shared" si="10"/>
        <v>0</v>
      </c>
      <c r="BK20" s="250"/>
      <c r="BL20" s="369">
        <f t="shared" si="29"/>
        <v>0</v>
      </c>
      <c r="BM20" s="370">
        <f t="shared" si="11"/>
        <v>0</v>
      </c>
      <c r="BN20" s="247"/>
      <c r="BO20" s="248"/>
      <c r="BP20" s="249"/>
      <c r="BQ20" s="368">
        <f t="shared" si="12"/>
        <v>0</v>
      </c>
      <c r="BR20" s="250"/>
      <c r="BS20" s="369">
        <f t="shared" si="30"/>
        <v>0</v>
      </c>
      <c r="BT20" s="561">
        <f t="shared" si="13"/>
        <v>0</v>
      </c>
      <c r="BU20" s="382">
        <f t="shared" si="14"/>
        <v>0</v>
      </c>
      <c r="BV20" s="371">
        <f t="shared" si="14"/>
        <v>0</v>
      </c>
      <c r="BW20" s="370">
        <f t="shared" si="14"/>
        <v>0</v>
      </c>
      <c r="BX20" s="252"/>
      <c r="BY20" s="252"/>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row>
    <row r="21" spans="1:112" ht="20.149999999999999" customHeight="1">
      <c r="A21" s="1173"/>
      <c r="B21" s="1049"/>
      <c r="C21" s="247"/>
      <c r="D21" s="248"/>
      <c r="E21" s="249"/>
      <c r="F21" s="368">
        <f t="shared" si="15"/>
        <v>0</v>
      </c>
      <c r="G21" s="342"/>
      <c r="H21" s="369">
        <f t="shared" si="16"/>
        <v>0</v>
      </c>
      <c r="I21" s="370">
        <f t="shared" si="17"/>
        <v>0</v>
      </c>
      <c r="J21" s="125"/>
      <c r="K21" s="341"/>
      <c r="L21" s="120"/>
      <c r="M21" s="368">
        <f t="shared" si="0"/>
        <v>0</v>
      </c>
      <c r="N21" s="342"/>
      <c r="O21" s="369">
        <f t="shared" si="18"/>
        <v>0</v>
      </c>
      <c r="P21" s="370">
        <f t="shared" si="1"/>
        <v>0</v>
      </c>
      <c r="Q21" s="125"/>
      <c r="R21" s="341"/>
      <c r="S21" s="120"/>
      <c r="T21" s="368">
        <f t="shared" si="19"/>
        <v>0</v>
      </c>
      <c r="U21" s="342"/>
      <c r="V21" s="369">
        <f t="shared" si="20"/>
        <v>0</v>
      </c>
      <c r="W21" s="370">
        <f t="shared" si="2"/>
        <v>0</v>
      </c>
      <c r="X21" s="125"/>
      <c r="Y21" s="341"/>
      <c r="Z21" s="120"/>
      <c r="AA21" s="368">
        <f t="shared" si="21"/>
        <v>0</v>
      </c>
      <c r="AB21" s="342"/>
      <c r="AC21" s="369">
        <f t="shared" si="22"/>
        <v>0</v>
      </c>
      <c r="AD21" s="370">
        <f t="shared" si="3"/>
        <v>0</v>
      </c>
      <c r="AE21" s="125"/>
      <c r="AF21" s="341"/>
      <c r="AG21" s="120"/>
      <c r="AH21" s="368">
        <f t="shared" si="23"/>
        <v>0</v>
      </c>
      <c r="AI21" s="342"/>
      <c r="AJ21" s="369">
        <f t="shared" si="24"/>
        <v>0</v>
      </c>
      <c r="AK21" s="370">
        <f t="shared" si="4"/>
        <v>0</v>
      </c>
      <c r="AL21" s="125"/>
      <c r="AM21" s="248"/>
      <c r="AN21" s="249"/>
      <c r="AO21" s="368">
        <f t="shared" si="25"/>
        <v>0</v>
      </c>
      <c r="AP21" s="250"/>
      <c r="AQ21" s="369">
        <f t="shared" si="26"/>
        <v>0</v>
      </c>
      <c r="AR21" s="370">
        <f t="shared" si="5"/>
        <v>0</v>
      </c>
      <c r="AS21" s="247"/>
      <c r="AT21" s="248"/>
      <c r="AU21" s="249"/>
      <c r="AV21" s="368">
        <f t="shared" si="6"/>
        <v>0</v>
      </c>
      <c r="AW21" s="250"/>
      <c r="AX21" s="369">
        <f t="shared" si="27"/>
        <v>0</v>
      </c>
      <c r="AY21" s="370">
        <f t="shared" si="7"/>
        <v>0</v>
      </c>
      <c r="AZ21" s="247"/>
      <c r="BA21" s="248"/>
      <c r="BB21" s="249"/>
      <c r="BC21" s="368">
        <f t="shared" si="8"/>
        <v>0</v>
      </c>
      <c r="BD21" s="250"/>
      <c r="BE21" s="369">
        <f t="shared" si="28"/>
        <v>0</v>
      </c>
      <c r="BF21" s="370">
        <f t="shared" si="9"/>
        <v>0</v>
      </c>
      <c r="BG21" s="247"/>
      <c r="BH21" s="248"/>
      <c r="BI21" s="378"/>
      <c r="BJ21" s="368">
        <f t="shared" si="10"/>
        <v>0</v>
      </c>
      <c r="BK21" s="250"/>
      <c r="BL21" s="369">
        <f t="shared" si="29"/>
        <v>0</v>
      </c>
      <c r="BM21" s="370">
        <f t="shared" si="11"/>
        <v>0</v>
      </c>
      <c r="BN21" s="247"/>
      <c r="BO21" s="248"/>
      <c r="BP21" s="249"/>
      <c r="BQ21" s="368">
        <f t="shared" si="12"/>
        <v>0</v>
      </c>
      <c r="BR21" s="250"/>
      <c r="BS21" s="369">
        <f t="shared" si="30"/>
        <v>0</v>
      </c>
      <c r="BT21" s="561">
        <f t="shared" si="13"/>
        <v>0</v>
      </c>
      <c r="BU21" s="382">
        <f t="shared" si="14"/>
        <v>0</v>
      </c>
      <c r="BV21" s="371">
        <f t="shared" si="14"/>
        <v>0</v>
      </c>
      <c r="BW21" s="370">
        <f t="shared" si="14"/>
        <v>0</v>
      </c>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row>
    <row r="22" spans="1:112" ht="20.149999999999999" customHeight="1">
      <c r="A22" s="1173"/>
      <c r="B22" s="1049"/>
      <c r="C22" s="247"/>
      <c r="D22" s="248"/>
      <c r="E22" s="249"/>
      <c r="F22" s="368">
        <f t="shared" si="15"/>
        <v>0</v>
      </c>
      <c r="G22" s="342"/>
      <c r="H22" s="369">
        <f t="shared" si="16"/>
        <v>0</v>
      </c>
      <c r="I22" s="370">
        <f t="shared" si="17"/>
        <v>0</v>
      </c>
      <c r="J22" s="125"/>
      <c r="K22" s="341"/>
      <c r="L22" s="120"/>
      <c r="M22" s="368">
        <f t="shared" si="0"/>
        <v>0</v>
      </c>
      <c r="N22" s="342"/>
      <c r="O22" s="369">
        <f t="shared" si="18"/>
        <v>0</v>
      </c>
      <c r="P22" s="370">
        <f t="shared" si="1"/>
        <v>0</v>
      </c>
      <c r="Q22" s="125"/>
      <c r="R22" s="341"/>
      <c r="S22" s="120"/>
      <c r="T22" s="368">
        <f t="shared" si="19"/>
        <v>0</v>
      </c>
      <c r="U22" s="342"/>
      <c r="V22" s="369">
        <f t="shared" si="20"/>
        <v>0</v>
      </c>
      <c r="W22" s="370">
        <f t="shared" si="2"/>
        <v>0</v>
      </c>
      <c r="X22" s="125"/>
      <c r="Y22" s="341"/>
      <c r="Z22" s="120"/>
      <c r="AA22" s="368">
        <f t="shared" si="21"/>
        <v>0</v>
      </c>
      <c r="AB22" s="342"/>
      <c r="AC22" s="369">
        <f t="shared" si="22"/>
        <v>0</v>
      </c>
      <c r="AD22" s="370">
        <f t="shared" si="3"/>
        <v>0</v>
      </c>
      <c r="AE22" s="125"/>
      <c r="AF22" s="341"/>
      <c r="AG22" s="120"/>
      <c r="AH22" s="368">
        <f t="shared" si="23"/>
        <v>0</v>
      </c>
      <c r="AI22" s="342"/>
      <c r="AJ22" s="369">
        <f t="shared" si="24"/>
        <v>0</v>
      </c>
      <c r="AK22" s="370">
        <f t="shared" si="4"/>
        <v>0</v>
      </c>
      <c r="AL22" s="125"/>
      <c r="AM22" s="248"/>
      <c r="AN22" s="249"/>
      <c r="AO22" s="368">
        <f t="shared" si="25"/>
        <v>0</v>
      </c>
      <c r="AP22" s="250"/>
      <c r="AQ22" s="369">
        <f t="shared" si="26"/>
        <v>0</v>
      </c>
      <c r="AR22" s="370">
        <f t="shared" si="5"/>
        <v>0</v>
      </c>
      <c r="AS22" s="247"/>
      <c r="AT22" s="248"/>
      <c r="AU22" s="249"/>
      <c r="AV22" s="368">
        <f t="shared" si="6"/>
        <v>0</v>
      </c>
      <c r="AW22" s="250"/>
      <c r="AX22" s="369">
        <f t="shared" si="27"/>
        <v>0</v>
      </c>
      <c r="AY22" s="370">
        <f t="shared" si="7"/>
        <v>0</v>
      </c>
      <c r="AZ22" s="247"/>
      <c r="BA22" s="248"/>
      <c r="BB22" s="249"/>
      <c r="BC22" s="368">
        <f t="shared" si="8"/>
        <v>0</v>
      </c>
      <c r="BD22" s="250"/>
      <c r="BE22" s="369">
        <f t="shared" si="28"/>
        <v>0</v>
      </c>
      <c r="BF22" s="370">
        <f t="shared" si="9"/>
        <v>0</v>
      </c>
      <c r="BG22" s="247"/>
      <c r="BH22" s="248"/>
      <c r="BI22" s="378"/>
      <c r="BJ22" s="368">
        <f t="shared" si="10"/>
        <v>0</v>
      </c>
      <c r="BK22" s="250"/>
      <c r="BL22" s="369">
        <f t="shared" si="29"/>
        <v>0</v>
      </c>
      <c r="BM22" s="370">
        <f t="shared" si="11"/>
        <v>0</v>
      </c>
      <c r="BN22" s="247"/>
      <c r="BO22" s="248"/>
      <c r="BP22" s="249"/>
      <c r="BQ22" s="368">
        <f t="shared" si="12"/>
        <v>0</v>
      </c>
      <c r="BR22" s="250"/>
      <c r="BS22" s="369">
        <f t="shared" si="30"/>
        <v>0</v>
      </c>
      <c r="BT22" s="561">
        <f t="shared" si="13"/>
        <v>0</v>
      </c>
      <c r="BU22" s="382">
        <f t="shared" si="14"/>
        <v>0</v>
      </c>
      <c r="BV22" s="371">
        <f t="shared" si="14"/>
        <v>0</v>
      </c>
      <c r="BW22" s="370">
        <f t="shared" si="14"/>
        <v>0</v>
      </c>
      <c r="BX22" s="251"/>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row>
    <row r="23" spans="1:112" ht="20.149999999999999" customHeight="1">
      <c r="A23" s="1173"/>
      <c r="B23" s="1049"/>
      <c r="C23" s="247"/>
      <c r="D23" s="248"/>
      <c r="E23" s="249"/>
      <c r="F23" s="368">
        <f t="shared" si="15"/>
        <v>0</v>
      </c>
      <c r="G23" s="342"/>
      <c r="H23" s="369">
        <f t="shared" si="16"/>
        <v>0</v>
      </c>
      <c r="I23" s="370">
        <f t="shared" si="17"/>
        <v>0</v>
      </c>
      <c r="J23" s="125"/>
      <c r="K23" s="341"/>
      <c r="L23" s="120"/>
      <c r="M23" s="368">
        <f t="shared" si="0"/>
        <v>0</v>
      </c>
      <c r="N23" s="342"/>
      <c r="O23" s="369">
        <f t="shared" si="18"/>
        <v>0</v>
      </c>
      <c r="P23" s="370">
        <f t="shared" si="1"/>
        <v>0</v>
      </c>
      <c r="Q23" s="125"/>
      <c r="R23" s="341"/>
      <c r="S23" s="120"/>
      <c r="T23" s="368">
        <f t="shared" si="19"/>
        <v>0</v>
      </c>
      <c r="U23" s="342"/>
      <c r="V23" s="369">
        <f t="shared" si="20"/>
        <v>0</v>
      </c>
      <c r="W23" s="370">
        <f t="shared" si="2"/>
        <v>0</v>
      </c>
      <c r="X23" s="125"/>
      <c r="Y23" s="341"/>
      <c r="Z23" s="120"/>
      <c r="AA23" s="368">
        <f t="shared" si="21"/>
        <v>0</v>
      </c>
      <c r="AB23" s="342"/>
      <c r="AC23" s="369">
        <f t="shared" si="22"/>
        <v>0</v>
      </c>
      <c r="AD23" s="370">
        <f t="shared" si="3"/>
        <v>0</v>
      </c>
      <c r="AE23" s="125"/>
      <c r="AF23" s="341"/>
      <c r="AG23" s="120"/>
      <c r="AH23" s="368">
        <f t="shared" si="23"/>
        <v>0</v>
      </c>
      <c r="AI23" s="342"/>
      <c r="AJ23" s="369">
        <f t="shared" si="24"/>
        <v>0</v>
      </c>
      <c r="AK23" s="370">
        <f t="shared" si="4"/>
        <v>0</v>
      </c>
      <c r="AL23" s="125"/>
      <c r="AM23" s="248"/>
      <c r="AN23" s="249"/>
      <c r="AO23" s="368">
        <f t="shared" si="25"/>
        <v>0</v>
      </c>
      <c r="AP23" s="250"/>
      <c r="AQ23" s="369">
        <f t="shared" si="26"/>
        <v>0</v>
      </c>
      <c r="AR23" s="370">
        <f t="shared" si="5"/>
        <v>0</v>
      </c>
      <c r="AS23" s="247"/>
      <c r="AT23" s="248"/>
      <c r="AU23" s="249"/>
      <c r="AV23" s="368">
        <f t="shared" si="6"/>
        <v>0</v>
      </c>
      <c r="AW23" s="250"/>
      <c r="AX23" s="369">
        <f t="shared" si="27"/>
        <v>0</v>
      </c>
      <c r="AY23" s="370">
        <f t="shared" si="7"/>
        <v>0</v>
      </c>
      <c r="AZ23" s="247"/>
      <c r="BA23" s="248"/>
      <c r="BB23" s="249"/>
      <c r="BC23" s="368">
        <f t="shared" si="8"/>
        <v>0</v>
      </c>
      <c r="BD23" s="250"/>
      <c r="BE23" s="369">
        <f t="shared" si="28"/>
        <v>0</v>
      </c>
      <c r="BF23" s="370">
        <f t="shared" si="9"/>
        <v>0</v>
      </c>
      <c r="BG23" s="247"/>
      <c r="BH23" s="248"/>
      <c r="BI23" s="378"/>
      <c r="BJ23" s="368">
        <f t="shared" si="10"/>
        <v>0</v>
      </c>
      <c r="BK23" s="250"/>
      <c r="BL23" s="369">
        <f t="shared" si="29"/>
        <v>0</v>
      </c>
      <c r="BM23" s="370">
        <f t="shared" si="11"/>
        <v>0</v>
      </c>
      <c r="BN23" s="247"/>
      <c r="BO23" s="248"/>
      <c r="BP23" s="249"/>
      <c r="BQ23" s="368">
        <f t="shared" si="12"/>
        <v>0</v>
      </c>
      <c r="BR23" s="250"/>
      <c r="BS23" s="369">
        <f t="shared" si="30"/>
        <v>0</v>
      </c>
      <c r="BT23" s="561">
        <f t="shared" si="13"/>
        <v>0</v>
      </c>
      <c r="BU23" s="382">
        <f t="shared" si="14"/>
        <v>0</v>
      </c>
      <c r="BV23" s="371">
        <f t="shared" si="14"/>
        <v>0</v>
      </c>
      <c r="BW23" s="370">
        <f t="shared" si="14"/>
        <v>0</v>
      </c>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row>
    <row r="24" spans="1:112" ht="20.149999999999999" customHeight="1">
      <c r="A24" s="1173"/>
      <c r="B24" s="1049"/>
      <c r="C24" s="247"/>
      <c r="D24" s="248"/>
      <c r="E24" s="249"/>
      <c r="F24" s="368">
        <f t="shared" si="15"/>
        <v>0</v>
      </c>
      <c r="G24" s="250"/>
      <c r="H24" s="369">
        <f t="shared" si="16"/>
        <v>0</v>
      </c>
      <c r="I24" s="370">
        <f t="shared" si="17"/>
        <v>0</v>
      </c>
      <c r="J24" s="247"/>
      <c r="K24" s="248"/>
      <c r="L24" s="249"/>
      <c r="M24" s="368">
        <f t="shared" si="0"/>
        <v>0</v>
      </c>
      <c r="N24" s="250"/>
      <c r="O24" s="369">
        <f t="shared" si="18"/>
        <v>0</v>
      </c>
      <c r="P24" s="370">
        <f t="shared" si="1"/>
        <v>0</v>
      </c>
      <c r="Q24" s="247"/>
      <c r="R24" s="248"/>
      <c r="S24" s="249"/>
      <c r="T24" s="368">
        <f t="shared" si="19"/>
        <v>0</v>
      </c>
      <c r="U24" s="250"/>
      <c r="V24" s="369">
        <f t="shared" si="20"/>
        <v>0</v>
      </c>
      <c r="W24" s="370">
        <f t="shared" si="2"/>
        <v>0</v>
      </c>
      <c r="X24" s="247"/>
      <c r="Y24" s="248"/>
      <c r="Z24" s="249"/>
      <c r="AA24" s="368">
        <f t="shared" si="21"/>
        <v>0</v>
      </c>
      <c r="AB24" s="250"/>
      <c r="AC24" s="369">
        <f t="shared" si="22"/>
        <v>0</v>
      </c>
      <c r="AD24" s="370">
        <f t="shared" si="3"/>
        <v>0</v>
      </c>
      <c r="AE24" s="247"/>
      <c r="AF24" s="248"/>
      <c r="AG24" s="249"/>
      <c r="AH24" s="368">
        <f t="shared" si="23"/>
        <v>0</v>
      </c>
      <c r="AI24" s="250"/>
      <c r="AJ24" s="369">
        <f t="shared" si="24"/>
        <v>0</v>
      </c>
      <c r="AK24" s="370">
        <f t="shared" si="4"/>
        <v>0</v>
      </c>
      <c r="AL24" s="247"/>
      <c r="AM24" s="248"/>
      <c r="AN24" s="249"/>
      <c r="AO24" s="368">
        <f t="shared" si="25"/>
        <v>0</v>
      </c>
      <c r="AP24" s="250"/>
      <c r="AQ24" s="369">
        <f t="shared" si="26"/>
        <v>0</v>
      </c>
      <c r="AR24" s="370">
        <f t="shared" si="5"/>
        <v>0</v>
      </c>
      <c r="AS24" s="247"/>
      <c r="AT24" s="248"/>
      <c r="AU24" s="249"/>
      <c r="AV24" s="368">
        <f t="shared" si="6"/>
        <v>0</v>
      </c>
      <c r="AW24" s="250"/>
      <c r="AX24" s="369">
        <f t="shared" si="27"/>
        <v>0</v>
      </c>
      <c r="AY24" s="370">
        <f t="shared" si="7"/>
        <v>0</v>
      </c>
      <c r="AZ24" s="247"/>
      <c r="BA24" s="248"/>
      <c r="BB24" s="249"/>
      <c r="BC24" s="368">
        <f t="shared" si="8"/>
        <v>0</v>
      </c>
      <c r="BD24" s="250"/>
      <c r="BE24" s="369">
        <f t="shared" si="28"/>
        <v>0</v>
      </c>
      <c r="BF24" s="370">
        <f t="shared" si="9"/>
        <v>0</v>
      </c>
      <c r="BG24" s="247"/>
      <c r="BH24" s="248"/>
      <c r="BI24" s="378"/>
      <c r="BJ24" s="368">
        <f t="shared" si="10"/>
        <v>0</v>
      </c>
      <c r="BK24" s="250"/>
      <c r="BL24" s="369">
        <f t="shared" si="29"/>
        <v>0</v>
      </c>
      <c r="BM24" s="370">
        <f t="shared" si="11"/>
        <v>0</v>
      </c>
      <c r="BN24" s="247"/>
      <c r="BO24" s="248"/>
      <c r="BP24" s="249"/>
      <c r="BQ24" s="368">
        <f t="shared" si="12"/>
        <v>0</v>
      </c>
      <c r="BR24" s="250"/>
      <c r="BS24" s="369">
        <f t="shared" si="30"/>
        <v>0</v>
      </c>
      <c r="BT24" s="561">
        <f t="shared" si="13"/>
        <v>0</v>
      </c>
      <c r="BU24" s="382">
        <f t="shared" si="14"/>
        <v>0</v>
      </c>
      <c r="BV24" s="371">
        <f t="shared" si="14"/>
        <v>0</v>
      </c>
      <c r="BW24" s="370">
        <f t="shared" si="14"/>
        <v>0</v>
      </c>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row>
    <row r="25" spans="1:112" ht="20.149999999999999" customHeight="1">
      <c r="A25" s="1173"/>
      <c r="B25" s="1049"/>
      <c r="C25" s="247"/>
      <c r="D25" s="248"/>
      <c r="E25" s="249"/>
      <c r="F25" s="368">
        <f t="shared" si="15"/>
        <v>0</v>
      </c>
      <c r="G25" s="342"/>
      <c r="H25" s="369">
        <f t="shared" si="16"/>
        <v>0</v>
      </c>
      <c r="I25" s="370">
        <f t="shared" si="17"/>
        <v>0</v>
      </c>
      <c r="J25" s="125"/>
      <c r="K25" s="341"/>
      <c r="L25" s="120"/>
      <c r="M25" s="368">
        <f t="shared" si="0"/>
        <v>0</v>
      </c>
      <c r="N25" s="342"/>
      <c r="O25" s="369">
        <f t="shared" si="18"/>
        <v>0</v>
      </c>
      <c r="P25" s="370">
        <f t="shared" si="1"/>
        <v>0</v>
      </c>
      <c r="Q25" s="125"/>
      <c r="R25" s="341"/>
      <c r="S25" s="120"/>
      <c r="T25" s="368">
        <f t="shared" si="19"/>
        <v>0</v>
      </c>
      <c r="U25" s="342"/>
      <c r="V25" s="369">
        <f t="shared" si="20"/>
        <v>0</v>
      </c>
      <c r="W25" s="370">
        <f t="shared" si="2"/>
        <v>0</v>
      </c>
      <c r="X25" s="125"/>
      <c r="Y25" s="341"/>
      <c r="Z25" s="120"/>
      <c r="AA25" s="368">
        <f t="shared" si="21"/>
        <v>0</v>
      </c>
      <c r="AB25" s="342"/>
      <c r="AC25" s="369">
        <f t="shared" si="22"/>
        <v>0</v>
      </c>
      <c r="AD25" s="370">
        <f t="shared" si="3"/>
        <v>0</v>
      </c>
      <c r="AE25" s="125"/>
      <c r="AF25" s="341"/>
      <c r="AG25" s="120"/>
      <c r="AH25" s="368">
        <f t="shared" si="23"/>
        <v>0</v>
      </c>
      <c r="AI25" s="342"/>
      <c r="AJ25" s="369">
        <f t="shared" si="24"/>
        <v>0</v>
      </c>
      <c r="AK25" s="370">
        <f t="shared" si="4"/>
        <v>0</v>
      </c>
      <c r="AL25" s="125"/>
      <c r="AM25" s="248"/>
      <c r="AN25" s="249"/>
      <c r="AO25" s="368">
        <f t="shared" si="25"/>
        <v>0</v>
      </c>
      <c r="AP25" s="250"/>
      <c r="AQ25" s="369">
        <f t="shared" si="26"/>
        <v>0</v>
      </c>
      <c r="AR25" s="370">
        <f t="shared" si="5"/>
        <v>0</v>
      </c>
      <c r="AS25" s="247"/>
      <c r="AT25" s="248"/>
      <c r="AU25" s="249"/>
      <c r="AV25" s="368">
        <f t="shared" si="6"/>
        <v>0</v>
      </c>
      <c r="AW25" s="250"/>
      <c r="AX25" s="369">
        <f t="shared" si="27"/>
        <v>0</v>
      </c>
      <c r="AY25" s="370">
        <f t="shared" si="7"/>
        <v>0</v>
      </c>
      <c r="AZ25" s="247"/>
      <c r="BA25" s="248"/>
      <c r="BB25" s="249"/>
      <c r="BC25" s="368">
        <f t="shared" si="8"/>
        <v>0</v>
      </c>
      <c r="BD25" s="250"/>
      <c r="BE25" s="369">
        <f t="shared" si="28"/>
        <v>0</v>
      </c>
      <c r="BF25" s="370">
        <f t="shared" si="9"/>
        <v>0</v>
      </c>
      <c r="BG25" s="247"/>
      <c r="BH25" s="248"/>
      <c r="BI25" s="378"/>
      <c r="BJ25" s="368">
        <f t="shared" si="10"/>
        <v>0</v>
      </c>
      <c r="BK25" s="250"/>
      <c r="BL25" s="369">
        <f t="shared" si="29"/>
        <v>0</v>
      </c>
      <c r="BM25" s="370">
        <f t="shared" si="11"/>
        <v>0</v>
      </c>
      <c r="BN25" s="247"/>
      <c r="BO25" s="248"/>
      <c r="BP25" s="249"/>
      <c r="BQ25" s="368">
        <f t="shared" si="12"/>
        <v>0</v>
      </c>
      <c r="BR25" s="250"/>
      <c r="BS25" s="369">
        <f t="shared" si="30"/>
        <v>0</v>
      </c>
      <c r="BT25" s="561">
        <f t="shared" si="13"/>
        <v>0</v>
      </c>
      <c r="BU25" s="382">
        <f t="shared" si="14"/>
        <v>0</v>
      </c>
      <c r="BV25" s="371">
        <f t="shared" si="14"/>
        <v>0</v>
      </c>
      <c r="BW25" s="370">
        <f t="shared" si="14"/>
        <v>0</v>
      </c>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row>
    <row r="26" spans="1:112" ht="20.149999999999999" customHeight="1">
      <c r="A26" s="1173"/>
      <c r="B26" s="1049"/>
      <c r="C26" s="247"/>
      <c r="D26" s="248"/>
      <c r="E26" s="249"/>
      <c r="F26" s="368">
        <f t="shared" si="15"/>
        <v>0</v>
      </c>
      <c r="G26" s="342"/>
      <c r="H26" s="369">
        <f t="shared" si="16"/>
        <v>0</v>
      </c>
      <c r="I26" s="370">
        <f t="shared" si="17"/>
        <v>0</v>
      </c>
      <c r="J26" s="125"/>
      <c r="K26" s="341"/>
      <c r="L26" s="120"/>
      <c r="M26" s="368">
        <f t="shared" si="0"/>
        <v>0</v>
      </c>
      <c r="N26" s="342"/>
      <c r="O26" s="369">
        <f t="shared" si="18"/>
        <v>0</v>
      </c>
      <c r="P26" s="370">
        <f t="shared" si="1"/>
        <v>0</v>
      </c>
      <c r="Q26" s="125"/>
      <c r="R26" s="341"/>
      <c r="S26" s="120"/>
      <c r="T26" s="368">
        <f t="shared" si="19"/>
        <v>0</v>
      </c>
      <c r="U26" s="342"/>
      <c r="V26" s="369">
        <f t="shared" si="20"/>
        <v>0</v>
      </c>
      <c r="W26" s="370">
        <f t="shared" si="2"/>
        <v>0</v>
      </c>
      <c r="X26" s="125"/>
      <c r="Y26" s="341"/>
      <c r="Z26" s="120"/>
      <c r="AA26" s="368">
        <f t="shared" si="21"/>
        <v>0</v>
      </c>
      <c r="AB26" s="342"/>
      <c r="AC26" s="369">
        <f t="shared" si="22"/>
        <v>0</v>
      </c>
      <c r="AD26" s="370">
        <f t="shared" si="3"/>
        <v>0</v>
      </c>
      <c r="AE26" s="125"/>
      <c r="AF26" s="341"/>
      <c r="AG26" s="120"/>
      <c r="AH26" s="368">
        <f t="shared" si="23"/>
        <v>0</v>
      </c>
      <c r="AI26" s="342"/>
      <c r="AJ26" s="369">
        <f t="shared" si="24"/>
        <v>0</v>
      </c>
      <c r="AK26" s="370">
        <f t="shared" si="4"/>
        <v>0</v>
      </c>
      <c r="AL26" s="125"/>
      <c r="AM26" s="248"/>
      <c r="AN26" s="249"/>
      <c r="AO26" s="368">
        <f t="shared" si="25"/>
        <v>0</v>
      </c>
      <c r="AP26" s="250"/>
      <c r="AQ26" s="369">
        <f t="shared" si="26"/>
        <v>0</v>
      </c>
      <c r="AR26" s="370">
        <f t="shared" si="5"/>
        <v>0</v>
      </c>
      <c r="AS26" s="247"/>
      <c r="AT26" s="248"/>
      <c r="AU26" s="249"/>
      <c r="AV26" s="368">
        <f t="shared" si="6"/>
        <v>0</v>
      </c>
      <c r="AW26" s="250"/>
      <c r="AX26" s="369">
        <f t="shared" si="27"/>
        <v>0</v>
      </c>
      <c r="AY26" s="370">
        <f t="shared" si="7"/>
        <v>0</v>
      </c>
      <c r="AZ26" s="247"/>
      <c r="BA26" s="248"/>
      <c r="BB26" s="249"/>
      <c r="BC26" s="368">
        <f t="shared" si="8"/>
        <v>0</v>
      </c>
      <c r="BD26" s="250"/>
      <c r="BE26" s="369">
        <f t="shared" si="28"/>
        <v>0</v>
      </c>
      <c r="BF26" s="370">
        <f t="shared" si="9"/>
        <v>0</v>
      </c>
      <c r="BG26" s="247"/>
      <c r="BH26" s="248"/>
      <c r="BI26" s="378"/>
      <c r="BJ26" s="368">
        <f t="shared" si="10"/>
        <v>0</v>
      </c>
      <c r="BK26" s="250"/>
      <c r="BL26" s="369">
        <f t="shared" si="29"/>
        <v>0</v>
      </c>
      <c r="BM26" s="370">
        <f t="shared" si="11"/>
        <v>0</v>
      </c>
      <c r="BN26" s="247"/>
      <c r="BO26" s="248"/>
      <c r="BP26" s="249"/>
      <c r="BQ26" s="368">
        <f t="shared" si="12"/>
        <v>0</v>
      </c>
      <c r="BR26" s="250"/>
      <c r="BS26" s="369">
        <f t="shared" si="30"/>
        <v>0</v>
      </c>
      <c r="BT26" s="561">
        <f t="shared" si="13"/>
        <v>0</v>
      </c>
      <c r="BU26" s="382">
        <f t="shared" si="14"/>
        <v>0</v>
      </c>
      <c r="BV26" s="371">
        <f t="shared" si="14"/>
        <v>0</v>
      </c>
      <c r="BW26" s="370">
        <f t="shared" si="14"/>
        <v>0</v>
      </c>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row>
    <row r="27" spans="1:112" ht="20.149999999999999" customHeight="1">
      <c r="A27" s="1173"/>
      <c r="B27" s="1049"/>
      <c r="C27" s="247"/>
      <c r="D27" s="248"/>
      <c r="E27" s="249"/>
      <c r="F27" s="368">
        <f t="shared" si="15"/>
        <v>0</v>
      </c>
      <c r="G27" s="342"/>
      <c r="H27" s="369">
        <f t="shared" si="16"/>
        <v>0</v>
      </c>
      <c r="I27" s="370">
        <f t="shared" si="17"/>
        <v>0</v>
      </c>
      <c r="J27" s="125"/>
      <c r="K27" s="341"/>
      <c r="L27" s="120"/>
      <c r="M27" s="368">
        <f t="shared" si="0"/>
        <v>0</v>
      </c>
      <c r="N27" s="342"/>
      <c r="O27" s="369">
        <f t="shared" si="18"/>
        <v>0</v>
      </c>
      <c r="P27" s="370">
        <f t="shared" si="1"/>
        <v>0</v>
      </c>
      <c r="Q27" s="125"/>
      <c r="R27" s="341"/>
      <c r="S27" s="120"/>
      <c r="T27" s="368">
        <f t="shared" si="19"/>
        <v>0</v>
      </c>
      <c r="U27" s="342"/>
      <c r="V27" s="369">
        <f t="shared" si="20"/>
        <v>0</v>
      </c>
      <c r="W27" s="370">
        <f t="shared" si="2"/>
        <v>0</v>
      </c>
      <c r="X27" s="125"/>
      <c r="Y27" s="341"/>
      <c r="Z27" s="120"/>
      <c r="AA27" s="368">
        <f t="shared" si="21"/>
        <v>0</v>
      </c>
      <c r="AB27" s="342"/>
      <c r="AC27" s="369">
        <f t="shared" si="22"/>
        <v>0</v>
      </c>
      <c r="AD27" s="370">
        <f t="shared" si="3"/>
        <v>0</v>
      </c>
      <c r="AE27" s="125"/>
      <c r="AF27" s="341"/>
      <c r="AG27" s="120"/>
      <c r="AH27" s="368">
        <f t="shared" si="23"/>
        <v>0</v>
      </c>
      <c r="AI27" s="342"/>
      <c r="AJ27" s="369">
        <f t="shared" si="24"/>
        <v>0</v>
      </c>
      <c r="AK27" s="370">
        <f t="shared" si="4"/>
        <v>0</v>
      </c>
      <c r="AL27" s="125"/>
      <c r="AM27" s="248"/>
      <c r="AN27" s="249"/>
      <c r="AO27" s="368">
        <f t="shared" si="25"/>
        <v>0</v>
      </c>
      <c r="AP27" s="250"/>
      <c r="AQ27" s="369">
        <f t="shared" si="26"/>
        <v>0</v>
      </c>
      <c r="AR27" s="370">
        <f t="shared" si="5"/>
        <v>0</v>
      </c>
      <c r="AS27" s="247"/>
      <c r="AT27" s="248"/>
      <c r="AU27" s="249"/>
      <c r="AV27" s="368">
        <f t="shared" si="6"/>
        <v>0</v>
      </c>
      <c r="AW27" s="250"/>
      <c r="AX27" s="369">
        <f t="shared" si="27"/>
        <v>0</v>
      </c>
      <c r="AY27" s="370">
        <f t="shared" si="7"/>
        <v>0</v>
      </c>
      <c r="AZ27" s="247"/>
      <c r="BA27" s="248"/>
      <c r="BB27" s="249"/>
      <c r="BC27" s="368">
        <f t="shared" si="8"/>
        <v>0</v>
      </c>
      <c r="BD27" s="250"/>
      <c r="BE27" s="369">
        <f t="shared" si="28"/>
        <v>0</v>
      </c>
      <c r="BF27" s="370">
        <f t="shared" si="9"/>
        <v>0</v>
      </c>
      <c r="BG27" s="247"/>
      <c r="BH27" s="248"/>
      <c r="BI27" s="378"/>
      <c r="BJ27" s="368">
        <f t="shared" si="10"/>
        <v>0</v>
      </c>
      <c r="BK27" s="250"/>
      <c r="BL27" s="369">
        <f t="shared" si="29"/>
        <v>0</v>
      </c>
      <c r="BM27" s="370">
        <f t="shared" si="11"/>
        <v>0</v>
      </c>
      <c r="BN27" s="247"/>
      <c r="BO27" s="248"/>
      <c r="BP27" s="249"/>
      <c r="BQ27" s="368">
        <f t="shared" si="12"/>
        <v>0</v>
      </c>
      <c r="BR27" s="250"/>
      <c r="BS27" s="369">
        <f t="shared" si="30"/>
        <v>0</v>
      </c>
      <c r="BT27" s="561">
        <f t="shared" si="13"/>
        <v>0</v>
      </c>
      <c r="BU27" s="382">
        <f t="shared" si="14"/>
        <v>0</v>
      </c>
      <c r="BV27" s="371">
        <f t="shared" si="14"/>
        <v>0</v>
      </c>
      <c r="BW27" s="370">
        <f t="shared" si="14"/>
        <v>0</v>
      </c>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row>
    <row r="28" spans="1:112" ht="20.149999999999999" customHeight="1">
      <c r="A28" s="1173"/>
      <c r="B28" s="1049"/>
      <c r="C28" s="247"/>
      <c r="D28" s="248"/>
      <c r="E28" s="249"/>
      <c r="F28" s="368">
        <f t="shared" si="15"/>
        <v>0</v>
      </c>
      <c r="G28" s="250"/>
      <c r="H28" s="369">
        <f t="shared" si="16"/>
        <v>0</v>
      </c>
      <c r="I28" s="370">
        <f t="shared" si="17"/>
        <v>0</v>
      </c>
      <c r="J28" s="247"/>
      <c r="K28" s="248"/>
      <c r="L28" s="249"/>
      <c r="M28" s="368">
        <f t="shared" si="0"/>
        <v>0</v>
      </c>
      <c r="N28" s="250"/>
      <c r="O28" s="369">
        <f t="shared" si="18"/>
        <v>0</v>
      </c>
      <c r="P28" s="370">
        <f t="shared" si="1"/>
        <v>0</v>
      </c>
      <c r="Q28" s="247"/>
      <c r="R28" s="248"/>
      <c r="S28" s="249"/>
      <c r="T28" s="368">
        <f t="shared" si="19"/>
        <v>0</v>
      </c>
      <c r="U28" s="250"/>
      <c r="V28" s="369">
        <f t="shared" si="20"/>
        <v>0</v>
      </c>
      <c r="W28" s="370">
        <f t="shared" si="2"/>
        <v>0</v>
      </c>
      <c r="X28" s="247"/>
      <c r="Y28" s="248"/>
      <c r="Z28" s="249"/>
      <c r="AA28" s="368">
        <f t="shared" si="21"/>
        <v>0</v>
      </c>
      <c r="AB28" s="250"/>
      <c r="AC28" s="369">
        <f t="shared" si="22"/>
        <v>0</v>
      </c>
      <c r="AD28" s="370">
        <f t="shared" si="3"/>
        <v>0</v>
      </c>
      <c r="AE28" s="247"/>
      <c r="AF28" s="248"/>
      <c r="AG28" s="249"/>
      <c r="AH28" s="368">
        <f t="shared" si="23"/>
        <v>0</v>
      </c>
      <c r="AI28" s="250"/>
      <c r="AJ28" s="369">
        <f t="shared" si="24"/>
        <v>0</v>
      </c>
      <c r="AK28" s="370">
        <f t="shared" si="4"/>
        <v>0</v>
      </c>
      <c r="AL28" s="247"/>
      <c r="AM28" s="248"/>
      <c r="AN28" s="249"/>
      <c r="AO28" s="368">
        <f t="shared" si="25"/>
        <v>0</v>
      </c>
      <c r="AP28" s="250"/>
      <c r="AQ28" s="369">
        <f t="shared" si="26"/>
        <v>0</v>
      </c>
      <c r="AR28" s="370">
        <f t="shared" si="5"/>
        <v>0</v>
      </c>
      <c r="AS28" s="247"/>
      <c r="AT28" s="248"/>
      <c r="AU28" s="249"/>
      <c r="AV28" s="368">
        <f t="shared" si="6"/>
        <v>0</v>
      </c>
      <c r="AW28" s="250"/>
      <c r="AX28" s="369">
        <f t="shared" si="27"/>
        <v>0</v>
      </c>
      <c r="AY28" s="370">
        <f t="shared" si="7"/>
        <v>0</v>
      </c>
      <c r="AZ28" s="247"/>
      <c r="BA28" s="248"/>
      <c r="BB28" s="249"/>
      <c r="BC28" s="368">
        <f t="shared" si="8"/>
        <v>0</v>
      </c>
      <c r="BD28" s="250"/>
      <c r="BE28" s="369">
        <f t="shared" si="28"/>
        <v>0</v>
      </c>
      <c r="BF28" s="370">
        <f t="shared" si="9"/>
        <v>0</v>
      </c>
      <c r="BG28" s="247"/>
      <c r="BH28" s="248"/>
      <c r="BI28" s="378"/>
      <c r="BJ28" s="368">
        <f t="shared" si="10"/>
        <v>0</v>
      </c>
      <c r="BK28" s="250"/>
      <c r="BL28" s="369">
        <f t="shared" si="29"/>
        <v>0</v>
      </c>
      <c r="BM28" s="370">
        <f t="shared" si="11"/>
        <v>0</v>
      </c>
      <c r="BN28" s="247"/>
      <c r="BO28" s="248"/>
      <c r="BP28" s="249"/>
      <c r="BQ28" s="368">
        <f t="shared" si="12"/>
        <v>0</v>
      </c>
      <c r="BR28" s="250"/>
      <c r="BS28" s="369">
        <f t="shared" si="30"/>
        <v>0</v>
      </c>
      <c r="BT28" s="561">
        <f t="shared" si="13"/>
        <v>0</v>
      </c>
      <c r="BU28" s="382">
        <f t="shared" si="14"/>
        <v>0</v>
      </c>
      <c r="BV28" s="371">
        <f t="shared" si="14"/>
        <v>0</v>
      </c>
      <c r="BW28" s="370">
        <f t="shared" si="14"/>
        <v>0</v>
      </c>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row>
    <row r="29" spans="1:112" ht="20.149999999999999" customHeight="1">
      <c r="A29" s="1173"/>
      <c r="B29" s="1049"/>
      <c r="C29" s="247"/>
      <c r="D29" s="248"/>
      <c r="E29" s="249"/>
      <c r="F29" s="368">
        <f t="shared" si="15"/>
        <v>0</v>
      </c>
      <c r="G29" s="342"/>
      <c r="H29" s="369">
        <f t="shared" si="16"/>
        <v>0</v>
      </c>
      <c r="I29" s="370">
        <f t="shared" si="17"/>
        <v>0</v>
      </c>
      <c r="J29" s="125"/>
      <c r="K29" s="341"/>
      <c r="L29" s="120"/>
      <c r="M29" s="368">
        <f t="shared" si="0"/>
        <v>0</v>
      </c>
      <c r="N29" s="342"/>
      <c r="O29" s="369">
        <f t="shared" si="18"/>
        <v>0</v>
      </c>
      <c r="P29" s="370">
        <f t="shared" si="1"/>
        <v>0</v>
      </c>
      <c r="Q29" s="125"/>
      <c r="R29" s="341"/>
      <c r="S29" s="120"/>
      <c r="T29" s="368">
        <f t="shared" si="19"/>
        <v>0</v>
      </c>
      <c r="U29" s="342"/>
      <c r="V29" s="369">
        <f t="shared" si="20"/>
        <v>0</v>
      </c>
      <c r="W29" s="370">
        <f t="shared" si="2"/>
        <v>0</v>
      </c>
      <c r="X29" s="125"/>
      <c r="Y29" s="341"/>
      <c r="Z29" s="120"/>
      <c r="AA29" s="368">
        <f t="shared" si="21"/>
        <v>0</v>
      </c>
      <c r="AB29" s="342"/>
      <c r="AC29" s="369">
        <f t="shared" si="22"/>
        <v>0</v>
      </c>
      <c r="AD29" s="370">
        <f t="shared" si="3"/>
        <v>0</v>
      </c>
      <c r="AE29" s="125"/>
      <c r="AF29" s="341"/>
      <c r="AG29" s="120"/>
      <c r="AH29" s="368">
        <f t="shared" si="23"/>
        <v>0</v>
      </c>
      <c r="AI29" s="342"/>
      <c r="AJ29" s="369">
        <f t="shared" si="24"/>
        <v>0</v>
      </c>
      <c r="AK29" s="370">
        <f t="shared" si="4"/>
        <v>0</v>
      </c>
      <c r="AL29" s="125"/>
      <c r="AM29" s="248"/>
      <c r="AN29" s="249"/>
      <c r="AO29" s="368">
        <f t="shared" si="25"/>
        <v>0</v>
      </c>
      <c r="AP29" s="250"/>
      <c r="AQ29" s="369">
        <f t="shared" si="26"/>
        <v>0</v>
      </c>
      <c r="AR29" s="370">
        <f t="shared" si="5"/>
        <v>0</v>
      </c>
      <c r="AS29" s="247"/>
      <c r="AT29" s="248"/>
      <c r="AU29" s="249"/>
      <c r="AV29" s="368">
        <f t="shared" si="6"/>
        <v>0</v>
      </c>
      <c r="AW29" s="250"/>
      <c r="AX29" s="369">
        <f t="shared" si="27"/>
        <v>0</v>
      </c>
      <c r="AY29" s="370">
        <f t="shared" si="7"/>
        <v>0</v>
      </c>
      <c r="AZ29" s="247"/>
      <c r="BA29" s="248"/>
      <c r="BB29" s="249"/>
      <c r="BC29" s="368">
        <f t="shared" si="8"/>
        <v>0</v>
      </c>
      <c r="BD29" s="250"/>
      <c r="BE29" s="369">
        <f t="shared" si="28"/>
        <v>0</v>
      </c>
      <c r="BF29" s="370">
        <f t="shared" si="9"/>
        <v>0</v>
      </c>
      <c r="BG29" s="247"/>
      <c r="BH29" s="248"/>
      <c r="BI29" s="378"/>
      <c r="BJ29" s="368">
        <f t="shared" si="10"/>
        <v>0</v>
      </c>
      <c r="BK29" s="250"/>
      <c r="BL29" s="369">
        <f t="shared" si="29"/>
        <v>0</v>
      </c>
      <c r="BM29" s="370">
        <f t="shared" si="11"/>
        <v>0</v>
      </c>
      <c r="BN29" s="247"/>
      <c r="BO29" s="248"/>
      <c r="BP29" s="249"/>
      <c r="BQ29" s="368">
        <f t="shared" si="12"/>
        <v>0</v>
      </c>
      <c r="BR29" s="250"/>
      <c r="BS29" s="369">
        <f t="shared" si="30"/>
        <v>0</v>
      </c>
      <c r="BT29" s="561">
        <f t="shared" si="13"/>
        <v>0</v>
      </c>
      <c r="BU29" s="382">
        <f t="shared" si="14"/>
        <v>0</v>
      </c>
      <c r="BV29" s="371">
        <f t="shared" si="14"/>
        <v>0</v>
      </c>
      <c r="BW29" s="370">
        <f t="shared" si="14"/>
        <v>0</v>
      </c>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row>
    <row r="30" spans="1:112" ht="20.149999999999999" customHeight="1">
      <c r="A30" s="1173"/>
      <c r="B30" s="1049"/>
      <c r="C30" s="247"/>
      <c r="D30" s="248"/>
      <c r="E30" s="249"/>
      <c r="F30" s="368">
        <f t="shared" si="15"/>
        <v>0</v>
      </c>
      <c r="G30" s="342"/>
      <c r="H30" s="369">
        <f t="shared" si="16"/>
        <v>0</v>
      </c>
      <c r="I30" s="370">
        <f t="shared" si="17"/>
        <v>0</v>
      </c>
      <c r="J30" s="125"/>
      <c r="K30" s="341"/>
      <c r="L30" s="120"/>
      <c r="M30" s="368">
        <f t="shared" si="0"/>
        <v>0</v>
      </c>
      <c r="N30" s="342"/>
      <c r="O30" s="369">
        <f t="shared" si="18"/>
        <v>0</v>
      </c>
      <c r="P30" s="370">
        <f t="shared" si="1"/>
        <v>0</v>
      </c>
      <c r="Q30" s="125"/>
      <c r="R30" s="341"/>
      <c r="S30" s="120"/>
      <c r="T30" s="368">
        <f t="shared" si="19"/>
        <v>0</v>
      </c>
      <c r="U30" s="342"/>
      <c r="V30" s="369">
        <f t="shared" si="20"/>
        <v>0</v>
      </c>
      <c r="W30" s="370">
        <f t="shared" si="2"/>
        <v>0</v>
      </c>
      <c r="X30" s="125"/>
      <c r="Y30" s="341"/>
      <c r="Z30" s="120"/>
      <c r="AA30" s="368">
        <f t="shared" si="21"/>
        <v>0</v>
      </c>
      <c r="AB30" s="342"/>
      <c r="AC30" s="369">
        <f t="shared" si="22"/>
        <v>0</v>
      </c>
      <c r="AD30" s="370">
        <f t="shared" si="3"/>
        <v>0</v>
      </c>
      <c r="AE30" s="125"/>
      <c r="AF30" s="341"/>
      <c r="AG30" s="120"/>
      <c r="AH30" s="368">
        <f t="shared" si="23"/>
        <v>0</v>
      </c>
      <c r="AI30" s="342"/>
      <c r="AJ30" s="369">
        <f t="shared" si="24"/>
        <v>0</v>
      </c>
      <c r="AK30" s="370">
        <f t="shared" si="4"/>
        <v>0</v>
      </c>
      <c r="AL30" s="125"/>
      <c r="AM30" s="248"/>
      <c r="AN30" s="249"/>
      <c r="AO30" s="368">
        <f t="shared" si="25"/>
        <v>0</v>
      </c>
      <c r="AP30" s="250"/>
      <c r="AQ30" s="369">
        <f t="shared" si="26"/>
        <v>0</v>
      </c>
      <c r="AR30" s="370">
        <f t="shared" si="5"/>
        <v>0</v>
      </c>
      <c r="AS30" s="247"/>
      <c r="AT30" s="248"/>
      <c r="AU30" s="249"/>
      <c r="AV30" s="368">
        <f t="shared" si="6"/>
        <v>0</v>
      </c>
      <c r="AW30" s="250"/>
      <c r="AX30" s="369">
        <f t="shared" si="27"/>
        <v>0</v>
      </c>
      <c r="AY30" s="370">
        <f t="shared" si="7"/>
        <v>0</v>
      </c>
      <c r="AZ30" s="247"/>
      <c r="BA30" s="248"/>
      <c r="BB30" s="249"/>
      <c r="BC30" s="368">
        <f t="shared" si="8"/>
        <v>0</v>
      </c>
      <c r="BD30" s="250"/>
      <c r="BE30" s="369">
        <f t="shared" si="28"/>
        <v>0</v>
      </c>
      <c r="BF30" s="370">
        <f t="shared" si="9"/>
        <v>0</v>
      </c>
      <c r="BG30" s="247"/>
      <c r="BH30" s="248"/>
      <c r="BI30" s="378"/>
      <c r="BJ30" s="368">
        <f t="shared" si="10"/>
        <v>0</v>
      </c>
      <c r="BK30" s="250"/>
      <c r="BL30" s="369">
        <f t="shared" si="29"/>
        <v>0</v>
      </c>
      <c r="BM30" s="370">
        <f t="shared" si="11"/>
        <v>0</v>
      </c>
      <c r="BN30" s="247"/>
      <c r="BO30" s="248"/>
      <c r="BP30" s="249"/>
      <c r="BQ30" s="368">
        <f t="shared" si="12"/>
        <v>0</v>
      </c>
      <c r="BR30" s="250"/>
      <c r="BS30" s="369">
        <f t="shared" si="30"/>
        <v>0</v>
      </c>
      <c r="BT30" s="561">
        <f t="shared" si="13"/>
        <v>0</v>
      </c>
      <c r="BU30" s="382">
        <f t="shared" si="14"/>
        <v>0</v>
      </c>
      <c r="BV30" s="371">
        <f t="shared" si="14"/>
        <v>0</v>
      </c>
      <c r="BW30" s="370">
        <f t="shared" si="14"/>
        <v>0</v>
      </c>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c r="CW30" s="238"/>
      <c r="CX30" s="238"/>
      <c r="CY30" s="238"/>
      <c r="CZ30" s="238"/>
      <c r="DA30" s="238"/>
      <c r="DB30" s="238"/>
      <c r="DC30" s="238"/>
      <c r="DD30" s="238"/>
      <c r="DE30" s="238"/>
      <c r="DF30" s="238"/>
      <c r="DG30" s="238"/>
      <c r="DH30" s="238"/>
    </row>
    <row r="31" spans="1:112" ht="20.149999999999999" customHeight="1">
      <c r="A31" s="1173"/>
      <c r="B31" s="1049"/>
      <c r="C31" s="247"/>
      <c r="D31" s="248"/>
      <c r="E31" s="249"/>
      <c r="F31" s="368">
        <f t="shared" si="15"/>
        <v>0</v>
      </c>
      <c r="G31" s="342"/>
      <c r="H31" s="369">
        <f t="shared" si="16"/>
        <v>0</v>
      </c>
      <c r="I31" s="370">
        <f t="shared" si="17"/>
        <v>0</v>
      </c>
      <c r="J31" s="125"/>
      <c r="K31" s="341"/>
      <c r="L31" s="120"/>
      <c r="M31" s="368">
        <f t="shared" si="0"/>
        <v>0</v>
      </c>
      <c r="N31" s="342"/>
      <c r="O31" s="369">
        <f t="shared" si="18"/>
        <v>0</v>
      </c>
      <c r="P31" s="370">
        <f t="shared" si="1"/>
        <v>0</v>
      </c>
      <c r="Q31" s="125"/>
      <c r="R31" s="341"/>
      <c r="S31" s="120"/>
      <c r="T31" s="368">
        <f t="shared" si="19"/>
        <v>0</v>
      </c>
      <c r="U31" s="342"/>
      <c r="V31" s="369">
        <f t="shared" si="20"/>
        <v>0</v>
      </c>
      <c r="W31" s="370">
        <f t="shared" si="2"/>
        <v>0</v>
      </c>
      <c r="X31" s="125"/>
      <c r="Y31" s="341"/>
      <c r="Z31" s="120"/>
      <c r="AA31" s="368">
        <f t="shared" si="21"/>
        <v>0</v>
      </c>
      <c r="AB31" s="342"/>
      <c r="AC31" s="369">
        <f t="shared" si="22"/>
        <v>0</v>
      </c>
      <c r="AD31" s="370">
        <f t="shared" si="3"/>
        <v>0</v>
      </c>
      <c r="AE31" s="125"/>
      <c r="AF31" s="341"/>
      <c r="AG31" s="120"/>
      <c r="AH31" s="368">
        <f t="shared" si="23"/>
        <v>0</v>
      </c>
      <c r="AI31" s="342"/>
      <c r="AJ31" s="369">
        <f t="shared" si="24"/>
        <v>0</v>
      </c>
      <c r="AK31" s="370">
        <f t="shared" si="4"/>
        <v>0</v>
      </c>
      <c r="AL31" s="125"/>
      <c r="AM31" s="248"/>
      <c r="AN31" s="249"/>
      <c r="AO31" s="368">
        <f t="shared" si="25"/>
        <v>0</v>
      </c>
      <c r="AP31" s="250"/>
      <c r="AQ31" s="369">
        <f t="shared" si="26"/>
        <v>0</v>
      </c>
      <c r="AR31" s="370">
        <f t="shared" si="5"/>
        <v>0</v>
      </c>
      <c r="AS31" s="247"/>
      <c r="AT31" s="248"/>
      <c r="AU31" s="249"/>
      <c r="AV31" s="368">
        <f t="shared" si="6"/>
        <v>0</v>
      </c>
      <c r="AW31" s="250"/>
      <c r="AX31" s="369">
        <f t="shared" si="27"/>
        <v>0</v>
      </c>
      <c r="AY31" s="370">
        <f t="shared" si="7"/>
        <v>0</v>
      </c>
      <c r="AZ31" s="247"/>
      <c r="BA31" s="248"/>
      <c r="BB31" s="249"/>
      <c r="BC31" s="368">
        <f t="shared" si="8"/>
        <v>0</v>
      </c>
      <c r="BD31" s="250"/>
      <c r="BE31" s="369">
        <f t="shared" si="28"/>
        <v>0</v>
      </c>
      <c r="BF31" s="370">
        <f t="shared" si="9"/>
        <v>0</v>
      </c>
      <c r="BG31" s="247"/>
      <c r="BH31" s="248"/>
      <c r="BI31" s="378"/>
      <c r="BJ31" s="368">
        <f t="shared" si="10"/>
        <v>0</v>
      </c>
      <c r="BK31" s="250"/>
      <c r="BL31" s="369">
        <f t="shared" si="29"/>
        <v>0</v>
      </c>
      <c r="BM31" s="370">
        <f t="shared" si="11"/>
        <v>0</v>
      </c>
      <c r="BN31" s="247"/>
      <c r="BO31" s="248"/>
      <c r="BP31" s="249"/>
      <c r="BQ31" s="368">
        <f t="shared" si="12"/>
        <v>0</v>
      </c>
      <c r="BR31" s="250"/>
      <c r="BS31" s="369">
        <f t="shared" si="30"/>
        <v>0</v>
      </c>
      <c r="BT31" s="561">
        <f t="shared" si="13"/>
        <v>0</v>
      </c>
      <c r="BU31" s="382">
        <f t="shared" ref="BU31:BW57" si="31">SUM(G31,N31,U31,AB31,AI31,AP31,AW31,BD31,BK31,BR31)</f>
        <v>0</v>
      </c>
      <c r="BV31" s="371">
        <f t="shared" si="31"/>
        <v>0</v>
      </c>
      <c r="BW31" s="370">
        <f t="shared" si="31"/>
        <v>0</v>
      </c>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row>
    <row r="32" spans="1:112" ht="20.149999999999999" customHeight="1">
      <c r="A32" s="1173"/>
      <c r="B32" s="1049"/>
      <c r="C32" s="247"/>
      <c r="D32" s="248"/>
      <c r="E32" s="249"/>
      <c r="F32" s="368">
        <f t="shared" si="15"/>
        <v>0</v>
      </c>
      <c r="G32" s="342"/>
      <c r="H32" s="369">
        <f t="shared" si="16"/>
        <v>0</v>
      </c>
      <c r="I32" s="370">
        <f t="shared" si="17"/>
        <v>0</v>
      </c>
      <c r="J32" s="125"/>
      <c r="K32" s="248"/>
      <c r="L32" s="249"/>
      <c r="M32" s="368">
        <f t="shared" si="0"/>
        <v>0</v>
      </c>
      <c r="N32" s="250"/>
      <c r="O32" s="369">
        <f t="shared" si="18"/>
        <v>0</v>
      </c>
      <c r="P32" s="370">
        <f t="shared" si="1"/>
        <v>0</v>
      </c>
      <c r="Q32" s="247"/>
      <c r="R32" s="248"/>
      <c r="S32" s="120"/>
      <c r="T32" s="368">
        <f t="shared" si="19"/>
        <v>0</v>
      </c>
      <c r="U32" s="250"/>
      <c r="V32" s="369">
        <f t="shared" si="20"/>
        <v>0</v>
      </c>
      <c r="W32" s="370">
        <f t="shared" si="2"/>
        <v>0</v>
      </c>
      <c r="X32" s="247"/>
      <c r="Y32" s="341"/>
      <c r="Z32" s="249"/>
      <c r="AA32" s="368">
        <f t="shared" si="21"/>
        <v>0</v>
      </c>
      <c r="AB32" s="342"/>
      <c r="AC32" s="369">
        <f t="shared" si="22"/>
        <v>0</v>
      </c>
      <c r="AD32" s="370">
        <f t="shared" si="3"/>
        <v>0</v>
      </c>
      <c r="AE32" s="125"/>
      <c r="AF32" s="248"/>
      <c r="AG32" s="249"/>
      <c r="AH32" s="368">
        <f t="shared" si="23"/>
        <v>0</v>
      </c>
      <c r="AI32" s="250"/>
      <c r="AJ32" s="369">
        <f t="shared" si="24"/>
        <v>0</v>
      </c>
      <c r="AK32" s="370">
        <f t="shared" si="4"/>
        <v>0</v>
      </c>
      <c r="AL32" s="125"/>
      <c r="AM32" s="248"/>
      <c r="AN32" s="249"/>
      <c r="AO32" s="368">
        <f t="shared" si="25"/>
        <v>0</v>
      </c>
      <c r="AP32" s="250"/>
      <c r="AQ32" s="369">
        <f t="shared" si="26"/>
        <v>0</v>
      </c>
      <c r="AR32" s="370">
        <f t="shared" si="5"/>
        <v>0</v>
      </c>
      <c r="AS32" s="247"/>
      <c r="AT32" s="248"/>
      <c r="AU32" s="249"/>
      <c r="AV32" s="368">
        <f t="shared" si="6"/>
        <v>0</v>
      </c>
      <c r="AW32" s="250"/>
      <c r="AX32" s="369">
        <f t="shared" si="27"/>
        <v>0</v>
      </c>
      <c r="AY32" s="370">
        <f t="shared" si="7"/>
        <v>0</v>
      </c>
      <c r="AZ32" s="247"/>
      <c r="BA32" s="248"/>
      <c r="BB32" s="249"/>
      <c r="BC32" s="368">
        <f t="shared" si="8"/>
        <v>0</v>
      </c>
      <c r="BD32" s="250"/>
      <c r="BE32" s="369">
        <f t="shared" si="28"/>
        <v>0</v>
      </c>
      <c r="BF32" s="370">
        <f t="shared" si="9"/>
        <v>0</v>
      </c>
      <c r="BG32" s="247"/>
      <c r="BH32" s="248"/>
      <c r="BI32" s="378"/>
      <c r="BJ32" s="368">
        <f t="shared" si="10"/>
        <v>0</v>
      </c>
      <c r="BK32" s="250"/>
      <c r="BL32" s="369">
        <f t="shared" si="29"/>
        <v>0</v>
      </c>
      <c r="BM32" s="370">
        <f t="shared" si="11"/>
        <v>0</v>
      </c>
      <c r="BN32" s="247"/>
      <c r="BO32" s="248"/>
      <c r="BP32" s="249"/>
      <c r="BQ32" s="368">
        <f t="shared" si="12"/>
        <v>0</v>
      </c>
      <c r="BR32" s="250"/>
      <c r="BS32" s="369">
        <f t="shared" si="30"/>
        <v>0</v>
      </c>
      <c r="BT32" s="561">
        <f t="shared" si="13"/>
        <v>0</v>
      </c>
      <c r="BU32" s="382">
        <f t="shared" si="31"/>
        <v>0</v>
      </c>
      <c r="BV32" s="371">
        <f t="shared" si="31"/>
        <v>0</v>
      </c>
      <c r="BW32" s="370">
        <f t="shared" si="31"/>
        <v>0</v>
      </c>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row>
    <row r="33" spans="1:112" ht="20.149999999999999" customHeight="1">
      <c r="A33" s="1173"/>
      <c r="B33" s="1049"/>
      <c r="C33" s="247"/>
      <c r="D33" s="248"/>
      <c r="E33" s="249"/>
      <c r="F33" s="368">
        <f t="shared" si="15"/>
        <v>0</v>
      </c>
      <c r="G33" s="342"/>
      <c r="H33" s="369">
        <f t="shared" si="16"/>
        <v>0</v>
      </c>
      <c r="I33" s="370">
        <f t="shared" si="17"/>
        <v>0</v>
      </c>
      <c r="J33" s="125"/>
      <c r="K33" s="341"/>
      <c r="L33" s="120"/>
      <c r="M33" s="368">
        <f t="shared" si="0"/>
        <v>0</v>
      </c>
      <c r="N33" s="342"/>
      <c r="O33" s="369">
        <f t="shared" si="18"/>
        <v>0</v>
      </c>
      <c r="P33" s="370">
        <f t="shared" si="1"/>
        <v>0</v>
      </c>
      <c r="Q33" s="125"/>
      <c r="R33" s="341"/>
      <c r="S33" s="120"/>
      <c r="T33" s="368">
        <f t="shared" si="19"/>
        <v>0</v>
      </c>
      <c r="U33" s="342"/>
      <c r="V33" s="369">
        <f t="shared" si="20"/>
        <v>0</v>
      </c>
      <c r="W33" s="370">
        <f t="shared" si="2"/>
        <v>0</v>
      </c>
      <c r="X33" s="125"/>
      <c r="Y33" s="341"/>
      <c r="Z33" s="120"/>
      <c r="AA33" s="368">
        <f t="shared" si="21"/>
        <v>0</v>
      </c>
      <c r="AB33" s="342"/>
      <c r="AC33" s="369">
        <f t="shared" si="22"/>
        <v>0</v>
      </c>
      <c r="AD33" s="370">
        <f t="shared" si="3"/>
        <v>0</v>
      </c>
      <c r="AE33" s="125"/>
      <c r="AF33" s="341"/>
      <c r="AG33" s="120"/>
      <c r="AH33" s="368">
        <f t="shared" si="23"/>
        <v>0</v>
      </c>
      <c r="AI33" s="342"/>
      <c r="AJ33" s="369">
        <f t="shared" si="24"/>
        <v>0</v>
      </c>
      <c r="AK33" s="370">
        <f t="shared" si="4"/>
        <v>0</v>
      </c>
      <c r="AL33" s="125"/>
      <c r="AM33" s="248"/>
      <c r="AN33" s="249"/>
      <c r="AO33" s="368">
        <f t="shared" si="25"/>
        <v>0</v>
      </c>
      <c r="AP33" s="250"/>
      <c r="AQ33" s="369">
        <f t="shared" si="26"/>
        <v>0</v>
      </c>
      <c r="AR33" s="370">
        <f t="shared" si="5"/>
        <v>0</v>
      </c>
      <c r="AS33" s="247"/>
      <c r="AT33" s="248"/>
      <c r="AU33" s="249"/>
      <c r="AV33" s="368">
        <f t="shared" si="6"/>
        <v>0</v>
      </c>
      <c r="AW33" s="250"/>
      <c r="AX33" s="369">
        <f t="shared" si="27"/>
        <v>0</v>
      </c>
      <c r="AY33" s="370">
        <f t="shared" si="7"/>
        <v>0</v>
      </c>
      <c r="AZ33" s="247"/>
      <c r="BA33" s="248"/>
      <c r="BB33" s="249"/>
      <c r="BC33" s="368">
        <f t="shared" si="8"/>
        <v>0</v>
      </c>
      <c r="BD33" s="250"/>
      <c r="BE33" s="369">
        <f t="shared" si="28"/>
        <v>0</v>
      </c>
      <c r="BF33" s="370">
        <f t="shared" si="9"/>
        <v>0</v>
      </c>
      <c r="BG33" s="247"/>
      <c r="BH33" s="248"/>
      <c r="BI33" s="378"/>
      <c r="BJ33" s="368">
        <f t="shared" si="10"/>
        <v>0</v>
      </c>
      <c r="BK33" s="250"/>
      <c r="BL33" s="369">
        <f t="shared" si="29"/>
        <v>0</v>
      </c>
      <c r="BM33" s="370">
        <f t="shared" si="11"/>
        <v>0</v>
      </c>
      <c r="BN33" s="247"/>
      <c r="BO33" s="248"/>
      <c r="BP33" s="249"/>
      <c r="BQ33" s="368">
        <f t="shared" si="12"/>
        <v>0</v>
      </c>
      <c r="BR33" s="250"/>
      <c r="BS33" s="369">
        <f t="shared" si="30"/>
        <v>0</v>
      </c>
      <c r="BT33" s="561">
        <f t="shared" si="13"/>
        <v>0</v>
      </c>
      <c r="BU33" s="382">
        <f t="shared" si="31"/>
        <v>0</v>
      </c>
      <c r="BV33" s="371">
        <f t="shared" si="31"/>
        <v>0</v>
      </c>
      <c r="BW33" s="370">
        <f t="shared" si="31"/>
        <v>0</v>
      </c>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row>
    <row r="34" spans="1:112" ht="20.149999999999999" customHeight="1">
      <c r="A34" s="1173"/>
      <c r="B34" s="1049"/>
      <c r="C34" s="247"/>
      <c r="D34" s="248"/>
      <c r="E34" s="249"/>
      <c r="F34" s="368">
        <f t="shared" si="15"/>
        <v>0</v>
      </c>
      <c r="G34" s="250"/>
      <c r="H34" s="369">
        <f t="shared" si="16"/>
        <v>0</v>
      </c>
      <c r="I34" s="370">
        <f t="shared" si="17"/>
        <v>0</v>
      </c>
      <c r="J34" s="247"/>
      <c r="K34" s="248"/>
      <c r="L34" s="249"/>
      <c r="M34" s="368">
        <f t="shared" si="0"/>
        <v>0</v>
      </c>
      <c r="N34" s="250"/>
      <c r="O34" s="369">
        <f t="shared" si="18"/>
        <v>0</v>
      </c>
      <c r="P34" s="370">
        <f t="shared" si="1"/>
        <v>0</v>
      </c>
      <c r="Q34" s="247"/>
      <c r="R34" s="248"/>
      <c r="S34" s="249"/>
      <c r="T34" s="368">
        <f t="shared" si="19"/>
        <v>0</v>
      </c>
      <c r="U34" s="250"/>
      <c r="V34" s="369">
        <f t="shared" si="20"/>
        <v>0</v>
      </c>
      <c r="W34" s="370">
        <f t="shared" si="2"/>
        <v>0</v>
      </c>
      <c r="X34" s="247"/>
      <c r="Y34" s="248"/>
      <c r="Z34" s="249"/>
      <c r="AA34" s="368">
        <f t="shared" si="21"/>
        <v>0</v>
      </c>
      <c r="AB34" s="250"/>
      <c r="AC34" s="369">
        <f t="shared" si="22"/>
        <v>0</v>
      </c>
      <c r="AD34" s="370">
        <f t="shared" si="3"/>
        <v>0</v>
      </c>
      <c r="AE34" s="247"/>
      <c r="AF34" s="248"/>
      <c r="AG34" s="249"/>
      <c r="AH34" s="368">
        <f t="shared" si="23"/>
        <v>0</v>
      </c>
      <c r="AI34" s="250"/>
      <c r="AJ34" s="369">
        <f t="shared" si="24"/>
        <v>0</v>
      </c>
      <c r="AK34" s="370">
        <f t="shared" si="4"/>
        <v>0</v>
      </c>
      <c r="AL34" s="247"/>
      <c r="AM34" s="248"/>
      <c r="AN34" s="249"/>
      <c r="AO34" s="368">
        <f t="shared" si="25"/>
        <v>0</v>
      </c>
      <c r="AP34" s="250"/>
      <c r="AQ34" s="369">
        <f t="shared" si="26"/>
        <v>0</v>
      </c>
      <c r="AR34" s="370">
        <f t="shared" si="5"/>
        <v>0</v>
      </c>
      <c r="AS34" s="247"/>
      <c r="AT34" s="248"/>
      <c r="AU34" s="249"/>
      <c r="AV34" s="368">
        <f t="shared" si="6"/>
        <v>0</v>
      </c>
      <c r="AW34" s="250"/>
      <c r="AX34" s="369">
        <f t="shared" si="27"/>
        <v>0</v>
      </c>
      <c r="AY34" s="370">
        <f t="shared" si="7"/>
        <v>0</v>
      </c>
      <c r="AZ34" s="247"/>
      <c r="BA34" s="248"/>
      <c r="BB34" s="249"/>
      <c r="BC34" s="368">
        <f t="shared" si="8"/>
        <v>0</v>
      </c>
      <c r="BD34" s="250"/>
      <c r="BE34" s="369">
        <f t="shared" si="28"/>
        <v>0</v>
      </c>
      <c r="BF34" s="370">
        <f t="shared" si="9"/>
        <v>0</v>
      </c>
      <c r="BG34" s="247"/>
      <c r="BH34" s="248"/>
      <c r="BI34" s="378"/>
      <c r="BJ34" s="368">
        <f t="shared" si="10"/>
        <v>0</v>
      </c>
      <c r="BK34" s="250"/>
      <c r="BL34" s="369">
        <f t="shared" si="29"/>
        <v>0</v>
      </c>
      <c r="BM34" s="370">
        <f t="shared" si="11"/>
        <v>0</v>
      </c>
      <c r="BN34" s="247"/>
      <c r="BO34" s="248"/>
      <c r="BP34" s="249"/>
      <c r="BQ34" s="368">
        <f t="shared" si="12"/>
        <v>0</v>
      </c>
      <c r="BR34" s="250"/>
      <c r="BS34" s="369">
        <f t="shared" si="30"/>
        <v>0</v>
      </c>
      <c r="BT34" s="561">
        <f t="shared" si="13"/>
        <v>0</v>
      </c>
      <c r="BU34" s="382">
        <f t="shared" si="31"/>
        <v>0</v>
      </c>
      <c r="BV34" s="371">
        <f t="shared" si="31"/>
        <v>0</v>
      </c>
      <c r="BW34" s="370">
        <f t="shared" si="31"/>
        <v>0</v>
      </c>
      <c r="BX34" s="238"/>
      <c r="BY34" s="238"/>
      <c r="BZ34" s="238"/>
      <c r="CA34" s="238"/>
      <c r="CB34" s="238"/>
      <c r="CC34" s="238"/>
      <c r="CD34" s="238"/>
      <c r="CE34" s="238"/>
      <c r="CF34" s="238"/>
      <c r="CG34" s="238"/>
      <c r="CH34" s="238"/>
      <c r="CI34" s="238"/>
      <c r="CJ34" s="238"/>
      <c r="CK34" s="238"/>
      <c r="CL34" s="238"/>
      <c r="CM34" s="238"/>
      <c r="CN34" s="238"/>
      <c r="CO34" s="238"/>
      <c r="CP34" s="238"/>
      <c r="CQ34" s="238"/>
      <c r="CR34" s="238"/>
      <c r="CS34" s="238"/>
      <c r="CT34" s="238"/>
      <c r="CU34" s="238"/>
      <c r="CV34" s="238"/>
      <c r="CW34" s="238"/>
      <c r="CX34" s="238"/>
      <c r="CY34" s="238"/>
      <c r="CZ34" s="238"/>
      <c r="DA34" s="238"/>
      <c r="DB34" s="238"/>
      <c r="DC34" s="238"/>
      <c r="DD34" s="238"/>
      <c r="DE34" s="238"/>
      <c r="DF34" s="238"/>
      <c r="DG34" s="238"/>
      <c r="DH34" s="238"/>
    </row>
    <row r="35" spans="1:112" ht="20.149999999999999" customHeight="1">
      <c r="A35" s="1173"/>
      <c r="B35" s="1049"/>
      <c r="C35" s="247"/>
      <c r="D35" s="248"/>
      <c r="E35" s="249"/>
      <c r="F35" s="368">
        <f t="shared" si="15"/>
        <v>0</v>
      </c>
      <c r="G35" s="250"/>
      <c r="H35" s="369">
        <f t="shared" si="16"/>
        <v>0</v>
      </c>
      <c r="I35" s="370">
        <f t="shared" si="17"/>
        <v>0</v>
      </c>
      <c r="J35" s="247"/>
      <c r="K35" s="248"/>
      <c r="L35" s="249"/>
      <c r="M35" s="368">
        <f t="shared" si="0"/>
        <v>0</v>
      </c>
      <c r="N35" s="250"/>
      <c r="O35" s="369">
        <f t="shared" si="18"/>
        <v>0</v>
      </c>
      <c r="P35" s="370">
        <f t="shared" si="1"/>
        <v>0</v>
      </c>
      <c r="Q35" s="247"/>
      <c r="R35" s="248"/>
      <c r="S35" s="249"/>
      <c r="T35" s="368">
        <f t="shared" si="19"/>
        <v>0</v>
      </c>
      <c r="U35" s="250"/>
      <c r="V35" s="369">
        <f t="shared" si="20"/>
        <v>0</v>
      </c>
      <c r="W35" s="370">
        <f t="shared" si="2"/>
        <v>0</v>
      </c>
      <c r="X35" s="247"/>
      <c r="Y35" s="248"/>
      <c r="Z35" s="249"/>
      <c r="AA35" s="368">
        <f t="shared" si="21"/>
        <v>0</v>
      </c>
      <c r="AB35" s="250"/>
      <c r="AC35" s="369">
        <f t="shared" si="22"/>
        <v>0</v>
      </c>
      <c r="AD35" s="370">
        <f t="shared" si="3"/>
        <v>0</v>
      </c>
      <c r="AE35" s="247"/>
      <c r="AF35" s="248"/>
      <c r="AG35" s="249"/>
      <c r="AH35" s="368">
        <f t="shared" si="23"/>
        <v>0</v>
      </c>
      <c r="AI35" s="250"/>
      <c r="AJ35" s="369">
        <f t="shared" si="24"/>
        <v>0</v>
      </c>
      <c r="AK35" s="370">
        <f t="shared" si="4"/>
        <v>0</v>
      </c>
      <c r="AL35" s="247"/>
      <c r="AM35" s="248"/>
      <c r="AN35" s="249"/>
      <c r="AO35" s="368">
        <f t="shared" si="25"/>
        <v>0</v>
      </c>
      <c r="AP35" s="250"/>
      <c r="AQ35" s="369">
        <f t="shared" si="26"/>
        <v>0</v>
      </c>
      <c r="AR35" s="370">
        <f t="shared" si="5"/>
        <v>0</v>
      </c>
      <c r="AS35" s="247"/>
      <c r="AT35" s="248"/>
      <c r="AU35" s="249"/>
      <c r="AV35" s="368">
        <f t="shared" si="6"/>
        <v>0</v>
      </c>
      <c r="AW35" s="250"/>
      <c r="AX35" s="369">
        <f t="shared" si="27"/>
        <v>0</v>
      </c>
      <c r="AY35" s="370">
        <f t="shared" si="7"/>
        <v>0</v>
      </c>
      <c r="AZ35" s="247"/>
      <c r="BA35" s="248"/>
      <c r="BB35" s="249"/>
      <c r="BC35" s="368">
        <f t="shared" si="8"/>
        <v>0</v>
      </c>
      <c r="BD35" s="250"/>
      <c r="BE35" s="369">
        <f t="shared" si="28"/>
        <v>0</v>
      </c>
      <c r="BF35" s="370">
        <f t="shared" si="9"/>
        <v>0</v>
      </c>
      <c r="BG35" s="247"/>
      <c r="BH35" s="248"/>
      <c r="BI35" s="378"/>
      <c r="BJ35" s="368">
        <f t="shared" si="10"/>
        <v>0</v>
      </c>
      <c r="BK35" s="250"/>
      <c r="BL35" s="369">
        <f t="shared" si="29"/>
        <v>0</v>
      </c>
      <c r="BM35" s="370">
        <f t="shared" si="11"/>
        <v>0</v>
      </c>
      <c r="BN35" s="247"/>
      <c r="BO35" s="248"/>
      <c r="BP35" s="249"/>
      <c r="BQ35" s="368">
        <f t="shared" si="12"/>
        <v>0</v>
      </c>
      <c r="BR35" s="250"/>
      <c r="BS35" s="369">
        <f t="shared" si="30"/>
        <v>0</v>
      </c>
      <c r="BT35" s="561">
        <f t="shared" si="13"/>
        <v>0</v>
      </c>
      <c r="BU35" s="382">
        <f t="shared" si="31"/>
        <v>0</v>
      </c>
      <c r="BV35" s="371">
        <f t="shared" si="31"/>
        <v>0</v>
      </c>
      <c r="BW35" s="370">
        <f t="shared" si="31"/>
        <v>0</v>
      </c>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row>
    <row r="36" spans="1:112" ht="20.149999999999999" customHeight="1">
      <c r="A36" s="1173"/>
      <c r="B36" s="1049"/>
      <c r="C36" s="247"/>
      <c r="D36" s="248"/>
      <c r="E36" s="249"/>
      <c r="F36" s="368">
        <f t="shared" si="15"/>
        <v>0</v>
      </c>
      <c r="G36" s="250"/>
      <c r="H36" s="369">
        <f t="shared" si="16"/>
        <v>0</v>
      </c>
      <c r="I36" s="370">
        <f t="shared" si="17"/>
        <v>0</v>
      </c>
      <c r="J36" s="247"/>
      <c r="K36" s="341"/>
      <c r="L36" s="249"/>
      <c r="M36" s="368">
        <f t="shared" si="0"/>
        <v>0</v>
      </c>
      <c r="N36" s="342"/>
      <c r="O36" s="369">
        <f t="shared" si="18"/>
        <v>0</v>
      </c>
      <c r="P36" s="370">
        <f t="shared" si="1"/>
        <v>0</v>
      </c>
      <c r="Q36" s="125"/>
      <c r="R36" s="248"/>
      <c r="S36" s="249"/>
      <c r="T36" s="368">
        <f t="shared" si="19"/>
        <v>0</v>
      </c>
      <c r="U36" s="250"/>
      <c r="V36" s="369">
        <f t="shared" si="20"/>
        <v>0</v>
      </c>
      <c r="W36" s="370">
        <f t="shared" si="2"/>
        <v>0</v>
      </c>
      <c r="X36" s="247"/>
      <c r="Y36" s="248"/>
      <c r="Z36" s="120"/>
      <c r="AA36" s="368">
        <f t="shared" si="21"/>
        <v>0</v>
      </c>
      <c r="AB36" s="250"/>
      <c r="AC36" s="369">
        <f t="shared" si="22"/>
        <v>0</v>
      </c>
      <c r="AD36" s="370">
        <f t="shared" si="3"/>
        <v>0</v>
      </c>
      <c r="AE36" s="247"/>
      <c r="AF36" s="341"/>
      <c r="AG36" s="249"/>
      <c r="AH36" s="368">
        <f t="shared" si="23"/>
        <v>0</v>
      </c>
      <c r="AI36" s="342"/>
      <c r="AJ36" s="369">
        <f t="shared" si="24"/>
        <v>0</v>
      </c>
      <c r="AK36" s="370">
        <f t="shared" si="4"/>
        <v>0</v>
      </c>
      <c r="AL36" s="125"/>
      <c r="AM36" s="248"/>
      <c r="AN36" s="249"/>
      <c r="AO36" s="368">
        <f t="shared" si="25"/>
        <v>0</v>
      </c>
      <c r="AP36" s="250"/>
      <c r="AQ36" s="369">
        <f t="shared" si="26"/>
        <v>0</v>
      </c>
      <c r="AR36" s="370">
        <f t="shared" si="5"/>
        <v>0</v>
      </c>
      <c r="AS36" s="247"/>
      <c r="AT36" s="248"/>
      <c r="AU36" s="249"/>
      <c r="AV36" s="368">
        <f t="shared" si="6"/>
        <v>0</v>
      </c>
      <c r="AW36" s="250"/>
      <c r="AX36" s="369">
        <f t="shared" si="27"/>
        <v>0</v>
      </c>
      <c r="AY36" s="370">
        <f t="shared" si="7"/>
        <v>0</v>
      </c>
      <c r="AZ36" s="247"/>
      <c r="BA36" s="248"/>
      <c r="BB36" s="249"/>
      <c r="BC36" s="368">
        <f t="shared" si="8"/>
        <v>0</v>
      </c>
      <c r="BD36" s="250"/>
      <c r="BE36" s="369">
        <f t="shared" si="28"/>
        <v>0</v>
      </c>
      <c r="BF36" s="370">
        <f t="shared" si="9"/>
        <v>0</v>
      </c>
      <c r="BG36" s="247"/>
      <c r="BH36" s="248"/>
      <c r="BI36" s="378"/>
      <c r="BJ36" s="368">
        <f t="shared" si="10"/>
        <v>0</v>
      </c>
      <c r="BK36" s="250"/>
      <c r="BL36" s="369">
        <f t="shared" si="29"/>
        <v>0</v>
      </c>
      <c r="BM36" s="370">
        <f t="shared" si="11"/>
        <v>0</v>
      </c>
      <c r="BN36" s="247"/>
      <c r="BO36" s="248"/>
      <c r="BP36" s="249"/>
      <c r="BQ36" s="368">
        <f t="shared" si="12"/>
        <v>0</v>
      </c>
      <c r="BR36" s="250"/>
      <c r="BS36" s="369">
        <f t="shared" si="30"/>
        <v>0</v>
      </c>
      <c r="BT36" s="561">
        <f t="shared" si="13"/>
        <v>0</v>
      </c>
      <c r="BU36" s="382">
        <f t="shared" si="31"/>
        <v>0</v>
      </c>
      <c r="BV36" s="371">
        <f t="shared" si="31"/>
        <v>0</v>
      </c>
      <c r="BW36" s="370">
        <f t="shared" si="31"/>
        <v>0</v>
      </c>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row>
    <row r="37" spans="1:112" ht="20.149999999999999" customHeight="1">
      <c r="A37" s="1173"/>
      <c r="B37" s="1049"/>
      <c r="C37" s="247"/>
      <c r="D37" s="248"/>
      <c r="E37" s="249"/>
      <c r="F37" s="368">
        <f t="shared" si="15"/>
        <v>0</v>
      </c>
      <c r="G37" s="250"/>
      <c r="H37" s="369">
        <f t="shared" si="16"/>
        <v>0</v>
      </c>
      <c r="I37" s="370">
        <f t="shared" si="17"/>
        <v>0</v>
      </c>
      <c r="J37" s="247"/>
      <c r="K37" s="341"/>
      <c r="L37" s="249"/>
      <c r="M37" s="368">
        <f t="shared" si="0"/>
        <v>0</v>
      </c>
      <c r="N37" s="342"/>
      <c r="O37" s="369">
        <f t="shared" si="18"/>
        <v>0</v>
      </c>
      <c r="P37" s="370">
        <f t="shared" si="1"/>
        <v>0</v>
      </c>
      <c r="Q37" s="125"/>
      <c r="R37" s="248"/>
      <c r="S37" s="249"/>
      <c r="T37" s="368">
        <f t="shared" si="19"/>
        <v>0</v>
      </c>
      <c r="U37" s="250"/>
      <c r="V37" s="369">
        <f t="shared" si="20"/>
        <v>0</v>
      </c>
      <c r="W37" s="370">
        <f t="shared" si="2"/>
        <v>0</v>
      </c>
      <c r="X37" s="247"/>
      <c r="Y37" s="248"/>
      <c r="Z37" s="120"/>
      <c r="AA37" s="368">
        <f t="shared" si="21"/>
        <v>0</v>
      </c>
      <c r="AB37" s="250"/>
      <c r="AC37" s="369">
        <f t="shared" si="22"/>
        <v>0</v>
      </c>
      <c r="AD37" s="370">
        <f t="shared" si="3"/>
        <v>0</v>
      </c>
      <c r="AE37" s="247"/>
      <c r="AF37" s="341"/>
      <c r="AG37" s="249"/>
      <c r="AH37" s="368">
        <f t="shared" si="23"/>
        <v>0</v>
      </c>
      <c r="AI37" s="342"/>
      <c r="AJ37" s="369">
        <f t="shared" si="24"/>
        <v>0</v>
      </c>
      <c r="AK37" s="370">
        <f t="shared" si="4"/>
        <v>0</v>
      </c>
      <c r="AL37" s="125"/>
      <c r="AM37" s="248"/>
      <c r="AN37" s="249"/>
      <c r="AO37" s="368">
        <f t="shared" si="25"/>
        <v>0</v>
      </c>
      <c r="AP37" s="250"/>
      <c r="AQ37" s="369">
        <f t="shared" si="26"/>
        <v>0</v>
      </c>
      <c r="AR37" s="370">
        <f t="shared" si="5"/>
        <v>0</v>
      </c>
      <c r="AS37" s="247"/>
      <c r="AT37" s="248"/>
      <c r="AU37" s="249"/>
      <c r="AV37" s="368">
        <f t="shared" si="6"/>
        <v>0</v>
      </c>
      <c r="AW37" s="250"/>
      <c r="AX37" s="369">
        <f t="shared" si="27"/>
        <v>0</v>
      </c>
      <c r="AY37" s="370">
        <f t="shared" si="7"/>
        <v>0</v>
      </c>
      <c r="AZ37" s="247"/>
      <c r="BA37" s="248"/>
      <c r="BB37" s="249"/>
      <c r="BC37" s="368">
        <f t="shared" si="8"/>
        <v>0</v>
      </c>
      <c r="BD37" s="250"/>
      <c r="BE37" s="369">
        <f t="shared" si="28"/>
        <v>0</v>
      </c>
      <c r="BF37" s="370">
        <f t="shared" si="9"/>
        <v>0</v>
      </c>
      <c r="BG37" s="247"/>
      <c r="BH37" s="248"/>
      <c r="BI37" s="378"/>
      <c r="BJ37" s="368">
        <f t="shared" si="10"/>
        <v>0</v>
      </c>
      <c r="BK37" s="250"/>
      <c r="BL37" s="369">
        <f t="shared" si="29"/>
        <v>0</v>
      </c>
      <c r="BM37" s="370">
        <f t="shared" si="11"/>
        <v>0</v>
      </c>
      <c r="BN37" s="247"/>
      <c r="BO37" s="248"/>
      <c r="BP37" s="249"/>
      <c r="BQ37" s="368">
        <f t="shared" si="12"/>
        <v>0</v>
      </c>
      <c r="BR37" s="250"/>
      <c r="BS37" s="369">
        <f t="shared" si="30"/>
        <v>0</v>
      </c>
      <c r="BT37" s="561">
        <f t="shared" si="13"/>
        <v>0</v>
      </c>
      <c r="BU37" s="382">
        <f t="shared" si="31"/>
        <v>0</v>
      </c>
      <c r="BV37" s="371">
        <f t="shared" si="31"/>
        <v>0</v>
      </c>
      <c r="BW37" s="370">
        <f t="shared" si="31"/>
        <v>0</v>
      </c>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row>
    <row r="38" spans="1:112" ht="20.149999999999999" customHeight="1">
      <c r="A38" s="1173"/>
      <c r="B38" s="1049"/>
      <c r="C38" s="247"/>
      <c r="D38" s="248"/>
      <c r="E38" s="249"/>
      <c r="F38" s="368">
        <f t="shared" si="15"/>
        <v>0</v>
      </c>
      <c r="G38" s="250"/>
      <c r="H38" s="369">
        <f t="shared" si="16"/>
        <v>0</v>
      </c>
      <c r="I38" s="370">
        <f t="shared" si="17"/>
        <v>0</v>
      </c>
      <c r="J38" s="247"/>
      <c r="K38" s="341"/>
      <c r="L38" s="249"/>
      <c r="M38" s="368">
        <f t="shared" si="0"/>
        <v>0</v>
      </c>
      <c r="N38" s="342"/>
      <c r="O38" s="369">
        <f t="shared" si="18"/>
        <v>0</v>
      </c>
      <c r="P38" s="370">
        <f t="shared" si="1"/>
        <v>0</v>
      </c>
      <c r="Q38" s="125"/>
      <c r="R38" s="248"/>
      <c r="S38" s="249"/>
      <c r="T38" s="368">
        <f t="shared" si="19"/>
        <v>0</v>
      </c>
      <c r="U38" s="250"/>
      <c r="V38" s="369">
        <f t="shared" si="20"/>
        <v>0</v>
      </c>
      <c r="W38" s="370">
        <f t="shared" si="2"/>
        <v>0</v>
      </c>
      <c r="X38" s="247"/>
      <c r="Y38" s="248"/>
      <c r="Z38" s="120"/>
      <c r="AA38" s="368">
        <f t="shared" si="21"/>
        <v>0</v>
      </c>
      <c r="AB38" s="250"/>
      <c r="AC38" s="369">
        <f t="shared" si="22"/>
        <v>0</v>
      </c>
      <c r="AD38" s="370">
        <f t="shared" si="3"/>
        <v>0</v>
      </c>
      <c r="AE38" s="247"/>
      <c r="AF38" s="341"/>
      <c r="AG38" s="249"/>
      <c r="AH38" s="368">
        <f t="shared" si="23"/>
        <v>0</v>
      </c>
      <c r="AI38" s="342"/>
      <c r="AJ38" s="369">
        <f t="shared" si="24"/>
        <v>0</v>
      </c>
      <c r="AK38" s="370">
        <f t="shared" si="4"/>
        <v>0</v>
      </c>
      <c r="AL38" s="125"/>
      <c r="AM38" s="248"/>
      <c r="AN38" s="249"/>
      <c r="AO38" s="368">
        <f t="shared" si="25"/>
        <v>0</v>
      </c>
      <c r="AP38" s="250"/>
      <c r="AQ38" s="369">
        <f t="shared" si="26"/>
        <v>0</v>
      </c>
      <c r="AR38" s="370">
        <f t="shared" si="5"/>
        <v>0</v>
      </c>
      <c r="AS38" s="247"/>
      <c r="AT38" s="248"/>
      <c r="AU38" s="249"/>
      <c r="AV38" s="368">
        <f t="shared" si="6"/>
        <v>0</v>
      </c>
      <c r="AW38" s="250"/>
      <c r="AX38" s="369">
        <f t="shared" si="27"/>
        <v>0</v>
      </c>
      <c r="AY38" s="370">
        <f t="shared" si="7"/>
        <v>0</v>
      </c>
      <c r="AZ38" s="247"/>
      <c r="BA38" s="248"/>
      <c r="BB38" s="249"/>
      <c r="BC38" s="368">
        <f t="shared" si="8"/>
        <v>0</v>
      </c>
      <c r="BD38" s="250"/>
      <c r="BE38" s="369">
        <f t="shared" si="28"/>
        <v>0</v>
      </c>
      <c r="BF38" s="370">
        <f t="shared" si="9"/>
        <v>0</v>
      </c>
      <c r="BG38" s="247"/>
      <c r="BH38" s="248"/>
      <c r="BI38" s="378"/>
      <c r="BJ38" s="368">
        <f t="shared" si="10"/>
        <v>0</v>
      </c>
      <c r="BK38" s="250"/>
      <c r="BL38" s="369">
        <f t="shared" si="29"/>
        <v>0</v>
      </c>
      <c r="BM38" s="370">
        <f t="shared" si="11"/>
        <v>0</v>
      </c>
      <c r="BN38" s="247"/>
      <c r="BO38" s="248"/>
      <c r="BP38" s="249"/>
      <c r="BQ38" s="368">
        <f t="shared" si="12"/>
        <v>0</v>
      </c>
      <c r="BR38" s="250"/>
      <c r="BS38" s="369">
        <f t="shared" si="30"/>
        <v>0</v>
      </c>
      <c r="BT38" s="561">
        <f t="shared" si="13"/>
        <v>0</v>
      </c>
      <c r="BU38" s="382">
        <f t="shared" si="31"/>
        <v>0</v>
      </c>
      <c r="BV38" s="371">
        <f t="shared" si="31"/>
        <v>0</v>
      </c>
      <c r="BW38" s="370">
        <f t="shared" si="31"/>
        <v>0</v>
      </c>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row>
    <row r="39" spans="1:112" ht="20.149999999999999" customHeight="1">
      <c r="A39" s="1173"/>
      <c r="B39" s="1049"/>
      <c r="C39" s="247"/>
      <c r="D39" s="248"/>
      <c r="E39" s="249"/>
      <c r="F39" s="368">
        <f t="shared" si="15"/>
        <v>0</v>
      </c>
      <c r="G39" s="250"/>
      <c r="H39" s="369">
        <f t="shared" si="16"/>
        <v>0</v>
      </c>
      <c r="I39" s="370">
        <f t="shared" si="17"/>
        <v>0</v>
      </c>
      <c r="J39" s="247"/>
      <c r="K39" s="341"/>
      <c r="L39" s="249"/>
      <c r="M39" s="368">
        <f t="shared" si="0"/>
        <v>0</v>
      </c>
      <c r="N39" s="342"/>
      <c r="O39" s="369">
        <f t="shared" si="18"/>
        <v>0</v>
      </c>
      <c r="P39" s="370">
        <f t="shared" si="1"/>
        <v>0</v>
      </c>
      <c r="Q39" s="125"/>
      <c r="R39" s="248"/>
      <c r="S39" s="249"/>
      <c r="T39" s="368">
        <f t="shared" si="19"/>
        <v>0</v>
      </c>
      <c r="U39" s="250"/>
      <c r="V39" s="369">
        <f t="shared" si="20"/>
        <v>0</v>
      </c>
      <c r="W39" s="370">
        <f t="shared" si="2"/>
        <v>0</v>
      </c>
      <c r="X39" s="247"/>
      <c r="Y39" s="248"/>
      <c r="Z39" s="120"/>
      <c r="AA39" s="368">
        <f t="shared" si="21"/>
        <v>0</v>
      </c>
      <c r="AB39" s="250"/>
      <c r="AC39" s="369">
        <f t="shared" si="22"/>
        <v>0</v>
      </c>
      <c r="AD39" s="370">
        <f t="shared" si="3"/>
        <v>0</v>
      </c>
      <c r="AE39" s="247"/>
      <c r="AF39" s="341"/>
      <c r="AG39" s="249"/>
      <c r="AH39" s="368">
        <f t="shared" si="23"/>
        <v>0</v>
      </c>
      <c r="AI39" s="342"/>
      <c r="AJ39" s="369">
        <f t="shared" si="24"/>
        <v>0</v>
      </c>
      <c r="AK39" s="370">
        <f t="shared" si="4"/>
        <v>0</v>
      </c>
      <c r="AL39" s="125"/>
      <c r="AM39" s="248"/>
      <c r="AN39" s="249"/>
      <c r="AO39" s="368">
        <f t="shared" si="25"/>
        <v>0</v>
      </c>
      <c r="AP39" s="250"/>
      <c r="AQ39" s="369">
        <f t="shared" si="26"/>
        <v>0</v>
      </c>
      <c r="AR39" s="370">
        <f t="shared" si="5"/>
        <v>0</v>
      </c>
      <c r="AS39" s="247"/>
      <c r="AT39" s="248"/>
      <c r="AU39" s="249"/>
      <c r="AV39" s="368">
        <f t="shared" si="6"/>
        <v>0</v>
      </c>
      <c r="AW39" s="250"/>
      <c r="AX39" s="369">
        <f t="shared" si="27"/>
        <v>0</v>
      </c>
      <c r="AY39" s="370">
        <f t="shared" si="7"/>
        <v>0</v>
      </c>
      <c r="AZ39" s="247"/>
      <c r="BA39" s="248"/>
      <c r="BB39" s="249"/>
      <c r="BC39" s="368">
        <f t="shared" si="8"/>
        <v>0</v>
      </c>
      <c r="BD39" s="250"/>
      <c r="BE39" s="369">
        <f t="shared" si="28"/>
        <v>0</v>
      </c>
      <c r="BF39" s="370">
        <f t="shared" si="9"/>
        <v>0</v>
      </c>
      <c r="BG39" s="247"/>
      <c r="BH39" s="248"/>
      <c r="BI39" s="378"/>
      <c r="BJ39" s="368">
        <f t="shared" si="10"/>
        <v>0</v>
      </c>
      <c r="BK39" s="250"/>
      <c r="BL39" s="369">
        <f t="shared" si="29"/>
        <v>0</v>
      </c>
      <c r="BM39" s="370">
        <f t="shared" si="11"/>
        <v>0</v>
      </c>
      <c r="BN39" s="247"/>
      <c r="BO39" s="248"/>
      <c r="BP39" s="249"/>
      <c r="BQ39" s="368">
        <f t="shared" si="12"/>
        <v>0</v>
      </c>
      <c r="BR39" s="250"/>
      <c r="BS39" s="369">
        <f t="shared" si="30"/>
        <v>0</v>
      </c>
      <c r="BT39" s="561">
        <f t="shared" si="13"/>
        <v>0</v>
      </c>
      <c r="BU39" s="382">
        <f t="shared" si="31"/>
        <v>0</v>
      </c>
      <c r="BV39" s="371">
        <f t="shared" si="31"/>
        <v>0</v>
      </c>
      <c r="BW39" s="370">
        <f t="shared" si="31"/>
        <v>0</v>
      </c>
      <c r="BX39" s="238"/>
      <c r="BY39" s="238"/>
      <c r="BZ39" s="238"/>
      <c r="CA39" s="238"/>
      <c r="CB39" s="238"/>
      <c r="CC39" s="238"/>
      <c r="CD39" s="238"/>
      <c r="CE39" s="238"/>
      <c r="CF39" s="238"/>
      <c r="CG39" s="238"/>
      <c r="CH39" s="238"/>
      <c r="CI39" s="238"/>
      <c r="CJ39" s="238"/>
      <c r="CK39" s="238"/>
      <c r="CL39" s="238"/>
      <c r="CM39" s="238"/>
      <c r="CN39" s="238"/>
      <c r="CO39" s="238"/>
      <c r="CP39" s="238"/>
      <c r="CQ39" s="238"/>
      <c r="CR39" s="238"/>
      <c r="CS39" s="238"/>
      <c r="CT39" s="238"/>
      <c r="CU39" s="238"/>
      <c r="CV39" s="238"/>
      <c r="CW39" s="238"/>
      <c r="CX39" s="238"/>
      <c r="CY39" s="238"/>
      <c r="CZ39" s="238"/>
      <c r="DA39" s="238"/>
      <c r="DB39" s="238"/>
      <c r="DC39" s="238"/>
      <c r="DD39" s="238"/>
      <c r="DE39" s="238"/>
      <c r="DF39" s="238"/>
      <c r="DG39" s="238"/>
      <c r="DH39" s="238"/>
    </row>
    <row r="40" spans="1:112" ht="20.149999999999999" customHeight="1">
      <c r="A40" s="1173"/>
      <c r="B40" s="1049"/>
      <c r="C40" s="247"/>
      <c r="D40" s="248"/>
      <c r="E40" s="249"/>
      <c r="F40" s="368">
        <f t="shared" si="15"/>
        <v>0</v>
      </c>
      <c r="G40" s="250"/>
      <c r="H40" s="369">
        <f t="shared" si="16"/>
        <v>0</v>
      </c>
      <c r="I40" s="370">
        <f t="shared" si="17"/>
        <v>0</v>
      </c>
      <c r="J40" s="247"/>
      <c r="K40" s="341"/>
      <c r="L40" s="249"/>
      <c r="M40" s="368">
        <f t="shared" si="0"/>
        <v>0</v>
      </c>
      <c r="N40" s="342"/>
      <c r="O40" s="369">
        <f t="shared" si="18"/>
        <v>0</v>
      </c>
      <c r="P40" s="370">
        <f t="shared" si="1"/>
        <v>0</v>
      </c>
      <c r="Q40" s="125"/>
      <c r="R40" s="248"/>
      <c r="S40" s="249"/>
      <c r="T40" s="368">
        <f t="shared" si="19"/>
        <v>0</v>
      </c>
      <c r="U40" s="250"/>
      <c r="V40" s="369">
        <f t="shared" si="20"/>
        <v>0</v>
      </c>
      <c r="W40" s="370">
        <f t="shared" si="2"/>
        <v>0</v>
      </c>
      <c r="X40" s="247"/>
      <c r="Y40" s="248"/>
      <c r="Z40" s="120"/>
      <c r="AA40" s="368">
        <f t="shared" si="21"/>
        <v>0</v>
      </c>
      <c r="AB40" s="250"/>
      <c r="AC40" s="369">
        <f t="shared" si="22"/>
        <v>0</v>
      </c>
      <c r="AD40" s="370">
        <f t="shared" si="3"/>
        <v>0</v>
      </c>
      <c r="AE40" s="247"/>
      <c r="AF40" s="341"/>
      <c r="AG40" s="249"/>
      <c r="AH40" s="368">
        <f t="shared" si="23"/>
        <v>0</v>
      </c>
      <c r="AI40" s="342"/>
      <c r="AJ40" s="369">
        <f t="shared" si="24"/>
        <v>0</v>
      </c>
      <c r="AK40" s="370">
        <f t="shared" si="4"/>
        <v>0</v>
      </c>
      <c r="AL40" s="125"/>
      <c r="AM40" s="248"/>
      <c r="AN40" s="249"/>
      <c r="AO40" s="368">
        <f t="shared" si="25"/>
        <v>0</v>
      </c>
      <c r="AP40" s="250"/>
      <c r="AQ40" s="369">
        <f t="shared" si="26"/>
        <v>0</v>
      </c>
      <c r="AR40" s="370">
        <f t="shared" si="5"/>
        <v>0</v>
      </c>
      <c r="AS40" s="247"/>
      <c r="AT40" s="248"/>
      <c r="AU40" s="249"/>
      <c r="AV40" s="368">
        <f t="shared" si="6"/>
        <v>0</v>
      </c>
      <c r="AW40" s="250"/>
      <c r="AX40" s="369">
        <f t="shared" si="27"/>
        <v>0</v>
      </c>
      <c r="AY40" s="370">
        <f t="shared" si="7"/>
        <v>0</v>
      </c>
      <c r="AZ40" s="247"/>
      <c r="BA40" s="248"/>
      <c r="BB40" s="249"/>
      <c r="BC40" s="368">
        <f t="shared" si="8"/>
        <v>0</v>
      </c>
      <c r="BD40" s="250"/>
      <c r="BE40" s="369">
        <f t="shared" si="28"/>
        <v>0</v>
      </c>
      <c r="BF40" s="370">
        <f t="shared" si="9"/>
        <v>0</v>
      </c>
      <c r="BG40" s="247"/>
      <c r="BH40" s="248"/>
      <c r="BI40" s="378"/>
      <c r="BJ40" s="368">
        <f t="shared" si="10"/>
        <v>0</v>
      </c>
      <c r="BK40" s="250"/>
      <c r="BL40" s="369">
        <f t="shared" si="29"/>
        <v>0</v>
      </c>
      <c r="BM40" s="370">
        <f t="shared" si="11"/>
        <v>0</v>
      </c>
      <c r="BN40" s="247"/>
      <c r="BO40" s="248"/>
      <c r="BP40" s="249"/>
      <c r="BQ40" s="368">
        <f t="shared" si="12"/>
        <v>0</v>
      </c>
      <c r="BR40" s="250"/>
      <c r="BS40" s="369">
        <f t="shared" si="30"/>
        <v>0</v>
      </c>
      <c r="BT40" s="561">
        <f t="shared" si="13"/>
        <v>0</v>
      </c>
      <c r="BU40" s="382">
        <f t="shared" si="31"/>
        <v>0</v>
      </c>
      <c r="BV40" s="371">
        <f t="shared" si="31"/>
        <v>0</v>
      </c>
      <c r="BW40" s="370">
        <f t="shared" si="31"/>
        <v>0</v>
      </c>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row>
    <row r="41" spans="1:112" ht="20.149999999999999" customHeight="1">
      <c r="A41" s="1173"/>
      <c r="B41" s="1049"/>
      <c r="C41" s="247"/>
      <c r="D41" s="248"/>
      <c r="E41" s="249"/>
      <c r="F41" s="368">
        <f t="shared" si="15"/>
        <v>0</v>
      </c>
      <c r="G41" s="250"/>
      <c r="H41" s="369">
        <f t="shared" si="16"/>
        <v>0</v>
      </c>
      <c r="I41" s="370">
        <f t="shared" si="17"/>
        <v>0</v>
      </c>
      <c r="J41" s="247"/>
      <c r="K41" s="341"/>
      <c r="L41" s="249"/>
      <c r="M41" s="368">
        <f t="shared" si="0"/>
        <v>0</v>
      </c>
      <c r="N41" s="342"/>
      <c r="O41" s="369">
        <f t="shared" si="18"/>
        <v>0</v>
      </c>
      <c r="P41" s="370">
        <f t="shared" si="1"/>
        <v>0</v>
      </c>
      <c r="Q41" s="125"/>
      <c r="R41" s="248"/>
      <c r="S41" s="249"/>
      <c r="T41" s="368">
        <f t="shared" si="19"/>
        <v>0</v>
      </c>
      <c r="U41" s="250"/>
      <c r="V41" s="369">
        <f t="shared" si="20"/>
        <v>0</v>
      </c>
      <c r="W41" s="370">
        <f t="shared" si="2"/>
        <v>0</v>
      </c>
      <c r="X41" s="247"/>
      <c r="Y41" s="248"/>
      <c r="Z41" s="120"/>
      <c r="AA41" s="368">
        <f t="shared" si="21"/>
        <v>0</v>
      </c>
      <c r="AB41" s="250"/>
      <c r="AC41" s="369">
        <f t="shared" si="22"/>
        <v>0</v>
      </c>
      <c r="AD41" s="370">
        <f t="shared" si="3"/>
        <v>0</v>
      </c>
      <c r="AE41" s="247"/>
      <c r="AF41" s="341"/>
      <c r="AG41" s="249"/>
      <c r="AH41" s="368">
        <f t="shared" si="23"/>
        <v>0</v>
      </c>
      <c r="AI41" s="342"/>
      <c r="AJ41" s="369">
        <f t="shared" si="24"/>
        <v>0</v>
      </c>
      <c r="AK41" s="370">
        <f t="shared" si="4"/>
        <v>0</v>
      </c>
      <c r="AL41" s="125"/>
      <c r="AM41" s="248"/>
      <c r="AN41" s="249"/>
      <c r="AO41" s="368">
        <f t="shared" si="25"/>
        <v>0</v>
      </c>
      <c r="AP41" s="250"/>
      <c r="AQ41" s="369">
        <f t="shared" si="26"/>
        <v>0</v>
      </c>
      <c r="AR41" s="370">
        <f t="shared" si="5"/>
        <v>0</v>
      </c>
      <c r="AS41" s="247"/>
      <c r="AT41" s="248"/>
      <c r="AU41" s="249"/>
      <c r="AV41" s="368">
        <f t="shared" si="6"/>
        <v>0</v>
      </c>
      <c r="AW41" s="250"/>
      <c r="AX41" s="369">
        <f t="shared" si="27"/>
        <v>0</v>
      </c>
      <c r="AY41" s="370">
        <f t="shared" si="7"/>
        <v>0</v>
      </c>
      <c r="AZ41" s="247"/>
      <c r="BA41" s="248"/>
      <c r="BB41" s="249"/>
      <c r="BC41" s="368">
        <f t="shared" si="8"/>
        <v>0</v>
      </c>
      <c r="BD41" s="250"/>
      <c r="BE41" s="369">
        <f t="shared" si="28"/>
        <v>0</v>
      </c>
      <c r="BF41" s="370">
        <f t="shared" si="9"/>
        <v>0</v>
      </c>
      <c r="BG41" s="247"/>
      <c r="BH41" s="248"/>
      <c r="BI41" s="378"/>
      <c r="BJ41" s="368">
        <f t="shared" si="10"/>
        <v>0</v>
      </c>
      <c r="BK41" s="250"/>
      <c r="BL41" s="369">
        <f t="shared" si="29"/>
        <v>0</v>
      </c>
      <c r="BM41" s="370">
        <f t="shared" si="11"/>
        <v>0</v>
      </c>
      <c r="BN41" s="247"/>
      <c r="BO41" s="248"/>
      <c r="BP41" s="249"/>
      <c r="BQ41" s="368">
        <f t="shared" si="12"/>
        <v>0</v>
      </c>
      <c r="BR41" s="250"/>
      <c r="BS41" s="369">
        <f t="shared" si="30"/>
        <v>0</v>
      </c>
      <c r="BT41" s="561">
        <f t="shared" si="13"/>
        <v>0</v>
      </c>
      <c r="BU41" s="382">
        <f t="shared" si="31"/>
        <v>0</v>
      </c>
      <c r="BV41" s="371">
        <f t="shared" si="31"/>
        <v>0</v>
      </c>
      <c r="BW41" s="370">
        <f t="shared" si="31"/>
        <v>0</v>
      </c>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row>
    <row r="42" spans="1:112" ht="20.149999999999999" customHeight="1">
      <c r="A42" s="1173"/>
      <c r="B42" s="1049"/>
      <c r="C42" s="247"/>
      <c r="D42" s="248"/>
      <c r="E42" s="249"/>
      <c r="F42" s="368">
        <f t="shared" si="15"/>
        <v>0</v>
      </c>
      <c r="G42" s="250"/>
      <c r="H42" s="369">
        <f t="shared" si="16"/>
        <v>0</v>
      </c>
      <c r="I42" s="370">
        <f t="shared" si="17"/>
        <v>0</v>
      </c>
      <c r="J42" s="247"/>
      <c r="K42" s="341"/>
      <c r="L42" s="249"/>
      <c r="M42" s="368">
        <f t="shared" si="0"/>
        <v>0</v>
      </c>
      <c r="N42" s="342"/>
      <c r="O42" s="369">
        <f t="shared" si="18"/>
        <v>0</v>
      </c>
      <c r="P42" s="370">
        <f t="shared" si="1"/>
        <v>0</v>
      </c>
      <c r="Q42" s="125"/>
      <c r="R42" s="248"/>
      <c r="S42" s="249"/>
      <c r="T42" s="368">
        <f t="shared" si="19"/>
        <v>0</v>
      </c>
      <c r="U42" s="250"/>
      <c r="V42" s="369">
        <f t="shared" si="20"/>
        <v>0</v>
      </c>
      <c r="W42" s="370">
        <f t="shared" si="2"/>
        <v>0</v>
      </c>
      <c r="X42" s="247"/>
      <c r="Y42" s="248"/>
      <c r="Z42" s="120"/>
      <c r="AA42" s="368">
        <f t="shared" si="21"/>
        <v>0</v>
      </c>
      <c r="AB42" s="250"/>
      <c r="AC42" s="369">
        <f t="shared" si="22"/>
        <v>0</v>
      </c>
      <c r="AD42" s="370">
        <f t="shared" si="3"/>
        <v>0</v>
      </c>
      <c r="AE42" s="247"/>
      <c r="AF42" s="341"/>
      <c r="AG42" s="249"/>
      <c r="AH42" s="368">
        <f t="shared" si="23"/>
        <v>0</v>
      </c>
      <c r="AI42" s="342"/>
      <c r="AJ42" s="369">
        <f t="shared" si="24"/>
        <v>0</v>
      </c>
      <c r="AK42" s="370">
        <f t="shared" si="4"/>
        <v>0</v>
      </c>
      <c r="AL42" s="125"/>
      <c r="AM42" s="248"/>
      <c r="AN42" s="249"/>
      <c r="AO42" s="368">
        <f t="shared" si="25"/>
        <v>0</v>
      </c>
      <c r="AP42" s="250"/>
      <c r="AQ42" s="369">
        <f t="shared" si="26"/>
        <v>0</v>
      </c>
      <c r="AR42" s="370">
        <f t="shared" si="5"/>
        <v>0</v>
      </c>
      <c r="AS42" s="247"/>
      <c r="AT42" s="248"/>
      <c r="AU42" s="249"/>
      <c r="AV42" s="368">
        <f t="shared" si="6"/>
        <v>0</v>
      </c>
      <c r="AW42" s="250"/>
      <c r="AX42" s="369">
        <f t="shared" si="27"/>
        <v>0</v>
      </c>
      <c r="AY42" s="370">
        <f t="shared" si="7"/>
        <v>0</v>
      </c>
      <c r="AZ42" s="247"/>
      <c r="BA42" s="248"/>
      <c r="BB42" s="249"/>
      <c r="BC42" s="368">
        <f t="shared" si="8"/>
        <v>0</v>
      </c>
      <c r="BD42" s="250"/>
      <c r="BE42" s="369">
        <f t="shared" si="28"/>
        <v>0</v>
      </c>
      <c r="BF42" s="370">
        <f t="shared" si="9"/>
        <v>0</v>
      </c>
      <c r="BG42" s="247"/>
      <c r="BH42" s="248"/>
      <c r="BI42" s="378"/>
      <c r="BJ42" s="368">
        <f t="shared" si="10"/>
        <v>0</v>
      </c>
      <c r="BK42" s="250"/>
      <c r="BL42" s="369">
        <f t="shared" si="29"/>
        <v>0</v>
      </c>
      <c r="BM42" s="370">
        <f t="shared" si="11"/>
        <v>0</v>
      </c>
      <c r="BN42" s="247"/>
      <c r="BO42" s="248"/>
      <c r="BP42" s="249"/>
      <c r="BQ42" s="368">
        <f t="shared" si="12"/>
        <v>0</v>
      </c>
      <c r="BR42" s="250"/>
      <c r="BS42" s="369">
        <f t="shared" si="30"/>
        <v>0</v>
      </c>
      <c r="BT42" s="561">
        <f t="shared" si="13"/>
        <v>0</v>
      </c>
      <c r="BU42" s="382">
        <f t="shared" si="31"/>
        <v>0</v>
      </c>
      <c r="BV42" s="371">
        <f t="shared" si="31"/>
        <v>0</v>
      </c>
      <c r="BW42" s="370">
        <f t="shared" si="31"/>
        <v>0</v>
      </c>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row>
    <row r="43" spans="1:112" ht="20.149999999999999" customHeight="1">
      <c r="A43" s="1173"/>
      <c r="B43" s="1049"/>
      <c r="C43" s="247"/>
      <c r="D43" s="248"/>
      <c r="E43" s="249"/>
      <c r="F43" s="368">
        <f t="shared" si="15"/>
        <v>0</v>
      </c>
      <c r="G43" s="250"/>
      <c r="H43" s="369">
        <f t="shared" si="16"/>
        <v>0</v>
      </c>
      <c r="I43" s="370">
        <f t="shared" si="17"/>
        <v>0</v>
      </c>
      <c r="J43" s="247"/>
      <c r="K43" s="341"/>
      <c r="L43" s="249"/>
      <c r="M43" s="368">
        <f t="shared" si="0"/>
        <v>0</v>
      </c>
      <c r="N43" s="342"/>
      <c r="O43" s="369">
        <f t="shared" si="18"/>
        <v>0</v>
      </c>
      <c r="P43" s="370">
        <f t="shared" si="1"/>
        <v>0</v>
      </c>
      <c r="Q43" s="125"/>
      <c r="R43" s="248"/>
      <c r="S43" s="249"/>
      <c r="T43" s="368">
        <f t="shared" si="19"/>
        <v>0</v>
      </c>
      <c r="U43" s="250"/>
      <c r="V43" s="369">
        <f t="shared" si="20"/>
        <v>0</v>
      </c>
      <c r="W43" s="370">
        <f t="shared" si="2"/>
        <v>0</v>
      </c>
      <c r="X43" s="247"/>
      <c r="Y43" s="248"/>
      <c r="Z43" s="120"/>
      <c r="AA43" s="368">
        <f t="shared" si="21"/>
        <v>0</v>
      </c>
      <c r="AB43" s="250"/>
      <c r="AC43" s="369">
        <f t="shared" si="22"/>
        <v>0</v>
      </c>
      <c r="AD43" s="370">
        <f t="shared" si="3"/>
        <v>0</v>
      </c>
      <c r="AE43" s="247"/>
      <c r="AF43" s="341"/>
      <c r="AG43" s="249"/>
      <c r="AH43" s="368">
        <f t="shared" si="23"/>
        <v>0</v>
      </c>
      <c r="AI43" s="342"/>
      <c r="AJ43" s="369">
        <f t="shared" si="24"/>
        <v>0</v>
      </c>
      <c r="AK43" s="370">
        <f t="shared" si="4"/>
        <v>0</v>
      </c>
      <c r="AL43" s="125"/>
      <c r="AM43" s="248"/>
      <c r="AN43" s="249"/>
      <c r="AO43" s="368">
        <f t="shared" si="25"/>
        <v>0</v>
      </c>
      <c r="AP43" s="250"/>
      <c r="AQ43" s="369">
        <f t="shared" si="26"/>
        <v>0</v>
      </c>
      <c r="AR43" s="370">
        <f t="shared" si="5"/>
        <v>0</v>
      </c>
      <c r="AS43" s="247"/>
      <c r="AT43" s="248"/>
      <c r="AU43" s="249"/>
      <c r="AV43" s="368">
        <f t="shared" si="6"/>
        <v>0</v>
      </c>
      <c r="AW43" s="250"/>
      <c r="AX43" s="369">
        <f t="shared" si="27"/>
        <v>0</v>
      </c>
      <c r="AY43" s="370">
        <f t="shared" si="7"/>
        <v>0</v>
      </c>
      <c r="AZ43" s="247"/>
      <c r="BA43" s="248"/>
      <c r="BB43" s="249"/>
      <c r="BC43" s="368">
        <f t="shared" si="8"/>
        <v>0</v>
      </c>
      <c r="BD43" s="250"/>
      <c r="BE43" s="369">
        <f t="shared" si="28"/>
        <v>0</v>
      </c>
      <c r="BF43" s="370">
        <f t="shared" si="9"/>
        <v>0</v>
      </c>
      <c r="BG43" s="247"/>
      <c r="BH43" s="248"/>
      <c r="BI43" s="378"/>
      <c r="BJ43" s="368">
        <f t="shared" si="10"/>
        <v>0</v>
      </c>
      <c r="BK43" s="250"/>
      <c r="BL43" s="369">
        <f t="shared" si="29"/>
        <v>0</v>
      </c>
      <c r="BM43" s="370">
        <f t="shared" si="11"/>
        <v>0</v>
      </c>
      <c r="BN43" s="247"/>
      <c r="BO43" s="248"/>
      <c r="BP43" s="249"/>
      <c r="BQ43" s="368">
        <f t="shared" si="12"/>
        <v>0</v>
      </c>
      <c r="BR43" s="250"/>
      <c r="BS43" s="369">
        <f t="shared" si="30"/>
        <v>0</v>
      </c>
      <c r="BT43" s="561">
        <f t="shared" si="13"/>
        <v>0</v>
      </c>
      <c r="BU43" s="382">
        <f t="shared" si="31"/>
        <v>0</v>
      </c>
      <c r="BV43" s="371">
        <f t="shared" si="31"/>
        <v>0</v>
      </c>
      <c r="BW43" s="370">
        <f t="shared" si="31"/>
        <v>0</v>
      </c>
      <c r="BX43" s="238"/>
      <c r="BY43" s="238"/>
      <c r="BZ43" s="238"/>
      <c r="CA43" s="238"/>
      <c r="CB43" s="238"/>
      <c r="CC43" s="238"/>
      <c r="CD43" s="238"/>
      <c r="CE43" s="238"/>
      <c r="CF43" s="238"/>
      <c r="CG43" s="238"/>
      <c r="CH43" s="238"/>
      <c r="CI43" s="238"/>
      <c r="CJ43" s="238"/>
      <c r="CK43" s="238"/>
      <c r="CL43" s="238"/>
      <c r="CM43" s="238"/>
      <c r="CN43" s="238"/>
      <c r="CO43" s="238"/>
      <c r="CP43" s="238"/>
      <c r="CQ43" s="238"/>
      <c r="CR43" s="238"/>
      <c r="CS43" s="238"/>
      <c r="CT43" s="238"/>
      <c r="CU43" s="238"/>
      <c r="CV43" s="238"/>
      <c r="CW43" s="238"/>
      <c r="CX43" s="238"/>
      <c r="CY43" s="238"/>
      <c r="CZ43" s="238"/>
      <c r="DA43" s="238"/>
      <c r="DB43" s="238"/>
      <c r="DC43" s="238"/>
      <c r="DD43" s="238"/>
      <c r="DE43" s="238"/>
      <c r="DF43" s="238"/>
      <c r="DG43" s="238"/>
      <c r="DH43" s="238"/>
    </row>
    <row r="44" spans="1:112" ht="20.149999999999999" customHeight="1">
      <c r="A44" s="1173"/>
      <c r="B44" s="1049"/>
      <c r="C44" s="247"/>
      <c r="D44" s="248"/>
      <c r="E44" s="249"/>
      <c r="F44" s="368">
        <f t="shared" si="15"/>
        <v>0</v>
      </c>
      <c r="G44" s="250"/>
      <c r="H44" s="369">
        <f t="shared" si="16"/>
        <v>0</v>
      </c>
      <c r="I44" s="370">
        <f t="shared" si="17"/>
        <v>0</v>
      </c>
      <c r="J44" s="247"/>
      <c r="K44" s="341"/>
      <c r="L44" s="249"/>
      <c r="M44" s="368">
        <f t="shared" si="0"/>
        <v>0</v>
      </c>
      <c r="N44" s="342"/>
      <c r="O44" s="369">
        <f t="shared" si="18"/>
        <v>0</v>
      </c>
      <c r="P44" s="370">
        <f t="shared" si="1"/>
        <v>0</v>
      </c>
      <c r="Q44" s="125"/>
      <c r="R44" s="248"/>
      <c r="S44" s="249"/>
      <c r="T44" s="368">
        <f t="shared" si="19"/>
        <v>0</v>
      </c>
      <c r="U44" s="250"/>
      <c r="V44" s="369">
        <f t="shared" si="20"/>
        <v>0</v>
      </c>
      <c r="W44" s="370">
        <f t="shared" si="2"/>
        <v>0</v>
      </c>
      <c r="X44" s="247"/>
      <c r="Y44" s="248"/>
      <c r="Z44" s="120"/>
      <c r="AA44" s="368">
        <f t="shared" si="21"/>
        <v>0</v>
      </c>
      <c r="AB44" s="250"/>
      <c r="AC44" s="369">
        <f t="shared" si="22"/>
        <v>0</v>
      </c>
      <c r="AD44" s="370">
        <f t="shared" si="3"/>
        <v>0</v>
      </c>
      <c r="AE44" s="247"/>
      <c r="AF44" s="341"/>
      <c r="AG44" s="249"/>
      <c r="AH44" s="368">
        <f t="shared" si="23"/>
        <v>0</v>
      </c>
      <c r="AI44" s="342"/>
      <c r="AJ44" s="369">
        <f t="shared" si="24"/>
        <v>0</v>
      </c>
      <c r="AK44" s="370">
        <f t="shared" si="4"/>
        <v>0</v>
      </c>
      <c r="AL44" s="125"/>
      <c r="AM44" s="248"/>
      <c r="AN44" s="249"/>
      <c r="AO44" s="368">
        <f t="shared" si="25"/>
        <v>0</v>
      </c>
      <c r="AP44" s="250"/>
      <c r="AQ44" s="369">
        <f t="shared" si="26"/>
        <v>0</v>
      </c>
      <c r="AR44" s="370">
        <f t="shared" si="5"/>
        <v>0</v>
      </c>
      <c r="AS44" s="247"/>
      <c r="AT44" s="248"/>
      <c r="AU44" s="249"/>
      <c r="AV44" s="368">
        <f t="shared" si="6"/>
        <v>0</v>
      </c>
      <c r="AW44" s="250"/>
      <c r="AX44" s="369">
        <f t="shared" si="27"/>
        <v>0</v>
      </c>
      <c r="AY44" s="370">
        <f t="shared" si="7"/>
        <v>0</v>
      </c>
      <c r="AZ44" s="247"/>
      <c r="BA44" s="248"/>
      <c r="BB44" s="249"/>
      <c r="BC44" s="368">
        <f t="shared" si="8"/>
        <v>0</v>
      </c>
      <c r="BD44" s="250"/>
      <c r="BE44" s="369">
        <f t="shared" si="28"/>
        <v>0</v>
      </c>
      <c r="BF44" s="370">
        <f t="shared" si="9"/>
        <v>0</v>
      </c>
      <c r="BG44" s="247"/>
      <c r="BH44" s="248"/>
      <c r="BI44" s="378"/>
      <c r="BJ44" s="368">
        <f t="shared" si="10"/>
        <v>0</v>
      </c>
      <c r="BK44" s="250"/>
      <c r="BL44" s="369">
        <f t="shared" si="29"/>
        <v>0</v>
      </c>
      <c r="BM44" s="370">
        <f t="shared" si="11"/>
        <v>0</v>
      </c>
      <c r="BN44" s="247"/>
      <c r="BO44" s="248"/>
      <c r="BP44" s="249"/>
      <c r="BQ44" s="368">
        <f t="shared" si="12"/>
        <v>0</v>
      </c>
      <c r="BR44" s="250"/>
      <c r="BS44" s="369">
        <f t="shared" si="30"/>
        <v>0</v>
      </c>
      <c r="BT44" s="561">
        <f t="shared" si="13"/>
        <v>0</v>
      </c>
      <c r="BU44" s="382">
        <f t="shared" si="31"/>
        <v>0</v>
      </c>
      <c r="BV44" s="371">
        <f t="shared" si="31"/>
        <v>0</v>
      </c>
      <c r="BW44" s="370">
        <f t="shared" si="31"/>
        <v>0</v>
      </c>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row>
    <row r="45" spans="1:112" ht="20.149999999999999" customHeight="1">
      <c r="A45" s="1173"/>
      <c r="B45" s="1049"/>
      <c r="C45" s="247"/>
      <c r="D45" s="248"/>
      <c r="E45" s="249"/>
      <c r="F45" s="368">
        <f t="shared" si="15"/>
        <v>0</v>
      </c>
      <c r="G45" s="250"/>
      <c r="H45" s="369">
        <f t="shared" si="16"/>
        <v>0</v>
      </c>
      <c r="I45" s="370">
        <f t="shared" si="17"/>
        <v>0</v>
      </c>
      <c r="J45" s="247"/>
      <c r="K45" s="341"/>
      <c r="L45" s="249"/>
      <c r="M45" s="368">
        <f t="shared" si="0"/>
        <v>0</v>
      </c>
      <c r="N45" s="342"/>
      <c r="O45" s="369">
        <f t="shared" si="18"/>
        <v>0</v>
      </c>
      <c r="P45" s="370">
        <f t="shared" si="1"/>
        <v>0</v>
      </c>
      <c r="Q45" s="125"/>
      <c r="R45" s="248"/>
      <c r="S45" s="249"/>
      <c r="T45" s="368">
        <f t="shared" si="19"/>
        <v>0</v>
      </c>
      <c r="U45" s="250"/>
      <c r="V45" s="369">
        <f t="shared" si="20"/>
        <v>0</v>
      </c>
      <c r="W45" s="370">
        <f t="shared" si="2"/>
        <v>0</v>
      </c>
      <c r="X45" s="247"/>
      <c r="Y45" s="248"/>
      <c r="Z45" s="120"/>
      <c r="AA45" s="368">
        <f t="shared" si="21"/>
        <v>0</v>
      </c>
      <c r="AB45" s="250"/>
      <c r="AC45" s="369">
        <f t="shared" si="22"/>
        <v>0</v>
      </c>
      <c r="AD45" s="370">
        <f t="shared" si="3"/>
        <v>0</v>
      </c>
      <c r="AE45" s="247"/>
      <c r="AF45" s="341"/>
      <c r="AG45" s="249"/>
      <c r="AH45" s="368">
        <f t="shared" si="23"/>
        <v>0</v>
      </c>
      <c r="AI45" s="342"/>
      <c r="AJ45" s="369">
        <f t="shared" si="24"/>
        <v>0</v>
      </c>
      <c r="AK45" s="370">
        <f t="shared" si="4"/>
        <v>0</v>
      </c>
      <c r="AL45" s="125"/>
      <c r="AM45" s="248"/>
      <c r="AN45" s="249"/>
      <c r="AO45" s="368">
        <f t="shared" si="25"/>
        <v>0</v>
      </c>
      <c r="AP45" s="250"/>
      <c r="AQ45" s="369">
        <f t="shared" si="26"/>
        <v>0</v>
      </c>
      <c r="AR45" s="370">
        <f t="shared" si="5"/>
        <v>0</v>
      </c>
      <c r="AS45" s="247"/>
      <c r="AT45" s="248"/>
      <c r="AU45" s="249"/>
      <c r="AV45" s="368">
        <f t="shared" si="6"/>
        <v>0</v>
      </c>
      <c r="AW45" s="250"/>
      <c r="AX45" s="369">
        <f t="shared" si="27"/>
        <v>0</v>
      </c>
      <c r="AY45" s="370">
        <f t="shared" si="7"/>
        <v>0</v>
      </c>
      <c r="AZ45" s="247"/>
      <c r="BA45" s="248"/>
      <c r="BB45" s="249"/>
      <c r="BC45" s="368">
        <f t="shared" si="8"/>
        <v>0</v>
      </c>
      <c r="BD45" s="250"/>
      <c r="BE45" s="369">
        <f t="shared" si="28"/>
        <v>0</v>
      </c>
      <c r="BF45" s="370">
        <f t="shared" si="9"/>
        <v>0</v>
      </c>
      <c r="BG45" s="247"/>
      <c r="BH45" s="248"/>
      <c r="BI45" s="378"/>
      <c r="BJ45" s="368">
        <f t="shared" si="10"/>
        <v>0</v>
      </c>
      <c r="BK45" s="250"/>
      <c r="BL45" s="369">
        <f t="shared" si="29"/>
        <v>0</v>
      </c>
      <c r="BM45" s="370">
        <f t="shared" si="11"/>
        <v>0</v>
      </c>
      <c r="BN45" s="247"/>
      <c r="BO45" s="248"/>
      <c r="BP45" s="249"/>
      <c r="BQ45" s="368">
        <f t="shared" si="12"/>
        <v>0</v>
      </c>
      <c r="BR45" s="250"/>
      <c r="BS45" s="369">
        <f t="shared" si="30"/>
        <v>0</v>
      </c>
      <c r="BT45" s="561">
        <f t="shared" si="13"/>
        <v>0</v>
      </c>
      <c r="BU45" s="382">
        <f t="shared" si="31"/>
        <v>0</v>
      </c>
      <c r="BV45" s="371">
        <f t="shared" si="31"/>
        <v>0</v>
      </c>
      <c r="BW45" s="370">
        <f t="shared" si="31"/>
        <v>0</v>
      </c>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row>
    <row r="46" spans="1:112" ht="20.149999999999999" customHeight="1">
      <c r="A46" s="1173"/>
      <c r="B46" s="1049"/>
      <c r="C46" s="247"/>
      <c r="D46" s="248"/>
      <c r="E46" s="249"/>
      <c r="F46" s="368">
        <f t="shared" si="15"/>
        <v>0</v>
      </c>
      <c r="G46" s="250"/>
      <c r="H46" s="369">
        <f t="shared" si="16"/>
        <v>0</v>
      </c>
      <c r="I46" s="370">
        <f t="shared" si="17"/>
        <v>0</v>
      </c>
      <c r="J46" s="247"/>
      <c r="K46" s="341"/>
      <c r="L46" s="249"/>
      <c r="M46" s="368">
        <f t="shared" si="0"/>
        <v>0</v>
      </c>
      <c r="N46" s="342"/>
      <c r="O46" s="369">
        <f t="shared" si="18"/>
        <v>0</v>
      </c>
      <c r="P46" s="370">
        <f t="shared" si="1"/>
        <v>0</v>
      </c>
      <c r="Q46" s="125"/>
      <c r="R46" s="248"/>
      <c r="S46" s="249"/>
      <c r="T46" s="368">
        <f t="shared" si="19"/>
        <v>0</v>
      </c>
      <c r="U46" s="250"/>
      <c r="V46" s="369">
        <f t="shared" si="20"/>
        <v>0</v>
      </c>
      <c r="W46" s="370">
        <f t="shared" si="2"/>
        <v>0</v>
      </c>
      <c r="X46" s="247"/>
      <c r="Y46" s="248"/>
      <c r="Z46" s="120"/>
      <c r="AA46" s="368">
        <f t="shared" si="21"/>
        <v>0</v>
      </c>
      <c r="AB46" s="250"/>
      <c r="AC46" s="369">
        <f t="shared" si="22"/>
        <v>0</v>
      </c>
      <c r="AD46" s="370">
        <f t="shared" si="3"/>
        <v>0</v>
      </c>
      <c r="AE46" s="247"/>
      <c r="AF46" s="341"/>
      <c r="AG46" s="249"/>
      <c r="AH46" s="368">
        <f t="shared" si="23"/>
        <v>0</v>
      </c>
      <c r="AI46" s="342"/>
      <c r="AJ46" s="369">
        <f t="shared" si="24"/>
        <v>0</v>
      </c>
      <c r="AK46" s="370">
        <f t="shared" si="4"/>
        <v>0</v>
      </c>
      <c r="AL46" s="125"/>
      <c r="AM46" s="248"/>
      <c r="AN46" s="249"/>
      <c r="AO46" s="368">
        <f t="shared" si="25"/>
        <v>0</v>
      </c>
      <c r="AP46" s="250"/>
      <c r="AQ46" s="369">
        <f t="shared" si="26"/>
        <v>0</v>
      </c>
      <c r="AR46" s="370">
        <f t="shared" si="5"/>
        <v>0</v>
      </c>
      <c r="AS46" s="247"/>
      <c r="AT46" s="248"/>
      <c r="AU46" s="249"/>
      <c r="AV46" s="368">
        <f t="shared" si="6"/>
        <v>0</v>
      </c>
      <c r="AW46" s="250"/>
      <c r="AX46" s="369">
        <f t="shared" si="27"/>
        <v>0</v>
      </c>
      <c r="AY46" s="370">
        <f t="shared" si="7"/>
        <v>0</v>
      </c>
      <c r="AZ46" s="247"/>
      <c r="BA46" s="248"/>
      <c r="BB46" s="249"/>
      <c r="BC46" s="368">
        <f t="shared" si="8"/>
        <v>0</v>
      </c>
      <c r="BD46" s="250"/>
      <c r="BE46" s="369">
        <f t="shared" si="28"/>
        <v>0</v>
      </c>
      <c r="BF46" s="370">
        <f t="shared" si="9"/>
        <v>0</v>
      </c>
      <c r="BG46" s="247"/>
      <c r="BH46" s="248"/>
      <c r="BI46" s="378"/>
      <c r="BJ46" s="368">
        <f t="shared" si="10"/>
        <v>0</v>
      </c>
      <c r="BK46" s="250"/>
      <c r="BL46" s="369">
        <f t="shared" si="29"/>
        <v>0</v>
      </c>
      <c r="BM46" s="370">
        <f t="shared" si="11"/>
        <v>0</v>
      </c>
      <c r="BN46" s="247"/>
      <c r="BO46" s="248"/>
      <c r="BP46" s="249"/>
      <c r="BQ46" s="368">
        <f t="shared" si="12"/>
        <v>0</v>
      </c>
      <c r="BR46" s="250"/>
      <c r="BS46" s="369">
        <f t="shared" si="30"/>
        <v>0</v>
      </c>
      <c r="BT46" s="561">
        <f t="shared" si="13"/>
        <v>0</v>
      </c>
      <c r="BU46" s="382">
        <f t="shared" si="31"/>
        <v>0</v>
      </c>
      <c r="BV46" s="371">
        <f t="shared" si="31"/>
        <v>0</v>
      </c>
      <c r="BW46" s="370">
        <f t="shared" si="31"/>
        <v>0</v>
      </c>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row>
    <row r="47" spans="1:112" ht="20.149999999999999" customHeight="1">
      <c r="A47" s="1173"/>
      <c r="B47" s="1049"/>
      <c r="C47" s="247"/>
      <c r="D47" s="248"/>
      <c r="E47" s="249"/>
      <c r="F47" s="368">
        <f t="shared" si="15"/>
        <v>0</v>
      </c>
      <c r="G47" s="250"/>
      <c r="H47" s="369">
        <f t="shared" si="16"/>
        <v>0</v>
      </c>
      <c r="I47" s="370">
        <f t="shared" si="17"/>
        <v>0</v>
      </c>
      <c r="J47" s="247"/>
      <c r="K47" s="341"/>
      <c r="L47" s="249"/>
      <c r="M47" s="368">
        <f t="shared" si="0"/>
        <v>0</v>
      </c>
      <c r="N47" s="342"/>
      <c r="O47" s="369">
        <f t="shared" si="18"/>
        <v>0</v>
      </c>
      <c r="P47" s="370">
        <f t="shared" si="1"/>
        <v>0</v>
      </c>
      <c r="Q47" s="125"/>
      <c r="R47" s="248"/>
      <c r="S47" s="249"/>
      <c r="T47" s="368">
        <f t="shared" si="19"/>
        <v>0</v>
      </c>
      <c r="U47" s="250"/>
      <c r="V47" s="369">
        <f t="shared" si="20"/>
        <v>0</v>
      </c>
      <c r="W47" s="370">
        <f t="shared" si="2"/>
        <v>0</v>
      </c>
      <c r="X47" s="247"/>
      <c r="Y47" s="248"/>
      <c r="Z47" s="120"/>
      <c r="AA47" s="368">
        <f t="shared" si="21"/>
        <v>0</v>
      </c>
      <c r="AB47" s="250"/>
      <c r="AC47" s="369">
        <f t="shared" si="22"/>
        <v>0</v>
      </c>
      <c r="AD47" s="370">
        <f t="shared" si="3"/>
        <v>0</v>
      </c>
      <c r="AE47" s="247"/>
      <c r="AF47" s="341"/>
      <c r="AG47" s="249"/>
      <c r="AH47" s="368">
        <f t="shared" si="23"/>
        <v>0</v>
      </c>
      <c r="AI47" s="342"/>
      <c r="AJ47" s="369">
        <f t="shared" si="24"/>
        <v>0</v>
      </c>
      <c r="AK47" s="370">
        <f t="shared" si="4"/>
        <v>0</v>
      </c>
      <c r="AL47" s="125"/>
      <c r="AM47" s="248"/>
      <c r="AN47" s="249"/>
      <c r="AO47" s="368">
        <f t="shared" si="25"/>
        <v>0</v>
      </c>
      <c r="AP47" s="250"/>
      <c r="AQ47" s="369">
        <f t="shared" si="26"/>
        <v>0</v>
      </c>
      <c r="AR47" s="370">
        <f t="shared" si="5"/>
        <v>0</v>
      </c>
      <c r="AS47" s="247"/>
      <c r="AT47" s="248"/>
      <c r="AU47" s="249"/>
      <c r="AV47" s="368">
        <f t="shared" si="6"/>
        <v>0</v>
      </c>
      <c r="AW47" s="250"/>
      <c r="AX47" s="369">
        <f t="shared" si="27"/>
        <v>0</v>
      </c>
      <c r="AY47" s="370">
        <f t="shared" si="7"/>
        <v>0</v>
      </c>
      <c r="AZ47" s="247"/>
      <c r="BA47" s="248"/>
      <c r="BB47" s="249"/>
      <c r="BC47" s="368">
        <f t="shared" si="8"/>
        <v>0</v>
      </c>
      <c r="BD47" s="250"/>
      <c r="BE47" s="369">
        <f t="shared" si="28"/>
        <v>0</v>
      </c>
      <c r="BF47" s="370">
        <f t="shared" si="9"/>
        <v>0</v>
      </c>
      <c r="BG47" s="247"/>
      <c r="BH47" s="248"/>
      <c r="BI47" s="378"/>
      <c r="BJ47" s="368">
        <f t="shared" si="10"/>
        <v>0</v>
      </c>
      <c r="BK47" s="250"/>
      <c r="BL47" s="369">
        <f t="shared" si="29"/>
        <v>0</v>
      </c>
      <c r="BM47" s="370">
        <f t="shared" si="11"/>
        <v>0</v>
      </c>
      <c r="BN47" s="247"/>
      <c r="BO47" s="248"/>
      <c r="BP47" s="249"/>
      <c r="BQ47" s="368">
        <f t="shared" si="12"/>
        <v>0</v>
      </c>
      <c r="BR47" s="250"/>
      <c r="BS47" s="369">
        <f t="shared" si="30"/>
        <v>0</v>
      </c>
      <c r="BT47" s="561">
        <f t="shared" si="13"/>
        <v>0</v>
      </c>
      <c r="BU47" s="382">
        <f t="shared" si="31"/>
        <v>0</v>
      </c>
      <c r="BV47" s="371">
        <f t="shared" si="31"/>
        <v>0</v>
      </c>
      <c r="BW47" s="370">
        <f t="shared" si="31"/>
        <v>0</v>
      </c>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row>
    <row r="48" spans="1:112" ht="20.149999999999999" customHeight="1">
      <c r="A48" s="1173"/>
      <c r="B48" s="1049"/>
      <c r="C48" s="247"/>
      <c r="D48" s="248"/>
      <c r="E48" s="249"/>
      <c r="F48" s="368">
        <f t="shared" si="15"/>
        <v>0</v>
      </c>
      <c r="G48" s="250"/>
      <c r="H48" s="369">
        <f t="shared" si="16"/>
        <v>0</v>
      </c>
      <c r="I48" s="370">
        <f t="shared" si="17"/>
        <v>0</v>
      </c>
      <c r="J48" s="247"/>
      <c r="K48" s="341"/>
      <c r="L48" s="249"/>
      <c r="M48" s="368">
        <f t="shared" si="0"/>
        <v>0</v>
      </c>
      <c r="N48" s="342"/>
      <c r="O48" s="369">
        <f t="shared" si="18"/>
        <v>0</v>
      </c>
      <c r="P48" s="370">
        <f t="shared" si="1"/>
        <v>0</v>
      </c>
      <c r="Q48" s="125"/>
      <c r="R48" s="248"/>
      <c r="S48" s="249"/>
      <c r="T48" s="368">
        <f t="shared" si="19"/>
        <v>0</v>
      </c>
      <c r="U48" s="250"/>
      <c r="V48" s="369">
        <f t="shared" si="20"/>
        <v>0</v>
      </c>
      <c r="W48" s="370">
        <f t="shared" si="2"/>
        <v>0</v>
      </c>
      <c r="X48" s="247"/>
      <c r="Y48" s="248"/>
      <c r="Z48" s="120"/>
      <c r="AA48" s="368">
        <f t="shared" si="21"/>
        <v>0</v>
      </c>
      <c r="AB48" s="250"/>
      <c r="AC48" s="369">
        <f t="shared" si="22"/>
        <v>0</v>
      </c>
      <c r="AD48" s="370">
        <f t="shared" si="3"/>
        <v>0</v>
      </c>
      <c r="AE48" s="247"/>
      <c r="AF48" s="341"/>
      <c r="AG48" s="249"/>
      <c r="AH48" s="368">
        <f t="shared" si="23"/>
        <v>0</v>
      </c>
      <c r="AI48" s="342"/>
      <c r="AJ48" s="369">
        <f t="shared" si="24"/>
        <v>0</v>
      </c>
      <c r="AK48" s="370">
        <f t="shared" si="4"/>
        <v>0</v>
      </c>
      <c r="AL48" s="125"/>
      <c r="AM48" s="248"/>
      <c r="AN48" s="249"/>
      <c r="AO48" s="368">
        <f t="shared" si="25"/>
        <v>0</v>
      </c>
      <c r="AP48" s="250"/>
      <c r="AQ48" s="369">
        <f t="shared" si="26"/>
        <v>0</v>
      </c>
      <c r="AR48" s="370">
        <f t="shared" si="5"/>
        <v>0</v>
      </c>
      <c r="AS48" s="247"/>
      <c r="AT48" s="248"/>
      <c r="AU48" s="249"/>
      <c r="AV48" s="368">
        <f t="shared" si="6"/>
        <v>0</v>
      </c>
      <c r="AW48" s="250"/>
      <c r="AX48" s="369">
        <f t="shared" si="27"/>
        <v>0</v>
      </c>
      <c r="AY48" s="370">
        <f t="shared" si="7"/>
        <v>0</v>
      </c>
      <c r="AZ48" s="247"/>
      <c r="BA48" s="248"/>
      <c r="BB48" s="249"/>
      <c r="BC48" s="368">
        <f t="shared" si="8"/>
        <v>0</v>
      </c>
      <c r="BD48" s="250"/>
      <c r="BE48" s="369">
        <f t="shared" si="28"/>
        <v>0</v>
      </c>
      <c r="BF48" s="370">
        <f t="shared" si="9"/>
        <v>0</v>
      </c>
      <c r="BG48" s="247"/>
      <c r="BH48" s="248"/>
      <c r="BI48" s="378"/>
      <c r="BJ48" s="368">
        <f t="shared" si="10"/>
        <v>0</v>
      </c>
      <c r="BK48" s="250"/>
      <c r="BL48" s="369">
        <f t="shared" si="29"/>
        <v>0</v>
      </c>
      <c r="BM48" s="370">
        <f t="shared" si="11"/>
        <v>0</v>
      </c>
      <c r="BN48" s="247"/>
      <c r="BO48" s="248"/>
      <c r="BP48" s="249"/>
      <c r="BQ48" s="368">
        <f t="shared" si="12"/>
        <v>0</v>
      </c>
      <c r="BR48" s="250"/>
      <c r="BS48" s="369">
        <f t="shared" si="30"/>
        <v>0</v>
      </c>
      <c r="BT48" s="561">
        <f t="shared" si="13"/>
        <v>0</v>
      </c>
      <c r="BU48" s="382">
        <f t="shared" si="31"/>
        <v>0</v>
      </c>
      <c r="BV48" s="371">
        <f t="shared" si="31"/>
        <v>0</v>
      </c>
      <c r="BW48" s="370">
        <f t="shared" si="31"/>
        <v>0</v>
      </c>
      <c r="BX48" s="238"/>
      <c r="BY48" s="238"/>
      <c r="BZ48" s="238"/>
      <c r="CA48" s="238"/>
      <c r="CB48" s="238"/>
      <c r="CC48" s="238"/>
      <c r="CD48" s="238"/>
      <c r="CE48" s="238"/>
      <c r="CF48" s="238"/>
      <c r="CG48" s="238"/>
      <c r="CH48" s="238"/>
      <c r="CI48" s="238"/>
      <c r="CJ48" s="238"/>
      <c r="CK48" s="238"/>
      <c r="CL48" s="238"/>
      <c r="CM48" s="238"/>
      <c r="CN48" s="238"/>
      <c r="CO48" s="238"/>
      <c r="CP48" s="238"/>
      <c r="CQ48" s="238"/>
      <c r="CR48" s="238"/>
      <c r="CS48" s="238"/>
      <c r="CT48" s="238"/>
      <c r="CU48" s="238"/>
      <c r="CV48" s="238"/>
      <c r="CW48" s="238"/>
      <c r="CX48" s="238"/>
      <c r="CY48" s="238"/>
      <c r="CZ48" s="238"/>
      <c r="DA48" s="238"/>
      <c r="DB48" s="238"/>
      <c r="DC48" s="238"/>
      <c r="DD48" s="238"/>
      <c r="DE48" s="238"/>
      <c r="DF48" s="238"/>
      <c r="DG48" s="238"/>
      <c r="DH48" s="238"/>
    </row>
    <row r="49" spans="1:112" ht="20.149999999999999" customHeight="1">
      <c r="A49" s="1173"/>
      <c r="B49" s="1049"/>
      <c r="C49" s="247"/>
      <c r="D49" s="248"/>
      <c r="E49" s="249"/>
      <c r="F49" s="368">
        <f t="shared" si="15"/>
        <v>0</v>
      </c>
      <c r="G49" s="250"/>
      <c r="H49" s="369">
        <f t="shared" si="16"/>
        <v>0</v>
      </c>
      <c r="I49" s="370">
        <f t="shared" si="17"/>
        <v>0</v>
      </c>
      <c r="J49" s="247"/>
      <c r="K49" s="341"/>
      <c r="L49" s="249"/>
      <c r="M49" s="368">
        <f t="shared" si="0"/>
        <v>0</v>
      </c>
      <c r="N49" s="342"/>
      <c r="O49" s="369">
        <f t="shared" si="18"/>
        <v>0</v>
      </c>
      <c r="P49" s="370">
        <f t="shared" si="1"/>
        <v>0</v>
      </c>
      <c r="Q49" s="125"/>
      <c r="R49" s="248"/>
      <c r="S49" s="249"/>
      <c r="T49" s="368">
        <f t="shared" si="19"/>
        <v>0</v>
      </c>
      <c r="U49" s="250"/>
      <c r="V49" s="369">
        <f t="shared" si="20"/>
        <v>0</v>
      </c>
      <c r="W49" s="370">
        <f t="shared" si="2"/>
        <v>0</v>
      </c>
      <c r="X49" s="247"/>
      <c r="Y49" s="248"/>
      <c r="Z49" s="120"/>
      <c r="AA49" s="368">
        <f t="shared" si="21"/>
        <v>0</v>
      </c>
      <c r="AB49" s="250"/>
      <c r="AC49" s="369">
        <f t="shared" si="22"/>
        <v>0</v>
      </c>
      <c r="AD49" s="370">
        <f t="shared" si="3"/>
        <v>0</v>
      </c>
      <c r="AE49" s="247"/>
      <c r="AF49" s="341"/>
      <c r="AG49" s="249"/>
      <c r="AH49" s="368">
        <f t="shared" si="23"/>
        <v>0</v>
      </c>
      <c r="AI49" s="342"/>
      <c r="AJ49" s="369">
        <f t="shared" si="24"/>
        <v>0</v>
      </c>
      <c r="AK49" s="370">
        <f t="shared" si="4"/>
        <v>0</v>
      </c>
      <c r="AL49" s="125"/>
      <c r="AM49" s="248"/>
      <c r="AN49" s="249"/>
      <c r="AO49" s="368">
        <f t="shared" si="25"/>
        <v>0</v>
      </c>
      <c r="AP49" s="250"/>
      <c r="AQ49" s="369">
        <f t="shared" si="26"/>
        <v>0</v>
      </c>
      <c r="AR49" s="370">
        <f t="shared" si="5"/>
        <v>0</v>
      </c>
      <c r="AS49" s="247"/>
      <c r="AT49" s="248"/>
      <c r="AU49" s="249"/>
      <c r="AV49" s="368">
        <f t="shared" si="6"/>
        <v>0</v>
      </c>
      <c r="AW49" s="250"/>
      <c r="AX49" s="369">
        <f t="shared" si="27"/>
        <v>0</v>
      </c>
      <c r="AY49" s="370">
        <f t="shared" si="7"/>
        <v>0</v>
      </c>
      <c r="AZ49" s="247"/>
      <c r="BA49" s="248"/>
      <c r="BB49" s="249"/>
      <c r="BC49" s="368">
        <f t="shared" si="8"/>
        <v>0</v>
      </c>
      <c r="BD49" s="250"/>
      <c r="BE49" s="369">
        <f t="shared" si="28"/>
        <v>0</v>
      </c>
      <c r="BF49" s="370">
        <f t="shared" si="9"/>
        <v>0</v>
      </c>
      <c r="BG49" s="247"/>
      <c r="BH49" s="248"/>
      <c r="BI49" s="378"/>
      <c r="BJ49" s="368">
        <f t="shared" si="10"/>
        <v>0</v>
      </c>
      <c r="BK49" s="250"/>
      <c r="BL49" s="369">
        <f t="shared" si="29"/>
        <v>0</v>
      </c>
      <c r="BM49" s="370">
        <f t="shared" si="11"/>
        <v>0</v>
      </c>
      <c r="BN49" s="247"/>
      <c r="BO49" s="248"/>
      <c r="BP49" s="249"/>
      <c r="BQ49" s="368">
        <f t="shared" si="12"/>
        <v>0</v>
      </c>
      <c r="BR49" s="250"/>
      <c r="BS49" s="369">
        <f t="shared" si="30"/>
        <v>0</v>
      </c>
      <c r="BT49" s="561">
        <f t="shared" si="13"/>
        <v>0</v>
      </c>
      <c r="BU49" s="382">
        <f t="shared" si="31"/>
        <v>0</v>
      </c>
      <c r="BV49" s="371">
        <f t="shared" si="31"/>
        <v>0</v>
      </c>
      <c r="BW49" s="370">
        <f t="shared" si="31"/>
        <v>0</v>
      </c>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row>
    <row r="50" spans="1:112" ht="20.149999999999999" customHeight="1">
      <c r="A50" s="1173"/>
      <c r="B50" s="1049"/>
      <c r="C50" s="247"/>
      <c r="D50" s="248"/>
      <c r="E50" s="249"/>
      <c r="F50" s="368">
        <f t="shared" si="15"/>
        <v>0</v>
      </c>
      <c r="G50" s="250"/>
      <c r="H50" s="369">
        <f t="shared" si="16"/>
        <v>0</v>
      </c>
      <c r="I50" s="370">
        <f t="shared" si="17"/>
        <v>0</v>
      </c>
      <c r="J50" s="247"/>
      <c r="K50" s="341"/>
      <c r="L50" s="249"/>
      <c r="M50" s="368">
        <f t="shared" si="0"/>
        <v>0</v>
      </c>
      <c r="N50" s="342"/>
      <c r="O50" s="369">
        <f t="shared" si="18"/>
        <v>0</v>
      </c>
      <c r="P50" s="370">
        <f t="shared" si="1"/>
        <v>0</v>
      </c>
      <c r="Q50" s="125"/>
      <c r="R50" s="248"/>
      <c r="S50" s="249"/>
      <c r="T50" s="368">
        <f t="shared" si="19"/>
        <v>0</v>
      </c>
      <c r="U50" s="250"/>
      <c r="V50" s="369">
        <f t="shared" si="20"/>
        <v>0</v>
      </c>
      <c r="W50" s="370">
        <f t="shared" si="2"/>
        <v>0</v>
      </c>
      <c r="X50" s="247"/>
      <c r="Y50" s="248"/>
      <c r="Z50" s="120"/>
      <c r="AA50" s="368">
        <f t="shared" si="21"/>
        <v>0</v>
      </c>
      <c r="AB50" s="250"/>
      <c r="AC50" s="369">
        <f t="shared" si="22"/>
        <v>0</v>
      </c>
      <c r="AD50" s="370">
        <f t="shared" si="3"/>
        <v>0</v>
      </c>
      <c r="AE50" s="247"/>
      <c r="AF50" s="341"/>
      <c r="AG50" s="249"/>
      <c r="AH50" s="368">
        <f t="shared" si="23"/>
        <v>0</v>
      </c>
      <c r="AI50" s="342"/>
      <c r="AJ50" s="369">
        <f t="shared" si="24"/>
        <v>0</v>
      </c>
      <c r="AK50" s="370">
        <f t="shared" si="4"/>
        <v>0</v>
      </c>
      <c r="AL50" s="125"/>
      <c r="AM50" s="248"/>
      <c r="AN50" s="249"/>
      <c r="AO50" s="368">
        <f t="shared" si="25"/>
        <v>0</v>
      </c>
      <c r="AP50" s="250"/>
      <c r="AQ50" s="369">
        <f t="shared" si="26"/>
        <v>0</v>
      </c>
      <c r="AR50" s="370">
        <f t="shared" si="5"/>
        <v>0</v>
      </c>
      <c r="AS50" s="247"/>
      <c r="AT50" s="248"/>
      <c r="AU50" s="249"/>
      <c r="AV50" s="368">
        <f t="shared" si="6"/>
        <v>0</v>
      </c>
      <c r="AW50" s="250"/>
      <c r="AX50" s="369">
        <f t="shared" si="27"/>
        <v>0</v>
      </c>
      <c r="AY50" s="370">
        <f t="shared" si="7"/>
        <v>0</v>
      </c>
      <c r="AZ50" s="247"/>
      <c r="BA50" s="248"/>
      <c r="BB50" s="249"/>
      <c r="BC50" s="368">
        <f t="shared" si="8"/>
        <v>0</v>
      </c>
      <c r="BD50" s="250"/>
      <c r="BE50" s="369">
        <f t="shared" si="28"/>
        <v>0</v>
      </c>
      <c r="BF50" s="370">
        <f t="shared" si="9"/>
        <v>0</v>
      </c>
      <c r="BG50" s="247"/>
      <c r="BH50" s="248"/>
      <c r="BI50" s="378"/>
      <c r="BJ50" s="368">
        <f t="shared" si="10"/>
        <v>0</v>
      </c>
      <c r="BK50" s="250"/>
      <c r="BL50" s="369">
        <f t="shared" si="29"/>
        <v>0</v>
      </c>
      <c r="BM50" s="370">
        <f t="shared" si="11"/>
        <v>0</v>
      </c>
      <c r="BN50" s="247"/>
      <c r="BO50" s="248"/>
      <c r="BP50" s="249"/>
      <c r="BQ50" s="368">
        <f t="shared" si="12"/>
        <v>0</v>
      </c>
      <c r="BR50" s="250"/>
      <c r="BS50" s="369">
        <f t="shared" si="30"/>
        <v>0</v>
      </c>
      <c r="BT50" s="561">
        <f t="shared" si="13"/>
        <v>0</v>
      </c>
      <c r="BU50" s="382">
        <f t="shared" si="31"/>
        <v>0</v>
      </c>
      <c r="BV50" s="371">
        <f t="shared" si="31"/>
        <v>0</v>
      </c>
      <c r="BW50" s="370">
        <f t="shared" si="31"/>
        <v>0</v>
      </c>
      <c r="BX50" s="238"/>
      <c r="BY50" s="238"/>
      <c r="BZ50" s="238"/>
      <c r="CA50" s="238"/>
      <c r="CB50" s="238"/>
      <c r="CC50" s="238"/>
      <c r="CD50" s="238"/>
      <c r="CE50" s="238"/>
      <c r="CF50" s="238"/>
      <c r="CG50" s="238"/>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row>
    <row r="51" spans="1:112" ht="20.149999999999999" customHeight="1">
      <c r="A51" s="1173"/>
      <c r="B51" s="1049"/>
      <c r="C51" s="247"/>
      <c r="D51" s="248"/>
      <c r="E51" s="249"/>
      <c r="F51" s="368">
        <f t="shared" si="15"/>
        <v>0</v>
      </c>
      <c r="G51" s="250"/>
      <c r="H51" s="369">
        <f t="shared" si="16"/>
        <v>0</v>
      </c>
      <c r="I51" s="370">
        <f t="shared" si="17"/>
        <v>0</v>
      </c>
      <c r="J51" s="247"/>
      <c r="K51" s="341"/>
      <c r="L51" s="249"/>
      <c r="M51" s="368">
        <f t="shared" si="0"/>
        <v>0</v>
      </c>
      <c r="N51" s="342"/>
      <c r="O51" s="369">
        <f t="shared" si="18"/>
        <v>0</v>
      </c>
      <c r="P51" s="370">
        <f t="shared" si="1"/>
        <v>0</v>
      </c>
      <c r="Q51" s="125"/>
      <c r="R51" s="248"/>
      <c r="S51" s="249"/>
      <c r="T51" s="368">
        <f t="shared" si="19"/>
        <v>0</v>
      </c>
      <c r="U51" s="250"/>
      <c r="V51" s="369">
        <f t="shared" si="20"/>
        <v>0</v>
      </c>
      <c r="W51" s="370">
        <f t="shared" si="2"/>
        <v>0</v>
      </c>
      <c r="X51" s="247"/>
      <c r="Y51" s="248"/>
      <c r="Z51" s="120"/>
      <c r="AA51" s="368">
        <f t="shared" si="21"/>
        <v>0</v>
      </c>
      <c r="AB51" s="250"/>
      <c r="AC51" s="369">
        <f t="shared" si="22"/>
        <v>0</v>
      </c>
      <c r="AD51" s="370">
        <f t="shared" si="3"/>
        <v>0</v>
      </c>
      <c r="AE51" s="247"/>
      <c r="AF51" s="341"/>
      <c r="AG51" s="249"/>
      <c r="AH51" s="368">
        <f t="shared" si="23"/>
        <v>0</v>
      </c>
      <c r="AI51" s="342"/>
      <c r="AJ51" s="369">
        <f t="shared" si="24"/>
        <v>0</v>
      </c>
      <c r="AK51" s="370">
        <f t="shared" si="4"/>
        <v>0</v>
      </c>
      <c r="AL51" s="125"/>
      <c r="AM51" s="248"/>
      <c r="AN51" s="249"/>
      <c r="AO51" s="368">
        <f t="shared" si="25"/>
        <v>0</v>
      </c>
      <c r="AP51" s="250"/>
      <c r="AQ51" s="369">
        <f t="shared" si="26"/>
        <v>0</v>
      </c>
      <c r="AR51" s="370">
        <f t="shared" si="5"/>
        <v>0</v>
      </c>
      <c r="AS51" s="247"/>
      <c r="AT51" s="248"/>
      <c r="AU51" s="249"/>
      <c r="AV51" s="368">
        <f t="shared" si="6"/>
        <v>0</v>
      </c>
      <c r="AW51" s="250"/>
      <c r="AX51" s="369">
        <f t="shared" si="27"/>
        <v>0</v>
      </c>
      <c r="AY51" s="370">
        <f t="shared" si="7"/>
        <v>0</v>
      </c>
      <c r="AZ51" s="247"/>
      <c r="BA51" s="248"/>
      <c r="BB51" s="249"/>
      <c r="BC51" s="368">
        <f t="shared" si="8"/>
        <v>0</v>
      </c>
      <c r="BD51" s="250"/>
      <c r="BE51" s="369">
        <f t="shared" si="28"/>
        <v>0</v>
      </c>
      <c r="BF51" s="370">
        <f t="shared" si="9"/>
        <v>0</v>
      </c>
      <c r="BG51" s="247"/>
      <c r="BH51" s="248"/>
      <c r="BI51" s="378"/>
      <c r="BJ51" s="368">
        <f t="shared" si="10"/>
        <v>0</v>
      </c>
      <c r="BK51" s="250"/>
      <c r="BL51" s="369">
        <f t="shared" si="29"/>
        <v>0</v>
      </c>
      <c r="BM51" s="370">
        <f t="shared" si="11"/>
        <v>0</v>
      </c>
      <c r="BN51" s="247"/>
      <c r="BO51" s="248"/>
      <c r="BP51" s="249"/>
      <c r="BQ51" s="368">
        <f t="shared" si="12"/>
        <v>0</v>
      </c>
      <c r="BR51" s="250"/>
      <c r="BS51" s="369">
        <f t="shared" si="30"/>
        <v>0</v>
      </c>
      <c r="BT51" s="561">
        <f t="shared" si="13"/>
        <v>0</v>
      </c>
      <c r="BU51" s="382">
        <f t="shared" si="31"/>
        <v>0</v>
      </c>
      <c r="BV51" s="371">
        <f t="shared" si="31"/>
        <v>0</v>
      </c>
      <c r="BW51" s="370">
        <f t="shared" si="31"/>
        <v>0</v>
      </c>
      <c r="BX51" s="238"/>
      <c r="BY51" s="238"/>
      <c r="BZ51" s="238"/>
      <c r="CA51" s="238"/>
      <c r="CB51" s="238"/>
      <c r="CC51" s="238"/>
      <c r="CD51" s="238"/>
      <c r="CE51" s="238"/>
      <c r="CF51" s="238"/>
      <c r="CG51" s="238"/>
      <c r="CH51" s="238"/>
      <c r="CI51" s="238"/>
      <c r="CJ51" s="238"/>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row>
    <row r="52" spans="1:112" ht="20.149999999999999" customHeight="1">
      <c r="A52" s="1173"/>
      <c r="B52" s="1049"/>
      <c r="C52" s="247"/>
      <c r="D52" s="248"/>
      <c r="E52" s="249"/>
      <c r="F52" s="368">
        <f t="shared" si="15"/>
        <v>0</v>
      </c>
      <c r="G52" s="250"/>
      <c r="H52" s="369">
        <f t="shared" si="16"/>
        <v>0</v>
      </c>
      <c r="I52" s="370">
        <f t="shared" si="17"/>
        <v>0</v>
      </c>
      <c r="J52" s="247"/>
      <c r="K52" s="341"/>
      <c r="L52" s="249"/>
      <c r="M52" s="368">
        <f t="shared" si="0"/>
        <v>0</v>
      </c>
      <c r="N52" s="342"/>
      <c r="O52" s="369">
        <f t="shared" si="18"/>
        <v>0</v>
      </c>
      <c r="P52" s="370">
        <f t="shared" si="1"/>
        <v>0</v>
      </c>
      <c r="Q52" s="125"/>
      <c r="R52" s="248"/>
      <c r="S52" s="249"/>
      <c r="T52" s="368">
        <f t="shared" si="19"/>
        <v>0</v>
      </c>
      <c r="U52" s="250"/>
      <c r="V52" s="369">
        <f t="shared" si="20"/>
        <v>0</v>
      </c>
      <c r="W52" s="370">
        <f t="shared" si="2"/>
        <v>0</v>
      </c>
      <c r="X52" s="247"/>
      <c r="Y52" s="248"/>
      <c r="Z52" s="120"/>
      <c r="AA52" s="368">
        <f t="shared" si="21"/>
        <v>0</v>
      </c>
      <c r="AB52" s="250"/>
      <c r="AC52" s="369">
        <f t="shared" si="22"/>
        <v>0</v>
      </c>
      <c r="AD52" s="370">
        <f t="shared" si="3"/>
        <v>0</v>
      </c>
      <c r="AE52" s="247"/>
      <c r="AF52" s="341"/>
      <c r="AG52" s="249"/>
      <c r="AH52" s="368">
        <f t="shared" si="23"/>
        <v>0</v>
      </c>
      <c r="AI52" s="342"/>
      <c r="AJ52" s="369">
        <f t="shared" si="24"/>
        <v>0</v>
      </c>
      <c r="AK52" s="370">
        <f t="shared" si="4"/>
        <v>0</v>
      </c>
      <c r="AL52" s="125"/>
      <c r="AM52" s="248"/>
      <c r="AN52" s="249"/>
      <c r="AO52" s="368">
        <f t="shared" si="25"/>
        <v>0</v>
      </c>
      <c r="AP52" s="250"/>
      <c r="AQ52" s="369">
        <f t="shared" si="26"/>
        <v>0</v>
      </c>
      <c r="AR52" s="370">
        <f t="shared" si="5"/>
        <v>0</v>
      </c>
      <c r="AS52" s="247"/>
      <c r="AT52" s="248"/>
      <c r="AU52" s="249"/>
      <c r="AV52" s="368">
        <f t="shared" si="6"/>
        <v>0</v>
      </c>
      <c r="AW52" s="250"/>
      <c r="AX52" s="369">
        <f t="shared" si="27"/>
        <v>0</v>
      </c>
      <c r="AY52" s="370">
        <f t="shared" si="7"/>
        <v>0</v>
      </c>
      <c r="AZ52" s="247"/>
      <c r="BA52" s="248"/>
      <c r="BB52" s="249"/>
      <c r="BC52" s="368">
        <f t="shared" si="8"/>
        <v>0</v>
      </c>
      <c r="BD52" s="250"/>
      <c r="BE52" s="369">
        <f t="shared" si="28"/>
        <v>0</v>
      </c>
      <c r="BF52" s="370">
        <f t="shared" si="9"/>
        <v>0</v>
      </c>
      <c r="BG52" s="247"/>
      <c r="BH52" s="248"/>
      <c r="BI52" s="378"/>
      <c r="BJ52" s="368">
        <f t="shared" si="10"/>
        <v>0</v>
      </c>
      <c r="BK52" s="250"/>
      <c r="BL52" s="369">
        <f t="shared" si="29"/>
        <v>0</v>
      </c>
      <c r="BM52" s="370">
        <f t="shared" si="11"/>
        <v>0</v>
      </c>
      <c r="BN52" s="247"/>
      <c r="BO52" s="248"/>
      <c r="BP52" s="249"/>
      <c r="BQ52" s="368">
        <f t="shared" si="12"/>
        <v>0</v>
      </c>
      <c r="BR52" s="250"/>
      <c r="BS52" s="369">
        <f t="shared" si="30"/>
        <v>0</v>
      </c>
      <c r="BT52" s="561">
        <f t="shared" si="13"/>
        <v>0</v>
      </c>
      <c r="BU52" s="382">
        <f t="shared" si="31"/>
        <v>0</v>
      </c>
      <c r="BV52" s="371">
        <f t="shared" si="31"/>
        <v>0</v>
      </c>
      <c r="BW52" s="370">
        <f t="shared" si="31"/>
        <v>0</v>
      </c>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row>
    <row r="53" spans="1:112" ht="20.149999999999999" customHeight="1">
      <c r="A53" s="1173"/>
      <c r="B53" s="1049"/>
      <c r="C53" s="247"/>
      <c r="D53" s="248"/>
      <c r="E53" s="249"/>
      <c r="F53" s="368">
        <f t="shared" si="15"/>
        <v>0</v>
      </c>
      <c r="G53" s="250"/>
      <c r="H53" s="369">
        <f t="shared" si="16"/>
        <v>0</v>
      </c>
      <c r="I53" s="370">
        <f t="shared" si="17"/>
        <v>0</v>
      </c>
      <c r="J53" s="247"/>
      <c r="K53" s="341"/>
      <c r="L53" s="249"/>
      <c r="M53" s="368">
        <f t="shared" si="0"/>
        <v>0</v>
      </c>
      <c r="N53" s="342"/>
      <c r="O53" s="369">
        <f t="shared" si="18"/>
        <v>0</v>
      </c>
      <c r="P53" s="370">
        <f t="shared" si="1"/>
        <v>0</v>
      </c>
      <c r="Q53" s="125"/>
      <c r="R53" s="248"/>
      <c r="S53" s="249"/>
      <c r="T53" s="368">
        <f t="shared" si="19"/>
        <v>0</v>
      </c>
      <c r="U53" s="250"/>
      <c r="V53" s="369">
        <f t="shared" si="20"/>
        <v>0</v>
      </c>
      <c r="W53" s="370">
        <f t="shared" si="2"/>
        <v>0</v>
      </c>
      <c r="X53" s="247"/>
      <c r="Y53" s="248"/>
      <c r="Z53" s="120"/>
      <c r="AA53" s="368">
        <f t="shared" si="21"/>
        <v>0</v>
      </c>
      <c r="AB53" s="250"/>
      <c r="AC53" s="369">
        <f t="shared" si="22"/>
        <v>0</v>
      </c>
      <c r="AD53" s="370">
        <f t="shared" si="3"/>
        <v>0</v>
      </c>
      <c r="AE53" s="247"/>
      <c r="AF53" s="341"/>
      <c r="AG53" s="249"/>
      <c r="AH53" s="368">
        <f t="shared" si="23"/>
        <v>0</v>
      </c>
      <c r="AI53" s="342"/>
      <c r="AJ53" s="369">
        <f t="shared" si="24"/>
        <v>0</v>
      </c>
      <c r="AK53" s="370">
        <f t="shared" si="4"/>
        <v>0</v>
      </c>
      <c r="AL53" s="125"/>
      <c r="AM53" s="248"/>
      <c r="AN53" s="249"/>
      <c r="AO53" s="368">
        <f t="shared" si="25"/>
        <v>0</v>
      </c>
      <c r="AP53" s="250"/>
      <c r="AQ53" s="369">
        <f t="shared" si="26"/>
        <v>0</v>
      </c>
      <c r="AR53" s="370">
        <f t="shared" si="5"/>
        <v>0</v>
      </c>
      <c r="AS53" s="247"/>
      <c r="AT53" s="248"/>
      <c r="AU53" s="249"/>
      <c r="AV53" s="368">
        <f t="shared" si="6"/>
        <v>0</v>
      </c>
      <c r="AW53" s="250"/>
      <c r="AX53" s="369">
        <f t="shared" si="27"/>
        <v>0</v>
      </c>
      <c r="AY53" s="370">
        <f t="shared" si="7"/>
        <v>0</v>
      </c>
      <c r="AZ53" s="247"/>
      <c r="BA53" s="248"/>
      <c r="BB53" s="249"/>
      <c r="BC53" s="368">
        <f t="shared" si="8"/>
        <v>0</v>
      </c>
      <c r="BD53" s="250"/>
      <c r="BE53" s="369">
        <f t="shared" si="28"/>
        <v>0</v>
      </c>
      <c r="BF53" s="370">
        <f t="shared" si="9"/>
        <v>0</v>
      </c>
      <c r="BG53" s="247"/>
      <c r="BH53" s="248"/>
      <c r="BI53" s="378"/>
      <c r="BJ53" s="368">
        <f t="shared" si="10"/>
        <v>0</v>
      </c>
      <c r="BK53" s="250"/>
      <c r="BL53" s="369">
        <f t="shared" si="29"/>
        <v>0</v>
      </c>
      <c r="BM53" s="370">
        <f t="shared" si="11"/>
        <v>0</v>
      </c>
      <c r="BN53" s="247"/>
      <c r="BO53" s="248"/>
      <c r="BP53" s="249"/>
      <c r="BQ53" s="368">
        <f t="shared" si="12"/>
        <v>0</v>
      </c>
      <c r="BR53" s="250"/>
      <c r="BS53" s="369">
        <f t="shared" si="30"/>
        <v>0</v>
      </c>
      <c r="BT53" s="561">
        <f t="shared" si="13"/>
        <v>0</v>
      </c>
      <c r="BU53" s="382">
        <f t="shared" si="31"/>
        <v>0</v>
      </c>
      <c r="BV53" s="371">
        <f t="shared" si="31"/>
        <v>0</v>
      </c>
      <c r="BW53" s="370">
        <f t="shared" si="31"/>
        <v>0</v>
      </c>
      <c r="BX53" s="238"/>
      <c r="BY53" s="238"/>
      <c r="BZ53" s="238"/>
      <c r="CA53" s="238"/>
      <c r="CB53" s="238"/>
      <c r="CC53" s="238"/>
      <c r="CD53" s="238"/>
      <c r="CE53" s="238"/>
      <c r="CF53" s="238"/>
      <c r="CG53" s="238"/>
      <c r="CH53" s="238"/>
      <c r="CI53" s="238"/>
      <c r="CJ53" s="238"/>
      <c r="CK53" s="238"/>
      <c r="CL53" s="238"/>
      <c r="CM53" s="238"/>
      <c r="CN53" s="238"/>
      <c r="CO53" s="238"/>
      <c r="CP53" s="238"/>
      <c r="CQ53" s="238"/>
      <c r="CR53" s="238"/>
      <c r="CS53" s="238"/>
      <c r="CT53" s="238"/>
      <c r="CU53" s="238"/>
      <c r="CV53" s="238"/>
      <c r="CW53" s="238"/>
      <c r="CX53" s="238"/>
      <c r="CY53" s="238"/>
      <c r="CZ53" s="238"/>
      <c r="DA53" s="238"/>
      <c r="DB53" s="238"/>
      <c r="DC53" s="238"/>
      <c r="DD53" s="238"/>
      <c r="DE53" s="238"/>
      <c r="DF53" s="238"/>
      <c r="DG53" s="238"/>
      <c r="DH53" s="238"/>
    </row>
    <row r="54" spans="1:112" ht="20.149999999999999" customHeight="1">
      <c r="A54" s="1173"/>
      <c r="B54" s="1049"/>
      <c r="C54" s="247"/>
      <c r="D54" s="248"/>
      <c r="E54" s="249"/>
      <c r="F54" s="368">
        <f t="shared" si="15"/>
        <v>0</v>
      </c>
      <c r="G54" s="250"/>
      <c r="H54" s="369">
        <f t="shared" si="16"/>
        <v>0</v>
      </c>
      <c r="I54" s="370">
        <f t="shared" si="17"/>
        <v>0</v>
      </c>
      <c r="J54" s="247"/>
      <c r="K54" s="341"/>
      <c r="L54" s="249"/>
      <c r="M54" s="368">
        <f t="shared" si="0"/>
        <v>0</v>
      </c>
      <c r="N54" s="342"/>
      <c r="O54" s="369">
        <f t="shared" si="18"/>
        <v>0</v>
      </c>
      <c r="P54" s="370">
        <f t="shared" si="1"/>
        <v>0</v>
      </c>
      <c r="Q54" s="125"/>
      <c r="R54" s="248"/>
      <c r="S54" s="249"/>
      <c r="T54" s="368">
        <f t="shared" si="19"/>
        <v>0</v>
      </c>
      <c r="U54" s="250"/>
      <c r="V54" s="369">
        <f t="shared" si="20"/>
        <v>0</v>
      </c>
      <c r="W54" s="370">
        <f t="shared" si="2"/>
        <v>0</v>
      </c>
      <c r="X54" s="247"/>
      <c r="Y54" s="248"/>
      <c r="Z54" s="120"/>
      <c r="AA54" s="368">
        <f t="shared" si="21"/>
        <v>0</v>
      </c>
      <c r="AB54" s="250"/>
      <c r="AC54" s="369">
        <f t="shared" si="22"/>
        <v>0</v>
      </c>
      <c r="AD54" s="370">
        <f t="shared" si="3"/>
        <v>0</v>
      </c>
      <c r="AE54" s="247"/>
      <c r="AF54" s="341"/>
      <c r="AG54" s="249"/>
      <c r="AH54" s="368">
        <f t="shared" si="23"/>
        <v>0</v>
      </c>
      <c r="AI54" s="342"/>
      <c r="AJ54" s="369">
        <f t="shared" si="24"/>
        <v>0</v>
      </c>
      <c r="AK54" s="370">
        <f t="shared" si="4"/>
        <v>0</v>
      </c>
      <c r="AL54" s="125"/>
      <c r="AM54" s="248"/>
      <c r="AN54" s="249"/>
      <c r="AO54" s="368">
        <f t="shared" si="25"/>
        <v>0</v>
      </c>
      <c r="AP54" s="250"/>
      <c r="AQ54" s="369">
        <f t="shared" si="26"/>
        <v>0</v>
      </c>
      <c r="AR54" s="370">
        <f t="shared" si="5"/>
        <v>0</v>
      </c>
      <c r="AS54" s="247"/>
      <c r="AT54" s="248"/>
      <c r="AU54" s="249"/>
      <c r="AV54" s="368">
        <f t="shared" si="6"/>
        <v>0</v>
      </c>
      <c r="AW54" s="250"/>
      <c r="AX54" s="369">
        <f t="shared" si="27"/>
        <v>0</v>
      </c>
      <c r="AY54" s="370">
        <f t="shared" si="7"/>
        <v>0</v>
      </c>
      <c r="AZ54" s="247"/>
      <c r="BA54" s="248"/>
      <c r="BB54" s="249"/>
      <c r="BC54" s="368">
        <f t="shared" si="8"/>
        <v>0</v>
      </c>
      <c r="BD54" s="250"/>
      <c r="BE54" s="369">
        <f t="shared" si="28"/>
        <v>0</v>
      </c>
      <c r="BF54" s="370">
        <f t="shared" si="9"/>
        <v>0</v>
      </c>
      <c r="BG54" s="247"/>
      <c r="BH54" s="248"/>
      <c r="BI54" s="378"/>
      <c r="BJ54" s="368">
        <f t="shared" si="10"/>
        <v>0</v>
      </c>
      <c r="BK54" s="250"/>
      <c r="BL54" s="369">
        <f t="shared" si="29"/>
        <v>0</v>
      </c>
      <c r="BM54" s="370">
        <f t="shared" si="11"/>
        <v>0</v>
      </c>
      <c r="BN54" s="247"/>
      <c r="BO54" s="248"/>
      <c r="BP54" s="249"/>
      <c r="BQ54" s="368">
        <f t="shared" si="12"/>
        <v>0</v>
      </c>
      <c r="BR54" s="250"/>
      <c r="BS54" s="369">
        <f t="shared" si="30"/>
        <v>0</v>
      </c>
      <c r="BT54" s="561">
        <f t="shared" si="13"/>
        <v>0</v>
      </c>
      <c r="BU54" s="382">
        <f t="shared" si="31"/>
        <v>0</v>
      </c>
      <c r="BV54" s="371">
        <f t="shared" si="31"/>
        <v>0</v>
      </c>
      <c r="BW54" s="370">
        <f t="shared" si="31"/>
        <v>0</v>
      </c>
      <c r="BX54" s="238"/>
      <c r="BY54" s="238"/>
      <c r="BZ54" s="238"/>
      <c r="CA54" s="238"/>
      <c r="CB54" s="238"/>
      <c r="CC54" s="238"/>
      <c r="CD54" s="238"/>
      <c r="CE54" s="238"/>
      <c r="CF54" s="238"/>
      <c r="CG54" s="238"/>
      <c r="CH54" s="238"/>
      <c r="CI54" s="238"/>
      <c r="CJ54" s="238"/>
      <c r="CK54" s="238"/>
      <c r="CL54" s="238"/>
      <c r="CM54" s="238"/>
      <c r="CN54" s="238"/>
      <c r="CO54" s="238"/>
      <c r="CP54" s="238"/>
      <c r="CQ54" s="238"/>
      <c r="CR54" s="238"/>
      <c r="CS54" s="238"/>
      <c r="CT54" s="238"/>
      <c r="CU54" s="238"/>
      <c r="CV54" s="238"/>
      <c r="CW54" s="238"/>
      <c r="CX54" s="238"/>
      <c r="CY54" s="238"/>
      <c r="CZ54" s="238"/>
      <c r="DA54" s="238"/>
      <c r="DB54" s="238"/>
      <c r="DC54" s="238"/>
      <c r="DD54" s="238"/>
      <c r="DE54" s="238"/>
      <c r="DF54" s="238"/>
      <c r="DG54" s="238"/>
      <c r="DH54" s="238"/>
    </row>
    <row r="55" spans="1:112" ht="20.149999999999999" customHeight="1">
      <c r="A55" s="1173"/>
      <c r="B55" s="1049"/>
      <c r="C55" s="247"/>
      <c r="D55" s="248"/>
      <c r="E55" s="249"/>
      <c r="F55" s="368">
        <f t="shared" si="15"/>
        <v>0</v>
      </c>
      <c r="G55" s="342"/>
      <c r="H55" s="369">
        <f t="shared" si="16"/>
        <v>0</v>
      </c>
      <c r="I55" s="370">
        <f t="shared" si="17"/>
        <v>0</v>
      </c>
      <c r="J55" s="125"/>
      <c r="K55" s="341"/>
      <c r="L55" s="120"/>
      <c r="M55" s="368">
        <f t="shared" si="0"/>
        <v>0</v>
      </c>
      <c r="N55" s="342"/>
      <c r="O55" s="369">
        <f t="shared" si="18"/>
        <v>0</v>
      </c>
      <c r="P55" s="370">
        <f t="shared" si="1"/>
        <v>0</v>
      </c>
      <c r="Q55" s="125"/>
      <c r="R55" s="341"/>
      <c r="S55" s="120"/>
      <c r="T55" s="368">
        <f t="shared" si="19"/>
        <v>0</v>
      </c>
      <c r="U55" s="342"/>
      <c r="V55" s="369">
        <f t="shared" si="20"/>
        <v>0</v>
      </c>
      <c r="W55" s="370">
        <f t="shared" si="2"/>
        <v>0</v>
      </c>
      <c r="X55" s="125"/>
      <c r="Y55" s="341"/>
      <c r="Z55" s="120"/>
      <c r="AA55" s="368">
        <f t="shared" si="21"/>
        <v>0</v>
      </c>
      <c r="AB55" s="342"/>
      <c r="AC55" s="369">
        <f t="shared" si="22"/>
        <v>0</v>
      </c>
      <c r="AD55" s="370">
        <f t="shared" si="3"/>
        <v>0</v>
      </c>
      <c r="AE55" s="125"/>
      <c r="AF55" s="341"/>
      <c r="AG55" s="120"/>
      <c r="AH55" s="368">
        <f t="shared" si="23"/>
        <v>0</v>
      </c>
      <c r="AI55" s="342"/>
      <c r="AJ55" s="369">
        <f t="shared" si="24"/>
        <v>0</v>
      </c>
      <c r="AK55" s="370">
        <f t="shared" si="4"/>
        <v>0</v>
      </c>
      <c r="AL55" s="125"/>
      <c r="AM55" s="248"/>
      <c r="AN55" s="249"/>
      <c r="AO55" s="368">
        <f t="shared" si="25"/>
        <v>0</v>
      </c>
      <c r="AP55" s="250"/>
      <c r="AQ55" s="369">
        <f t="shared" si="26"/>
        <v>0</v>
      </c>
      <c r="AR55" s="370">
        <f t="shared" si="5"/>
        <v>0</v>
      </c>
      <c r="AS55" s="247"/>
      <c r="AT55" s="248"/>
      <c r="AU55" s="249"/>
      <c r="AV55" s="368">
        <f t="shared" si="6"/>
        <v>0</v>
      </c>
      <c r="AW55" s="250"/>
      <c r="AX55" s="369">
        <f t="shared" si="27"/>
        <v>0</v>
      </c>
      <c r="AY55" s="370">
        <f t="shared" si="7"/>
        <v>0</v>
      </c>
      <c r="AZ55" s="247"/>
      <c r="BA55" s="248"/>
      <c r="BB55" s="249"/>
      <c r="BC55" s="368">
        <f t="shared" si="8"/>
        <v>0</v>
      </c>
      <c r="BD55" s="250"/>
      <c r="BE55" s="369">
        <f t="shared" si="28"/>
        <v>0</v>
      </c>
      <c r="BF55" s="370">
        <f t="shared" si="9"/>
        <v>0</v>
      </c>
      <c r="BG55" s="247"/>
      <c r="BH55" s="248"/>
      <c r="BI55" s="378"/>
      <c r="BJ55" s="368">
        <f t="shared" si="10"/>
        <v>0</v>
      </c>
      <c r="BK55" s="250"/>
      <c r="BL55" s="369">
        <f t="shared" si="29"/>
        <v>0</v>
      </c>
      <c r="BM55" s="370">
        <f t="shared" si="11"/>
        <v>0</v>
      </c>
      <c r="BN55" s="247"/>
      <c r="BO55" s="248"/>
      <c r="BP55" s="249"/>
      <c r="BQ55" s="368">
        <f t="shared" si="12"/>
        <v>0</v>
      </c>
      <c r="BR55" s="250"/>
      <c r="BS55" s="369">
        <f t="shared" si="30"/>
        <v>0</v>
      </c>
      <c r="BT55" s="561">
        <f t="shared" si="13"/>
        <v>0</v>
      </c>
      <c r="BU55" s="382">
        <f t="shared" si="31"/>
        <v>0</v>
      </c>
      <c r="BV55" s="371">
        <f t="shared" si="31"/>
        <v>0</v>
      </c>
      <c r="BW55" s="370">
        <f t="shared" si="31"/>
        <v>0</v>
      </c>
      <c r="BX55" s="238"/>
      <c r="BY55" s="238"/>
      <c r="BZ55" s="238"/>
      <c r="CA55" s="238"/>
      <c r="CB55" s="238"/>
      <c r="CC55" s="238"/>
      <c r="CD55" s="238"/>
      <c r="CE55" s="238"/>
      <c r="CF55" s="238"/>
      <c r="CG55" s="238"/>
      <c r="CH55" s="238"/>
      <c r="CI55" s="238"/>
      <c r="CJ55" s="238"/>
      <c r="CK55" s="238"/>
      <c r="CL55" s="238"/>
      <c r="CM55" s="238"/>
      <c r="CN55" s="238"/>
      <c r="CO55" s="238"/>
      <c r="CP55" s="238"/>
      <c r="CQ55" s="238"/>
      <c r="CR55" s="238"/>
      <c r="CS55" s="238"/>
      <c r="CT55" s="238"/>
      <c r="CU55" s="238"/>
      <c r="CV55" s="238"/>
      <c r="CW55" s="238"/>
      <c r="CX55" s="238"/>
      <c r="CY55" s="238"/>
      <c r="CZ55" s="238"/>
      <c r="DA55" s="238"/>
      <c r="DB55" s="238"/>
      <c r="DC55" s="238"/>
      <c r="DD55" s="238"/>
      <c r="DE55" s="238"/>
      <c r="DF55" s="238"/>
      <c r="DG55" s="238"/>
      <c r="DH55" s="238"/>
    </row>
    <row r="56" spans="1:112" ht="20.149999999999999" customHeight="1">
      <c r="A56" s="1173"/>
      <c r="B56" s="1049"/>
      <c r="C56" s="247"/>
      <c r="D56" s="248"/>
      <c r="E56" s="249"/>
      <c r="F56" s="368">
        <f t="shared" si="15"/>
        <v>0</v>
      </c>
      <c r="G56" s="250"/>
      <c r="H56" s="369">
        <f t="shared" si="16"/>
        <v>0</v>
      </c>
      <c r="I56" s="370">
        <f t="shared" si="17"/>
        <v>0</v>
      </c>
      <c r="J56" s="247"/>
      <c r="K56" s="248"/>
      <c r="L56" s="249"/>
      <c r="M56" s="368">
        <f t="shared" si="0"/>
        <v>0</v>
      </c>
      <c r="N56" s="250"/>
      <c r="O56" s="369">
        <f t="shared" si="18"/>
        <v>0</v>
      </c>
      <c r="P56" s="370">
        <f t="shared" si="1"/>
        <v>0</v>
      </c>
      <c r="Q56" s="247"/>
      <c r="R56" s="248"/>
      <c r="S56" s="249"/>
      <c r="T56" s="368">
        <f t="shared" si="19"/>
        <v>0</v>
      </c>
      <c r="U56" s="250"/>
      <c r="V56" s="369">
        <f t="shared" si="20"/>
        <v>0</v>
      </c>
      <c r="W56" s="370">
        <f t="shared" si="2"/>
        <v>0</v>
      </c>
      <c r="X56" s="247"/>
      <c r="Y56" s="248"/>
      <c r="Z56" s="249"/>
      <c r="AA56" s="368">
        <f t="shared" si="21"/>
        <v>0</v>
      </c>
      <c r="AB56" s="250"/>
      <c r="AC56" s="369">
        <f t="shared" si="22"/>
        <v>0</v>
      </c>
      <c r="AD56" s="370">
        <f t="shared" si="3"/>
        <v>0</v>
      </c>
      <c r="AE56" s="247"/>
      <c r="AF56" s="248"/>
      <c r="AG56" s="249"/>
      <c r="AH56" s="368">
        <f t="shared" si="23"/>
        <v>0</v>
      </c>
      <c r="AI56" s="250"/>
      <c r="AJ56" s="369">
        <f t="shared" si="24"/>
        <v>0</v>
      </c>
      <c r="AK56" s="370">
        <f t="shared" si="4"/>
        <v>0</v>
      </c>
      <c r="AL56" s="247"/>
      <c r="AM56" s="248"/>
      <c r="AN56" s="249"/>
      <c r="AO56" s="368">
        <f t="shared" si="25"/>
        <v>0</v>
      </c>
      <c r="AP56" s="250"/>
      <c r="AQ56" s="369">
        <f t="shared" si="26"/>
        <v>0</v>
      </c>
      <c r="AR56" s="370">
        <f t="shared" si="5"/>
        <v>0</v>
      </c>
      <c r="AS56" s="247"/>
      <c r="AT56" s="248"/>
      <c r="AU56" s="249"/>
      <c r="AV56" s="368">
        <f t="shared" si="6"/>
        <v>0</v>
      </c>
      <c r="AW56" s="250"/>
      <c r="AX56" s="369">
        <f t="shared" si="27"/>
        <v>0</v>
      </c>
      <c r="AY56" s="370">
        <f t="shared" si="7"/>
        <v>0</v>
      </c>
      <c r="AZ56" s="247"/>
      <c r="BA56" s="248"/>
      <c r="BB56" s="249"/>
      <c r="BC56" s="368">
        <f t="shared" si="8"/>
        <v>0</v>
      </c>
      <c r="BD56" s="250"/>
      <c r="BE56" s="369">
        <f t="shared" si="28"/>
        <v>0</v>
      </c>
      <c r="BF56" s="370">
        <f t="shared" si="9"/>
        <v>0</v>
      </c>
      <c r="BG56" s="247"/>
      <c r="BH56" s="248"/>
      <c r="BI56" s="378"/>
      <c r="BJ56" s="368">
        <f t="shared" si="10"/>
        <v>0</v>
      </c>
      <c r="BK56" s="250"/>
      <c r="BL56" s="369">
        <f t="shared" si="29"/>
        <v>0</v>
      </c>
      <c r="BM56" s="370">
        <f t="shared" si="11"/>
        <v>0</v>
      </c>
      <c r="BN56" s="247"/>
      <c r="BO56" s="248"/>
      <c r="BP56" s="249"/>
      <c r="BQ56" s="368">
        <f t="shared" si="12"/>
        <v>0</v>
      </c>
      <c r="BR56" s="250"/>
      <c r="BS56" s="369">
        <f t="shared" si="30"/>
        <v>0</v>
      </c>
      <c r="BT56" s="561">
        <f t="shared" si="13"/>
        <v>0</v>
      </c>
      <c r="BU56" s="382">
        <f t="shared" si="31"/>
        <v>0</v>
      </c>
      <c r="BV56" s="371">
        <f t="shared" si="31"/>
        <v>0</v>
      </c>
      <c r="BW56" s="370">
        <f t="shared" si="31"/>
        <v>0</v>
      </c>
      <c r="BX56" s="238"/>
      <c r="BY56" s="238"/>
      <c r="BZ56" s="238"/>
      <c r="CA56" s="238"/>
      <c r="CB56" s="238"/>
      <c r="CC56" s="238"/>
      <c r="CD56" s="238"/>
      <c r="CE56" s="238"/>
      <c r="CF56" s="238"/>
      <c r="CG56" s="238"/>
      <c r="CH56" s="238"/>
      <c r="CI56" s="238"/>
      <c r="CJ56" s="238"/>
      <c r="CK56" s="238"/>
      <c r="CL56" s="238"/>
      <c r="CM56" s="238"/>
      <c r="CN56" s="238"/>
      <c r="CO56" s="238"/>
      <c r="CP56" s="238"/>
      <c r="CQ56" s="238"/>
      <c r="CR56" s="238"/>
      <c r="CS56" s="238"/>
      <c r="CT56" s="238"/>
      <c r="CU56" s="238"/>
      <c r="CV56" s="238"/>
      <c r="CW56" s="238"/>
      <c r="CX56" s="238"/>
      <c r="CY56" s="238"/>
      <c r="CZ56" s="238"/>
      <c r="DA56" s="238"/>
      <c r="DB56" s="238"/>
      <c r="DC56" s="238"/>
      <c r="DD56" s="238"/>
      <c r="DE56" s="238"/>
      <c r="DF56" s="238"/>
      <c r="DG56" s="238"/>
      <c r="DH56" s="238"/>
    </row>
    <row r="57" spans="1:112" ht="20.149999999999999" customHeight="1">
      <c r="A57" s="1173"/>
      <c r="B57" s="1049"/>
      <c r="C57" s="247"/>
      <c r="D57" s="248"/>
      <c r="E57" s="249"/>
      <c r="F57" s="368">
        <f t="shared" si="15"/>
        <v>0</v>
      </c>
      <c r="G57" s="250"/>
      <c r="H57" s="369">
        <f t="shared" si="16"/>
        <v>0</v>
      </c>
      <c r="I57" s="370">
        <f t="shared" si="17"/>
        <v>0</v>
      </c>
      <c r="J57" s="247"/>
      <c r="K57" s="341"/>
      <c r="L57" s="249"/>
      <c r="M57" s="368">
        <f t="shared" si="0"/>
        <v>0</v>
      </c>
      <c r="N57" s="342"/>
      <c r="O57" s="369">
        <f t="shared" si="18"/>
        <v>0</v>
      </c>
      <c r="P57" s="370">
        <f t="shared" si="1"/>
        <v>0</v>
      </c>
      <c r="Q57" s="125"/>
      <c r="R57" s="248"/>
      <c r="S57" s="249"/>
      <c r="T57" s="368">
        <f t="shared" si="19"/>
        <v>0</v>
      </c>
      <c r="U57" s="250"/>
      <c r="V57" s="369">
        <f t="shared" si="20"/>
        <v>0</v>
      </c>
      <c r="W57" s="370">
        <f t="shared" si="2"/>
        <v>0</v>
      </c>
      <c r="X57" s="247"/>
      <c r="Y57" s="248"/>
      <c r="Z57" s="120"/>
      <c r="AA57" s="368">
        <f t="shared" si="21"/>
        <v>0</v>
      </c>
      <c r="AB57" s="250"/>
      <c r="AC57" s="369">
        <f t="shared" si="22"/>
        <v>0</v>
      </c>
      <c r="AD57" s="370">
        <f t="shared" si="3"/>
        <v>0</v>
      </c>
      <c r="AE57" s="247"/>
      <c r="AF57" s="341"/>
      <c r="AG57" s="249"/>
      <c r="AH57" s="368">
        <f t="shared" si="23"/>
        <v>0</v>
      </c>
      <c r="AI57" s="342"/>
      <c r="AJ57" s="369">
        <f t="shared" si="24"/>
        <v>0</v>
      </c>
      <c r="AK57" s="370">
        <f t="shared" si="4"/>
        <v>0</v>
      </c>
      <c r="AL57" s="125"/>
      <c r="AM57" s="248"/>
      <c r="AN57" s="249"/>
      <c r="AO57" s="368">
        <f t="shared" si="25"/>
        <v>0</v>
      </c>
      <c r="AP57" s="250"/>
      <c r="AQ57" s="369">
        <f t="shared" si="26"/>
        <v>0</v>
      </c>
      <c r="AR57" s="370">
        <f t="shared" si="5"/>
        <v>0</v>
      </c>
      <c r="AS57" s="247"/>
      <c r="AT57" s="248"/>
      <c r="AU57" s="249"/>
      <c r="AV57" s="368">
        <f t="shared" si="6"/>
        <v>0</v>
      </c>
      <c r="AW57" s="250"/>
      <c r="AX57" s="369">
        <f t="shared" si="27"/>
        <v>0</v>
      </c>
      <c r="AY57" s="370">
        <f t="shared" si="7"/>
        <v>0</v>
      </c>
      <c r="AZ57" s="247"/>
      <c r="BA57" s="248"/>
      <c r="BB57" s="249"/>
      <c r="BC57" s="368">
        <f t="shared" si="8"/>
        <v>0</v>
      </c>
      <c r="BD57" s="250"/>
      <c r="BE57" s="369">
        <f t="shared" si="28"/>
        <v>0</v>
      </c>
      <c r="BF57" s="370">
        <f t="shared" si="9"/>
        <v>0</v>
      </c>
      <c r="BG57" s="247"/>
      <c r="BH57" s="248"/>
      <c r="BI57" s="378"/>
      <c r="BJ57" s="368">
        <f t="shared" si="10"/>
        <v>0</v>
      </c>
      <c r="BK57" s="250"/>
      <c r="BL57" s="369">
        <f t="shared" si="29"/>
        <v>0</v>
      </c>
      <c r="BM57" s="370">
        <f t="shared" si="11"/>
        <v>0</v>
      </c>
      <c r="BN57" s="247"/>
      <c r="BO57" s="248"/>
      <c r="BP57" s="249"/>
      <c r="BQ57" s="368">
        <f t="shared" si="12"/>
        <v>0</v>
      </c>
      <c r="BR57" s="250"/>
      <c r="BS57" s="369">
        <f t="shared" si="30"/>
        <v>0</v>
      </c>
      <c r="BT57" s="561">
        <f t="shared" si="13"/>
        <v>0</v>
      </c>
      <c r="BU57" s="382">
        <f t="shared" si="31"/>
        <v>0</v>
      </c>
      <c r="BV57" s="371">
        <f t="shared" si="31"/>
        <v>0</v>
      </c>
      <c r="BW57" s="370">
        <f t="shared" si="31"/>
        <v>0</v>
      </c>
      <c r="BX57" s="238"/>
      <c r="BY57" s="238"/>
      <c r="BZ57" s="238"/>
      <c r="CA57" s="238"/>
      <c r="CB57" s="238"/>
      <c r="CC57" s="238"/>
      <c r="CD57" s="238"/>
      <c r="CE57" s="238"/>
      <c r="CF57" s="238"/>
      <c r="CG57" s="238"/>
      <c r="CH57" s="238"/>
      <c r="CI57" s="238"/>
      <c r="CJ57" s="238"/>
      <c r="CK57" s="238"/>
      <c r="CL57" s="238"/>
      <c r="CM57" s="238"/>
      <c r="CN57" s="238"/>
      <c r="CO57" s="238"/>
      <c r="CP57" s="238"/>
      <c r="CQ57" s="238"/>
      <c r="CR57" s="238"/>
      <c r="CS57" s="238"/>
      <c r="CT57" s="238"/>
      <c r="CU57" s="238"/>
      <c r="CV57" s="238"/>
      <c r="CW57" s="238"/>
      <c r="CX57" s="238"/>
      <c r="CY57" s="238"/>
      <c r="CZ57" s="238"/>
      <c r="DA57" s="238"/>
      <c r="DB57" s="238"/>
      <c r="DC57" s="238"/>
      <c r="DD57" s="238"/>
      <c r="DE57" s="238"/>
      <c r="DF57" s="238"/>
      <c r="DG57" s="238"/>
      <c r="DH57" s="238"/>
    </row>
    <row r="58" spans="1:112" s="71" customFormat="1" ht="20.149999999999999" customHeight="1">
      <c r="A58" s="1417"/>
      <c r="B58" s="1418"/>
      <c r="C58" s="1432" t="s">
        <v>286</v>
      </c>
      <c r="D58" s="1433"/>
      <c r="E58" s="1433"/>
      <c r="F58" s="1196"/>
      <c r="G58" s="371">
        <f>ROUND(SUM(G15:G57),0)</f>
        <v>0</v>
      </c>
      <c r="H58" s="369">
        <f>ROUND(SUM(H15:H57),0)</f>
        <v>0</v>
      </c>
      <c r="I58" s="372">
        <f>ROUND(SUM(I15:I57),0)</f>
        <v>0</v>
      </c>
      <c r="J58" s="1432" t="s">
        <v>286</v>
      </c>
      <c r="K58" s="1433"/>
      <c r="L58" s="1433"/>
      <c r="M58" s="1196"/>
      <c r="N58" s="371">
        <f>ROUND(SUM(N15:N57),0)</f>
        <v>0</v>
      </c>
      <c r="O58" s="369">
        <f>ROUND(SUM(O15:O57),0)</f>
        <v>0</v>
      </c>
      <c r="P58" s="372">
        <f>ROUND(SUM(P15:P57),0)</f>
        <v>0</v>
      </c>
      <c r="Q58" s="1432" t="s">
        <v>286</v>
      </c>
      <c r="R58" s="1433"/>
      <c r="S58" s="1433"/>
      <c r="T58" s="1196"/>
      <c r="U58" s="371">
        <f>ROUND(SUM(U15:U57),0)</f>
        <v>0</v>
      </c>
      <c r="V58" s="369">
        <f>ROUND(SUM(V15:V57),0)</f>
        <v>0</v>
      </c>
      <c r="W58" s="372">
        <f>ROUND(SUM(W15:W57),0)</f>
        <v>0</v>
      </c>
      <c r="X58" s="1432" t="s">
        <v>286</v>
      </c>
      <c r="Y58" s="1433"/>
      <c r="Z58" s="1433"/>
      <c r="AA58" s="1196"/>
      <c r="AB58" s="371">
        <f>ROUND(SUM(AB15:AB57),0)</f>
        <v>0</v>
      </c>
      <c r="AC58" s="369">
        <f>ROUND(SUM(AC15:AC57),0)</f>
        <v>0</v>
      </c>
      <c r="AD58" s="372">
        <f>ROUND(SUM(AD15:AD57),0)</f>
        <v>0</v>
      </c>
      <c r="AE58" s="1432" t="s">
        <v>286</v>
      </c>
      <c r="AF58" s="1433"/>
      <c r="AG58" s="1433"/>
      <c r="AH58" s="1196"/>
      <c r="AI58" s="371">
        <f>ROUND(SUM(AI15:AI57),0)</f>
        <v>0</v>
      </c>
      <c r="AJ58" s="369">
        <f>ROUND(SUM(AJ15:AJ57),0)</f>
        <v>0</v>
      </c>
      <c r="AK58" s="372">
        <f>SUM(AK15:AK57)</f>
        <v>0</v>
      </c>
      <c r="AL58" s="1432" t="s">
        <v>286</v>
      </c>
      <c r="AM58" s="1433"/>
      <c r="AN58" s="1433"/>
      <c r="AO58" s="1196"/>
      <c r="AP58" s="371">
        <f>ROUND(SUM(AP15:AP57),0)</f>
        <v>0</v>
      </c>
      <c r="AQ58" s="369">
        <f>ROUND(SUM(AQ15:AQ57),0)</f>
        <v>0</v>
      </c>
      <c r="AR58" s="372">
        <f>ROUND(SUM(AR15:AR57),0)</f>
        <v>0</v>
      </c>
      <c r="AS58" s="1432" t="s">
        <v>286</v>
      </c>
      <c r="AT58" s="1433"/>
      <c r="AU58" s="1433"/>
      <c r="AV58" s="1196"/>
      <c r="AW58" s="371">
        <f>ROUND(SUM(AW15:AW57),0)</f>
        <v>0</v>
      </c>
      <c r="AX58" s="369">
        <f>ROUND(SUM(AX15:AX57),0)</f>
        <v>0</v>
      </c>
      <c r="AY58" s="372">
        <f>ROUND(SUM(AY15:AY57),0)</f>
        <v>0</v>
      </c>
      <c r="AZ58" s="1432" t="s">
        <v>286</v>
      </c>
      <c r="BA58" s="1433"/>
      <c r="BB58" s="1433"/>
      <c r="BC58" s="1196"/>
      <c r="BD58" s="371">
        <f>ROUND(SUM(BD15:BD57),0)</f>
        <v>0</v>
      </c>
      <c r="BE58" s="369">
        <f>ROUND(SUM(BE15:BE57),0)</f>
        <v>0</v>
      </c>
      <c r="BF58" s="372">
        <f>ROUND(SUM(BF15:BF57),0)</f>
        <v>0</v>
      </c>
      <c r="BG58" s="1432" t="s">
        <v>286</v>
      </c>
      <c r="BH58" s="1433"/>
      <c r="BI58" s="1433"/>
      <c r="BJ58" s="1196"/>
      <c r="BK58" s="371">
        <f>ROUND(SUM(BK15:BK57),0)</f>
        <v>0</v>
      </c>
      <c r="BL58" s="369">
        <f>ROUND(SUM(BL15:BL57),0)</f>
        <v>0</v>
      </c>
      <c r="BM58" s="372">
        <f>ROUND(SUM(BM15:BM57),0)</f>
        <v>0</v>
      </c>
      <c r="BN58" s="1432" t="s">
        <v>286</v>
      </c>
      <c r="BO58" s="1433"/>
      <c r="BP58" s="1433"/>
      <c r="BQ58" s="1196"/>
      <c r="BR58" s="371">
        <f>ROUND(SUM(BR15:BR57),0)</f>
        <v>0</v>
      </c>
      <c r="BS58" s="369">
        <f>ROUND(SUM(BS15:BS57),0)</f>
        <v>0</v>
      </c>
      <c r="BT58" s="562">
        <f>ROUND(SUM(BT15:BT57),0)</f>
        <v>0</v>
      </c>
      <c r="BU58" s="383">
        <f>SUM(BU15:BU57)</f>
        <v>0</v>
      </c>
      <c r="BV58" s="371">
        <f t="shared" ref="BV58:BW58" si="32">SUM(BV15:BV57)</f>
        <v>0</v>
      </c>
      <c r="BW58" s="372">
        <f t="shared" si="32"/>
        <v>0</v>
      </c>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row>
    <row r="59" spans="1:112" s="71" customFormat="1" ht="20.149999999999999" customHeight="1">
      <c r="A59" s="1419" t="s">
        <v>287</v>
      </c>
      <c r="B59" s="1420"/>
      <c r="C59" s="1193"/>
      <c r="D59" s="1193"/>
      <c r="E59" s="1431"/>
      <c r="F59" s="376">
        <f>SUM(F15:F57)</f>
        <v>0</v>
      </c>
      <c r="G59" s="576"/>
      <c r="H59" s="577"/>
      <c r="I59" s="578"/>
      <c r="J59" s="1192"/>
      <c r="K59" s="1193"/>
      <c r="L59" s="1431"/>
      <c r="M59" s="376">
        <f>SUM(M15:M57)</f>
        <v>0</v>
      </c>
      <c r="N59" s="576"/>
      <c r="O59" s="577"/>
      <c r="P59" s="578"/>
      <c r="Q59" s="1192"/>
      <c r="R59" s="1193"/>
      <c r="S59" s="1431"/>
      <c r="T59" s="376">
        <f>SUM(T15:T57)</f>
        <v>0</v>
      </c>
      <c r="U59" s="576"/>
      <c r="V59" s="577"/>
      <c r="W59" s="578"/>
      <c r="X59" s="1192"/>
      <c r="Y59" s="1193"/>
      <c r="Z59" s="1431"/>
      <c r="AA59" s="376">
        <f>SUM(AA15:AA57)</f>
        <v>0</v>
      </c>
      <c r="AB59" s="576"/>
      <c r="AC59" s="577"/>
      <c r="AD59" s="578"/>
      <c r="AE59" s="1192"/>
      <c r="AF59" s="1193"/>
      <c r="AG59" s="1431"/>
      <c r="AH59" s="376"/>
      <c r="AI59" s="576"/>
      <c r="AJ59" s="577"/>
      <c r="AK59" s="578"/>
      <c r="AL59" s="1192"/>
      <c r="AM59" s="1193"/>
      <c r="AN59" s="1431"/>
      <c r="AO59" s="376">
        <f>SUM(AO15:AO57)</f>
        <v>0</v>
      </c>
      <c r="AP59" s="576"/>
      <c r="AQ59" s="577"/>
      <c r="AR59" s="578"/>
      <c r="AS59" s="1192"/>
      <c r="AT59" s="1193"/>
      <c r="AU59" s="1431"/>
      <c r="AV59" s="376">
        <f>SUM(AV15:AV57)</f>
        <v>0</v>
      </c>
      <c r="AW59" s="576"/>
      <c r="AX59" s="577"/>
      <c r="AY59" s="578"/>
      <c r="AZ59" s="1192"/>
      <c r="BA59" s="1193"/>
      <c r="BB59" s="1431"/>
      <c r="BC59" s="376">
        <f>SUM(BC15:BC57)</f>
        <v>0</v>
      </c>
      <c r="BD59" s="576"/>
      <c r="BE59" s="577"/>
      <c r="BF59" s="578"/>
      <c r="BG59" s="1192"/>
      <c r="BH59" s="1193"/>
      <c r="BI59" s="1431"/>
      <c r="BJ59" s="376">
        <f>SUM(BJ15:BJ57)</f>
        <v>0</v>
      </c>
      <c r="BK59" s="576"/>
      <c r="BL59" s="577"/>
      <c r="BM59" s="578"/>
      <c r="BN59" s="1192"/>
      <c r="BO59" s="1193"/>
      <c r="BP59" s="1431"/>
      <c r="BQ59" s="376">
        <f>SUM(BQ15:BQ57)</f>
        <v>0</v>
      </c>
      <c r="BR59" s="576"/>
      <c r="BS59" s="577"/>
      <c r="BT59" s="576"/>
      <c r="BU59" s="281"/>
      <c r="BV59" s="282"/>
      <c r="BW59" s="86"/>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row>
    <row r="60" spans="1:112" ht="20.149999999999999" customHeight="1">
      <c r="A60" s="1421" t="s">
        <v>288</v>
      </c>
      <c r="B60" s="1422"/>
      <c r="C60" s="254"/>
      <c r="D60" s="254"/>
      <c r="E60" s="254"/>
      <c r="F60" s="491"/>
      <c r="G60" s="256"/>
      <c r="H60" s="377">
        <f>I60-G60</f>
        <v>0</v>
      </c>
      <c r="I60" s="257"/>
      <c r="J60" s="253"/>
      <c r="K60" s="121"/>
      <c r="L60" s="254"/>
      <c r="M60" s="491"/>
      <c r="N60" s="343"/>
      <c r="O60" s="377">
        <f>P60-N60</f>
        <v>0</v>
      </c>
      <c r="P60" s="257"/>
      <c r="Q60" s="126"/>
      <c r="R60" s="254"/>
      <c r="S60" s="254"/>
      <c r="T60" s="494"/>
      <c r="U60" s="256"/>
      <c r="V60" s="377">
        <f>W60-U60</f>
        <v>0</v>
      </c>
      <c r="W60" s="257"/>
      <c r="X60" s="253"/>
      <c r="Y60" s="254"/>
      <c r="Z60" s="121"/>
      <c r="AA60" s="491"/>
      <c r="AB60" s="256"/>
      <c r="AC60" s="377">
        <f>AD60-AB60</f>
        <v>0</v>
      </c>
      <c r="AD60" s="257"/>
      <c r="AE60" s="253"/>
      <c r="AF60" s="121"/>
      <c r="AG60" s="254"/>
      <c r="AH60" s="491"/>
      <c r="AI60" s="343"/>
      <c r="AJ60" s="314">
        <f>AK60-AI60</f>
        <v>0</v>
      </c>
      <c r="AK60" s="257"/>
      <c r="AL60" s="126"/>
      <c r="AM60" s="254"/>
      <c r="AN60" s="254"/>
      <c r="AO60" s="491"/>
      <c r="AP60" s="256"/>
      <c r="AQ60" s="314">
        <f>AR60-AP60</f>
        <v>0</v>
      </c>
      <c r="AR60" s="257"/>
      <c r="AS60" s="253"/>
      <c r="AT60" s="254"/>
      <c r="AU60" s="254"/>
      <c r="AV60" s="491"/>
      <c r="AW60" s="256"/>
      <c r="AX60" s="314">
        <f>AY60-AW60</f>
        <v>0</v>
      </c>
      <c r="AY60" s="257"/>
      <c r="AZ60" s="253"/>
      <c r="BA60" s="254"/>
      <c r="BB60" s="254"/>
      <c r="BC60" s="255"/>
      <c r="BD60" s="256"/>
      <c r="BE60" s="314">
        <f>BF60-BD60</f>
        <v>0</v>
      </c>
      <c r="BF60" s="257"/>
      <c r="BG60" s="253"/>
      <c r="BH60" s="254"/>
      <c r="BI60" s="254"/>
      <c r="BJ60" s="491"/>
      <c r="BK60" s="256"/>
      <c r="BL60" s="314">
        <f>BM60-BK60</f>
        <v>0</v>
      </c>
      <c r="BM60" s="257"/>
      <c r="BN60" s="253"/>
      <c r="BO60" s="254"/>
      <c r="BP60" s="254"/>
      <c r="BQ60" s="491"/>
      <c r="BR60" s="256"/>
      <c r="BS60" s="314">
        <f>BT60-BR60</f>
        <v>0</v>
      </c>
      <c r="BT60" s="563"/>
      <c r="BU60" s="285"/>
      <c r="BV60" s="282"/>
      <c r="BW60" s="79"/>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row>
    <row r="61" spans="1:112" s="71" customFormat="1" ht="20.149999999999999" customHeight="1">
      <c r="A61" s="1421" t="s">
        <v>289</v>
      </c>
      <c r="B61" s="1422"/>
      <c r="C61" s="573"/>
      <c r="D61" s="76"/>
      <c r="E61" s="87"/>
      <c r="F61" s="492"/>
      <c r="G61" s="552">
        <f>ROUND(G58*G60,0)</f>
        <v>0</v>
      </c>
      <c r="H61" s="369">
        <f>I61-G61</f>
        <v>0</v>
      </c>
      <c r="I61" s="553">
        <f>ROUND(I58*I60,0)</f>
        <v>0</v>
      </c>
      <c r="J61" s="283"/>
      <c r="K61" s="76"/>
      <c r="L61" s="87"/>
      <c r="M61" s="492"/>
      <c r="N61" s="552">
        <f>ROUND(N58*N60,0)</f>
        <v>0</v>
      </c>
      <c r="O61" s="369">
        <f>P61-N61</f>
        <v>0</v>
      </c>
      <c r="P61" s="553">
        <f>ROUND(P58*P60,0)</f>
        <v>0</v>
      </c>
      <c r="Q61" s="283"/>
      <c r="R61" s="76"/>
      <c r="S61" s="87"/>
      <c r="T61" s="492"/>
      <c r="U61" s="552">
        <f>ROUND(U58*U60,0)</f>
        <v>0</v>
      </c>
      <c r="V61" s="369">
        <f>W61-U61</f>
        <v>0</v>
      </c>
      <c r="W61" s="553">
        <f>ROUND(W58*W60,0)</f>
        <v>0</v>
      </c>
      <c r="X61" s="283"/>
      <c r="Y61" s="76"/>
      <c r="Z61" s="87"/>
      <c r="AA61" s="492"/>
      <c r="AB61" s="552">
        <f>ROUND(AB58*AB60,0)</f>
        <v>0</v>
      </c>
      <c r="AC61" s="369">
        <f>AD61-AB61</f>
        <v>0</v>
      </c>
      <c r="AD61" s="553">
        <f>ROUND(AD58*AD60,0)</f>
        <v>0</v>
      </c>
      <c r="AE61" s="283"/>
      <c r="AF61" s="76"/>
      <c r="AG61" s="87"/>
      <c r="AH61" s="492"/>
      <c r="AI61" s="552">
        <f>ROUND(AI58*AI60,0)</f>
        <v>0</v>
      </c>
      <c r="AJ61" s="369">
        <f>AK61-AI61</f>
        <v>0</v>
      </c>
      <c r="AK61" s="553">
        <f>ROUND(AK58*AK60,0)</f>
        <v>0</v>
      </c>
      <c r="AL61" s="283"/>
      <c r="AM61" s="76"/>
      <c r="AN61" s="87"/>
      <c r="AO61" s="492"/>
      <c r="AP61" s="521">
        <f>ROUND(AP58*AP60,0)</f>
        <v>0</v>
      </c>
      <c r="AQ61" s="373">
        <f>AR61-AP61</f>
        <v>0</v>
      </c>
      <c r="AR61" s="466">
        <f>ROUND(AR58*AR60,0)</f>
        <v>0</v>
      </c>
      <c r="AS61" s="283"/>
      <c r="AT61" s="76"/>
      <c r="AU61" s="87"/>
      <c r="AV61" s="492"/>
      <c r="AW61" s="552">
        <f>ROUND(AW58*AW60,0)</f>
        <v>0</v>
      </c>
      <c r="AX61" s="369">
        <f>AY61-AW61</f>
        <v>0</v>
      </c>
      <c r="AY61" s="553">
        <f>ROUND(AY58*AY60,0)</f>
        <v>0</v>
      </c>
      <c r="AZ61" s="283"/>
      <c r="BA61" s="76"/>
      <c r="BB61" s="87"/>
      <c r="BC61" s="747"/>
      <c r="BD61" s="552">
        <f>ROUND(BD58*BD60,0)</f>
        <v>0</v>
      </c>
      <c r="BE61" s="369">
        <f>BF61-BD61</f>
        <v>0</v>
      </c>
      <c r="BF61" s="553">
        <f>ROUND(BF58*BF60,0)</f>
        <v>0</v>
      </c>
      <c r="BG61" s="283"/>
      <c r="BH61" s="76"/>
      <c r="BI61" s="87"/>
      <c r="BJ61" s="492"/>
      <c r="BK61" s="552">
        <f>ROUND(BK58*BK60,0)</f>
        <v>0</v>
      </c>
      <c r="BL61" s="369">
        <f>BM61-BK61</f>
        <v>0</v>
      </c>
      <c r="BM61" s="553">
        <f>ROUND(BM58*BM60,0)</f>
        <v>0</v>
      </c>
      <c r="BN61" s="283"/>
      <c r="BO61" s="76"/>
      <c r="BP61" s="87"/>
      <c r="BQ61" s="492"/>
      <c r="BR61" s="552">
        <f>ROUND(BR58*BR60,0)</f>
        <v>0</v>
      </c>
      <c r="BS61" s="369">
        <f>BT61-BR61</f>
        <v>0</v>
      </c>
      <c r="BT61" s="564">
        <f>ROUND(BT58*BT60,0)</f>
        <v>0</v>
      </c>
      <c r="BU61" s="383">
        <f t="shared" ref="BU61:BW61" si="33">SUM(G61,N61,U61,AB61,AI61,AP61,AW61,BD61,BK61,BR61)</f>
        <v>0</v>
      </c>
      <c r="BV61" s="554">
        <f t="shared" si="33"/>
        <v>0</v>
      </c>
      <c r="BW61" s="372">
        <f t="shared" si="33"/>
        <v>0</v>
      </c>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row>
    <row r="62" spans="1:112" s="71" customFormat="1" ht="16" thickBot="1">
      <c r="A62" s="1423" t="s">
        <v>290</v>
      </c>
      <c r="B62" s="1424"/>
      <c r="C62" s="574"/>
      <c r="D62" s="127"/>
      <c r="E62" s="127"/>
      <c r="F62" s="493"/>
      <c r="G62" s="522">
        <f>G58+G61</f>
        <v>0</v>
      </c>
      <c r="H62" s="374">
        <f>H58+H61</f>
        <v>0</v>
      </c>
      <c r="I62" s="375">
        <f>I58+I61</f>
        <v>0</v>
      </c>
      <c r="J62" s="284"/>
      <c r="K62" s="127"/>
      <c r="L62" s="127"/>
      <c r="M62" s="493"/>
      <c r="N62" s="522">
        <f>N58+N61</f>
        <v>0</v>
      </c>
      <c r="O62" s="374">
        <f>O58+O61</f>
        <v>0</v>
      </c>
      <c r="P62" s="375">
        <f>P58+P61</f>
        <v>0</v>
      </c>
      <c r="Q62" s="284"/>
      <c r="R62" s="127"/>
      <c r="S62" s="127"/>
      <c r="T62" s="493"/>
      <c r="U62" s="522">
        <f>U58+U61</f>
        <v>0</v>
      </c>
      <c r="V62" s="374">
        <f>V58+V61</f>
        <v>0</v>
      </c>
      <c r="W62" s="375">
        <f>W58+W61</f>
        <v>0</v>
      </c>
      <c r="X62" s="284"/>
      <c r="Y62" s="127"/>
      <c r="Z62" s="127"/>
      <c r="AA62" s="493"/>
      <c r="AB62" s="522">
        <f>AB58+AB61</f>
        <v>0</v>
      </c>
      <c r="AC62" s="374">
        <f>AC58+AC61</f>
        <v>0</v>
      </c>
      <c r="AD62" s="375">
        <f>AD58+AD61</f>
        <v>0</v>
      </c>
      <c r="AE62" s="284"/>
      <c r="AF62" s="127"/>
      <c r="AG62" s="127"/>
      <c r="AH62" s="493"/>
      <c r="AI62" s="522">
        <f>AI58+AI61</f>
        <v>0</v>
      </c>
      <c r="AJ62" s="374">
        <f>AJ58+AJ61</f>
        <v>0</v>
      </c>
      <c r="AK62" s="375">
        <f>AK58+AK61</f>
        <v>0</v>
      </c>
      <c r="AL62" s="284"/>
      <c r="AM62" s="127"/>
      <c r="AN62" s="127"/>
      <c r="AO62" s="493"/>
      <c r="AP62" s="522">
        <f>AP58+AP61</f>
        <v>0</v>
      </c>
      <c r="AQ62" s="374">
        <f>AQ58+AQ61</f>
        <v>0</v>
      </c>
      <c r="AR62" s="375">
        <f>AR58+AR61</f>
        <v>0</v>
      </c>
      <c r="AS62" s="284"/>
      <c r="AT62" s="127"/>
      <c r="AU62" s="127"/>
      <c r="AV62" s="493"/>
      <c r="AW62" s="522">
        <f>AW58+AW61</f>
        <v>0</v>
      </c>
      <c r="AX62" s="374">
        <f>AX58+AX61</f>
        <v>0</v>
      </c>
      <c r="AY62" s="375">
        <f>AY58+AY61</f>
        <v>0</v>
      </c>
      <c r="AZ62" s="284"/>
      <c r="BA62" s="127"/>
      <c r="BB62" s="127"/>
      <c r="BC62" s="128"/>
      <c r="BD62" s="522">
        <f>BD58+BD61</f>
        <v>0</v>
      </c>
      <c r="BE62" s="374">
        <f>BE58+BE61</f>
        <v>0</v>
      </c>
      <c r="BF62" s="375">
        <f>BF58+BF61</f>
        <v>0</v>
      </c>
      <c r="BG62" s="284"/>
      <c r="BH62" s="127"/>
      <c r="BI62" s="127"/>
      <c r="BJ62" s="493"/>
      <c r="BK62" s="522">
        <f>BK58+BK61</f>
        <v>0</v>
      </c>
      <c r="BL62" s="374">
        <f>BL58+BL61</f>
        <v>0</v>
      </c>
      <c r="BM62" s="375">
        <f>BM58+BM61</f>
        <v>0</v>
      </c>
      <c r="BN62" s="284"/>
      <c r="BO62" s="127"/>
      <c r="BP62" s="127"/>
      <c r="BQ62" s="493"/>
      <c r="BR62" s="522">
        <f>BR58+BR61</f>
        <v>0</v>
      </c>
      <c r="BS62" s="374">
        <f>BS58+BS61</f>
        <v>0</v>
      </c>
      <c r="BT62" s="565">
        <f>BT58+BT61</f>
        <v>0</v>
      </c>
      <c r="BU62" s="379">
        <f t="shared" ref="BU62:BW62" si="34">SUM(G62,N62,U62,AB62,AI62,AP62,AW62,BD62,BK62,BR62)</f>
        <v>0</v>
      </c>
      <c r="BV62" s="380">
        <f t="shared" si="34"/>
        <v>0</v>
      </c>
      <c r="BW62" s="381">
        <f t="shared" si="34"/>
        <v>0</v>
      </c>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row>
    <row r="63" spans="1:112">
      <c r="A63" s="575"/>
      <c r="B63" s="575"/>
      <c r="C63" s="258"/>
      <c r="D63" s="259"/>
      <c r="E63" s="259"/>
      <c r="F63" s="259"/>
      <c r="G63" s="260"/>
      <c r="H63" s="261"/>
      <c r="I63" s="260"/>
      <c r="J63" s="260"/>
      <c r="K63" s="260"/>
      <c r="L63" s="260"/>
      <c r="M63" s="260"/>
      <c r="N63" s="260"/>
      <c r="O63" s="261"/>
      <c r="P63" s="260"/>
      <c r="Q63" s="260"/>
      <c r="R63" s="260"/>
      <c r="S63" s="260"/>
      <c r="T63" s="260"/>
      <c r="U63" s="260"/>
      <c r="V63" s="261"/>
      <c r="W63" s="260"/>
      <c r="X63" s="260"/>
      <c r="Y63" s="260"/>
      <c r="Z63" s="260"/>
      <c r="AA63" s="260"/>
      <c r="AB63" s="260"/>
      <c r="AC63" s="261"/>
      <c r="AD63" s="260"/>
      <c r="AE63" s="260"/>
      <c r="AF63" s="260"/>
      <c r="AG63" s="260"/>
      <c r="AH63" s="260"/>
      <c r="AI63" s="260"/>
      <c r="AJ63" s="261"/>
      <c r="AK63" s="260"/>
      <c r="AL63" s="260"/>
      <c r="AM63" s="260"/>
      <c r="AN63" s="260"/>
      <c r="AO63" s="260"/>
      <c r="AP63" s="260"/>
      <c r="AQ63" s="261"/>
      <c r="AR63" s="260"/>
      <c r="AS63" s="260"/>
      <c r="AT63" s="260"/>
      <c r="AU63" s="260"/>
      <c r="AV63" s="260"/>
      <c r="AW63" s="260"/>
      <c r="AX63" s="261"/>
      <c r="AY63" s="260"/>
      <c r="AZ63" s="260"/>
      <c r="BA63" s="260"/>
      <c r="BB63" s="260"/>
      <c r="BC63" s="260"/>
      <c r="BD63" s="260"/>
      <c r="BE63" s="261"/>
      <c r="BF63" s="260"/>
      <c r="BG63" s="260"/>
      <c r="BH63" s="260"/>
      <c r="BI63" s="260"/>
      <c r="BJ63" s="260"/>
      <c r="BK63" s="260"/>
      <c r="BL63" s="261"/>
      <c r="BM63" s="260"/>
      <c r="BN63" s="260"/>
      <c r="BO63" s="260"/>
      <c r="BP63" s="260"/>
      <c r="BQ63" s="260"/>
      <c r="BR63" s="260"/>
      <c r="BS63" s="261"/>
      <c r="BT63" s="260"/>
      <c r="BU63" s="154"/>
      <c r="BV63" s="154"/>
      <c r="BW63" s="155"/>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row>
    <row r="64" spans="1:112">
      <c r="A64" s="262"/>
      <c r="B64" s="226"/>
      <c r="C64" s="241"/>
      <c r="D64" s="243"/>
      <c r="E64" s="243"/>
      <c r="F64" s="76"/>
      <c r="G64" s="71"/>
      <c r="H64" s="237"/>
      <c r="I64" s="71"/>
      <c r="J64" s="71"/>
      <c r="K64" s="71"/>
      <c r="L64" s="71"/>
      <c r="M64" s="71"/>
      <c r="N64" s="71"/>
      <c r="O64" s="237"/>
      <c r="P64" s="71"/>
      <c r="Q64" s="71"/>
      <c r="R64" s="71"/>
      <c r="S64" s="71"/>
      <c r="T64" s="71"/>
      <c r="U64" s="71"/>
      <c r="V64" s="237"/>
      <c r="W64" s="71"/>
      <c r="X64" s="71"/>
      <c r="Y64" s="71"/>
      <c r="Z64" s="71"/>
      <c r="AA64" s="71"/>
      <c r="AB64" s="71"/>
      <c r="AC64" s="237"/>
      <c r="AD64" s="71"/>
      <c r="AE64" s="71"/>
      <c r="AF64" s="71"/>
      <c r="AG64" s="71"/>
      <c r="AH64" s="71"/>
      <c r="AI64" s="71"/>
      <c r="AJ64" s="237"/>
      <c r="AK64" s="71"/>
      <c r="AL64" s="71"/>
      <c r="BN64" s="226"/>
      <c r="BO64" s="226"/>
      <c r="BP64" s="226"/>
      <c r="BS64" s="240"/>
      <c r="BU64" s="71"/>
      <c r="BV64" s="71"/>
      <c r="BW64" s="82"/>
      <c r="BX64" s="238"/>
      <c r="BY64" s="238"/>
      <c r="BZ64" s="238"/>
      <c r="CA64" s="238"/>
      <c r="CB64" s="238"/>
      <c r="CC64" s="238"/>
      <c r="CD64" s="238"/>
      <c r="CE64" s="238"/>
      <c r="CF64" s="238"/>
      <c r="CG64" s="238"/>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row>
    <row r="65" spans="1:112" ht="20.149999999999999" customHeight="1">
      <c r="A65" s="240"/>
      <c r="B65" s="240"/>
      <c r="C65" s="240"/>
      <c r="D65" s="240"/>
      <c r="E65" s="240"/>
      <c r="F65" s="237"/>
      <c r="G65" s="240"/>
      <c r="H65" s="237"/>
      <c r="I65" s="237"/>
      <c r="J65" s="240"/>
      <c r="K65" s="237"/>
      <c r="L65" s="237"/>
      <c r="M65" s="240"/>
      <c r="N65" s="237"/>
      <c r="O65" s="237"/>
      <c r="P65" s="240"/>
      <c r="Q65" s="237"/>
      <c r="R65" s="237"/>
      <c r="S65" s="240"/>
      <c r="T65" s="237"/>
      <c r="U65" s="237"/>
      <c r="W65" s="237"/>
      <c r="X65" s="237"/>
      <c r="Y65" s="240"/>
      <c r="Z65" s="237"/>
      <c r="AA65" s="237"/>
      <c r="AB65" s="240"/>
      <c r="AC65" s="237"/>
      <c r="AD65" s="237"/>
      <c r="AE65" s="240"/>
      <c r="AF65" s="237"/>
      <c r="AG65" s="237"/>
      <c r="AH65" s="240"/>
      <c r="AI65" s="237"/>
      <c r="AJ65" s="237"/>
      <c r="AK65" s="240"/>
      <c r="AL65" s="237"/>
      <c r="AM65" s="240"/>
      <c r="AN65" s="240"/>
      <c r="AO65" s="240"/>
      <c r="AP65" s="240"/>
      <c r="AR65" s="240"/>
      <c r="AS65" s="240"/>
      <c r="AT65" s="240"/>
      <c r="AU65" s="240"/>
      <c r="AV65" s="240"/>
      <c r="AW65" s="240"/>
      <c r="AY65" s="240"/>
      <c r="AZ65" s="240"/>
      <c r="BA65" s="240"/>
      <c r="BB65" s="240"/>
      <c r="BC65" s="240"/>
      <c r="BD65" s="240"/>
      <c r="BF65" s="240"/>
      <c r="BG65" s="240"/>
      <c r="BH65" s="240"/>
      <c r="BI65" s="240"/>
      <c r="BJ65" s="240"/>
      <c r="BK65" s="240"/>
      <c r="BM65" s="240"/>
      <c r="BN65" s="240"/>
      <c r="BO65" s="240"/>
      <c r="BP65" s="240"/>
      <c r="BQ65" s="240"/>
      <c r="BR65" s="240"/>
      <c r="BS65" s="240"/>
      <c r="BT65" s="240"/>
      <c r="BU65" s="236"/>
      <c r="BV65" s="236"/>
      <c r="BW65" s="286"/>
      <c r="BX65" s="238"/>
      <c r="BY65" s="238"/>
      <c r="BZ65" s="238"/>
      <c r="CA65" s="238"/>
      <c r="CB65" s="238"/>
      <c r="CC65" s="238"/>
      <c r="CD65" s="238"/>
      <c r="CE65" s="238"/>
      <c r="CF65" s="238"/>
      <c r="CG65" s="238"/>
      <c r="CH65" s="238"/>
      <c r="CI65" s="238"/>
      <c r="CJ65" s="238"/>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row>
    <row r="66" spans="1:112" ht="20.149999999999999" customHeight="1">
      <c r="A66" s="240"/>
      <c r="B66" s="240"/>
      <c r="C66" s="240"/>
      <c r="D66" s="240"/>
      <c r="E66" s="240"/>
      <c r="F66" s="240"/>
      <c r="G66" s="240"/>
      <c r="I66" s="240"/>
      <c r="J66" s="240"/>
      <c r="K66" s="240"/>
      <c r="L66" s="240"/>
      <c r="M66" s="240"/>
      <c r="N66" s="240"/>
      <c r="P66" s="240"/>
      <c r="Q66" s="240"/>
      <c r="R66" s="240"/>
      <c r="S66" s="240"/>
      <c r="T66" s="240"/>
      <c r="U66" s="240"/>
      <c r="W66" s="240"/>
      <c r="X66" s="240"/>
      <c r="Y66" s="240"/>
      <c r="Z66" s="240"/>
      <c r="AA66" s="240"/>
      <c r="AB66" s="240"/>
      <c r="AD66" s="240"/>
      <c r="AE66" s="240"/>
      <c r="AF66" s="240"/>
      <c r="AG66" s="240"/>
      <c r="AH66" s="240"/>
      <c r="AI66" s="240"/>
      <c r="AK66" s="240"/>
      <c r="AL66" s="240"/>
      <c r="AM66" s="240"/>
      <c r="AN66" s="240"/>
      <c r="AO66" s="240"/>
      <c r="AP66" s="240"/>
      <c r="AR66" s="240"/>
      <c r="AS66" s="240"/>
      <c r="AT66" s="240"/>
      <c r="AU66" s="240"/>
      <c r="AV66" s="240"/>
      <c r="AW66" s="240"/>
      <c r="AY66" s="240"/>
      <c r="AZ66" s="240"/>
      <c r="BA66" s="240"/>
      <c r="BB66" s="240"/>
      <c r="BC66" s="240"/>
      <c r="BD66" s="240"/>
      <c r="BF66" s="240"/>
      <c r="BG66" s="240"/>
      <c r="BH66" s="240"/>
      <c r="BI66" s="240"/>
      <c r="BJ66" s="240"/>
      <c r="BK66" s="240"/>
      <c r="BM66" s="240"/>
      <c r="BN66" s="240"/>
      <c r="BO66" s="240"/>
      <c r="BP66" s="240"/>
      <c r="BQ66" s="240"/>
      <c r="BR66" s="240"/>
      <c r="BS66" s="240"/>
      <c r="BT66" s="240"/>
      <c r="BU66" s="236"/>
      <c r="BV66" s="236"/>
      <c r="BW66" s="286"/>
      <c r="BX66" s="238"/>
      <c r="BY66" s="238"/>
      <c r="BZ66" s="238"/>
      <c r="CA66" s="238"/>
      <c r="CB66" s="238"/>
      <c r="CC66" s="238"/>
      <c r="CD66" s="238"/>
      <c r="CE66" s="238"/>
      <c r="CF66" s="238"/>
      <c r="CG66" s="238"/>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row>
    <row r="67" spans="1:112" s="239" customFormat="1" ht="20.149999999999999" customHeight="1">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36"/>
      <c r="BV67" s="236"/>
      <c r="BW67" s="286"/>
    </row>
    <row r="68" spans="1:112" s="239" customFormat="1" ht="20.149999999999999" customHeight="1">
      <c r="A68" s="226"/>
      <c r="B68" s="226"/>
      <c r="C68" s="241"/>
      <c r="D68" s="243"/>
      <c r="E68" s="243"/>
      <c r="F68" s="243"/>
      <c r="G68" s="226"/>
      <c r="H68" s="240"/>
      <c r="I68" s="226"/>
      <c r="J68" s="226"/>
      <c r="K68" s="226"/>
      <c r="L68" s="226"/>
      <c r="M68" s="226"/>
      <c r="N68" s="226"/>
      <c r="O68" s="240"/>
      <c r="P68" s="226"/>
      <c r="Q68" s="226"/>
      <c r="R68" s="226"/>
      <c r="S68" s="226"/>
      <c r="T68" s="226"/>
      <c r="U68" s="226"/>
      <c r="V68" s="240"/>
      <c r="W68" s="226"/>
      <c r="X68" s="226"/>
      <c r="Y68" s="226"/>
      <c r="Z68" s="226"/>
      <c r="AA68" s="226"/>
      <c r="AB68" s="226"/>
      <c r="AC68" s="240"/>
      <c r="AD68" s="226"/>
      <c r="AE68" s="226"/>
      <c r="AF68" s="226"/>
      <c r="AG68" s="226"/>
      <c r="AH68" s="226"/>
      <c r="AI68" s="226"/>
      <c r="AJ68" s="240"/>
      <c r="AK68" s="226"/>
      <c r="AL68" s="226"/>
      <c r="AM68" s="226"/>
      <c r="AN68" s="226"/>
      <c r="AO68" s="226"/>
      <c r="AP68" s="226"/>
      <c r="AQ68" s="240"/>
      <c r="AR68" s="226"/>
      <c r="AS68" s="226"/>
      <c r="AT68" s="226"/>
      <c r="AU68" s="226"/>
      <c r="AV68" s="226"/>
      <c r="AW68" s="226"/>
      <c r="AX68" s="240"/>
      <c r="AY68" s="226"/>
      <c r="AZ68" s="226"/>
      <c r="BA68" s="226"/>
      <c r="BB68" s="226"/>
      <c r="BC68" s="226"/>
      <c r="BD68" s="226"/>
      <c r="BE68" s="240"/>
      <c r="BF68" s="226"/>
      <c r="BG68" s="226"/>
      <c r="BH68" s="226"/>
      <c r="BI68" s="226"/>
      <c r="BJ68" s="226"/>
      <c r="BK68" s="226"/>
      <c r="BL68" s="240"/>
      <c r="BM68" s="226"/>
      <c r="BN68" s="226"/>
      <c r="BO68" s="226"/>
      <c r="BP68" s="226"/>
      <c r="BQ68" s="226"/>
      <c r="BR68" s="226"/>
      <c r="BS68" s="240"/>
      <c r="BT68" s="226"/>
      <c r="BU68" s="71"/>
      <c r="BV68" s="71"/>
      <c r="BW68" s="82"/>
    </row>
    <row r="69" spans="1:112" s="239" customFormat="1" ht="20.149999999999999" customHeight="1">
      <c r="A69" s="226"/>
      <c r="B69" s="226"/>
      <c r="C69" s="241"/>
      <c r="D69" s="243"/>
      <c r="E69" s="243"/>
      <c r="F69" s="243"/>
      <c r="G69" s="226"/>
      <c r="H69" s="240"/>
      <c r="I69" s="226"/>
      <c r="J69" s="226"/>
      <c r="K69" s="226"/>
      <c r="L69" s="226"/>
      <c r="M69" s="226"/>
      <c r="N69" s="226"/>
      <c r="O69" s="240"/>
      <c r="P69" s="226"/>
      <c r="Q69" s="226"/>
      <c r="R69" s="226"/>
      <c r="S69" s="226"/>
      <c r="T69" s="226"/>
      <c r="U69" s="226"/>
      <c r="V69" s="240"/>
      <c r="W69" s="226"/>
      <c r="X69" s="226"/>
      <c r="Y69" s="226"/>
      <c r="Z69" s="226"/>
      <c r="AA69" s="226"/>
      <c r="AB69" s="226"/>
      <c r="AC69" s="240"/>
      <c r="AD69" s="226"/>
      <c r="AE69" s="226"/>
      <c r="AF69" s="226"/>
      <c r="AG69" s="226"/>
      <c r="AH69" s="226"/>
      <c r="AI69" s="226"/>
      <c r="AJ69" s="240"/>
      <c r="AK69" s="226"/>
      <c r="AL69" s="226"/>
      <c r="AM69" s="226"/>
      <c r="AN69" s="226"/>
      <c r="AO69" s="226"/>
      <c r="AP69" s="226"/>
      <c r="AQ69" s="240"/>
      <c r="AR69" s="226"/>
      <c r="AS69" s="226"/>
      <c r="AT69" s="226"/>
      <c r="AU69" s="226"/>
      <c r="AV69" s="226"/>
      <c r="AW69" s="226"/>
      <c r="AX69" s="240"/>
      <c r="AY69" s="226"/>
      <c r="AZ69" s="226"/>
      <c r="BA69" s="226"/>
      <c r="BB69" s="226"/>
      <c r="BC69" s="226"/>
      <c r="BD69" s="226"/>
      <c r="BE69" s="240"/>
      <c r="BF69" s="226"/>
      <c r="BG69" s="226"/>
      <c r="BH69" s="226"/>
      <c r="BI69" s="226"/>
      <c r="BJ69" s="226"/>
      <c r="BK69" s="226"/>
      <c r="BL69" s="240"/>
      <c r="BM69" s="226"/>
      <c r="BN69" s="226"/>
      <c r="BO69" s="226"/>
      <c r="BP69" s="226"/>
      <c r="BQ69" s="226"/>
      <c r="BR69" s="226"/>
      <c r="BS69" s="240"/>
      <c r="BT69" s="226"/>
      <c r="BU69" s="71"/>
      <c r="BV69" s="71"/>
      <c r="BW69" s="82"/>
    </row>
    <row r="70" spans="1:112" ht="20.149999999999999" customHeight="1">
      <c r="B70" s="226"/>
      <c r="C70" s="241"/>
      <c r="D70" s="243"/>
      <c r="E70" s="243"/>
      <c r="F70" s="243"/>
      <c r="BN70" s="226"/>
      <c r="BO70" s="226"/>
      <c r="BP70" s="226"/>
      <c r="BS70" s="240"/>
      <c r="BU70" s="71"/>
      <c r="BV70" s="71"/>
      <c r="BW70" s="82"/>
      <c r="BX70" s="238"/>
      <c r="BY70" s="238"/>
      <c r="BZ70" s="238"/>
      <c r="CA70" s="238"/>
      <c r="CB70" s="238"/>
      <c r="CC70" s="238"/>
      <c r="CD70" s="238"/>
      <c r="CE70" s="238"/>
      <c r="CF70" s="238"/>
      <c r="CG70" s="238"/>
      <c r="CH70" s="238"/>
      <c r="CI70" s="238"/>
      <c r="CJ70" s="238"/>
      <c r="CK70" s="238"/>
      <c r="CL70" s="238"/>
      <c r="CM70" s="238"/>
      <c r="CN70" s="238"/>
      <c r="CO70" s="238"/>
      <c r="CP70" s="238"/>
      <c r="CQ70" s="238"/>
      <c r="CR70" s="238"/>
      <c r="CS70" s="238"/>
      <c r="CT70" s="238"/>
      <c r="CU70" s="238"/>
      <c r="CV70" s="238"/>
      <c r="CW70" s="238"/>
      <c r="CX70" s="238"/>
      <c r="CY70" s="238"/>
      <c r="CZ70" s="238"/>
      <c r="DA70" s="238"/>
      <c r="DB70" s="238"/>
      <c r="DC70" s="238"/>
      <c r="DD70" s="238"/>
      <c r="DE70" s="238"/>
      <c r="DF70" s="238"/>
      <c r="DG70" s="238"/>
      <c r="DH70" s="238"/>
    </row>
    <row r="71" spans="1:112" ht="20.149999999999999" customHeight="1">
      <c r="B71" s="226"/>
      <c r="C71" s="241"/>
      <c r="D71" s="243"/>
      <c r="E71" s="243"/>
      <c r="F71" s="243"/>
      <c r="BN71" s="226"/>
      <c r="BO71" s="226"/>
      <c r="BP71" s="226"/>
      <c r="BS71" s="240"/>
      <c r="BU71" s="71"/>
      <c r="BV71" s="71"/>
      <c r="BW71" s="82"/>
      <c r="BX71" s="238"/>
      <c r="BY71" s="238"/>
      <c r="BZ71" s="238"/>
      <c r="CA71" s="238"/>
      <c r="CB71" s="238"/>
      <c r="CC71" s="238"/>
      <c r="CD71" s="238"/>
      <c r="CE71" s="238"/>
      <c r="CF71" s="238"/>
      <c r="CG71" s="238"/>
      <c r="CH71" s="238"/>
      <c r="CI71" s="238"/>
      <c r="CJ71" s="238"/>
      <c r="CK71" s="238"/>
      <c r="CL71" s="238"/>
      <c r="CM71" s="238"/>
      <c r="CN71" s="238"/>
      <c r="CO71" s="238"/>
      <c r="CP71" s="238"/>
      <c r="CQ71" s="238"/>
      <c r="CR71" s="238"/>
      <c r="CS71" s="238"/>
      <c r="CT71" s="238"/>
      <c r="CU71" s="238"/>
      <c r="CV71" s="238"/>
      <c r="CW71" s="238"/>
      <c r="CX71" s="238"/>
      <c r="CY71" s="238"/>
      <c r="CZ71" s="238"/>
      <c r="DA71" s="238"/>
      <c r="DB71" s="238"/>
      <c r="DC71" s="238"/>
      <c r="DD71" s="238"/>
      <c r="DE71" s="238"/>
      <c r="DF71" s="238"/>
      <c r="DG71" s="238"/>
      <c r="DH71" s="238"/>
    </row>
    <row r="72" spans="1:112" ht="20.149999999999999" customHeight="1">
      <c r="B72" s="226"/>
      <c r="C72" s="241"/>
      <c r="D72" s="243"/>
      <c r="E72" s="243"/>
      <c r="F72" s="243"/>
      <c r="BN72" s="226"/>
      <c r="BO72" s="226"/>
      <c r="BP72" s="226"/>
      <c r="BS72" s="240"/>
      <c r="BU72" s="71"/>
      <c r="BV72" s="71"/>
      <c r="BW72" s="82"/>
      <c r="BX72" s="238"/>
      <c r="BY72" s="238"/>
      <c r="BZ72" s="238"/>
      <c r="CA72" s="238"/>
      <c r="CB72" s="238"/>
      <c r="CC72" s="238"/>
      <c r="CD72" s="238"/>
      <c r="CE72" s="238"/>
      <c r="CF72" s="238"/>
      <c r="CG72" s="238"/>
      <c r="CH72" s="238"/>
      <c r="CI72" s="238"/>
      <c r="CJ72" s="238"/>
      <c r="CK72" s="238"/>
      <c r="CL72" s="238"/>
      <c r="CM72" s="238"/>
      <c r="CN72" s="238"/>
      <c r="CO72" s="238"/>
      <c r="CP72" s="238"/>
      <c r="CQ72" s="238"/>
      <c r="CR72" s="238"/>
      <c r="CS72" s="238"/>
      <c r="CT72" s="238"/>
      <c r="CU72" s="238"/>
      <c r="CV72" s="238"/>
      <c r="CW72" s="238"/>
      <c r="CX72" s="238"/>
      <c r="CY72" s="238"/>
      <c r="CZ72" s="238"/>
      <c r="DA72" s="238"/>
      <c r="DB72" s="238"/>
      <c r="DC72" s="238"/>
      <c r="DD72" s="238"/>
      <c r="DE72" s="238"/>
      <c r="DF72" s="238"/>
      <c r="DG72" s="238"/>
      <c r="DH72" s="238"/>
    </row>
    <row r="73" spans="1:112" ht="20.149999999999999" customHeight="1" thickBot="1">
      <c r="B73" s="226"/>
      <c r="C73" s="241"/>
      <c r="D73" s="243"/>
      <c r="E73" s="243"/>
      <c r="F73" s="243"/>
      <c r="BN73" s="226"/>
      <c r="BO73" s="226"/>
      <c r="BP73" s="226"/>
      <c r="BS73" s="240"/>
      <c r="BU73" s="71"/>
      <c r="BV73" s="71"/>
      <c r="BW73" s="82"/>
      <c r="BX73" s="238"/>
      <c r="BY73" s="238"/>
      <c r="BZ73" s="238"/>
      <c r="CA73" s="238"/>
      <c r="CB73" s="238"/>
      <c r="CC73" s="238"/>
      <c r="CD73" s="238"/>
      <c r="CE73" s="238"/>
      <c r="CF73" s="238"/>
      <c r="CG73" s="238"/>
      <c r="CH73" s="238"/>
      <c r="CI73" s="238"/>
      <c r="CJ73" s="238"/>
      <c r="CK73" s="238"/>
      <c r="CL73" s="238"/>
      <c r="CM73" s="238"/>
      <c r="CN73" s="238"/>
      <c r="CO73" s="238"/>
      <c r="CP73" s="238"/>
      <c r="CQ73" s="238"/>
      <c r="CR73" s="238"/>
      <c r="CS73" s="238"/>
      <c r="CT73" s="238"/>
      <c r="CU73" s="238"/>
      <c r="CV73" s="238"/>
      <c r="CW73" s="238"/>
      <c r="CX73" s="238"/>
      <c r="CY73" s="238"/>
      <c r="CZ73" s="238"/>
      <c r="DA73" s="238"/>
      <c r="DB73" s="238"/>
      <c r="DC73" s="238"/>
      <c r="DD73" s="238"/>
      <c r="DE73" s="238"/>
      <c r="DF73" s="238"/>
      <c r="DG73" s="238"/>
      <c r="DH73" s="238"/>
    </row>
    <row r="74" spans="1:112" s="71" customFormat="1">
      <c r="A74" s="361" t="s">
        <v>222</v>
      </c>
      <c r="B74" s="361"/>
      <c r="C74" s="185">
        <f>'Summary (5)'!$E86</f>
        <v>0</v>
      </c>
      <c r="D74" s="186">
        <f>'Summary (5)'!$E86</f>
        <v>0</v>
      </c>
      <c r="E74" s="186">
        <f>'Summary (5)'!$E86</f>
        <v>0</v>
      </c>
      <c r="F74" s="186">
        <f>'Summary (5)'!$E86</f>
        <v>0</v>
      </c>
      <c r="G74" s="186">
        <f>'Summary (5)'!$E86</f>
        <v>0</v>
      </c>
      <c r="H74" s="287">
        <f>'Summary (5)'!$E86</f>
        <v>0</v>
      </c>
      <c r="I74" s="187">
        <f>'Summary (5)'!$E86</f>
        <v>0</v>
      </c>
      <c r="J74" s="185">
        <f>'Summary (5)'!$H86</f>
        <v>0</v>
      </c>
      <c r="K74" s="186">
        <f>'Summary (5)'!$H86</f>
        <v>0</v>
      </c>
      <c r="L74" s="186">
        <f>'Summary (5)'!$H86</f>
        <v>0</v>
      </c>
      <c r="M74" s="186">
        <f>'Summary (5)'!$H86</f>
        <v>0</v>
      </c>
      <c r="N74" s="186">
        <f>'Summary (5)'!$H86</f>
        <v>0</v>
      </c>
      <c r="O74" s="287">
        <f>'Summary (5)'!$H86</f>
        <v>0</v>
      </c>
      <c r="P74" s="187">
        <f>'Summary (5)'!$H86</f>
        <v>0</v>
      </c>
      <c r="Q74" s="185">
        <f>'Summary (5)'!$K86</f>
        <v>0</v>
      </c>
      <c r="R74" s="186">
        <f>'Summary (5)'!$K86</f>
        <v>0</v>
      </c>
      <c r="S74" s="186">
        <f>'Summary (5)'!$K86</f>
        <v>0</v>
      </c>
      <c r="T74" s="186">
        <f>'Summary (5)'!$K86</f>
        <v>0</v>
      </c>
      <c r="U74" s="186">
        <f>'Summary (5)'!$K86</f>
        <v>0</v>
      </c>
      <c r="V74" s="287">
        <f>'Summary (5)'!$K86</f>
        <v>0</v>
      </c>
      <c r="W74" s="187">
        <f>'Summary (5)'!$K86</f>
        <v>0</v>
      </c>
      <c r="X74" s="185">
        <f>'Summary (5)'!$N86</f>
        <v>0</v>
      </c>
      <c r="Y74" s="186">
        <f>'Summary (5)'!$N86</f>
        <v>0</v>
      </c>
      <c r="Z74" s="186">
        <f>'Summary (5)'!$N86</f>
        <v>0</v>
      </c>
      <c r="AA74" s="186">
        <f>'Summary (5)'!$N86</f>
        <v>0</v>
      </c>
      <c r="AB74" s="186">
        <f>'Summary (5)'!$N86</f>
        <v>0</v>
      </c>
      <c r="AC74" s="287">
        <f>'Summary (5)'!$N86</f>
        <v>0</v>
      </c>
      <c r="AD74" s="187">
        <f>'Summary (5)'!$N86</f>
        <v>0</v>
      </c>
      <c r="AE74" s="185">
        <f>'Summary (5)'!$Q86</f>
        <v>0</v>
      </c>
      <c r="AF74" s="186">
        <f>'Summary (5)'!$Q86</f>
        <v>0</v>
      </c>
      <c r="AG74" s="186">
        <f>'Summary (5)'!$Q86</f>
        <v>0</v>
      </c>
      <c r="AH74" s="186">
        <f>'Summary (5)'!$Q86</f>
        <v>0</v>
      </c>
      <c r="AI74" s="186">
        <f>'Summary (5)'!$Q86</f>
        <v>0</v>
      </c>
      <c r="AJ74" s="287">
        <f>'Summary (5)'!$Q86</f>
        <v>0</v>
      </c>
      <c r="AK74" s="187">
        <f>'Summary (5)'!$Q86</f>
        <v>0</v>
      </c>
      <c r="AL74" s="185">
        <f>'Summary (5)'!$T86</f>
        <v>0</v>
      </c>
      <c r="AM74" s="186">
        <f>'Summary (5)'!$T86</f>
        <v>0</v>
      </c>
      <c r="AN74" s="186">
        <f>'Summary (5)'!$T86</f>
        <v>0</v>
      </c>
      <c r="AO74" s="186">
        <f>'Summary (5)'!$T86</f>
        <v>0</v>
      </c>
      <c r="AP74" s="186">
        <f>'Summary (5)'!$T86</f>
        <v>0</v>
      </c>
      <c r="AQ74" s="287">
        <f>'Summary (5)'!$T86</f>
        <v>0</v>
      </c>
      <c r="AR74" s="187">
        <f>'Summary (5)'!$T86</f>
        <v>0</v>
      </c>
      <c r="AS74" s="185">
        <f>'Summary (5)'!$W86</f>
        <v>0</v>
      </c>
      <c r="AT74" s="186">
        <f>'Summary (5)'!$W86</f>
        <v>0</v>
      </c>
      <c r="AU74" s="186">
        <f>'Summary (5)'!$W86</f>
        <v>0</v>
      </c>
      <c r="AV74" s="186">
        <f>'Summary (5)'!$W86</f>
        <v>0</v>
      </c>
      <c r="AW74" s="186">
        <f>'Summary (5)'!$W86</f>
        <v>0</v>
      </c>
      <c r="AX74" s="287">
        <f>'Summary (5)'!$W86</f>
        <v>0</v>
      </c>
      <c r="AY74" s="187">
        <f>'Summary (5)'!$W86</f>
        <v>0</v>
      </c>
      <c r="AZ74" s="185">
        <f>'Summary (5)'!$Z86</f>
        <v>0</v>
      </c>
      <c r="BA74" s="186">
        <f>'Summary (5)'!$Z86</f>
        <v>0</v>
      </c>
      <c r="BB74" s="186">
        <f>'Summary (5)'!$Z86</f>
        <v>0</v>
      </c>
      <c r="BC74" s="186">
        <f>'Summary (5)'!$Z86</f>
        <v>0</v>
      </c>
      <c r="BD74" s="186">
        <f>'Summary (5)'!$Z86</f>
        <v>0</v>
      </c>
      <c r="BE74" s="287">
        <f>'Summary (5)'!$Z86</f>
        <v>0</v>
      </c>
      <c r="BF74" s="187">
        <f>'Summary (5)'!$Z86</f>
        <v>0</v>
      </c>
      <c r="BG74" s="185">
        <f>'Summary (5)'!$AC86</f>
        <v>0</v>
      </c>
      <c r="BH74" s="186">
        <f>'Summary (5)'!$AC86</f>
        <v>0</v>
      </c>
      <c r="BI74" s="186">
        <f>'Summary (5)'!$AC86</f>
        <v>0</v>
      </c>
      <c r="BJ74" s="186">
        <f>'Summary (5)'!$AC86</f>
        <v>0</v>
      </c>
      <c r="BK74" s="186">
        <f>'Summary (5)'!$AC86</f>
        <v>0</v>
      </c>
      <c r="BL74" s="287">
        <f>'Summary (5)'!$AC86</f>
        <v>0</v>
      </c>
      <c r="BM74" s="187">
        <f>'Summary (5)'!$AC86</f>
        <v>0</v>
      </c>
      <c r="BN74" s="185">
        <f>'Summary (5)'!$AF86</f>
        <v>0</v>
      </c>
      <c r="BO74" s="186">
        <f>'Summary (5)'!$AF86</f>
        <v>0</v>
      </c>
      <c r="BP74" s="186">
        <f>'Summary (5)'!$AF86</f>
        <v>0</v>
      </c>
      <c r="BQ74" s="186">
        <f>'Summary (5)'!$AF86</f>
        <v>0</v>
      </c>
      <c r="BR74" s="186">
        <f>'Summary (5)'!$AF86</f>
        <v>0</v>
      </c>
      <c r="BS74" s="287">
        <f>'Summary (5)'!$AF86</f>
        <v>0</v>
      </c>
      <c r="BT74" s="187">
        <f>'Summary (5)'!$AF86</f>
        <v>0</v>
      </c>
      <c r="BU74" s="172">
        <f>BS74</f>
        <v>0</v>
      </c>
      <c r="BV74" s="172">
        <f>BT74</f>
        <v>0</v>
      </c>
      <c r="BW74" s="172">
        <f>BU74</f>
        <v>0</v>
      </c>
      <c r="BX74" s="72"/>
      <c r="BY74" s="72"/>
      <c r="BZ74" s="72"/>
      <c r="CA74" s="72"/>
      <c r="CB74" s="72"/>
      <c r="CC74" s="72"/>
      <c r="CD74" s="72"/>
      <c r="CE74" s="72"/>
      <c r="CF74" s="72"/>
      <c r="CG74" s="72"/>
      <c r="CH74" s="72"/>
      <c r="CI74" s="72"/>
      <c r="CJ74" s="72"/>
      <c r="CK74" s="72"/>
      <c r="CL74" s="72"/>
      <c r="CM74" s="72"/>
      <c r="CN74" s="72"/>
      <c r="CO74" s="72"/>
      <c r="CP74" s="72"/>
      <c r="CQ74" s="72"/>
      <c r="CR74" s="72"/>
      <c r="CS74" s="72"/>
      <c r="CT74" s="72"/>
      <c r="CU74" s="72"/>
      <c r="CV74" s="72"/>
      <c r="CW74" s="72"/>
      <c r="CX74" s="72"/>
      <c r="CY74" s="72"/>
      <c r="CZ74" s="72"/>
      <c r="DA74" s="72"/>
      <c r="DB74" s="72"/>
      <c r="DC74" s="72"/>
      <c r="DD74" s="72"/>
      <c r="DE74" s="72"/>
      <c r="DF74" s="72"/>
      <c r="DG74" s="72"/>
      <c r="DH74" s="72"/>
    </row>
    <row r="75" spans="1:112" s="71" customFormat="1">
      <c r="A75" s="362" t="s">
        <v>223</v>
      </c>
      <c r="B75" s="362"/>
      <c r="C75" s="188">
        <f>'Summary (5)'!$E87</f>
        <v>0</v>
      </c>
      <c r="D75" s="80">
        <f>'Summary (5)'!$E87</f>
        <v>0</v>
      </c>
      <c r="E75" s="80">
        <f>'Summary (5)'!$E87</f>
        <v>0</v>
      </c>
      <c r="F75" s="80">
        <f>'Summary (5)'!$E87</f>
        <v>0</v>
      </c>
      <c r="G75" s="80">
        <f>'Summary (5)'!$E87</f>
        <v>0</v>
      </c>
      <c r="H75" s="288">
        <f>'Summary (5)'!$E87</f>
        <v>0</v>
      </c>
      <c r="I75" s="189">
        <f>'Summary (5)'!$E87</f>
        <v>0</v>
      </c>
      <c r="J75" s="188">
        <f>'Summary (5)'!$H87</f>
        <v>0</v>
      </c>
      <c r="K75" s="80">
        <f>'Summary (5)'!$H87</f>
        <v>0</v>
      </c>
      <c r="L75" s="80">
        <f>'Summary (5)'!$H87</f>
        <v>0</v>
      </c>
      <c r="M75" s="80">
        <f>'Summary (5)'!$H87</f>
        <v>0</v>
      </c>
      <c r="N75" s="80">
        <f>'Summary (5)'!$H87</f>
        <v>0</v>
      </c>
      <c r="O75" s="288">
        <f>'Summary (5)'!$H87</f>
        <v>0</v>
      </c>
      <c r="P75" s="189">
        <f>'Summary (5)'!$H87</f>
        <v>0</v>
      </c>
      <c r="Q75" s="188">
        <f>'Summary (5)'!$K87</f>
        <v>0</v>
      </c>
      <c r="R75" s="80">
        <f>'Summary (5)'!$K87</f>
        <v>0</v>
      </c>
      <c r="S75" s="80">
        <f>'Summary (5)'!$K87</f>
        <v>0</v>
      </c>
      <c r="T75" s="80">
        <f>'Summary (5)'!$K87</f>
        <v>0</v>
      </c>
      <c r="U75" s="80">
        <f>'Summary (5)'!$K87</f>
        <v>0</v>
      </c>
      <c r="V75" s="288">
        <f>'Summary (5)'!$K87</f>
        <v>0</v>
      </c>
      <c r="W75" s="189">
        <f>'Summary (5)'!$K87</f>
        <v>0</v>
      </c>
      <c r="X75" s="188">
        <f>'Summary (5)'!$N87</f>
        <v>0</v>
      </c>
      <c r="Y75" s="80">
        <f>'Summary (5)'!$N87</f>
        <v>0</v>
      </c>
      <c r="Z75" s="80">
        <f>'Summary (5)'!$N87</f>
        <v>0</v>
      </c>
      <c r="AA75" s="80">
        <f>'Summary (5)'!$N87</f>
        <v>0</v>
      </c>
      <c r="AB75" s="80">
        <f>'Summary (5)'!$N87</f>
        <v>0</v>
      </c>
      <c r="AC75" s="288">
        <f>'Summary (5)'!$N87</f>
        <v>0</v>
      </c>
      <c r="AD75" s="189">
        <f>'Summary (5)'!$N87</f>
        <v>0</v>
      </c>
      <c r="AE75" s="188">
        <f>'Summary (5)'!$Q87</f>
        <v>0</v>
      </c>
      <c r="AF75" s="80">
        <f>'Summary (5)'!$Q87</f>
        <v>0</v>
      </c>
      <c r="AG75" s="80">
        <f>'Summary (5)'!$Q87</f>
        <v>0</v>
      </c>
      <c r="AH75" s="80">
        <f>'Summary (5)'!$Q87</f>
        <v>0</v>
      </c>
      <c r="AI75" s="80">
        <f>'Summary (5)'!$Q87</f>
        <v>0</v>
      </c>
      <c r="AJ75" s="288">
        <f>'Summary (5)'!$Q87</f>
        <v>0</v>
      </c>
      <c r="AK75" s="189">
        <f>'Summary (5)'!$Q87</f>
        <v>0</v>
      </c>
      <c r="AL75" s="188">
        <f>'Summary (5)'!$T87</f>
        <v>0</v>
      </c>
      <c r="AM75" s="80">
        <f>'Summary (5)'!$T87</f>
        <v>0</v>
      </c>
      <c r="AN75" s="80">
        <f>'Summary (5)'!$T87</f>
        <v>0</v>
      </c>
      <c r="AO75" s="80">
        <f>'Summary (5)'!$T87</f>
        <v>0</v>
      </c>
      <c r="AP75" s="80">
        <f>'Summary (5)'!$T87</f>
        <v>0</v>
      </c>
      <c r="AQ75" s="288">
        <f>'Summary (5)'!$T87</f>
        <v>0</v>
      </c>
      <c r="AR75" s="189">
        <f>'Summary (5)'!$T87</f>
        <v>0</v>
      </c>
      <c r="AS75" s="188">
        <f>'Summary (5)'!$W87</f>
        <v>0</v>
      </c>
      <c r="AT75" s="80">
        <f>'Summary (5)'!$W87</f>
        <v>0</v>
      </c>
      <c r="AU75" s="80">
        <f>'Summary (5)'!$W87</f>
        <v>0</v>
      </c>
      <c r="AV75" s="80">
        <f>'Summary (5)'!$W87</f>
        <v>0</v>
      </c>
      <c r="AW75" s="80">
        <f>'Summary (5)'!$W87</f>
        <v>0</v>
      </c>
      <c r="AX75" s="288">
        <f>'Summary (5)'!$W87</f>
        <v>0</v>
      </c>
      <c r="AY75" s="189">
        <f>'Summary (5)'!$W87</f>
        <v>0</v>
      </c>
      <c r="AZ75" s="188">
        <f>'Summary (5)'!$Z87</f>
        <v>0</v>
      </c>
      <c r="BA75" s="80">
        <f>'Summary (5)'!$Z87</f>
        <v>0</v>
      </c>
      <c r="BB75" s="80">
        <f>'Summary (5)'!$Z87</f>
        <v>0</v>
      </c>
      <c r="BC75" s="80">
        <f>'Summary (5)'!$Z87</f>
        <v>0</v>
      </c>
      <c r="BD75" s="80">
        <f>'Summary (5)'!$Z87</f>
        <v>0</v>
      </c>
      <c r="BE75" s="288">
        <f>'Summary (5)'!$Z87</f>
        <v>0</v>
      </c>
      <c r="BF75" s="189">
        <f>'Summary (5)'!$Z87</f>
        <v>0</v>
      </c>
      <c r="BG75" s="188">
        <f>'Summary (5)'!$AC87</f>
        <v>0</v>
      </c>
      <c r="BH75" s="80">
        <f>'Summary (5)'!$AC87</f>
        <v>0</v>
      </c>
      <c r="BI75" s="80">
        <f>'Summary (5)'!$AC87</f>
        <v>0</v>
      </c>
      <c r="BJ75" s="80">
        <f>'Summary (5)'!$AC87</f>
        <v>0</v>
      </c>
      <c r="BK75" s="80">
        <f>'Summary (5)'!$AC87</f>
        <v>0</v>
      </c>
      <c r="BL75" s="288">
        <f>'Summary (5)'!$AC87</f>
        <v>0</v>
      </c>
      <c r="BM75" s="189">
        <f>'Summary (5)'!$AC87</f>
        <v>0</v>
      </c>
      <c r="BN75" s="188">
        <f>'Summary (5)'!$AF87</f>
        <v>0</v>
      </c>
      <c r="BO75" s="80">
        <f>'Summary (5)'!$AF87</f>
        <v>0</v>
      </c>
      <c r="BP75" s="80">
        <f>'Summary (5)'!$AF87</f>
        <v>0</v>
      </c>
      <c r="BQ75" s="80">
        <f>'Summary (5)'!$AF87</f>
        <v>0</v>
      </c>
      <c r="BR75" s="80">
        <f>'Summary (5)'!$AF87</f>
        <v>0</v>
      </c>
      <c r="BS75" s="288">
        <f>'Summary (5)'!$AF87</f>
        <v>0</v>
      </c>
      <c r="BT75" s="189">
        <f>'Summary (5)'!$AF87</f>
        <v>0</v>
      </c>
      <c r="BU75" s="80">
        <f>'Summary (5)'!AI87</f>
        <v>0</v>
      </c>
      <c r="BV75" s="80">
        <f>'Summary (5)'!AJ87</f>
        <v>0</v>
      </c>
      <c r="BW75" s="80">
        <f>'Summary (5)'!AK87</f>
        <v>0</v>
      </c>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c r="CX75" s="72"/>
      <c r="CY75" s="72"/>
      <c r="CZ75" s="72"/>
      <c r="DA75" s="72"/>
      <c r="DB75" s="72"/>
      <c r="DC75" s="72"/>
      <c r="DD75" s="72"/>
      <c r="DE75" s="72"/>
      <c r="DF75" s="72"/>
      <c r="DG75" s="72"/>
      <c r="DH75" s="72"/>
    </row>
    <row r="76" spans="1:112" s="173" customFormat="1">
      <c r="A76" s="362" t="s">
        <v>224</v>
      </c>
      <c r="B76" s="362"/>
      <c r="C76" s="188">
        <f>'Summary (5)'!$E88</f>
        <v>0</v>
      </c>
      <c r="D76" s="80">
        <f>'Summary (5)'!$E88</f>
        <v>0</v>
      </c>
      <c r="E76" s="80">
        <f>'Summary (5)'!$E88</f>
        <v>0</v>
      </c>
      <c r="F76" s="80">
        <f>'Summary (5)'!$E88</f>
        <v>0</v>
      </c>
      <c r="G76" s="80">
        <f>'Summary (5)'!$E88</f>
        <v>0</v>
      </c>
      <c r="H76" s="288">
        <f>'Summary (5)'!$E88</f>
        <v>0</v>
      </c>
      <c r="I76" s="189">
        <f>'Summary (5)'!$E88</f>
        <v>0</v>
      </c>
      <c r="J76" s="188">
        <f>'Summary (5)'!$H88</f>
        <v>0</v>
      </c>
      <c r="K76" s="80">
        <f>'Summary (5)'!$H88</f>
        <v>0</v>
      </c>
      <c r="L76" s="80">
        <f>'Summary (5)'!$H88</f>
        <v>0</v>
      </c>
      <c r="M76" s="80">
        <f>'Summary (5)'!$H88</f>
        <v>0</v>
      </c>
      <c r="N76" s="80">
        <f>'Summary (5)'!$H88</f>
        <v>0</v>
      </c>
      <c r="O76" s="288">
        <f>'Summary (5)'!$H88</f>
        <v>0</v>
      </c>
      <c r="P76" s="189">
        <f>'Summary (5)'!$H88</f>
        <v>0</v>
      </c>
      <c r="Q76" s="188">
        <f>'Summary (5)'!$K88</f>
        <v>0</v>
      </c>
      <c r="R76" s="80">
        <f>'Summary (5)'!$K88</f>
        <v>0</v>
      </c>
      <c r="S76" s="80">
        <f>'Summary (5)'!$K88</f>
        <v>0</v>
      </c>
      <c r="T76" s="80">
        <f>'Summary (5)'!$K88</f>
        <v>0</v>
      </c>
      <c r="U76" s="80">
        <f>'Summary (5)'!$K88</f>
        <v>0</v>
      </c>
      <c r="V76" s="288">
        <f>'Summary (5)'!$K88</f>
        <v>0</v>
      </c>
      <c r="W76" s="189">
        <f>'Summary (5)'!$K88</f>
        <v>0</v>
      </c>
      <c r="X76" s="188">
        <f>'Summary (5)'!$N88</f>
        <v>0</v>
      </c>
      <c r="Y76" s="80">
        <f>'Summary (5)'!$N88</f>
        <v>0</v>
      </c>
      <c r="Z76" s="80">
        <f>'Summary (5)'!$N88</f>
        <v>0</v>
      </c>
      <c r="AA76" s="80">
        <f>'Summary (5)'!$N88</f>
        <v>0</v>
      </c>
      <c r="AB76" s="80">
        <f>'Summary (5)'!$N88</f>
        <v>0</v>
      </c>
      <c r="AC76" s="288">
        <f>'Summary (5)'!$N88</f>
        <v>0</v>
      </c>
      <c r="AD76" s="189">
        <f>'Summary (5)'!$N88</f>
        <v>0</v>
      </c>
      <c r="AE76" s="188">
        <f>'Summary (5)'!$Q88</f>
        <v>0</v>
      </c>
      <c r="AF76" s="80">
        <f>'Summary (5)'!$Q88</f>
        <v>0</v>
      </c>
      <c r="AG76" s="80">
        <f>'Summary (5)'!$Q88</f>
        <v>0</v>
      </c>
      <c r="AH76" s="80">
        <f>'Summary (5)'!$Q88</f>
        <v>0</v>
      </c>
      <c r="AI76" s="80">
        <f>'Summary (5)'!$Q88</f>
        <v>0</v>
      </c>
      <c r="AJ76" s="288">
        <f>'Summary (5)'!$Q88</f>
        <v>0</v>
      </c>
      <c r="AK76" s="189">
        <f>'Summary (5)'!$Q88</f>
        <v>0</v>
      </c>
      <c r="AL76" s="188">
        <f>'Summary (5)'!$T88</f>
        <v>0</v>
      </c>
      <c r="AM76" s="80">
        <f>'Summary (5)'!$T88</f>
        <v>0</v>
      </c>
      <c r="AN76" s="80">
        <f>'Summary (5)'!$T88</f>
        <v>0</v>
      </c>
      <c r="AO76" s="80">
        <f>'Summary (5)'!$T88</f>
        <v>0</v>
      </c>
      <c r="AP76" s="80">
        <f>'Summary (5)'!$T88</f>
        <v>0</v>
      </c>
      <c r="AQ76" s="288">
        <f>'Summary (5)'!$T88</f>
        <v>0</v>
      </c>
      <c r="AR76" s="189">
        <f>'Summary (5)'!$T88</f>
        <v>0</v>
      </c>
      <c r="AS76" s="188">
        <f>'Summary (5)'!$W88</f>
        <v>0</v>
      </c>
      <c r="AT76" s="80">
        <f>'Summary (5)'!$W88</f>
        <v>0</v>
      </c>
      <c r="AU76" s="80">
        <f>'Summary (5)'!$W88</f>
        <v>0</v>
      </c>
      <c r="AV76" s="80">
        <f>'Summary (5)'!$W88</f>
        <v>0</v>
      </c>
      <c r="AW76" s="80">
        <f>'Summary (5)'!$W88</f>
        <v>0</v>
      </c>
      <c r="AX76" s="288">
        <f>'Summary (5)'!$W88</f>
        <v>0</v>
      </c>
      <c r="AY76" s="189">
        <f>'Summary (5)'!$W88</f>
        <v>0</v>
      </c>
      <c r="AZ76" s="188">
        <f>'Summary (5)'!$Z88</f>
        <v>0</v>
      </c>
      <c r="BA76" s="80">
        <f>'Summary (5)'!$Z88</f>
        <v>0</v>
      </c>
      <c r="BB76" s="80">
        <f>'Summary (5)'!$Z88</f>
        <v>0</v>
      </c>
      <c r="BC76" s="80">
        <f>'Summary (5)'!$Z88</f>
        <v>0</v>
      </c>
      <c r="BD76" s="80">
        <f>'Summary (5)'!$Z88</f>
        <v>0</v>
      </c>
      <c r="BE76" s="288">
        <f>'Summary (5)'!$Z88</f>
        <v>0</v>
      </c>
      <c r="BF76" s="189">
        <f>'Summary (5)'!$Z88</f>
        <v>0</v>
      </c>
      <c r="BG76" s="188">
        <f>'Summary (5)'!$AC88</f>
        <v>0</v>
      </c>
      <c r="BH76" s="80">
        <f>'Summary (5)'!$AC88</f>
        <v>0</v>
      </c>
      <c r="BI76" s="80">
        <f>'Summary (5)'!$AC88</f>
        <v>0</v>
      </c>
      <c r="BJ76" s="80">
        <f>'Summary (5)'!$AC88</f>
        <v>0</v>
      </c>
      <c r="BK76" s="80">
        <f>'Summary (5)'!$AC88</f>
        <v>0</v>
      </c>
      <c r="BL76" s="288">
        <f>'Summary (5)'!$AC88</f>
        <v>0</v>
      </c>
      <c r="BM76" s="189">
        <f>'Summary (5)'!$AC88</f>
        <v>0</v>
      </c>
      <c r="BN76" s="188">
        <f>'Summary (5)'!$AF88</f>
        <v>0</v>
      </c>
      <c r="BO76" s="80">
        <f>'Summary (5)'!$AF88</f>
        <v>0</v>
      </c>
      <c r="BP76" s="80">
        <f>'Summary (5)'!$AF88</f>
        <v>0</v>
      </c>
      <c r="BQ76" s="80">
        <f>'Summary (5)'!$AF88</f>
        <v>0</v>
      </c>
      <c r="BR76" s="80">
        <f>'Summary (5)'!$AF88</f>
        <v>0</v>
      </c>
      <c r="BS76" s="288">
        <f>'Summary (5)'!$AF88</f>
        <v>0</v>
      </c>
      <c r="BT76" s="189">
        <f>'Summary (5)'!$AF88</f>
        <v>0</v>
      </c>
      <c r="BU76" s="80">
        <f>'Summary (5)'!AI88</f>
        <v>0</v>
      </c>
      <c r="BV76" s="80">
        <f>'Summary (5)'!AJ88</f>
        <v>0</v>
      </c>
      <c r="BW76" s="80">
        <f>'Summary (5)'!AK88</f>
        <v>0</v>
      </c>
    </row>
    <row r="77" spans="1:112" s="75" customFormat="1">
      <c r="A77" s="361" t="s">
        <v>211</v>
      </c>
      <c r="B77" s="361"/>
      <c r="C77" s="188">
        <f>'Summary (5)'!$E89</f>
        <v>0</v>
      </c>
      <c r="D77" s="80">
        <f>'Summary (5)'!$E89</f>
        <v>0</v>
      </c>
      <c r="E77" s="80">
        <f>'Summary (5)'!$E89</f>
        <v>0</v>
      </c>
      <c r="F77" s="80">
        <f>'Summary (5)'!$E89</f>
        <v>0</v>
      </c>
      <c r="G77" s="80">
        <f>'Summary (5)'!$E89</f>
        <v>0</v>
      </c>
      <c r="H77" s="288">
        <f>'Summary (5)'!$E89</f>
        <v>0</v>
      </c>
      <c r="I77" s="189">
        <f>'Summary (5)'!$E89</f>
        <v>0</v>
      </c>
      <c r="J77" s="188">
        <f>'Summary (5)'!$H89</f>
        <v>0</v>
      </c>
      <c r="K77" s="80">
        <f>'Summary (5)'!$H89</f>
        <v>0</v>
      </c>
      <c r="L77" s="80">
        <f>'Summary (5)'!$H89</f>
        <v>0</v>
      </c>
      <c r="M77" s="80">
        <f>'Summary (5)'!$H89</f>
        <v>0</v>
      </c>
      <c r="N77" s="80">
        <f>'Summary (5)'!$H89</f>
        <v>0</v>
      </c>
      <c r="O77" s="288">
        <f>'Summary (5)'!$H89</f>
        <v>0</v>
      </c>
      <c r="P77" s="189">
        <f>'Summary (5)'!$H89</f>
        <v>0</v>
      </c>
      <c r="Q77" s="188">
        <f>'Summary (5)'!$K89</f>
        <v>0</v>
      </c>
      <c r="R77" s="80">
        <f>'Summary (5)'!$K89</f>
        <v>0</v>
      </c>
      <c r="S77" s="80">
        <f>'Summary (5)'!$K89</f>
        <v>0</v>
      </c>
      <c r="T77" s="80">
        <f>'Summary (5)'!$K89</f>
        <v>0</v>
      </c>
      <c r="U77" s="80">
        <f>'Summary (5)'!$K89</f>
        <v>0</v>
      </c>
      <c r="V77" s="288">
        <f>'Summary (5)'!$K89</f>
        <v>0</v>
      </c>
      <c r="W77" s="189">
        <f>'Summary (5)'!$K89</f>
        <v>0</v>
      </c>
      <c r="X77" s="188">
        <f>'Summary (5)'!$N89</f>
        <v>0</v>
      </c>
      <c r="Y77" s="80">
        <f>'Summary (5)'!$N89</f>
        <v>0</v>
      </c>
      <c r="Z77" s="80">
        <f>'Summary (5)'!$N89</f>
        <v>0</v>
      </c>
      <c r="AA77" s="80">
        <f>'Summary (5)'!$N89</f>
        <v>0</v>
      </c>
      <c r="AB77" s="80">
        <f>'Summary (5)'!$N89</f>
        <v>0</v>
      </c>
      <c r="AC77" s="288">
        <f>'Summary (5)'!$N89</f>
        <v>0</v>
      </c>
      <c r="AD77" s="189">
        <f>'Summary (5)'!$N89</f>
        <v>0</v>
      </c>
      <c r="AE77" s="188">
        <f>'Summary (5)'!$Q89</f>
        <v>0</v>
      </c>
      <c r="AF77" s="80">
        <f>'Summary (5)'!$Q89</f>
        <v>0</v>
      </c>
      <c r="AG77" s="80">
        <f>'Summary (5)'!$Q89</f>
        <v>0</v>
      </c>
      <c r="AH77" s="80">
        <f>'Summary (5)'!$Q89</f>
        <v>0</v>
      </c>
      <c r="AI77" s="80">
        <f>'Summary (5)'!$Q89</f>
        <v>0</v>
      </c>
      <c r="AJ77" s="288">
        <f>'Summary (5)'!$Q89</f>
        <v>0</v>
      </c>
      <c r="AK77" s="189">
        <f>'Summary (5)'!$Q89</f>
        <v>0</v>
      </c>
      <c r="AL77" s="188">
        <f>'Summary (5)'!$T89</f>
        <v>0</v>
      </c>
      <c r="AM77" s="80">
        <f>'Summary (5)'!$T89</f>
        <v>0</v>
      </c>
      <c r="AN77" s="80">
        <f>'Summary (5)'!$T89</f>
        <v>0</v>
      </c>
      <c r="AO77" s="80">
        <f>'Summary (5)'!$T89</f>
        <v>0</v>
      </c>
      <c r="AP77" s="80">
        <f>'Summary (5)'!$T89</f>
        <v>0</v>
      </c>
      <c r="AQ77" s="288">
        <f>'Summary (5)'!$T89</f>
        <v>0</v>
      </c>
      <c r="AR77" s="189">
        <f>'Summary (5)'!$T89</f>
        <v>0</v>
      </c>
      <c r="AS77" s="188">
        <f>'Summary (5)'!$W89</f>
        <v>0</v>
      </c>
      <c r="AT77" s="80">
        <f>'Summary (5)'!$W89</f>
        <v>0</v>
      </c>
      <c r="AU77" s="80">
        <f>'Summary (5)'!$W89</f>
        <v>0</v>
      </c>
      <c r="AV77" s="80">
        <f>'Summary (5)'!$W89</f>
        <v>0</v>
      </c>
      <c r="AW77" s="80">
        <f>'Summary (5)'!$W89</f>
        <v>0</v>
      </c>
      <c r="AX77" s="288">
        <f>'Summary (5)'!$W89</f>
        <v>0</v>
      </c>
      <c r="AY77" s="189">
        <f>'Summary (5)'!$W89</f>
        <v>0</v>
      </c>
      <c r="AZ77" s="188">
        <f>'Summary (5)'!$Z89</f>
        <v>0</v>
      </c>
      <c r="BA77" s="80">
        <f>'Summary (5)'!$Z89</f>
        <v>0</v>
      </c>
      <c r="BB77" s="80">
        <f>'Summary (5)'!$Z89</f>
        <v>0</v>
      </c>
      <c r="BC77" s="80">
        <f>'Summary (5)'!$Z89</f>
        <v>0</v>
      </c>
      <c r="BD77" s="80">
        <f>'Summary (5)'!$Z89</f>
        <v>0</v>
      </c>
      <c r="BE77" s="288">
        <f>'Summary (5)'!$Z89</f>
        <v>0</v>
      </c>
      <c r="BF77" s="189">
        <f>'Summary (5)'!$Z89</f>
        <v>0</v>
      </c>
      <c r="BG77" s="188">
        <f>'Summary (5)'!$AC89</f>
        <v>0</v>
      </c>
      <c r="BH77" s="80">
        <f>'Summary (5)'!$AC89</f>
        <v>0</v>
      </c>
      <c r="BI77" s="80">
        <f>'Summary (5)'!$AC89</f>
        <v>0</v>
      </c>
      <c r="BJ77" s="80">
        <f>'Summary (5)'!$AC89</f>
        <v>0</v>
      </c>
      <c r="BK77" s="80">
        <f>'Summary (5)'!$AC89</f>
        <v>0</v>
      </c>
      <c r="BL77" s="288">
        <f>'Summary (5)'!$AC89</f>
        <v>0</v>
      </c>
      <c r="BM77" s="189">
        <f>'Summary (5)'!$AC89</f>
        <v>0</v>
      </c>
      <c r="BN77" s="188">
        <f>'Summary (5)'!$AF89</f>
        <v>0</v>
      </c>
      <c r="BO77" s="80">
        <f>'Summary (5)'!$AF89</f>
        <v>0</v>
      </c>
      <c r="BP77" s="80">
        <f>'Summary (5)'!$AF89</f>
        <v>0</v>
      </c>
      <c r="BQ77" s="80">
        <f>'Summary (5)'!$AF89</f>
        <v>0</v>
      </c>
      <c r="BR77" s="80">
        <f>'Summary (5)'!$AF89</f>
        <v>0</v>
      </c>
      <c r="BS77" s="288">
        <f>'Summary (5)'!$AF89</f>
        <v>0</v>
      </c>
      <c r="BT77" s="189">
        <f>'Summary (5)'!$AF89</f>
        <v>0</v>
      </c>
      <c r="BU77" s="80">
        <f>'Summary (5)'!AI89</f>
        <v>0</v>
      </c>
      <c r="BV77" s="80">
        <f>'Summary (5)'!AJ89</f>
        <v>0</v>
      </c>
      <c r="BW77" s="80">
        <f>'Summary (5)'!AK89</f>
        <v>0</v>
      </c>
    </row>
    <row r="78" spans="1:112" s="75" customFormat="1" ht="16" thickBot="1">
      <c r="A78" s="363" t="s">
        <v>225</v>
      </c>
      <c r="B78" s="363"/>
      <c r="C78" s="190">
        <f>'Summary (5)'!$E90</f>
        <v>0</v>
      </c>
      <c r="D78" s="191">
        <f>'Summary (5)'!$E90</f>
        <v>0</v>
      </c>
      <c r="E78" s="191">
        <f>'Summary (5)'!$E90</f>
        <v>0</v>
      </c>
      <c r="F78" s="191">
        <f>'Summary (5)'!$E90</f>
        <v>0</v>
      </c>
      <c r="G78" s="191">
        <f>'Summary (5)'!$E90</f>
        <v>0</v>
      </c>
      <c r="H78" s="289">
        <f>'Summary (5)'!$E90</f>
        <v>0</v>
      </c>
      <c r="I78" s="192">
        <f>'Summary (5)'!$E90</f>
        <v>0</v>
      </c>
      <c r="J78" s="190">
        <f>'Summary (5)'!$H90</f>
        <v>0</v>
      </c>
      <c r="K78" s="191">
        <f>'Summary (5)'!$H90</f>
        <v>0</v>
      </c>
      <c r="L78" s="191">
        <f>'Summary (5)'!$H90</f>
        <v>0</v>
      </c>
      <c r="M78" s="191">
        <f>'Summary (5)'!$H90</f>
        <v>0</v>
      </c>
      <c r="N78" s="191">
        <f>'Summary (5)'!$H90</f>
        <v>0</v>
      </c>
      <c r="O78" s="289">
        <f>'Summary (5)'!$H90</f>
        <v>0</v>
      </c>
      <c r="P78" s="192">
        <f>'Summary (5)'!$H90</f>
        <v>0</v>
      </c>
      <c r="Q78" s="190">
        <f>'Summary (5)'!$K90</f>
        <v>0</v>
      </c>
      <c r="R78" s="191">
        <f>'Summary (5)'!$K90</f>
        <v>0</v>
      </c>
      <c r="S78" s="191">
        <f>'Summary (5)'!$K90</f>
        <v>0</v>
      </c>
      <c r="T78" s="191">
        <f>'Summary (5)'!$K90</f>
        <v>0</v>
      </c>
      <c r="U78" s="191">
        <f>'Summary (5)'!$K90</f>
        <v>0</v>
      </c>
      <c r="V78" s="289">
        <f>'Summary (5)'!$K90</f>
        <v>0</v>
      </c>
      <c r="W78" s="192">
        <f>'Summary (5)'!$K90</f>
        <v>0</v>
      </c>
      <c r="X78" s="190">
        <f>'Summary (5)'!$N90</f>
        <v>0</v>
      </c>
      <c r="Y78" s="191">
        <f>'Summary (5)'!$N90</f>
        <v>0</v>
      </c>
      <c r="Z78" s="191">
        <f>'Summary (5)'!$N90</f>
        <v>0</v>
      </c>
      <c r="AA78" s="191">
        <f>'Summary (5)'!$N90</f>
        <v>0</v>
      </c>
      <c r="AB78" s="191">
        <f>'Summary (5)'!$N90</f>
        <v>0</v>
      </c>
      <c r="AC78" s="289">
        <f>'Summary (5)'!$N90</f>
        <v>0</v>
      </c>
      <c r="AD78" s="192">
        <f>'Summary (5)'!$N90</f>
        <v>0</v>
      </c>
      <c r="AE78" s="190">
        <f>'Summary (5)'!$Q90</f>
        <v>0</v>
      </c>
      <c r="AF78" s="191">
        <f>'Summary (5)'!$Q90</f>
        <v>0</v>
      </c>
      <c r="AG78" s="191">
        <f>'Summary (5)'!$Q90</f>
        <v>0</v>
      </c>
      <c r="AH78" s="191">
        <f>'Summary (5)'!$Q90</f>
        <v>0</v>
      </c>
      <c r="AI78" s="191">
        <f>'Summary (5)'!$Q90</f>
        <v>0</v>
      </c>
      <c r="AJ78" s="289">
        <f>'Summary (5)'!$Q90</f>
        <v>0</v>
      </c>
      <c r="AK78" s="192">
        <f>'Summary (5)'!$Q90</f>
        <v>0</v>
      </c>
      <c r="AL78" s="190">
        <f>'Summary (5)'!$T90</f>
        <v>0</v>
      </c>
      <c r="AM78" s="191">
        <f>'Summary (5)'!$T90</f>
        <v>0</v>
      </c>
      <c r="AN78" s="191">
        <f>'Summary (5)'!$T90</f>
        <v>0</v>
      </c>
      <c r="AO78" s="191">
        <f>'Summary (5)'!$T90</f>
        <v>0</v>
      </c>
      <c r="AP78" s="191">
        <f>'Summary (5)'!$T90</f>
        <v>0</v>
      </c>
      <c r="AQ78" s="289">
        <f>'Summary (5)'!$T90</f>
        <v>0</v>
      </c>
      <c r="AR78" s="192">
        <f>'Summary (5)'!$T90</f>
        <v>0</v>
      </c>
      <c r="AS78" s="190">
        <f>'Summary (5)'!$W90</f>
        <v>0</v>
      </c>
      <c r="AT78" s="191">
        <f>'Summary (5)'!$W90</f>
        <v>0</v>
      </c>
      <c r="AU78" s="191">
        <f>'Summary (5)'!$W90</f>
        <v>0</v>
      </c>
      <c r="AV78" s="191">
        <f>'Summary (5)'!$W90</f>
        <v>0</v>
      </c>
      <c r="AW78" s="191">
        <f>'Summary (5)'!$W90</f>
        <v>0</v>
      </c>
      <c r="AX78" s="289">
        <f>'Summary (5)'!$W90</f>
        <v>0</v>
      </c>
      <c r="AY78" s="192">
        <f>'Summary (5)'!$W90</f>
        <v>0</v>
      </c>
      <c r="AZ78" s="190">
        <f>'Summary (5)'!$Z90</f>
        <v>0</v>
      </c>
      <c r="BA78" s="191">
        <f>'Summary (5)'!$Z90</f>
        <v>0</v>
      </c>
      <c r="BB78" s="191">
        <f>'Summary (5)'!$Z90</f>
        <v>0</v>
      </c>
      <c r="BC78" s="191">
        <f>'Summary (5)'!$Z90</f>
        <v>0</v>
      </c>
      <c r="BD78" s="191">
        <f>'Summary (5)'!$Z90</f>
        <v>0</v>
      </c>
      <c r="BE78" s="289">
        <f>'Summary (5)'!$Z90</f>
        <v>0</v>
      </c>
      <c r="BF78" s="192">
        <f>'Summary (5)'!$Z90</f>
        <v>0</v>
      </c>
      <c r="BG78" s="190">
        <f>'Summary (5)'!$AC90</f>
        <v>0</v>
      </c>
      <c r="BH78" s="191">
        <f>'Summary (5)'!$AC90</f>
        <v>0</v>
      </c>
      <c r="BI78" s="191">
        <f>'Summary (5)'!$AC90</f>
        <v>0</v>
      </c>
      <c r="BJ78" s="191">
        <f>'Summary (5)'!$AC90</f>
        <v>0</v>
      </c>
      <c r="BK78" s="191">
        <f>'Summary (5)'!$AC90</f>
        <v>0</v>
      </c>
      <c r="BL78" s="289">
        <f>'Summary (5)'!$AC90</f>
        <v>0</v>
      </c>
      <c r="BM78" s="192">
        <f>'Summary (5)'!$AC90</f>
        <v>0</v>
      </c>
      <c r="BN78" s="190">
        <f>'Summary (5)'!$AF90</f>
        <v>0</v>
      </c>
      <c r="BO78" s="191">
        <f>'Summary (5)'!$AF90</f>
        <v>0</v>
      </c>
      <c r="BP78" s="191">
        <f>'Summary (5)'!$AF90</f>
        <v>0</v>
      </c>
      <c r="BQ78" s="191">
        <f>'Summary (5)'!$AF90</f>
        <v>0</v>
      </c>
      <c r="BR78" s="191">
        <f>'Summary (5)'!$AF90</f>
        <v>0</v>
      </c>
      <c r="BS78" s="289">
        <f>'Summary (5)'!$AF90</f>
        <v>0</v>
      </c>
      <c r="BT78" s="192">
        <f>'Summary (5)'!$AF90</f>
        <v>0</v>
      </c>
      <c r="BU78" s="173"/>
      <c r="BV78" s="173"/>
      <c r="BW78" s="174"/>
    </row>
    <row r="79" spans="1:112" s="242" customFormat="1">
      <c r="A79" s="392" t="s">
        <v>291</v>
      </c>
      <c r="B79" s="392"/>
      <c r="C79" s="393" t="e">
        <f>LOOKUP(C75,'Dropdown Lists'!$K$1:$K$20,'Dropdown Lists'!$N$1:$N$20)</f>
        <v>#N/A</v>
      </c>
      <c r="D79" s="394"/>
      <c r="E79" s="394"/>
      <c r="F79" s="394"/>
      <c r="G79" s="395"/>
      <c r="H79" s="396"/>
      <c r="I79" s="395"/>
      <c r="J79" s="393" t="e">
        <f>LOOKUP(J75,'Dropdown Lists'!$K$1:$K$20,'Dropdown Lists'!$N$1:$N$20)</f>
        <v>#N/A</v>
      </c>
      <c r="K79" s="395"/>
      <c r="L79" s="395"/>
      <c r="M79" s="395"/>
      <c r="N79" s="395"/>
      <c r="O79" s="396"/>
      <c r="P79" s="395"/>
      <c r="Q79" s="393" t="e">
        <f>LOOKUP(Q75,'Dropdown Lists'!$K$1:$K$20,'Dropdown Lists'!$N$1:$N$20)</f>
        <v>#N/A</v>
      </c>
      <c r="R79" s="395"/>
      <c r="S79" s="395"/>
      <c r="T79" s="395"/>
      <c r="U79" s="395"/>
      <c r="V79" s="396"/>
      <c r="W79" s="395"/>
      <c r="X79" s="393" t="e">
        <f>LOOKUP(X75,'Dropdown Lists'!$K$1:$K$20,'Dropdown Lists'!$N$1:$N$20)</f>
        <v>#N/A</v>
      </c>
      <c r="Y79" s="395"/>
      <c r="Z79" s="395"/>
      <c r="AA79" s="395"/>
      <c r="AB79" s="395"/>
      <c r="AC79" s="396"/>
      <c r="AD79" s="395"/>
      <c r="AE79" s="393" t="e">
        <f>LOOKUP(AE75,'Dropdown Lists'!$K$1:$K$20,'Dropdown Lists'!$N$1:$N$20)</f>
        <v>#N/A</v>
      </c>
      <c r="AF79" s="395"/>
      <c r="AG79" s="395"/>
      <c r="AH79" s="395"/>
      <c r="AI79" s="395"/>
      <c r="AJ79" s="396"/>
      <c r="AK79" s="395"/>
      <c r="AL79" s="393" t="e">
        <f>LOOKUP(AL75,'Dropdown Lists'!$K$1:$K$20,'Dropdown Lists'!$N$1:$N$20)</f>
        <v>#N/A</v>
      </c>
      <c r="AM79" s="395"/>
      <c r="AN79" s="395"/>
      <c r="AO79" s="395"/>
      <c r="AP79" s="395"/>
      <c r="AQ79" s="396"/>
      <c r="AR79" s="395"/>
      <c r="AS79" s="393" t="e">
        <f>LOOKUP(AS75,'Dropdown Lists'!$K$1:$K$20,'Dropdown Lists'!$N$1:$N$20)</f>
        <v>#N/A</v>
      </c>
      <c r="AT79" s="395"/>
      <c r="AU79" s="395"/>
      <c r="AV79" s="395"/>
      <c r="AW79" s="395"/>
      <c r="AX79" s="396"/>
      <c r="AY79" s="395"/>
      <c r="AZ79" s="393" t="e">
        <f>LOOKUP(AZ75,'Dropdown Lists'!$K$1:$K$20,'Dropdown Lists'!$N$1:$N$20)</f>
        <v>#N/A</v>
      </c>
      <c r="BA79" s="395"/>
      <c r="BB79" s="395"/>
      <c r="BC79" s="395"/>
      <c r="BD79" s="395"/>
      <c r="BE79" s="396"/>
      <c r="BF79" s="395"/>
      <c r="BG79" s="393" t="e">
        <f>LOOKUP(BG75,'Dropdown Lists'!$K$1:$K$20,'Dropdown Lists'!$N$1:$N$20)</f>
        <v>#N/A</v>
      </c>
      <c r="BH79" s="395"/>
      <c r="BI79" s="395"/>
      <c r="BJ79" s="395"/>
      <c r="BK79" s="395"/>
      <c r="BL79" s="396"/>
      <c r="BM79" s="395"/>
      <c r="BN79" s="393" t="e">
        <f>LOOKUP(BN75,'Dropdown Lists'!$K$1:$K$20,'Dropdown Lists'!$N$1:$N$20)</f>
        <v>#N/A</v>
      </c>
      <c r="BO79" s="395"/>
      <c r="BP79" s="395"/>
      <c r="BQ79" s="395"/>
      <c r="BR79" s="395"/>
      <c r="BS79" s="396"/>
      <c r="BT79" s="395"/>
      <c r="BU79" s="397"/>
      <c r="BV79" s="397"/>
      <c r="BW79" s="398"/>
    </row>
    <row r="80" spans="1:112" s="263" customFormat="1">
      <c r="C80" s="241"/>
      <c r="D80" s="243"/>
      <c r="E80" s="243"/>
      <c r="F80" s="243"/>
      <c r="G80" s="226"/>
      <c r="H80" s="240"/>
      <c r="I80" s="226"/>
      <c r="J80" s="226"/>
      <c r="K80" s="226"/>
      <c r="L80" s="226"/>
      <c r="M80" s="226"/>
      <c r="N80" s="226"/>
      <c r="O80" s="240"/>
      <c r="P80" s="226"/>
      <c r="Q80" s="226"/>
      <c r="R80" s="226"/>
      <c r="S80" s="226"/>
      <c r="T80" s="226"/>
      <c r="U80" s="226"/>
      <c r="V80" s="240"/>
      <c r="W80" s="226"/>
      <c r="X80" s="226"/>
      <c r="Y80" s="226"/>
      <c r="Z80" s="226"/>
      <c r="AA80" s="226"/>
      <c r="AB80" s="226"/>
      <c r="AC80" s="240"/>
      <c r="AD80" s="226"/>
      <c r="AE80" s="226"/>
      <c r="AF80" s="226"/>
      <c r="AG80" s="226"/>
      <c r="AH80" s="226"/>
      <c r="AI80" s="226"/>
      <c r="AJ80" s="240"/>
      <c r="AK80" s="226"/>
      <c r="AL80" s="226"/>
      <c r="AM80" s="226"/>
      <c r="AN80" s="226"/>
      <c r="AO80" s="226"/>
      <c r="AP80" s="226"/>
      <c r="AQ80" s="240"/>
      <c r="AR80" s="226"/>
      <c r="AS80" s="226"/>
      <c r="AT80" s="226"/>
      <c r="AU80" s="226"/>
      <c r="AV80" s="226"/>
      <c r="AW80" s="226"/>
      <c r="AX80" s="240"/>
      <c r="AY80" s="226"/>
      <c r="AZ80" s="226"/>
      <c r="BA80" s="226"/>
      <c r="BB80" s="226"/>
      <c r="BC80" s="226"/>
      <c r="BD80" s="226"/>
      <c r="BE80" s="240"/>
      <c r="BF80" s="226"/>
      <c r="BG80" s="226"/>
      <c r="BH80" s="226"/>
      <c r="BI80" s="226"/>
      <c r="BJ80" s="226"/>
      <c r="BK80" s="226"/>
      <c r="BL80" s="240"/>
      <c r="BM80" s="226"/>
      <c r="BN80" s="226"/>
      <c r="BO80" s="226"/>
      <c r="BP80" s="226"/>
      <c r="BQ80" s="226"/>
      <c r="BR80" s="226"/>
      <c r="BS80" s="240"/>
      <c r="BT80" s="226"/>
      <c r="BU80" s="71"/>
      <c r="BV80" s="71"/>
      <c r="BW80" s="82"/>
    </row>
    <row r="81" spans="2:112">
      <c r="B81" s="226"/>
      <c r="C81" s="241"/>
      <c r="D81" s="243"/>
      <c r="E81" s="243"/>
      <c r="F81" s="243"/>
      <c r="BN81" s="226"/>
      <c r="BO81" s="226"/>
      <c r="BP81" s="226"/>
      <c r="BS81" s="240"/>
      <c r="BU81" s="71"/>
      <c r="BV81" s="71"/>
      <c r="BW81" s="82"/>
      <c r="BX81" s="238"/>
      <c r="BY81" s="238"/>
      <c r="BZ81" s="238"/>
      <c r="CA81" s="238"/>
      <c r="CB81" s="238"/>
      <c r="CC81" s="238"/>
      <c r="CD81" s="238"/>
      <c r="CE81" s="238"/>
      <c r="CF81" s="238"/>
      <c r="CG81" s="238"/>
      <c r="CH81" s="238"/>
      <c r="CI81" s="238"/>
      <c r="CJ81" s="238"/>
      <c r="CK81" s="238"/>
      <c r="CL81" s="238"/>
      <c r="CM81" s="238"/>
      <c r="CN81" s="238"/>
      <c r="CO81" s="238"/>
      <c r="CP81" s="238"/>
      <c r="CQ81" s="238"/>
      <c r="CR81" s="238"/>
      <c r="CS81" s="238"/>
      <c r="CT81" s="238"/>
      <c r="CU81" s="238"/>
      <c r="CV81" s="238"/>
      <c r="CW81" s="238"/>
      <c r="CX81" s="238"/>
      <c r="CY81" s="238"/>
      <c r="CZ81" s="238"/>
      <c r="DA81" s="238"/>
      <c r="DB81" s="238"/>
      <c r="DC81" s="238"/>
      <c r="DD81" s="238"/>
      <c r="DE81" s="238"/>
      <c r="DF81" s="238"/>
      <c r="DG81" s="238"/>
      <c r="DH81" s="238"/>
    </row>
    <row r="82" spans="2:112">
      <c r="B82" s="226"/>
      <c r="BN82" s="226"/>
      <c r="BO82" s="226"/>
      <c r="BP82" s="226"/>
      <c r="BS82" s="240"/>
      <c r="BU82" s="71"/>
      <c r="BV82" s="71"/>
      <c r="BW82" s="82"/>
      <c r="BX82" s="238"/>
      <c r="BY82" s="238"/>
      <c r="BZ82" s="238"/>
      <c r="CA82" s="238"/>
      <c r="CB82" s="238"/>
      <c r="CC82" s="238"/>
      <c r="CD82" s="238"/>
      <c r="CE82" s="238"/>
      <c r="CF82" s="238"/>
      <c r="CG82" s="238"/>
      <c r="CH82" s="238"/>
      <c r="CI82" s="238"/>
      <c r="CJ82" s="238"/>
      <c r="CK82" s="238"/>
      <c r="CL82" s="238"/>
      <c r="CM82" s="238"/>
      <c r="CN82" s="238"/>
      <c r="CO82" s="238"/>
      <c r="CP82" s="238"/>
      <c r="CQ82" s="238"/>
      <c r="CR82" s="238"/>
      <c r="CS82" s="238"/>
      <c r="CT82" s="238"/>
      <c r="CU82" s="238"/>
      <c r="CV82" s="238"/>
      <c r="CW82" s="238"/>
      <c r="CX82" s="238"/>
      <c r="CY82" s="238"/>
      <c r="CZ82" s="238"/>
      <c r="DA82" s="238"/>
      <c r="DB82" s="238"/>
      <c r="DC82" s="238"/>
      <c r="DD82" s="238"/>
      <c r="DE82" s="238"/>
      <c r="DF82" s="238"/>
      <c r="DG82" s="238"/>
      <c r="DH82" s="238"/>
    </row>
    <row r="83" spans="2:112">
      <c r="B83" s="226"/>
      <c r="BN83" s="226"/>
      <c r="BO83" s="226"/>
      <c r="BP83" s="226"/>
      <c r="BS83" s="240"/>
      <c r="BU83" s="71"/>
      <c r="BV83" s="71"/>
      <c r="BW83" s="82"/>
      <c r="BX83" s="238"/>
      <c r="BY83" s="238"/>
      <c r="BZ83" s="238"/>
      <c r="CA83" s="238"/>
      <c r="CB83" s="238"/>
      <c r="CC83" s="238"/>
      <c r="CD83" s="238"/>
      <c r="CE83" s="238"/>
      <c r="CF83" s="238"/>
      <c r="CG83" s="238"/>
      <c r="CH83" s="238"/>
      <c r="CI83" s="238"/>
      <c r="CJ83" s="238"/>
      <c r="CK83" s="238"/>
      <c r="CL83" s="238"/>
      <c r="CM83" s="238"/>
      <c r="CN83" s="238"/>
      <c r="CO83" s="238"/>
      <c r="CP83" s="238"/>
      <c r="CQ83" s="238"/>
      <c r="CR83" s="238"/>
      <c r="CS83" s="238"/>
      <c r="CT83" s="238"/>
      <c r="CU83" s="238"/>
      <c r="CV83" s="238"/>
      <c r="CW83" s="238"/>
      <c r="CX83" s="238"/>
      <c r="CY83" s="238"/>
      <c r="CZ83" s="238"/>
      <c r="DA83" s="238"/>
      <c r="DB83" s="238"/>
      <c r="DC83" s="238"/>
      <c r="DD83" s="238"/>
      <c r="DE83" s="238"/>
      <c r="DF83" s="238"/>
      <c r="DG83" s="238"/>
      <c r="DH83" s="238"/>
    </row>
    <row r="84" spans="2:112">
      <c r="B84" s="226"/>
      <c r="BN84" s="226"/>
      <c r="BO84" s="226"/>
      <c r="BP84" s="226"/>
      <c r="BS84" s="240"/>
      <c r="BU84" s="71"/>
      <c r="BV84" s="71"/>
      <c r="BW84" s="82"/>
      <c r="BX84" s="238"/>
      <c r="BY84" s="238"/>
      <c r="BZ84" s="238"/>
      <c r="CA84" s="238"/>
      <c r="CB84" s="238"/>
      <c r="CC84" s="238"/>
      <c r="CD84" s="238"/>
      <c r="CE84" s="238"/>
      <c r="CF84" s="238"/>
      <c r="CG84" s="238"/>
      <c r="CH84" s="238"/>
      <c r="CI84" s="238"/>
      <c r="CJ84" s="238"/>
      <c r="CK84" s="238"/>
      <c r="CL84" s="238"/>
      <c r="CM84" s="238"/>
      <c r="CN84" s="238"/>
      <c r="CO84" s="238"/>
      <c r="CP84" s="238"/>
      <c r="CQ84" s="238"/>
      <c r="CR84" s="238"/>
      <c r="CS84" s="238"/>
      <c r="CT84" s="238"/>
      <c r="CU84" s="238"/>
      <c r="CV84" s="238"/>
      <c r="CW84" s="238"/>
      <c r="CX84" s="238"/>
      <c r="CY84" s="238"/>
      <c r="CZ84" s="238"/>
      <c r="DA84" s="238"/>
      <c r="DB84" s="238"/>
      <c r="DC84" s="238"/>
      <c r="DD84" s="238"/>
      <c r="DE84" s="238"/>
      <c r="DF84" s="238"/>
      <c r="DG84" s="238"/>
      <c r="DH84" s="238"/>
    </row>
    <row r="85" spans="2:112">
      <c r="B85" s="226"/>
      <c r="BN85" s="226"/>
      <c r="BO85" s="226"/>
      <c r="BP85" s="226"/>
      <c r="BS85" s="240"/>
      <c r="BU85" s="71"/>
      <c r="BV85" s="71"/>
      <c r="BW85" s="82"/>
      <c r="BX85" s="238"/>
      <c r="BY85" s="238"/>
      <c r="BZ85" s="238"/>
      <c r="CA85" s="238"/>
      <c r="CB85" s="238"/>
      <c r="CC85" s="238"/>
      <c r="CD85" s="238"/>
      <c r="CE85" s="238"/>
      <c r="CF85" s="238"/>
      <c r="CG85" s="238"/>
      <c r="CH85" s="238"/>
      <c r="CI85" s="238"/>
      <c r="CJ85" s="238"/>
      <c r="CK85" s="238"/>
      <c r="CL85" s="238"/>
      <c r="CM85" s="238"/>
      <c r="CN85" s="238"/>
      <c r="CO85" s="238"/>
      <c r="CP85" s="238"/>
      <c r="CQ85" s="238"/>
      <c r="CR85" s="238"/>
      <c r="CS85" s="238"/>
      <c r="CT85" s="238"/>
      <c r="CU85" s="238"/>
      <c r="CV85" s="238"/>
      <c r="CW85" s="238"/>
      <c r="CX85" s="238"/>
      <c r="CY85" s="238"/>
      <c r="CZ85" s="238"/>
      <c r="DA85" s="238"/>
      <c r="DB85" s="238"/>
      <c r="DC85" s="238"/>
      <c r="DD85" s="238"/>
      <c r="DE85" s="238"/>
      <c r="DF85" s="238"/>
      <c r="DG85" s="238"/>
      <c r="DH85" s="238"/>
    </row>
    <row r="86" spans="2:112">
      <c r="B86" s="226"/>
      <c r="BN86" s="226"/>
      <c r="BO86" s="226"/>
      <c r="BP86" s="226"/>
      <c r="BS86" s="240"/>
      <c r="BU86" s="71"/>
      <c r="BV86" s="71"/>
      <c r="BW86" s="82"/>
      <c r="BX86" s="238"/>
      <c r="BY86" s="238"/>
      <c r="BZ86" s="238"/>
      <c r="CA86" s="238"/>
      <c r="CB86" s="238"/>
      <c r="CC86" s="238"/>
      <c r="CD86" s="238"/>
      <c r="CE86" s="238"/>
      <c r="CF86" s="238"/>
      <c r="CG86" s="238"/>
      <c r="CH86" s="238"/>
      <c r="CI86" s="238"/>
      <c r="CJ86" s="238"/>
      <c r="CK86" s="238"/>
      <c r="CL86" s="238"/>
      <c r="CM86" s="238"/>
      <c r="CN86" s="238"/>
      <c r="CO86" s="238"/>
      <c r="CP86" s="238"/>
      <c r="CQ86" s="238"/>
      <c r="CR86" s="238"/>
      <c r="CS86" s="238"/>
      <c r="CT86" s="238"/>
      <c r="CU86" s="238"/>
      <c r="CV86" s="238"/>
      <c r="CW86" s="238"/>
      <c r="CX86" s="238"/>
      <c r="CY86" s="238"/>
      <c r="CZ86" s="238"/>
      <c r="DA86" s="238"/>
      <c r="DB86" s="238"/>
      <c r="DC86" s="238"/>
      <c r="DD86" s="238"/>
      <c r="DE86" s="238"/>
      <c r="DF86" s="238"/>
      <c r="DG86" s="238"/>
      <c r="DH86" s="238"/>
    </row>
    <row r="87" spans="2:112">
      <c r="B87" s="226"/>
      <c r="I87" s="71"/>
      <c r="J87" s="71"/>
      <c r="K87" s="71"/>
      <c r="L87" s="71"/>
      <c r="M87" s="71"/>
      <c r="N87" s="71"/>
      <c r="O87" s="237"/>
      <c r="P87" s="71"/>
      <c r="Q87" s="71"/>
      <c r="R87" s="71"/>
      <c r="S87" s="71"/>
      <c r="T87" s="71"/>
      <c r="U87" s="71"/>
      <c r="V87" s="237"/>
      <c r="W87" s="71"/>
      <c r="X87" s="71"/>
      <c r="Y87" s="71"/>
      <c r="Z87" s="71"/>
      <c r="AA87" s="71"/>
      <c r="AB87" s="71"/>
      <c r="AC87" s="237"/>
      <c r="AD87" s="71"/>
      <c r="AE87" s="71"/>
      <c r="AF87" s="71"/>
      <c r="AG87" s="71"/>
      <c r="AH87" s="71"/>
      <c r="AI87" s="71"/>
      <c r="AJ87" s="237"/>
      <c r="AK87" s="71"/>
      <c r="AL87" s="71"/>
      <c r="BN87" s="226"/>
      <c r="BO87" s="226"/>
      <c r="BP87" s="226"/>
      <c r="BS87" s="240"/>
      <c r="BU87" s="71"/>
      <c r="BV87" s="71"/>
      <c r="BW87" s="82"/>
      <c r="BX87" s="238"/>
      <c r="BY87" s="238"/>
      <c r="BZ87" s="238"/>
      <c r="CA87" s="238"/>
      <c r="CB87" s="238"/>
      <c r="CC87" s="238"/>
      <c r="CD87" s="238"/>
      <c r="CE87" s="238"/>
      <c r="CF87" s="238"/>
      <c r="CG87" s="238"/>
      <c r="CH87" s="238"/>
      <c r="CI87" s="238"/>
      <c r="CJ87" s="238"/>
      <c r="CK87" s="238"/>
      <c r="CL87" s="238"/>
      <c r="CM87" s="238"/>
      <c r="CN87" s="238"/>
      <c r="CO87" s="238"/>
      <c r="CP87" s="238"/>
      <c r="CQ87" s="238"/>
      <c r="CR87" s="238"/>
      <c r="CS87" s="238"/>
      <c r="CT87" s="238"/>
      <c r="CU87" s="238"/>
      <c r="CV87" s="238"/>
      <c r="CW87" s="238"/>
      <c r="CX87" s="238"/>
      <c r="CY87" s="238"/>
      <c r="CZ87" s="238"/>
      <c r="DA87" s="238"/>
      <c r="DB87" s="238"/>
      <c r="DC87" s="238"/>
      <c r="DD87" s="238"/>
      <c r="DE87" s="238"/>
      <c r="DF87" s="238"/>
      <c r="DG87" s="238"/>
      <c r="DH87" s="238"/>
    </row>
    <row r="88" spans="2:112">
      <c r="B88" s="226"/>
      <c r="F88" s="71"/>
      <c r="G88" s="71"/>
      <c r="H88" s="237"/>
      <c r="I88" s="71"/>
      <c r="J88" s="71"/>
      <c r="K88" s="71"/>
      <c r="L88" s="71"/>
      <c r="M88" s="71"/>
      <c r="N88" s="71"/>
      <c r="O88" s="237"/>
      <c r="P88" s="71"/>
      <c r="Q88" s="71"/>
      <c r="R88" s="71"/>
      <c r="S88" s="71"/>
      <c r="T88" s="71"/>
      <c r="U88" s="71"/>
      <c r="V88" s="237"/>
      <c r="W88" s="71"/>
      <c r="X88" s="71"/>
      <c r="Y88" s="71"/>
      <c r="Z88" s="71"/>
      <c r="AA88" s="71"/>
      <c r="AB88" s="71"/>
      <c r="AC88" s="237"/>
      <c r="AD88" s="71"/>
      <c r="AE88" s="71"/>
      <c r="AF88" s="71"/>
      <c r="AG88" s="71"/>
      <c r="AH88" s="71"/>
      <c r="AI88" s="71"/>
      <c r="AJ88" s="237"/>
      <c r="AK88" s="71"/>
      <c r="AL88" s="71"/>
      <c r="BN88" s="226"/>
      <c r="BO88" s="226"/>
      <c r="BP88" s="226"/>
      <c r="BS88" s="240"/>
      <c r="BU88" s="71"/>
      <c r="BV88" s="71"/>
      <c r="BW88" s="82"/>
      <c r="BX88" s="238"/>
      <c r="BY88" s="238"/>
      <c r="BZ88" s="238"/>
      <c r="CA88" s="238"/>
      <c r="CB88" s="238"/>
      <c r="CC88" s="238"/>
      <c r="CD88" s="238"/>
      <c r="CE88" s="238"/>
      <c r="CF88" s="238"/>
      <c r="CG88" s="238"/>
      <c r="CH88" s="238"/>
      <c r="CI88" s="238"/>
      <c r="CJ88" s="238"/>
      <c r="CK88" s="238"/>
      <c r="CL88" s="238"/>
      <c r="CM88" s="238"/>
      <c r="CN88" s="238"/>
      <c r="CO88" s="238"/>
      <c r="CP88" s="238"/>
      <c r="CQ88" s="238"/>
      <c r="CR88" s="238"/>
      <c r="CS88" s="238"/>
      <c r="CT88" s="238"/>
      <c r="CU88" s="238"/>
      <c r="CV88" s="238"/>
      <c r="CW88" s="238"/>
      <c r="CX88" s="238"/>
      <c r="CY88" s="238"/>
      <c r="CZ88" s="238"/>
      <c r="DA88" s="238"/>
      <c r="DB88" s="238"/>
      <c r="DC88" s="238"/>
      <c r="DD88" s="238"/>
      <c r="DE88" s="238"/>
      <c r="DF88" s="238"/>
      <c r="DG88" s="238"/>
      <c r="DH88" s="238"/>
    </row>
    <row r="89" spans="2:112">
      <c r="B89" s="226"/>
      <c r="F89" s="71"/>
      <c r="G89" s="71"/>
      <c r="H89" s="237"/>
      <c r="I89" s="71"/>
      <c r="J89" s="71"/>
      <c r="K89" s="71"/>
      <c r="L89" s="71"/>
      <c r="M89" s="71"/>
      <c r="N89" s="71"/>
      <c r="O89" s="237"/>
      <c r="P89" s="71"/>
      <c r="Q89" s="71"/>
      <c r="R89" s="71"/>
      <c r="S89" s="71"/>
      <c r="T89" s="71"/>
      <c r="U89" s="71"/>
      <c r="V89" s="237"/>
      <c r="W89" s="71"/>
      <c r="X89" s="71"/>
      <c r="Y89" s="71"/>
      <c r="Z89" s="71"/>
      <c r="AA89" s="71"/>
      <c r="AB89" s="71"/>
      <c r="AC89" s="237"/>
      <c r="AD89" s="71"/>
      <c r="AE89" s="71"/>
      <c r="AF89" s="71"/>
      <c r="AG89" s="71"/>
      <c r="AH89" s="71"/>
      <c r="AI89" s="71"/>
      <c r="AJ89" s="237"/>
      <c r="AK89" s="71"/>
      <c r="AL89" s="71"/>
      <c r="BN89" s="226"/>
      <c r="BO89" s="226"/>
      <c r="BP89" s="226"/>
      <c r="BS89" s="240"/>
      <c r="BU89" s="71"/>
      <c r="BV89" s="71"/>
      <c r="BW89" s="82"/>
      <c r="BX89" s="238"/>
      <c r="BY89" s="238"/>
      <c r="BZ89" s="238"/>
      <c r="CA89" s="238"/>
      <c r="CB89" s="238"/>
      <c r="CC89" s="238"/>
      <c r="CD89" s="238"/>
      <c r="CE89" s="238"/>
      <c r="CF89" s="238"/>
      <c r="CG89" s="238"/>
      <c r="CH89" s="238"/>
      <c r="CI89" s="238"/>
      <c r="CJ89" s="238"/>
      <c r="CK89" s="238"/>
      <c r="CL89" s="238"/>
      <c r="CM89" s="238"/>
      <c r="CN89" s="238"/>
      <c r="CO89" s="238"/>
      <c r="CP89" s="238"/>
      <c r="CQ89" s="238"/>
      <c r="CR89" s="238"/>
      <c r="CS89" s="238"/>
      <c r="CT89" s="238"/>
      <c r="CU89" s="238"/>
      <c r="CV89" s="238"/>
      <c r="CW89" s="238"/>
      <c r="CX89" s="238"/>
      <c r="CY89" s="238"/>
      <c r="CZ89" s="238"/>
      <c r="DA89" s="238"/>
      <c r="DB89" s="238"/>
      <c r="DC89" s="238"/>
      <c r="DD89" s="238"/>
      <c r="DE89" s="238"/>
      <c r="DF89" s="238"/>
      <c r="DG89" s="238"/>
      <c r="DH89" s="238"/>
    </row>
    <row r="90" spans="2:112">
      <c r="B90" s="226"/>
      <c r="F90" s="71"/>
      <c r="G90" s="71"/>
      <c r="H90" s="237"/>
      <c r="I90" s="71"/>
      <c r="J90" s="71"/>
      <c r="K90" s="71"/>
      <c r="L90" s="71"/>
      <c r="M90" s="71"/>
      <c r="N90" s="71"/>
      <c r="O90" s="237"/>
      <c r="P90" s="71"/>
      <c r="Q90" s="71"/>
      <c r="R90" s="71"/>
      <c r="S90" s="71"/>
      <c r="T90" s="71"/>
      <c r="U90" s="71"/>
      <c r="V90" s="237"/>
      <c r="W90" s="71"/>
      <c r="X90" s="71"/>
      <c r="Y90" s="71"/>
      <c r="Z90" s="71"/>
      <c r="AA90" s="71"/>
      <c r="AB90" s="71"/>
      <c r="AC90" s="237"/>
      <c r="AD90" s="71"/>
      <c r="AE90" s="71"/>
      <c r="AF90" s="71"/>
      <c r="AG90" s="71"/>
      <c r="AH90" s="71"/>
      <c r="AI90" s="71"/>
      <c r="AJ90" s="237"/>
      <c r="AK90" s="71"/>
      <c r="AL90" s="71"/>
      <c r="BN90" s="226"/>
      <c r="BO90" s="226"/>
      <c r="BP90" s="226"/>
      <c r="BS90" s="240"/>
      <c r="BU90" s="71"/>
      <c r="BV90" s="71"/>
      <c r="BW90" s="82"/>
      <c r="BX90" s="238"/>
      <c r="BY90" s="238"/>
      <c r="BZ90" s="238"/>
      <c r="CA90" s="238"/>
      <c r="CB90" s="238"/>
      <c r="CC90" s="238"/>
      <c r="CD90" s="238"/>
      <c r="CE90" s="238"/>
      <c r="CF90" s="238"/>
      <c r="CG90" s="238"/>
      <c r="CH90" s="238"/>
      <c r="CI90" s="238"/>
      <c r="CJ90" s="238"/>
      <c r="CK90" s="238"/>
      <c r="CL90" s="238"/>
      <c r="CM90" s="238"/>
      <c r="CN90" s="238"/>
      <c r="CO90" s="238"/>
      <c r="CP90" s="238"/>
      <c r="CQ90" s="238"/>
      <c r="CR90" s="238"/>
      <c r="CS90" s="238"/>
      <c r="CT90" s="238"/>
      <c r="CU90" s="238"/>
      <c r="CV90" s="238"/>
      <c r="CW90" s="238"/>
      <c r="CX90" s="238"/>
      <c r="CY90" s="238"/>
      <c r="CZ90" s="238"/>
      <c r="DA90" s="238"/>
      <c r="DB90" s="238"/>
      <c r="DC90" s="238"/>
      <c r="DD90" s="238"/>
      <c r="DE90" s="238"/>
      <c r="DF90" s="238"/>
      <c r="DG90" s="238"/>
      <c r="DH90" s="238"/>
    </row>
    <row r="91" spans="2:112">
      <c r="B91" s="226"/>
      <c r="F91" s="71"/>
      <c r="G91" s="71"/>
      <c r="H91" s="237"/>
      <c r="I91" s="71"/>
      <c r="J91" s="71"/>
      <c r="K91" s="71"/>
      <c r="L91" s="71"/>
      <c r="M91" s="71"/>
      <c r="N91" s="71"/>
      <c r="O91" s="237"/>
      <c r="P91" s="71"/>
      <c r="Q91" s="71"/>
      <c r="R91" s="71"/>
      <c r="S91" s="71"/>
      <c r="T91" s="71"/>
      <c r="U91" s="71"/>
      <c r="V91" s="237"/>
      <c r="W91" s="71"/>
      <c r="X91" s="71"/>
      <c r="Y91" s="71"/>
      <c r="Z91" s="71"/>
      <c r="AA91" s="71"/>
      <c r="AB91" s="71"/>
      <c r="AC91" s="237"/>
      <c r="AD91" s="71"/>
      <c r="AE91" s="71"/>
      <c r="AF91" s="71"/>
      <c r="AG91" s="71"/>
      <c r="AH91" s="71"/>
      <c r="AI91" s="71"/>
      <c r="BN91" s="226"/>
      <c r="BO91" s="226"/>
      <c r="BP91" s="226"/>
      <c r="BS91" s="240"/>
      <c r="BU91" s="71"/>
      <c r="BV91" s="71"/>
      <c r="BW91" s="82"/>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row>
    <row r="92" spans="2:112">
      <c r="B92" s="226"/>
      <c r="AJ92" s="237"/>
      <c r="AK92" s="71"/>
      <c r="AL92" s="71"/>
      <c r="BN92" s="226"/>
      <c r="BO92" s="226"/>
      <c r="BP92" s="226"/>
      <c r="BS92" s="240"/>
      <c r="BU92" s="71"/>
      <c r="BV92" s="71"/>
      <c r="BW92" s="82"/>
      <c r="BX92" s="238"/>
      <c r="BY92" s="238"/>
      <c r="BZ92" s="238"/>
      <c r="CA92" s="238"/>
      <c r="CB92" s="238"/>
      <c r="CC92" s="238"/>
      <c r="CD92" s="238"/>
      <c r="CE92" s="238"/>
      <c r="CF92" s="238"/>
      <c r="CG92" s="238"/>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row>
    <row r="93" spans="2:112">
      <c r="B93" s="226"/>
      <c r="AJ93" s="237"/>
      <c r="AK93" s="71"/>
      <c r="AL93" s="71"/>
      <c r="BN93" s="226"/>
      <c r="BO93" s="226"/>
      <c r="BP93" s="226"/>
      <c r="BS93" s="240"/>
      <c r="BU93" s="71"/>
      <c r="BV93" s="71"/>
      <c r="BW93" s="82"/>
      <c r="BX93" s="238"/>
      <c r="BY93" s="238"/>
      <c r="BZ93" s="238"/>
      <c r="CA93" s="238"/>
      <c r="CB93" s="238"/>
      <c r="CC93" s="238"/>
      <c r="CD93" s="238"/>
      <c r="CE93" s="238"/>
      <c r="CF93" s="238"/>
      <c r="CG93" s="238"/>
      <c r="CH93" s="238"/>
      <c r="CI93" s="238"/>
      <c r="CJ93" s="238"/>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row>
    <row r="94" spans="2:112">
      <c r="B94" s="226"/>
      <c r="BN94" s="226"/>
      <c r="BO94" s="226"/>
      <c r="BP94" s="226"/>
      <c r="BS94" s="240"/>
      <c r="BU94" s="71"/>
      <c r="BV94" s="71"/>
      <c r="BW94" s="82"/>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row>
    <row r="95" spans="2:112">
      <c r="B95" s="226"/>
      <c r="BN95" s="226"/>
      <c r="BO95" s="226"/>
      <c r="BP95" s="226"/>
      <c r="BS95" s="240"/>
      <c r="BU95" s="71"/>
      <c r="BV95" s="71"/>
      <c r="BW95" s="82"/>
      <c r="BX95" s="238"/>
      <c r="BY95" s="238"/>
      <c r="BZ95" s="238"/>
      <c r="CA95" s="238"/>
      <c r="CB95" s="238"/>
      <c r="CC95" s="238"/>
      <c r="CD95" s="238"/>
      <c r="CE95" s="238"/>
      <c r="CF95" s="238"/>
      <c r="CG95" s="238"/>
      <c r="CH95" s="238"/>
      <c r="CI95" s="238"/>
      <c r="CJ95" s="238"/>
      <c r="CK95" s="238"/>
      <c r="CL95" s="238"/>
      <c r="CM95" s="238"/>
      <c r="CN95" s="238"/>
      <c r="CO95" s="238"/>
      <c r="CP95" s="238"/>
      <c r="CQ95" s="238"/>
      <c r="CR95" s="238"/>
      <c r="CS95" s="238"/>
      <c r="CT95" s="238"/>
      <c r="CU95" s="238"/>
      <c r="CV95" s="238"/>
      <c r="CW95" s="238"/>
      <c r="CX95" s="238"/>
      <c r="CY95" s="238"/>
      <c r="CZ95" s="238"/>
      <c r="DA95" s="238"/>
      <c r="DB95" s="238"/>
      <c r="DC95" s="238"/>
      <c r="DD95" s="238"/>
      <c r="DE95" s="238"/>
      <c r="DF95" s="238"/>
      <c r="DG95" s="238"/>
      <c r="DH95" s="238"/>
    </row>
    <row r="96" spans="2:112">
      <c r="B96" s="226"/>
      <c r="BN96" s="226"/>
      <c r="BO96" s="226"/>
      <c r="BP96" s="226"/>
      <c r="BS96" s="240"/>
      <c r="BU96" s="71"/>
      <c r="BV96" s="71"/>
      <c r="BW96" s="82"/>
      <c r="BX96" s="238"/>
      <c r="BY96" s="238"/>
      <c r="BZ96" s="238"/>
      <c r="CA96" s="238"/>
      <c r="CB96" s="238"/>
      <c r="CC96" s="238"/>
      <c r="CD96" s="238"/>
      <c r="CE96" s="238"/>
      <c r="CF96" s="238"/>
      <c r="CG96" s="238"/>
      <c r="CH96" s="238"/>
      <c r="CI96" s="238"/>
      <c r="CJ96" s="238"/>
      <c r="CK96" s="238"/>
      <c r="CL96" s="238"/>
      <c r="CM96" s="238"/>
      <c r="CN96" s="238"/>
      <c r="CO96" s="238"/>
      <c r="CP96" s="238"/>
      <c r="CQ96" s="238"/>
      <c r="CR96" s="238"/>
      <c r="CS96" s="238"/>
      <c r="CT96" s="238"/>
      <c r="CU96" s="238"/>
      <c r="CV96" s="238"/>
      <c r="CW96" s="238"/>
      <c r="CX96" s="238"/>
      <c r="CY96" s="238"/>
      <c r="CZ96" s="238"/>
      <c r="DA96" s="238"/>
      <c r="DB96" s="238"/>
      <c r="DC96" s="238"/>
      <c r="DD96" s="238"/>
      <c r="DE96" s="238"/>
      <c r="DF96" s="238"/>
      <c r="DG96" s="238"/>
      <c r="DH96" s="238"/>
    </row>
    <row r="97" spans="2:112">
      <c r="B97" s="226"/>
      <c r="BN97" s="226"/>
      <c r="BO97" s="226"/>
      <c r="BP97" s="226"/>
      <c r="BS97" s="240"/>
      <c r="BU97" s="71"/>
      <c r="BV97" s="71"/>
      <c r="BW97" s="82"/>
      <c r="BX97" s="238"/>
      <c r="BY97" s="238"/>
      <c r="BZ97" s="238"/>
      <c r="CA97" s="238"/>
      <c r="CB97" s="238"/>
      <c r="CC97" s="238"/>
      <c r="CD97" s="238"/>
      <c r="CE97" s="238"/>
      <c r="CF97" s="238"/>
      <c r="CG97" s="238"/>
      <c r="CH97" s="238"/>
      <c r="CI97" s="238"/>
      <c r="CJ97" s="238"/>
      <c r="CK97" s="238"/>
      <c r="CL97" s="238"/>
      <c r="CM97" s="238"/>
      <c r="CN97" s="238"/>
      <c r="CO97" s="238"/>
      <c r="CP97" s="238"/>
      <c r="CQ97" s="238"/>
      <c r="CR97" s="238"/>
      <c r="CS97" s="238"/>
      <c r="CT97" s="238"/>
      <c r="CU97" s="238"/>
      <c r="CV97" s="238"/>
      <c r="CW97" s="238"/>
      <c r="CX97" s="238"/>
      <c r="CY97" s="238"/>
      <c r="CZ97" s="238"/>
      <c r="DA97" s="238"/>
      <c r="DB97" s="238"/>
      <c r="DC97" s="238"/>
      <c r="DD97" s="238"/>
      <c r="DE97" s="238"/>
      <c r="DF97" s="238"/>
      <c r="DG97" s="238"/>
      <c r="DH97" s="238"/>
    </row>
    <row r="98" spans="2:112">
      <c r="B98" s="226"/>
      <c r="BN98" s="226"/>
      <c r="BO98" s="226"/>
      <c r="BP98" s="226"/>
      <c r="BS98" s="240"/>
      <c r="BU98" s="71"/>
      <c r="BV98" s="71"/>
      <c r="BW98" s="82"/>
      <c r="BX98" s="238"/>
      <c r="BY98" s="238"/>
      <c r="BZ98" s="238"/>
      <c r="CA98" s="238"/>
      <c r="CB98" s="238"/>
      <c r="CC98" s="238"/>
      <c r="CD98" s="238"/>
      <c r="CE98" s="238"/>
      <c r="CF98" s="238"/>
      <c r="CG98" s="238"/>
      <c r="CH98" s="238"/>
      <c r="CI98" s="238"/>
      <c r="CJ98" s="238"/>
      <c r="CK98" s="238"/>
      <c r="CL98" s="238"/>
      <c r="CM98" s="238"/>
      <c r="CN98" s="238"/>
      <c r="CO98" s="238"/>
      <c r="CP98" s="238"/>
      <c r="CQ98" s="238"/>
      <c r="CR98" s="238"/>
      <c r="CS98" s="238"/>
      <c r="CT98" s="238"/>
      <c r="CU98" s="238"/>
      <c r="CV98" s="238"/>
      <c r="CW98" s="238"/>
      <c r="CX98" s="238"/>
      <c r="CY98" s="238"/>
      <c r="CZ98" s="238"/>
      <c r="DA98" s="238"/>
      <c r="DB98" s="238"/>
      <c r="DC98" s="238"/>
      <c r="DD98" s="238"/>
      <c r="DE98" s="238"/>
      <c r="DF98" s="238"/>
      <c r="DG98" s="238"/>
      <c r="DH98" s="238"/>
    </row>
    <row r="99" spans="2:112">
      <c r="B99" s="226"/>
      <c r="BN99" s="226"/>
      <c r="BO99" s="226"/>
      <c r="BP99" s="226"/>
      <c r="BS99" s="240"/>
      <c r="BU99" s="71"/>
      <c r="BV99" s="71"/>
      <c r="BW99" s="82"/>
      <c r="BX99" s="238"/>
      <c r="BY99" s="238"/>
      <c r="BZ99" s="238"/>
      <c r="CA99" s="238"/>
      <c r="CB99" s="238"/>
      <c r="CC99" s="238"/>
      <c r="CD99" s="238"/>
      <c r="CE99" s="238"/>
      <c r="CF99" s="238"/>
      <c r="CG99" s="238"/>
      <c r="CH99" s="238"/>
      <c r="CI99" s="238"/>
      <c r="CJ99" s="238"/>
      <c r="CK99" s="238"/>
      <c r="CL99" s="238"/>
      <c r="CM99" s="238"/>
      <c r="CN99" s="238"/>
      <c r="CO99" s="238"/>
      <c r="CP99" s="238"/>
      <c r="CQ99" s="238"/>
      <c r="CR99" s="238"/>
      <c r="CS99" s="238"/>
      <c r="CT99" s="238"/>
      <c r="CU99" s="238"/>
      <c r="CV99" s="238"/>
      <c r="CW99" s="238"/>
      <c r="CX99" s="238"/>
      <c r="CY99" s="238"/>
      <c r="CZ99" s="238"/>
      <c r="DA99" s="238"/>
      <c r="DB99" s="238"/>
      <c r="DC99" s="238"/>
      <c r="DD99" s="238"/>
      <c r="DE99" s="238"/>
      <c r="DF99" s="238"/>
      <c r="DG99" s="238"/>
      <c r="DH99" s="238"/>
    </row>
    <row r="100" spans="2:112">
      <c r="B100" s="226"/>
      <c r="BN100" s="226"/>
      <c r="BO100" s="226"/>
      <c r="BP100" s="226"/>
      <c r="BS100" s="240"/>
      <c r="BU100" s="71"/>
      <c r="BV100" s="71"/>
      <c r="BW100" s="82"/>
      <c r="BX100" s="238"/>
      <c r="BY100" s="238"/>
      <c r="BZ100" s="238"/>
      <c r="CA100" s="238"/>
      <c r="CB100" s="238"/>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8"/>
      <c r="CX100" s="238"/>
      <c r="CY100" s="238"/>
      <c r="CZ100" s="238"/>
      <c r="DA100" s="238"/>
      <c r="DB100" s="238"/>
      <c r="DC100" s="238"/>
      <c r="DD100" s="238"/>
      <c r="DE100" s="238"/>
      <c r="DF100" s="238"/>
      <c r="DG100" s="238"/>
      <c r="DH100" s="238"/>
    </row>
    <row r="101" spans="2:112">
      <c r="B101" s="226"/>
      <c r="BN101" s="226"/>
      <c r="BO101" s="226"/>
      <c r="BP101" s="226"/>
      <c r="BS101" s="240"/>
      <c r="BU101" s="71"/>
      <c r="BV101" s="71"/>
      <c r="BW101" s="82"/>
      <c r="BX101" s="238"/>
      <c r="BY101" s="238"/>
      <c r="BZ101" s="238"/>
      <c r="CA101" s="238"/>
      <c r="CB101" s="238"/>
      <c r="CC101" s="238"/>
      <c r="CD101" s="238"/>
      <c r="CE101" s="238"/>
      <c r="CF101" s="238"/>
      <c r="CG101" s="238"/>
      <c r="CH101" s="238"/>
      <c r="CI101" s="238"/>
      <c r="CJ101" s="238"/>
      <c r="CK101" s="238"/>
      <c r="CL101" s="238"/>
      <c r="CM101" s="238"/>
      <c r="CN101" s="238"/>
      <c r="CO101" s="238"/>
      <c r="CP101" s="238"/>
      <c r="CQ101" s="238"/>
      <c r="CR101" s="238"/>
      <c r="CS101" s="238"/>
      <c r="CT101" s="238"/>
      <c r="CU101" s="238"/>
      <c r="CV101" s="238"/>
      <c r="CW101" s="238"/>
      <c r="CX101" s="238"/>
      <c r="CY101" s="238"/>
      <c r="CZ101" s="238"/>
      <c r="DA101" s="238"/>
      <c r="DB101" s="238"/>
      <c r="DC101" s="238"/>
      <c r="DD101" s="238"/>
      <c r="DE101" s="238"/>
      <c r="DF101" s="238"/>
      <c r="DG101" s="238"/>
      <c r="DH101" s="238"/>
    </row>
    <row r="102" spans="2:112">
      <c r="B102" s="226"/>
      <c r="BN102" s="226"/>
      <c r="BO102" s="226"/>
      <c r="BP102" s="226"/>
      <c r="BS102" s="240"/>
      <c r="BU102" s="71"/>
      <c r="BV102" s="71"/>
      <c r="BW102" s="82"/>
      <c r="BX102" s="238"/>
      <c r="BY102" s="238"/>
      <c r="BZ102" s="238"/>
      <c r="CA102" s="238"/>
      <c r="CB102" s="238"/>
      <c r="CC102" s="238"/>
      <c r="CD102" s="238"/>
      <c r="CE102" s="238"/>
      <c r="CF102" s="238"/>
      <c r="CG102" s="238"/>
      <c r="CH102" s="238"/>
      <c r="CI102" s="238"/>
      <c r="CJ102" s="238"/>
      <c r="CK102" s="238"/>
      <c r="CL102" s="238"/>
      <c r="CM102" s="238"/>
      <c r="CN102" s="238"/>
      <c r="CO102" s="238"/>
      <c r="CP102" s="238"/>
      <c r="CQ102" s="238"/>
      <c r="CR102" s="238"/>
      <c r="CS102" s="238"/>
      <c r="CT102" s="238"/>
      <c r="CU102" s="238"/>
      <c r="CV102" s="238"/>
      <c r="CW102" s="238"/>
      <c r="CX102" s="238"/>
      <c r="CY102" s="238"/>
      <c r="CZ102" s="238"/>
      <c r="DA102" s="238"/>
      <c r="DB102" s="238"/>
      <c r="DC102" s="238"/>
      <c r="DD102" s="238"/>
      <c r="DE102" s="238"/>
      <c r="DF102" s="238"/>
      <c r="DG102" s="238"/>
      <c r="DH102" s="238"/>
    </row>
    <row r="103" spans="2:112">
      <c r="B103" s="226"/>
      <c r="BN103" s="226"/>
      <c r="BO103" s="226"/>
      <c r="BP103" s="226"/>
      <c r="BS103" s="240"/>
      <c r="BU103" s="71"/>
      <c r="BV103" s="71"/>
      <c r="BW103" s="82"/>
      <c r="BX103" s="238"/>
      <c r="BY103" s="238"/>
      <c r="BZ103" s="238"/>
      <c r="CA103" s="238"/>
      <c r="CB103" s="238"/>
      <c r="CC103" s="238"/>
      <c r="CD103" s="238"/>
      <c r="CE103" s="238"/>
      <c r="CF103" s="238"/>
      <c r="CG103" s="238"/>
      <c r="CH103" s="238"/>
      <c r="CI103" s="238"/>
      <c r="CJ103" s="238"/>
      <c r="CK103" s="238"/>
      <c r="CL103" s="238"/>
      <c r="CM103" s="238"/>
      <c r="CN103" s="238"/>
      <c r="CO103" s="238"/>
      <c r="CP103" s="238"/>
      <c r="CQ103" s="238"/>
      <c r="CR103" s="238"/>
      <c r="CS103" s="238"/>
      <c r="CT103" s="238"/>
      <c r="CU103" s="238"/>
      <c r="CV103" s="238"/>
      <c r="CW103" s="238"/>
      <c r="CX103" s="238"/>
      <c r="CY103" s="238"/>
      <c r="CZ103" s="238"/>
      <c r="DA103" s="238"/>
      <c r="DB103" s="238"/>
      <c r="DC103" s="238"/>
      <c r="DD103" s="238"/>
      <c r="DE103" s="238"/>
      <c r="DF103" s="238"/>
      <c r="DG103" s="238"/>
      <c r="DH103" s="238"/>
    </row>
    <row r="104" spans="2:112">
      <c r="B104" s="226"/>
      <c r="BN104" s="226"/>
      <c r="BO104" s="226"/>
      <c r="BP104" s="226"/>
      <c r="BS104" s="240"/>
      <c r="BU104" s="71"/>
      <c r="BV104" s="71"/>
      <c r="BW104" s="82"/>
      <c r="BX104" s="238"/>
      <c r="BY104" s="238"/>
      <c r="BZ104" s="238"/>
      <c r="CA104" s="238"/>
      <c r="CB104" s="238"/>
      <c r="CC104" s="238"/>
      <c r="CD104" s="238"/>
      <c r="CE104" s="238"/>
      <c r="CF104" s="238"/>
      <c r="CG104" s="238"/>
      <c r="CH104" s="238"/>
      <c r="CI104" s="238"/>
      <c r="CJ104" s="238"/>
      <c r="CK104" s="238"/>
      <c r="CL104" s="238"/>
      <c r="CM104" s="238"/>
      <c r="CN104" s="238"/>
      <c r="CO104" s="238"/>
      <c r="CP104" s="238"/>
      <c r="CQ104" s="238"/>
      <c r="CR104" s="238"/>
      <c r="CS104" s="238"/>
      <c r="CT104" s="238"/>
      <c r="CU104" s="238"/>
      <c r="CV104" s="238"/>
      <c r="CW104" s="238"/>
      <c r="CX104" s="238"/>
      <c r="CY104" s="238"/>
      <c r="CZ104" s="238"/>
      <c r="DA104" s="238"/>
      <c r="DB104" s="238"/>
      <c r="DC104" s="238"/>
      <c r="DD104" s="238"/>
      <c r="DE104" s="238"/>
      <c r="DF104" s="238"/>
      <c r="DG104" s="238"/>
      <c r="DH104" s="238"/>
    </row>
    <row r="105" spans="2:112">
      <c r="B105" s="226"/>
      <c r="BN105" s="226"/>
      <c r="BO105" s="226"/>
      <c r="BP105" s="226"/>
      <c r="BS105" s="240"/>
      <c r="BU105" s="71"/>
      <c r="BV105" s="71"/>
      <c r="BW105" s="82"/>
      <c r="BX105" s="238"/>
      <c r="BY105" s="238"/>
      <c r="BZ105" s="238"/>
      <c r="CA105" s="238"/>
      <c r="CB105" s="238"/>
      <c r="CC105" s="238"/>
      <c r="CD105" s="238"/>
      <c r="CE105" s="238"/>
      <c r="CF105" s="238"/>
      <c r="CG105" s="238"/>
      <c r="CH105" s="238"/>
      <c r="CI105" s="238"/>
      <c r="CJ105" s="238"/>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row>
    <row r="106" spans="2:112">
      <c r="B106" s="226"/>
      <c r="BN106" s="226"/>
      <c r="BO106" s="226"/>
      <c r="BP106" s="226"/>
      <c r="BS106" s="240"/>
      <c r="BU106" s="71"/>
      <c r="BV106" s="71"/>
      <c r="BW106" s="82"/>
      <c r="BX106" s="238"/>
      <c r="BY106" s="238"/>
      <c r="BZ106" s="238"/>
      <c r="CA106" s="238"/>
      <c r="CB106" s="238"/>
      <c r="CC106" s="238"/>
      <c r="CD106" s="238"/>
      <c r="CE106" s="238"/>
      <c r="CF106" s="238"/>
      <c r="CG106" s="238"/>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row>
    <row r="107" spans="2:112">
      <c r="B107" s="226"/>
      <c r="BN107" s="226"/>
      <c r="BO107" s="226"/>
      <c r="BP107" s="226"/>
      <c r="BS107" s="240"/>
      <c r="BU107" s="71"/>
      <c r="BV107" s="71"/>
      <c r="BW107" s="82"/>
      <c r="BX107" s="238"/>
      <c r="BY107" s="238"/>
      <c r="BZ107" s="238"/>
      <c r="CA107" s="238"/>
      <c r="CB107" s="238"/>
      <c r="CC107" s="238"/>
      <c r="CD107" s="238"/>
      <c r="CE107" s="238"/>
      <c r="CF107" s="238"/>
      <c r="CG107" s="238"/>
      <c r="CH107" s="238"/>
      <c r="CI107" s="238"/>
      <c r="CJ107" s="238"/>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row>
    <row r="108" spans="2:112">
      <c r="B108" s="226"/>
      <c r="BN108" s="226"/>
      <c r="BO108" s="226"/>
      <c r="BP108" s="226"/>
      <c r="BS108" s="240"/>
      <c r="BU108" s="71"/>
      <c r="BV108" s="71"/>
      <c r="BW108" s="82"/>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row>
    <row r="109" spans="2:112">
      <c r="B109" s="226"/>
      <c r="BN109" s="226"/>
      <c r="BO109" s="226"/>
      <c r="BP109" s="226"/>
      <c r="BS109" s="240"/>
      <c r="BU109" s="71"/>
      <c r="BV109" s="71"/>
      <c r="BW109" s="82"/>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row>
    <row r="110" spans="2:112">
      <c r="B110" s="226"/>
      <c r="BN110" s="226"/>
      <c r="BO110" s="226"/>
      <c r="BP110" s="226"/>
      <c r="BS110" s="240"/>
      <c r="BU110" s="71"/>
      <c r="BV110" s="71"/>
      <c r="BW110" s="82"/>
      <c r="BX110" s="238"/>
      <c r="BY110" s="238"/>
      <c r="BZ110" s="238"/>
      <c r="CA110" s="238"/>
      <c r="CB110" s="238"/>
      <c r="CC110" s="238"/>
      <c r="CD110" s="238"/>
      <c r="CE110" s="238"/>
      <c r="CF110" s="238"/>
      <c r="CG110" s="238"/>
      <c r="CH110" s="238"/>
      <c r="CI110" s="238"/>
      <c r="CJ110" s="238"/>
      <c r="CK110" s="238"/>
      <c r="CL110" s="238"/>
      <c r="CM110" s="238"/>
      <c r="CN110" s="238"/>
      <c r="CO110" s="238"/>
      <c r="CP110" s="238"/>
      <c r="CQ110" s="238"/>
      <c r="CR110" s="238"/>
      <c r="CS110" s="238"/>
      <c r="CT110" s="238"/>
      <c r="CU110" s="238"/>
      <c r="CV110" s="238"/>
      <c r="CW110" s="238"/>
      <c r="CX110" s="238"/>
      <c r="CY110" s="238"/>
      <c r="CZ110" s="238"/>
      <c r="DA110" s="238"/>
      <c r="DB110" s="238"/>
      <c r="DC110" s="238"/>
      <c r="DD110" s="238"/>
      <c r="DE110" s="238"/>
      <c r="DF110" s="238"/>
      <c r="DG110" s="238"/>
      <c r="DH110" s="238"/>
    </row>
    <row r="111" spans="2:112">
      <c r="B111" s="226"/>
      <c r="BN111" s="226"/>
      <c r="BO111" s="226"/>
      <c r="BP111" s="226"/>
      <c r="BS111" s="240"/>
      <c r="BU111" s="71"/>
      <c r="BV111" s="71"/>
      <c r="BW111" s="82"/>
      <c r="BX111" s="238"/>
      <c r="BY111" s="238"/>
      <c r="BZ111" s="238"/>
      <c r="CA111" s="238"/>
      <c r="CB111" s="238"/>
      <c r="CC111" s="238"/>
      <c r="CD111" s="238"/>
      <c r="CE111" s="238"/>
      <c r="CF111" s="238"/>
      <c r="CG111" s="238"/>
      <c r="CH111" s="238"/>
      <c r="CI111" s="238"/>
      <c r="CJ111" s="238"/>
      <c r="CK111" s="238"/>
      <c r="CL111" s="238"/>
      <c r="CM111" s="238"/>
      <c r="CN111" s="238"/>
      <c r="CO111" s="238"/>
      <c r="CP111" s="238"/>
      <c r="CQ111" s="238"/>
      <c r="CR111" s="238"/>
      <c r="CS111" s="238"/>
      <c r="CT111" s="238"/>
      <c r="CU111" s="238"/>
      <c r="CV111" s="238"/>
      <c r="CW111" s="238"/>
      <c r="CX111" s="238"/>
      <c r="CY111" s="238"/>
      <c r="CZ111" s="238"/>
      <c r="DA111" s="238"/>
      <c r="DB111" s="238"/>
      <c r="DC111" s="238"/>
      <c r="DD111" s="238"/>
      <c r="DE111" s="238"/>
      <c r="DF111" s="238"/>
      <c r="DG111" s="238"/>
      <c r="DH111" s="238"/>
    </row>
    <row r="112" spans="2:112">
      <c r="B112" s="226"/>
      <c r="BN112" s="226"/>
      <c r="BO112" s="226"/>
      <c r="BP112" s="226"/>
      <c r="BS112" s="240"/>
      <c r="BU112" s="71"/>
      <c r="BV112" s="71"/>
      <c r="BW112" s="82"/>
      <c r="BX112" s="238"/>
      <c r="BY112" s="238"/>
      <c r="BZ112" s="238"/>
      <c r="CA112" s="238"/>
      <c r="CB112" s="238"/>
      <c r="CC112" s="238"/>
      <c r="CD112" s="238"/>
      <c r="CE112" s="238"/>
      <c r="CF112" s="238"/>
      <c r="CG112" s="238"/>
      <c r="CH112" s="238"/>
      <c r="CI112" s="238"/>
      <c r="CJ112" s="238"/>
      <c r="CK112" s="238"/>
      <c r="CL112" s="238"/>
      <c r="CM112" s="238"/>
      <c r="CN112" s="238"/>
      <c r="CO112" s="238"/>
      <c r="CP112" s="238"/>
      <c r="CQ112" s="238"/>
      <c r="CR112" s="238"/>
      <c r="CS112" s="238"/>
      <c r="CT112" s="238"/>
      <c r="CU112" s="238"/>
      <c r="CV112" s="238"/>
      <c r="CW112" s="238"/>
      <c r="CX112" s="238"/>
      <c r="CY112" s="238"/>
      <c r="CZ112" s="238"/>
      <c r="DA112" s="238"/>
      <c r="DB112" s="238"/>
      <c r="DC112" s="238"/>
      <c r="DD112" s="238"/>
      <c r="DE112" s="238"/>
      <c r="DF112" s="238"/>
      <c r="DG112" s="238"/>
      <c r="DH112" s="238"/>
    </row>
    <row r="113" spans="2:112">
      <c r="B113" s="226"/>
      <c r="BN113" s="226"/>
      <c r="BO113" s="226"/>
      <c r="BP113" s="226"/>
      <c r="BS113" s="240"/>
      <c r="BU113" s="71"/>
      <c r="BV113" s="71"/>
      <c r="BW113" s="82"/>
      <c r="BX113" s="238"/>
      <c r="BY113" s="238"/>
      <c r="BZ113" s="238"/>
      <c r="CA113" s="238"/>
      <c r="CB113" s="238"/>
      <c r="CC113" s="238"/>
      <c r="CD113" s="238"/>
      <c r="CE113" s="238"/>
      <c r="CF113" s="238"/>
      <c r="CG113" s="238"/>
      <c r="CH113" s="238"/>
      <c r="CI113" s="238"/>
      <c r="CJ113" s="238"/>
      <c r="CK113" s="238"/>
      <c r="CL113" s="238"/>
      <c r="CM113" s="238"/>
      <c r="CN113" s="238"/>
      <c r="CO113" s="238"/>
      <c r="CP113" s="238"/>
      <c r="CQ113" s="238"/>
      <c r="CR113" s="238"/>
      <c r="CS113" s="238"/>
      <c r="CT113" s="238"/>
      <c r="CU113" s="238"/>
      <c r="CV113" s="238"/>
      <c r="CW113" s="238"/>
      <c r="CX113" s="238"/>
      <c r="CY113" s="238"/>
      <c r="CZ113" s="238"/>
      <c r="DA113" s="238"/>
      <c r="DB113" s="238"/>
      <c r="DC113" s="238"/>
      <c r="DD113" s="238"/>
      <c r="DE113" s="238"/>
      <c r="DF113" s="238"/>
      <c r="DG113" s="238"/>
      <c r="DH113" s="238"/>
    </row>
    <row r="114" spans="2:112">
      <c r="B114" s="226"/>
      <c r="BN114" s="226"/>
      <c r="BO114" s="226"/>
      <c r="BP114" s="226"/>
      <c r="BS114" s="240"/>
      <c r="BU114" s="71"/>
      <c r="BV114" s="71"/>
      <c r="BW114" s="82"/>
      <c r="BX114" s="238"/>
      <c r="BY114" s="238"/>
      <c r="BZ114" s="238"/>
      <c r="CA114" s="238"/>
      <c r="CB114" s="238"/>
      <c r="CC114" s="238"/>
      <c r="CD114" s="238"/>
      <c r="CE114" s="238"/>
      <c r="CF114" s="238"/>
      <c r="CG114" s="238"/>
      <c r="CH114" s="238"/>
      <c r="CI114" s="238"/>
      <c r="CJ114" s="238"/>
      <c r="CK114" s="238"/>
      <c r="CL114" s="238"/>
      <c r="CM114" s="238"/>
      <c r="CN114" s="238"/>
      <c r="CO114" s="238"/>
      <c r="CP114" s="238"/>
      <c r="CQ114" s="238"/>
      <c r="CR114" s="238"/>
      <c r="CS114" s="238"/>
      <c r="CT114" s="238"/>
      <c r="CU114" s="238"/>
      <c r="CV114" s="238"/>
      <c r="CW114" s="238"/>
      <c r="CX114" s="238"/>
      <c r="CY114" s="238"/>
      <c r="CZ114" s="238"/>
      <c r="DA114" s="238"/>
      <c r="DB114" s="238"/>
      <c r="DC114" s="238"/>
      <c r="DD114" s="238"/>
      <c r="DE114" s="238"/>
      <c r="DF114" s="238"/>
      <c r="DG114" s="238"/>
      <c r="DH114" s="238"/>
    </row>
    <row r="115" spans="2:112">
      <c r="B115" s="226"/>
      <c r="BN115" s="226"/>
      <c r="BO115" s="226"/>
      <c r="BP115" s="226"/>
      <c r="BS115" s="240"/>
      <c r="BU115" s="71"/>
      <c r="BV115" s="71"/>
      <c r="BW115" s="82"/>
      <c r="BX115" s="238"/>
      <c r="BY115" s="238"/>
      <c r="BZ115" s="238"/>
      <c r="CA115" s="238"/>
      <c r="CB115" s="238"/>
      <c r="CC115" s="238"/>
      <c r="CD115" s="238"/>
      <c r="CE115" s="238"/>
      <c r="CF115" s="238"/>
      <c r="CG115" s="238"/>
      <c r="CH115" s="238"/>
      <c r="CI115" s="238"/>
      <c r="CJ115" s="238"/>
      <c r="CK115" s="238"/>
      <c r="CL115" s="238"/>
      <c r="CM115" s="238"/>
      <c r="CN115" s="238"/>
      <c r="CO115" s="238"/>
      <c r="CP115" s="238"/>
      <c r="CQ115" s="238"/>
      <c r="CR115" s="238"/>
      <c r="CS115" s="238"/>
      <c r="CT115" s="238"/>
      <c r="CU115" s="238"/>
      <c r="CV115" s="238"/>
      <c r="CW115" s="238"/>
      <c r="CX115" s="238"/>
      <c r="CY115" s="238"/>
      <c r="CZ115" s="238"/>
      <c r="DA115" s="238"/>
      <c r="DB115" s="238"/>
      <c r="DC115" s="238"/>
      <c r="DD115" s="238"/>
      <c r="DE115" s="238"/>
      <c r="DF115" s="238"/>
      <c r="DG115" s="238"/>
      <c r="DH115" s="238"/>
    </row>
    <row r="116" spans="2:112">
      <c r="B116" s="226"/>
      <c r="BN116" s="226"/>
      <c r="BO116" s="226"/>
      <c r="BP116" s="226"/>
      <c r="BS116" s="240"/>
      <c r="BU116" s="71"/>
      <c r="BV116" s="71"/>
      <c r="BW116" s="82"/>
      <c r="BX116" s="238"/>
      <c r="BY116" s="238"/>
      <c r="BZ116" s="238"/>
      <c r="CA116" s="238"/>
      <c r="CB116" s="238"/>
      <c r="CC116" s="238"/>
      <c r="CD116" s="238"/>
      <c r="CE116" s="238"/>
      <c r="CF116" s="238"/>
      <c r="CG116" s="238"/>
      <c r="CH116" s="238"/>
      <c r="CI116" s="238"/>
      <c r="CJ116" s="238"/>
      <c r="CK116" s="238"/>
      <c r="CL116" s="238"/>
      <c r="CM116" s="238"/>
      <c r="CN116" s="238"/>
      <c r="CO116" s="238"/>
      <c r="CP116" s="238"/>
      <c r="CQ116" s="238"/>
      <c r="CR116" s="238"/>
      <c r="CS116" s="238"/>
      <c r="CT116" s="238"/>
      <c r="CU116" s="238"/>
      <c r="CV116" s="238"/>
      <c r="CW116" s="238"/>
      <c r="CX116" s="238"/>
      <c r="CY116" s="238"/>
      <c r="CZ116" s="238"/>
      <c r="DA116" s="238"/>
      <c r="DB116" s="238"/>
      <c r="DC116" s="238"/>
      <c r="DD116" s="238"/>
      <c r="DE116" s="238"/>
      <c r="DF116" s="238"/>
      <c r="DG116" s="238"/>
      <c r="DH116" s="238"/>
    </row>
    <row r="117" spans="2:112">
      <c r="B117" s="226"/>
      <c r="BN117" s="226"/>
      <c r="BO117" s="226"/>
      <c r="BP117" s="226"/>
      <c r="BS117" s="240"/>
      <c r="BU117" s="71"/>
      <c r="BV117" s="71"/>
      <c r="BW117" s="82"/>
      <c r="BX117" s="238"/>
      <c r="BY117" s="238"/>
      <c r="BZ117" s="238"/>
      <c r="CA117" s="238"/>
      <c r="CB117" s="238"/>
      <c r="CC117" s="238"/>
      <c r="CD117" s="238"/>
      <c r="CE117" s="238"/>
      <c r="CF117" s="238"/>
      <c r="CG117" s="238"/>
      <c r="CH117" s="238"/>
      <c r="CI117" s="238"/>
      <c r="CJ117" s="238"/>
      <c r="CK117" s="238"/>
      <c r="CL117" s="238"/>
      <c r="CM117" s="238"/>
      <c r="CN117" s="238"/>
      <c r="CO117" s="238"/>
      <c r="CP117" s="238"/>
      <c r="CQ117" s="238"/>
      <c r="CR117" s="238"/>
      <c r="CS117" s="238"/>
      <c r="CT117" s="238"/>
      <c r="CU117" s="238"/>
      <c r="CV117" s="238"/>
      <c r="CW117" s="238"/>
      <c r="CX117" s="238"/>
      <c r="CY117" s="238"/>
      <c r="CZ117" s="238"/>
      <c r="DA117" s="238"/>
      <c r="DB117" s="238"/>
      <c r="DC117" s="238"/>
      <c r="DD117" s="238"/>
      <c r="DE117" s="238"/>
      <c r="DF117" s="238"/>
      <c r="DG117" s="238"/>
      <c r="DH117" s="238"/>
    </row>
    <row r="118" spans="2:112">
      <c r="B118" s="226"/>
      <c r="BN118" s="226"/>
      <c r="BO118" s="226"/>
      <c r="BP118" s="226"/>
      <c r="BS118" s="240"/>
      <c r="BU118" s="71"/>
      <c r="BV118" s="71"/>
      <c r="BW118" s="82"/>
      <c r="BX118" s="238"/>
      <c r="BY118" s="238"/>
      <c r="BZ118" s="238"/>
      <c r="CA118" s="238"/>
      <c r="CB118" s="238"/>
      <c r="CC118" s="238"/>
      <c r="CD118" s="238"/>
      <c r="CE118" s="238"/>
      <c r="CF118" s="238"/>
      <c r="CG118" s="238"/>
      <c r="CH118" s="238"/>
      <c r="CI118" s="238"/>
      <c r="CJ118" s="238"/>
      <c r="CK118" s="238"/>
      <c r="CL118" s="238"/>
      <c r="CM118" s="238"/>
      <c r="CN118" s="238"/>
      <c r="CO118" s="238"/>
      <c r="CP118" s="238"/>
      <c r="CQ118" s="238"/>
      <c r="CR118" s="238"/>
      <c r="CS118" s="238"/>
      <c r="CT118" s="238"/>
      <c r="CU118" s="238"/>
      <c r="CV118" s="238"/>
      <c r="CW118" s="238"/>
      <c r="CX118" s="238"/>
      <c r="CY118" s="238"/>
      <c r="CZ118" s="238"/>
      <c r="DA118" s="238"/>
      <c r="DB118" s="238"/>
      <c r="DC118" s="238"/>
      <c r="DD118" s="238"/>
      <c r="DE118" s="238"/>
      <c r="DF118" s="238"/>
      <c r="DG118" s="238"/>
      <c r="DH118" s="238"/>
    </row>
    <row r="119" spans="2:112">
      <c r="B119" s="226"/>
      <c r="BN119" s="226"/>
      <c r="BO119" s="226"/>
      <c r="BP119" s="226"/>
      <c r="BS119" s="240"/>
      <c r="BU119" s="71"/>
      <c r="BV119" s="71"/>
      <c r="BW119" s="82"/>
      <c r="BX119" s="238"/>
      <c r="BY119" s="238"/>
      <c r="BZ119" s="238"/>
      <c r="CA119" s="238"/>
      <c r="CB119" s="238"/>
      <c r="CC119" s="238"/>
      <c r="CD119" s="238"/>
      <c r="CE119" s="238"/>
      <c r="CF119" s="238"/>
      <c r="CG119" s="238"/>
      <c r="CH119" s="238"/>
      <c r="CI119" s="238"/>
      <c r="CJ119" s="238"/>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row>
    <row r="120" spans="2:112">
      <c r="B120" s="226"/>
      <c r="BN120" s="226"/>
      <c r="BO120" s="226"/>
      <c r="BP120" s="226"/>
      <c r="BS120" s="240"/>
      <c r="BU120" s="71"/>
      <c r="BV120" s="71"/>
      <c r="BW120" s="82"/>
      <c r="BX120" s="238"/>
      <c r="BY120" s="238"/>
      <c r="BZ120" s="238"/>
      <c r="CA120" s="238"/>
      <c r="CB120" s="238"/>
      <c r="CC120" s="238"/>
      <c r="CD120" s="238"/>
      <c r="CE120" s="238"/>
      <c r="CF120" s="238"/>
      <c r="CG120" s="238"/>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row>
    <row r="121" spans="2:112">
      <c r="B121" s="226"/>
      <c r="BN121" s="226"/>
      <c r="BO121" s="226"/>
      <c r="BP121" s="226"/>
      <c r="BS121" s="240"/>
      <c r="BU121" s="71"/>
      <c r="BV121" s="71"/>
      <c r="BW121" s="82"/>
      <c r="BX121" s="238"/>
      <c r="BY121" s="238"/>
      <c r="BZ121" s="238"/>
      <c r="CA121" s="238"/>
      <c r="CB121" s="238"/>
      <c r="CC121" s="238"/>
      <c r="CD121" s="238"/>
      <c r="CE121" s="238"/>
      <c r="CF121" s="238"/>
      <c r="CG121" s="238"/>
      <c r="CH121" s="238"/>
      <c r="CI121" s="238"/>
      <c r="CJ121" s="238"/>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row>
    <row r="122" spans="2:112">
      <c r="B122" s="226"/>
      <c r="BN122" s="226"/>
      <c r="BO122" s="226"/>
      <c r="BP122" s="226"/>
      <c r="BS122" s="240"/>
      <c r="BU122" s="71"/>
      <c r="BV122" s="71"/>
      <c r="BW122" s="82"/>
      <c r="BX122" s="238"/>
      <c r="BY122" s="238"/>
      <c r="BZ122" s="238"/>
      <c r="CA122" s="238"/>
      <c r="CB122" s="238"/>
      <c r="CC122" s="238"/>
      <c r="CD122" s="238"/>
      <c r="CE122" s="238"/>
      <c r="CF122" s="238"/>
      <c r="CG122" s="238"/>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row>
    <row r="123" spans="2:112">
      <c r="B123" s="226"/>
      <c r="BN123" s="226"/>
      <c r="BO123" s="226"/>
      <c r="BP123" s="226"/>
      <c r="BS123" s="240"/>
      <c r="BU123" s="71"/>
      <c r="BV123" s="71"/>
      <c r="BW123" s="82"/>
      <c r="BX123" s="238"/>
      <c r="BY123" s="238"/>
      <c r="BZ123" s="238"/>
      <c r="CA123" s="238"/>
      <c r="CB123" s="238"/>
      <c r="CC123" s="238"/>
      <c r="CD123" s="238"/>
      <c r="CE123" s="238"/>
      <c r="CF123" s="238"/>
      <c r="CG123" s="238"/>
      <c r="CH123" s="238"/>
      <c r="CI123" s="238"/>
      <c r="CJ123" s="238"/>
      <c r="CK123" s="238"/>
      <c r="CL123" s="238"/>
      <c r="CM123" s="238"/>
      <c r="CN123" s="238"/>
      <c r="CO123" s="238"/>
      <c r="CP123" s="238"/>
      <c r="CQ123" s="238"/>
      <c r="CR123" s="238"/>
      <c r="CS123" s="238"/>
      <c r="CT123" s="238"/>
      <c r="CU123" s="238"/>
      <c r="CV123" s="238"/>
      <c r="CW123" s="238"/>
      <c r="CX123" s="238"/>
      <c r="CY123" s="238"/>
      <c r="CZ123" s="238"/>
      <c r="DA123" s="238"/>
      <c r="DB123" s="238"/>
      <c r="DC123" s="238"/>
      <c r="DD123" s="238"/>
      <c r="DE123" s="238"/>
      <c r="DF123" s="238"/>
      <c r="DG123" s="238"/>
      <c r="DH123" s="238"/>
    </row>
    <row r="124" spans="2:112">
      <c r="B124" s="226"/>
      <c r="BP124" s="82"/>
      <c r="BQ124" s="238"/>
      <c r="BR124" s="238"/>
      <c r="BS124" s="238"/>
      <c r="BT124" s="238"/>
      <c r="BU124" s="238"/>
      <c r="BV124" s="238"/>
      <c r="BW124" s="238"/>
      <c r="BX124" s="238"/>
      <c r="BY124" s="238"/>
      <c r="BZ124" s="238"/>
      <c r="CA124" s="238"/>
      <c r="CB124" s="238"/>
      <c r="CC124" s="238"/>
      <c r="CD124" s="238"/>
      <c r="CE124" s="238"/>
      <c r="CF124" s="238"/>
      <c r="CG124" s="238"/>
      <c r="CH124" s="238"/>
      <c r="CI124" s="238"/>
      <c r="CJ124" s="238"/>
      <c r="CK124" s="238"/>
      <c r="CL124" s="238"/>
      <c r="CM124" s="238"/>
      <c r="CN124" s="238"/>
      <c r="CO124" s="238"/>
      <c r="CP124" s="238"/>
      <c r="CQ124" s="238"/>
      <c r="CR124" s="238"/>
      <c r="CS124" s="238"/>
      <c r="CT124" s="238"/>
      <c r="CU124" s="238"/>
      <c r="CV124" s="238"/>
      <c r="CW124" s="238"/>
      <c r="CX124" s="238"/>
      <c r="CY124" s="238"/>
      <c r="CZ124" s="238"/>
      <c r="DA124" s="238"/>
    </row>
    <row r="125" spans="2:112">
      <c r="B125" s="226"/>
      <c r="BP125" s="82"/>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38"/>
      <c r="CN125" s="238"/>
      <c r="CO125" s="238"/>
      <c r="CP125" s="238"/>
      <c r="CQ125" s="238"/>
      <c r="CR125" s="238"/>
      <c r="CS125" s="238"/>
      <c r="CT125" s="238"/>
      <c r="CU125" s="238"/>
      <c r="CV125" s="238"/>
      <c r="CW125" s="238"/>
      <c r="CX125" s="238"/>
      <c r="CY125" s="238"/>
      <c r="CZ125" s="238"/>
      <c r="DA125" s="238"/>
    </row>
    <row r="126" spans="2:112">
      <c r="B126" s="226"/>
      <c r="BP126" s="82"/>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38"/>
      <c r="CN126" s="238"/>
      <c r="CO126" s="238"/>
      <c r="CP126" s="238"/>
      <c r="CQ126" s="238"/>
      <c r="CR126" s="238"/>
      <c r="CS126" s="238"/>
      <c r="CT126" s="238"/>
      <c r="CU126" s="238"/>
      <c r="CV126" s="238"/>
      <c r="CW126" s="238"/>
      <c r="CX126" s="238"/>
      <c r="CY126" s="238"/>
      <c r="CZ126" s="238"/>
      <c r="DA126" s="238"/>
    </row>
    <row r="127" spans="2:112">
      <c r="B127" s="226"/>
      <c r="BP127" s="82"/>
      <c r="BQ127" s="238"/>
      <c r="BR127" s="238"/>
      <c r="BS127" s="238"/>
      <c r="BT127" s="238"/>
      <c r="BU127" s="238"/>
      <c r="BV127" s="238"/>
      <c r="BW127" s="238"/>
      <c r="BX127" s="238"/>
      <c r="BY127" s="238"/>
      <c r="BZ127" s="238"/>
      <c r="CA127" s="238"/>
      <c r="CB127" s="238"/>
      <c r="CC127" s="238"/>
      <c r="CD127" s="238"/>
      <c r="CE127" s="238"/>
      <c r="CF127" s="238"/>
      <c r="CG127" s="238"/>
      <c r="CH127" s="238"/>
      <c r="CI127" s="238"/>
      <c r="CJ127" s="238"/>
      <c r="CK127" s="238"/>
      <c r="CL127" s="238"/>
      <c r="CM127" s="238"/>
      <c r="CN127" s="238"/>
      <c r="CO127" s="238"/>
      <c r="CP127" s="238"/>
      <c r="CQ127" s="238"/>
      <c r="CR127" s="238"/>
      <c r="CS127" s="238"/>
      <c r="CT127" s="238"/>
      <c r="CU127" s="238"/>
      <c r="CV127" s="238"/>
      <c r="CW127" s="238"/>
      <c r="CX127" s="238"/>
      <c r="CY127" s="238"/>
      <c r="CZ127" s="238"/>
      <c r="DA127" s="238"/>
    </row>
    <row r="128" spans="2:112">
      <c r="B128" s="226"/>
      <c r="BP128" s="82"/>
      <c r="BQ128" s="238"/>
      <c r="BR128" s="238"/>
      <c r="BS128" s="238"/>
      <c r="BT128" s="238"/>
      <c r="BU128" s="238"/>
      <c r="BV128" s="238"/>
      <c r="BW128" s="238"/>
      <c r="BX128" s="238"/>
      <c r="BY128" s="238"/>
      <c r="BZ128" s="238"/>
      <c r="CA128" s="238"/>
      <c r="CB128" s="238"/>
      <c r="CC128" s="238"/>
      <c r="CD128" s="238"/>
      <c r="CE128" s="238"/>
      <c r="CF128" s="238"/>
      <c r="CG128" s="238"/>
      <c r="CH128" s="238"/>
      <c r="CI128" s="238"/>
      <c r="CJ128" s="238"/>
      <c r="CK128" s="238"/>
      <c r="CL128" s="238"/>
      <c r="CM128" s="238"/>
      <c r="CN128" s="238"/>
      <c r="CO128" s="238"/>
      <c r="CP128" s="238"/>
      <c r="CQ128" s="238"/>
      <c r="CR128" s="238"/>
      <c r="CS128" s="238"/>
      <c r="CT128" s="238"/>
      <c r="CU128" s="238"/>
      <c r="CV128" s="238"/>
      <c r="CW128" s="238"/>
      <c r="CX128" s="238"/>
      <c r="CY128" s="238"/>
      <c r="CZ128" s="238"/>
      <c r="DA128" s="238"/>
    </row>
    <row r="129" spans="2:105">
      <c r="B129" s="226"/>
      <c r="BP129" s="82"/>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38"/>
      <c r="CN129" s="238"/>
      <c r="CO129" s="238"/>
      <c r="CP129" s="238"/>
      <c r="CQ129" s="238"/>
      <c r="CR129" s="238"/>
      <c r="CS129" s="238"/>
      <c r="CT129" s="238"/>
      <c r="CU129" s="238"/>
      <c r="CV129" s="238"/>
      <c r="CW129" s="238"/>
      <c r="CX129" s="238"/>
      <c r="CY129" s="238"/>
      <c r="CZ129" s="238"/>
      <c r="DA129" s="238"/>
    </row>
    <row r="130" spans="2:105">
      <c r="B130" s="226"/>
      <c r="BP130" s="82"/>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row>
    <row r="131" spans="2:105">
      <c r="B131" s="226"/>
      <c r="BP131" s="82"/>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row>
    <row r="132" spans="2:105">
      <c r="B132" s="226"/>
      <c r="BP132" s="82"/>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38"/>
      <c r="CN132" s="238"/>
      <c r="CO132" s="238"/>
      <c r="CP132" s="238"/>
      <c r="CQ132" s="238"/>
      <c r="CR132" s="238"/>
      <c r="CS132" s="238"/>
      <c r="CT132" s="238"/>
      <c r="CU132" s="238"/>
      <c r="CV132" s="238"/>
      <c r="CW132" s="238"/>
      <c r="CX132" s="238"/>
      <c r="CY132" s="238"/>
      <c r="CZ132" s="238"/>
      <c r="DA132" s="238"/>
    </row>
    <row r="133" spans="2:105">
      <c r="B133" s="226"/>
      <c r="BP133" s="82"/>
      <c r="BQ133" s="238"/>
      <c r="BR133" s="238"/>
      <c r="BS133" s="238"/>
      <c r="BT133" s="238"/>
      <c r="BU133" s="238"/>
      <c r="BV133" s="238"/>
      <c r="BW133" s="238"/>
      <c r="BX133" s="238"/>
      <c r="BY133" s="238"/>
      <c r="BZ133" s="238"/>
      <c r="CA133" s="238"/>
      <c r="CB133" s="238"/>
      <c r="CC133" s="238"/>
      <c r="CD133" s="238"/>
      <c r="CE133" s="238"/>
      <c r="CF133" s="238"/>
      <c r="CG133" s="238"/>
      <c r="CH133" s="238"/>
      <c r="CI133" s="238"/>
      <c r="CJ133" s="238"/>
      <c r="CK133" s="238"/>
      <c r="CL133" s="238"/>
      <c r="CM133" s="238"/>
      <c r="CN133" s="238"/>
      <c r="CO133" s="238"/>
      <c r="CP133" s="238"/>
      <c r="CQ133" s="238"/>
      <c r="CR133" s="238"/>
      <c r="CS133" s="238"/>
      <c r="CT133" s="238"/>
      <c r="CU133" s="238"/>
      <c r="CV133" s="238"/>
      <c r="CW133" s="238"/>
      <c r="CX133" s="238"/>
      <c r="CY133" s="238"/>
      <c r="CZ133" s="238"/>
      <c r="DA133" s="238"/>
    </row>
    <row r="134" spans="2:105">
      <c r="B134" s="226"/>
      <c r="BP134" s="82"/>
      <c r="BQ134" s="238"/>
      <c r="BR134" s="238"/>
      <c r="BS134" s="238"/>
      <c r="BT134" s="238"/>
      <c r="BU134" s="238"/>
      <c r="BV134" s="238"/>
      <c r="BW134" s="238"/>
      <c r="BX134" s="238"/>
      <c r="BY134" s="238"/>
      <c r="BZ134" s="238"/>
      <c r="CA134" s="238"/>
      <c r="CB134" s="238"/>
      <c r="CC134" s="238"/>
      <c r="CD134" s="238"/>
      <c r="CE134" s="238"/>
      <c r="CF134" s="238"/>
      <c r="CG134" s="238"/>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row>
    <row r="135" spans="2:105">
      <c r="B135" s="226"/>
      <c r="BP135" s="82"/>
      <c r="BQ135" s="238"/>
      <c r="BR135" s="238"/>
      <c r="BS135" s="238"/>
      <c r="BT135" s="238"/>
      <c r="BU135" s="238"/>
      <c r="BV135" s="238"/>
      <c r="BW135" s="238"/>
      <c r="BX135" s="238"/>
      <c r="BY135" s="238"/>
      <c r="BZ135" s="238"/>
      <c r="CA135" s="238"/>
      <c r="CB135" s="238"/>
      <c r="CC135" s="238"/>
      <c r="CD135" s="238"/>
      <c r="CE135" s="238"/>
      <c r="CF135" s="238"/>
      <c r="CG135" s="238"/>
      <c r="CH135" s="238"/>
      <c r="CI135" s="238"/>
      <c r="CJ135" s="238"/>
      <c r="CK135" s="238"/>
      <c r="CL135" s="238"/>
      <c r="CM135" s="238"/>
      <c r="CN135" s="238"/>
      <c r="CO135" s="238"/>
      <c r="CP135" s="238"/>
      <c r="CQ135" s="238"/>
      <c r="CR135" s="238"/>
      <c r="CS135" s="238"/>
      <c r="CT135" s="238"/>
      <c r="CU135" s="238"/>
      <c r="CV135" s="238"/>
      <c r="CW135" s="238"/>
      <c r="CX135" s="238"/>
      <c r="CY135" s="238"/>
      <c r="CZ135" s="238"/>
      <c r="DA135" s="238"/>
    </row>
    <row r="136" spans="2:105">
      <c r="B136" s="226"/>
      <c r="BP136" s="82"/>
      <c r="BQ136" s="238"/>
      <c r="BR136" s="238"/>
      <c r="BS136" s="238"/>
      <c r="BT136" s="238"/>
      <c r="BU136" s="238"/>
      <c r="BV136" s="238"/>
      <c r="BW136" s="238"/>
      <c r="BX136" s="238"/>
      <c r="BY136" s="238"/>
      <c r="BZ136" s="238"/>
      <c r="CA136" s="238"/>
      <c r="CB136" s="238"/>
      <c r="CC136" s="238"/>
      <c r="CD136" s="238"/>
      <c r="CE136" s="238"/>
      <c r="CF136" s="238"/>
      <c r="CG136" s="238"/>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row>
    <row r="137" spans="2:105">
      <c r="B137" s="226"/>
      <c r="BP137" s="82"/>
      <c r="BQ137" s="238"/>
      <c r="BR137" s="238"/>
      <c r="BS137" s="238"/>
      <c r="BT137" s="238"/>
      <c r="BU137" s="238"/>
      <c r="BV137" s="238"/>
      <c r="BW137" s="238"/>
      <c r="BX137" s="238"/>
      <c r="BY137" s="238"/>
      <c r="BZ137" s="238"/>
      <c r="CA137" s="238"/>
      <c r="CB137" s="238"/>
      <c r="CC137" s="238"/>
      <c r="CD137" s="238"/>
      <c r="CE137" s="238"/>
      <c r="CF137" s="238"/>
      <c r="CG137" s="238"/>
      <c r="CH137" s="238"/>
      <c r="CI137" s="238"/>
      <c r="CJ137" s="238"/>
      <c r="CK137" s="238"/>
      <c r="CL137" s="238"/>
      <c r="CM137" s="238"/>
      <c r="CN137" s="238"/>
      <c r="CO137" s="238"/>
      <c r="CP137" s="238"/>
      <c r="CQ137" s="238"/>
      <c r="CR137" s="238"/>
      <c r="CS137" s="238"/>
      <c r="CT137" s="238"/>
      <c r="CU137" s="238"/>
      <c r="CV137" s="238"/>
      <c r="CW137" s="238"/>
      <c r="CX137" s="238"/>
      <c r="CY137" s="238"/>
      <c r="CZ137" s="238"/>
      <c r="DA137" s="238"/>
    </row>
    <row r="138" spans="2:105">
      <c r="B138" s="226"/>
      <c r="BP138" s="82"/>
      <c r="BQ138" s="238"/>
      <c r="BR138" s="238"/>
      <c r="BS138" s="238"/>
      <c r="BT138" s="238"/>
      <c r="BU138" s="238"/>
      <c r="BV138" s="238"/>
      <c r="BW138" s="238"/>
      <c r="BX138" s="238"/>
      <c r="BY138" s="238"/>
      <c r="BZ138" s="238"/>
      <c r="CA138" s="238"/>
      <c r="CB138" s="238"/>
      <c r="CC138" s="238"/>
      <c r="CD138" s="238"/>
      <c r="CE138" s="238"/>
      <c r="CF138" s="238"/>
      <c r="CG138" s="238"/>
      <c r="CH138" s="238"/>
      <c r="CI138" s="238"/>
      <c r="CJ138" s="238"/>
      <c r="CK138" s="238"/>
      <c r="CL138" s="238"/>
      <c r="CM138" s="238"/>
      <c r="CN138" s="238"/>
      <c r="CO138" s="238"/>
      <c r="CP138" s="238"/>
      <c r="CQ138" s="238"/>
      <c r="CR138" s="238"/>
      <c r="CS138" s="238"/>
      <c r="CT138" s="238"/>
      <c r="CU138" s="238"/>
      <c r="CV138" s="238"/>
      <c r="CW138" s="238"/>
      <c r="CX138" s="238"/>
      <c r="CY138" s="238"/>
      <c r="CZ138" s="238"/>
      <c r="DA138" s="238"/>
    </row>
    <row r="139" spans="2:105">
      <c r="B139" s="226"/>
      <c r="BP139" s="82"/>
      <c r="BQ139" s="238"/>
      <c r="BR139" s="238"/>
      <c r="BS139" s="238"/>
      <c r="BT139" s="238"/>
      <c r="BU139" s="238"/>
      <c r="BV139" s="238"/>
      <c r="BW139" s="238"/>
      <c r="BX139" s="238"/>
      <c r="BY139" s="238"/>
      <c r="BZ139" s="238"/>
      <c r="CA139" s="238"/>
      <c r="CB139" s="238"/>
      <c r="CC139" s="238"/>
      <c r="CD139" s="238"/>
      <c r="CE139" s="238"/>
      <c r="CF139" s="238"/>
      <c r="CG139" s="238"/>
      <c r="CH139" s="238"/>
      <c r="CI139" s="238"/>
      <c r="CJ139" s="238"/>
      <c r="CK139" s="238"/>
      <c r="CL139" s="238"/>
      <c r="CM139" s="238"/>
      <c r="CN139" s="238"/>
      <c r="CO139" s="238"/>
      <c r="CP139" s="238"/>
      <c r="CQ139" s="238"/>
      <c r="CR139" s="238"/>
      <c r="CS139" s="238"/>
      <c r="CT139" s="238"/>
      <c r="CU139" s="238"/>
      <c r="CV139" s="238"/>
      <c r="CW139" s="238"/>
      <c r="CX139" s="238"/>
      <c r="CY139" s="238"/>
      <c r="CZ139" s="238"/>
      <c r="DA139" s="238"/>
    </row>
    <row r="140" spans="2:105">
      <c r="B140" s="226"/>
      <c r="BP140" s="82"/>
      <c r="BQ140" s="238"/>
      <c r="BR140" s="238"/>
      <c r="BS140" s="238"/>
      <c r="BT140" s="238"/>
      <c r="BU140" s="238"/>
      <c r="BV140" s="238"/>
      <c r="BW140" s="238"/>
      <c r="BX140" s="238"/>
      <c r="BY140" s="238"/>
      <c r="BZ140" s="238"/>
      <c r="CA140" s="238"/>
      <c r="CB140" s="238"/>
      <c r="CC140" s="238"/>
      <c r="CD140" s="238"/>
      <c r="CE140" s="238"/>
      <c r="CF140" s="238"/>
      <c r="CG140" s="238"/>
      <c r="CH140" s="238"/>
      <c r="CI140" s="238"/>
      <c r="CJ140" s="238"/>
      <c r="CK140" s="238"/>
      <c r="CL140" s="238"/>
      <c r="CM140" s="238"/>
      <c r="CN140" s="238"/>
      <c r="CO140" s="238"/>
      <c r="CP140" s="238"/>
      <c r="CQ140" s="238"/>
      <c r="CR140" s="238"/>
      <c r="CS140" s="238"/>
      <c r="CT140" s="238"/>
      <c r="CU140" s="238"/>
      <c r="CV140" s="238"/>
      <c r="CW140" s="238"/>
      <c r="CX140" s="238"/>
      <c r="CY140" s="238"/>
      <c r="CZ140" s="238"/>
      <c r="DA140" s="238"/>
    </row>
    <row r="141" spans="2:105">
      <c r="B141" s="226"/>
      <c r="BP141" s="82"/>
      <c r="BQ141" s="238"/>
      <c r="BR141" s="238"/>
      <c r="BS141" s="238"/>
      <c r="BT141" s="238"/>
      <c r="BU141" s="238"/>
      <c r="BV141" s="238"/>
      <c r="BW141" s="238"/>
      <c r="BX141" s="238"/>
      <c r="BY141" s="238"/>
      <c r="BZ141" s="238"/>
      <c r="CA141" s="238"/>
      <c r="CB141" s="238"/>
      <c r="CC141" s="238"/>
      <c r="CD141" s="238"/>
      <c r="CE141" s="238"/>
      <c r="CF141" s="238"/>
      <c r="CG141" s="238"/>
      <c r="CH141" s="238"/>
      <c r="CI141" s="238"/>
      <c r="CJ141" s="238"/>
      <c r="CK141" s="238"/>
      <c r="CL141" s="238"/>
      <c r="CM141" s="238"/>
      <c r="CN141" s="238"/>
      <c r="CO141" s="238"/>
      <c r="CP141" s="238"/>
      <c r="CQ141" s="238"/>
      <c r="CR141" s="238"/>
      <c r="CS141" s="238"/>
      <c r="CT141" s="238"/>
      <c r="CU141" s="238"/>
      <c r="CV141" s="238"/>
      <c r="CW141" s="238"/>
      <c r="CX141" s="238"/>
      <c r="CY141" s="238"/>
      <c r="CZ141" s="238"/>
      <c r="DA141" s="238"/>
    </row>
    <row r="142" spans="2:105">
      <c r="B142" s="226"/>
      <c r="BP142" s="82"/>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row>
    <row r="143" spans="2:105">
      <c r="B143" s="226"/>
      <c r="BP143" s="82"/>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row>
    <row r="144" spans="2:105">
      <c r="B144" s="226"/>
      <c r="BP144" s="82"/>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row>
    <row r="145" spans="2:105">
      <c r="B145" s="226"/>
      <c r="BP145" s="82"/>
      <c r="BQ145" s="238"/>
      <c r="BR145" s="238"/>
      <c r="BS145" s="238"/>
      <c r="BT145" s="238"/>
      <c r="BU145" s="238"/>
      <c r="BV145" s="238"/>
      <c r="BW145" s="238"/>
      <c r="BX145" s="238"/>
      <c r="BY145" s="238"/>
      <c r="BZ145" s="238"/>
      <c r="CA145" s="238"/>
      <c r="CB145" s="238"/>
      <c r="CC145" s="238"/>
      <c r="CD145" s="238"/>
      <c r="CE145" s="238"/>
      <c r="CF145" s="238"/>
      <c r="CG145" s="238"/>
      <c r="CH145" s="238"/>
      <c r="CI145" s="238"/>
      <c r="CJ145" s="238"/>
      <c r="CK145" s="238"/>
      <c r="CL145" s="238"/>
      <c r="CM145" s="238"/>
      <c r="CN145" s="238"/>
      <c r="CO145" s="238"/>
      <c r="CP145" s="238"/>
      <c r="CQ145" s="238"/>
      <c r="CR145" s="238"/>
      <c r="CS145" s="238"/>
      <c r="CT145" s="238"/>
      <c r="CU145" s="238"/>
      <c r="CV145" s="238"/>
      <c r="CW145" s="238"/>
      <c r="CX145" s="238"/>
      <c r="CY145" s="238"/>
      <c r="CZ145" s="238"/>
      <c r="DA145" s="238"/>
    </row>
    <row r="146" spans="2:105">
      <c r="B146" s="226"/>
      <c r="BP146" s="82"/>
      <c r="BQ146" s="238"/>
      <c r="BR146" s="238"/>
      <c r="BS146" s="238"/>
      <c r="BT146" s="238"/>
      <c r="BU146" s="238"/>
      <c r="BV146" s="238"/>
      <c r="BW146" s="238"/>
      <c r="BX146" s="238"/>
      <c r="BY146" s="238"/>
      <c r="BZ146" s="238"/>
      <c r="CA146" s="238"/>
      <c r="CB146" s="238"/>
      <c r="CC146" s="238"/>
      <c r="CD146" s="238"/>
      <c r="CE146" s="238"/>
      <c r="CF146" s="238"/>
      <c r="CG146" s="238"/>
      <c r="CH146" s="238"/>
      <c r="CI146" s="238"/>
      <c r="CJ146" s="238"/>
      <c r="CK146" s="238"/>
      <c r="CL146" s="238"/>
      <c r="CM146" s="238"/>
      <c r="CN146" s="238"/>
      <c r="CO146" s="238"/>
      <c r="CP146" s="238"/>
      <c r="CQ146" s="238"/>
      <c r="CR146" s="238"/>
      <c r="CS146" s="238"/>
      <c r="CT146" s="238"/>
      <c r="CU146" s="238"/>
      <c r="CV146" s="238"/>
      <c r="CW146" s="238"/>
      <c r="CX146" s="238"/>
      <c r="CY146" s="238"/>
      <c r="CZ146" s="238"/>
      <c r="DA146" s="238"/>
    </row>
    <row r="147" spans="2:105">
      <c r="B147" s="226"/>
      <c r="BP147" s="82"/>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38"/>
      <c r="CY147" s="238"/>
      <c r="CZ147" s="238"/>
      <c r="DA147" s="238"/>
    </row>
    <row r="148" spans="2:105">
      <c r="B148" s="226"/>
      <c r="BP148" s="82"/>
      <c r="BQ148" s="238"/>
      <c r="BR148" s="238"/>
      <c r="BS148" s="238"/>
      <c r="BT148" s="238"/>
      <c r="BU148" s="238"/>
      <c r="BV148" s="238"/>
      <c r="BW148" s="238"/>
      <c r="BX148" s="238"/>
      <c r="BY148" s="238"/>
      <c r="BZ148" s="238"/>
      <c r="CA148" s="238"/>
      <c r="CB148" s="238"/>
      <c r="CC148" s="238"/>
      <c r="CD148" s="238"/>
      <c r="CE148" s="238"/>
      <c r="CF148" s="238"/>
      <c r="CG148" s="238"/>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row>
    <row r="149" spans="2:105">
      <c r="B149" s="226"/>
      <c r="BP149" s="82"/>
      <c r="BQ149" s="238"/>
      <c r="BR149" s="238"/>
      <c r="BS149" s="238"/>
      <c r="BT149" s="238"/>
      <c r="BU149" s="238"/>
      <c r="BV149" s="238"/>
      <c r="BW149" s="238"/>
      <c r="BX149" s="238"/>
      <c r="BY149" s="238"/>
      <c r="BZ149" s="238"/>
      <c r="CA149" s="238"/>
      <c r="CB149" s="238"/>
      <c r="CC149" s="238"/>
      <c r="CD149" s="238"/>
      <c r="CE149" s="238"/>
      <c r="CF149" s="238"/>
      <c r="CG149" s="238"/>
      <c r="CH149" s="238"/>
      <c r="CI149" s="238"/>
      <c r="CJ149" s="238"/>
      <c r="CK149" s="238"/>
      <c r="CL149" s="238"/>
      <c r="CM149" s="238"/>
      <c r="CN149" s="238"/>
      <c r="CO149" s="238"/>
      <c r="CP149" s="238"/>
      <c r="CQ149" s="238"/>
      <c r="CR149" s="238"/>
      <c r="CS149" s="238"/>
      <c r="CT149" s="238"/>
      <c r="CU149" s="238"/>
      <c r="CV149" s="238"/>
      <c r="CW149" s="238"/>
      <c r="CX149" s="238"/>
      <c r="CY149" s="238"/>
      <c r="CZ149" s="238"/>
      <c r="DA149" s="238"/>
    </row>
    <row r="150" spans="2:105">
      <c r="B150" s="226"/>
      <c r="BP150" s="82"/>
      <c r="BQ150" s="238"/>
      <c r="BR150" s="238"/>
      <c r="BS150" s="238"/>
      <c r="BT150" s="238"/>
      <c r="BU150" s="238"/>
      <c r="BV150" s="238"/>
      <c r="BW150" s="238"/>
      <c r="BX150" s="238"/>
      <c r="BY150" s="238"/>
      <c r="BZ150" s="238"/>
      <c r="CA150" s="238"/>
      <c r="CB150" s="238"/>
      <c r="CC150" s="238"/>
      <c r="CD150" s="238"/>
      <c r="CE150" s="238"/>
      <c r="CF150" s="238"/>
      <c r="CG150" s="238"/>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row>
    <row r="151" spans="2:105">
      <c r="B151" s="226"/>
      <c r="BP151" s="82"/>
      <c r="BQ151" s="238"/>
      <c r="BR151" s="238"/>
      <c r="BS151" s="238"/>
      <c r="BT151" s="238"/>
      <c r="BU151" s="238"/>
      <c r="BV151" s="238"/>
      <c r="BW151" s="238"/>
      <c r="BX151" s="238"/>
      <c r="BY151" s="238"/>
      <c r="BZ151" s="238"/>
      <c r="CA151" s="238"/>
      <c r="CB151" s="238"/>
      <c r="CC151" s="238"/>
      <c r="CD151" s="238"/>
      <c r="CE151" s="238"/>
      <c r="CF151" s="238"/>
      <c r="CG151" s="238"/>
      <c r="CH151" s="238"/>
      <c r="CI151" s="238"/>
      <c r="CJ151" s="238"/>
      <c r="CK151" s="238"/>
      <c r="CL151" s="238"/>
      <c r="CM151" s="238"/>
      <c r="CN151" s="238"/>
      <c r="CO151" s="238"/>
      <c r="CP151" s="238"/>
      <c r="CQ151" s="238"/>
      <c r="CR151" s="238"/>
      <c r="CS151" s="238"/>
      <c r="CT151" s="238"/>
      <c r="CU151" s="238"/>
      <c r="CV151" s="238"/>
      <c r="CW151" s="238"/>
      <c r="CX151" s="238"/>
      <c r="CY151" s="238"/>
      <c r="CZ151" s="238"/>
      <c r="DA151" s="238"/>
    </row>
    <row r="152" spans="2:105">
      <c r="B152" s="226"/>
      <c r="BP152" s="82"/>
      <c r="BQ152" s="238"/>
      <c r="BR152" s="238"/>
      <c r="BS152" s="238"/>
      <c r="BT152" s="238"/>
      <c r="BU152" s="238"/>
      <c r="BV152" s="238"/>
      <c r="BW152" s="238"/>
      <c r="BX152" s="238"/>
      <c r="BY152" s="238"/>
      <c r="BZ152" s="238"/>
      <c r="CA152" s="238"/>
      <c r="CB152" s="238"/>
      <c r="CC152" s="238"/>
      <c r="CD152" s="238"/>
      <c r="CE152" s="238"/>
      <c r="CF152" s="238"/>
      <c r="CG152" s="238"/>
      <c r="CH152" s="238"/>
      <c r="CI152" s="238"/>
      <c r="CJ152" s="238"/>
      <c r="CK152" s="238"/>
      <c r="CL152" s="238"/>
      <c r="CM152" s="238"/>
      <c r="CN152" s="238"/>
      <c r="CO152" s="238"/>
      <c r="CP152" s="238"/>
      <c r="CQ152" s="238"/>
      <c r="CR152" s="238"/>
      <c r="CS152" s="238"/>
      <c r="CT152" s="238"/>
      <c r="CU152" s="238"/>
      <c r="CV152" s="238"/>
      <c r="CW152" s="238"/>
      <c r="CX152" s="238"/>
      <c r="CY152" s="238"/>
      <c r="CZ152" s="238"/>
      <c r="DA152" s="238"/>
    </row>
    <row r="153" spans="2:105">
      <c r="B153" s="226"/>
      <c r="BP153" s="82"/>
      <c r="BQ153" s="238"/>
      <c r="BR153" s="238"/>
      <c r="BS153" s="238"/>
      <c r="BT153" s="238"/>
      <c r="BU153" s="238"/>
      <c r="BV153" s="238"/>
      <c r="BW153" s="238"/>
      <c r="BX153" s="238"/>
      <c r="BY153" s="238"/>
      <c r="BZ153" s="238"/>
      <c r="CA153" s="238"/>
      <c r="CB153" s="238"/>
      <c r="CC153" s="238"/>
      <c r="CD153" s="238"/>
      <c r="CE153" s="238"/>
      <c r="CF153" s="238"/>
      <c r="CG153" s="238"/>
      <c r="CH153" s="238"/>
      <c r="CI153" s="238"/>
      <c r="CJ153" s="238"/>
      <c r="CK153" s="238"/>
      <c r="CL153" s="238"/>
      <c r="CM153" s="238"/>
      <c r="CN153" s="238"/>
      <c r="CO153" s="238"/>
      <c r="CP153" s="238"/>
      <c r="CQ153" s="238"/>
      <c r="CR153" s="238"/>
      <c r="CS153" s="238"/>
      <c r="CT153" s="238"/>
      <c r="CU153" s="238"/>
      <c r="CV153" s="238"/>
      <c r="CW153" s="238"/>
      <c r="CX153" s="238"/>
      <c r="CY153" s="238"/>
      <c r="CZ153" s="238"/>
      <c r="DA153" s="238"/>
    </row>
    <row r="154" spans="2:105">
      <c r="B154" s="226"/>
      <c r="BP154" s="82"/>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38"/>
      <c r="CN154" s="238"/>
      <c r="CO154" s="238"/>
      <c r="CP154" s="238"/>
      <c r="CQ154" s="238"/>
      <c r="CR154" s="238"/>
      <c r="CS154" s="238"/>
      <c r="CT154" s="238"/>
      <c r="CU154" s="238"/>
      <c r="CV154" s="238"/>
      <c r="CW154" s="238"/>
      <c r="CX154" s="238"/>
      <c r="CY154" s="238"/>
      <c r="CZ154" s="238"/>
      <c r="DA154" s="238"/>
    </row>
    <row r="155" spans="2:105">
      <c r="B155" s="226"/>
      <c r="BP155" s="82"/>
      <c r="BQ155" s="238"/>
      <c r="BR155" s="238"/>
      <c r="BS155" s="238"/>
      <c r="BT155" s="238"/>
      <c r="BU155" s="238"/>
      <c r="BV155" s="238"/>
      <c r="BW155" s="238"/>
      <c r="BX155" s="238"/>
      <c r="BY155" s="238"/>
      <c r="BZ155" s="238"/>
      <c r="CA155" s="238"/>
      <c r="CB155" s="238"/>
      <c r="CC155" s="238"/>
      <c r="CD155" s="238"/>
      <c r="CE155" s="238"/>
      <c r="CF155" s="238"/>
      <c r="CG155" s="238"/>
      <c r="CH155" s="238"/>
      <c r="CI155" s="238"/>
      <c r="CJ155" s="238"/>
      <c r="CK155" s="238"/>
      <c r="CL155" s="238"/>
      <c r="CM155" s="238"/>
      <c r="CN155" s="238"/>
      <c r="CO155" s="238"/>
      <c r="CP155" s="238"/>
      <c r="CQ155" s="238"/>
      <c r="CR155" s="238"/>
      <c r="CS155" s="238"/>
      <c r="CT155" s="238"/>
      <c r="CU155" s="238"/>
      <c r="CV155" s="238"/>
      <c r="CW155" s="238"/>
      <c r="CX155" s="238"/>
      <c r="CY155" s="238"/>
      <c r="CZ155" s="238"/>
      <c r="DA155" s="238"/>
    </row>
    <row r="156" spans="2:105">
      <c r="B156" s="226"/>
      <c r="BP156" s="82"/>
      <c r="BQ156" s="238"/>
      <c r="BR156" s="238"/>
      <c r="BS156" s="238"/>
      <c r="BT156" s="238"/>
      <c r="BU156" s="238"/>
      <c r="BV156" s="238"/>
      <c r="BW156" s="238"/>
      <c r="BX156" s="238"/>
      <c r="BY156" s="238"/>
      <c r="BZ156" s="238"/>
      <c r="CA156" s="238"/>
      <c r="CB156" s="238"/>
      <c r="CC156" s="238"/>
      <c r="CD156" s="238"/>
      <c r="CE156" s="238"/>
      <c r="CF156" s="238"/>
      <c r="CG156" s="238"/>
      <c r="CH156" s="238"/>
      <c r="CI156" s="238"/>
      <c r="CJ156" s="238"/>
      <c r="CK156" s="238"/>
      <c r="CL156" s="238"/>
      <c r="CM156" s="238"/>
      <c r="CN156" s="238"/>
      <c r="CO156" s="238"/>
      <c r="CP156" s="238"/>
      <c r="CQ156" s="238"/>
      <c r="CR156" s="238"/>
      <c r="CS156" s="238"/>
      <c r="CT156" s="238"/>
      <c r="CU156" s="238"/>
      <c r="CV156" s="238"/>
      <c r="CW156" s="238"/>
      <c r="CX156" s="238"/>
      <c r="CY156" s="238"/>
      <c r="CZ156" s="238"/>
      <c r="DA156" s="238"/>
    </row>
    <row r="157" spans="2:105">
      <c r="B157" s="226"/>
      <c r="BP157" s="82"/>
      <c r="BQ157" s="238"/>
      <c r="BR157" s="238"/>
      <c r="BS157" s="238"/>
      <c r="BT157" s="238"/>
      <c r="BU157" s="238"/>
      <c r="BV157" s="238"/>
      <c r="BW157" s="238"/>
      <c r="BX157" s="238"/>
      <c r="BY157" s="238"/>
      <c r="BZ157" s="238"/>
      <c r="CA157" s="238"/>
      <c r="CB157" s="238"/>
      <c r="CC157" s="238"/>
      <c r="CD157" s="238"/>
      <c r="CE157" s="238"/>
      <c r="CF157" s="238"/>
      <c r="CG157" s="238"/>
      <c r="CH157" s="238"/>
      <c r="CI157" s="238"/>
      <c r="CJ157" s="238"/>
      <c r="CK157" s="238"/>
      <c r="CL157" s="238"/>
      <c r="CM157" s="238"/>
      <c r="CN157" s="238"/>
      <c r="CO157" s="238"/>
      <c r="CP157" s="238"/>
      <c r="CQ157" s="238"/>
      <c r="CR157" s="238"/>
      <c r="CS157" s="238"/>
      <c r="CT157" s="238"/>
      <c r="CU157" s="238"/>
      <c r="CV157" s="238"/>
      <c r="CW157" s="238"/>
      <c r="CX157" s="238"/>
      <c r="CY157" s="238"/>
      <c r="CZ157" s="238"/>
      <c r="DA157" s="238"/>
    </row>
    <row r="158" spans="2:105">
      <c r="B158" s="226"/>
      <c r="BP158" s="82"/>
      <c r="BQ158" s="238"/>
      <c r="BR158" s="238"/>
      <c r="BS158" s="238"/>
      <c r="BT158" s="238"/>
      <c r="BU158" s="238"/>
      <c r="BV158" s="238"/>
      <c r="BW158" s="238"/>
      <c r="BX158" s="238"/>
      <c r="BY158" s="238"/>
      <c r="BZ158" s="238"/>
      <c r="CA158" s="238"/>
      <c r="CB158" s="238"/>
      <c r="CC158" s="238"/>
      <c r="CD158" s="238"/>
      <c r="CE158" s="238"/>
      <c r="CF158" s="238"/>
      <c r="CG158" s="238"/>
      <c r="CH158" s="238"/>
      <c r="CI158" s="238"/>
      <c r="CJ158" s="238"/>
      <c r="CK158" s="238"/>
      <c r="CL158" s="238"/>
      <c r="CM158" s="238"/>
      <c r="CN158" s="238"/>
      <c r="CO158" s="238"/>
      <c r="CP158" s="238"/>
      <c r="CQ158" s="238"/>
      <c r="CR158" s="238"/>
      <c r="CS158" s="238"/>
      <c r="CT158" s="238"/>
      <c r="CU158" s="238"/>
      <c r="CV158" s="238"/>
      <c r="CW158" s="238"/>
      <c r="CX158" s="238"/>
      <c r="CY158" s="238"/>
      <c r="CZ158" s="238"/>
      <c r="DA158" s="238"/>
    </row>
    <row r="159" spans="2:105">
      <c r="B159" s="226"/>
      <c r="BP159" s="82"/>
      <c r="BQ159" s="238"/>
      <c r="BR159" s="238"/>
      <c r="BS159" s="238"/>
      <c r="BT159" s="238"/>
      <c r="BU159" s="238"/>
      <c r="BV159" s="238"/>
      <c r="BW159" s="238"/>
      <c r="BX159" s="238"/>
      <c r="BY159" s="238"/>
      <c r="BZ159" s="238"/>
      <c r="CA159" s="238"/>
      <c r="CB159" s="238"/>
      <c r="CC159" s="238"/>
      <c r="CD159" s="238"/>
      <c r="CE159" s="238"/>
      <c r="CF159" s="238"/>
      <c r="CG159" s="238"/>
      <c r="CH159" s="238"/>
      <c r="CI159" s="238"/>
      <c r="CJ159" s="238"/>
      <c r="CK159" s="238"/>
      <c r="CL159" s="238"/>
      <c r="CM159" s="238"/>
      <c r="CN159" s="238"/>
      <c r="CO159" s="238"/>
      <c r="CP159" s="238"/>
      <c r="CQ159" s="238"/>
      <c r="CR159" s="238"/>
      <c r="CS159" s="238"/>
      <c r="CT159" s="238"/>
      <c r="CU159" s="238"/>
      <c r="CV159" s="238"/>
      <c r="CW159" s="238"/>
      <c r="CX159" s="238"/>
      <c r="CY159" s="238"/>
      <c r="CZ159" s="238"/>
      <c r="DA159" s="238"/>
    </row>
    <row r="160" spans="2:105">
      <c r="B160" s="226"/>
      <c r="BP160" s="82"/>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row>
    <row r="161" spans="2:105">
      <c r="B161" s="226"/>
      <c r="BP161" s="82"/>
      <c r="BQ161" s="238"/>
      <c r="BR161" s="238"/>
      <c r="BS161" s="238"/>
      <c r="BT161" s="238"/>
      <c r="BU161" s="238"/>
      <c r="BV161" s="238"/>
      <c r="BW161" s="238"/>
      <c r="BX161" s="238"/>
      <c r="BY161" s="238"/>
      <c r="BZ161" s="238"/>
      <c r="CA161" s="238"/>
      <c r="CB161" s="238"/>
      <c r="CC161" s="238"/>
      <c r="CD161" s="238"/>
      <c r="CE161" s="238"/>
      <c r="CF161" s="238"/>
      <c r="CG161" s="238"/>
      <c r="CH161" s="238"/>
      <c r="CI161" s="238"/>
      <c r="CJ161" s="238"/>
      <c r="CK161" s="238"/>
      <c r="CL161" s="238"/>
      <c r="CM161" s="238"/>
      <c r="CN161" s="238"/>
      <c r="CO161" s="238"/>
      <c r="CP161" s="238"/>
      <c r="CQ161" s="238"/>
      <c r="CR161" s="238"/>
      <c r="CS161" s="238"/>
      <c r="CT161" s="238"/>
      <c r="CU161" s="238"/>
      <c r="CV161" s="238"/>
      <c r="CW161" s="238"/>
      <c r="CX161" s="238"/>
      <c r="CY161" s="238"/>
      <c r="CZ161" s="238"/>
      <c r="DA161" s="238"/>
    </row>
    <row r="162" spans="2:105">
      <c r="B162" s="226"/>
      <c r="BP162" s="82"/>
      <c r="BQ162" s="238"/>
      <c r="BR162" s="238"/>
      <c r="BS162" s="238"/>
      <c r="BT162" s="238"/>
      <c r="BU162" s="238"/>
      <c r="BV162" s="238"/>
      <c r="BW162" s="238"/>
      <c r="BX162" s="238"/>
      <c r="BY162" s="238"/>
      <c r="BZ162" s="238"/>
      <c r="CA162" s="238"/>
      <c r="CB162" s="238"/>
      <c r="CC162" s="238"/>
      <c r="CD162" s="238"/>
      <c r="CE162" s="238"/>
      <c r="CF162" s="238"/>
      <c r="CG162" s="238"/>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row>
    <row r="163" spans="2:105">
      <c r="B163" s="226"/>
      <c r="BP163" s="82"/>
      <c r="BQ163" s="238"/>
      <c r="BR163" s="238"/>
      <c r="BS163" s="238"/>
      <c r="BT163" s="238"/>
      <c r="BU163" s="238"/>
      <c r="BV163" s="238"/>
      <c r="BW163" s="238"/>
      <c r="BX163" s="238"/>
      <c r="BY163" s="238"/>
      <c r="BZ163" s="238"/>
      <c r="CA163" s="238"/>
      <c r="CB163" s="238"/>
      <c r="CC163" s="238"/>
      <c r="CD163" s="238"/>
      <c r="CE163" s="238"/>
      <c r="CF163" s="238"/>
      <c r="CG163" s="238"/>
      <c r="CH163" s="238"/>
      <c r="CI163" s="238"/>
      <c r="CJ163" s="238"/>
      <c r="CK163" s="238"/>
      <c r="CL163" s="238"/>
      <c r="CM163" s="238"/>
      <c r="CN163" s="238"/>
      <c r="CO163" s="238"/>
      <c r="CP163" s="238"/>
      <c r="CQ163" s="238"/>
      <c r="CR163" s="238"/>
      <c r="CS163" s="238"/>
      <c r="CT163" s="238"/>
      <c r="CU163" s="238"/>
      <c r="CV163" s="238"/>
      <c r="CW163" s="238"/>
      <c r="CX163" s="238"/>
      <c r="CY163" s="238"/>
      <c r="CZ163" s="238"/>
      <c r="DA163" s="238"/>
    </row>
    <row r="164" spans="2:105">
      <c r="B164" s="226"/>
      <c r="BP164" s="82"/>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row>
    <row r="165" spans="2:105">
      <c r="B165" s="226"/>
      <c r="BP165" s="82"/>
      <c r="BQ165" s="238"/>
      <c r="BR165" s="238"/>
      <c r="BS165" s="238"/>
      <c r="BT165" s="238"/>
      <c r="BU165" s="238"/>
      <c r="BV165" s="238"/>
      <c r="BW165" s="238"/>
      <c r="BX165" s="238"/>
      <c r="BY165" s="238"/>
      <c r="BZ165" s="238"/>
      <c r="CA165" s="238"/>
      <c r="CB165" s="238"/>
      <c r="CC165" s="238"/>
      <c r="CD165" s="238"/>
      <c r="CE165" s="238"/>
      <c r="CF165" s="238"/>
      <c r="CG165" s="238"/>
      <c r="CH165" s="238"/>
      <c r="CI165" s="238"/>
      <c r="CJ165" s="238"/>
      <c r="CK165" s="238"/>
      <c r="CL165" s="238"/>
      <c r="CM165" s="238"/>
      <c r="CN165" s="238"/>
      <c r="CO165" s="238"/>
      <c r="CP165" s="238"/>
      <c r="CQ165" s="238"/>
      <c r="CR165" s="238"/>
      <c r="CS165" s="238"/>
      <c r="CT165" s="238"/>
      <c r="CU165" s="238"/>
      <c r="CV165" s="238"/>
      <c r="CW165" s="238"/>
      <c r="CX165" s="238"/>
      <c r="CY165" s="238"/>
      <c r="CZ165" s="238"/>
      <c r="DA165" s="238"/>
    </row>
    <row r="166" spans="2:105">
      <c r="B166" s="226"/>
      <c r="BP166" s="82"/>
      <c r="BQ166" s="238"/>
      <c r="BR166" s="238"/>
      <c r="BS166" s="238"/>
      <c r="BT166" s="238"/>
      <c r="BU166" s="238"/>
      <c r="BV166" s="238"/>
      <c r="BW166" s="238"/>
      <c r="BX166" s="238"/>
      <c r="BY166" s="238"/>
      <c r="BZ166" s="238"/>
      <c r="CA166" s="238"/>
      <c r="CB166" s="238"/>
      <c r="CC166" s="238"/>
      <c r="CD166" s="238"/>
      <c r="CE166" s="238"/>
      <c r="CF166" s="238"/>
      <c r="CG166" s="238"/>
      <c r="CH166" s="238"/>
      <c r="CI166" s="238"/>
      <c r="CJ166" s="238"/>
      <c r="CK166" s="238"/>
      <c r="CL166" s="238"/>
      <c r="CM166" s="238"/>
      <c r="CN166" s="238"/>
      <c r="CO166" s="238"/>
      <c r="CP166" s="238"/>
      <c r="CQ166" s="238"/>
      <c r="CR166" s="238"/>
      <c r="CS166" s="238"/>
      <c r="CT166" s="238"/>
      <c r="CU166" s="238"/>
      <c r="CV166" s="238"/>
      <c r="CW166" s="238"/>
      <c r="CX166" s="238"/>
      <c r="CY166" s="238"/>
      <c r="CZ166" s="238"/>
      <c r="DA166" s="238"/>
    </row>
    <row r="167" spans="2:105">
      <c r="B167" s="226"/>
      <c r="BP167" s="82"/>
      <c r="BQ167" s="238"/>
      <c r="BR167" s="238"/>
      <c r="BS167" s="238"/>
      <c r="BT167" s="238"/>
      <c r="BU167" s="238"/>
      <c r="BV167" s="238"/>
      <c r="BW167" s="238"/>
      <c r="BX167" s="238"/>
      <c r="BY167" s="238"/>
      <c r="BZ167" s="238"/>
      <c r="CA167" s="238"/>
      <c r="CB167" s="238"/>
      <c r="CC167" s="238"/>
      <c r="CD167" s="238"/>
      <c r="CE167" s="238"/>
      <c r="CF167" s="238"/>
      <c r="CG167" s="238"/>
      <c r="CH167" s="238"/>
      <c r="CI167" s="238"/>
      <c r="CJ167" s="238"/>
      <c r="CK167" s="238"/>
      <c r="CL167" s="238"/>
      <c r="CM167" s="238"/>
      <c r="CN167" s="238"/>
      <c r="CO167" s="238"/>
      <c r="CP167" s="238"/>
      <c r="CQ167" s="238"/>
      <c r="CR167" s="238"/>
      <c r="CS167" s="238"/>
      <c r="CT167" s="238"/>
      <c r="CU167" s="238"/>
      <c r="CV167" s="238"/>
      <c r="CW167" s="238"/>
      <c r="CX167" s="238"/>
      <c r="CY167" s="238"/>
      <c r="CZ167" s="238"/>
      <c r="DA167" s="238"/>
    </row>
    <row r="168" spans="2:105">
      <c r="B168" s="226"/>
      <c r="BP168" s="82"/>
      <c r="BQ168" s="238"/>
      <c r="BR168" s="238"/>
      <c r="BS168" s="238"/>
      <c r="BT168" s="238"/>
      <c r="BU168" s="238"/>
      <c r="BV168" s="238"/>
      <c r="BW168" s="238"/>
      <c r="BX168" s="238"/>
      <c r="BY168" s="238"/>
      <c r="BZ168" s="238"/>
      <c r="CA168" s="238"/>
      <c r="CB168" s="238"/>
      <c r="CC168" s="238"/>
      <c r="CD168" s="238"/>
      <c r="CE168" s="238"/>
      <c r="CF168" s="238"/>
      <c r="CG168" s="238"/>
      <c r="CH168" s="238"/>
      <c r="CI168" s="238"/>
      <c r="CJ168" s="238"/>
      <c r="CK168" s="238"/>
      <c r="CL168" s="238"/>
      <c r="CM168" s="238"/>
      <c r="CN168" s="238"/>
      <c r="CO168" s="238"/>
      <c r="CP168" s="238"/>
      <c r="CQ168" s="238"/>
      <c r="CR168" s="238"/>
      <c r="CS168" s="238"/>
      <c r="CT168" s="238"/>
      <c r="CU168" s="238"/>
      <c r="CV168" s="238"/>
      <c r="CW168" s="238"/>
      <c r="CX168" s="238"/>
      <c r="CY168" s="238"/>
      <c r="CZ168" s="238"/>
      <c r="DA168" s="238"/>
    </row>
    <row r="169" spans="2:105">
      <c r="B169" s="226"/>
      <c r="BP169" s="82"/>
      <c r="BQ169" s="238"/>
      <c r="BR169" s="238"/>
      <c r="BS169" s="238"/>
      <c r="BT169" s="238"/>
      <c r="BU169" s="238"/>
      <c r="BV169" s="238"/>
      <c r="BW169" s="238"/>
      <c r="BX169" s="238"/>
      <c r="BY169" s="238"/>
      <c r="BZ169" s="238"/>
      <c r="CA169" s="238"/>
      <c r="CB169" s="238"/>
      <c r="CC169" s="238"/>
      <c r="CD169" s="238"/>
      <c r="CE169" s="238"/>
      <c r="CF169" s="238"/>
      <c r="CG169" s="238"/>
      <c r="CH169" s="238"/>
      <c r="CI169" s="238"/>
      <c r="CJ169" s="238"/>
      <c r="CK169" s="238"/>
      <c r="CL169" s="238"/>
      <c r="CM169" s="238"/>
      <c r="CN169" s="238"/>
      <c r="CO169" s="238"/>
      <c r="CP169" s="238"/>
      <c r="CQ169" s="238"/>
      <c r="CR169" s="238"/>
      <c r="CS169" s="238"/>
      <c r="CT169" s="238"/>
      <c r="CU169" s="238"/>
      <c r="CV169" s="238"/>
      <c r="CW169" s="238"/>
      <c r="CX169" s="238"/>
      <c r="CY169" s="238"/>
      <c r="CZ169" s="238"/>
      <c r="DA169" s="238"/>
    </row>
    <row r="170" spans="2:105">
      <c r="B170" s="226"/>
      <c r="BP170" s="82"/>
      <c r="BQ170" s="238"/>
      <c r="BR170" s="238"/>
      <c r="BS170" s="238"/>
      <c r="BT170" s="238"/>
      <c r="BU170" s="238"/>
      <c r="BV170" s="238"/>
      <c r="BW170" s="238"/>
      <c r="BX170" s="238"/>
      <c r="BY170" s="238"/>
      <c r="BZ170" s="238"/>
      <c r="CA170" s="238"/>
      <c r="CB170" s="238"/>
      <c r="CC170" s="238"/>
      <c r="CD170" s="238"/>
      <c r="CE170" s="238"/>
      <c r="CF170" s="238"/>
      <c r="CG170" s="238"/>
      <c r="CH170" s="238"/>
      <c r="CI170" s="238"/>
      <c r="CJ170" s="238"/>
      <c r="CK170" s="238"/>
      <c r="CL170" s="238"/>
      <c r="CM170" s="238"/>
      <c r="CN170" s="238"/>
      <c r="CO170" s="238"/>
      <c r="CP170" s="238"/>
      <c r="CQ170" s="238"/>
      <c r="CR170" s="238"/>
      <c r="CS170" s="238"/>
      <c r="CT170" s="238"/>
      <c r="CU170" s="238"/>
      <c r="CV170" s="238"/>
      <c r="CW170" s="238"/>
      <c r="CX170" s="238"/>
      <c r="CY170" s="238"/>
      <c r="CZ170" s="238"/>
      <c r="DA170" s="238"/>
    </row>
    <row r="171" spans="2:105">
      <c r="B171" s="226"/>
      <c r="BP171" s="82"/>
      <c r="BQ171" s="238"/>
      <c r="BR171" s="238"/>
      <c r="BS171" s="238"/>
      <c r="BT171" s="238"/>
      <c r="BU171" s="238"/>
      <c r="BV171" s="238"/>
      <c r="BW171" s="238"/>
      <c r="BX171" s="238"/>
      <c r="BY171" s="238"/>
      <c r="BZ171" s="238"/>
      <c r="CA171" s="238"/>
      <c r="CB171" s="238"/>
      <c r="CC171" s="238"/>
      <c r="CD171" s="238"/>
      <c r="CE171" s="238"/>
      <c r="CF171" s="238"/>
      <c r="CG171" s="238"/>
      <c r="CH171" s="238"/>
      <c r="CI171" s="238"/>
      <c r="CJ171" s="238"/>
      <c r="CK171" s="238"/>
      <c r="CL171" s="238"/>
      <c r="CM171" s="238"/>
      <c r="CN171" s="238"/>
      <c r="CO171" s="238"/>
      <c r="CP171" s="238"/>
      <c r="CQ171" s="238"/>
      <c r="CR171" s="238"/>
      <c r="CS171" s="238"/>
      <c r="CT171" s="238"/>
      <c r="CU171" s="238"/>
      <c r="CV171" s="238"/>
      <c r="CW171" s="238"/>
      <c r="CX171" s="238"/>
      <c r="CY171" s="238"/>
      <c r="CZ171" s="238"/>
      <c r="DA171" s="238"/>
    </row>
    <row r="172" spans="2:105">
      <c r="B172" s="226"/>
      <c r="BP172" s="82"/>
      <c r="BQ172" s="238"/>
      <c r="BR172" s="238"/>
      <c r="BS172" s="238"/>
      <c r="BT172" s="238"/>
      <c r="BU172" s="238"/>
      <c r="BV172" s="238"/>
      <c r="BW172" s="238"/>
      <c r="BX172" s="238"/>
      <c r="BY172" s="238"/>
      <c r="BZ172" s="238"/>
      <c r="CA172" s="238"/>
      <c r="CB172" s="238"/>
      <c r="CC172" s="238"/>
      <c r="CD172" s="238"/>
      <c r="CE172" s="238"/>
      <c r="CF172" s="238"/>
      <c r="CG172" s="238"/>
      <c r="CH172" s="238"/>
      <c r="CI172" s="238"/>
      <c r="CJ172" s="238"/>
      <c r="CK172" s="238"/>
      <c r="CL172" s="238"/>
      <c r="CM172" s="238"/>
      <c r="CN172" s="238"/>
      <c r="CO172" s="238"/>
      <c r="CP172" s="238"/>
      <c r="CQ172" s="238"/>
      <c r="CR172" s="238"/>
      <c r="CS172" s="238"/>
      <c r="CT172" s="238"/>
      <c r="CU172" s="238"/>
      <c r="CV172" s="238"/>
      <c r="CW172" s="238"/>
      <c r="CX172" s="238"/>
      <c r="CY172" s="238"/>
      <c r="CZ172" s="238"/>
      <c r="DA172" s="238"/>
    </row>
    <row r="173" spans="2:105">
      <c r="B173" s="226"/>
      <c r="BP173" s="82"/>
      <c r="BQ173" s="238"/>
      <c r="BR173" s="238"/>
      <c r="BS173" s="238"/>
      <c r="BT173" s="238"/>
      <c r="BU173" s="238"/>
      <c r="BV173" s="238"/>
      <c r="BW173" s="238"/>
      <c r="BX173" s="238"/>
      <c r="BY173" s="238"/>
      <c r="BZ173" s="238"/>
      <c r="CA173" s="238"/>
      <c r="CB173" s="238"/>
      <c r="CC173" s="238"/>
      <c r="CD173" s="238"/>
      <c r="CE173" s="238"/>
      <c r="CF173" s="238"/>
      <c r="CG173" s="238"/>
      <c r="CH173" s="238"/>
      <c r="CI173" s="238"/>
      <c r="CJ173" s="238"/>
      <c r="CK173" s="238"/>
      <c r="CL173" s="238"/>
      <c r="CM173" s="238"/>
      <c r="CN173" s="238"/>
      <c r="CO173" s="238"/>
      <c r="CP173" s="238"/>
      <c r="CQ173" s="238"/>
      <c r="CR173" s="238"/>
      <c r="CS173" s="238"/>
      <c r="CT173" s="238"/>
      <c r="CU173" s="238"/>
      <c r="CV173" s="238"/>
      <c r="CW173" s="238"/>
      <c r="CX173" s="238"/>
      <c r="CY173" s="238"/>
      <c r="CZ173" s="238"/>
      <c r="DA173" s="238"/>
    </row>
    <row r="174" spans="2:105">
      <c r="B174" s="226"/>
      <c r="BP174" s="82"/>
      <c r="BQ174" s="238"/>
      <c r="BR174" s="238"/>
      <c r="BS174" s="238"/>
      <c r="BT174" s="238"/>
      <c r="BU174" s="238"/>
      <c r="BV174" s="238"/>
      <c r="BW174" s="238"/>
      <c r="BX174" s="238"/>
      <c r="BY174" s="238"/>
      <c r="BZ174" s="238"/>
      <c r="CA174" s="238"/>
      <c r="CB174" s="238"/>
      <c r="CC174" s="238"/>
      <c r="CD174" s="238"/>
      <c r="CE174" s="238"/>
      <c r="CF174" s="238"/>
      <c r="CG174" s="238"/>
      <c r="CH174" s="238"/>
      <c r="CI174" s="238"/>
      <c r="CJ174" s="238"/>
      <c r="CK174" s="238"/>
      <c r="CL174" s="238"/>
      <c r="CM174" s="238"/>
      <c r="CN174" s="238"/>
      <c r="CO174" s="238"/>
      <c r="CP174" s="238"/>
      <c r="CQ174" s="238"/>
      <c r="CR174" s="238"/>
      <c r="CS174" s="238"/>
      <c r="CT174" s="238"/>
      <c r="CU174" s="238"/>
      <c r="CV174" s="238"/>
      <c r="CW174" s="238"/>
      <c r="CX174" s="238"/>
      <c r="CY174" s="238"/>
      <c r="CZ174" s="238"/>
      <c r="DA174" s="238"/>
    </row>
    <row r="175" spans="2:105">
      <c r="B175" s="226"/>
      <c r="BP175" s="82"/>
      <c r="BQ175" s="238"/>
      <c r="BR175" s="238"/>
      <c r="BS175" s="238"/>
      <c r="BT175" s="238"/>
      <c r="BU175" s="238"/>
      <c r="BV175" s="238"/>
      <c r="BW175" s="238"/>
      <c r="BX175" s="238"/>
      <c r="BY175" s="238"/>
      <c r="BZ175" s="238"/>
      <c r="CA175" s="238"/>
      <c r="CB175" s="238"/>
      <c r="CC175" s="238"/>
      <c r="CD175" s="238"/>
      <c r="CE175" s="238"/>
      <c r="CF175" s="238"/>
      <c r="CG175" s="238"/>
      <c r="CH175" s="238"/>
      <c r="CI175" s="238"/>
      <c r="CJ175" s="238"/>
      <c r="CK175" s="238"/>
      <c r="CL175" s="238"/>
      <c r="CM175" s="238"/>
      <c r="CN175" s="238"/>
      <c r="CO175" s="238"/>
      <c r="CP175" s="238"/>
      <c r="CQ175" s="238"/>
      <c r="CR175" s="238"/>
      <c r="CS175" s="238"/>
      <c r="CT175" s="238"/>
      <c r="CU175" s="238"/>
      <c r="CV175" s="238"/>
      <c r="CW175" s="238"/>
      <c r="CX175" s="238"/>
      <c r="CY175" s="238"/>
      <c r="CZ175" s="238"/>
      <c r="DA175" s="238"/>
    </row>
    <row r="176" spans="2:105">
      <c r="B176" s="226"/>
      <c r="BP176" s="82"/>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row>
    <row r="177" spans="2:105">
      <c r="B177" s="226"/>
      <c r="BP177" s="82"/>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row>
    <row r="178" spans="2:105">
      <c r="B178" s="226"/>
      <c r="BP178" s="82"/>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row>
    <row r="179" spans="2:105">
      <c r="B179" s="226"/>
      <c r="BP179" s="82"/>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row>
    <row r="180" spans="2:105">
      <c r="B180" s="226"/>
      <c r="BP180" s="82"/>
      <c r="BQ180" s="238"/>
      <c r="BR180" s="238"/>
      <c r="BS180" s="238"/>
      <c r="BT180" s="238"/>
      <c r="BU180" s="238"/>
      <c r="BV180" s="238"/>
      <c r="BW180" s="238"/>
      <c r="BX180" s="238"/>
      <c r="BY180" s="238"/>
      <c r="BZ180" s="238"/>
      <c r="CA180" s="238"/>
      <c r="CB180" s="238"/>
      <c r="CC180" s="238"/>
      <c r="CD180" s="238"/>
      <c r="CE180" s="238"/>
      <c r="CF180" s="238"/>
      <c r="CG180" s="238"/>
      <c r="CH180" s="238"/>
      <c r="CI180" s="238"/>
      <c r="CJ180" s="238"/>
      <c r="CK180" s="238"/>
      <c r="CL180" s="238"/>
      <c r="CM180" s="238"/>
      <c r="CN180" s="238"/>
      <c r="CO180" s="238"/>
      <c r="CP180" s="238"/>
      <c r="CQ180" s="238"/>
      <c r="CR180" s="238"/>
      <c r="CS180" s="238"/>
      <c r="CT180" s="238"/>
      <c r="CU180" s="238"/>
      <c r="CV180" s="238"/>
      <c r="CW180" s="238"/>
      <c r="CX180" s="238"/>
      <c r="CY180" s="238"/>
      <c r="CZ180" s="238"/>
      <c r="DA180" s="238"/>
    </row>
    <row r="181" spans="2:105">
      <c r="B181" s="226"/>
      <c r="BP181" s="82"/>
      <c r="BQ181" s="238"/>
      <c r="BR181" s="238"/>
      <c r="BS181" s="238"/>
      <c r="BT181" s="238"/>
      <c r="BU181" s="238"/>
      <c r="BV181" s="238"/>
      <c r="BW181" s="238"/>
      <c r="BX181" s="238"/>
      <c r="BY181" s="238"/>
      <c r="BZ181" s="238"/>
      <c r="CA181" s="238"/>
      <c r="CB181" s="238"/>
      <c r="CC181" s="238"/>
      <c r="CD181" s="238"/>
      <c r="CE181" s="238"/>
      <c r="CF181" s="238"/>
      <c r="CG181" s="238"/>
      <c r="CH181" s="238"/>
      <c r="CI181" s="238"/>
      <c r="CJ181" s="238"/>
      <c r="CK181" s="238"/>
      <c r="CL181" s="238"/>
      <c r="CM181" s="238"/>
      <c r="CN181" s="238"/>
      <c r="CO181" s="238"/>
      <c r="CP181" s="238"/>
      <c r="CQ181" s="238"/>
      <c r="CR181" s="238"/>
      <c r="CS181" s="238"/>
      <c r="CT181" s="238"/>
      <c r="CU181" s="238"/>
      <c r="CV181" s="238"/>
      <c r="CW181" s="238"/>
      <c r="CX181" s="238"/>
      <c r="CY181" s="238"/>
      <c r="CZ181" s="238"/>
      <c r="DA181" s="238"/>
    </row>
    <row r="182" spans="2:105">
      <c r="B182" s="226"/>
      <c r="BP182" s="82"/>
      <c r="BQ182" s="238"/>
      <c r="BR182" s="238"/>
      <c r="BS182" s="238"/>
      <c r="BT182" s="238"/>
      <c r="BU182" s="238"/>
      <c r="BV182" s="238"/>
      <c r="BW182" s="238"/>
      <c r="BX182" s="238"/>
      <c r="BY182" s="238"/>
      <c r="BZ182" s="238"/>
      <c r="CA182" s="238"/>
      <c r="CB182" s="238"/>
      <c r="CC182" s="238"/>
      <c r="CD182" s="238"/>
      <c r="CE182" s="238"/>
      <c r="CF182" s="238"/>
      <c r="CG182" s="238"/>
      <c r="CH182" s="238"/>
      <c r="CI182" s="238"/>
      <c r="CJ182" s="238"/>
      <c r="CK182" s="238"/>
      <c r="CL182" s="238"/>
      <c r="CM182" s="238"/>
      <c r="CN182" s="238"/>
      <c r="CO182" s="238"/>
      <c r="CP182" s="238"/>
      <c r="CQ182" s="238"/>
      <c r="CR182" s="238"/>
      <c r="CS182" s="238"/>
      <c r="CT182" s="238"/>
      <c r="CU182" s="238"/>
      <c r="CV182" s="238"/>
      <c r="CW182" s="238"/>
      <c r="CX182" s="238"/>
      <c r="CY182" s="238"/>
      <c r="CZ182" s="238"/>
      <c r="DA182" s="238"/>
    </row>
    <row r="183" spans="2:105">
      <c r="B183" s="226"/>
      <c r="BP183" s="82"/>
      <c r="BQ183" s="238"/>
      <c r="BR183" s="238"/>
      <c r="BS183" s="238"/>
      <c r="BT183" s="238"/>
      <c r="BU183" s="238"/>
      <c r="BV183" s="238"/>
      <c r="BW183" s="238"/>
      <c r="BX183" s="238"/>
      <c r="BY183" s="238"/>
      <c r="BZ183" s="238"/>
      <c r="CA183" s="238"/>
      <c r="CB183" s="238"/>
      <c r="CC183" s="238"/>
      <c r="CD183" s="238"/>
      <c r="CE183" s="238"/>
      <c r="CF183" s="238"/>
      <c r="CG183" s="238"/>
      <c r="CH183" s="238"/>
      <c r="CI183" s="238"/>
      <c r="CJ183" s="238"/>
      <c r="CK183" s="238"/>
      <c r="CL183" s="238"/>
      <c r="CM183" s="238"/>
      <c r="CN183" s="238"/>
      <c r="CO183" s="238"/>
      <c r="CP183" s="238"/>
      <c r="CQ183" s="238"/>
      <c r="CR183" s="238"/>
      <c r="CS183" s="238"/>
      <c r="CT183" s="238"/>
      <c r="CU183" s="238"/>
      <c r="CV183" s="238"/>
      <c r="CW183" s="238"/>
      <c r="CX183" s="238"/>
      <c r="CY183" s="238"/>
      <c r="CZ183" s="238"/>
      <c r="DA183" s="238"/>
    </row>
    <row r="184" spans="2:105">
      <c r="B184" s="226"/>
      <c r="BP184" s="82"/>
      <c r="BQ184" s="238"/>
      <c r="BR184" s="238"/>
      <c r="BS184" s="238"/>
      <c r="BT184" s="238"/>
      <c r="BU184" s="238"/>
      <c r="BV184" s="238"/>
      <c r="BW184" s="238"/>
      <c r="BX184" s="238"/>
      <c r="BY184" s="238"/>
      <c r="BZ184" s="238"/>
      <c r="CA184" s="238"/>
      <c r="CB184" s="238"/>
      <c r="CC184" s="238"/>
      <c r="CD184" s="238"/>
      <c r="CE184" s="238"/>
      <c r="CF184" s="238"/>
      <c r="CG184" s="238"/>
      <c r="CH184" s="238"/>
      <c r="CI184" s="238"/>
      <c r="CJ184" s="238"/>
      <c r="CK184" s="238"/>
      <c r="CL184" s="238"/>
      <c r="CM184" s="238"/>
      <c r="CN184" s="238"/>
      <c r="CO184" s="238"/>
      <c r="CP184" s="238"/>
      <c r="CQ184" s="238"/>
      <c r="CR184" s="238"/>
      <c r="CS184" s="238"/>
      <c r="CT184" s="238"/>
      <c r="CU184" s="238"/>
      <c r="CV184" s="238"/>
      <c r="CW184" s="238"/>
      <c r="CX184" s="238"/>
      <c r="CY184" s="238"/>
      <c r="CZ184" s="238"/>
      <c r="DA184" s="238"/>
    </row>
    <row r="185" spans="2:105">
      <c r="B185" s="226"/>
      <c r="BP185" s="82"/>
      <c r="BQ185" s="238"/>
      <c r="BR185" s="238"/>
      <c r="BS185" s="238"/>
      <c r="BT185" s="238"/>
      <c r="BU185" s="238"/>
      <c r="BV185" s="238"/>
      <c r="BW185" s="238"/>
      <c r="BX185" s="238"/>
      <c r="BY185" s="238"/>
      <c r="BZ185" s="238"/>
      <c r="CA185" s="238"/>
      <c r="CB185" s="238"/>
      <c r="CC185" s="238"/>
      <c r="CD185" s="238"/>
      <c r="CE185" s="238"/>
      <c r="CF185" s="238"/>
      <c r="CG185" s="238"/>
      <c r="CH185" s="238"/>
      <c r="CI185" s="238"/>
      <c r="CJ185" s="238"/>
      <c r="CK185" s="238"/>
      <c r="CL185" s="238"/>
      <c r="CM185" s="238"/>
      <c r="CN185" s="238"/>
      <c r="CO185" s="238"/>
      <c r="CP185" s="238"/>
      <c r="CQ185" s="238"/>
      <c r="CR185" s="238"/>
      <c r="CS185" s="238"/>
      <c r="CT185" s="238"/>
      <c r="CU185" s="238"/>
      <c r="CV185" s="238"/>
      <c r="CW185" s="238"/>
      <c r="CX185" s="238"/>
      <c r="CY185" s="238"/>
      <c r="CZ185" s="238"/>
      <c r="DA185" s="238"/>
    </row>
    <row r="186" spans="2:105">
      <c r="B186" s="226"/>
      <c r="BP186" s="82"/>
      <c r="BQ186" s="238"/>
      <c r="BR186" s="238"/>
      <c r="BS186" s="238"/>
      <c r="BT186" s="238"/>
      <c r="BU186" s="238"/>
      <c r="BV186" s="238"/>
      <c r="BW186" s="238"/>
      <c r="BX186" s="238"/>
      <c r="BY186" s="238"/>
      <c r="BZ186" s="238"/>
      <c r="CA186" s="238"/>
      <c r="CB186" s="238"/>
      <c r="CC186" s="238"/>
      <c r="CD186" s="238"/>
      <c r="CE186" s="238"/>
      <c r="CF186" s="238"/>
      <c r="CG186" s="238"/>
      <c r="CH186" s="238"/>
      <c r="CI186" s="238"/>
      <c r="CJ186" s="238"/>
      <c r="CK186" s="238"/>
      <c r="CL186" s="238"/>
      <c r="CM186" s="238"/>
      <c r="CN186" s="238"/>
      <c r="CO186" s="238"/>
      <c r="CP186" s="238"/>
      <c r="CQ186" s="238"/>
      <c r="CR186" s="238"/>
      <c r="CS186" s="238"/>
      <c r="CT186" s="238"/>
      <c r="CU186" s="238"/>
      <c r="CV186" s="238"/>
      <c r="CW186" s="238"/>
      <c r="CX186" s="238"/>
      <c r="CY186" s="238"/>
      <c r="CZ186" s="238"/>
      <c r="DA186" s="238"/>
    </row>
    <row r="187" spans="2:105">
      <c r="B187" s="226"/>
      <c r="BP187" s="82"/>
      <c r="BQ187" s="238"/>
      <c r="BR187" s="238"/>
      <c r="BS187" s="238"/>
      <c r="BT187" s="238"/>
      <c r="BU187" s="238"/>
      <c r="BV187" s="238"/>
      <c r="BW187" s="238"/>
      <c r="BX187" s="238"/>
      <c r="BY187" s="238"/>
      <c r="BZ187" s="238"/>
      <c r="CA187" s="238"/>
      <c r="CB187" s="238"/>
      <c r="CC187" s="238"/>
      <c r="CD187" s="238"/>
      <c r="CE187" s="238"/>
      <c r="CF187" s="238"/>
      <c r="CG187" s="238"/>
      <c r="CH187" s="238"/>
      <c r="CI187" s="238"/>
      <c r="CJ187" s="238"/>
      <c r="CK187" s="238"/>
      <c r="CL187" s="238"/>
      <c r="CM187" s="238"/>
      <c r="CN187" s="238"/>
      <c r="CO187" s="238"/>
      <c r="CP187" s="238"/>
      <c r="CQ187" s="238"/>
      <c r="CR187" s="238"/>
      <c r="CS187" s="238"/>
      <c r="CT187" s="238"/>
      <c r="CU187" s="238"/>
      <c r="CV187" s="238"/>
      <c r="CW187" s="238"/>
      <c r="CX187" s="238"/>
      <c r="CY187" s="238"/>
      <c r="CZ187" s="238"/>
      <c r="DA187" s="238"/>
    </row>
    <row r="188" spans="2:105">
      <c r="B188" s="226"/>
      <c r="BP188" s="82"/>
      <c r="BQ188" s="238"/>
      <c r="BR188" s="238"/>
      <c r="BS188" s="238"/>
      <c r="BT188" s="238"/>
      <c r="BU188" s="238"/>
      <c r="BV188" s="238"/>
      <c r="BW188" s="238"/>
      <c r="BX188" s="238"/>
      <c r="BY188" s="238"/>
      <c r="BZ188" s="238"/>
      <c r="CA188" s="238"/>
      <c r="CB188" s="238"/>
      <c r="CC188" s="238"/>
      <c r="CD188" s="238"/>
      <c r="CE188" s="238"/>
      <c r="CF188" s="238"/>
      <c r="CG188" s="238"/>
      <c r="CH188" s="238"/>
      <c r="CI188" s="238"/>
      <c r="CJ188" s="238"/>
      <c r="CK188" s="238"/>
      <c r="CL188" s="238"/>
      <c r="CM188" s="238"/>
      <c r="CN188" s="238"/>
      <c r="CO188" s="238"/>
      <c r="CP188" s="238"/>
      <c r="CQ188" s="238"/>
      <c r="CR188" s="238"/>
      <c r="CS188" s="238"/>
      <c r="CT188" s="238"/>
      <c r="CU188" s="238"/>
      <c r="CV188" s="238"/>
      <c r="CW188" s="238"/>
      <c r="CX188" s="238"/>
      <c r="CY188" s="238"/>
      <c r="CZ188" s="238"/>
      <c r="DA188" s="238"/>
    </row>
    <row r="189" spans="2:105">
      <c r="B189" s="226"/>
      <c r="BP189" s="82"/>
      <c r="BQ189" s="238"/>
      <c r="BR189" s="238"/>
      <c r="BS189" s="238"/>
      <c r="BT189" s="238"/>
      <c r="BU189" s="238"/>
      <c r="BV189" s="238"/>
      <c r="BW189" s="238"/>
      <c r="BX189" s="238"/>
      <c r="BY189" s="238"/>
      <c r="BZ189" s="238"/>
      <c r="CA189" s="238"/>
      <c r="CB189" s="238"/>
      <c r="CC189" s="238"/>
      <c r="CD189" s="238"/>
      <c r="CE189" s="238"/>
      <c r="CF189" s="238"/>
      <c r="CG189" s="238"/>
      <c r="CH189" s="238"/>
      <c r="CI189" s="238"/>
      <c r="CJ189" s="238"/>
      <c r="CK189" s="238"/>
      <c r="CL189" s="238"/>
      <c r="CM189" s="238"/>
      <c r="CN189" s="238"/>
      <c r="CO189" s="238"/>
      <c r="CP189" s="238"/>
      <c r="CQ189" s="238"/>
      <c r="CR189" s="238"/>
      <c r="CS189" s="238"/>
      <c r="CT189" s="238"/>
      <c r="CU189" s="238"/>
      <c r="CV189" s="238"/>
      <c r="CW189" s="238"/>
      <c r="CX189" s="238"/>
      <c r="CY189" s="238"/>
      <c r="CZ189" s="238"/>
      <c r="DA189" s="238"/>
    </row>
    <row r="190" spans="2:105">
      <c r="B190" s="226"/>
      <c r="BP190" s="82"/>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row>
    <row r="191" spans="2:105">
      <c r="B191" s="226"/>
      <c r="BP191" s="82"/>
      <c r="BQ191" s="238"/>
      <c r="BR191" s="238"/>
      <c r="BS191" s="238"/>
      <c r="BT191" s="238"/>
      <c r="BU191" s="238"/>
      <c r="BV191" s="238"/>
      <c r="BW191" s="238"/>
      <c r="BX191" s="238"/>
      <c r="BY191" s="238"/>
      <c r="BZ191" s="238"/>
      <c r="CA191" s="238"/>
      <c r="CB191" s="238"/>
      <c r="CC191" s="238"/>
      <c r="CD191" s="238"/>
      <c r="CE191" s="238"/>
      <c r="CF191" s="238"/>
      <c r="CG191" s="238"/>
      <c r="CH191" s="238"/>
      <c r="CI191" s="238"/>
      <c r="CJ191" s="238"/>
      <c r="CK191" s="238"/>
      <c r="CL191" s="238"/>
      <c r="CM191" s="238"/>
      <c r="CN191" s="238"/>
      <c r="CO191" s="238"/>
      <c r="CP191" s="238"/>
      <c r="CQ191" s="238"/>
      <c r="CR191" s="238"/>
      <c r="CS191" s="238"/>
      <c r="CT191" s="238"/>
      <c r="CU191" s="238"/>
      <c r="CV191" s="238"/>
      <c r="CW191" s="238"/>
      <c r="CX191" s="238"/>
      <c r="CY191" s="238"/>
      <c r="CZ191" s="238"/>
      <c r="DA191" s="238"/>
    </row>
    <row r="192" spans="2:105">
      <c r="B192" s="226"/>
      <c r="BP192" s="82"/>
      <c r="BQ192" s="238"/>
      <c r="BR192" s="238"/>
      <c r="BS192" s="238"/>
      <c r="BT192" s="238"/>
      <c r="BU192" s="238"/>
      <c r="BV192" s="238"/>
      <c r="BW192" s="238"/>
      <c r="BX192" s="238"/>
      <c r="BY192" s="238"/>
      <c r="BZ192" s="238"/>
      <c r="CA192" s="238"/>
      <c r="CB192" s="238"/>
      <c r="CC192" s="238"/>
      <c r="CD192" s="238"/>
      <c r="CE192" s="238"/>
      <c r="CF192" s="238"/>
      <c r="CG192" s="238"/>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row>
    <row r="193" spans="2:105">
      <c r="B193" s="226"/>
      <c r="BP193" s="82"/>
      <c r="BQ193" s="238"/>
      <c r="BR193" s="238"/>
      <c r="BS193" s="238"/>
      <c r="BT193" s="238"/>
      <c r="BU193" s="238"/>
      <c r="BV193" s="238"/>
      <c r="BW193" s="238"/>
      <c r="BX193" s="238"/>
      <c r="BY193" s="238"/>
      <c r="BZ193" s="238"/>
      <c r="CA193" s="238"/>
      <c r="CB193" s="238"/>
      <c r="CC193" s="238"/>
      <c r="CD193" s="238"/>
      <c r="CE193" s="238"/>
      <c r="CF193" s="238"/>
      <c r="CG193" s="238"/>
      <c r="CH193" s="238"/>
      <c r="CI193" s="238"/>
      <c r="CJ193" s="238"/>
      <c r="CK193" s="238"/>
      <c r="CL193" s="238"/>
      <c r="CM193" s="238"/>
      <c r="CN193" s="238"/>
      <c r="CO193" s="238"/>
      <c r="CP193" s="238"/>
      <c r="CQ193" s="238"/>
      <c r="CR193" s="238"/>
      <c r="CS193" s="238"/>
      <c r="CT193" s="238"/>
      <c r="CU193" s="238"/>
      <c r="CV193" s="238"/>
      <c r="CW193" s="238"/>
      <c r="CX193" s="238"/>
      <c r="CY193" s="238"/>
      <c r="CZ193" s="238"/>
      <c r="DA193" s="238"/>
    </row>
    <row r="194" spans="2:105">
      <c r="B194" s="226"/>
      <c r="BP194" s="82"/>
      <c r="BQ194" s="238"/>
      <c r="BR194" s="238"/>
      <c r="BS194" s="238"/>
      <c r="BT194" s="238"/>
      <c r="BU194" s="238"/>
      <c r="BV194" s="238"/>
      <c r="BW194" s="238"/>
      <c r="BX194" s="238"/>
      <c r="BY194" s="238"/>
      <c r="BZ194" s="238"/>
      <c r="CA194" s="238"/>
      <c r="CB194" s="238"/>
      <c r="CC194" s="238"/>
      <c r="CD194" s="238"/>
      <c r="CE194" s="238"/>
      <c r="CF194" s="238"/>
      <c r="CG194" s="238"/>
      <c r="CH194" s="238"/>
      <c r="CI194" s="238"/>
      <c r="CJ194" s="238"/>
      <c r="CK194" s="238"/>
      <c r="CL194" s="238"/>
      <c r="CM194" s="238"/>
      <c r="CN194" s="238"/>
      <c r="CO194" s="238"/>
      <c r="CP194" s="238"/>
      <c r="CQ194" s="238"/>
      <c r="CR194" s="238"/>
      <c r="CS194" s="238"/>
      <c r="CT194" s="238"/>
      <c r="CU194" s="238"/>
      <c r="CV194" s="238"/>
      <c r="CW194" s="238"/>
      <c r="CX194" s="238"/>
      <c r="CY194" s="238"/>
      <c r="CZ194" s="238"/>
      <c r="DA194" s="238"/>
    </row>
    <row r="195" spans="2:105">
      <c r="B195" s="226"/>
      <c r="BP195" s="82"/>
      <c r="BQ195" s="238"/>
      <c r="BR195" s="238"/>
      <c r="BS195" s="238"/>
      <c r="BT195" s="238"/>
      <c r="BU195" s="238"/>
      <c r="BV195" s="238"/>
      <c r="BW195" s="238"/>
      <c r="BX195" s="238"/>
      <c r="BY195" s="238"/>
      <c r="BZ195" s="238"/>
      <c r="CA195" s="238"/>
      <c r="CB195" s="238"/>
      <c r="CC195" s="238"/>
      <c r="CD195" s="238"/>
      <c r="CE195" s="238"/>
      <c r="CF195" s="238"/>
      <c r="CG195" s="238"/>
      <c r="CH195" s="238"/>
      <c r="CI195" s="238"/>
      <c r="CJ195" s="238"/>
      <c r="CK195" s="238"/>
      <c r="CL195" s="238"/>
      <c r="CM195" s="238"/>
      <c r="CN195" s="238"/>
      <c r="CO195" s="238"/>
      <c r="CP195" s="238"/>
      <c r="CQ195" s="238"/>
      <c r="CR195" s="238"/>
      <c r="CS195" s="238"/>
      <c r="CT195" s="238"/>
      <c r="CU195" s="238"/>
      <c r="CV195" s="238"/>
      <c r="CW195" s="238"/>
      <c r="CX195" s="238"/>
      <c r="CY195" s="238"/>
      <c r="CZ195" s="238"/>
      <c r="DA195" s="238"/>
    </row>
    <row r="196" spans="2:105">
      <c r="B196" s="226"/>
      <c r="BP196" s="82"/>
      <c r="BQ196" s="238"/>
      <c r="BR196" s="238"/>
      <c r="BS196" s="238"/>
      <c r="BT196" s="238"/>
      <c r="BU196" s="238"/>
      <c r="BV196" s="238"/>
      <c r="BW196" s="238"/>
      <c r="BX196" s="238"/>
      <c r="BY196" s="238"/>
      <c r="BZ196" s="238"/>
      <c r="CA196" s="238"/>
      <c r="CB196" s="238"/>
      <c r="CC196" s="238"/>
      <c r="CD196" s="238"/>
      <c r="CE196" s="238"/>
      <c r="CF196" s="238"/>
      <c r="CG196" s="238"/>
      <c r="CH196" s="238"/>
      <c r="CI196" s="238"/>
      <c r="CJ196" s="238"/>
      <c r="CK196" s="238"/>
      <c r="CL196" s="238"/>
      <c r="CM196" s="238"/>
      <c r="CN196" s="238"/>
      <c r="CO196" s="238"/>
      <c r="CP196" s="238"/>
      <c r="CQ196" s="238"/>
      <c r="CR196" s="238"/>
      <c r="CS196" s="238"/>
      <c r="CT196" s="238"/>
      <c r="CU196" s="238"/>
      <c r="CV196" s="238"/>
      <c r="CW196" s="238"/>
      <c r="CX196" s="238"/>
      <c r="CY196" s="238"/>
      <c r="CZ196" s="238"/>
      <c r="DA196" s="238"/>
    </row>
    <row r="197" spans="2:105">
      <c r="B197" s="226"/>
      <c r="BP197" s="82"/>
      <c r="BQ197" s="238"/>
      <c r="BR197" s="238"/>
      <c r="BS197" s="238"/>
      <c r="BT197" s="238"/>
      <c r="BU197" s="238"/>
      <c r="BV197" s="238"/>
      <c r="BW197" s="238"/>
      <c r="BX197" s="238"/>
      <c r="BY197" s="238"/>
      <c r="BZ197" s="238"/>
      <c r="CA197" s="238"/>
      <c r="CB197" s="238"/>
      <c r="CC197" s="238"/>
      <c r="CD197" s="238"/>
      <c r="CE197" s="238"/>
      <c r="CF197" s="238"/>
      <c r="CG197" s="238"/>
      <c r="CH197" s="238"/>
      <c r="CI197" s="238"/>
      <c r="CJ197" s="238"/>
      <c r="CK197" s="238"/>
      <c r="CL197" s="238"/>
      <c r="CM197" s="238"/>
      <c r="CN197" s="238"/>
      <c r="CO197" s="238"/>
      <c r="CP197" s="238"/>
      <c r="CQ197" s="238"/>
      <c r="CR197" s="238"/>
      <c r="CS197" s="238"/>
      <c r="CT197" s="238"/>
      <c r="CU197" s="238"/>
      <c r="CV197" s="238"/>
      <c r="CW197" s="238"/>
      <c r="CX197" s="238"/>
      <c r="CY197" s="238"/>
      <c r="CZ197" s="238"/>
      <c r="DA197" s="238"/>
    </row>
    <row r="198" spans="2:105">
      <c r="B198" s="226"/>
      <c r="BP198" s="82"/>
      <c r="BQ198" s="238"/>
      <c r="BR198" s="238"/>
      <c r="BS198" s="238"/>
      <c r="BT198" s="238"/>
      <c r="BU198" s="238"/>
      <c r="BV198" s="238"/>
      <c r="BW198" s="238"/>
      <c r="BX198" s="238"/>
      <c r="BY198" s="238"/>
      <c r="BZ198" s="238"/>
      <c r="CA198" s="238"/>
      <c r="CB198" s="238"/>
      <c r="CC198" s="238"/>
      <c r="CD198" s="238"/>
      <c r="CE198" s="238"/>
      <c r="CF198" s="238"/>
      <c r="CG198" s="238"/>
      <c r="CH198" s="238"/>
      <c r="CI198" s="238"/>
      <c r="CJ198" s="238"/>
      <c r="CK198" s="238"/>
      <c r="CL198" s="238"/>
      <c r="CM198" s="238"/>
      <c r="CN198" s="238"/>
      <c r="CO198" s="238"/>
      <c r="CP198" s="238"/>
      <c r="CQ198" s="238"/>
      <c r="CR198" s="238"/>
      <c r="CS198" s="238"/>
      <c r="CT198" s="238"/>
      <c r="CU198" s="238"/>
      <c r="CV198" s="238"/>
      <c r="CW198" s="238"/>
      <c r="CX198" s="238"/>
      <c r="CY198" s="238"/>
      <c r="CZ198" s="238"/>
      <c r="DA198" s="238"/>
    </row>
    <row r="199" spans="2:105">
      <c r="B199" s="226"/>
      <c r="BP199" s="82"/>
      <c r="BQ199" s="238"/>
      <c r="BR199" s="238"/>
      <c r="BS199" s="238"/>
      <c r="BT199" s="238"/>
      <c r="BU199" s="238"/>
      <c r="BV199" s="238"/>
      <c r="BW199" s="238"/>
      <c r="BX199" s="238"/>
      <c r="BY199" s="238"/>
      <c r="BZ199" s="238"/>
      <c r="CA199" s="238"/>
      <c r="CB199" s="238"/>
      <c r="CC199" s="238"/>
      <c r="CD199" s="238"/>
      <c r="CE199" s="238"/>
      <c r="CF199" s="238"/>
      <c r="CG199" s="238"/>
      <c r="CH199" s="238"/>
      <c r="CI199" s="238"/>
      <c r="CJ199" s="238"/>
      <c r="CK199" s="238"/>
      <c r="CL199" s="238"/>
      <c r="CM199" s="238"/>
      <c r="CN199" s="238"/>
      <c r="CO199" s="238"/>
      <c r="CP199" s="238"/>
      <c r="CQ199" s="238"/>
      <c r="CR199" s="238"/>
      <c r="CS199" s="238"/>
      <c r="CT199" s="238"/>
      <c r="CU199" s="238"/>
      <c r="CV199" s="238"/>
      <c r="CW199" s="238"/>
      <c r="CX199" s="238"/>
      <c r="CY199" s="238"/>
      <c r="CZ199" s="238"/>
      <c r="DA199" s="238"/>
    </row>
    <row r="200" spans="2:105">
      <c r="B200" s="226"/>
      <c r="BP200" s="82"/>
      <c r="BQ200" s="238"/>
      <c r="BR200" s="238"/>
      <c r="BS200" s="238"/>
      <c r="BT200" s="238"/>
      <c r="BU200" s="238"/>
      <c r="BV200" s="238"/>
      <c r="BW200" s="238"/>
      <c r="BX200" s="238"/>
      <c r="BY200" s="238"/>
      <c r="BZ200" s="238"/>
      <c r="CA200" s="238"/>
      <c r="CB200" s="238"/>
      <c r="CC200" s="238"/>
      <c r="CD200" s="238"/>
      <c r="CE200" s="238"/>
      <c r="CF200" s="238"/>
      <c r="CG200" s="238"/>
      <c r="CH200" s="238"/>
      <c r="CI200" s="238"/>
      <c r="CJ200" s="238"/>
      <c r="CK200" s="238"/>
      <c r="CL200" s="238"/>
      <c r="CM200" s="238"/>
      <c r="CN200" s="238"/>
      <c r="CO200" s="238"/>
      <c r="CP200" s="238"/>
      <c r="CQ200" s="238"/>
      <c r="CR200" s="238"/>
      <c r="CS200" s="238"/>
      <c r="CT200" s="238"/>
      <c r="CU200" s="238"/>
      <c r="CV200" s="238"/>
      <c r="CW200" s="238"/>
      <c r="CX200" s="238"/>
      <c r="CY200" s="238"/>
      <c r="CZ200" s="238"/>
      <c r="DA200" s="238"/>
    </row>
    <row r="201" spans="2:105">
      <c r="B201" s="226"/>
      <c r="BP201" s="82"/>
      <c r="BQ201" s="238"/>
      <c r="BR201" s="238"/>
      <c r="BS201" s="238"/>
      <c r="BT201" s="238"/>
      <c r="BU201" s="238"/>
      <c r="BV201" s="238"/>
      <c r="BW201" s="238"/>
      <c r="BX201" s="238"/>
      <c r="BY201" s="238"/>
      <c r="BZ201" s="238"/>
      <c r="CA201" s="238"/>
      <c r="CB201" s="238"/>
      <c r="CC201" s="238"/>
      <c r="CD201" s="238"/>
      <c r="CE201" s="238"/>
      <c r="CF201" s="238"/>
      <c r="CG201" s="238"/>
      <c r="CH201" s="238"/>
      <c r="CI201" s="238"/>
      <c r="CJ201" s="238"/>
      <c r="CK201" s="238"/>
      <c r="CL201" s="238"/>
      <c r="CM201" s="238"/>
      <c r="CN201" s="238"/>
      <c r="CO201" s="238"/>
      <c r="CP201" s="238"/>
      <c r="CQ201" s="238"/>
      <c r="CR201" s="238"/>
      <c r="CS201" s="238"/>
      <c r="CT201" s="238"/>
      <c r="CU201" s="238"/>
      <c r="CV201" s="238"/>
      <c r="CW201" s="238"/>
      <c r="CX201" s="238"/>
      <c r="CY201" s="238"/>
      <c r="CZ201" s="238"/>
      <c r="DA201" s="238"/>
    </row>
    <row r="202" spans="2:105">
      <c r="B202" s="226"/>
      <c r="BP202" s="82"/>
      <c r="BQ202" s="238"/>
      <c r="BR202" s="238"/>
      <c r="BS202" s="238"/>
      <c r="BT202" s="238"/>
      <c r="BU202" s="238"/>
      <c r="BV202" s="238"/>
      <c r="BW202" s="238"/>
      <c r="BX202" s="238"/>
      <c r="BY202" s="238"/>
      <c r="BZ202" s="238"/>
      <c r="CA202" s="238"/>
      <c r="CB202" s="238"/>
      <c r="CC202" s="238"/>
      <c r="CD202" s="238"/>
      <c r="CE202" s="238"/>
      <c r="CF202" s="238"/>
      <c r="CG202" s="238"/>
      <c r="CH202" s="238"/>
      <c r="CI202" s="238"/>
      <c r="CJ202" s="238"/>
      <c r="CK202" s="238"/>
      <c r="CL202" s="238"/>
      <c r="CM202" s="238"/>
      <c r="CN202" s="238"/>
      <c r="CO202" s="238"/>
      <c r="CP202" s="238"/>
      <c r="CQ202" s="238"/>
      <c r="CR202" s="238"/>
      <c r="CS202" s="238"/>
      <c r="CT202" s="238"/>
      <c r="CU202" s="238"/>
      <c r="CV202" s="238"/>
      <c r="CW202" s="238"/>
      <c r="CX202" s="238"/>
      <c r="CY202" s="238"/>
      <c r="CZ202" s="238"/>
      <c r="DA202" s="238"/>
    </row>
    <row r="203" spans="2:105">
      <c r="B203" s="226"/>
      <c r="BP203" s="82"/>
      <c r="BQ203" s="238"/>
      <c r="BR203" s="238"/>
      <c r="BS203" s="238"/>
      <c r="BT203" s="238"/>
      <c r="BU203" s="238"/>
      <c r="BV203" s="238"/>
      <c r="BW203" s="238"/>
      <c r="BX203" s="238"/>
      <c r="BY203" s="238"/>
      <c r="BZ203" s="238"/>
      <c r="CA203" s="238"/>
      <c r="CB203" s="238"/>
      <c r="CC203" s="238"/>
      <c r="CD203" s="238"/>
      <c r="CE203" s="238"/>
      <c r="CF203" s="238"/>
      <c r="CG203" s="238"/>
      <c r="CH203" s="238"/>
      <c r="CI203" s="238"/>
      <c r="CJ203" s="238"/>
      <c r="CK203" s="238"/>
      <c r="CL203" s="238"/>
      <c r="CM203" s="238"/>
      <c r="CN203" s="238"/>
      <c r="CO203" s="238"/>
      <c r="CP203" s="238"/>
      <c r="CQ203" s="238"/>
      <c r="CR203" s="238"/>
      <c r="CS203" s="238"/>
      <c r="CT203" s="238"/>
      <c r="CU203" s="238"/>
      <c r="CV203" s="238"/>
      <c r="CW203" s="238"/>
      <c r="CX203" s="238"/>
      <c r="CY203" s="238"/>
      <c r="CZ203" s="238"/>
      <c r="DA203" s="238"/>
    </row>
    <row r="204" spans="2:105">
      <c r="B204" s="226"/>
      <c r="BP204" s="82"/>
      <c r="BQ204" s="238"/>
      <c r="BR204" s="238"/>
      <c r="BS204" s="238"/>
      <c r="BT204" s="238"/>
      <c r="BU204" s="238"/>
      <c r="BV204" s="238"/>
      <c r="BW204" s="238"/>
      <c r="BX204" s="238"/>
      <c r="BY204" s="238"/>
      <c r="BZ204" s="238"/>
      <c r="CA204" s="238"/>
      <c r="CB204" s="238"/>
      <c r="CC204" s="238"/>
      <c r="CD204" s="238"/>
      <c r="CE204" s="238"/>
      <c r="CF204" s="238"/>
      <c r="CG204" s="238"/>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row>
    <row r="205" spans="2:105">
      <c r="B205" s="226"/>
      <c r="BP205" s="82"/>
      <c r="BQ205" s="238"/>
      <c r="BR205" s="238"/>
      <c r="BS205" s="238"/>
      <c r="BT205" s="238"/>
      <c r="BU205" s="238"/>
      <c r="BV205" s="238"/>
      <c r="BW205" s="238"/>
      <c r="BX205" s="238"/>
      <c r="BY205" s="238"/>
      <c r="BZ205" s="238"/>
      <c r="CA205" s="238"/>
      <c r="CB205" s="238"/>
      <c r="CC205" s="238"/>
      <c r="CD205" s="238"/>
      <c r="CE205" s="238"/>
      <c r="CF205" s="238"/>
      <c r="CG205" s="238"/>
      <c r="CH205" s="238"/>
      <c r="CI205" s="238"/>
      <c r="CJ205" s="238"/>
      <c r="CK205" s="238"/>
      <c r="CL205" s="238"/>
      <c r="CM205" s="238"/>
      <c r="CN205" s="238"/>
      <c r="CO205" s="238"/>
      <c r="CP205" s="238"/>
      <c r="CQ205" s="238"/>
      <c r="CR205" s="238"/>
      <c r="CS205" s="238"/>
      <c r="CT205" s="238"/>
      <c r="CU205" s="238"/>
      <c r="CV205" s="238"/>
      <c r="CW205" s="238"/>
      <c r="CX205" s="238"/>
      <c r="CY205" s="238"/>
      <c r="CZ205" s="238"/>
      <c r="DA205" s="238"/>
    </row>
    <row r="206" spans="2:105">
      <c r="B206" s="226"/>
      <c r="BP206" s="82"/>
      <c r="BQ206" s="238"/>
      <c r="BR206" s="238"/>
      <c r="BS206" s="238"/>
      <c r="BT206" s="238"/>
      <c r="BU206" s="238"/>
      <c r="BV206" s="238"/>
      <c r="BW206" s="238"/>
      <c r="BX206" s="238"/>
      <c r="BY206" s="238"/>
      <c r="BZ206" s="238"/>
      <c r="CA206" s="238"/>
      <c r="CB206" s="238"/>
      <c r="CC206" s="238"/>
      <c r="CD206" s="238"/>
      <c r="CE206" s="238"/>
      <c r="CF206" s="238"/>
      <c r="CG206" s="238"/>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row>
    <row r="207" spans="2:105">
      <c r="B207" s="226"/>
      <c r="BP207" s="82"/>
      <c r="BQ207" s="238"/>
      <c r="BR207" s="238"/>
      <c r="BS207" s="238"/>
      <c r="BT207" s="238"/>
      <c r="BU207" s="238"/>
      <c r="BV207" s="238"/>
      <c r="BW207" s="238"/>
      <c r="BX207" s="238"/>
      <c r="BY207" s="238"/>
      <c r="BZ207" s="238"/>
      <c r="CA207" s="238"/>
      <c r="CB207" s="238"/>
      <c r="CC207" s="238"/>
      <c r="CD207" s="238"/>
      <c r="CE207" s="238"/>
      <c r="CF207" s="238"/>
      <c r="CG207" s="238"/>
      <c r="CH207" s="238"/>
      <c r="CI207" s="238"/>
      <c r="CJ207" s="238"/>
      <c r="CK207" s="238"/>
      <c r="CL207" s="238"/>
      <c r="CM207" s="238"/>
      <c r="CN207" s="238"/>
      <c r="CO207" s="238"/>
      <c r="CP207" s="238"/>
      <c r="CQ207" s="238"/>
      <c r="CR207" s="238"/>
      <c r="CS207" s="238"/>
      <c r="CT207" s="238"/>
      <c r="CU207" s="238"/>
      <c r="CV207" s="238"/>
      <c r="CW207" s="238"/>
      <c r="CX207" s="238"/>
      <c r="CY207" s="238"/>
      <c r="CZ207" s="238"/>
      <c r="DA207" s="238"/>
    </row>
    <row r="208" spans="2:105">
      <c r="B208" s="226"/>
      <c r="BP208" s="82"/>
      <c r="BQ208" s="238"/>
      <c r="BR208" s="238"/>
      <c r="BS208" s="238"/>
      <c r="BT208" s="238"/>
      <c r="BU208" s="238"/>
      <c r="BV208" s="238"/>
      <c r="BW208" s="238"/>
      <c r="BX208" s="238"/>
      <c r="BY208" s="238"/>
      <c r="BZ208" s="238"/>
      <c r="CA208" s="238"/>
      <c r="CB208" s="238"/>
      <c r="CC208" s="238"/>
      <c r="CD208" s="238"/>
      <c r="CE208" s="238"/>
      <c r="CF208" s="238"/>
      <c r="CG208" s="238"/>
      <c r="CH208" s="238"/>
      <c r="CI208" s="238"/>
      <c r="CJ208" s="238"/>
      <c r="CK208" s="238"/>
      <c r="CL208" s="238"/>
      <c r="CM208" s="238"/>
      <c r="CN208" s="238"/>
      <c r="CO208" s="238"/>
      <c r="CP208" s="238"/>
      <c r="CQ208" s="238"/>
      <c r="CR208" s="238"/>
      <c r="CS208" s="238"/>
      <c r="CT208" s="238"/>
      <c r="CU208" s="238"/>
      <c r="CV208" s="238"/>
      <c r="CW208" s="238"/>
      <c r="CX208" s="238"/>
      <c r="CY208" s="238"/>
      <c r="CZ208" s="238"/>
      <c r="DA208" s="238"/>
    </row>
    <row r="209" spans="2:105">
      <c r="B209" s="226"/>
      <c r="BP209" s="82"/>
      <c r="BQ209" s="238"/>
      <c r="BR209" s="238"/>
      <c r="BS209" s="238"/>
      <c r="BT209" s="238"/>
      <c r="BU209" s="238"/>
      <c r="BV209" s="238"/>
      <c r="BW209" s="238"/>
      <c r="BX209" s="238"/>
      <c r="BY209" s="238"/>
      <c r="BZ209" s="238"/>
      <c r="CA209" s="238"/>
      <c r="CB209" s="238"/>
      <c r="CC209" s="238"/>
      <c r="CD209" s="238"/>
      <c r="CE209" s="238"/>
      <c r="CF209" s="238"/>
      <c r="CG209" s="238"/>
      <c r="CH209" s="238"/>
      <c r="CI209" s="238"/>
      <c r="CJ209" s="238"/>
      <c r="CK209" s="238"/>
      <c r="CL209" s="238"/>
      <c r="CM209" s="238"/>
      <c r="CN209" s="238"/>
      <c r="CO209" s="238"/>
      <c r="CP209" s="238"/>
      <c r="CQ209" s="238"/>
      <c r="CR209" s="238"/>
      <c r="CS209" s="238"/>
      <c r="CT209" s="238"/>
      <c r="CU209" s="238"/>
      <c r="CV209" s="238"/>
      <c r="CW209" s="238"/>
      <c r="CX209" s="238"/>
      <c r="CY209" s="238"/>
      <c r="CZ209" s="238"/>
      <c r="DA209" s="238"/>
    </row>
    <row r="210" spans="2:105">
      <c r="B210" s="226"/>
      <c r="BP210" s="82"/>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row>
    <row r="211" spans="2:105">
      <c r="B211" s="226"/>
      <c r="BP211" s="82"/>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row>
    <row r="212" spans="2:105">
      <c r="B212" s="226"/>
      <c r="BP212" s="82"/>
      <c r="BQ212" s="238"/>
      <c r="BR212" s="238"/>
      <c r="BS212" s="238"/>
      <c r="BT212" s="238"/>
      <c r="BU212" s="238"/>
      <c r="BV212" s="238"/>
      <c r="BW212" s="238"/>
      <c r="BX212" s="238"/>
      <c r="BY212" s="238"/>
      <c r="BZ212" s="238"/>
      <c r="CA212" s="238"/>
      <c r="CB212" s="238"/>
      <c r="CC212" s="238"/>
      <c r="CD212" s="238"/>
      <c r="CE212" s="238"/>
      <c r="CF212" s="238"/>
      <c r="CG212" s="238"/>
      <c r="CH212" s="238"/>
      <c r="CI212" s="238"/>
      <c r="CJ212" s="238"/>
      <c r="CK212" s="238"/>
      <c r="CL212" s="238"/>
      <c r="CM212" s="238"/>
      <c r="CN212" s="238"/>
      <c r="CO212" s="238"/>
      <c r="CP212" s="238"/>
      <c r="CQ212" s="238"/>
      <c r="CR212" s="238"/>
      <c r="CS212" s="238"/>
      <c r="CT212" s="238"/>
      <c r="CU212" s="238"/>
      <c r="CV212" s="238"/>
      <c r="CW212" s="238"/>
      <c r="CX212" s="238"/>
      <c r="CY212" s="238"/>
      <c r="CZ212" s="238"/>
      <c r="DA212" s="238"/>
    </row>
    <row r="213" spans="2:105">
      <c r="B213" s="226"/>
      <c r="BP213" s="82"/>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row>
    <row r="214" spans="2:105">
      <c r="B214" s="226"/>
      <c r="BP214" s="82"/>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row>
    <row r="215" spans="2:105">
      <c r="B215" s="226"/>
      <c r="BP215" s="82"/>
      <c r="BQ215" s="238"/>
      <c r="BR215" s="238"/>
      <c r="BS215" s="238"/>
      <c r="BT215" s="238"/>
      <c r="BU215" s="238"/>
      <c r="BV215" s="238"/>
      <c r="BW215" s="238"/>
      <c r="BX215" s="238"/>
      <c r="BY215" s="238"/>
      <c r="BZ215" s="238"/>
      <c r="CA215" s="238"/>
      <c r="CB215" s="238"/>
      <c r="CC215" s="238"/>
      <c r="CD215" s="238"/>
      <c r="CE215" s="238"/>
      <c r="CF215" s="238"/>
      <c r="CG215" s="238"/>
      <c r="CH215" s="238"/>
      <c r="CI215" s="238"/>
      <c r="CJ215" s="238"/>
      <c r="CK215" s="238"/>
      <c r="CL215" s="238"/>
      <c r="CM215" s="238"/>
      <c r="CN215" s="238"/>
      <c r="CO215" s="238"/>
      <c r="CP215" s="238"/>
      <c r="CQ215" s="238"/>
      <c r="CR215" s="238"/>
      <c r="CS215" s="238"/>
      <c r="CT215" s="238"/>
      <c r="CU215" s="238"/>
      <c r="CV215" s="238"/>
      <c r="CW215" s="238"/>
      <c r="CX215" s="238"/>
      <c r="CY215" s="238"/>
      <c r="CZ215" s="238"/>
      <c r="DA215" s="238"/>
    </row>
    <row r="216" spans="2:105">
      <c r="B216" s="226"/>
      <c r="BP216" s="82"/>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38"/>
      <c r="CN216" s="238"/>
      <c r="CO216" s="238"/>
      <c r="CP216" s="238"/>
      <c r="CQ216" s="238"/>
      <c r="CR216" s="238"/>
      <c r="CS216" s="238"/>
      <c r="CT216" s="238"/>
      <c r="CU216" s="238"/>
      <c r="CV216" s="238"/>
      <c r="CW216" s="238"/>
      <c r="CX216" s="238"/>
      <c r="CY216" s="238"/>
      <c r="CZ216" s="238"/>
      <c r="DA216" s="238"/>
    </row>
    <row r="217" spans="2:105">
      <c r="B217" s="226"/>
      <c r="BP217" s="82"/>
      <c r="BQ217" s="238"/>
      <c r="BR217" s="238"/>
      <c r="BS217" s="238"/>
      <c r="BT217" s="238"/>
      <c r="BU217" s="238"/>
      <c r="BV217" s="238"/>
      <c r="BW217" s="238"/>
      <c r="BX217" s="238"/>
      <c r="BY217" s="238"/>
      <c r="BZ217" s="238"/>
      <c r="CA217" s="238"/>
      <c r="CB217" s="238"/>
      <c r="CC217" s="238"/>
      <c r="CD217" s="238"/>
      <c r="CE217" s="238"/>
      <c r="CF217" s="238"/>
      <c r="CG217" s="238"/>
      <c r="CH217" s="238"/>
      <c r="CI217" s="238"/>
      <c r="CJ217" s="238"/>
      <c r="CK217" s="238"/>
      <c r="CL217" s="238"/>
      <c r="CM217" s="238"/>
      <c r="CN217" s="238"/>
      <c r="CO217" s="238"/>
      <c r="CP217" s="238"/>
      <c r="CQ217" s="238"/>
      <c r="CR217" s="238"/>
      <c r="CS217" s="238"/>
      <c r="CT217" s="238"/>
      <c r="CU217" s="238"/>
      <c r="CV217" s="238"/>
      <c r="CW217" s="238"/>
      <c r="CX217" s="238"/>
      <c r="CY217" s="238"/>
      <c r="CZ217" s="238"/>
      <c r="DA217" s="238"/>
    </row>
    <row r="218" spans="2:105">
      <c r="B218" s="226"/>
      <c r="BP218" s="82"/>
      <c r="BQ218" s="238"/>
      <c r="BR218" s="238"/>
      <c r="BS218" s="238"/>
      <c r="BT218" s="238"/>
      <c r="BU218" s="238"/>
      <c r="BV218" s="238"/>
      <c r="BW218" s="238"/>
      <c r="BX218" s="238"/>
      <c r="BY218" s="238"/>
      <c r="BZ218" s="238"/>
      <c r="CA218" s="238"/>
      <c r="CB218" s="238"/>
      <c r="CC218" s="238"/>
      <c r="CD218" s="238"/>
      <c r="CE218" s="238"/>
      <c r="CF218" s="238"/>
      <c r="CG218" s="238"/>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row>
    <row r="219" spans="2:105">
      <c r="B219" s="226"/>
      <c r="BP219" s="82"/>
      <c r="BQ219" s="238"/>
      <c r="BR219" s="238"/>
      <c r="BS219" s="238"/>
      <c r="BT219" s="238"/>
      <c r="BU219" s="238"/>
      <c r="BV219" s="238"/>
      <c r="BW219" s="238"/>
      <c r="BX219" s="238"/>
      <c r="BY219" s="238"/>
      <c r="BZ219" s="238"/>
      <c r="CA219" s="238"/>
      <c r="CB219" s="238"/>
      <c r="CC219" s="238"/>
      <c r="CD219" s="238"/>
      <c r="CE219" s="238"/>
      <c r="CF219" s="238"/>
      <c r="CG219" s="238"/>
      <c r="CH219" s="238"/>
      <c r="CI219" s="238"/>
      <c r="CJ219" s="238"/>
      <c r="CK219" s="238"/>
      <c r="CL219" s="238"/>
      <c r="CM219" s="238"/>
      <c r="CN219" s="238"/>
      <c r="CO219" s="238"/>
      <c r="CP219" s="238"/>
      <c r="CQ219" s="238"/>
      <c r="CR219" s="238"/>
      <c r="CS219" s="238"/>
      <c r="CT219" s="238"/>
      <c r="CU219" s="238"/>
      <c r="CV219" s="238"/>
      <c r="CW219" s="238"/>
      <c r="CX219" s="238"/>
      <c r="CY219" s="238"/>
      <c r="CZ219" s="238"/>
      <c r="DA219" s="238"/>
    </row>
    <row r="220" spans="2:105">
      <c r="B220" s="226"/>
      <c r="BP220" s="82"/>
      <c r="BQ220" s="238"/>
      <c r="BR220" s="238"/>
      <c r="BS220" s="238"/>
      <c r="BT220" s="238"/>
      <c r="BU220" s="238"/>
      <c r="BV220" s="238"/>
      <c r="BW220" s="238"/>
      <c r="BX220" s="238"/>
      <c r="BY220" s="238"/>
      <c r="BZ220" s="238"/>
      <c r="CA220" s="238"/>
      <c r="CB220" s="238"/>
      <c r="CC220" s="238"/>
      <c r="CD220" s="238"/>
      <c r="CE220" s="238"/>
      <c r="CF220" s="238"/>
      <c r="CG220" s="238"/>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row>
    <row r="221" spans="2:105">
      <c r="B221" s="226"/>
      <c r="BP221" s="82"/>
      <c r="BQ221" s="238"/>
      <c r="BR221" s="238"/>
      <c r="BS221" s="238"/>
      <c r="BT221" s="238"/>
      <c r="BU221" s="238"/>
      <c r="BV221" s="238"/>
      <c r="BW221" s="238"/>
      <c r="BX221" s="238"/>
      <c r="BY221" s="238"/>
      <c r="BZ221" s="238"/>
      <c r="CA221" s="238"/>
      <c r="CB221" s="238"/>
      <c r="CC221" s="238"/>
      <c r="CD221" s="238"/>
      <c r="CE221" s="238"/>
      <c r="CF221" s="238"/>
      <c r="CG221" s="238"/>
      <c r="CH221" s="238"/>
      <c r="CI221" s="238"/>
      <c r="CJ221" s="238"/>
      <c r="CK221" s="238"/>
      <c r="CL221" s="238"/>
      <c r="CM221" s="238"/>
      <c r="CN221" s="238"/>
      <c r="CO221" s="238"/>
      <c r="CP221" s="238"/>
      <c r="CQ221" s="238"/>
      <c r="CR221" s="238"/>
      <c r="CS221" s="238"/>
      <c r="CT221" s="238"/>
      <c r="CU221" s="238"/>
      <c r="CV221" s="238"/>
      <c r="CW221" s="238"/>
      <c r="CX221" s="238"/>
      <c r="CY221" s="238"/>
      <c r="CZ221" s="238"/>
      <c r="DA221" s="238"/>
    </row>
    <row r="222" spans="2:105">
      <c r="B222" s="226"/>
      <c r="BP222" s="82"/>
      <c r="BQ222" s="238"/>
      <c r="BR222" s="238"/>
      <c r="BS222" s="238"/>
      <c r="BT222" s="238"/>
      <c r="BU222" s="238"/>
      <c r="BV222" s="238"/>
      <c r="BW222" s="238"/>
      <c r="BX222" s="238"/>
      <c r="BY222" s="238"/>
      <c r="BZ222" s="238"/>
      <c r="CA222" s="238"/>
      <c r="CB222" s="238"/>
      <c r="CC222" s="238"/>
      <c r="CD222" s="238"/>
      <c r="CE222" s="238"/>
      <c r="CF222" s="238"/>
      <c r="CG222" s="238"/>
      <c r="CH222" s="238"/>
      <c r="CI222" s="238"/>
      <c r="CJ222" s="238"/>
      <c r="CK222" s="238"/>
      <c r="CL222" s="238"/>
      <c r="CM222" s="238"/>
      <c r="CN222" s="238"/>
      <c r="CO222" s="238"/>
      <c r="CP222" s="238"/>
      <c r="CQ222" s="238"/>
      <c r="CR222" s="238"/>
      <c r="CS222" s="238"/>
      <c r="CT222" s="238"/>
      <c r="CU222" s="238"/>
      <c r="CV222" s="238"/>
      <c r="CW222" s="238"/>
      <c r="CX222" s="238"/>
      <c r="CY222" s="238"/>
      <c r="CZ222" s="238"/>
      <c r="DA222" s="238"/>
    </row>
    <row r="223" spans="2:105">
      <c r="B223" s="226"/>
      <c r="BP223" s="82"/>
      <c r="BQ223" s="238"/>
      <c r="BR223" s="238"/>
      <c r="BS223" s="238"/>
      <c r="BT223" s="238"/>
      <c r="BU223" s="238"/>
      <c r="BV223" s="238"/>
      <c r="BW223" s="238"/>
      <c r="BX223" s="238"/>
      <c r="BY223" s="238"/>
      <c r="BZ223" s="238"/>
      <c r="CA223" s="238"/>
      <c r="CB223" s="238"/>
      <c r="CC223" s="238"/>
      <c r="CD223" s="238"/>
      <c r="CE223" s="238"/>
      <c r="CF223" s="238"/>
      <c r="CG223" s="238"/>
      <c r="CH223" s="238"/>
      <c r="CI223" s="238"/>
      <c r="CJ223" s="238"/>
      <c r="CK223" s="238"/>
      <c r="CL223" s="238"/>
      <c r="CM223" s="238"/>
      <c r="CN223" s="238"/>
      <c r="CO223" s="238"/>
      <c r="CP223" s="238"/>
      <c r="CQ223" s="238"/>
      <c r="CR223" s="238"/>
      <c r="CS223" s="238"/>
      <c r="CT223" s="238"/>
      <c r="CU223" s="238"/>
      <c r="CV223" s="238"/>
      <c r="CW223" s="238"/>
      <c r="CX223" s="238"/>
      <c r="CY223" s="238"/>
      <c r="CZ223" s="238"/>
      <c r="DA223" s="238"/>
    </row>
    <row r="224" spans="2:105">
      <c r="B224" s="226"/>
      <c r="BP224" s="82"/>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38"/>
      <c r="CN224" s="238"/>
      <c r="CO224" s="238"/>
      <c r="CP224" s="238"/>
      <c r="CQ224" s="238"/>
      <c r="CR224" s="238"/>
      <c r="CS224" s="238"/>
      <c r="CT224" s="238"/>
      <c r="CU224" s="238"/>
      <c r="CV224" s="238"/>
      <c r="CW224" s="238"/>
      <c r="CX224" s="238"/>
      <c r="CY224" s="238"/>
      <c r="CZ224" s="238"/>
      <c r="DA224" s="238"/>
    </row>
    <row r="225" spans="2:105">
      <c r="B225" s="226"/>
      <c r="BP225" s="82"/>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row>
    <row r="226" spans="2:105">
      <c r="B226" s="226"/>
      <c r="BP226" s="82"/>
      <c r="BQ226" s="238"/>
      <c r="BR226" s="238"/>
      <c r="BS226" s="238"/>
      <c r="BT226" s="238"/>
      <c r="BU226" s="238"/>
      <c r="BV226" s="238"/>
      <c r="BW226" s="238"/>
      <c r="BX226" s="238"/>
      <c r="BY226" s="238"/>
      <c r="BZ226" s="238"/>
      <c r="CA226" s="238"/>
      <c r="CB226" s="238"/>
      <c r="CC226" s="238"/>
      <c r="CD226" s="238"/>
      <c r="CE226" s="238"/>
      <c r="CF226" s="238"/>
      <c r="CG226" s="238"/>
      <c r="CH226" s="238"/>
      <c r="CI226" s="238"/>
      <c r="CJ226" s="238"/>
      <c r="CK226" s="238"/>
      <c r="CL226" s="238"/>
      <c r="CM226" s="238"/>
      <c r="CN226" s="238"/>
      <c r="CO226" s="238"/>
      <c r="CP226" s="238"/>
      <c r="CQ226" s="238"/>
      <c r="CR226" s="238"/>
      <c r="CS226" s="238"/>
      <c r="CT226" s="238"/>
      <c r="CU226" s="238"/>
      <c r="CV226" s="238"/>
      <c r="CW226" s="238"/>
      <c r="CX226" s="238"/>
      <c r="CY226" s="238"/>
      <c r="CZ226" s="238"/>
      <c r="DA226" s="238"/>
    </row>
    <row r="227" spans="2:105">
      <c r="B227" s="226"/>
      <c r="BP227" s="82"/>
      <c r="BQ227" s="238"/>
      <c r="BR227" s="238"/>
      <c r="BS227" s="238"/>
      <c r="BT227" s="238"/>
      <c r="BU227" s="238"/>
      <c r="BV227" s="238"/>
      <c r="BW227" s="238"/>
      <c r="BX227" s="238"/>
      <c r="BY227" s="238"/>
      <c r="BZ227" s="238"/>
      <c r="CA227" s="238"/>
      <c r="CB227" s="238"/>
      <c r="CC227" s="238"/>
      <c r="CD227" s="238"/>
      <c r="CE227" s="238"/>
      <c r="CF227" s="238"/>
      <c r="CG227" s="238"/>
      <c r="CH227" s="238"/>
      <c r="CI227" s="238"/>
      <c r="CJ227" s="238"/>
      <c r="CK227" s="238"/>
      <c r="CL227" s="238"/>
      <c r="CM227" s="238"/>
      <c r="CN227" s="238"/>
      <c r="CO227" s="238"/>
      <c r="CP227" s="238"/>
      <c r="CQ227" s="238"/>
      <c r="CR227" s="238"/>
      <c r="CS227" s="238"/>
      <c r="CT227" s="238"/>
      <c r="CU227" s="238"/>
      <c r="CV227" s="238"/>
      <c r="CW227" s="238"/>
      <c r="CX227" s="238"/>
      <c r="CY227" s="238"/>
      <c r="CZ227" s="238"/>
      <c r="DA227" s="238"/>
    </row>
    <row r="228" spans="2:105">
      <c r="B228" s="226"/>
      <c r="BP228" s="82"/>
      <c r="BQ228" s="238"/>
      <c r="BR228" s="238"/>
      <c r="BS228" s="238"/>
      <c r="BT228" s="238"/>
      <c r="BU228" s="238"/>
      <c r="BV228" s="238"/>
      <c r="BW228" s="238"/>
      <c r="BX228" s="238"/>
      <c r="BY228" s="238"/>
      <c r="BZ228" s="238"/>
      <c r="CA228" s="238"/>
      <c r="CB228" s="238"/>
      <c r="CC228" s="238"/>
      <c r="CD228" s="238"/>
      <c r="CE228" s="238"/>
      <c r="CF228" s="238"/>
      <c r="CG228" s="238"/>
      <c r="CH228" s="238"/>
      <c r="CI228" s="238"/>
      <c r="CJ228" s="238"/>
      <c r="CK228" s="238"/>
      <c r="CL228" s="238"/>
      <c r="CM228" s="238"/>
      <c r="CN228" s="238"/>
      <c r="CO228" s="238"/>
      <c r="CP228" s="238"/>
      <c r="CQ228" s="238"/>
      <c r="CR228" s="238"/>
      <c r="CS228" s="238"/>
      <c r="CT228" s="238"/>
      <c r="CU228" s="238"/>
      <c r="CV228" s="238"/>
      <c r="CW228" s="238"/>
      <c r="CX228" s="238"/>
      <c r="CY228" s="238"/>
      <c r="CZ228" s="238"/>
      <c r="DA228" s="238"/>
    </row>
    <row r="229" spans="2:105">
      <c r="B229" s="226"/>
      <c r="BP229" s="82"/>
      <c r="BQ229" s="238"/>
      <c r="BR229" s="238"/>
      <c r="BS229" s="238"/>
      <c r="BT229" s="238"/>
      <c r="BU229" s="238"/>
      <c r="BV229" s="238"/>
      <c r="BW229" s="238"/>
      <c r="BX229" s="238"/>
      <c r="BY229" s="238"/>
      <c r="BZ229" s="238"/>
      <c r="CA229" s="238"/>
      <c r="CB229" s="238"/>
      <c r="CC229" s="238"/>
      <c r="CD229" s="238"/>
      <c r="CE229" s="238"/>
      <c r="CF229" s="238"/>
      <c r="CG229" s="238"/>
      <c r="CH229" s="238"/>
      <c r="CI229" s="238"/>
      <c r="CJ229" s="238"/>
      <c r="CK229" s="238"/>
      <c r="CL229" s="238"/>
      <c r="CM229" s="238"/>
      <c r="CN229" s="238"/>
      <c r="CO229" s="238"/>
      <c r="CP229" s="238"/>
      <c r="CQ229" s="238"/>
      <c r="CR229" s="238"/>
      <c r="CS229" s="238"/>
      <c r="CT229" s="238"/>
      <c r="CU229" s="238"/>
      <c r="CV229" s="238"/>
      <c r="CW229" s="238"/>
      <c r="CX229" s="238"/>
      <c r="CY229" s="238"/>
      <c r="CZ229" s="238"/>
      <c r="DA229" s="238"/>
    </row>
    <row r="230" spans="2:105">
      <c r="B230" s="226"/>
      <c r="BP230" s="82"/>
      <c r="BQ230" s="238"/>
      <c r="BR230" s="238"/>
      <c r="BS230" s="238"/>
      <c r="BT230" s="238"/>
      <c r="BU230" s="238"/>
      <c r="BV230" s="238"/>
      <c r="BW230" s="238"/>
      <c r="BX230" s="238"/>
      <c r="BY230" s="238"/>
      <c r="BZ230" s="238"/>
      <c r="CA230" s="238"/>
      <c r="CB230" s="238"/>
      <c r="CC230" s="238"/>
      <c r="CD230" s="238"/>
      <c r="CE230" s="238"/>
      <c r="CF230" s="238"/>
      <c r="CG230" s="238"/>
      <c r="CH230" s="238"/>
      <c r="CI230" s="238"/>
      <c r="CJ230" s="238"/>
      <c r="CK230" s="238"/>
      <c r="CL230" s="238"/>
      <c r="CM230" s="238"/>
      <c r="CN230" s="238"/>
      <c r="CO230" s="238"/>
      <c r="CP230" s="238"/>
      <c r="CQ230" s="238"/>
      <c r="CR230" s="238"/>
      <c r="CS230" s="238"/>
      <c r="CT230" s="238"/>
      <c r="CU230" s="238"/>
      <c r="CV230" s="238"/>
      <c r="CW230" s="238"/>
      <c r="CX230" s="238"/>
      <c r="CY230" s="238"/>
      <c r="CZ230" s="238"/>
      <c r="DA230" s="238"/>
    </row>
    <row r="231" spans="2:105">
      <c r="B231" s="226"/>
      <c r="BP231" s="82"/>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row>
    <row r="232" spans="2:105">
      <c r="B232" s="226"/>
      <c r="BP232" s="82"/>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row>
    <row r="233" spans="2:105">
      <c r="B233" s="226"/>
      <c r="BP233" s="82"/>
      <c r="BQ233" s="238"/>
      <c r="BR233" s="238"/>
      <c r="BS233" s="238"/>
      <c r="BT233" s="238"/>
      <c r="BU233" s="238"/>
      <c r="BV233" s="238"/>
      <c r="BW233" s="238"/>
      <c r="BX233" s="238"/>
      <c r="BY233" s="238"/>
      <c r="BZ233" s="238"/>
      <c r="CA233" s="238"/>
      <c r="CB233" s="238"/>
      <c r="CC233" s="238"/>
      <c r="CD233" s="238"/>
      <c r="CE233" s="238"/>
      <c r="CF233" s="238"/>
      <c r="CG233" s="238"/>
      <c r="CH233" s="238"/>
      <c r="CI233" s="238"/>
      <c r="CJ233" s="238"/>
      <c r="CK233" s="238"/>
      <c r="CL233" s="238"/>
      <c r="CM233" s="238"/>
      <c r="CN233" s="238"/>
      <c r="CO233" s="238"/>
      <c r="CP233" s="238"/>
      <c r="CQ233" s="238"/>
      <c r="CR233" s="238"/>
      <c r="CS233" s="238"/>
      <c r="CT233" s="238"/>
      <c r="CU233" s="238"/>
      <c r="CV233" s="238"/>
      <c r="CW233" s="238"/>
      <c r="CX233" s="238"/>
      <c r="CY233" s="238"/>
      <c r="CZ233" s="238"/>
      <c r="DA233" s="238"/>
    </row>
    <row r="234" spans="2:105">
      <c r="B234" s="226"/>
      <c r="BP234" s="82"/>
      <c r="BQ234" s="238"/>
      <c r="BR234" s="238"/>
      <c r="BS234" s="238"/>
      <c r="BT234" s="238"/>
      <c r="BU234" s="238"/>
      <c r="BV234" s="238"/>
      <c r="BW234" s="238"/>
      <c r="BX234" s="238"/>
      <c r="BY234" s="238"/>
      <c r="BZ234" s="238"/>
      <c r="CA234" s="238"/>
      <c r="CB234" s="238"/>
      <c r="CC234" s="238"/>
      <c r="CD234" s="238"/>
      <c r="CE234" s="238"/>
      <c r="CF234" s="238"/>
      <c r="CG234" s="238"/>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row>
    <row r="235" spans="2:105">
      <c r="B235" s="226"/>
      <c r="BP235" s="82"/>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38"/>
      <c r="CN235" s="238"/>
      <c r="CO235" s="238"/>
      <c r="CP235" s="238"/>
      <c r="CQ235" s="238"/>
      <c r="CR235" s="238"/>
      <c r="CS235" s="238"/>
      <c r="CT235" s="238"/>
      <c r="CU235" s="238"/>
      <c r="CV235" s="238"/>
      <c r="CW235" s="238"/>
      <c r="CX235" s="238"/>
      <c r="CY235" s="238"/>
      <c r="CZ235" s="238"/>
      <c r="DA235" s="238"/>
    </row>
    <row r="236" spans="2:105">
      <c r="B236" s="226"/>
      <c r="BP236" s="82"/>
      <c r="BQ236" s="238"/>
      <c r="BR236" s="238"/>
      <c r="BS236" s="238"/>
      <c r="BT236" s="238"/>
      <c r="BU236" s="238"/>
      <c r="BV236" s="238"/>
      <c r="BW236" s="238"/>
      <c r="BX236" s="238"/>
      <c r="BY236" s="238"/>
      <c r="BZ236" s="238"/>
      <c r="CA236" s="238"/>
      <c r="CB236" s="238"/>
      <c r="CC236" s="238"/>
      <c r="CD236" s="238"/>
      <c r="CE236" s="238"/>
      <c r="CF236" s="238"/>
      <c r="CG236" s="238"/>
      <c r="CH236" s="238"/>
      <c r="CI236" s="238"/>
      <c r="CJ236" s="238"/>
      <c r="CK236" s="238"/>
      <c r="CL236" s="238"/>
      <c r="CM236" s="238"/>
      <c r="CN236" s="238"/>
      <c r="CO236" s="238"/>
      <c r="CP236" s="238"/>
      <c r="CQ236" s="238"/>
      <c r="CR236" s="238"/>
      <c r="CS236" s="238"/>
      <c r="CT236" s="238"/>
      <c r="CU236" s="238"/>
      <c r="CV236" s="238"/>
      <c r="CW236" s="238"/>
      <c r="CX236" s="238"/>
      <c r="CY236" s="238"/>
      <c r="CZ236" s="238"/>
      <c r="DA236" s="238"/>
    </row>
    <row r="237" spans="2:105">
      <c r="B237" s="226"/>
      <c r="BP237" s="82"/>
      <c r="BQ237" s="238"/>
      <c r="BR237" s="238"/>
      <c r="BS237" s="238"/>
      <c r="BT237" s="238"/>
      <c r="BU237" s="238"/>
      <c r="BV237" s="238"/>
      <c r="BW237" s="238"/>
      <c r="BX237" s="238"/>
      <c r="BY237" s="238"/>
      <c r="BZ237" s="238"/>
      <c r="CA237" s="238"/>
      <c r="CB237" s="238"/>
      <c r="CC237" s="238"/>
      <c r="CD237" s="238"/>
      <c r="CE237" s="238"/>
      <c r="CF237" s="238"/>
      <c r="CG237" s="238"/>
      <c r="CH237" s="238"/>
      <c r="CI237" s="238"/>
      <c r="CJ237" s="238"/>
      <c r="CK237" s="238"/>
      <c r="CL237" s="238"/>
      <c r="CM237" s="238"/>
      <c r="CN237" s="238"/>
      <c r="CO237" s="238"/>
      <c r="CP237" s="238"/>
      <c r="CQ237" s="238"/>
      <c r="CR237" s="238"/>
      <c r="CS237" s="238"/>
      <c r="CT237" s="238"/>
      <c r="CU237" s="238"/>
      <c r="CV237" s="238"/>
      <c r="CW237" s="238"/>
      <c r="CX237" s="238"/>
      <c r="CY237" s="238"/>
      <c r="CZ237" s="238"/>
      <c r="DA237" s="238"/>
    </row>
    <row r="238" spans="2:105">
      <c r="B238" s="226"/>
      <c r="BP238" s="82"/>
      <c r="BQ238" s="238"/>
      <c r="BR238" s="238"/>
      <c r="BS238" s="238"/>
      <c r="BT238" s="238"/>
      <c r="BU238" s="238"/>
      <c r="BV238" s="238"/>
      <c r="BW238" s="238"/>
      <c r="BX238" s="238"/>
      <c r="BY238" s="238"/>
      <c r="BZ238" s="238"/>
      <c r="CA238" s="238"/>
      <c r="CB238" s="238"/>
      <c r="CC238" s="238"/>
      <c r="CD238" s="238"/>
      <c r="CE238" s="238"/>
      <c r="CF238" s="238"/>
      <c r="CG238" s="238"/>
      <c r="CH238" s="238"/>
      <c r="CI238" s="238"/>
      <c r="CJ238" s="238"/>
      <c r="CK238" s="238"/>
      <c r="CL238" s="238"/>
      <c r="CM238" s="238"/>
      <c r="CN238" s="238"/>
      <c r="CO238" s="238"/>
      <c r="CP238" s="238"/>
      <c r="CQ238" s="238"/>
      <c r="CR238" s="238"/>
      <c r="CS238" s="238"/>
      <c r="CT238" s="238"/>
      <c r="CU238" s="238"/>
      <c r="CV238" s="238"/>
      <c r="CW238" s="238"/>
      <c r="CX238" s="238"/>
      <c r="CY238" s="238"/>
      <c r="CZ238" s="238"/>
      <c r="DA238" s="238"/>
    </row>
    <row r="239" spans="2:105">
      <c r="B239" s="226"/>
      <c r="BP239" s="82"/>
      <c r="BQ239" s="238"/>
      <c r="BR239" s="238"/>
      <c r="BS239" s="238"/>
      <c r="BT239" s="238"/>
      <c r="BU239" s="238"/>
      <c r="BV239" s="238"/>
      <c r="BW239" s="238"/>
      <c r="BX239" s="238"/>
      <c r="BY239" s="238"/>
      <c r="BZ239" s="238"/>
      <c r="CA239" s="238"/>
      <c r="CB239" s="238"/>
      <c r="CC239" s="238"/>
      <c r="CD239" s="238"/>
      <c r="CE239" s="238"/>
      <c r="CF239" s="238"/>
      <c r="CG239" s="238"/>
      <c r="CH239" s="238"/>
      <c r="CI239" s="238"/>
      <c r="CJ239" s="238"/>
      <c r="CK239" s="238"/>
      <c r="CL239" s="238"/>
      <c r="CM239" s="238"/>
      <c r="CN239" s="238"/>
      <c r="CO239" s="238"/>
      <c r="CP239" s="238"/>
      <c r="CQ239" s="238"/>
      <c r="CR239" s="238"/>
      <c r="CS239" s="238"/>
      <c r="CT239" s="238"/>
      <c r="CU239" s="238"/>
      <c r="CV239" s="238"/>
      <c r="CW239" s="238"/>
      <c r="CX239" s="238"/>
      <c r="CY239" s="238"/>
      <c r="CZ239" s="238"/>
      <c r="DA239" s="238"/>
    </row>
    <row r="240" spans="2:105">
      <c r="B240" s="226"/>
      <c r="BP240" s="82"/>
      <c r="BQ240" s="238"/>
      <c r="BR240" s="238"/>
      <c r="BS240" s="238"/>
      <c r="BT240" s="238"/>
      <c r="BU240" s="238"/>
      <c r="BV240" s="238"/>
      <c r="BW240" s="238"/>
      <c r="BX240" s="238"/>
      <c r="BY240" s="238"/>
      <c r="BZ240" s="238"/>
      <c r="CA240" s="238"/>
      <c r="CB240" s="238"/>
      <c r="CC240" s="238"/>
      <c r="CD240" s="238"/>
      <c r="CE240" s="238"/>
      <c r="CF240" s="238"/>
      <c r="CG240" s="238"/>
      <c r="CH240" s="238"/>
      <c r="CI240" s="238"/>
      <c r="CJ240" s="238"/>
      <c r="CK240" s="238"/>
      <c r="CL240" s="238"/>
      <c r="CM240" s="238"/>
      <c r="CN240" s="238"/>
      <c r="CO240" s="238"/>
      <c r="CP240" s="238"/>
      <c r="CQ240" s="238"/>
      <c r="CR240" s="238"/>
      <c r="CS240" s="238"/>
      <c r="CT240" s="238"/>
      <c r="CU240" s="238"/>
      <c r="CV240" s="238"/>
      <c r="CW240" s="238"/>
      <c r="CX240" s="238"/>
      <c r="CY240" s="238"/>
      <c r="CZ240" s="238"/>
      <c r="DA240" s="238"/>
    </row>
    <row r="241" spans="2:105">
      <c r="B241" s="226"/>
      <c r="BP241" s="82"/>
      <c r="BQ241" s="238"/>
      <c r="BR241" s="238"/>
      <c r="BS241" s="238"/>
      <c r="BT241" s="238"/>
      <c r="BU241" s="238"/>
      <c r="BV241" s="238"/>
      <c r="BW241" s="238"/>
      <c r="BX241" s="238"/>
      <c r="BY241" s="238"/>
      <c r="BZ241" s="238"/>
      <c r="CA241" s="238"/>
      <c r="CB241" s="238"/>
      <c r="CC241" s="238"/>
      <c r="CD241" s="238"/>
      <c r="CE241" s="238"/>
      <c r="CF241" s="238"/>
      <c r="CG241" s="238"/>
      <c r="CH241" s="238"/>
      <c r="CI241" s="238"/>
      <c r="CJ241" s="238"/>
      <c r="CK241" s="238"/>
      <c r="CL241" s="238"/>
      <c r="CM241" s="238"/>
      <c r="CN241" s="238"/>
      <c r="CO241" s="238"/>
      <c r="CP241" s="238"/>
      <c r="CQ241" s="238"/>
      <c r="CR241" s="238"/>
      <c r="CS241" s="238"/>
      <c r="CT241" s="238"/>
      <c r="CU241" s="238"/>
      <c r="CV241" s="238"/>
      <c r="CW241" s="238"/>
      <c r="CX241" s="238"/>
      <c r="CY241" s="238"/>
      <c r="CZ241" s="238"/>
      <c r="DA241" s="238"/>
    </row>
    <row r="242" spans="2:105">
      <c r="B242" s="226"/>
      <c r="BP242" s="82"/>
      <c r="BQ242" s="238"/>
      <c r="BR242" s="238"/>
      <c r="BS242" s="238"/>
      <c r="BT242" s="238"/>
      <c r="BU242" s="238"/>
      <c r="BV242" s="238"/>
      <c r="BW242" s="238"/>
      <c r="BX242" s="238"/>
      <c r="BY242" s="238"/>
      <c r="BZ242" s="238"/>
      <c r="CA242" s="238"/>
      <c r="CB242" s="238"/>
      <c r="CC242" s="238"/>
      <c r="CD242" s="238"/>
      <c r="CE242" s="238"/>
      <c r="CF242" s="238"/>
      <c r="CG242" s="238"/>
      <c r="CH242" s="238"/>
      <c r="CI242" s="238"/>
      <c r="CJ242" s="238"/>
      <c r="CK242" s="238"/>
      <c r="CL242" s="238"/>
      <c r="CM242" s="238"/>
      <c r="CN242" s="238"/>
      <c r="CO242" s="238"/>
      <c r="CP242" s="238"/>
      <c r="CQ242" s="238"/>
      <c r="CR242" s="238"/>
      <c r="CS242" s="238"/>
      <c r="CT242" s="238"/>
      <c r="CU242" s="238"/>
      <c r="CV242" s="238"/>
      <c r="CW242" s="238"/>
      <c r="CX242" s="238"/>
      <c r="CY242" s="238"/>
      <c r="CZ242" s="238"/>
      <c r="DA242" s="238"/>
    </row>
    <row r="243" spans="2:105">
      <c r="B243" s="226"/>
      <c r="BP243" s="82"/>
      <c r="BQ243" s="238"/>
      <c r="BR243" s="238"/>
      <c r="BS243" s="238"/>
      <c r="BT243" s="238"/>
      <c r="BU243" s="238"/>
      <c r="BV243" s="238"/>
      <c r="BW243" s="238"/>
      <c r="BX243" s="238"/>
      <c r="BY243" s="238"/>
      <c r="BZ243" s="238"/>
      <c r="CA243" s="238"/>
      <c r="CB243" s="238"/>
      <c r="CC243" s="238"/>
      <c r="CD243" s="238"/>
      <c r="CE243" s="238"/>
      <c r="CF243" s="238"/>
      <c r="CG243" s="238"/>
      <c r="CH243" s="238"/>
      <c r="CI243" s="238"/>
      <c r="CJ243" s="238"/>
      <c r="CK243" s="238"/>
      <c r="CL243" s="238"/>
      <c r="CM243" s="238"/>
      <c r="CN243" s="238"/>
      <c r="CO243" s="238"/>
      <c r="CP243" s="238"/>
      <c r="CQ243" s="238"/>
      <c r="CR243" s="238"/>
      <c r="CS243" s="238"/>
      <c r="CT243" s="238"/>
      <c r="CU243" s="238"/>
      <c r="CV243" s="238"/>
      <c r="CW243" s="238"/>
      <c r="CX243" s="238"/>
      <c r="CY243" s="238"/>
      <c r="CZ243" s="238"/>
      <c r="DA243" s="238"/>
    </row>
    <row r="244" spans="2:105">
      <c r="B244" s="226"/>
      <c r="BP244" s="82"/>
      <c r="BQ244" s="238"/>
      <c r="BR244" s="238"/>
      <c r="BS244" s="238"/>
      <c r="BT244" s="238"/>
      <c r="BU244" s="238"/>
      <c r="BV244" s="238"/>
      <c r="BW244" s="238"/>
      <c r="BX244" s="238"/>
      <c r="BY244" s="238"/>
      <c r="BZ244" s="238"/>
      <c r="CA244" s="238"/>
      <c r="CB244" s="238"/>
      <c r="CC244" s="238"/>
      <c r="CD244" s="238"/>
      <c r="CE244" s="238"/>
      <c r="CF244" s="238"/>
      <c r="CG244" s="238"/>
      <c r="CH244" s="238"/>
      <c r="CI244" s="238"/>
      <c r="CJ244" s="238"/>
      <c r="CK244" s="238"/>
      <c r="CL244" s="238"/>
      <c r="CM244" s="238"/>
      <c r="CN244" s="238"/>
      <c r="CO244" s="238"/>
      <c r="CP244" s="238"/>
      <c r="CQ244" s="238"/>
      <c r="CR244" s="238"/>
      <c r="CS244" s="238"/>
      <c r="CT244" s="238"/>
      <c r="CU244" s="238"/>
      <c r="CV244" s="238"/>
      <c r="CW244" s="238"/>
      <c r="CX244" s="238"/>
      <c r="CY244" s="238"/>
      <c r="CZ244" s="238"/>
      <c r="DA244" s="238"/>
    </row>
    <row r="245" spans="2:105">
      <c r="B245" s="226"/>
      <c r="BP245" s="82"/>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row>
    <row r="246" spans="2:105">
      <c r="B246" s="226"/>
      <c r="BP246" s="82"/>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row>
    <row r="247" spans="2:105">
      <c r="B247" s="226"/>
      <c r="BP247" s="82"/>
      <c r="BQ247" s="238"/>
      <c r="BR247" s="238"/>
      <c r="BS247" s="238"/>
      <c r="BT247" s="238"/>
      <c r="BU247" s="238"/>
      <c r="BV247" s="238"/>
      <c r="BW247" s="238"/>
      <c r="BX247" s="238"/>
      <c r="BY247" s="238"/>
      <c r="BZ247" s="238"/>
      <c r="CA247" s="238"/>
      <c r="CB247" s="238"/>
      <c r="CC247" s="238"/>
      <c r="CD247" s="238"/>
      <c r="CE247" s="238"/>
      <c r="CF247" s="238"/>
      <c r="CG247" s="238"/>
      <c r="CH247" s="238"/>
      <c r="CI247" s="238"/>
      <c r="CJ247" s="238"/>
      <c r="CK247" s="238"/>
      <c r="CL247" s="238"/>
      <c r="CM247" s="238"/>
      <c r="CN247" s="238"/>
      <c r="CO247" s="238"/>
      <c r="CP247" s="238"/>
      <c r="CQ247" s="238"/>
      <c r="CR247" s="238"/>
      <c r="CS247" s="238"/>
      <c r="CT247" s="238"/>
      <c r="CU247" s="238"/>
      <c r="CV247" s="238"/>
      <c r="CW247" s="238"/>
      <c r="CX247" s="238"/>
      <c r="CY247" s="238"/>
      <c r="CZ247" s="238"/>
      <c r="DA247" s="238"/>
    </row>
    <row r="248" spans="2:105">
      <c r="B248" s="226"/>
      <c r="BP248" s="82"/>
      <c r="BQ248" s="238"/>
      <c r="BR248" s="238"/>
      <c r="BS248" s="238"/>
      <c r="BT248" s="238"/>
      <c r="BU248" s="238"/>
      <c r="BV248" s="238"/>
      <c r="BW248" s="238"/>
      <c r="BX248" s="238"/>
      <c r="BY248" s="238"/>
      <c r="BZ248" s="238"/>
      <c r="CA248" s="238"/>
      <c r="CB248" s="238"/>
      <c r="CC248" s="238"/>
      <c r="CD248" s="238"/>
      <c r="CE248" s="238"/>
      <c r="CF248" s="238"/>
      <c r="CG248" s="238"/>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row>
    <row r="249" spans="2:105">
      <c r="B249" s="226"/>
      <c r="BP249" s="82"/>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row>
    <row r="250" spans="2:105">
      <c r="B250" s="226"/>
      <c r="BP250" s="82"/>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row>
    <row r="251" spans="2:105">
      <c r="B251" s="226"/>
      <c r="BP251" s="82"/>
      <c r="BQ251" s="238"/>
      <c r="BR251" s="238"/>
      <c r="BS251" s="238"/>
      <c r="BT251" s="238"/>
      <c r="BU251" s="238"/>
      <c r="BV251" s="238"/>
      <c r="BW251" s="238"/>
      <c r="BX251" s="238"/>
      <c r="BY251" s="238"/>
      <c r="BZ251" s="238"/>
      <c r="CA251" s="238"/>
      <c r="CB251" s="238"/>
      <c r="CC251" s="238"/>
      <c r="CD251" s="238"/>
      <c r="CE251" s="238"/>
      <c r="CF251" s="238"/>
      <c r="CG251" s="238"/>
      <c r="CH251" s="238"/>
      <c r="CI251" s="238"/>
      <c r="CJ251" s="238"/>
      <c r="CK251" s="238"/>
      <c r="CL251" s="238"/>
      <c r="CM251" s="238"/>
      <c r="CN251" s="238"/>
      <c r="CO251" s="238"/>
      <c r="CP251" s="238"/>
      <c r="CQ251" s="238"/>
      <c r="CR251" s="238"/>
      <c r="CS251" s="238"/>
      <c r="CT251" s="238"/>
      <c r="CU251" s="238"/>
      <c r="CV251" s="238"/>
      <c r="CW251" s="238"/>
      <c r="CX251" s="238"/>
      <c r="CY251" s="238"/>
      <c r="CZ251" s="238"/>
      <c r="DA251" s="238"/>
    </row>
    <row r="252" spans="2:105">
      <c r="B252" s="226"/>
      <c r="BP252" s="82"/>
      <c r="BQ252" s="238"/>
      <c r="BR252" s="238"/>
      <c r="BS252" s="238"/>
      <c r="BT252" s="238"/>
      <c r="BU252" s="238"/>
      <c r="BV252" s="238"/>
      <c r="BW252" s="238"/>
      <c r="BX252" s="238"/>
      <c r="BY252" s="238"/>
      <c r="BZ252" s="238"/>
      <c r="CA252" s="238"/>
      <c r="CB252" s="238"/>
      <c r="CC252" s="238"/>
      <c r="CD252" s="238"/>
      <c r="CE252" s="238"/>
      <c r="CF252" s="238"/>
      <c r="CG252" s="238"/>
      <c r="CH252" s="238"/>
      <c r="CI252" s="238"/>
      <c r="CJ252" s="238"/>
      <c r="CK252" s="238"/>
      <c r="CL252" s="238"/>
      <c r="CM252" s="238"/>
      <c r="CN252" s="238"/>
      <c r="CO252" s="238"/>
      <c r="CP252" s="238"/>
      <c r="CQ252" s="238"/>
      <c r="CR252" s="238"/>
      <c r="CS252" s="238"/>
      <c r="CT252" s="238"/>
      <c r="CU252" s="238"/>
      <c r="CV252" s="238"/>
      <c r="CW252" s="238"/>
      <c r="CX252" s="238"/>
      <c r="CY252" s="238"/>
      <c r="CZ252" s="238"/>
      <c r="DA252" s="238"/>
    </row>
    <row r="253" spans="2:105">
      <c r="B253" s="226"/>
      <c r="BP253" s="82"/>
      <c r="BQ253" s="238"/>
      <c r="BR253" s="238"/>
      <c r="BS253" s="238"/>
      <c r="BT253" s="238"/>
      <c r="BU253" s="238"/>
      <c r="BV253" s="238"/>
      <c r="BW253" s="238"/>
      <c r="BX253" s="238"/>
      <c r="BY253" s="238"/>
      <c r="BZ253" s="238"/>
      <c r="CA253" s="238"/>
      <c r="CB253" s="238"/>
      <c r="CC253" s="238"/>
      <c r="CD253" s="238"/>
      <c r="CE253" s="238"/>
      <c r="CF253" s="238"/>
      <c r="CG253" s="238"/>
      <c r="CH253" s="238"/>
      <c r="CI253" s="238"/>
      <c r="CJ253" s="238"/>
      <c r="CK253" s="238"/>
      <c r="CL253" s="238"/>
      <c r="CM253" s="238"/>
      <c r="CN253" s="238"/>
      <c r="CO253" s="238"/>
      <c r="CP253" s="238"/>
      <c r="CQ253" s="238"/>
      <c r="CR253" s="238"/>
      <c r="CS253" s="238"/>
      <c r="CT253" s="238"/>
      <c r="CU253" s="238"/>
      <c r="CV253" s="238"/>
      <c r="CW253" s="238"/>
      <c r="CX253" s="238"/>
      <c r="CY253" s="238"/>
      <c r="CZ253" s="238"/>
      <c r="DA253" s="238"/>
    </row>
    <row r="254" spans="2:105">
      <c r="B254" s="226"/>
      <c r="BP254" s="82"/>
      <c r="BQ254" s="238"/>
      <c r="BR254" s="238"/>
      <c r="BS254" s="238"/>
      <c r="BT254" s="238"/>
      <c r="BU254" s="238"/>
      <c r="BV254" s="238"/>
      <c r="BW254" s="238"/>
      <c r="BX254" s="238"/>
      <c r="BY254" s="238"/>
      <c r="BZ254" s="238"/>
      <c r="CA254" s="238"/>
      <c r="CB254" s="238"/>
      <c r="CC254" s="238"/>
      <c r="CD254" s="238"/>
      <c r="CE254" s="238"/>
      <c r="CF254" s="238"/>
      <c r="CG254" s="238"/>
      <c r="CH254" s="238"/>
      <c r="CI254" s="238"/>
      <c r="CJ254" s="238"/>
      <c r="CK254" s="238"/>
      <c r="CL254" s="238"/>
      <c r="CM254" s="238"/>
      <c r="CN254" s="238"/>
      <c r="CO254" s="238"/>
      <c r="CP254" s="238"/>
      <c r="CQ254" s="238"/>
      <c r="CR254" s="238"/>
      <c r="CS254" s="238"/>
      <c r="CT254" s="238"/>
      <c r="CU254" s="238"/>
      <c r="CV254" s="238"/>
      <c r="CW254" s="238"/>
      <c r="CX254" s="238"/>
      <c r="CY254" s="238"/>
      <c r="CZ254" s="238"/>
      <c r="DA254" s="238"/>
    </row>
    <row r="255" spans="2:105">
      <c r="B255" s="226"/>
      <c r="BP255" s="82"/>
      <c r="BQ255" s="238"/>
      <c r="BR255" s="238"/>
      <c r="BS255" s="238"/>
      <c r="BT255" s="238"/>
      <c r="BU255" s="238"/>
      <c r="BV255" s="238"/>
      <c r="BW255" s="238"/>
      <c r="BX255" s="238"/>
      <c r="BY255" s="238"/>
      <c r="BZ255" s="238"/>
      <c r="CA255" s="238"/>
      <c r="CB255" s="238"/>
      <c r="CC255" s="238"/>
      <c r="CD255" s="238"/>
      <c r="CE255" s="238"/>
      <c r="CF255" s="238"/>
      <c r="CG255" s="238"/>
      <c r="CH255" s="238"/>
      <c r="CI255" s="238"/>
      <c r="CJ255" s="238"/>
      <c r="CK255" s="238"/>
      <c r="CL255" s="238"/>
      <c r="CM255" s="238"/>
      <c r="CN255" s="238"/>
      <c r="CO255" s="238"/>
      <c r="CP255" s="238"/>
      <c r="CQ255" s="238"/>
      <c r="CR255" s="238"/>
      <c r="CS255" s="238"/>
      <c r="CT255" s="238"/>
      <c r="CU255" s="238"/>
      <c r="CV255" s="238"/>
      <c r="CW255" s="238"/>
      <c r="CX255" s="238"/>
      <c r="CY255" s="238"/>
      <c r="CZ255" s="238"/>
      <c r="DA255" s="238"/>
    </row>
    <row r="256" spans="2:105">
      <c r="B256" s="226"/>
      <c r="BP256" s="82"/>
      <c r="BQ256" s="238"/>
      <c r="BR256" s="238"/>
      <c r="BS256" s="238"/>
      <c r="BT256" s="238"/>
      <c r="BU256" s="238"/>
      <c r="BV256" s="238"/>
      <c r="BW256" s="238"/>
      <c r="BX256" s="238"/>
      <c r="BY256" s="238"/>
      <c r="BZ256" s="238"/>
      <c r="CA256" s="238"/>
      <c r="CB256" s="238"/>
      <c r="CC256" s="238"/>
      <c r="CD256" s="238"/>
      <c r="CE256" s="238"/>
      <c r="CF256" s="238"/>
      <c r="CG256" s="238"/>
      <c r="CH256" s="238"/>
      <c r="CI256" s="238"/>
      <c r="CJ256" s="238"/>
      <c r="CK256" s="238"/>
      <c r="CL256" s="238"/>
      <c r="CM256" s="238"/>
      <c r="CN256" s="238"/>
      <c r="CO256" s="238"/>
      <c r="CP256" s="238"/>
      <c r="CQ256" s="238"/>
      <c r="CR256" s="238"/>
      <c r="CS256" s="238"/>
      <c r="CT256" s="238"/>
      <c r="CU256" s="238"/>
      <c r="CV256" s="238"/>
      <c r="CW256" s="238"/>
      <c r="CX256" s="238"/>
      <c r="CY256" s="238"/>
      <c r="CZ256" s="238"/>
      <c r="DA256" s="238"/>
    </row>
    <row r="257" spans="2:105">
      <c r="B257" s="226"/>
      <c r="BP257" s="82"/>
      <c r="BQ257" s="238"/>
      <c r="BR257" s="238"/>
      <c r="BS257" s="238"/>
      <c r="BT257" s="238"/>
      <c r="BU257" s="238"/>
      <c r="BV257" s="238"/>
      <c r="BW257" s="238"/>
      <c r="BX257" s="238"/>
      <c r="BY257" s="238"/>
      <c r="BZ257" s="238"/>
      <c r="CA257" s="238"/>
      <c r="CB257" s="238"/>
      <c r="CC257" s="238"/>
      <c r="CD257" s="238"/>
      <c r="CE257" s="238"/>
      <c r="CF257" s="238"/>
      <c r="CG257" s="238"/>
      <c r="CH257" s="238"/>
      <c r="CI257" s="238"/>
      <c r="CJ257" s="238"/>
      <c r="CK257" s="238"/>
      <c r="CL257" s="238"/>
      <c r="CM257" s="238"/>
      <c r="CN257" s="238"/>
      <c r="CO257" s="238"/>
      <c r="CP257" s="238"/>
      <c r="CQ257" s="238"/>
      <c r="CR257" s="238"/>
      <c r="CS257" s="238"/>
      <c r="CT257" s="238"/>
      <c r="CU257" s="238"/>
      <c r="CV257" s="238"/>
      <c r="CW257" s="238"/>
      <c r="CX257" s="238"/>
      <c r="CY257" s="238"/>
      <c r="CZ257" s="238"/>
      <c r="DA257" s="238"/>
    </row>
    <row r="258" spans="2:105">
      <c r="B258" s="226"/>
      <c r="BP258" s="82"/>
      <c r="BQ258" s="238"/>
      <c r="BR258" s="238"/>
      <c r="BS258" s="238"/>
      <c r="BT258" s="238"/>
      <c r="BU258" s="238"/>
      <c r="BV258" s="238"/>
      <c r="BW258" s="238"/>
      <c r="BX258" s="238"/>
      <c r="BY258" s="238"/>
      <c r="BZ258" s="238"/>
      <c r="CA258" s="238"/>
      <c r="CB258" s="238"/>
      <c r="CC258" s="238"/>
      <c r="CD258" s="238"/>
      <c r="CE258" s="238"/>
      <c r="CF258" s="238"/>
      <c r="CG258" s="238"/>
      <c r="CH258" s="238"/>
      <c r="CI258" s="238"/>
      <c r="CJ258" s="238"/>
      <c r="CK258" s="238"/>
      <c r="CL258" s="238"/>
      <c r="CM258" s="238"/>
      <c r="CN258" s="238"/>
      <c r="CO258" s="238"/>
      <c r="CP258" s="238"/>
      <c r="CQ258" s="238"/>
      <c r="CR258" s="238"/>
      <c r="CS258" s="238"/>
      <c r="CT258" s="238"/>
      <c r="CU258" s="238"/>
      <c r="CV258" s="238"/>
      <c r="CW258" s="238"/>
      <c r="CX258" s="238"/>
      <c r="CY258" s="238"/>
      <c r="CZ258" s="238"/>
      <c r="DA258" s="238"/>
    </row>
    <row r="259" spans="2:105">
      <c r="B259" s="226"/>
      <c r="BP259" s="82"/>
      <c r="BQ259" s="238"/>
      <c r="BR259" s="238"/>
      <c r="BS259" s="238"/>
      <c r="BT259" s="238"/>
      <c r="BU259" s="238"/>
      <c r="BV259" s="238"/>
      <c r="BW259" s="238"/>
      <c r="BX259" s="238"/>
      <c r="BY259" s="238"/>
      <c r="BZ259" s="238"/>
      <c r="CA259" s="238"/>
      <c r="CB259" s="238"/>
      <c r="CC259" s="238"/>
      <c r="CD259" s="238"/>
      <c r="CE259" s="238"/>
      <c r="CF259" s="238"/>
      <c r="CG259" s="238"/>
      <c r="CH259" s="238"/>
      <c r="CI259" s="238"/>
      <c r="CJ259" s="238"/>
      <c r="CK259" s="238"/>
      <c r="CL259" s="238"/>
      <c r="CM259" s="238"/>
      <c r="CN259" s="238"/>
      <c r="CO259" s="238"/>
      <c r="CP259" s="238"/>
      <c r="CQ259" s="238"/>
      <c r="CR259" s="238"/>
      <c r="CS259" s="238"/>
      <c r="CT259" s="238"/>
      <c r="CU259" s="238"/>
      <c r="CV259" s="238"/>
      <c r="CW259" s="238"/>
      <c r="CX259" s="238"/>
      <c r="CY259" s="238"/>
      <c r="CZ259" s="238"/>
      <c r="DA259" s="238"/>
    </row>
    <row r="260" spans="2:105">
      <c r="B260" s="226"/>
      <c r="BP260" s="82"/>
      <c r="BQ260" s="238"/>
      <c r="BR260" s="238"/>
      <c r="BS260" s="238"/>
      <c r="BT260" s="238"/>
      <c r="BU260" s="238"/>
      <c r="BV260" s="238"/>
      <c r="BW260" s="238"/>
      <c r="BX260" s="238"/>
      <c r="BY260" s="238"/>
      <c r="BZ260" s="238"/>
      <c r="CA260" s="238"/>
      <c r="CB260" s="238"/>
      <c r="CC260" s="238"/>
      <c r="CD260" s="238"/>
      <c r="CE260" s="238"/>
      <c r="CF260" s="238"/>
      <c r="CG260" s="238"/>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row>
    <row r="261" spans="2:105">
      <c r="B261" s="226"/>
      <c r="BP261" s="82"/>
      <c r="BQ261" s="238"/>
      <c r="BR261" s="238"/>
      <c r="BS261" s="238"/>
      <c r="BT261" s="238"/>
      <c r="BU261" s="238"/>
      <c r="BV261" s="238"/>
      <c r="BW261" s="238"/>
      <c r="BX261" s="238"/>
      <c r="BY261" s="238"/>
      <c r="BZ261" s="238"/>
      <c r="CA261" s="238"/>
      <c r="CB261" s="238"/>
      <c r="CC261" s="238"/>
      <c r="CD261" s="238"/>
      <c r="CE261" s="238"/>
      <c r="CF261" s="238"/>
      <c r="CG261" s="238"/>
      <c r="CH261" s="238"/>
      <c r="CI261" s="238"/>
      <c r="CJ261" s="238"/>
      <c r="CK261" s="238"/>
      <c r="CL261" s="238"/>
      <c r="CM261" s="238"/>
      <c r="CN261" s="238"/>
      <c r="CO261" s="238"/>
      <c r="CP261" s="238"/>
      <c r="CQ261" s="238"/>
      <c r="CR261" s="238"/>
      <c r="CS261" s="238"/>
      <c r="CT261" s="238"/>
      <c r="CU261" s="238"/>
      <c r="CV261" s="238"/>
      <c r="CW261" s="238"/>
      <c r="CX261" s="238"/>
      <c r="CY261" s="238"/>
      <c r="CZ261" s="238"/>
      <c r="DA261" s="238"/>
    </row>
    <row r="262" spans="2:105">
      <c r="B262" s="226"/>
      <c r="BP262" s="82"/>
      <c r="BQ262" s="238"/>
      <c r="BR262" s="238"/>
      <c r="BS262" s="238"/>
      <c r="BT262" s="238"/>
      <c r="BU262" s="238"/>
      <c r="BV262" s="238"/>
      <c r="BW262" s="238"/>
      <c r="BX262" s="238"/>
      <c r="BY262" s="238"/>
      <c r="BZ262" s="238"/>
      <c r="CA262" s="238"/>
      <c r="CB262" s="238"/>
      <c r="CC262" s="238"/>
      <c r="CD262" s="238"/>
      <c r="CE262" s="238"/>
      <c r="CF262" s="238"/>
      <c r="CG262" s="238"/>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row>
    <row r="263" spans="2:105">
      <c r="B263" s="226"/>
      <c r="BP263" s="82"/>
      <c r="BQ263" s="238"/>
      <c r="BR263" s="238"/>
      <c r="BS263" s="238"/>
      <c r="BT263" s="238"/>
      <c r="BU263" s="238"/>
      <c r="BV263" s="238"/>
      <c r="BW263" s="238"/>
      <c r="BX263" s="238"/>
      <c r="BY263" s="238"/>
      <c r="BZ263" s="238"/>
      <c r="CA263" s="238"/>
      <c r="CB263" s="238"/>
      <c r="CC263" s="238"/>
      <c r="CD263" s="238"/>
      <c r="CE263" s="238"/>
      <c r="CF263" s="238"/>
      <c r="CG263" s="238"/>
      <c r="CH263" s="238"/>
      <c r="CI263" s="238"/>
      <c r="CJ263" s="238"/>
      <c r="CK263" s="238"/>
      <c r="CL263" s="238"/>
      <c r="CM263" s="238"/>
      <c r="CN263" s="238"/>
      <c r="CO263" s="238"/>
      <c r="CP263" s="238"/>
      <c r="CQ263" s="238"/>
      <c r="CR263" s="238"/>
      <c r="CS263" s="238"/>
      <c r="CT263" s="238"/>
      <c r="CU263" s="238"/>
      <c r="CV263" s="238"/>
      <c r="CW263" s="238"/>
      <c r="CX263" s="238"/>
      <c r="CY263" s="238"/>
      <c r="CZ263" s="238"/>
      <c r="DA263" s="238"/>
    </row>
    <row r="264" spans="2:105">
      <c r="B264" s="226"/>
      <c r="BP264" s="82"/>
      <c r="BQ264" s="238"/>
      <c r="BR264" s="238"/>
      <c r="BS264" s="238"/>
      <c r="BT264" s="238"/>
      <c r="BU264" s="238"/>
      <c r="BV264" s="238"/>
      <c r="BW264" s="238"/>
      <c r="BX264" s="238"/>
      <c r="BY264" s="238"/>
      <c r="BZ264" s="238"/>
      <c r="CA264" s="238"/>
      <c r="CB264" s="238"/>
      <c r="CC264" s="238"/>
      <c r="CD264" s="238"/>
      <c r="CE264" s="238"/>
      <c r="CF264" s="238"/>
      <c r="CG264" s="238"/>
      <c r="CH264" s="238"/>
      <c r="CI264" s="238"/>
      <c r="CJ264" s="238"/>
      <c r="CK264" s="238"/>
      <c r="CL264" s="238"/>
      <c r="CM264" s="238"/>
      <c r="CN264" s="238"/>
      <c r="CO264" s="238"/>
      <c r="CP264" s="238"/>
      <c r="CQ264" s="238"/>
      <c r="CR264" s="238"/>
      <c r="CS264" s="238"/>
      <c r="CT264" s="238"/>
      <c r="CU264" s="238"/>
      <c r="CV264" s="238"/>
      <c r="CW264" s="238"/>
      <c r="CX264" s="238"/>
      <c r="CY264" s="238"/>
      <c r="CZ264" s="238"/>
      <c r="DA264" s="238"/>
    </row>
    <row r="265" spans="2:105">
      <c r="B265" s="226"/>
      <c r="BP265" s="82"/>
      <c r="BQ265" s="238"/>
      <c r="BR265" s="238"/>
      <c r="BS265" s="238"/>
      <c r="BT265" s="238"/>
      <c r="BU265" s="238"/>
      <c r="BV265" s="238"/>
      <c r="BW265" s="238"/>
      <c r="BX265" s="238"/>
      <c r="BY265" s="238"/>
      <c r="BZ265" s="238"/>
      <c r="CA265" s="238"/>
      <c r="CB265" s="238"/>
      <c r="CC265" s="238"/>
      <c r="CD265" s="238"/>
      <c r="CE265" s="238"/>
      <c r="CF265" s="238"/>
      <c r="CG265" s="238"/>
      <c r="CH265" s="238"/>
      <c r="CI265" s="238"/>
      <c r="CJ265" s="238"/>
      <c r="CK265" s="238"/>
      <c r="CL265" s="238"/>
      <c r="CM265" s="238"/>
      <c r="CN265" s="238"/>
      <c r="CO265" s="238"/>
      <c r="CP265" s="238"/>
      <c r="CQ265" s="238"/>
      <c r="CR265" s="238"/>
      <c r="CS265" s="238"/>
      <c r="CT265" s="238"/>
      <c r="CU265" s="238"/>
      <c r="CV265" s="238"/>
      <c r="CW265" s="238"/>
      <c r="CX265" s="238"/>
      <c r="CY265" s="238"/>
      <c r="CZ265" s="238"/>
      <c r="DA265" s="238"/>
    </row>
    <row r="266" spans="2:105">
      <c r="B266" s="226"/>
      <c r="BP266" s="82"/>
      <c r="BQ266" s="238"/>
      <c r="BR266" s="238"/>
      <c r="BS266" s="238"/>
      <c r="BT266" s="238"/>
      <c r="BU266" s="238"/>
      <c r="BV266" s="238"/>
      <c r="BW266" s="238"/>
      <c r="BX266" s="238"/>
      <c r="BY266" s="238"/>
      <c r="BZ266" s="238"/>
      <c r="CA266" s="238"/>
      <c r="CB266" s="238"/>
      <c r="CC266" s="238"/>
      <c r="CD266" s="238"/>
      <c r="CE266" s="238"/>
      <c r="CF266" s="238"/>
      <c r="CG266" s="238"/>
      <c r="CH266" s="238"/>
      <c r="CI266" s="238"/>
      <c r="CJ266" s="238"/>
      <c r="CK266" s="238"/>
      <c r="CL266" s="238"/>
      <c r="CM266" s="238"/>
      <c r="CN266" s="238"/>
      <c r="CO266" s="238"/>
      <c r="CP266" s="238"/>
      <c r="CQ266" s="238"/>
      <c r="CR266" s="238"/>
      <c r="CS266" s="238"/>
      <c r="CT266" s="238"/>
      <c r="CU266" s="238"/>
      <c r="CV266" s="238"/>
      <c r="CW266" s="238"/>
      <c r="CX266" s="238"/>
      <c r="CY266" s="238"/>
      <c r="CZ266" s="238"/>
      <c r="DA266" s="238"/>
    </row>
    <row r="267" spans="2:105">
      <c r="B267" s="226"/>
      <c r="BP267" s="82"/>
      <c r="BQ267" s="238"/>
      <c r="BR267" s="238"/>
      <c r="BS267" s="238"/>
      <c r="BT267" s="238"/>
      <c r="BU267" s="238"/>
      <c r="BV267" s="238"/>
      <c r="BW267" s="238"/>
      <c r="BX267" s="238"/>
      <c r="BY267" s="238"/>
      <c r="BZ267" s="238"/>
      <c r="CA267" s="238"/>
      <c r="CB267" s="238"/>
      <c r="CC267" s="238"/>
      <c r="CD267" s="238"/>
      <c r="CE267" s="238"/>
      <c r="CF267" s="238"/>
      <c r="CG267" s="238"/>
      <c r="CH267" s="238"/>
      <c r="CI267" s="238"/>
      <c r="CJ267" s="238"/>
      <c r="CK267" s="238"/>
      <c r="CL267" s="238"/>
      <c r="CM267" s="238"/>
      <c r="CN267" s="238"/>
      <c r="CO267" s="238"/>
      <c r="CP267" s="238"/>
      <c r="CQ267" s="238"/>
      <c r="CR267" s="238"/>
      <c r="CS267" s="238"/>
      <c r="CT267" s="238"/>
      <c r="CU267" s="238"/>
      <c r="CV267" s="238"/>
      <c r="CW267" s="238"/>
      <c r="CX267" s="238"/>
      <c r="CY267" s="238"/>
      <c r="CZ267" s="238"/>
      <c r="DA267" s="238"/>
    </row>
    <row r="268" spans="2:105">
      <c r="B268" s="226"/>
      <c r="BP268" s="82"/>
      <c r="BQ268" s="238"/>
      <c r="BR268" s="238"/>
      <c r="BS268" s="238"/>
      <c r="BT268" s="238"/>
      <c r="BU268" s="238"/>
      <c r="BV268" s="238"/>
      <c r="BW268" s="238"/>
      <c r="BX268" s="238"/>
      <c r="BY268" s="238"/>
      <c r="BZ268" s="238"/>
      <c r="CA268" s="238"/>
      <c r="CB268" s="238"/>
      <c r="CC268" s="238"/>
      <c r="CD268" s="238"/>
      <c r="CE268" s="238"/>
      <c r="CF268" s="238"/>
      <c r="CG268" s="238"/>
      <c r="CH268" s="238"/>
      <c r="CI268" s="238"/>
      <c r="CJ268" s="238"/>
      <c r="CK268" s="238"/>
      <c r="CL268" s="238"/>
      <c r="CM268" s="238"/>
      <c r="CN268" s="238"/>
      <c r="CO268" s="238"/>
      <c r="CP268" s="238"/>
      <c r="CQ268" s="238"/>
      <c r="CR268" s="238"/>
      <c r="CS268" s="238"/>
      <c r="CT268" s="238"/>
      <c r="CU268" s="238"/>
      <c r="CV268" s="238"/>
      <c r="CW268" s="238"/>
      <c r="CX268" s="238"/>
      <c r="CY268" s="238"/>
      <c r="CZ268" s="238"/>
      <c r="DA268" s="238"/>
    </row>
    <row r="269" spans="2:105">
      <c r="B269" s="226"/>
      <c r="BP269" s="82"/>
      <c r="BQ269" s="238"/>
      <c r="BR269" s="238"/>
      <c r="BS269" s="238"/>
      <c r="BT269" s="238"/>
      <c r="BU269" s="238"/>
      <c r="BV269" s="238"/>
      <c r="BW269" s="238"/>
      <c r="BX269" s="238"/>
      <c r="BY269" s="238"/>
      <c r="BZ269" s="238"/>
      <c r="CA269" s="238"/>
      <c r="CB269" s="238"/>
      <c r="CC269" s="238"/>
      <c r="CD269" s="238"/>
      <c r="CE269" s="238"/>
      <c r="CF269" s="238"/>
      <c r="CG269" s="238"/>
      <c r="CH269" s="238"/>
      <c r="CI269" s="238"/>
      <c r="CJ269" s="238"/>
      <c r="CK269" s="238"/>
      <c r="CL269" s="238"/>
      <c r="CM269" s="238"/>
      <c r="CN269" s="238"/>
      <c r="CO269" s="238"/>
      <c r="CP269" s="238"/>
      <c r="CQ269" s="238"/>
      <c r="CR269" s="238"/>
      <c r="CS269" s="238"/>
      <c r="CT269" s="238"/>
      <c r="CU269" s="238"/>
      <c r="CV269" s="238"/>
      <c r="CW269" s="238"/>
      <c r="CX269" s="238"/>
      <c r="CY269" s="238"/>
      <c r="CZ269" s="238"/>
      <c r="DA269" s="238"/>
    </row>
    <row r="270" spans="2:105">
      <c r="B270" s="226"/>
      <c r="BP270" s="82"/>
      <c r="BQ270" s="238"/>
      <c r="BR270" s="238"/>
      <c r="BS270" s="238"/>
      <c r="BT270" s="238"/>
      <c r="BU270" s="238"/>
      <c r="BV270" s="238"/>
      <c r="BW270" s="238"/>
      <c r="BX270" s="238"/>
      <c r="BY270" s="238"/>
      <c r="BZ270" s="238"/>
      <c r="CA270" s="238"/>
      <c r="CB270" s="238"/>
      <c r="CC270" s="238"/>
      <c r="CD270" s="238"/>
      <c r="CE270" s="238"/>
      <c r="CF270" s="238"/>
      <c r="CG270" s="238"/>
      <c r="CH270" s="238"/>
      <c r="CI270" s="238"/>
      <c r="CJ270" s="238"/>
      <c r="CK270" s="238"/>
      <c r="CL270" s="238"/>
      <c r="CM270" s="238"/>
      <c r="CN270" s="238"/>
      <c r="CO270" s="238"/>
      <c r="CP270" s="238"/>
      <c r="CQ270" s="238"/>
      <c r="CR270" s="238"/>
      <c r="CS270" s="238"/>
      <c r="CT270" s="238"/>
      <c r="CU270" s="238"/>
      <c r="CV270" s="238"/>
      <c r="CW270" s="238"/>
      <c r="CX270" s="238"/>
      <c r="CY270" s="238"/>
      <c r="CZ270" s="238"/>
      <c r="DA270" s="238"/>
    </row>
    <row r="271" spans="2:105">
      <c r="B271" s="226"/>
      <c r="BP271" s="82"/>
      <c r="BQ271" s="238"/>
      <c r="BR271" s="238"/>
      <c r="BS271" s="238"/>
      <c r="BT271" s="238"/>
      <c r="BU271" s="238"/>
      <c r="BV271" s="238"/>
      <c r="BW271" s="238"/>
      <c r="BX271" s="238"/>
      <c r="BY271" s="238"/>
      <c r="BZ271" s="238"/>
      <c r="CA271" s="238"/>
      <c r="CB271" s="238"/>
      <c r="CC271" s="238"/>
      <c r="CD271" s="238"/>
      <c r="CE271" s="238"/>
      <c r="CF271" s="238"/>
      <c r="CG271" s="238"/>
      <c r="CH271" s="238"/>
      <c r="CI271" s="238"/>
      <c r="CJ271" s="238"/>
      <c r="CK271" s="238"/>
      <c r="CL271" s="238"/>
      <c r="CM271" s="238"/>
      <c r="CN271" s="238"/>
      <c r="CO271" s="238"/>
      <c r="CP271" s="238"/>
      <c r="CQ271" s="238"/>
      <c r="CR271" s="238"/>
      <c r="CS271" s="238"/>
      <c r="CT271" s="238"/>
      <c r="CU271" s="238"/>
      <c r="CV271" s="238"/>
      <c r="CW271" s="238"/>
      <c r="CX271" s="238"/>
      <c r="CY271" s="238"/>
      <c r="CZ271" s="238"/>
      <c r="DA271" s="238"/>
    </row>
    <row r="272" spans="2:105">
      <c r="B272" s="226"/>
      <c r="BP272" s="82"/>
      <c r="BQ272" s="238"/>
      <c r="BR272" s="238"/>
      <c r="BS272" s="238"/>
      <c r="BT272" s="238"/>
      <c r="BU272" s="238"/>
      <c r="BV272" s="238"/>
      <c r="BW272" s="238"/>
      <c r="BX272" s="238"/>
      <c r="BY272" s="238"/>
      <c r="BZ272" s="238"/>
      <c r="CA272" s="238"/>
      <c r="CB272" s="238"/>
      <c r="CC272" s="238"/>
      <c r="CD272" s="238"/>
      <c r="CE272" s="238"/>
      <c r="CF272" s="238"/>
      <c r="CG272" s="238"/>
      <c r="CH272" s="238"/>
      <c r="CI272" s="238"/>
      <c r="CJ272" s="238"/>
      <c r="CK272" s="238"/>
      <c r="CL272" s="238"/>
      <c r="CM272" s="238"/>
      <c r="CN272" s="238"/>
      <c r="CO272" s="238"/>
      <c r="CP272" s="238"/>
      <c r="CQ272" s="238"/>
      <c r="CR272" s="238"/>
      <c r="CS272" s="238"/>
      <c r="CT272" s="238"/>
      <c r="CU272" s="238"/>
      <c r="CV272" s="238"/>
      <c r="CW272" s="238"/>
      <c r="CX272" s="238"/>
      <c r="CY272" s="238"/>
      <c r="CZ272" s="238"/>
      <c r="DA272" s="238"/>
    </row>
    <row r="273" spans="2:105">
      <c r="B273" s="226"/>
      <c r="BP273" s="82"/>
      <c r="BQ273" s="238"/>
      <c r="BR273" s="238"/>
      <c r="BS273" s="238"/>
      <c r="BT273" s="238"/>
      <c r="BU273" s="238"/>
      <c r="BV273" s="238"/>
      <c r="BW273" s="238"/>
      <c r="BX273" s="238"/>
      <c r="BY273" s="238"/>
      <c r="BZ273" s="238"/>
      <c r="CA273" s="238"/>
      <c r="CB273" s="238"/>
      <c r="CC273" s="238"/>
      <c r="CD273" s="238"/>
      <c r="CE273" s="238"/>
      <c r="CF273" s="238"/>
      <c r="CG273" s="238"/>
      <c r="CH273" s="238"/>
      <c r="CI273" s="238"/>
      <c r="CJ273" s="238"/>
      <c r="CK273" s="238"/>
      <c r="CL273" s="238"/>
      <c r="CM273" s="238"/>
      <c r="CN273" s="238"/>
      <c r="CO273" s="238"/>
      <c r="CP273" s="238"/>
      <c r="CQ273" s="238"/>
      <c r="CR273" s="238"/>
      <c r="CS273" s="238"/>
      <c r="CT273" s="238"/>
      <c r="CU273" s="238"/>
      <c r="CV273" s="238"/>
      <c r="CW273" s="238"/>
      <c r="CX273" s="238"/>
      <c r="CY273" s="238"/>
      <c r="CZ273" s="238"/>
      <c r="DA273" s="238"/>
    </row>
    <row r="274" spans="2:105">
      <c r="B274" s="226"/>
      <c r="BP274" s="82"/>
      <c r="BQ274" s="238"/>
      <c r="BR274" s="238"/>
      <c r="BS274" s="238"/>
      <c r="BT274" s="238"/>
      <c r="BU274" s="238"/>
      <c r="BV274" s="238"/>
      <c r="BW274" s="238"/>
      <c r="BX274" s="238"/>
      <c r="BY274" s="238"/>
      <c r="BZ274" s="238"/>
      <c r="CA274" s="238"/>
      <c r="CB274" s="238"/>
      <c r="CC274" s="238"/>
      <c r="CD274" s="238"/>
      <c r="CE274" s="238"/>
      <c r="CF274" s="238"/>
      <c r="CG274" s="238"/>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row>
    <row r="275" spans="2:105">
      <c r="B275" s="226"/>
      <c r="BP275" s="82"/>
      <c r="BQ275" s="238"/>
      <c r="BR275" s="238"/>
      <c r="BS275" s="238"/>
      <c r="BT275" s="238"/>
      <c r="BU275" s="238"/>
      <c r="BV275" s="238"/>
      <c r="BW275" s="238"/>
      <c r="BX275" s="238"/>
      <c r="BY275" s="238"/>
      <c r="BZ275" s="238"/>
      <c r="CA275" s="238"/>
      <c r="CB275" s="238"/>
      <c r="CC275" s="238"/>
      <c r="CD275" s="238"/>
      <c r="CE275" s="238"/>
      <c r="CF275" s="238"/>
      <c r="CG275" s="238"/>
      <c r="CH275" s="238"/>
      <c r="CI275" s="238"/>
      <c r="CJ275" s="238"/>
      <c r="CK275" s="238"/>
      <c r="CL275" s="238"/>
      <c r="CM275" s="238"/>
      <c r="CN275" s="238"/>
      <c r="CO275" s="238"/>
      <c r="CP275" s="238"/>
      <c r="CQ275" s="238"/>
      <c r="CR275" s="238"/>
      <c r="CS275" s="238"/>
      <c r="CT275" s="238"/>
      <c r="CU275" s="238"/>
      <c r="CV275" s="238"/>
      <c r="CW275" s="238"/>
      <c r="CX275" s="238"/>
      <c r="CY275" s="238"/>
      <c r="CZ275" s="238"/>
      <c r="DA275" s="238"/>
    </row>
    <row r="276" spans="2:105">
      <c r="B276" s="226"/>
      <c r="BP276" s="82"/>
      <c r="BQ276" s="238"/>
      <c r="BR276" s="238"/>
      <c r="BS276" s="238"/>
      <c r="BT276" s="238"/>
      <c r="BU276" s="238"/>
      <c r="BV276" s="238"/>
      <c r="BW276" s="238"/>
      <c r="BX276" s="238"/>
      <c r="BY276" s="238"/>
      <c r="BZ276" s="238"/>
      <c r="CA276" s="238"/>
      <c r="CB276" s="238"/>
      <c r="CC276" s="238"/>
      <c r="CD276" s="238"/>
      <c r="CE276" s="238"/>
      <c r="CF276" s="238"/>
      <c r="CG276" s="238"/>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row>
    <row r="277" spans="2:105">
      <c r="B277" s="226"/>
      <c r="BP277" s="82"/>
      <c r="BQ277" s="238"/>
      <c r="BR277" s="238"/>
      <c r="BS277" s="238"/>
      <c r="BT277" s="238"/>
      <c r="BU277" s="238"/>
      <c r="BV277" s="238"/>
      <c r="BW277" s="238"/>
      <c r="BX277" s="238"/>
      <c r="BY277" s="238"/>
      <c r="BZ277" s="238"/>
      <c r="CA277" s="238"/>
      <c r="CB277" s="238"/>
      <c r="CC277" s="238"/>
      <c r="CD277" s="238"/>
      <c r="CE277" s="238"/>
      <c r="CF277" s="238"/>
      <c r="CG277" s="238"/>
      <c r="CH277" s="238"/>
      <c r="CI277" s="238"/>
      <c r="CJ277" s="238"/>
      <c r="CK277" s="238"/>
      <c r="CL277" s="238"/>
      <c r="CM277" s="238"/>
      <c r="CN277" s="238"/>
      <c r="CO277" s="238"/>
      <c r="CP277" s="238"/>
      <c r="CQ277" s="238"/>
      <c r="CR277" s="238"/>
      <c r="CS277" s="238"/>
      <c r="CT277" s="238"/>
      <c r="CU277" s="238"/>
      <c r="CV277" s="238"/>
      <c r="CW277" s="238"/>
      <c r="CX277" s="238"/>
      <c r="CY277" s="238"/>
      <c r="CZ277" s="238"/>
      <c r="DA277" s="238"/>
    </row>
    <row r="278" spans="2:105">
      <c r="B278" s="226"/>
      <c r="BP278" s="82"/>
      <c r="BQ278" s="238"/>
      <c r="BR278" s="238"/>
      <c r="BS278" s="238"/>
      <c r="BT278" s="238"/>
      <c r="BU278" s="238"/>
      <c r="BV278" s="238"/>
      <c r="BW278" s="238"/>
      <c r="BX278" s="238"/>
      <c r="BY278" s="238"/>
      <c r="BZ278" s="238"/>
      <c r="CA278" s="238"/>
      <c r="CB278" s="238"/>
      <c r="CC278" s="238"/>
      <c r="CD278" s="238"/>
      <c r="CE278" s="238"/>
      <c r="CF278" s="238"/>
      <c r="CG278" s="238"/>
      <c r="CH278" s="238"/>
      <c r="CI278" s="238"/>
      <c r="CJ278" s="238"/>
      <c r="CK278" s="238"/>
      <c r="CL278" s="238"/>
      <c r="CM278" s="238"/>
      <c r="CN278" s="238"/>
      <c r="CO278" s="238"/>
      <c r="CP278" s="238"/>
      <c r="CQ278" s="238"/>
      <c r="CR278" s="238"/>
      <c r="CS278" s="238"/>
      <c r="CT278" s="238"/>
      <c r="CU278" s="238"/>
      <c r="CV278" s="238"/>
      <c r="CW278" s="238"/>
      <c r="CX278" s="238"/>
      <c r="CY278" s="238"/>
      <c r="CZ278" s="238"/>
      <c r="DA278" s="238"/>
    </row>
    <row r="279" spans="2:105">
      <c r="B279" s="226"/>
      <c r="BP279" s="82"/>
      <c r="BQ279" s="238"/>
      <c r="BR279" s="238"/>
      <c r="BS279" s="238"/>
      <c r="BT279" s="238"/>
      <c r="BU279" s="238"/>
      <c r="BV279" s="238"/>
      <c r="BW279" s="238"/>
      <c r="BX279" s="238"/>
      <c r="BY279" s="238"/>
      <c r="BZ279" s="238"/>
      <c r="CA279" s="238"/>
      <c r="CB279" s="238"/>
      <c r="CC279" s="238"/>
      <c r="CD279" s="238"/>
      <c r="CE279" s="238"/>
      <c r="CF279" s="238"/>
      <c r="CG279" s="238"/>
      <c r="CH279" s="238"/>
      <c r="CI279" s="238"/>
      <c r="CJ279" s="238"/>
      <c r="CK279" s="238"/>
      <c r="CL279" s="238"/>
      <c r="CM279" s="238"/>
      <c r="CN279" s="238"/>
      <c r="CO279" s="238"/>
      <c r="CP279" s="238"/>
      <c r="CQ279" s="238"/>
      <c r="CR279" s="238"/>
      <c r="CS279" s="238"/>
      <c r="CT279" s="238"/>
      <c r="CU279" s="238"/>
      <c r="CV279" s="238"/>
      <c r="CW279" s="238"/>
      <c r="CX279" s="238"/>
      <c r="CY279" s="238"/>
      <c r="CZ279" s="238"/>
      <c r="DA279" s="238"/>
    </row>
    <row r="280" spans="2:105">
      <c r="B280" s="226"/>
      <c r="BP280" s="82"/>
      <c r="BQ280" s="238"/>
      <c r="BR280" s="238"/>
      <c r="BS280" s="238"/>
      <c r="BT280" s="238"/>
      <c r="BU280" s="238"/>
      <c r="BV280" s="238"/>
      <c r="BW280" s="238"/>
      <c r="BX280" s="238"/>
      <c r="BY280" s="238"/>
      <c r="BZ280" s="238"/>
      <c r="CA280" s="238"/>
      <c r="CB280" s="238"/>
      <c r="CC280" s="238"/>
      <c r="CD280" s="238"/>
      <c r="CE280" s="238"/>
      <c r="CF280" s="238"/>
      <c r="CG280" s="238"/>
      <c r="CH280" s="238"/>
      <c r="CI280" s="238"/>
      <c r="CJ280" s="238"/>
      <c r="CK280" s="238"/>
      <c r="CL280" s="238"/>
      <c r="CM280" s="238"/>
      <c r="CN280" s="238"/>
      <c r="CO280" s="238"/>
      <c r="CP280" s="238"/>
      <c r="CQ280" s="238"/>
      <c r="CR280" s="238"/>
      <c r="CS280" s="238"/>
      <c r="CT280" s="238"/>
      <c r="CU280" s="238"/>
      <c r="CV280" s="238"/>
      <c r="CW280" s="238"/>
      <c r="CX280" s="238"/>
      <c r="CY280" s="238"/>
      <c r="CZ280" s="238"/>
      <c r="DA280" s="238"/>
    </row>
    <row r="281" spans="2:105">
      <c r="B281" s="226"/>
      <c r="BP281" s="82"/>
      <c r="BQ281" s="238"/>
      <c r="BR281" s="238"/>
      <c r="BS281" s="238"/>
      <c r="BT281" s="238"/>
      <c r="BU281" s="238"/>
      <c r="BV281" s="238"/>
      <c r="BW281" s="238"/>
      <c r="BX281" s="238"/>
      <c r="BY281" s="238"/>
      <c r="BZ281" s="238"/>
      <c r="CA281" s="238"/>
      <c r="CB281" s="238"/>
      <c r="CC281" s="238"/>
      <c r="CD281" s="238"/>
      <c r="CE281" s="238"/>
      <c r="CF281" s="238"/>
      <c r="CG281" s="238"/>
      <c r="CH281" s="238"/>
      <c r="CI281" s="238"/>
      <c r="CJ281" s="238"/>
      <c r="CK281" s="238"/>
      <c r="CL281" s="238"/>
      <c r="CM281" s="238"/>
      <c r="CN281" s="238"/>
      <c r="CO281" s="238"/>
      <c r="CP281" s="238"/>
      <c r="CQ281" s="238"/>
      <c r="CR281" s="238"/>
      <c r="CS281" s="238"/>
      <c r="CT281" s="238"/>
      <c r="CU281" s="238"/>
      <c r="CV281" s="238"/>
      <c r="CW281" s="238"/>
      <c r="CX281" s="238"/>
      <c r="CY281" s="238"/>
      <c r="CZ281" s="238"/>
      <c r="DA281" s="238"/>
    </row>
    <row r="282" spans="2:105">
      <c r="B282" s="226"/>
      <c r="BP282" s="82"/>
      <c r="BQ282" s="238"/>
      <c r="BR282" s="238"/>
      <c r="BS282" s="238"/>
      <c r="BT282" s="238"/>
      <c r="BU282" s="238"/>
      <c r="BV282" s="238"/>
      <c r="BW282" s="238"/>
      <c r="BX282" s="238"/>
      <c r="BY282" s="238"/>
      <c r="BZ282" s="238"/>
      <c r="CA282" s="238"/>
      <c r="CB282" s="238"/>
      <c r="CC282" s="238"/>
      <c r="CD282" s="238"/>
      <c r="CE282" s="238"/>
      <c r="CF282" s="238"/>
      <c r="CG282" s="238"/>
      <c r="CH282" s="238"/>
      <c r="CI282" s="238"/>
      <c r="CJ282" s="238"/>
      <c r="CK282" s="238"/>
      <c r="CL282" s="238"/>
      <c r="CM282" s="238"/>
      <c r="CN282" s="238"/>
      <c r="CO282" s="238"/>
      <c r="CP282" s="238"/>
      <c r="CQ282" s="238"/>
      <c r="CR282" s="238"/>
      <c r="CS282" s="238"/>
      <c r="CT282" s="238"/>
      <c r="CU282" s="238"/>
      <c r="CV282" s="238"/>
      <c r="CW282" s="238"/>
      <c r="CX282" s="238"/>
      <c r="CY282" s="238"/>
      <c r="CZ282" s="238"/>
      <c r="DA282" s="238"/>
    </row>
    <row r="283" spans="2:105">
      <c r="B283" s="226"/>
      <c r="BP283" s="82"/>
      <c r="BQ283" s="238"/>
      <c r="BR283" s="238"/>
      <c r="BS283" s="238"/>
      <c r="BT283" s="238"/>
      <c r="BU283" s="238"/>
      <c r="BV283" s="238"/>
      <c r="BW283" s="238"/>
      <c r="BX283" s="238"/>
      <c r="BY283" s="238"/>
      <c r="BZ283" s="238"/>
      <c r="CA283" s="238"/>
      <c r="CB283" s="238"/>
      <c r="CC283" s="238"/>
      <c r="CD283" s="238"/>
      <c r="CE283" s="238"/>
      <c r="CF283" s="238"/>
      <c r="CG283" s="238"/>
      <c r="CH283" s="238"/>
      <c r="CI283" s="238"/>
      <c r="CJ283" s="238"/>
      <c r="CK283" s="238"/>
      <c r="CL283" s="238"/>
      <c r="CM283" s="238"/>
      <c r="CN283" s="238"/>
      <c r="CO283" s="238"/>
      <c r="CP283" s="238"/>
      <c r="CQ283" s="238"/>
      <c r="CR283" s="238"/>
      <c r="CS283" s="238"/>
      <c r="CT283" s="238"/>
      <c r="CU283" s="238"/>
      <c r="CV283" s="238"/>
      <c r="CW283" s="238"/>
      <c r="CX283" s="238"/>
      <c r="CY283" s="238"/>
      <c r="CZ283" s="238"/>
      <c r="DA283" s="238"/>
    </row>
    <row r="284" spans="2:105">
      <c r="B284" s="226"/>
      <c r="BP284" s="82"/>
      <c r="BQ284" s="238"/>
      <c r="BR284" s="238"/>
      <c r="BS284" s="238"/>
      <c r="BT284" s="238"/>
      <c r="BU284" s="238"/>
      <c r="BV284" s="238"/>
      <c r="BW284" s="238"/>
      <c r="BX284" s="238"/>
      <c r="BY284" s="238"/>
      <c r="BZ284" s="238"/>
      <c r="CA284" s="238"/>
      <c r="CB284" s="238"/>
      <c r="CC284" s="238"/>
      <c r="CD284" s="238"/>
      <c r="CE284" s="238"/>
      <c r="CF284" s="238"/>
      <c r="CG284" s="238"/>
      <c r="CH284" s="238"/>
      <c r="CI284" s="238"/>
      <c r="CJ284" s="238"/>
      <c r="CK284" s="238"/>
      <c r="CL284" s="238"/>
      <c r="CM284" s="238"/>
      <c r="CN284" s="238"/>
      <c r="CO284" s="238"/>
      <c r="CP284" s="238"/>
      <c r="CQ284" s="238"/>
      <c r="CR284" s="238"/>
      <c r="CS284" s="238"/>
      <c r="CT284" s="238"/>
      <c r="CU284" s="238"/>
      <c r="CV284" s="238"/>
      <c r="CW284" s="238"/>
      <c r="CX284" s="238"/>
      <c r="CY284" s="238"/>
      <c r="CZ284" s="238"/>
      <c r="DA284" s="238"/>
    </row>
    <row r="285" spans="2:105">
      <c r="B285" s="226"/>
      <c r="BP285" s="82"/>
      <c r="BQ285" s="238"/>
      <c r="BR285" s="238"/>
      <c r="BS285" s="238"/>
      <c r="BT285" s="238"/>
      <c r="BU285" s="238"/>
      <c r="BV285" s="238"/>
      <c r="BW285" s="238"/>
      <c r="BX285" s="238"/>
      <c r="BY285" s="238"/>
      <c r="BZ285" s="238"/>
      <c r="CA285" s="238"/>
      <c r="CB285" s="238"/>
      <c r="CC285" s="238"/>
      <c r="CD285" s="238"/>
      <c r="CE285" s="238"/>
      <c r="CF285" s="238"/>
      <c r="CG285" s="238"/>
      <c r="CH285" s="238"/>
      <c r="CI285" s="238"/>
      <c r="CJ285" s="238"/>
      <c r="CK285" s="238"/>
      <c r="CL285" s="238"/>
      <c r="CM285" s="238"/>
      <c r="CN285" s="238"/>
      <c r="CO285" s="238"/>
      <c r="CP285" s="238"/>
      <c r="CQ285" s="238"/>
      <c r="CR285" s="238"/>
      <c r="CS285" s="238"/>
      <c r="CT285" s="238"/>
      <c r="CU285" s="238"/>
      <c r="CV285" s="238"/>
      <c r="CW285" s="238"/>
      <c r="CX285" s="238"/>
      <c r="CY285" s="238"/>
      <c r="CZ285" s="238"/>
      <c r="DA285" s="238"/>
    </row>
    <row r="286" spans="2:105">
      <c r="B286" s="226"/>
      <c r="BP286" s="82"/>
      <c r="BQ286" s="238"/>
      <c r="BR286" s="238"/>
      <c r="BS286" s="238"/>
      <c r="BT286" s="238"/>
      <c r="BU286" s="238"/>
      <c r="BV286" s="238"/>
      <c r="BW286" s="238"/>
      <c r="BX286" s="238"/>
      <c r="BY286" s="238"/>
      <c r="BZ286" s="238"/>
      <c r="CA286" s="238"/>
      <c r="CB286" s="238"/>
      <c r="CC286" s="238"/>
      <c r="CD286" s="238"/>
      <c r="CE286" s="238"/>
      <c r="CF286" s="238"/>
      <c r="CG286" s="238"/>
      <c r="CH286" s="238"/>
      <c r="CI286" s="238"/>
      <c r="CJ286" s="238"/>
      <c r="CK286" s="238"/>
      <c r="CL286" s="238"/>
      <c r="CM286" s="238"/>
      <c r="CN286" s="238"/>
      <c r="CO286" s="238"/>
      <c r="CP286" s="238"/>
      <c r="CQ286" s="238"/>
      <c r="CR286" s="238"/>
      <c r="CS286" s="238"/>
      <c r="CT286" s="238"/>
      <c r="CU286" s="238"/>
      <c r="CV286" s="238"/>
      <c r="CW286" s="238"/>
      <c r="CX286" s="238"/>
      <c r="CY286" s="238"/>
      <c r="CZ286" s="238"/>
      <c r="DA286" s="238"/>
    </row>
    <row r="287" spans="2:105">
      <c r="B287" s="226"/>
      <c r="BP287" s="82"/>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38"/>
      <c r="CN287" s="238"/>
      <c r="CO287" s="238"/>
      <c r="CP287" s="238"/>
      <c r="CQ287" s="238"/>
      <c r="CR287" s="238"/>
      <c r="CS287" s="238"/>
      <c r="CT287" s="238"/>
      <c r="CU287" s="238"/>
      <c r="CV287" s="238"/>
      <c r="CW287" s="238"/>
      <c r="CX287" s="238"/>
      <c r="CY287" s="238"/>
      <c r="CZ287" s="238"/>
      <c r="DA287" s="238"/>
    </row>
    <row r="288" spans="2:105">
      <c r="B288" s="226"/>
      <c r="BP288" s="82"/>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row>
    <row r="289" spans="2:105">
      <c r="B289" s="226"/>
      <c r="BP289" s="82"/>
      <c r="BQ289" s="238"/>
      <c r="BR289" s="238"/>
      <c r="BS289" s="238"/>
      <c r="BT289" s="238"/>
      <c r="BU289" s="238"/>
      <c r="BV289" s="238"/>
      <c r="BW289" s="238"/>
      <c r="BX289" s="238"/>
      <c r="BY289" s="238"/>
      <c r="BZ289" s="238"/>
      <c r="CA289" s="238"/>
      <c r="CB289" s="238"/>
      <c r="CC289" s="238"/>
      <c r="CD289" s="238"/>
      <c r="CE289" s="238"/>
      <c r="CF289" s="238"/>
      <c r="CG289" s="238"/>
      <c r="CH289" s="238"/>
      <c r="CI289" s="238"/>
      <c r="CJ289" s="238"/>
      <c r="CK289" s="238"/>
      <c r="CL289" s="238"/>
      <c r="CM289" s="238"/>
      <c r="CN289" s="238"/>
      <c r="CO289" s="238"/>
      <c r="CP289" s="238"/>
      <c r="CQ289" s="238"/>
      <c r="CR289" s="238"/>
      <c r="CS289" s="238"/>
      <c r="CT289" s="238"/>
      <c r="CU289" s="238"/>
      <c r="CV289" s="238"/>
      <c r="CW289" s="238"/>
      <c r="CX289" s="238"/>
      <c r="CY289" s="238"/>
      <c r="CZ289" s="238"/>
      <c r="DA289" s="238"/>
    </row>
    <row r="290" spans="2:105">
      <c r="B290" s="226"/>
      <c r="BP290" s="82"/>
      <c r="BQ290" s="238"/>
      <c r="BR290" s="238"/>
      <c r="BS290" s="238"/>
      <c r="BT290" s="238"/>
      <c r="BU290" s="238"/>
      <c r="BV290" s="238"/>
      <c r="BW290" s="238"/>
      <c r="BX290" s="238"/>
      <c r="BY290" s="238"/>
      <c r="BZ290" s="238"/>
      <c r="CA290" s="238"/>
      <c r="CB290" s="238"/>
      <c r="CC290" s="238"/>
      <c r="CD290" s="238"/>
      <c r="CE290" s="238"/>
      <c r="CF290" s="238"/>
      <c r="CG290" s="238"/>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row>
    <row r="291" spans="2:105">
      <c r="B291" s="226"/>
      <c r="BP291" s="82"/>
      <c r="BQ291" s="238"/>
      <c r="BR291" s="238"/>
      <c r="BS291" s="238"/>
      <c r="BT291" s="238"/>
      <c r="BU291" s="238"/>
      <c r="BV291" s="238"/>
      <c r="BW291" s="238"/>
      <c r="BX291" s="238"/>
      <c r="BY291" s="238"/>
      <c r="BZ291" s="238"/>
      <c r="CA291" s="238"/>
      <c r="CB291" s="238"/>
      <c r="CC291" s="238"/>
      <c r="CD291" s="238"/>
      <c r="CE291" s="238"/>
      <c r="CF291" s="238"/>
      <c r="CG291" s="238"/>
      <c r="CH291" s="238"/>
      <c r="CI291" s="238"/>
      <c r="CJ291" s="238"/>
      <c r="CK291" s="238"/>
      <c r="CL291" s="238"/>
      <c r="CM291" s="238"/>
      <c r="CN291" s="238"/>
      <c r="CO291" s="238"/>
      <c r="CP291" s="238"/>
      <c r="CQ291" s="238"/>
      <c r="CR291" s="238"/>
      <c r="CS291" s="238"/>
      <c r="CT291" s="238"/>
      <c r="CU291" s="238"/>
      <c r="CV291" s="238"/>
      <c r="CW291" s="238"/>
      <c r="CX291" s="238"/>
      <c r="CY291" s="238"/>
      <c r="CZ291" s="238"/>
      <c r="DA291" s="238"/>
    </row>
    <row r="292" spans="2:105">
      <c r="B292" s="226"/>
      <c r="BP292" s="82"/>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row>
    <row r="293" spans="2:105">
      <c r="B293" s="226"/>
      <c r="BP293" s="82"/>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row>
    <row r="294" spans="2:105">
      <c r="B294" s="226"/>
      <c r="BP294" s="82"/>
      <c r="BQ294" s="238"/>
      <c r="BR294" s="238"/>
      <c r="BS294" s="238"/>
      <c r="BT294" s="238"/>
      <c r="BU294" s="238"/>
      <c r="BV294" s="238"/>
      <c r="BW294" s="238"/>
      <c r="BX294" s="238"/>
      <c r="BY294" s="238"/>
      <c r="BZ294" s="238"/>
      <c r="CA294" s="238"/>
      <c r="CB294" s="238"/>
      <c r="CC294" s="238"/>
      <c r="CD294" s="238"/>
      <c r="CE294" s="238"/>
      <c r="CF294" s="238"/>
      <c r="CG294" s="238"/>
      <c r="CH294" s="238"/>
      <c r="CI294" s="238"/>
      <c r="CJ294" s="238"/>
      <c r="CK294" s="238"/>
      <c r="CL294" s="238"/>
      <c r="CM294" s="238"/>
      <c r="CN294" s="238"/>
      <c r="CO294" s="238"/>
      <c r="CP294" s="238"/>
      <c r="CQ294" s="238"/>
      <c r="CR294" s="238"/>
      <c r="CS294" s="238"/>
      <c r="CT294" s="238"/>
      <c r="CU294" s="238"/>
      <c r="CV294" s="238"/>
      <c r="CW294" s="238"/>
      <c r="CX294" s="238"/>
      <c r="CY294" s="238"/>
      <c r="CZ294" s="238"/>
      <c r="DA294" s="238"/>
    </row>
    <row r="295" spans="2:105">
      <c r="B295" s="226"/>
      <c r="BP295" s="82"/>
      <c r="BQ295" s="238"/>
      <c r="BR295" s="238"/>
      <c r="BS295" s="238"/>
      <c r="BT295" s="238"/>
      <c r="BU295" s="238"/>
      <c r="BV295" s="238"/>
      <c r="BW295" s="238"/>
      <c r="BX295" s="238"/>
      <c r="BY295" s="238"/>
      <c r="BZ295" s="238"/>
      <c r="CA295" s="238"/>
      <c r="CB295" s="238"/>
      <c r="CC295" s="238"/>
      <c r="CD295" s="238"/>
      <c r="CE295" s="238"/>
      <c r="CF295" s="238"/>
      <c r="CG295" s="238"/>
      <c r="CH295" s="238"/>
      <c r="CI295" s="238"/>
      <c r="CJ295" s="238"/>
      <c r="CK295" s="238"/>
      <c r="CL295" s="238"/>
      <c r="CM295" s="238"/>
      <c r="CN295" s="238"/>
      <c r="CO295" s="238"/>
      <c r="CP295" s="238"/>
      <c r="CQ295" s="238"/>
      <c r="CR295" s="238"/>
      <c r="CS295" s="238"/>
      <c r="CT295" s="238"/>
      <c r="CU295" s="238"/>
      <c r="CV295" s="238"/>
      <c r="CW295" s="238"/>
      <c r="CX295" s="238"/>
      <c r="CY295" s="238"/>
      <c r="CZ295" s="238"/>
      <c r="DA295" s="238"/>
    </row>
    <row r="296" spans="2:105">
      <c r="B296" s="226"/>
      <c r="BP296" s="82"/>
      <c r="BQ296" s="238"/>
      <c r="BR296" s="238"/>
      <c r="BS296" s="238"/>
      <c r="BT296" s="238"/>
      <c r="BU296" s="238"/>
      <c r="BV296" s="238"/>
      <c r="BW296" s="238"/>
      <c r="BX296" s="238"/>
      <c r="BY296" s="238"/>
      <c r="BZ296" s="238"/>
      <c r="CA296" s="238"/>
      <c r="CB296" s="238"/>
      <c r="CC296" s="238"/>
      <c r="CD296" s="238"/>
      <c r="CE296" s="238"/>
      <c r="CF296" s="238"/>
      <c r="CG296" s="238"/>
      <c r="CH296" s="238"/>
      <c r="CI296" s="238"/>
      <c r="CJ296" s="238"/>
      <c r="CK296" s="238"/>
      <c r="CL296" s="238"/>
      <c r="CM296" s="238"/>
      <c r="CN296" s="238"/>
      <c r="CO296" s="238"/>
      <c r="CP296" s="238"/>
      <c r="CQ296" s="238"/>
      <c r="CR296" s="238"/>
      <c r="CS296" s="238"/>
      <c r="CT296" s="238"/>
      <c r="CU296" s="238"/>
      <c r="CV296" s="238"/>
      <c r="CW296" s="238"/>
      <c r="CX296" s="238"/>
      <c r="CY296" s="238"/>
      <c r="CZ296" s="238"/>
      <c r="DA296" s="238"/>
    </row>
    <row r="297" spans="2:105">
      <c r="B297" s="226"/>
      <c r="BP297" s="82"/>
      <c r="BQ297" s="238"/>
      <c r="BR297" s="238"/>
      <c r="BS297" s="238"/>
      <c r="BT297" s="238"/>
      <c r="BU297" s="238"/>
      <c r="BV297" s="238"/>
      <c r="BW297" s="238"/>
      <c r="BX297" s="238"/>
      <c r="BY297" s="238"/>
      <c r="BZ297" s="238"/>
      <c r="CA297" s="238"/>
      <c r="CB297" s="238"/>
      <c r="CC297" s="238"/>
      <c r="CD297" s="238"/>
      <c r="CE297" s="238"/>
      <c r="CF297" s="238"/>
      <c r="CG297" s="238"/>
      <c r="CH297" s="238"/>
      <c r="CI297" s="238"/>
      <c r="CJ297" s="238"/>
      <c r="CK297" s="238"/>
      <c r="CL297" s="238"/>
      <c r="CM297" s="238"/>
      <c r="CN297" s="238"/>
      <c r="CO297" s="238"/>
      <c r="CP297" s="238"/>
      <c r="CQ297" s="238"/>
      <c r="CR297" s="238"/>
      <c r="CS297" s="238"/>
      <c r="CT297" s="238"/>
      <c r="CU297" s="238"/>
      <c r="CV297" s="238"/>
      <c r="CW297" s="238"/>
      <c r="CX297" s="238"/>
      <c r="CY297" s="238"/>
      <c r="CZ297" s="238"/>
      <c r="DA297" s="238"/>
    </row>
    <row r="298" spans="2:105">
      <c r="B298" s="226"/>
      <c r="BP298" s="82"/>
      <c r="BQ298" s="238"/>
      <c r="BR298" s="238"/>
      <c r="BS298" s="238"/>
      <c r="BT298" s="238"/>
      <c r="BU298" s="238"/>
      <c r="BV298" s="238"/>
      <c r="BW298" s="238"/>
      <c r="BX298" s="238"/>
      <c r="BY298" s="238"/>
      <c r="BZ298" s="238"/>
      <c r="CA298" s="238"/>
      <c r="CB298" s="238"/>
      <c r="CC298" s="238"/>
      <c r="CD298" s="238"/>
      <c r="CE298" s="238"/>
      <c r="CF298" s="238"/>
      <c r="CG298" s="238"/>
      <c r="CH298" s="238"/>
      <c r="CI298" s="238"/>
      <c r="CJ298" s="238"/>
      <c r="CK298" s="238"/>
      <c r="CL298" s="238"/>
      <c r="CM298" s="238"/>
      <c r="CN298" s="238"/>
      <c r="CO298" s="238"/>
      <c r="CP298" s="238"/>
      <c r="CQ298" s="238"/>
      <c r="CR298" s="238"/>
      <c r="CS298" s="238"/>
      <c r="CT298" s="238"/>
      <c r="CU298" s="238"/>
      <c r="CV298" s="238"/>
      <c r="CW298" s="238"/>
      <c r="CX298" s="238"/>
      <c r="CY298" s="238"/>
      <c r="CZ298" s="238"/>
      <c r="DA298" s="238"/>
    </row>
    <row r="299" spans="2:105">
      <c r="B299" s="226"/>
      <c r="BP299" s="82"/>
      <c r="BQ299" s="238"/>
      <c r="BR299" s="238"/>
      <c r="BS299" s="238"/>
      <c r="BT299" s="238"/>
      <c r="BU299" s="238"/>
      <c r="BV299" s="238"/>
      <c r="BW299" s="238"/>
      <c r="BX299" s="238"/>
      <c r="BY299" s="238"/>
      <c r="BZ299" s="238"/>
      <c r="CA299" s="238"/>
      <c r="CB299" s="238"/>
      <c r="CC299" s="238"/>
      <c r="CD299" s="238"/>
      <c r="CE299" s="238"/>
      <c r="CF299" s="238"/>
      <c r="CG299" s="238"/>
      <c r="CH299" s="238"/>
      <c r="CI299" s="238"/>
      <c r="CJ299" s="238"/>
      <c r="CK299" s="238"/>
      <c r="CL299" s="238"/>
      <c r="CM299" s="238"/>
      <c r="CN299" s="238"/>
      <c r="CO299" s="238"/>
      <c r="CP299" s="238"/>
      <c r="CQ299" s="238"/>
      <c r="CR299" s="238"/>
      <c r="CS299" s="238"/>
      <c r="CT299" s="238"/>
      <c r="CU299" s="238"/>
      <c r="CV299" s="238"/>
      <c r="CW299" s="238"/>
      <c r="CX299" s="238"/>
      <c r="CY299" s="238"/>
      <c r="CZ299" s="238"/>
      <c r="DA299" s="238"/>
    </row>
    <row r="300" spans="2:105">
      <c r="B300" s="226"/>
      <c r="BP300" s="82"/>
      <c r="BQ300" s="238"/>
      <c r="BR300" s="238"/>
      <c r="BS300" s="238"/>
      <c r="BT300" s="238"/>
      <c r="BU300" s="238"/>
      <c r="BV300" s="238"/>
      <c r="BW300" s="238"/>
      <c r="BX300" s="238"/>
      <c r="BY300" s="238"/>
      <c r="BZ300" s="238"/>
      <c r="CA300" s="238"/>
      <c r="CB300" s="238"/>
      <c r="CC300" s="238"/>
      <c r="CD300" s="238"/>
      <c r="CE300" s="238"/>
      <c r="CF300" s="238"/>
      <c r="CG300" s="238"/>
      <c r="CH300" s="238"/>
      <c r="CI300" s="238"/>
      <c r="CJ300" s="238"/>
      <c r="CK300" s="238"/>
      <c r="CL300" s="238"/>
      <c r="CM300" s="238"/>
      <c r="CN300" s="238"/>
      <c r="CO300" s="238"/>
      <c r="CP300" s="238"/>
      <c r="CQ300" s="238"/>
      <c r="CR300" s="238"/>
      <c r="CS300" s="238"/>
      <c r="CT300" s="238"/>
      <c r="CU300" s="238"/>
      <c r="CV300" s="238"/>
      <c r="CW300" s="238"/>
      <c r="CX300" s="238"/>
      <c r="CY300" s="238"/>
      <c r="CZ300" s="238"/>
      <c r="DA300" s="238"/>
    </row>
    <row r="301" spans="2:105">
      <c r="B301" s="226"/>
      <c r="BP301" s="82"/>
      <c r="BQ301" s="238"/>
      <c r="BR301" s="238"/>
      <c r="BS301" s="238"/>
      <c r="BT301" s="238"/>
      <c r="BU301" s="238"/>
      <c r="BV301" s="238"/>
      <c r="BW301" s="238"/>
      <c r="BX301" s="238"/>
      <c r="BY301" s="238"/>
      <c r="BZ301" s="238"/>
      <c r="CA301" s="238"/>
      <c r="CB301" s="238"/>
      <c r="CC301" s="238"/>
      <c r="CD301" s="238"/>
      <c r="CE301" s="238"/>
      <c r="CF301" s="238"/>
      <c r="CG301" s="238"/>
      <c r="CH301" s="238"/>
      <c r="CI301" s="238"/>
      <c r="CJ301" s="238"/>
      <c r="CK301" s="238"/>
      <c r="CL301" s="238"/>
      <c r="CM301" s="238"/>
      <c r="CN301" s="238"/>
      <c r="CO301" s="238"/>
      <c r="CP301" s="238"/>
      <c r="CQ301" s="238"/>
      <c r="CR301" s="238"/>
      <c r="CS301" s="238"/>
      <c r="CT301" s="238"/>
      <c r="CU301" s="238"/>
      <c r="CV301" s="238"/>
      <c r="CW301" s="238"/>
      <c r="CX301" s="238"/>
      <c r="CY301" s="238"/>
      <c r="CZ301" s="238"/>
      <c r="DA301" s="238"/>
    </row>
    <row r="302" spans="2:105">
      <c r="B302" s="226"/>
      <c r="BP302" s="82"/>
      <c r="BQ302" s="238"/>
      <c r="BR302" s="238"/>
      <c r="BS302" s="238"/>
      <c r="BT302" s="238"/>
      <c r="BU302" s="238"/>
      <c r="BV302" s="238"/>
      <c r="BW302" s="238"/>
      <c r="BX302" s="238"/>
      <c r="BY302" s="238"/>
      <c r="BZ302" s="238"/>
      <c r="CA302" s="238"/>
      <c r="CB302" s="238"/>
      <c r="CC302" s="238"/>
      <c r="CD302" s="238"/>
      <c r="CE302" s="238"/>
      <c r="CF302" s="238"/>
      <c r="CG302" s="238"/>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row>
    <row r="303" spans="2:105">
      <c r="B303" s="226"/>
      <c r="BP303" s="82"/>
      <c r="BQ303" s="238"/>
      <c r="BR303" s="238"/>
      <c r="BS303" s="238"/>
      <c r="BT303" s="238"/>
      <c r="BU303" s="238"/>
      <c r="BV303" s="238"/>
      <c r="BW303" s="238"/>
      <c r="BX303" s="238"/>
      <c r="BY303" s="238"/>
      <c r="BZ303" s="238"/>
      <c r="CA303" s="238"/>
      <c r="CB303" s="238"/>
      <c r="CC303" s="238"/>
      <c r="CD303" s="238"/>
      <c r="CE303" s="238"/>
      <c r="CF303" s="238"/>
      <c r="CG303" s="238"/>
      <c r="CH303" s="238"/>
      <c r="CI303" s="238"/>
      <c r="CJ303" s="238"/>
      <c r="CK303" s="238"/>
      <c r="CL303" s="238"/>
      <c r="CM303" s="238"/>
      <c r="CN303" s="238"/>
      <c r="CO303" s="238"/>
      <c r="CP303" s="238"/>
      <c r="CQ303" s="238"/>
      <c r="CR303" s="238"/>
      <c r="CS303" s="238"/>
      <c r="CT303" s="238"/>
      <c r="CU303" s="238"/>
      <c r="CV303" s="238"/>
      <c r="CW303" s="238"/>
      <c r="CX303" s="238"/>
      <c r="CY303" s="238"/>
      <c r="CZ303" s="238"/>
      <c r="DA303" s="238"/>
    </row>
    <row r="304" spans="2:105">
      <c r="B304" s="226"/>
      <c r="BP304" s="82"/>
      <c r="BQ304" s="238"/>
      <c r="BR304" s="238"/>
      <c r="BS304" s="238"/>
      <c r="BT304" s="238"/>
      <c r="BU304" s="238"/>
      <c r="BV304" s="238"/>
      <c r="BW304" s="238"/>
      <c r="BX304" s="238"/>
      <c r="BY304" s="238"/>
      <c r="BZ304" s="238"/>
      <c r="CA304" s="238"/>
      <c r="CB304" s="238"/>
      <c r="CC304" s="238"/>
      <c r="CD304" s="238"/>
      <c r="CE304" s="238"/>
      <c r="CF304" s="238"/>
      <c r="CG304" s="238"/>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row>
    <row r="305" spans="2:105">
      <c r="B305" s="226"/>
      <c r="BP305" s="82"/>
      <c r="BQ305" s="238"/>
      <c r="BR305" s="238"/>
      <c r="BS305" s="238"/>
      <c r="BT305" s="238"/>
      <c r="BU305" s="238"/>
      <c r="BV305" s="238"/>
      <c r="BW305" s="238"/>
      <c r="BX305" s="238"/>
      <c r="BY305" s="238"/>
      <c r="BZ305" s="238"/>
      <c r="CA305" s="238"/>
      <c r="CB305" s="238"/>
      <c r="CC305" s="238"/>
      <c r="CD305" s="238"/>
      <c r="CE305" s="238"/>
      <c r="CF305" s="238"/>
      <c r="CG305" s="238"/>
      <c r="CH305" s="238"/>
      <c r="CI305" s="238"/>
      <c r="CJ305" s="238"/>
      <c r="CK305" s="238"/>
      <c r="CL305" s="238"/>
      <c r="CM305" s="238"/>
      <c r="CN305" s="238"/>
      <c r="CO305" s="238"/>
      <c r="CP305" s="238"/>
      <c r="CQ305" s="238"/>
      <c r="CR305" s="238"/>
      <c r="CS305" s="238"/>
      <c r="CT305" s="238"/>
      <c r="CU305" s="238"/>
      <c r="CV305" s="238"/>
      <c r="CW305" s="238"/>
      <c r="CX305" s="238"/>
      <c r="CY305" s="238"/>
      <c r="CZ305" s="238"/>
      <c r="DA305" s="238"/>
    </row>
    <row r="306" spans="2:105">
      <c r="B306" s="226"/>
      <c r="BP306" s="82"/>
      <c r="BQ306" s="238"/>
      <c r="BR306" s="238"/>
      <c r="BS306" s="238"/>
      <c r="BT306" s="238"/>
      <c r="BU306" s="238"/>
      <c r="BV306" s="238"/>
      <c r="BW306" s="238"/>
      <c r="BX306" s="238"/>
      <c r="BY306" s="238"/>
      <c r="BZ306" s="238"/>
      <c r="CA306" s="238"/>
      <c r="CB306" s="238"/>
      <c r="CC306" s="238"/>
      <c r="CD306" s="238"/>
      <c r="CE306" s="238"/>
      <c r="CF306" s="238"/>
      <c r="CG306" s="238"/>
      <c r="CH306" s="238"/>
      <c r="CI306" s="238"/>
      <c r="CJ306" s="238"/>
      <c r="CK306" s="238"/>
      <c r="CL306" s="238"/>
      <c r="CM306" s="238"/>
      <c r="CN306" s="238"/>
      <c r="CO306" s="238"/>
      <c r="CP306" s="238"/>
      <c r="CQ306" s="238"/>
      <c r="CR306" s="238"/>
      <c r="CS306" s="238"/>
      <c r="CT306" s="238"/>
      <c r="CU306" s="238"/>
      <c r="CV306" s="238"/>
      <c r="CW306" s="238"/>
      <c r="CX306" s="238"/>
      <c r="CY306" s="238"/>
      <c r="CZ306" s="238"/>
      <c r="DA306" s="238"/>
    </row>
    <row r="307" spans="2:105">
      <c r="B307" s="226"/>
      <c r="BP307" s="82"/>
      <c r="BQ307" s="238"/>
      <c r="BR307" s="238"/>
      <c r="BS307" s="238"/>
      <c r="BT307" s="238"/>
      <c r="BU307" s="238"/>
      <c r="BV307" s="238"/>
      <c r="BW307" s="238"/>
      <c r="BX307" s="238"/>
      <c r="BY307" s="238"/>
      <c r="BZ307" s="238"/>
      <c r="CA307" s="238"/>
      <c r="CB307" s="238"/>
      <c r="CC307" s="238"/>
      <c r="CD307" s="238"/>
      <c r="CE307" s="238"/>
      <c r="CF307" s="238"/>
      <c r="CG307" s="238"/>
      <c r="CH307" s="238"/>
      <c r="CI307" s="238"/>
      <c r="CJ307" s="238"/>
      <c r="CK307" s="238"/>
      <c r="CL307" s="238"/>
      <c r="CM307" s="238"/>
      <c r="CN307" s="238"/>
      <c r="CO307" s="238"/>
      <c r="CP307" s="238"/>
      <c r="CQ307" s="238"/>
      <c r="CR307" s="238"/>
      <c r="CS307" s="238"/>
      <c r="CT307" s="238"/>
      <c r="CU307" s="238"/>
      <c r="CV307" s="238"/>
      <c r="CW307" s="238"/>
      <c r="CX307" s="238"/>
      <c r="CY307" s="238"/>
      <c r="CZ307" s="238"/>
      <c r="DA307" s="238"/>
    </row>
    <row r="308" spans="2:105">
      <c r="B308" s="226"/>
      <c r="BP308" s="82"/>
      <c r="BQ308" s="238"/>
      <c r="BR308" s="238"/>
      <c r="BS308" s="238"/>
      <c r="BT308" s="238"/>
      <c r="BU308" s="238"/>
      <c r="BV308" s="238"/>
      <c r="BW308" s="238"/>
      <c r="BX308" s="238"/>
      <c r="BY308" s="238"/>
      <c r="BZ308" s="238"/>
      <c r="CA308" s="238"/>
      <c r="CB308" s="238"/>
      <c r="CC308" s="238"/>
      <c r="CD308" s="238"/>
      <c r="CE308" s="238"/>
      <c r="CF308" s="238"/>
      <c r="CG308" s="238"/>
      <c r="CH308" s="238"/>
      <c r="CI308" s="238"/>
      <c r="CJ308" s="238"/>
      <c r="CK308" s="238"/>
      <c r="CL308" s="238"/>
      <c r="CM308" s="238"/>
      <c r="CN308" s="238"/>
      <c r="CO308" s="238"/>
      <c r="CP308" s="238"/>
      <c r="CQ308" s="238"/>
      <c r="CR308" s="238"/>
      <c r="CS308" s="238"/>
      <c r="CT308" s="238"/>
      <c r="CU308" s="238"/>
      <c r="CV308" s="238"/>
      <c r="CW308" s="238"/>
      <c r="CX308" s="238"/>
      <c r="CY308" s="238"/>
      <c r="CZ308" s="238"/>
      <c r="DA308" s="238"/>
    </row>
    <row r="309" spans="2:105">
      <c r="B309" s="226"/>
      <c r="BP309" s="82"/>
      <c r="BQ309" s="238"/>
      <c r="BR309" s="238"/>
      <c r="BS309" s="238"/>
      <c r="BT309" s="238"/>
      <c r="BU309" s="238"/>
      <c r="BV309" s="238"/>
      <c r="BW309" s="238"/>
      <c r="BX309" s="238"/>
      <c r="BY309" s="238"/>
      <c r="BZ309" s="238"/>
      <c r="CA309" s="238"/>
      <c r="CB309" s="238"/>
      <c r="CC309" s="238"/>
      <c r="CD309" s="238"/>
      <c r="CE309" s="238"/>
      <c r="CF309" s="238"/>
      <c r="CG309" s="238"/>
      <c r="CH309" s="238"/>
      <c r="CI309" s="238"/>
      <c r="CJ309" s="238"/>
      <c r="CK309" s="238"/>
      <c r="CL309" s="238"/>
      <c r="CM309" s="238"/>
      <c r="CN309" s="238"/>
      <c r="CO309" s="238"/>
      <c r="CP309" s="238"/>
      <c r="CQ309" s="238"/>
      <c r="CR309" s="238"/>
      <c r="CS309" s="238"/>
      <c r="CT309" s="238"/>
      <c r="CU309" s="238"/>
      <c r="CV309" s="238"/>
      <c r="CW309" s="238"/>
      <c r="CX309" s="238"/>
      <c r="CY309" s="238"/>
      <c r="CZ309" s="238"/>
      <c r="DA309" s="238"/>
    </row>
    <row r="310" spans="2:105">
      <c r="B310" s="226"/>
      <c r="BP310" s="82"/>
      <c r="BQ310" s="238"/>
      <c r="BR310" s="238"/>
      <c r="BS310" s="238"/>
      <c r="BT310" s="238"/>
      <c r="BU310" s="238"/>
      <c r="BV310" s="238"/>
      <c r="BW310" s="238"/>
      <c r="BX310" s="238"/>
      <c r="BY310" s="238"/>
      <c r="BZ310" s="238"/>
      <c r="CA310" s="238"/>
      <c r="CB310" s="238"/>
      <c r="CC310" s="238"/>
      <c r="CD310" s="238"/>
      <c r="CE310" s="238"/>
      <c r="CF310" s="238"/>
      <c r="CG310" s="238"/>
      <c r="CH310" s="238"/>
      <c r="CI310" s="238"/>
      <c r="CJ310" s="238"/>
      <c r="CK310" s="238"/>
      <c r="CL310" s="238"/>
      <c r="CM310" s="238"/>
      <c r="CN310" s="238"/>
      <c r="CO310" s="238"/>
      <c r="CP310" s="238"/>
      <c r="CQ310" s="238"/>
      <c r="CR310" s="238"/>
      <c r="CS310" s="238"/>
      <c r="CT310" s="238"/>
      <c r="CU310" s="238"/>
      <c r="CV310" s="238"/>
      <c r="CW310" s="238"/>
      <c r="CX310" s="238"/>
      <c r="CY310" s="238"/>
      <c r="CZ310" s="238"/>
      <c r="DA310" s="238"/>
    </row>
    <row r="311" spans="2:105">
      <c r="B311" s="226"/>
      <c r="BP311" s="82"/>
      <c r="BQ311" s="238"/>
      <c r="BR311" s="238"/>
      <c r="BS311" s="238"/>
      <c r="BT311" s="238"/>
      <c r="BU311" s="238"/>
      <c r="BV311" s="238"/>
      <c r="BW311" s="238"/>
      <c r="BX311" s="238"/>
      <c r="BY311" s="238"/>
      <c r="BZ311" s="238"/>
      <c r="CA311" s="238"/>
      <c r="CB311" s="238"/>
      <c r="CC311" s="238"/>
      <c r="CD311" s="238"/>
      <c r="CE311" s="238"/>
      <c r="CF311" s="238"/>
      <c r="CG311" s="238"/>
      <c r="CH311" s="238"/>
      <c r="CI311" s="238"/>
      <c r="CJ311" s="238"/>
      <c r="CK311" s="238"/>
      <c r="CL311" s="238"/>
      <c r="CM311" s="238"/>
      <c r="CN311" s="238"/>
      <c r="CO311" s="238"/>
      <c r="CP311" s="238"/>
      <c r="CQ311" s="238"/>
      <c r="CR311" s="238"/>
      <c r="CS311" s="238"/>
      <c r="CT311" s="238"/>
      <c r="CU311" s="238"/>
      <c r="CV311" s="238"/>
      <c r="CW311" s="238"/>
      <c r="CX311" s="238"/>
      <c r="CY311" s="238"/>
      <c r="CZ311" s="238"/>
      <c r="DA311" s="238"/>
    </row>
    <row r="312" spans="2:105">
      <c r="B312" s="226"/>
      <c r="BP312" s="82"/>
      <c r="BQ312" s="238"/>
      <c r="BR312" s="238"/>
      <c r="BS312" s="238"/>
      <c r="BT312" s="238"/>
      <c r="BU312" s="238"/>
      <c r="BV312" s="238"/>
      <c r="BW312" s="238"/>
      <c r="BX312" s="238"/>
      <c r="BY312" s="238"/>
      <c r="BZ312" s="238"/>
      <c r="CA312" s="238"/>
      <c r="CB312" s="238"/>
      <c r="CC312" s="238"/>
      <c r="CD312" s="238"/>
      <c r="CE312" s="238"/>
      <c r="CF312" s="238"/>
      <c r="CG312" s="238"/>
      <c r="CH312" s="238"/>
      <c r="CI312" s="238"/>
      <c r="CJ312" s="238"/>
      <c r="CK312" s="238"/>
      <c r="CL312" s="238"/>
      <c r="CM312" s="238"/>
      <c r="CN312" s="238"/>
      <c r="CO312" s="238"/>
      <c r="CP312" s="238"/>
      <c r="CQ312" s="238"/>
      <c r="CR312" s="238"/>
      <c r="CS312" s="238"/>
      <c r="CT312" s="238"/>
      <c r="CU312" s="238"/>
      <c r="CV312" s="238"/>
      <c r="CW312" s="238"/>
      <c r="CX312" s="238"/>
      <c r="CY312" s="238"/>
      <c r="CZ312" s="238"/>
      <c r="DA312" s="238"/>
    </row>
    <row r="313" spans="2:105">
      <c r="B313" s="226"/>
      <c r="BP313" s="82"/>
      <c r="BQ313" s="238"/>
      <c r="BR313" s="238"/>
      <c r="BS313" s="238"/>
      <c r="BT313" s="238"/>
      <c r="BU313" s="238"/>
      <c r="BV313" s="238"/>
      <c r="BW313" s="238"/>
      <c r="BX313" s="238"/>
      <c r="BY313" s="238"/>
      <c r="BZ313" s="238"/>
      <c r="CA313" s="238"/>
      <c r="CB313" s="238"/>
      <c r="CC313" s="238"/>
      <c r="CD313" s="238"/>
      <c r="CE313" s="238"/>
      <c r="CF313" s="238"/>
      <c r="CG313" s="238"/>
      <c r="CH313" s="238"/>
      <c r="CI313" s="238"/>
      <c r="CJ313" s="238"/>
      <c r="CK313" s="238"/>
      <c r="CL313" s="238"/>
      <c r="CM313" s="238"/>
      <c r="CN313" s="238"/>
      <c r="CO313" s="238"/>
      <c r="CP313" s="238"/>
      <c r="CQ313" s="238"/>
      <c r="CR313" s="238"/>
      <c r="CS313" s="238"/>
      <c r="CT313" s="238"/>
      <c r="CU313" s="238"/>
      <c r="CV313" s="238"/>
      <c r="CW313" s="238"/>
      <c r="CX313" s="238"/>
      <c r="CY313" s="238"/>
      <c r="CZ313" s="238"/>
      <c r="DA313" s="238"/>
    </row>
    <row r="314" spans="2:105">
      <c r="B314" s="226"/>
      <c r="BP314" s="82"/>
      <c r="BQ314" s="238"/>
      <c r="BR314" s="238"/>
      <c r="BS314" s="238"/>
      <c r="BT314" s="238"/>
      <c r="BU314" s="238"/>
      <c r="BV314" s="238"/>
      <c r="BW314" s="238"/>
      <c r="BX314" s="238"/>
      <c r="BY314" s="238"/>
      <c r="BZ314" s="238"/>
      <c r="CA314" s="238"/>
      <c r="CB314" s="238"/>
      <c r="CC314" s="238"/>
      <c r="CD314" s="238"/>
      <c r="CE314" s="238"/>
      <c r="CF314" s="238"/>
      <c r="CG314" s="238"/>
      <c r="CH314" s="238"/>
      <c r="CI314" s="238"/>
      <c r="CJ314" s="238"/>
      <c r="CK314" s="238"/>
      <c r="CL314" s="238"/>
      <c r="CM314" s="238"/>
      <c r="CN314" s="238"/>
      <c r="CO314" s="238"/>
      <c r="CP314" s="238"/>
      <c r="CQ314" s="238"/>
      <c r="CR314" s="238"/>
      <c r="CS314" s="238"/>
      <c r="CT314" s="238"/>
      <c r="CU314" s="238"/>
      <c r="CV314" s="238"/>
      <c r="CW314" s="238"/>
      <c r="CX314" s="238"/>
      <c r="CY314" s="238"/>
      <c r="CZ314" s="238"/>
      <c r="DA314" s="238"/>
    </row>
    <row r="315" spans="2:105">
      <c r="B315" s="226"/>
      <c r="BP315" s="82"/>
      <c r="BQ315" s="238"/>
      <c r="BR315" s="238"/>
      <c r="BS315" s="238"/>
      <c r="BT315" s="238"/>
      <c r="BU315" s="238"/>
      <c r="BV315" s="238"/>
      <c r="BW315" s="238"/>
      <c r="BX315" s="238"/>
      <c r="BY315" s="238"/>
      <c r="BZ315" s="238"/>
      <c r="CA315" s="238"/>
      <c r="CB315" s="238"/>
      <c r="CC315" s="238"/>
      <c r="CD315" s="238"/>
      <c r="CE315" s="238"/>
      <c r="CF315" s="238"/>
      <c r="CG315" s="238"/>
      <c r="CH315" s="238"/>
      <c r="CI315" s="238"/>
      <c r="CJ315" s="238"/>
      <c r="CK315" s="238"/>
      <c r="CL315" s="238"/>
      <c r="CM315" s="238"/>
      <c r="CN315" s="238"/>
      <c r="CO315" s="238"/>
      <c r="CP315" s="238"/>
      <c r="CQ315" s="238"/>
      <c r="CR315" s="238"/>
      <c r="CS315" s="238"/>
      <c r="CT315" s="238"/>
      <c r="CU315" s="238"/>
      <c r="CV315" s="238"/>
      <c r="CW315" s="238"/>
      <c r="CX315" s="238"/>
      <c r="CY315" s="238"/>
      <c r="CZ315" s="238"/>
      <c r="DA315" s="238"/>
    </row>
    <row r="316" spans="2:105">
      <c r="B316" s="226"/>
      <c r="BP316" s="82"/>
      <c r="BQ316" s="238"/>
      <c r="BR316" s="238"/>
      <c r="BS316" s="238"/>
      <c r="BT316" s="238"/>
      <c r="BU316" s="238"/>
      <c r="BV316" s="238"/>
      <c r="BW316" s="238"/>
      <c r="BX316" s="238"/>
      <c r="BY316" s="238"/>
      <c r="BZ316" s="238"/>
      <c r="CA316" s="238"/>
      <c r="CB316" s="238"/>
      <c r="CC316" s="238"/>
      <c r="CD316" s="238"/>
      <c r="CE316" s="238"/>
      <c r="CF316" s="238"/>
      <c r="CG316" s="238"/>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row>
    <row r="317" spans="2:105">
      <c r="B317" s="226"/>
      <c r="BP317" s="82"/>
      <c r="BQ317" s="238"/>
      <c r="BR317" s="238"/>
      <c r="BS317" s="238"/>
      <c r="BT317" s="238"/>
      <c r="BU317" s="238"/>
      <c r="BV317" s="238"/>
      <c r="BW317" s="238"/>
      <c r="BX317" s="238"/>
      <c r="BY317" s="238"/>
      <c r="BZ317" s="238"/>
      <c r="CA317" s="238"/>
      <c r="CB317" s="238"/>
      <c r="CC317" s="238"/>
      <c r="CD317" s="238"/>
      <c r="CE317" s="238"/>
      <c r="CF317" s="238"/>
      <c r="CG317" s="238"/>
      <c r="CH317" s="238"/>
      <c r="CI317" s="238"/>
      <c r="CJ317" s="238"/>
      <c r="CK317" s="238"/>
      <c r="CL317" s="238"/>
      <c r="CM317" s="238"/>
      <c r="CN317" s="238"/>
      <c r="CO317" s="238"/>
      <c r="CP317" s="238"/>
      <c r="CQ317" s="238"/>
      <c r="CR317" s="238"/>
      <c r="CS317" s="238"/>
      <c r="CT317" s="238"/>
      <c r="CU317" s="238"/>
      <c r="CV317" s="238"/>
      <c r="CW317" s="238"/>
      <c r="CX317" s="238"/>
      <c r="CY317" s="238"/>
      <c r="CZ317" s="238"/>
      <c r="DA317" s="238"/>
    </row>
    <row r="318" spans="2:105">
      <c r="B318" s="226"/>
      <c r="BP318" s="82"/>
      <c r="BQ318" s="238"/>
      <c r="BR318" s="238"/>
      <c r="BS318" s="238"/>
      <c r="BT318" s="238"/>
      <c r="BU318" s="238"/>
      <c r="BV318" s="238"/>
      <c r="BW318" s="238"/>
      <c r="BX318" s="238"/>
      <c r="BY318" s="238"/>
      <c r="BZ318" s="238"/>
      <c r="CA318" s="238"/>
      <c r="CB318" s="238"/>
      <c r="CC318" s="238"/>
      <c r="CD318" s="238"/>
      <c r="CE318" s="238"/>
      <c r="CF318" s="238"/>
      <c r="CG318" s="238"/>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row>
    <row r="319" spans="2:105">
      <c r="B319" s="226"/>
      <c r="BP319" s="82"/>
      <c r="BQ319" s="238"/>
      <c r="BR319" s="238"/>
      <c r="BS319" s="238"/>
      <c r="BT319" s="238"/>
      <c r="BU319" s="238"/>
      <c r="BV319" s="238"/>
      <c r="BW319" s="238"/>
      <c r="BX319" s="238"/>
      <c r="BY319" s="238"/>
      <c r="BZ319" s="238"/>
      <c r="CA319" s="238"/>
      <c r="CB319" s="238"/>
      <c r="CC319" s="238"/>
      <c r="CD319" s="238"/>
      <c r="CE319" s="238"/>
      <c r="CF319" s="238"/>
      <c r="CG319" s="238"/>
      <c r="CH319" s="238"/>
      <c r="CI319" s="238"/>
      <c r="CJ319" s="238"/>
      <c r="CK319" s="238"/>
      <c r="CL319" s="238"/>
      <c r="CM319" s="238"/>
      <c r="CN319" s="238"/>
      <c r="CO319" s="238"/>
      <c r="CP319" s="238"/>
      <c r="CQ319" s="238"/>
      <c r="CR319" s="238"/>
      <c r="CS319" s="238"/>
      <c r="CT319" s="238"/>
      <c r="CU319" s="238"/>
      <c r="CV319" s="238"/>
      <c r="CW319" s="238"/>
      <c r="CX319" s="238"/>
      <c r="CY319" s="238"/>
      <c r="CZ319" s="238"/>
      <c r="DA319" s="238"/>
    </row>
    <row r="320" spans="2:105">
      <c r="B320" s="226"/>
      <c r="BP320" s="82"/>
      <c r="BQ320" s="238"/>
      <c r="BR320" s="238"/>
      <c r="BS320" s="238"/>
      <c r="BT320" s="238"/>
      <c r="BU320" s="238"/>
      <c r="BV320" s="238"/>
      <c r="BW320" s="238"/>
      <c r="BX320" s="238"/>
      <c r="BY320" s="238"/>
      <c r="BZ320" s="238"/>
      <c r="CA320" s="238"/>
      <c r="CB320" s="238"/>
      <c r="CC320" s="238"/>
      <c r="CD320" s="238"/>
      <c r="CE320" s="238"/>
      <c r="CF320" s="238"/>
      <c r="CG320" s="238"/>
      <c r="CH320" s="238"/>
      <c r="CI320" s="238"/>
      <c r="CJ320" s="238"/>
      <c r="CK320" s="238"/>
      <c r="CL320" s="238"/>
      <c r="CM320" s="238"/>
      <c r="CN320" s="238"/>
      <c r="CO320" s="238"/>
      <c r="CP320" s="238"/>
      <c r="CQ320" s="238"/>
      <c r="CR320" s="238"/>
      <c r="CS320" s="238"/>
      <c r="CT320" s="238"/>
      <c r="CU320" s="238"/>
      <c r="CV320" s="238"/>
      <c r="CW320" s="238"/>
      <c r="CX320" s="238"/>
      <c r="CY320" s="238"/>
      <c r="CZ320" s="238"/>
      <c r="DA320" s="238"/>
    </row>
    <row r="321" spans="2:105">
      <c r="B321" s="226"/>
      <c r="BP321" s="82"/>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38"/>
      <c r="CN321" s="238"/>
      <c r="CO321" s="238"/>
      <c r="CP321" s="238"/>
      <c r="CQ321" s="238"/>
      <c r="CR321" s="238"/>
      <c r="CS321" s="238"/>
      <c r="CT321" s="238"/>
      <c r="CU321" s="238"/>
      <c r="CV321" s="238"/>
      <c r="CW321" s="238"/>
      <c r="CX321" s="238"/>
      <c r="CY321" s="238"/>
      <c r="CZ321" s="238"/>
      <c r="DA321" s="238"/>
    </row>
    <row r="322" spans="2:105">
      <c r="B322" s="226"/>
      <c r="BP322" s="82"/>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row>
    <row r="323" spans="2:105">
      <c r="B323" s="226"/>
      <c r="BP323" s="82"/>
      <c r="BQ323" s="238"/>
      <c r="BR323" s="238"/>
      <c r="BS323" s="238"/>
      <c r="BT323" s="238"/>
      <c r="BU323" s="238"/>
      <c r="BV323" s="238"/>
      <c r="BW323" s="238"/>
      <c r="BX323" s="238"/>
      <c r="BY323" s="238"/>
      <c r="BZ323" s="238"/>
      <c r="CA323" s="238"/>
      <c r="CB323" s="238"/>
      <c r="CC323" s="238"/>
      <c r="CD323" s="238"/>
      <c r="CE323" s="238"/>
      <c r="CF323" s="238"/>
      <c r="CG323" s="238"/>
      <c r="CH323" s="238"/>
      <c r="CI323" s="238"/>
      <c r="CJ323" s="238"/>
      <c r="CK323" s="238"/>
      <c r="CL323" s="238"/>
      <c r="CM323" s="238"/>
      <c r="CN323" s="238"/>
      <c r="CO323" s="238"/>
      <c r="CP323" s="238"/>
      <c r="CQ323" s="238"/>
      <c r="CR323" s="238"/>
      <c r="CS323" s="238"/>
      <c r="CT323" s="238"/>
      <c r="CU323" s="238"/>
      <c r="CV323" s="238"/>
      <c r="CW323" s="238"/>
      <c r="CX323" s="238"/>
      <c r="CY323" s="238"/>
      <c r="CZ323" s="238"/>
      <c r="DA323" s="238"/>
    </row>
    <row r="324" spans="2:105">
      <c r="B324" s="226"/>
      <c r="BP324" s="82"/>
      <c r="BQ324" s="238"/>
      <c r="BR324" s="238"/>
      <c r="BS324" s="238"/>
      <c r="BT324" s="238"/>
      <c r="BU324" s="238"/>
      <c r="BV324" s="238"/>
      <c r="BW324" s="238"/>
      <c r="BX324" s="238"/>
      <c r="BY324" s="238"/>
      <c r="BZ324" s="238"/>
      <c r="CA324" s="238"/>
      <c r="CB324" s="238"/>
      <c r="CC324" s="238"/>
      <c r="CD324" s="238"/>
      <c r="CE324" s="238"/>
      <c r="CF324" s="238"/>
      <c r="CG324" s="238"/>
      <c r="CH324" s="238"/>
      <c r="CI324" s="238"/>
      <c r="CJ324" s="238"/>
      <c r="CK324" s="238"/>
      <c r="CL324" s="238"/>
      <c r="CM324" s="238"/>
      <c r="CN324" s="238"/>
      <c r="CO324" s="238"/>
      <c r="CP324" s="238"/>
      <c r="CQ324" s="238"/>
      <c r="CR324" s="238"/>
      <c r="CS324" s="238"/>
      <c r="CT324" s="238"/>
      <c r="CU324" s="238"/>
      <c r="CV324" s="238"/>
      <c r="CW324" s="238"/>
      <c r="CX324" s="238"/>
      <c r="CY324" s="238"/>
      <c r="CZ324" s="238"/>
      <c r="DA324" s="238"/>
    </row>
    <row r="325" spans="2:105">
      <c r="B325" s="226"/>
      <c r="BP325" s="82"/>
      <c r="BQ325" s="238"/>
      <c r="BR325" s="238"/>
      <c r="BS325" s="238"/>
      <c r="BT325" s="238"/>
      <c r="BU325" s="238"/>
      <c r="BV325" s="238"/>
      <c r="BW325" s="238"/>
      <c r="BX325" s="238"/>
      <c r="BY325" s="238"/>
      <c r="BZ325" s="238"/>
      <c r="CA325" s="238"/>
      <c r="CB325" s="238"/>
      <c r="CC325" s="238"/>
      <c r="CD325" s="238"/>
      <c r="CE325" s="238"/>
      <c r="CF325" s="238"/>
      <c r="CG325" s="238"/>
      <c r="CH325" s="238"/>
      <c r="CI325" s="238"/>
      <c r="CJ325" s="238"/>
      <c r="CK325" s="238"/>
      <c r="CL325" s="238"/>
      <c r="CM325" s="238"/>
      <c r="CN325" s="238"/>
      <c r="CO325" s="238"/>
      <c r="CP325" s="238"/>
      <c r="CQ325" s="238"/>
      <c r="CR325" s="238"/>
      <c r="CS325" s="238"/>
      <c r="CT325" s="238"/>
      <c r="CU325" s="238"/>
      <c r="CV325" s="238"/>
      <c r="CW325" s="238"/>
      <c r="CX325" s="238"/>
      <c r="CY325" s="238"/>
      <c r="CZ325" s="238"/>
      <c r="DA325" s="238"/>
    </row>
    <row r="326" spans="2:105">
      <c r="B326" s="226"/>
      <c r="BP326" s="82"/>
      <c r="BQ326" s="238"/>
      <c r="BR326" s="238"/>
      <c r="BS326" s="238"/>
      <c r="BT326" s="238"/>
      <c r="BU326" s="238"/>
      <c r="BV326" s="238"/>
      <c r="BW326" s="238"/>
      <c r="BX326" s="238"/>
      <c r="BY326" s="238"/>
      <c r="BZ326" s="238"/>
      <c r="CA326" s="238"/>
      <c r="CB326" s="238"/>
      <c r="CC326" s="238"/>
      <c r="CD326" s="238"/>
      <c r="CE326" s="238"/>
      <c r="CF326" s="238"/>
      <c r="CG326" s="238"/>
      <c r="CH326" s="238"/>
      <c r="CI326" s="238"/>
      <c r="CJ326" s="238"/>
      <c r="CK326" s="238"/>
      <c r="CL326" s="238"/>
      <c r="CM326" s="238"/>
      <c r="CN326" s="238"/>
      <c r="CO326" s="238"/>
      <c r="CP326" s="238"/>
      <c r="CQ326" s="238"/>
      <c r="CR326" s="238"/>
      <c r="CS326" s="238"/>
      <c r="CT326" s="238"/>
      <c r="CU326" s="238"/>
      <c r="CV326" s="238"/>
      <c r="CW326" s="238"/>
      <c r="CX326" s="238"/>
      <c r="CY326" s="238"/>
      <c r="CZ326" s="238"/>
      <c r="DA326" s="238"/>
    </row>
    <row r="327" spans="2:105">
      <c r="B327" s="226"/>
      <c r="BP327" s="82"/>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row>
    <row r="328" spans="2:105">
      <c r="B328" s="226"/>
      <c r="BP328" s="82"/>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row>
    <row r="329" spans="2:105">
      <c r="B329" s="226"/>
      <c r="BP329" s="82"/>
      <c r="BQ329" s="238"/>
      <c r="BR329" s="238"/>
      <c r="BS329" s="238"/>
      <c r="BT329" s="238"/>
      <c r="BU329" s="238"/>
      <c r="BV329" s="238"/>
      <c r="BW329" s="238"/>
      <c r="BX329" s="238"/>
      <c r="BY329" s="238"/>
      <c r="BZ329" s="238"/>
      <c r="CA329" s="238"/>
      <c r="CB329" s="238"/>
      <c r="CC329" s="238"/>
      <c r="CD329" s="238"/>
      <c r="CE329" s="238"/>
      <c r="CF329" s="238"/>
      <c r="CG329" s="238"/>
      <c r="CH329" s="238"/>
      <c r="CI329" s="238"/>
      <c r="CJ329" s="238"/>
      <c r="CK329" s="238"/>
      <c r="CL329" s="238"/>
      <c r="CM329" s="238"/>
      <c r="CN329" s="238"/>
      <c r="CO329" s="238"/>
      <c r="CP329" s="238"/>
      <c r="CQ329" s="238"/>
      <c r="CR329" s="238"/>
      <c r="CS329" s="238"/>
      <c r="CT329" s="238"/>
      <c r="CU329" s="238"/>
      <c r="CV329" s="238"/>
      <c r="CW329" s="238"/>
      <c r="CX329" s="238"/>
      <c r="CY329" s="238"/>
      <c r="CZ329" s="238"/>
      <c r="DA329" s="238"/>
    </row>
    <row r="330" spans="2:105">
      <c r="B330" s="226"/>
      <c r="BP330" s="82"/>
      <c r="BQ330" s="238"/>
      <c r="BR330" s="238"/>
      <c r="BS330" s="238"/>
      <c r="BT330" s="238"/>
      <c r="BU330" s="238"/>
      <c r="BV330" s="238"/>
      <c r="BW330" s="238"/>
      <c r="BX330" s="238"/>
      <c r="BY330" s="238"/>
      <c r="BZ330" s="238"/>
      <c r="CA330" s="238"/>
      <c r="CB330" s="238"/>
      <c r="CC330" s="238"/>
      <c r="CD330" s="238"/>
      <c r="CE330" s="238"/>
      <c r="CF330" s="238"/>
      <c r="CG330" s="238"/>
      <c r="CH330" s="238"/>
      <c r="CI330" s="238"/>
      <c r="CJ330" s="238"/>
      <c r="CK330" s="238"/>
      <c r="CL330" s="238"/>
      <c r="CM330" s="238"/>
      <c r="CN330" s="238"/>
      <c r="CO330" s="238"/>
      <c r="CP330" s="238"/>
      <c r="CQ330" s="238"/>
      <c r="CR330" s="238"/>
      <c r="CS330" s="238"/>
      <c r="CT330" s="238"/>
      <c r="CU330" s="238"/>
      <c r="CV330" s="238"/>
      <c r="CW330" s="238"/>
      <c r="CX330" s="238"/>
      <c r="CY330" s="238"/>
      <c r="CZ330" s="238"/>
      <c r="DA330" s="238"/>
    </row>
    <row r="331" spans="2:105">
      <c r="B331" s="226"/>
      <c r="BP331" s="82"/>
      <c r="BQ331" s="238"/>
      <c r="BR331" s="238"/>
      <c r="BS331" s="238"/>
      <c r="BT331" s="238"/>
      <c r="BU331" s="238"/>
      <c r="BV331" s="238"/>
      <c r="BW331" s="238"/>
      <c r="BX331" s="238"/>
      <c r="BY331" s="238"/>
      <c r="BZ331" s="238"/>
      <c r="CA331" s="238"/>
      <c r="CB331" s="238"/>
      <c r="CC331" s="238"/>
      <c r="CD331" s="238"/>
      <c r="CE331" s="238"/>
      <c r="CF331" s="238"/>
      <c r="CG331" s="238"/>
      <c r="CH331" s="238"/>
      <c r="CI331" s="238"/>
      <c r="CJ331" s="238"/>
      <c r="CK331" s="238"/>
      <c r="CL331" s="238"/>
      <c r="CM331" s="238"/>
      <c r="CN331" s="238"/>
      <c r="CO331" s="238"/>
      <c r="CP331" s="238"/>
      <c r="CQ331" s="238"/>
      <c r="CR331" s="238"/>
      <c r="CS331" s="238"/>
      <c r="CT331" s="238"/>
      <c r="CU331" s="238"/>
      <c r="CV331" s="238"/>
      <c r="CW331" s="238"/>
      <c r="CX331" s="238"/>
      <c r="CY331" s="238"/>
      <c r="CZ331" s="238"/>
      <c r="DA331" s="238"/>
    </row>
    <row r="332" spans="2:105">
      <c r="B332" s="226"/>
      <c r="BP332" s="82"/>
      <c r="BQ332" s="238"/>
      <c r="BR332" s="238"/>
      <c r="BS332" s="238"/>
      <c r="BT332" s="238"/>
      <c r="BU332" s="238"/>
      <c r="BV332" s="238"/>
      <c r="BW332" s="238"/>
      <c r="BX332" s="238"/>
      <c r="BY332" s="238"/>
      <c r="BZ332" s="238"/>
      <c r="CA332" s="238"/>
      <c r="CB332" s="238"/>
      <c r="CC332" s="238"/>
      <c r="CD332" s="238"/>
      <c r="CE332" s="238"/>
      <c r="CF332" s="238"/>
      <c r="CG332" s="238"/>
      <c r="CH332" s="238"/>
      <c r="CI332" s="238"/>
      <c r="CJ332" s="238"/>
      <c r="CK332" s="238"/>
      <c r="CL332" s="238"/>
      <c r="CM332" s="238"/>
      <c r="CN332" s="238"/>
      <c r="CO332" s="238"/>
      <c r="CP332" s="238"/>
      <c r="CQ332" s="238"/>
      <c r="CR332" s="238"/>
      <c r="CS332" s="238"/>
      <c r="CT332" s="238"/>
      <c r="CU332" s="238"/>
      <c r="CV332" s="238"/>
      <c r="CW332" s="238"/>
      <c r="CX332" s="238"/>
      <c r="CY332" s="238"/>
      <c r="CZ332" s="238"/>
      <c r="DA332" s="238"/>
    </row>
    <row r="333" spans="2:105">
      <c r="B333" s="226"/>
      <c r="BP333" s="82"/>
      <c r="BQ333" s="238"/>
      <c r="BR333" s="238"/>
      <c r="BS333" s="238"/>
      <c r="BT333" s="238"/>
      <c r="BU333" s="238"/>
      <c r="BV333" s="238"/>
      <c r="BW333" s="238"/>
      <c r="BX333" s="238"/>
      <c r="BY333" s="238"/>
      <c r="BZ333" s="238"/>
      <c r="CA333" s="238"/>
      <c r="CB333" s="238"/>
      <c r="CC333" s="238"/>
      <c r="CD333" s="238"/>
      <c r="CE333" s="238"/>
      <c r="CF333" s="238"/>
      <c r="CG333" s="238"/>
      <c r="CH333" s="238"/>
      <c r="CI333" s="238"/>
      <c r="CJ333" s="238"/>
      <c r="CK333" s="238"/>
      <c r="CL333" s="238"/>
      <c r="CM333" s="238"/>
      <c r="CN333" s="238"/>
      <c r="CO333" s="238"/>
      <c r="CP333" s="238"/>
      <c r="CQ333" s="238"/>
      <c r="CR333" s="238"/>
      <c r="CS333" s="238"/>
      <c r="CT333" s="238"/>
      <c r="CU333" s="238"/>
      <c r="CV333" s="238"/>
      <c r="CW333" s="238"/>
      <c r="CX333" s="238"/>
      <c r="CY333" s="238"/>
      <c r="CZ333" s="238"/>
      <c r="DA333" s="238"/>
    </row>
    <row r="334" spans="2:105">
      <c r="B334" s="226"/>
      <c r="BP334" s="82"/>
      <c r="BQ334" s="238"/>
      <c r="BR334" s="238"/>
      <c r="BS334" s="238"/>
      <c r="BT334" s="238"/>
      <c r="BU334" s="238"/>
      <c r="BV334" s="238"/>
      <c r="BW334" s="238"/>
      <c r="BX334" s="238"/>
      <c r="BY334" s="238"/>
      <c r="BZ334" s="238"/>
      <c r="CA334" s="238"/>
      <c r="CB334" s="238"/>
      <c r="CC334" s="238"/>
      <c r="CD334" s="238"/>
      <c r="CE334" s="238"/>
      <c r="CF334" s="238"/>
      <c r="CG334" s="238"/>
      <c r="CH334" s="238"/>
      <c r="CI334" s="238"/>
      <c r="CJ334" s="238"/>
      <c r="CK334" s="238"/>
      <c r="CL334" s="238"/>
      <c r="CM334" s="238"/>
      <c r="CN334" s="238"/>
      <c r="CO334" s="238"/>
      <c r="CP334" s="238"/>
      <c r="CQ334" s="238"/>
      <c r="CR334" s="238"/>
      <c r="CS334" s="238"/>
      <c r="CT334" s="238"/>
      <c r="CU334" s="238"/>
      <c r="CV334" s="238"/>
      <c r="CW334" s="238"/>
      <c r="CX334" s="238"/>
      <c r="CY334" s="238"/>
      <c r="CZ334" s="238"/>
      <c r="DA334" s="238"/>
    </row>
    <row r="335" spans="2:105">
      <c r="B335" s="226"/>
      <c r="BP335" s="82"/>
      <c r="BQ335" s="238"/>
      <c r="BR335" s="238"/>
      <c r="BS335" s="238"/>
      <c r="BT335" s="238"/>
      <c r="BU335" s="238"/>
      <c r="BV335" s="238"/>
      <c r="BW335" s="238"/>
      <c r="BX335" s="238"/>
      <c r="BY335" s="238"/>
      <c r="BZ335" s="238"/>
      <c r="CA335" s="238"/>
      <c r="CB335" s="238"/>
      <c r="CC335" s="238"/>
      <c r="CD335" s="238"/>
      <c r="CE335" s="238"/>
      <c r="CF335" s="238"/>
      <c r="CG335" s="238"/>
      <c r="CH335" s="238"/>
      <c r="CI335" s="238"/>
      <c r="CJ335" s="238"/>
      <c r="CK335" s="238"/>
      <c r="CL335" s="238"/>
      <c r="CM335" s="238"/>
      <c r="CN335" s="238"/>
      <c r="CO335" s="238"/>
      <c r="CP335" s="238"/>
      <c r="CQ335" s="238"/>
      <c r="CR335" s="238"/>
      <c r="CS335" s="238"/>
      <c r="CT335" s="238"/>
      <c r="CU335" s="238"/>
      <c r="CV335" s="238"/>
      <c r="CW335" s="238"/>
      <c r="CX335" s="238"/>
      <c r="CY335" s="238"/>
      <c r="CZ335" s="238"/>
      <c r="DA335" s="238"/>
    </row>
    <row r="336" spans="2:105">
      <c r="B336" s="226"/>
      <c r="BP336" s="82"/>
      <c r="BQ336" s="238"/>
      <c r="BR336" s="238"/>
      <c r="BS336" s="238"/>
      <c r="BT336" s="238"/>
      <c r="BU336" s="238"/>
      <c r="BV336" s="238"/>
      <c r="BW336" s="238"/>
      <c r="BX336" s="238"/>
      <c r="BY336" s="238"/>
      <c r="BZ336" s="238"/>
      <c r="CA336" s="238"/>
      <c r="CB336" s="238"/>
      <c r="CC336" s="238"/>
      <c r="CD336" s="238"/>
      <c r="CE336" s="238"/>
      <c r="CF336" s="238"/>
      <c r="CG336" s="238"/>
      <c r="CH336" s="238"/>
      <c r="CI336" s="238"/>
      <c r="CJ336" s="238"/>
      <c r="CK336" s="238"/>
      <c r="CL336" s="238"/>
      <c r="CM336" s="238"/>
      <c r="CN336" s="238"/>
      <c r="CO336" s="238"/>
      <c r="CP336" s="238"/>
      <c r="CQ336" s="238"/>
      <c r="CR336" s="238"/>
      <c r="CS336" s="238"/>
      <c r="CT336" s="238"/>
      <c r="CU336" s="238"/>
      <c r="CV336" s="238"/>
      <c r="CW336" s="238"/>
      <c r="CX336" s="238"/>
      <c r="CY336" s="238"/>
      <c r="CZ336" s="238"/>
      <c r="DA336" s="238"/>
    </row>
    <row r="337" spans="2:105">
      <c r="B337" s="226"/>
      <c r="BP337" s="82"/>
      <c r="BQ337" s="238"/>
      <c r="BR337" s="238"/>
      <c r="BS337" s="238"/>
      <c r="BT337" s="238"/>
      <c r="BU337" s="238"/>
      <c r="BV337" s="238"/>
      <c r="BW337" s="238"/>
      <c r="BX337" s="238"/>
      <c r="BY337" s="238"/>
      <c r="BZ337" s="238"/>
      <c r="CA337" s="238"/>
      <c r="CB337" s="238"/>
      <c r="CC337" s="238"/>
      <c r="CD337" s="238"/>
      <c r="CE337" s="238"/>
      <c r="CF337" s="238"/>
      <c r="CG337" s="238"/>
      <c r="CH337" s="238"/>
      <c r="CI337" s="238"/>
      <c r="CJ337" s="238"/>
      <c r="CK337" s="238"/>
      <c r="CL337" s="238"/>
      <c r="CM337" s="238"/>
      <c r="CN337" s="238"/>
      <c r="CO337" s="238"/>
      <c r="CP337" s="238"/>
      <c r="CQ337" s="238"/>
      <c r="CR337" s="238"/>
      <c r="CS337" s="238"/>
      <c r="CT337" s="238"/>
      <c r="CU337" s="238"/>
      <c r="CV337" s="238"/>
      <c r="CW337" s="238"/>
      <c r="CX337" s="238"/>
      <c r="CY337" s="238"/>
      <c r="CZ337" s="238"/>
      <c r="DA337" s="238"/>
    </row>
    <row r="338" spans="2:105">
      <c r="B338" s="226"/>
      <c r="BP338" s="82"/>
      <c r="BQ338" s="238"/>
      <c r="BR338" s="238"/>
      <c r="BS338" s="238"/>
      <c r="BT338" s="238"/>
      <c r="BU338" s="238"/>
      <c r="BV338" s="238"/>
      <c r="BW338" s="238"/>
      <c r="BX338" s="238"/>
      <c r="BY338" s="238"/>
      <c r="BZ338" s="238"/>
      <c r="CA338" s="238"/>
      <c r="CB338" s="238"/>
      <c r="CC338" s="238"/>
      <c r="CD338" s="238"/>
      <c r="CE338" s="238"/>
      <c r="CF338" s="238"/>
      <c r="CG338" s="238"/>
      <c r="CH338" s="238"/>
      <c r="CI338" s="238"/>
      <c r="CJ338" s="238"/>
      <c r="CK338" s="238"/>
      <c r="CL338" s="238"/>
      <c r="CM338" s="238"/>
      <c r="CN338" s="238"/>
      <c r="CO338" s="238"/>
      <c r="CP338" s="238"/>
      <c r="CQ338" s="238"/>
      <c r="CR338" s="238"/>
      <c r="CS338" s="238"/>
      <c r="CT338" s="238"/>
      <c r="CU338" s="238"/>
      <c r="CV338" s="238"/>
      <c r="CW338" s="238"/>
      <c r="CX338" s="238"/>
      <c r="CY338" s="238"/>
      <c r="CZ338" s="238"/>
      <c r="DA338" s="238"/>
    </row>
    <row r="339" spans="2:105">
      <c r="B339" s="226"/>
      <c r="BP339" s="82"/>
      <c r="BQ339" s="238"/>
      <c r="BR339" s="238"/>
      <c r="BS339" s="238"/>
      <c r="BT339" s="238"/>
      <c r="BU339" s="238"/>
      <c r="BV339" s="238"/>
      <c r="BW339" s="238"/>
      <c r="BX339" s="238"/>
      <c r="BY339" s="238"/>
      <c r="BZ339" s="238"/>
      <c r="CA339" s="238"/>
      <c r="CB339" s="238"/>
      <c r="CC339" s="238"/>
      <c r="CD339" s="238"/>
      <c r="CE339" s="238"/>
      <c r="CF339" s="238"/>
      <c r="CG339" s="238"/>
      <c r="CH339" s="238"/>
      <c r="CI339" s="238"/>
      <c r="CJ339" s="238"/>
      <c r="CK339" s="238"/>
      <c r="CL339" s="238"/>
      <c r="CM339" s="238"/>
      <c r="CN339" s="238"/>
      <c r="CO339" s="238"/>
      <c r="CP339" s="238"/>
      <c r="CQ339" s="238"/>
      <c r="CR339" s="238"/>
      <c r="CS339" s="238"/>
      <c r="CT339" s="238"/>
      <c r="CU339" s="238"/>
      <c r="CV339" s="238"/>
      <c r="CW339" s="238"/>
      <c r="CX339" s="238"/>
      <c r="CY339" s="238"/>
      <c r="CZ339" s="238"/>
      <c r="DA339" s="238"/>
    </row>
    <row r="340" spans="2:105">
      <c r="B340" s="226"/>
      <c r="BP340" s="82"/>
      <c r="BQ340" s="238"/>
      <c r="BR340" s="238"/>
      <c r="BS340" s="238"/>
      <c r="BT340" s="238"/>
      <c r="BU340" s="238"/>
      <c r="BV340" s="238"/>
      <c r="BW340" s="238"/>
      <c r="BX340" s="238"/>
      <c r="BY340" s="238"/>
      <c r="BZ340" s="238"/>
      <c r="CA340" s="238"/>
      <c r="CB340" s="238"/>
      <c r="CC340" s="238"/>
      <c r="CD340" s="238"/>
      <c r="CE340" s="238"/>
      <c r="CF340" s="238"/>
      <c r="CG340" s="238"/>
      <c r="CH340" s="238"/>
      <c r="CI340" s="238"/>
      <c r="CJ340" s="238"/>
      <c r="CK340" s="238"/>
      <c r="CL340" s="238"/>
      <c r="CM340" s="238"/>
      <c r="CN340" s="238"/>
      <c r="CO340" s="238"/>
      <c r="CP340" s="238"/>
      <c r="CQ340" s="238"/>
      <c r="CR340" s="238"/>
      <c r="CS340" s="238"/>
      <c r="CT340" s="238"/>
      <c r="CU340" s="238"/>
      <c r="CV340" s="238"/>
      <c r="CW340" s="238"/>
      <c r="CX340" s="238"/>
      <c r="CY340" s="238"/>
      <c r="CZ340" s="238"/>
      <c r="DA340" s="238"/>
    </row>
    <row r="341" spans="2:105">
      <c r="B341" s="226"/>
      <c r="BP341" s="82"/>
      <c r="BQ341" s="238"/>
      <c r="BR341" s="238"/>
      <c r="BS341" s="238"/>
      <c r="BT341" s="238"/>
      <c r="BU341" s="238"/>
      <c r="BV341" s="238"/>
      <c r="BW341" s="238"/>
      <c r="BX341" s="238"/>
      <c r="BY341" s="238"/>
      <c r="BZ341" s="238"/>
      <c r="CA341" s="238"/>
      <c r="CB341" s="238"/>
      <c r="CC341" s="238"/>
      <c r="CD341" s="238"/>
      <c r="CE341" s="238"/>
      <c r="CF341" s="238"/>
      <c r="CG341" s="238"/>
      <c r="CH341" s="238"/>
      <c r="CI341" s="238"/>
      <c r="CJ341" s="238"/>
      <c r="CK341" s="238"/>
      <c r="CL341" s="238"/>
      <c r="CM341" s="238"/>
      <c r="CN341" s="238"/>
      <c r="CO341" s="238"/>
      <c r="CP341" s="238"/>
      <c r="CQ341" s="238"/>
      <c r="CR341" s="238"/>
      <c r="CS341" s="238"/>
      <c r="CT341" s="238"/>
      <c r="CU341" s="238"/>
      <c r="CV341" s="238"/>
      <c r="CW341" s="238"/>
      <c r="CX341" s="238"/>
      <c r="CY341" s="238"/>
      <c r="CZ341" s="238"/>
      <c r="DA341" s="238"/>
    </row>
    <row r="342" spans="2:105">
      <c r="B342" s="226"/>
      <c r="BP342" s="82"/>
      <c r="BQ342" s="238"/>
      <c r="BR342" s="238"/>
      <c r="BS342" s="238"/>
      <c r="BT342" s="238"/>
      <c r="BU342" s="238"/>
      <c r="BV342" s="238"/>
      <c r="BW342" s="238"/>
      <c r="BX342" s="238"/>
      <c r="BY342" s="238"/>
      <c r="BZ342" s="238"/>
      <c r="CA342" s="238"/>
      <c r="CB342" s="238"/>
      <c r="CC342" s="238"/>
      <c r="CD342" s="238"/>
      <c r="CE342" s="238"/>
      <c r="CF342" s="238"/>
      <c r="CG342" s="238"/>
      <c r="CH342" s="238"/>
      <c r="CI342" s="238"/>
      <c r="CJ342" s="238"/>
      <c r="CK342" s="238"/>
      <c r="CL342" s="238"/>
      <c r="CM342" s="238"/>
      <c r="CN342" s="238"/>
      <c r="CO342" s="238"/>
      <c r="CP342" s="238"/>
      <c r="CQ342" s="238"/>
      <c r="CR342" s="238"/>
      <c r="CS342" s="238"/>
      <c r="CT342" s="238"/>
      <c r="CU342" s="238"/>
      <c r="CV342" s="238"/>
      <c r="CW342" s="238"/>
      <c r="CX342" s="238"/>
      <c r="CY342" s="238"/>
      <c r="CZ342" s="238"/>
      <c r="DA342" s="238"/>
    </row>
    <row r="343" spans="2:105">
      <c r="B343" s="226"/>
      <c r="BP343" s="82"/>
      <c r="BQ343" s="238"/>
      <c r="BR343" s="238"/>
      <c r="BS343" s="238"/>
      <c r="BT343" s="238"/>
      <c r="BU343" s="238"/>
      <c r="BV343" s="238"/>
      <c r="BW343" s="238"/>
      <c r="BX343" s="238"/>
      <c r="BY343" s="238"/>
      <c r="BZ343" s="238"/>
      <c r="CA343" s="238"/>
      <c r="CB343" s="238"/>
      <c r="CC343" s="238"/>
      <c r="CD343" s="238"/>
      <c r="CE343" s="238"/>
      <c r="CF343" s="238"/>
      <c r="CG343" s="238"/>
      <c r="CH343" s="238"/>
      <c r="CI343" s="238"/>
      <c r="CJ343" s="238"/>
      <c r="CK343" s="238"/>
      <c r="CL343" s="238"/>
      <c r="CM343" s="238"/>
      <c r="CN343" s="238"/>
      <c r="CO343" s="238"/>
      <c r="CP343" s="238"/>
      <c r="CQ343" s="238"/>
      <c r="CR343" s="238"/>
      <c r="CS343" s="238"/>
      <c r="CT343" s="238"/>
      <c r="CU343" s="238"/>
      <c r="CV343" s="238"/>
      <c r="CW343" s="238"/>
      <c r="CX343" s="238"/>
      <c r="CY343" s="238"/>
      <c r="CZ343" s="238"/>
      <c r="DA343" s="238"/>
    </row>
    <row r="344" spans="2:105">
      <c r="B344" s="226"/>
      <c r="BP344" s="82"/>
      <c r="BQ344" s="238"/>
      <c r="BR344" s="238"/>
      <c r="BS344" s="238"/>
      <c r="BT344" s="238"/>
      <c r="BU344" s="238"/>
      <c r="BV344" s="238"/>
      <c r="BW344" s="238"/>
      <c r="BX344" s="238"/>
      <c r="BY344" s="238"/>
      <c r="BZ344" s="238"/>
      <c r="CA344" s="238"/>
      <c r="CB344" s="238"/>
      <c r="CC344" s="238"/>
      <c r="CD344" s="238"/>
      <c r="CE344" s="238"/>
      <c r="CF344" s="238"/>
      <c r="CG344" s="238"/>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row>
    <row r="345" spans="2:105">
      <c r="B345" s="226"/>
      <c r="BP345" s="82"/>
      <c r="BQ345" s="238"/>
      <c r="BR345" s="238"/>
      <c r="BS345" s="238"/>
      <c r="BT345" s="238"/>
      <c r="BU345" s="238"/>
      <c r="BV345" s="238"/>
      <c r="BW345" s="238"/>
      <c r="BX345" s="238"/>
      <c r="BY345" s="238"/>
      <c r="BZ345" s="238"/>
      <c r="CA345" s="238"/>
      <c r="CB345" s="238"/>
      <c r="CC345" s="238"/>
      <c r="CD345" s="238"/>
      <c r="CE345" s="238"/>
      <c r="CF345" s="238"/>
      <c r="CG345" s="238"/>
      <c r="CH345" s="238"/>
      <c r="CI345" s="238"/>
      <c r="CJ345" s="238"/>
      <c r="CK345" s="238"/>
      <c r="CL345" s="238"/>
      <c r="CM345" s="238"/>
      <c r="CN345" s="238"/>
      <c r="CO345" s="238"/>
      <c r="CP345" s="238"/>
      <c r="CQ345" s="238"/>
      <c r="CR345" s="238"/>
      <c r="CS345" s="238"/>
      <c r="CT345" s="238"/>
      <c r="CU345" s="238"/>
      <c r="CV345" s="238"/>
      <c r="CW345" s="238"/>
      <c r="CX345" s="238"/>
      <c r="CY345" s="238"/>
      <c r="CZ345" s="238"/>
      <c r="DA345" s="238"/>
    </row>
    <row r="346" spans="2:105">
      <c r="B346" s="226"/>
      <c r="BP346" s="82"/>
      <c r="BQ346" s="238"/>
      <c r="BR346" s="238"/>
      <c r="BS346" s="238"/>
      <c r="BT346" s="238"/>
      <c r="BU346" s="238"/>
      <c r="BV346" s="238"/>
      <c r="BW346" s="238"/>
      <c r="BX346" s="238"/>
      <c r="BY346" s="238"/>
      <c r="BZ346" s="238"/>
      <c r="CA346" s="238"/>
      <c r="CB346" s="238"/>
      <c r="CC346" s="238"/>
      <c r="CD346" s="238"/>
      <c r="CE346" s="238"/>
      <c r="CF346" s="238"/>
      <c r="CG346" s="238"/>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row>
    <row r="347" spans="2:105">
      <c r="B347" s="226"/>
      <c r="BP347" s="82"/>
      <c r="BQ347" s="238"/>
      <c r="BR347" s="238"/>
      <c r="BS347" s="238"/>
      <c r="BT347" s="238"/>
      <c r="BU347" s="238"/>
      <c r="BV347" s="238"/>
      <c r="BW347" s="238"/>
      <c r="BX347" s="238"/>
      <c r="BY347" s="238"/>
      <c r="BZ347" s="238"/>
      <c r="CA347" s="238"/>
      <c r="CB347" s="238"/>
      <c r="CC347" s="238"/>
      <c r="CD347" s="238"/>
      <c r="CE347" s="238"/>
      <c r="CF347" s="238"/>
      <c r="CG347" s="238"/>
      <c r="CH347" s="238"/>
      <c r="CI347" s="238"/>
      <c r="CJ347" s="238"/>
      <c r="CK347" s="238"/>
      <c r="CL347" s="238"/>
      <c r="CM347" s="238"/>
      <c r="CN347" s="238"/>
      <c r="CO347" s="238"/>
      <c r="CP347" s="238"/>
      <c r="CQ347" s="238"/>
      <c r="CR347" s="238"/>
      <c r="CS347" s="238"/>
      <c r="CT347" s="238"/>
      <c r="CU347" s="238"/>
      <c r="CV347" s="238"/>
      <c r="CW347" s="238"/>
      <c r="CX347" s="238"/>
      <c r="CY347" s="238"/>
      <c r="CZ347" s="238"/>
      <c r="DA347" s="238"/>
    </row>
    <row r="348" spans="2:105">
      <c r="B348" s="226"/>
      <c r="BP348" s="82"/>
      <c r="BQ348" s="238"/>
      <c r="BR348" s="238"/>
      <c r="BS348" s="238"/>
      <c r="BT348" s="238"/>
      <c r="BU348" s="238"/>
      <c r="BV348" s="238"/>
      <c r="BW348" s="238"/>
      <c r="BX348" s="238"/>
      <c r="BY348" s="238"/>
      <c r="BZ348" s="238"/>
      <c r="CA348" s="238"/>
      <c r="CB348" s="238"/>
      <c r="CC348" s="238"/>
      <c r="CD348" s="238"/>
      <c r="CE348" s="238"/>
      <c r="CF348" s="238"/>
      <c r="CG348" s="238"/>
      <c r="CH348" s="238"/>
      <c r="CI348" s="238"/>
      <c r="CJ348" s="238"/>
      <c r="CK348" s="238"/>
      <c r="CL348" s="238"/>
      <c r="CM348" s="238"/>
      <c r="CN348" s="238"/>
      <c r="CO348" s="238"/>
      <c r="CP348" s="238"/>
      <c r="CQ348" s="238"/>
      <c r="CR348" s="238"/>
      <c r="CS348" s="238"/>
      <c r="CT348" s="238"/>
      <c r="CU348" s="238"/>
      <c r="CV348" s="238"/>
      <c r="CW348" s="238"/>
      <c r="CX348" s="238"/>
      <c r="CY348" s="238"/>
      <c r="CZ348" s="238"/>
      <c r="DA348" s="238"/>
    </row>
    <row r="349" spans="2:105">
      <c r="B349" s="226"/>
      <c r="BP349" s="82"/>
      <c r="BQ349" s="238"/>
      <c r="BR349" s="238"/>
      <c r="BS349" s="238"/>
      <c r="BT349" s="238"/>
      <c r="BU349" s="238"/>
      <c r="BV349" s="238"/>
      <c r="BW349" s="238"/>
      <c r="BX349" s="238"/>
      <c r="BY349" s="238"/>
      <c r="BZ349" s="238"/>
      <c r="CA349" s="238"/>
      <c r="CB349" s="238"/>
      <c r="CC349" s="238"/>
      <c r="CD349" s="238"/>
      <c r="CE349" s="238"/>
      <c r="CF349" s="238"/>
      <c r="CG349" s="238"/>
      <c r="CH349" s="238"/>
      <c r="CI349" s="238"/>
      <c r="CJ349" s="238"/>
      <c r="CK349" s="238"/>
      <c r="CL349" s="238"/>
      <c r="CM349" s="238"/>
      <c r="CN349" s="238"/>
      <c r="CO349" s="238"/>
      <c r="CP349" s="238"/>
      <c r="CQ349" s="238"/>
      <c r="CR349" s="238"/>
      <c r="CS349" s="238"/>
      <c r="CT349" s="238"/>
      <c r="CU349" s="238"/>
      <c r="CV349" s="238"/>
      <c r="CW349" s="238"/>
      <c r="CX349" s="238"/>
      <c r="CY349" s="238"/>
      <c r="CZ349" s="238"/>
      <c r="DA349" s="238"/>
    </row>
    <row r="350" spans="2:105">
      <c r="B350" s="226"/>
      <c r="BP350" s="82"/>
      <c r="BQ350" s="238"/>
      <c r="BR350" s="238"/>
      <c r="BS350" s="238"/>
      <c r="BT350" s="238"/>
      <c r="BU350" s="238"/>
      <c r="BV350" s="238"/>
      <c r="BW350" s="238"/>
      <c r="BX350" s="238"/>
      <c r="BY350" s="238"/>
      <c r="BZ350" s="238"/>
      <c r="CA350" s="238"/>
      <c r="CB350" s="238"/>
      <c r="CC350" s="238"/>
      <c r="CD350" s="238"/>
      <c r="CE350" s="238"/>
      <c r="CF350" s="238"/>
      <c r="CG350" s="238"/>
      <c r="CH350" s="238"/>
      <c r="CI350" s="238"/>
      <c r="CJ350" s="238"/>
      <c r="CK350" s="238"/>
      <c r="CL350" s="238"/>
      <c r="CM350" s="238"/>
      <c r="CN350" s="238"/>
      <c r="CO350" s="238"/>
      <c r="CP350" s="238"/>
      <c r="CQ350" s="238"/>
      <c r="CR350" s="238"/>
      <c r="CS350" s="238"/>
      <c r="CT350" s="238"/>
      <c r="CU350" s="238"/>
      <c r="CV350" s="238"/>
      <c r="CW350" s="238"/>
      <c r="CX350" s="238"/>
      <c r="CY350" s="238"/>
      <c r="CZ350" s="238"/>
      <c r="DA350" s="238"/>
    </row>
    <row r="351" spans="2:105">
      <c r="B351" s="226"/>
      <c r="BP351" s="82"/>
      <c r="BQ351" s="238"/>
      <c r="BR351" s="238"/>
      <c r="BS351" s="238"/>
      <c r="BT351" s="238"/>
      <c r="BU351" s="238"/>
      <c r="BV351" s="238"/>
      <c r="BW351" s="238"/>
      <c r="BX351" s="238"/>
      <c r="BY351" s="238"/>
      <c r="BZ351" s="238"/>
      <c r="CA351" s="238"/>
      <c r="CB351" s="238"/>
      <c r="CC351" s="238"/>
      <c r="CD351" s="238"/>
      <c r="CE351" s="238"/>
      <c r="CF351" s="238"/>
      <c r="CG351" s="238"/>
      <c r="CH351" s="238"/>
      <c r="CI351" s="238"/>
      <c r="CJ351" s="238"/>
      <c r="CK351" s="238"/>
      <c r="CL351" s="238"/>
      <c r="CM351" s="238"/>
      <c r="CN351" s="238"/>
      <c r="CO351" s="238"/>
      <c r="CP351" s="238"/>
      <c r="CQ351" s="238"/>
      <c r="CR351" s="238"/>
      <c r="CS351" s="238"/>
      <c r="CT351" s="238"/>
      <c r="CU351" s="238"/>
      <c r="CV351" s="238"/>
      <c r="CW351" s="238"/>
      <c r="CX351" s="238"/>
      <c r="CY351" s="238"/>
      <c r="CZ351" s="238"/>
      <c r="DA351" s="238"/>
    </row>
    <row r="352" spans="2:105">
      <c r="B352" s="226"/>
      <c r="BP352" s="82"/>
      <c r="BQ352" s="238"/>
      <c r="BR352" s="238"/>
      <c r="BS352" s="238"/>
      <c r="BT352" s="238"/>
      <c r="BU352" s="238"/>
      <c r="BV352" s="238"/>
      <c r="BW352" s="238"/>
      <c r="BX352" s="238"/>
      <c r="BY352" s="238"/>
      <c r="BZ352" s="238"/>
      <c r="CA352" s="238"/>
      <c r="CB352" s="238"/>
      <c r="CC352" s="238"/>
      <c r="CD352" s="238"/>
      <c r="CE352" s="238"/>
      <c r="CF352" s="238"/>
      <c r="CG352" s="238"/>
      <c r="CH352" s="238"/>
      <c r="CI352" s="238"/>
      <c r="CJ352" s="238"/>
      <c r="CK352" s="238"/>
      <c r="CL352" s="238"/>
      <c r="CM352" s="238"/>
      <c r="CN352" s="238"/>
      <c r="CO352" s="238"/>
      <c r="CP352" s="238"/>
      <c r="CQ352" s="238"/>
      <c r="CR352" s="238"/>
      <c r="CS352" s="238"/>
      <c r="CT352" s="238"/>
      <c r="CU352" s="238"/>
      <c r="CV352" s="238"/>
      <c r="CW352" s="238"/>
      <c r="CX352" s="238"/>
      <c r="CY352" s="238"/>
      <c r="CZ352" s="238"/>
      <c r="DA352" s="238"/>
    </row>
    <row r="353" spans="2:105">
      <c r="B353" s="226"/>
      <c r="BP353" s="82"/>
      <c r="BQ353" s="238"/>
      <c r="BR353" s="238"/>
      <c r="BS353" s="238"/>
      <c r="BT353" s="238"/>
      <c r="BU353" s="238"/>
      <c r="BV353" s="238"/>
      <c r="BW353" s="238"/>
      <c r="BX353" s="238"/>
      <c r="BY353" s="238"/>
      <c r="BZ353" s="238"/>
      <c r="CA353" s="238"/>
      <c r="CB353" s="238"/>
      <c r="CC353" s="238"/>
      <c r="CD353" s="238"/>
      <c r="CE353" s="238"/>
      <c r="CF353" s="238"/>
      <c r="CG353" s="238"/>
      <c r="CH353" s="238"/>
      <c r="CI353" s="238"/>
      <c r="CJ353" s="238"/>
      <c r="CK353" s="238"/>
      <c r="CL353" s="238"/>
      <c r="CM353" s="238"/>
      <c r="CN353" s="238"/>
      <c r="CO353" s="238"/>
      <c r="CP353" s="238"/>
      <c r="CQ353" s="238"/>
      <c r="CR353" s="238"/>
      <c r="CS353" s="238"/>
      <c r="CT353" s="238"/>
      <c r="CU353" s="238"/>
      <c r="CV353" s="238"/>
      <c r="CW353" s="238"/>
      <c r="CX353" s="238"/>
      <c r="CY353" s="238"/>
      <c r="CZ353" s="238"/>
      <c r="DA353" s="238"/>
    </row>
    <row r="354" spans="2:105">
      <c r="B354" s="226"/>
      <c r="BP354" s="82"/>
      <c r="BQ354" s="238"/>
      <c r="BR354" s="238"/>
      <c r="BS354" s="238"/>
      <c r="BT354" s="238"/>
      <c r="BU354" s="238"/>
      <c r="BV354" s="238"/>
      <c r="BW354" s="238"/>
      <c r="BX354" s="238"/>
      <c r="BY354" s="238"/>
      <c r="BZ354" s="238"/>
      <c r="CA354" s="238"/>
      <c r="CB354" s="238"/>
      <c r="CC354" s="238"/>
      <c r="CD354" s="238"/>
      <c r="CE354" s="238"/>
      <c r="CF354" s="238"/>
      <c r="CG354" s="238"/>
      <c r="CH354" s="238"/>
      <c r="CI354" s="238"/>
      <c r="CJ354" s="238"/>
      <c r="CK354" s="238"/>
      <c r="CL354" s="238"/>
      <c r="CM354" s="238"/>
      <c r="CN354" s="238"/>
      <c r="CO354" s="238"/>
      <c r="CP354" s="238"/>
      <c r="CQ354" s="238"/>
      <c r="CR354" s="238"/>
      <c r="CS354" s="238"/>
      <c r="CT354" s="238"/>
      <c r="CU354" s="238"/>
      <c r="CV354" s="238"/>
      <c r="CW354" s="238"/>
      <c r="CX354" s="238"/>
      <c r="CY354" s="238"/>
      <c r="CZ354" s="238"/>
      <c r="DA354" s="238"/>
    </row>
    <row r="355" spans="2:105">
      <c r="B355" s="226"/>
      <c r="BP355" s="82"/>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row>
    <row r="356" spans="2:105">
      <c r="B356" s="226"/>
      <c r="BP356" s="82"/>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row>
    <row r="357" spans="2:105">
      <c r="B357" s="226"/>
      <c r="BP357" s="82"/>
      <c r="BQ357" s="238"/>
      <c r="BR357" s="238"/>
      <c r="BS357" s="238"/>
      <c r="BT357" s="238"/>
      <c r="BU357" s="238"/>
      <c r="BV357" s="238"/>
      <c r="BW357" s="238"/>
      <c r="BX357" s="238"/>
      <c r="BY357" s="238"/>
      <c r="BZ357" s="238"/>
      <c r="CA357" s="238"/>
      <c r="CB357" s="238"/>
      <c r="CC357" s="238"/>
      <c r="CD357" s="238"/>
      <c r="CE357" s="238"/>
      <c r="CF357" s="238"/>
      <c r="CG357" s="238"/>
      <c r="CH357" s="238"/>
      <c r="CI357" s="238"/>
      <c r="CJ357" s="238"/>
      <c r="CK357" s="238"/>
      <c r="CL357" s="238"/>
      <c r="CM357" s="238"/>
      <c r="CN357" s="238"/>
      <c r="CO357" s="238"/>
      <c r="CP357" s="238"/>
      <c r="CQ357" s="238"/>
      <c r="CR357" s="238"/>
      <c r="CS357" s="238"/>
      <c r="CT357" s="238"/>
      <c r="CU357" s="238"/>
      <c r="CV357" s="238"/>
      <c r="CW357" s="238"/>
      <c r="CX357" s="238"/>
      <c r="CY357" s="238"/>
      <c r="CZ357" s="238"/>
      <c r="DA357" s="238"/>
    </row>
    <row r="358" spans="2:105">
      <c r="B358" s="226"/>
      <c r="BP358" s="82"/>
      <c r="BQ358" s="238"/>
      <c r="BR358" s="238"/>
      <c r="BS358" s="238"/>
      <c r="BT358" s="238"/>
      <c r="BU358" s="238"/>
      <c r="BV358" s="238"/>
      <c r="BW358" s="238"/>
      <c r="BX358" s="238"/>
      <c r="BY358" s="238"/>
      <c r="BZ358" s="238"/>
      <c r="CA358" s="238"/>
      <c r="CB358" s="238"/>
      <c r="CC358" s="238"/>
      <c r="CD358" s="238"/>
      <c r="CE358" s="238"/>
      <c r="CF358" s="238"/>
      <c r="CG358" s="238"/>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row>
    <row r="359" spans="2:105">
      <c r="B359" s="226"/>
      <c r="BP359" s="82"/>
      <c r="BQ359" s="238"/>
      <c r="BR359" s="238"/>
      <c r="BS359" s="238"/>
      <c r="BT359" s="238"/>
      <c r="BU359" s="238"/>
      <c r="BV359" s="238"/>
      <c r="BW359" s="238"/>
      <c r="BX359" s="238"/>
      <c r="BY359" s="238"/>
      <c r="BZ359" s="238"/>
      <c r="CA359" s="238"/>
      <c r="CB359" s="238"/>
      <c r="CC359" s="238"/>
      <c r="CD359" s="238"/>
      <c r="CE359" s="238"/>
      <c r="CF359" s="238"/>
      <c r="CG359" s="238"/>
      <c r="CH359" s="238"/>
      <c r="CI359" s="238"/>
      <c r="CJ359" s="238"/>
      <c r="CK359" s="238"/>
      <c r="CL359" s="238"/>
      <c r="CM359" s="238"/>
      <c r="CN359" s="238"/>
      <c r="CO359" s="238"/>
      <c r="CP359" s="238"/>
      <c r="CQ359" s="238"/>
      <c r="CR359" s="238"/>
      <c r="CS359" s="238"/>
      <c r="CT359" s="238"/>
      <c r="CU359" s="238"/>
      <c r="CV359" s="238"/>
      <c r="CW359" s="238"/>
      <c r="CX359" s="238"/>
      <c r="CY359" s="238"/>
      <c r="CZ359" s="238"/>
      <c r="DA359" s="238"/>
    </row>
    <row r="360" spans="2:105">
      <c r="B360" s="226"/>
      <c r="BP360" s="82"/>
      <c r="BQ360" s="238"/>
      <c r="BR360" s="238"/>
      <c r="BS360" s="238"/>
      <c r="BT360" s="238"/>
      <c r="BU360" s="238"/>
      <c r="BV360" s="238"/>
      <c r="BW360" s="238"/>
      <c r="BX360" s="238"/>
      <c r="BY360" s="238"/>
      <c r="BZ360" s="238"/>
      <c r="CA360" s="238"/>
      <c r="CB360" s="238"/>
      <c r="CC360" s="238"/>
      <c r="CD360" s="238"/>
      <c r="CE360" s="238"/>
      <c r="CF360" s="238"/>
      <c r="CG360" s="238"/>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row>
    <row r="361" spans="2:105">
      <c r="B361" s="226"/>
      <c r="BP361" s="82"/>
      <c r="BQ361" s="238"/>
      <c r="BR361" s="238"/>
      <c r="BS361" s="238"/>
      <c r="BT361" s="238"/>
      <c r="BU361" s="238"/>
      <c r="BV361" s="238"/>
      <c r="BW361" s="238"/>
      <c r="BX361" s="238"/>
      <c r="BY361" s="238"/>
      <c r="BZ361" s="238"/>
      <c r="CA361" s="238"/>
      <c r="CB361" s="238"/>
      <c r="CC361" s="238"/>
      <c r="CD361" s="238"/>
      <c r="CE361" s="238"/>
      <c r="CF361" s="238"/>
      <c r="CG361" s="238"/>
      <c r="CH361" s="238"/>
      <c r="CI361" s="238"/>
      <c r="CJ361" s="238"/>
      <c r="CK361" s="238"/>
      <c r="CL361" s="238"/>
      <c r="CM361" s="238"/>
      <c r="CN361" s="238"/>
      <c r="CO361" s="238"/>
      <c r="CP361" s="238"/>
      <c r="CQ361" s="238"/>
      <c r="CR361" s="238"/>
      <c r="CS361" s="238"/>
      <c r="CT361" s="238"/>
      <c r="CU361" s="238"/>
      <c r="CV361" s="238"/>
      <c r="CW361" s="238"/>
      <c r="CX361" s="238"/>
      <c r="CY361" s="238"/>
      <c r="CZ361" s="238"/>
      <c r="DA361" s="238"/>
    </row>
    <row r="362" spans="2:105">
      <c r="B362" s="226"/>
      <c r="BP362" s="82"/>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row>
    <row r="363" spans="2:105">
      <c r="B363" s="226"/>
      <c r="BP363" s="82"/>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row>
    <row r="364" spans="2:105">
      <c r="B364" s="226"/>
      <c r="BP364" s="82"/>
      <c r="BQ364" s="238"/>
      <c r="BR364" s="238"/>
      <c r="BS364" s="238"/>
      <c r="BT364" s="238"/>
      <c r="BU364" s="238"/>
      <c r="BV364" s="238"/>
      <c r="BW364" s="238"/>
      <c r="BX364" s="238"/>
      <c r="BY364" s="238"/>
      <c r="BZ364" s="238"/>
      <c r="CA364" s="238"/>
      <c r="CB364" s="238"/>
      <c r="CC364" s="238"/>
      <c r="CD364" s="238"/>
      <c r="CE364" s="238"/>
      <c r="CF364" s="238"/>
      <c r="CG364" s="238"/>
      <c r="CH364" s="238"/>
      <c r="CI364" s="238"/>
      <c r="CJ364" s="238"/>
      <c r="CK364" s="238"/>
      <c r="CL364" s="238"/>
      <c r="CM364" s="238"/>
      <c r="CN364" s="238"/>
      <c r="CO364" s="238"/>
      <c r="CP364" s="238"/>
      <c r="CQ364" s="238"/>
      <c r="CR364" s="238"/>
      <c r="CS364" s="238"/>
      <c r="CT364" s="238"/>
      <c r="CU364" s="238"/>
      <c r="CV364" s="238"/>
      <c r="CW364" s="238"/>
      <c r="CX364" s="238"/>
      <c r="CY364" s="238"/>
      <c r="CZ364" s="238"/>
      <c r="DA364" s="238"/>
    </row>
    <row r="365" spans="2:105">
      <c r="B365" s="226"/>
      <c r="BP365" s="82"/>
      <c r="BQ365" s="238"/>
      <c r="BR365" s="238"/>
      <c r="BS365" s="238"/>
      <c r="BT365" s="238"/>
      <c r="BU365" s="238"/>
      <c r="BV365" s="238"/>
      <c r="BW365" s="238"/>
      <c r="BX365" s="238"/>
      <c r="BY365" s="238"/>
      <c r="BZ365" s="238"/>
      <c r="CA365" s="238"/>
      <c r="CB365" s="238"/>
      <c r="CC365" s="238"/>
      <c r="CD365" s="238"/>
      <c r="CE365" s="238"/>
      <c r="CF365" s="238"/>
      <c r="CG365" s="238"/>
      <c r="CH365" s="238"/>
      <c r="CI365" s="238"/>
      <c r="CJ365" s="238"/>
      <c r="CK365" s="238"/>
      <c r="CL365" s="238"/>
      <c r="CM365" s="238"/>
      <c r="CN365" s="238"/>
      <c r="CO365" s="238"/>
      <c r="CP365" s="238"/>
      <c r="CQ365" s="238"/>
      <c r="CR365" s="238"/>
      <c r="CS365" s="238"/>
      <c r="CT365" s="238"/>
      <c r="CU365" s="238"/>
      <c r="CV365" s="238"/>
      <c r="CW365" s="238"/>
      <c r="CX365" s="238"/>
      <c r="CY365" s="238"/>
      <c r="CZ365" s="238"/>
      <c r="DA365" s="238"/>
    </row>
    <row r="366" spans="2:105">
      <c r="B366" s="226"/>
      <c r="BP366" s="82"/>
      <c r="BQ366" s="238"/>
      <c r="BR366" s="238"/>
      <c r="BS366" s="238"/>
      <c r="BT366" s="238"/>
      <c r="BU366" s="238"/>
      <c r="BV366" s="238"/>
      <c r="BW366" s="238"/>
      <c r="BX366" s="238"/>
      <c r="BY366" s="238"/>
      <c r="BZ366" s="238"/>
      <c r="CA366" s="238"/>
      <c r="CB366" s="238"/>
      <c r="CC366" s="238"/>
      <c r="CD366" s="238"/>
      <c r="CE366" s="238"/>
      <c r="CF366" s="238"/>
      <c r="CG366" s="238"/>
      <c r="CH366" s="238"/>
      <c r="CI366" s="238"/>
      <c r="CJ366" s="238"/>
      <c r="CK366" s="238"/>
      <c r="CL366" s="238"/>
      <c r="CM366" s="238"/>
      <c r="CN366" s="238"/>
      <c r="CO366" s="238"/>
      <c r="CP366" s="238"/>
      <c r="CQ366" s="238"/>
      <c r="CR366" s="238"/>
      <c r="CS366" s="238"/>
      <c r="CT366" s="238"/>
      <c r="CU366" s="238"/>
      <c r="CV366" s="238"/>
      <c r="CW366" s="238"/>
      <c r="CX366" s="238"/>
      <c r="CY366" s="238"/>
      <c r="CZ366" s="238"/>
      <c r="DA366" s="238"/>
    </row>
    <row r="367" spans="2:105">
      <c r="B367" s="226"/>
      <c r="BP367" s="82"/>
      <c r="BQ367" s="238"/>
      <c r="BR367" s="238"/>
      <c r="BS367" s="238"/>
      <c r="BT367" s="238"/>
      <c r="BU367" s="238"/>
      <c r="BV367" s="238"/>
      <c r="BW367" s="238"/>
      <c r="BX367" s="238"/>
      <c r="BY367" s="238"/>
      <c r="BZ367" s="238"/>
      <c r="CA367" s="238"/>
      <c r="CB367" s="238"/>
      <c r="CC367" s="238"/>
      <c r="CD367" s="238"/>
      <c r="CE367" s="238"/>
      <c r="CF367" s="238"/>
      <c r="CG367" s="238"/>
      <c r="CH367" s="238"/>
      <c r="CI367" s="238"/>
      <c r="CJ367" s="238"/>
      <c r="CK367" s="238"/>
      <c r="CL367" s="238"/>
      <c r="CM367" s="238"/>
      <c r="CN367" s="238"/>
      <c r="CO367" s="238"/>
      <c r="CP367" s="238"/>
      <c r="CQ367" s="238"/>
      <c r="CR367" s="238"/>
      <c r="CS367" s="238"/>
      <c r="CT367" s="238"/>
      <c r="CU367" s="238"/>
      <c r="CV367" s="238"/>
      <c r="CW367" s="238"/>
      <c r="CX367" s="238"/>
      <c r="CY367" s="238"/>
      <c r="CZ367" s="238"/>
      <c r="DA367" s="238"/>
    </row>
    <row r="368" spans="2:105">
      <c r="B368" s="226"/>
      <c r="BP368" s="82"/>
      <c r="BQ368" s="238"/>
      <c r="BR368" s="238"/>
      <c r="BS368" s="238"/>
      <c r="BT368" s="238"/>
      <c r="BU368" s="238"/>
      <c r="BV368" s="238"/>
      <c r="BW368" s="238"/>
      <c r="BX368" s="238"/>
      <c r="BY368" s="238"/>
      <c r="BZ368" s="238"/>
      <c r="CA368" s="238"/>
      <c r="CB368" s="238"/>
      <c r="CC368" s="238"/>
      <c r="CD368" s="238"/>
      <c r="CE368" s="238"/>
      <c r="CF368" s="238"/>
      <c r="CG368" s="238"/>
      <c r="CH368" s="238"/>
      <c r="CI368" s="238"/>
      <c r="CJ368" s="238"/>
      <c r="CK368" s="238"/>
      <c r="CL368" s="238"/>
      <c r="CM368" s="238"/>
      <c r="CN368" s="238"/>
      <c r="CO368" s="238"/>
      <c r="CP368" s="238"/>
      <c r="CQ368" s="238"/>
      <c r="CR368" s="238"/>
      <c r="CS368" s="238"/>
      <c r="CT368" s="238"/>
      <c r="CU368" s="238"/>
      <c r="CV368" s="238"/>
      <c r="CW368" s="238"/>
      <c r="CX368" s="238"/>
      <c r="CY368" s="238"/>
      <c r="CZ368" s="238"/>
      <c r="DA368" s="238"/>
    </row>
    <row r="369" spans="2:105">
      <c r="B369" s="226"/>
      <c r="BP369" s="82"/>
      <c r="BQ369" s="238"/>
      <c r="BR369" s="238"/>
      <c r="BS369" s="238"/>
      <c r="BT369" s="238"/>
      <c r="BU369" s="238"/>
      <c r="BV369" s="238"/>
      <c r="BW369" s="238"/>
      <c r="BX369" s="238"/>
      <c r="BY369" s="238"/>
      <c r="BZ369" s="238"/>
      <c r="CA369" s="238"/>
      <c r="CB369" s="238"/>
      <c r="CC369" s="238"/>
      <c r="CD369" s="238"/>
      <c r="CE369" s="238"/>
      <c r="CF369" s="238"/>
      <c r="CG369" s="238"/>
      <c r="CH369" s="238"/>
      <c r="CI369" s="238"/>
      <c r="CJ369" s="238"/>
      <c r="CK369" s="238"/>
      <c r="CL369" s="238"/>
      <c r="CM369" s="238"/>
      <c r="CN369" s="238"/>
      <c r="CO369" s="238"/>
      <c r="CP369" s="238"/>
      <c r="CQ369" s="238"/>
      <c r="CR369" s="238"/>
      <c r="CS369" s="238"/>
      <c r="CT369" s="238"/>
      <c r="CU369" s="238"/>
      <c r="CV369" s="238"/>
      <c r="CW369" s="238"/>
      <c r="CX369" s="238"/>
      <c r="CY369" s="238"/>
      <c r="CZ369" s="238"/>
      <c r="DA369" s="238"/>
    </row>
    <row r="370" spans="2:105">
      <c r="B370" s="226"/>
      <c r="BP370" s="82"/>
      <c r="BQ370" s="238"/>
      <c r="BR370" s="238"/>
      <c r="BS370" s="238"/>
      <c r="BT370" s="238"/>
      <c r="BU370" s="238"/>
      <c r="BV370" s="238"/>
      <c r="BW370" s="238"/>
      <c r="BX370" s="238"/>
      <c r="BY370" s="238"/>
      <c r="BZ370" s="238"/>
      <c r="CA370" s="238"/>
      <c r="CB370" s="238"/>
      <c r="CC370" s="238"/>
      <c r="CD370" s="238"/>
      <c r="CE370" s="238"/>
      <c r="CF370" s="238"/>
      <c r="CG370" s="238"/>
      <c r="CH370" s="238"/>
      <c r="CI370" s="238"/>
      <c r="CJ370" s="238"/>
      <c r="CK370" s="238"/>
      <c r="CL370" s="238"/>
      <c r="CM370" s="238"/>
      <c r="CN370" s="238"/>
      <c r="CO370" s="238"/>
      <c r="CP370" s="238"/>
      <c r="CQ370" s="238"/>
      <c r="CR370" s="238"/>
      <c r="CS370" s="238"/>
      <c r="CT370" s="238"/>
      <c r="CU370" s="238"/>
      <c r="CV370" s="238"/>
      <c r="CW370" s="238"/>
      <c r="CX370" s="238"/>
      <c r="CY370" s="238"/>
      <c r="CZ370" s="238"/>
      <c r="DA370" s="238"/>
    </row>
    <row r="371" spans="2:105">
      <c r="B371" s="226"/>
      <c r="BP371" s="82"/>
      <c r="BQ371" s="238"/>
      <c r="BR371" s="238"/>
      <c r="BS371" s="238"/>
      <c r="BT371" s="238"/>
      <c r="BU371" s="238"/>
      <c r="BV371" s="238"/>
      <c r="BW371" s="238"/>
      <c r="BX371" s="238"/>
      <c r="BY371" s="238"/>
      <c r="BZ371" s="238"/>
      <c r="CA371" s="238"/>
      <c r="CB371" s="238"/>
      <c r="CC371" s="238"/>
      <c r="CD371" s="238"/>
      <c r="CE371" s="238"/>
      <c r="CF371" s="238"/>
      <c r="CG371" s="238"/>
      <c r="CH371" s="238"/>
      <c r="CI371" s="238"/>
      <c r="CJ371" s="238"/>
      <c r="CK371" s="238"/>
      <c r="CL371" s="238"/>
      <c r="CM371" s="238"/>
      <c r="CN371" s="238"/>
      <c r="CO371" s="238"/>
      <c r="CP371" s="238"/>
      <c r="CQ371" s="238"/>
      <c r="CR371" s="238"/>
      <c r="CS371" s="238"/>
      <c r="CT371" s="238"/>
      <c r="CU371" s="238"/>
      <c r="CV371" s="238"/>
      <c r="CW371" s="238"/>
      <c r="CX371" s="238"/>
      <c r="CY371" s="238"/>
      <c r="CZ371" s="238"/>
      <c r="DA371" s="238"/>
    </row>
    <row r="372" spans="2:105">
      <c r="B372" s="226"/>
      <c r="BP372" s="82"/>
      <c r="BQ372" s="238"/>
      <c r="BR372" s="238"/>
      <c r="BS372" s="238"/>
      <c r="BT372" s="238"/>
      <c r="BU372" s="238"/>
      <c r="BV372" s="238"/>
      <c r="BW372" s="238"/>
      <c r="BX372" s="238"/>
      <c r="BY372" s="238"/>
      <c r="BZ372" s="238"/>
      <c r="CA372" s="238"/>
      <c r="CB372" s="238"/>
      <c r="CC372" s="238"/>
      <c r="CD372" s="238"/>
      <c r="CE372" s="238"/>
      <c r="CF372" s="238"/>
      <c r="CG372" s="238"/>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row>
    <row r="373" spans="2:105">
      <c r="B373" s="226"/>
      <c r="BP373" s="82"/>
      <c r="BQ373" s="238"/>
      <c r="BR373" s="238"/>
      <c r="BS373" s="238"/>
      <c r="BT373" s="238"/>
      <c r="BU373" s="238"/>
      <c r="BV373" s="238"/>
      <c r="BW373" s="238"/>
      <c r="BX373" s="238"/>
      <c r="BY373" s="238"/>
      <c r="BZ373" s="238"/>
      <c r="CA373" s="238"/>
      <c r="CB373" s="238"/>
      <c r="CC373" s="238"/>
      <c r="CD373" s="238"/>
      <c r="CE373" s="238"/>
      <c r="CF373" s="238"/>
      <c r="CG373" s="238"/>
      <c r="CH373" s="238"/>
      <c r="CI373" s="238"/>
      <c r="CJ373" s="238"/>
      <c r="CK373" s="238"/>
      <c r="CL373" s="238"/>
      <c r="CM373" s="238"/>
      <c r="CN373" s="238"/>
      <c r="CO373" s="238"/>
      <c r="CP373" s="238"/>
      <c r="CQ373" s="238"/>
      <c r="CR373" s="238"/>
      <c r="CS373" s="238"/>
      <c r="CT373" s="238"/>
      <c r="CU373" s="238"/>
      <c r="CV373" s="238"/>
      <c r="CW373" s="238"/>
      <c r="CX373" s="238"/>
      <c r="CY373" s="238"/>
      <c r="CZ373" s="238"/>
      <c r="DA373" s="238"/>
    </row>
    <row r="374" spans="2:105">
      <c r="B374" s="226"/>
      <c r="BP374" s="82"/>
      <c r="BQ374" s="238"/>
      <c r="BR374" s="238"/>
      <c r="BS374" s="238"/>
      <c r="BT374" s="238"/>
      <c r="BU374" s="238"/>
      <c r="BV374" s="238"/>
      <c r="BW374" s="238"/>
      <c r="BX374" s="238"/>
      <c r="BY374" s="238"/>
      <c r="BZ374" s="238"/>
      <c r="CA374" s="238"/>
      <c r="CB374" s="238"/>
      <c r="CC374" s="238"/>
      <c r="CD374" s="238"/>
      <c r="CE374" s="238"/>
      <c r="CF374" s="238"/>
      <c r="CG374" s="238"/>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row>
    <row r="375" spans="2:105">
      <c r="B375" s="226"/>
      <c r="BP375" s="82"/>
      <c r="BQ375" s="238"/>
      <c r="BR375" s="238"/>
      <c r="BS375" s="238"/>
      <c r="BT375" s="238"/>
      <c r="BU375" s="238"/>
      <c r="BV375" s="238"/>
      <c r="BW375" s="238"/>
      <c r="BX375" s="238"/>
      <c r="BY375" s="238"/>
      <c r="BZ375" s="238"/>
      <c r="CA375" s="238"/>
      <c r="CB375" s="238"/>
      <c r="CC375" s="238"/>
      <c r="CD375" s="238"/>
      <c r="CE375" s="238"/>
      <c r="CF375" s="238"/>
      <c r="CG375" s="238"/>
      <c r="CH375" s="238"/>
      <c r="CI375" s="238"/>
      <c r="CJ375" s="238"/>
      <c r="CK375" s="238"/>
      <c r="CL375" s="238"/>
      <c r="CM375" s="238"/>
      <c r="CN375" s="238"/>
      <c r="CO375" s="238"/>
      <c r="CP375" s="238"/>
      <c r="CQ375" s="238"/>
      <c r="CR375" s="238"/>
      <c r="CS375" s="238"/>
      <c r="CT375" s="238"/>
      <c r="CU375" s="238"/>
      <c r="CV375" s="238"/>
      <c r="CW375" s="238"/>
      <c r="CX375" s="238"/>
      <c r="CY375" s="238"/>
      <c r="CZ375" s="238"/>
      <c r="DA375" s="238"/>
    </row>
    <row r="376" spans="2:105">
      <c r="B376" s="226"/>
      <c r="BP376" s="82"/>
      <c r="BQ376" s="238"/>
      <c r="BR376" s="238"/>
      <c r="BS376" s="238"/>
      <c r="BT376" s="238"/>
      <c r="BU376" s="238"/>
      <c r="BV376" s="238"/>
      <c r="BW376" s="238"/>
      <c r="BX376" s="238"/>
      <c r="BY376" s="238"/>
      <c r="BZ376" s="238"/>
      <c r="CA376" s="238"/>
      <c r="CB376" s="238"/>
      <c r="CC376" s="238"/>
      <c r="CD376" s="238"/>
      <c r="CE376" s="238"/>
      <c r="CF376" s="238"/>
      <c r="CG376" s="238"/>
      <c r="CH376" s="238"/>
      <c r="CI376" s="238"/>
      <c r="CJ376" s="238"/>
      <c r="CK376" s="238"/>
      <c r="CL376" s="238"/>
      <c r="CM376" s="238"/>
      <c r="CN376" s="238"/>
      <c r="CO376" s="238"/>
      <c r="CP376" s="238"/>
      <c r="CQ376" s="238"/>
      <c r="CR376" s="238"/>
      <c r="CS376" s="238"/>
      <c r="CT376" s="238"/>
      <c r="CU376" s="238"/>
      <c r="CV376" s="238"/>
      <c r="CW376" s="238"/>
      <c r="CX376" s="238"/>
      <c r="CY376" s="238"/>
      <c r="CZ376" s="238"/>
      <c r="DA376" s="238"/>
    </row>
    <row r="377" spans="2:105">
      <c r="B377" s="226"/>
      <c r="BP377" s="82"/>
      <c r="BQ377" s="238"/>
      <c r="BR377" s="238"/>
      <c r="BS377" s="238"/>
      <c r="BT377" s="238"/>
      <c r="BU377" s="238"/>
      <c r="BV377" s="238"/>
      <c r="BW377" s="238"/>
      <c r="BX377" s="238"/>
      <c r="BY377" s="238"/>
      <c r="BZ377" s="238"/>
      <c r="CA377" s="238"/>
      <c r="CB377" s="238"/>
      <c r="CC377" s="238"/>
      <c r="CD377" s="238"/>
      <c r="CE377" s="238"/>
      <c r="CF377" s="238"/>
      <c r="CG377" s="238"/>
      <c r="CH377" s="238"/>
      <c r="CI377" s="238"/>
      <c r="CJ377" s="238"/>
      <c r="CK377" s="238"/>
      <c r="CL377" s="238"/>
      <c r="CM377" s="238"/>
      <c r="CN377" s="238"/>
      <c r="CO377" s="238"/>
      <c r="CP377" s="238"/>
      <c r="CQ377" s="238"/>
      <c r="CR377" s="238"/>
      <c r="CS377" s="238"/>
      <c r="CT377" s="238"/>
      <c r="CU377" s="238"/>
      <c r="CV377" s="238"/>
      <c r="CW377" s="238"/>
      <c r="CX377" s="238"/>
      <c r="CY377" s="238"/>
      <c r="CZ377" s="238"/>
      <c r="DA377" s="238"/>
    </row>
    <row r="378" spans="2:105">
      <c r="B378" s="226"/>
      <c r="BP378" s="82"/>
      <c r="BQ378" s="238"/>
      <c r="BR378" s="238"/>
      <c r="BS378" s="238"/>
      <c r="BT378" s="238"/>
      <c r="BU378" s="238"/>
      <c r="BV378" s="238"/>
      <c r="BW378" s="238"/>
      <c r="BX378" s="238"/>
      <c r="BY378" s="238"/>
      <c r="BZ378" s="238"/>
      <c r="CA378" s="238"/>
      <c r="CB378" s="238"/>
      <c r="CC378" s="238"/>
      <c r="CD378" s="238"/>
      <c r="CE378" s="238"/>
      <c r="CF378" s="238"/>
      <c r="CG378" s="238"/>
      <c r="CH378" s="238"/>
      <c r="CI378" s="238"/>
      <c r="CJ378" s="238"/>
      <c r="CK378" s="238"/>
      <c r="CL378" s="238"/>
      <c r="CM378" s="238"/>
      <c r="CN378" s="238"/>
      <c r="CO378" s="238"/>
      <c r="CP378" s="238"/>
      <c r="CQ378" s="238"/>
      <c r="CR378" s="238"/>
      <c r="CS378" s="238"/>
      <c r="CT378" s="238"/>
      <c r="CU378" s="238"/>
      <c r="CV378" s="238"/>
      <c r="CW378" s="238"/>
      <c r="CX378" s="238"/>
      <c r="CY378" s="238"/>
      <c r="CZ378" s="238"/>
      <c r="DA378" s="238"/>
    </row>
    <row r="379" spans="2:105">
      <c r="B379" s="226"/>
      <c r="BP379" s="82"/>
      <c r="BQ379" s="238"/>
      <c r="BR379" s="238"/>
      <c r="BS379" s="238"/>
      <c r="BT379" s="238"/>
      <c r="BU379" s="238"/>
      <c r="BV379" s="238"/>
      <c r="BW379" s="238"/>
      <c r="BX379" s="238"/>
      <c r="BY379" s="238"/>
      <c r="BZ379" s="238"/>
      <c r="CA379" s="238"/>
      <c r="CB379" s="238"/>
      <c r="CC379" s="238"/>
      <c r="CD379" s="238"/>
      <c r="CE379" s="238"/>
      <c r="CF379" s="238"/>
      <c r="CG379" s="238"/>
      <c r="CH379" s="238"/>
      <c r="CI379" s="238"/>
      <c r="CJ379" s="238"/>
      <c r="CK379" s="238"/>
      <c r="CL379" s="238"/>
      <c r="CM379" s="238"/>
      <c r="CN379" s="238"/>
      <c r="CO379" s="238"/>
      <c r="CP379" s="238"/>
      <c r="CQ379" s="238"/>
      <c r="CR379" s="238"/>
      <c r="CS379" s="238"/>
      <c r="CT379" s="238"/>
      <c r="CU379" s="238"/>
      <c r="CV379" s="238"/>
      <c r="CW379" s="238"/>
      <c r="CX379" s="238"/>
      <c r="CY379" s="238"/>
      <c r="CZ379" s="238"/>
      <c r="DA379" s="238"/>
    </row>
    <row r="380" spans="2:105">
      <c r="B380" s="226"/>
      <c r="BP380" s="82"/>
      <c r="BQ380" s="238"/>
      <c r="BR380" s="238"/>
      <c r="BS380" s="238"/>
      <c r="BT380" s="238"/>
      <c r="BU380" s="238"/>
      <c r="BV380" s="238"/>
      <c r="BW380" s="238"/>
      <c r="BX380" s="238"/>
      <c r="BY380" s="238"/>
      <c r="BZ380" s="238"/>
      <c r="CA380" s="238"/>
      <c r="CB380" s="238"/>
      <c r="CC380" s="238"/>
      <c r="CD380" s="238"/>
      <c r="CE380" s="238"/>
      <c r="CF380" s="238"/>
      <c r="CG380" s="238"/>
      <c r="CH380" s="238"/>
      <c r="CI380" s="238"/>
      <c r="CJ380" s="238"/>
      <c r="CK380" s="238"/>
      <c r="CL380" s="238"/>
      <c r="CM380" s="238"/>
      <c r="CN380" s="238"/>
      <c r="CO380" s="238"/>
      <c r="CP380" s="238"/>
      <c r="CQ380" s="238"/>
      <c r="CR380" s="238"/>
      <c r="CS380" s="238"/>
      <c r="CT380" s="238"/>
      <c r="CU380" s="238"/>
      <c r="CV380" s="238"/>
      <c r="CW380" s="238"/>
      <c r="CX380" s="238"/>
      <c r="CY380" s="238"/>
      <c r="CZ380" s="238"/>
      <c r="DA380" s="238"/>
    </row>
    <row r="381" spans="2:105">
      <c r="B381" s="226"/>
      <c r="BP381" s="82"/>
      <c r="BQ381" s="238"/>
      <c r="BR381" s="238"/>
      <c r="BS381" s="238"/>
      <c r="BT381" s="238"/>
      <c r="BU381" s="238"/>
      <c r="BV381" s="238"/>
      <c r="BW381" s="238"/>
      <c r="BX381" s="238"/>
      <c r="BY381" s="238"/>
      <c r="BZ381" s="238"/>
      <c r="CA381" s="238"/>
      <c r="CB381" s="238"/>
      <c r="CC381" s="238"/>
      <c r="CD381" s="238"/>
      <c r="CE381" s="238"/>
      <c r="CF381" s="238"/>
      <c r="CG381" s="238"/>
      <c r="CH381" s="238"/>
      <c r="CI381" s="238"/>
      <c r="CJ381" s="238"/>
      <c r="CK381" s="238"/>
      <c r="CL381" s="238"/>
      <c r="CM381" s="238"/>
      <c r="CN381" s="238"/>
      <c r="CO381" s="238"/>
      <c r="CP381" s="238"/>
      <c r="CQ381" s="238"/>
      <c r="CR381" s="238"/>
      <c r="CS381" s="238"/>
      <c r="CT381" s="238"/>
      <c r="CU381" s="238"/>
      <c r="CV381" s="238"/>
      <c r="CW381" s="238"/>
      <c r="CX381" s="238"/>
      <c r="CY381" s="238"/>
      <c r="CZ381" s="238"/>
      <c r="DA381" s="238"/>
    </row>
    <row r="382" spans="2:105">
      <c r="B382" s="226"/>
      <c r="BP382" s="82"/>
      <c r="BQ382" s="238"/>
      <c r="BR382" s="238"/>
      <c r="BS382" s="238"/>
      <c r="BT382" s="238"/>
      <c r="BU382" s="238"/>
      <c r="BV382" s="238"/>
      <c r="BW382" s="238"/>
      <c r="BX382" s="238"/>
      <c r="BY382" s="238"/>
      <c r="BZ382" s="238"/>
      <c r="CA382" s="238"/>
      <c r="CB382" s="238"/>
      <c r="CC382" s="238"/>
      <c r="CD382" s="238"/>
      <c r="CE382" s="238"/>
      <c r="CF382" s="238"/>
      <c r="CG382" s="238"/>
      <c r="CH382" s="238"/>
      <c r="CI382" s="238"/>
      <c r="CJ382" s="238"/>
      <c r="CK382" s="238"/>
      <c r="CL382" s="238"/>
      <c r="CM382" s="238"/>
      <c r="CN382" s="238"/>
      <c r="CO382" s="238"/>
      <c r="CP382" s="238"/>
      <c r="CQ382" s="238"/>
      <c r="CR382" s="238"/>
      <c r="CS382" s="238"/>
      <c r="CT382" s="238"/>
      <c r="CU382" s="238"/>
      <c r="CV382" s="238"/>
      <c r="CW382" s="238"/>
      <c r="CX382" s="238"/>
      <c r="CY382" s="238"/>
      <c r="CZ382" s="238"/>
      <c r="DA382" s="238"/>
    </row>
    <row r="383" spans="2:105">
      <c r="B383" s="226"/>
      <c r="BP383" s="82"/>
      <c r="BQ383" s="238"/>
      <c r="BR383" s="238"/>
      <c r="BS383" s="238"/>
      <c r="BT383" s="238"/>
      <c r="BU383" s="238"/>
      <c r="BV383" s="238"/>
      <c r="BW383" s="238"/>
      <c r="BX383" s="238"/>
      <c r="BY383" s="238"/>
      <c r="BZ383" s="238"/>
      <c r="CA383" s="238"/>
      <c r="CB383" s="238"/>
      <c r="CC383" s="238"/>
      <c r="CD383" s="238"/>
      <c r="CE383" s="238"/>
      <c r="CF383" s="238"/>
      <c r="CG383" s="238"/>
      <c r="CH383" s="238"/>
      <c r="CI383" s="238"/>
      <c r="CJ383" s="238"/>
      <c r="CK383" s="238"/>
      <c r="CL383" s="238"/>
      <c r="CM383" s="238"/>
      <c r="CN383" s="238"/>
      <c r="CO383" s="238"/>
      <c r="CP383" s="238"/>
      <c r="CQ383" s="238"/>
      <c r="CR383" s="238"/>
      <c r="CS383" s="238"/>
      <c r="CT383" s="238"/>
      <c r="CU383" s="238"/>
      <c r="CV383" s="238"/>
      <c r="CW383" s="238"/>
      <c r="CX383" s="238"/>
      <c r="CY383" s="238"/>
      <c r="CZ383" s="238"/>
      <c r="DA383" s="238"/>
    </row>
    <row r="384" spans="2:105">
      <c r="B384" s="226"/>
      <c r="BP384" s="82"/>
      <c r="BQ384" s="238"/>
      <c r="BR384" s="238"/>
      <c r="BS384" s="238"/>
      <c r="BT384" s="238"/>
      <c r="BU384" s="238"/>
      <c r="BV384" s="238"/>
      <c r="BW384" s="238"/>
      <c r="BX384" s="238"/>
      <c r="BY384" s="238"/>
      <c r="BZ384" s="238"/>
      <c r="CA384" s="238"/>
      <c r="CB384" s="238"/>
      <c r="CC384" s="238"/>
      <c r="CD384" s="238"/>
      <c r="CE384" s="238"/>
      <c r="CF384" s="238"/>
      <c r="CG384" s="238"/>
      <c r="CH384" s="238"/>
      <c r="CI384" s="238"/>
      <c r="CJ384" s="238"/>
      <c r="CK384" s="238"/>
      <c r="CL384" s="238"/>
      <c r="CM384" s="238"/>
      <c r="CN384" s="238"/>
      <c r="CO384" s="238"/>
      <c r="CP384" s="238"/>
      <c r="CQ384" s="238"/>
      <c r="CR384" s="238"/>
      <c r="CS384" s="238"/>
      <c r="CT384" s="238"/>
      <c r="CU384" s="238"/>
      <c r="CV384" s="238"/>
      <c r="CW384" s="238"/>
      <c r="CX384" s="238"/>
      <c r="CY384" s="238"/>
      <c r="CZ384" s="238"/>
      <c r="DA384" s="238"/>
    </row>
    <row r="385" spans="2:105">
      <c r="B385" s="226"/>
      <c r="BP385" s="82"/>
      <c r="BQ385" s="238"/>
      <c r="BR385" s="238"/>
      <c r="BS385" s="238"/>
      <c r="BT385" s="238"/>
      <c r="BU385" s="238"/>
      <c r="BV385" s="238"/>
      <c r="BW385" s="238"/>
      <c r="BX385" s="238"/>
      <c r="BY385" s="238"/>
      <c r="BZ385" s="238"/>
      <c r="CA385" s="238"/>
      <c r="CB385" s="238"/>
      <c r="CC385" s="238"/>
      <c r="CD385" s="238"/>
      <c r="CE385" s="238"/>
      <c r="CF385" s="238"/>
      <c r="CG385" s="238"/>
      <c r="CH385" s="238"/>
      <c r="CI385" s="238"/>
      <c r="CJ385" s="238"/>
      <c r="CK385" s="238"/>
      <c r="CL385" s="238"/>
      <c r="CM385" s="238"/>
      <c r="CN385" s="238"/>
      <c r="CO385" s="238"/>
      <c r="CP385" s="238"/>
      <c r="CQ385" s="238"/>
      <c r="CR385" s="238"/>
      <c r="CS385" s="238"/>
      <c r="CT385" s="238"/>
      <c r="CU385" s="238"/>
      <c r="CV385" s="238"/>
      <c r="CW385" s="238"/>
      <c r="CX385" s="238"/>
      <c r="CY385" s="238"/>
      <c r="CZ385" s="238"/>
      <c r="DA385" s="238"/>
    </row>
    <row r="386" spans="2:105">
      <c r="B386" s="226"/>
      <c r="BP386" s="82"/>
      <c r="BQ386" s="238"/>
      <c r="BR386" s="238"/>
      <c r="BS386" s="238"/>
      <c r="BT386" s="238"/>
      <c r="BU386" s="238"/>
      <c r="BV386" s="238"/>
      <c r="BW386" s="238"/>
      <c r="BX386" s="238"/>
      <c r="BY386" s="238"/>
      <c r="BZ386" s="238"/>
      <c r="CA386" s="238"/>
      <c r="CB386" s="238"/>
      <c r="CC386" s="238"/>
      <c r="CD386" s="238"/>
      <c r="CE386" s="238"/>
      <c r="CF386" s="238"/>
      <c r="CG386" s="238"/>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row>
    <row r="387" spans="2:105">
      <c r="B387" s="226"/>
      <c r="BP387" s="82"/>
      <c r="BQ387" s="238"/>
      <c r="BR387" s="238"/>
      <c r="BS387" s="238"/>
      <c r="BT387" s="238"/>
      <c r="BU387" s="238"/>
      <c r="BV387" s="238"/>
      <c r="BW387" s="238"/>
      <c r="BX387" s="238"/>
      <c r="BY387" s="238"/>
      <c r="BZ387" s="238"/>
      <c r="CA387" s="238"/>
      <c r="CB387" s="238"/>
      <c r="CC387" s="238"/>
      <c r="CD387" s="238"/>
      <c r="CE387" s="238"/>
      <c r="CF387" s="238"/>
      <c r="CG387" s="238"/>
      <c r="CH387" s="238"/>
      <c r="CI387" s="238"/>
      <c r="CJ387" s="238"/>
      <c r="CK387" s="238"/>
      <c r="CL387" s="238"/>
      <c r="CM387" s="238"/>
      <c r="CN387" s="238"/>
      <c r="CO387" s="238"/>
      <c r="CP387" s="238"/>
      <c r="CQ387" s="238"/>
      <c r="CR387" s="238"/>
      <c r="CS387" s="238"/>
      <c r="CT387" s="238"/>
      <c r="CU387" s="238"/>
      <c r="CV387" s="238"/>
      <c r="CW387" s="238"/>
      <c r="CX387" s="238"/>
      <c r="CY387" s="238"/>
      <c r="CZ387" s="238"/>
      <c r="DA387" s="238"/>
    </row>
    <row r="388" spans="2:105">
      <c r="B388" s="226"/>
      <c r="BP388" s="82"/>
      <c r="BQ388" s="238"/>
      <c r="BR388" s="238"/>
      <c r="BS388" s="238"/>
      <c r="BT388" s="238"/>
      <c r="BU388" s="238"/>
      <c r="BV388" s="238"/>
      <c r="BW388" s="238"/>
      <c r="BX388" s="238"/>
      <c r="BY388" s="238"/>
      <c r="BZ388" s="238"/>
      <c r="CA388" s="238"/>
      <c r="CB388" s="238"/>
      <c r="CC388" s="238"/>
      <c r="CD388" s="238"/>
      <c r="CE388" s="238"/>
      <c r="CF388" s="238"/>
      <c r="CG388" s="238"/>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row>
    <row r="389" spans="2:105">
      <c r="B389" s="226"/>
      <c r="BP389" s="82"/>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row>
    <row r="390" spans="2:105">
      <c r="B390" s="226"/>
      <c r="BP390" s="82"/>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row>
    <row r="391" spans="2:105">
      <c r="B391" s="226"/>
      <c r="BP391" s="82"/>
      <c r="BQ391" s="238"/>
      <c r="BR391" s="238"/>
      <c r="BS391" s="238"/>
      <c r="BT391" s="238"/>
      <c r="BU391" s="238"/>
      <c r="BV391" s="238"/>
      <c r="BW391" s="238"/>
      <c r="BX391" s="238"/>
      <c r="BY391" s="238"/>
      <c r="BZ391" s="238"/>
      <c r="CA391" s="238"/>
      <c r="CB391" s="238"/>
      <c r="CC391" s="238"/>
      <c r="CD391" s="238"/>
      <c r="CE391" s="238"/>
      <c r="CF391" s="238"/>
      <c r="CG391" s="238"/>
      <c r="CH391" s="238"/>
      <c r="CI391" s="238"/>
      <c r="CJ391" s="238"/>
      <c r="CK391" s="238"/>
      <c r="CL391" s="238"/>
      <c r="CM391" s="238"/>
      <c r="CN391" s="238"/>
      <c r="CO391" s="238"/>
      <c r="CP391" s="238"/>
      <c r="CQ391" s="238"/>
      <c r="CR391" s="238"/>
      <c r="CS391" s="238"/>
      <c r="CT391" s="238"/>
      <c r="CU391" s="238"/>
      <c r="CV391" s="238"/>
      <c r="CW391" s="238"/>
      <c r="CX391" s="238"/>
      <c r="CY391" s="238"/>
      <c r="CZ391" s="238"/>
      <c r="DA391" s="238"/>
    </row>
    <row r="392" spans="2:105">
      <c r="B392" s="226"/>
      <c r="BP392" s="82"/>
      <c r="BQ392" s="238"/>
      <c r="BR392" s="238"/>
      <c r="BS392" s="238"/>
      <c r="BT392" s="238"/>
      <c r="BU392" s="238"/>
      <c r="BV392" s="238"/>
      <c r="BW392" s="238"/>
      <c r="BX392" s="238"/>
      <c r="BY392" s="238"/>
      <c r="BZ392" s="238"/>
      <c r="CA392" s="238"/>
      <c r="CB392" s="238"/>
      <c r="CC392" s="238"/>
      <c r="CD392" s="238"/>
      <c r="CE392" s="238"/>
      <c r="CF392" s="238"/>
      <c r="CG392" s="238"/>
      <c r="CH392" s="238"/>
      <c r="CI392" s="238"/>
      <c r="CJ392" s="238"/>
      <c r="CK392" s="238"/>
      <c r="CL392" s="238"/>
      <c r="CM392" s="238"/>
      <c r="CN392" s="238"/>
      <c r="CO392" s="238"/>
      <c r="CP392" s="238"/>
      <c r="CQ392" s="238"/>
      <c r="CR392" s="238"/>
      <c r="CS392" s="238"/>
      <c r="CT392" s="238"/>
      <c r="CU392" s="238"/>
      <c r="CV392" s="238"/>
      <c r="CW392" s="238"/>
      <c r="CX392" s="238"/>
      <c r="CY392" s="238"/>
      <c r="CZ392" s="238"/>
      <c r="DA392" s="238"/>
    </row>
    <row r="393" spans="2:105">
      <c r="B393" s="226"/>
      <c r="BP393" s="82"/>
      <c r="BQ393" s="238"/>
      <c r="BR393" s="238"/>
      <c r="BS393" s="238"/>
      <c r="BT393" s="238"/>
      <c r="BU393" s="238"/>
      <c r="BV393" s="238"/>
      <c r="BW393" s="238"/>
      <c r="BX393" s="238"/>
      <c r="BY393" s="238"/>
      <c r="BZ393" s="238"/>
      <c r="CA393" s="238"/>
      <c r="CB393" s="238"/>
      <c r="CC393" s="238"/>
      <c r="CD393" s="238"/>
      <c r="CE393" s="238"/>
      <c r="CF393" s="238"/>
      <c r="CG393" s="238"/>
      <c r="CH393" s="238"/>
      <c r="CI393" s="238"/>
      <c r="CJ393" s="238"/>
      <c r="CK393" s="238"/>
      <c r="CL393" s="238"/>
      <c r="CM393" s="238"/>
      <c r="CN393" s="238"/>
      <c r="CO393" s="238"/>
      <c r="CP393" s="238"/>
      <c r="CQ393" s="238"/>
      <c r="CR393" s="238"/>
      <c r="CS393" s="238"/>
      <c r="CT393" s="238"/>
      <c r="CU393" s="238"/>
      <c r="CV393" s="238"/>
      <c r="CW393" s="238"/>
      <c r="CX393" s="238"/>
      <c r="CY393" s="238"/>
      <c r="CZ393" s="238"/>
      <c r="DA393" s="238"/>
    </row>
    <row r="394" spans="2:105">
      <c r="B394" s="226"/>
      <c r="BP394" s="82"/>
      <c r="BQ394" s="238"/>
      <c r="BR394" s="238"/>
      <c r="BS394" s="238"/>
      <c r="BT394" s="238"/>
      <c r="BU394" s="238"/>
      <c r="BV394" s="238"/>
      <c r="BW394" s="238"/>
      <c r="BX394" s="238"/>
      <c r="BY394" s="238"/>
      <c r="BZ394" s="238"/>
      <c r="CA394" s="238"/>
      <c r="CB394" s="238"/>
      <c r="CC394" s="238"/>
      <c r="CD394" s="238"/>
      <c r="CE394" s="238"/>
      <c r="CF394" s="238"/>
      <c r="CG394" s="238"/>
      <c r="CH394" s="238"/>
      <c r="CI394" s="238"/>
      <c r="CJ394" s="238"/>
      <c r="CK394" s="238"/>
      <c r="CL394" s="238"/>
      <c r="CM394" s="238"/>
      <c r="CN394" s="238"/>
      <c r="CO394" s="238"/>
      <c r="CP394" s="238"/>
      <c r="CQ394" s="238"/>
      <c r="CR394" s="238"/>
      <c r="CS394" s="238"/>
      <c r="CT394" s="238"/>
      <c r="CU394" s="238"/>
      <c r="CV394" s="238"/>
      <c r="CW394" s="238"/>
      <c r="CX394" s="238"/>
      <c r="CY394" s="238"/>
      <c r="CZ394" s="238"/>
      <c r="DA394" s="238"/>
    </row>
    <row r="395" spans="2:105">
      <c r="B395" s="226"/>
      <c r="BP395" s="82"/>
      <c r="BQ395" s="238"/>
      <c r="BR395" s="238"/>
      <c r="BS395" s="238"/>
      <c r="BT395" s="238"/>
      <c r="BU395" s="238"/>
      <c r="BV395" s="238"/>
      <c r="BW395" s="238"/>
      <c r="BX395" s="238"/>
      <c r="BY395" s="238"/>
      <c r="BZ395" s="238"/>
      <c r="CA395" s="238"/>
      <c r="CB395" s="238"/>
      <c r="CC395" s="238"/>
      <c r="CD395" s="238"/>
      <c r="CE395" s="238"/>
      <c r="CF395" s="238"/>
      <c r="CG395" s="238"/>
      <c r="CH395" s="238"/>
      <c r="CI395" s="238"/>
      <c r="CJ395" s="238"/>
      <c r="CK395" s="238"/>
      <c r="CL395" s="238"/>
      <c r="CM395" s="238"/>
      <c r="CN395" s="238"/>
      <c r="CO395" s="238"/>
      <c r="CP395" s="238"/>
      <c r="CQ395" s="238"/>
      <c r="CR395" s="238"/>
      <c r="CS395" s="238"/>
      <c r="CT395" s="238"/>
      <c r="CU395" s="238"/>
      <c r="CV395" s="238"/>
      <c r="CW395" s="238"/>
      <c r="CX395" s="238"/>
      <c r="CY395" s="238"/>
      <c r="CZ395" s="238"/>
      <c r="DA395" s="238"/>
    </row>
    <row r="396" spans="2:105">
      <c r="B396" s="226"/>
      <c r="BP396" s="82"/>
      <c r="BQ396" s="238"/>
      <c r="BR396" s="238"/>
      <c r="BS396" s="238"/>
      <c r="BT396" s="238"/>
      <c r="BU396" s="238"/>
      <c r="BV396" s="238"/>
      <c r="BW396" s="238"/>
      <c r="BX396" s="238"/>
      <c r="BY396" s="238"/>
      <c r="BZ396" s="238"/>
      <c r="CA396" s="238"/>
      <c r="CB396" s="238"/>
      <c r="CC396" s="238"/>
      <c r="CD396" s="238"/>
      <c r="CE396" s="238"/>
      <c r="CF396" s="238"/>
      <c r="CG396" s="238"/>
      <c r="CH396" s="238"/>
      <c r="CI396" s="238"/>
      <c r="CJ396" s="238"/>
      <c r="CK396" s="238"/>
      <c r="CL396" s="238"/>
      <c r="CM396" s="238"/>
      <c r="CN396" s="238"/>
      <c r="CO396" s="238"/>
      <c r="CP396" s="238"/>
      <c r="CQ396" s="238"/>
      <c r="CR396" s="238"/>
      <c r="CS396" s="238"/>
      <c r="CT396" s="238"/>
      <c r="CU396" s="238"/>
      <c r="CV396" s="238"/>
      <c r="CW396" s="238"/>
      <c r="CX396" s="238"/>
      <c r="CY396" s="238"/>
      <c r="CZ396" s="238"/>
      <c r="DA396" s="238"/>
    </row>
    <row r="397" spans="2:105">
      <c r="B397" s="226"/>
      <c r="BP397" s="82"/>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row>
    <row r="398" spans="2:105">
      <c r="B398" s="226"/>
      <c r="BP398" s="82"/>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row>
    <row r="399" spans="2:105">
      <c r="B399" s="226"/>
      <c r="BP399" s="82"/>
      <c r="BQ399" s="238"/>
      <c r="BR399" s="238"/>
      <c r="BS399" s="238"/>
      <c r="BT399" s="238"/>
      <c r="BU399" s="238"/>
      <c r="BV399" s="238"/>
      <c r="BW399" s="238"/>
      <c r="BX399" s="238"/>
      <c r="BY399" s="238"/>
      <c r="BZ399" s="238"/>
      <c r="CA399" s="238"/>
      <c r="CB399" s="238"/>
      <c r="CC399" s="238"/>
      <c r="CD399" s="238"/>
      <c r="CE399" s="238"/>
      <c r="CF399" s="238"/>
      <c r="CG399" s="238"/>
      <c r="CH399" s="238"/>
      <c r="CI399" s="238"/>
      <c r="CJ399" s="238"/>
      <c r="CK399" s="238"/>
      <c r="CL399" s="238"/>
      <c r="CM399" s="238"/>
      <c r="CN399" s="238"/>
      <c r="CO399" s="238"/>
      <c r="CP399" s="238"/>
      <c r="CQ399" s="238"/>
      <c r="CR399" s="238"/>
      <c r="CS399" s="238"/>
      <c r="CT399" s="238"/>
      <c r="CU399" s="238"/>
      <c r="CV399" s="238"/>
      <c r="CW399" s="238"/>
      <c r="CX399" s="238"/>
      <c r="CY399" s="238"/>
      <c r="CZ399" s="238"/>
      <c r="DA399" s="238"/>
    </row>
    <row r="400" spans="2:105">
      <c r="B400" s="226"/>
      <c r="BP400" s="82"/>
      <c r="BQ400" s="238"/>
      <c r="BR400" s="238"/>
      <c r="BS400" s="238"/>
      <c r="BT400" s="238"/>
      <c r="BU400" s="238"/>
      <c r="BV400" s="238"/>
      <c r="BW400" s="238"/>
      <c r="BX400" s="238"/>
      <c r="BY400" s="238"/>
      <c r="BZ400" s="238"/>
      <c r="CA400" s="238"/>
      <c r="CB400" s="238"/>
      <c r="CC400" s="238"/>
      <c r="CD400" s="238"/>
      <c r="CE400" s="238"/>
      <c r="CF400" s="238"/>
      <c r="CG400" s="238"/>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row>
    <row r="401" spans="2:105">
      <c r="B401" s="226"/>
      <c r="BP401" s="82"/>
      <c r="BQ401" s="238"/>
      <c r="BR401" s="238"/>
      <c r="BS401" s="238"/>
      <c r="BT401" s="238"/>
      <c r="BU401" s="238"/>
      <c r="BV401" s="238"/>
      <c r="BW401" s="238"/>
      <c r="BX401" s="238"/>
      <c r="BY401" s="238"/>
      <c r="BZ401" s="238"/>
      <c r="CA401" s="238"/>
      <c r="CB401" s="238"/>
      <c r="CC401" s="238"/>
      <c r="CD401" s="238"/>
      <c r="CE401" s="238"/>
      <c r="CF401" s="238"/>
      <c r="CG401" s="238"/>
      <c r="CH401" s="238"/>
      <c r="CI401" s="238"/>
      <c r="CJ401" s="238"/>
      <c r="CK401" s="238"/>
      <c r="CL401" s="238"/>
      <c r="CM401" s="238"/>
      <c r="CN401" s="238"/>
      <c r="CO401" s="238"/>
      <c r="CP401" s="238"/>
      <c r="CQ401" s="238"/>
      <c r="CR401" s="238"/>
      <c r="CS401" s="238"/>
      <c r="CT401" s="238"/>
      <c r="CU401" s="238"/>
      <c r="CV401" s="238"/>
      <c r="CW401" s="238"/>
      <c r="CX401" s="238"/>
      <c r="CY401" s="238"/>
      <c r="CZ401" s="238"/>
      <c r="DA401" s="238"/>
    </row>
    <row r="402" spans="2:105">
      <c r="B402" s="226"/>
      <c r="BP402" s="82"/>
      <c r="BQ402" s="238"/>
      <c r="BR402" s="238"/>
      <c r="BS402" s="238"/>
      <c r="BT402" s="238"/>
      <c r="BU402" s="238"/>
      <c r="BV402" s="238"/>
      <c r="BW402" s="238"/>
      <c r="BX402" s="238"/>
      <c r="BY402" s="238"/>
      <c r="BZ402" s="238"/>
      <c r="CA402" s="238"/>
      <c r="CB402" s="238"/>
      <c r="CC402" s="238"/>
      <c r="CD402" s="238"/>
      <c r="CE402" s="238"/>
      <c r="CF402" s="238"/>
      <c r="CG402" s="238"/>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row>
    <row r="403" spans="2:105">
      <c r="B403" s="226"/>
      <c r="BP403" s="82"/>
      <c r="BQ403" s="238"/>
      <c r="BR403" s="238"/>
      <c r="BS403" s="238"/>
      <c r="BT403" s="238"/>
      <c r="BU403" s="238"/>
      <c r="BV403" s="238"/>
      <c r="BW403" s="238"/>
      <c r="BX403" s="238"/>
      <c r="BY403" s="238"/>
      <c r="BZ403" s="238"/>
      <c r="CA403" s="238"/>
      <c r="CB403" s="238"/>
      <c r="CC403" s="238"/>
      <c r="CD403" s="238"/>
      <c r="CE403" s="238"/>
      <c r="CF403" s="238"/>
      <c r="CG403" s="238"/>
      <c r="CH403" s="238"/>
      <c r="CI403" s="238"/>
      <c r="CJ403" s="238"/>
      <c r="CK403" s="238"/>
      <c r="CL403" s="238"/>
      <c r="CM403" s="238"/>
      <c r="CN403" s="238"/>
      <c r="CO403" s="238"/>
      <c r="CP403" s="238"/>
      <c r="CQ403" s="238"/>
      <c r="CR403" s="238"/>
      <c r="CS403" s="238"/>
      <c r="CT403" s="238"/>
      <c r="CU403" s="238"/>
      <c r="CV403" s="238"/>
      <c r="CW403" s="238"/>
      <c r="CX403" s="238"/>
      <c r="CY403" s="238"/>
      <c r="CZ403" s="238"/>
      <c r="DA403" s="238"/>
    </row>
    <row r="404" spans="2:105">
      <c r="B404" s="226"/>
      <c r="BP404" s="82"/>
      <c r="BQ404" s="238"/>
      <c r="BR404" s="238"/>
      <c r="BS404" s="238"/>
      <c r="BT404" s="238"/>
      <c r="BU404" s="238"/>
      <c r="BV404" s="238"/>
      <c r="BW404" s="238"/>
      <c r="BX404" s="238"/>
      <c r="BY404" s="238"/>
      <c r="BZ404" s="238"/>
      <c r="CA404" s="238"/>
      <c r="CB404" s="238"/>
      <c r="CC404" s="238"/>
      <c r="CD404" s="238"/>
      <c r="CE404" s="238"/>
      <c r="CF404" s="238"/>
      <c r="CG404" s="238"/>
      <c r="CH404" s="238"/>
      <c r="CI404" s="238"/>
      <c r="CJ404" s="238"/>
      <c r="CK404" s="238"/>
      <c r="CL404" s="238"/>
      <c r="CM404" s="238"/>
      <c r="CN404" s="238"/>
      <c r="CO404" s="238"/>
      <c r="CP404" s="238"/>
      <c r="CQ404" s="238"/>
      <c r="CR404" s="238"/>
      <c r="CS404" s="238"/>
      <c r="CT404" s="238"/>
      <c r="CU404" s="238"/>
      <c r="CV404" s="238"/>
      <c r="CW404" s="238"/>
      <c r="CX404" s="238"/>
      <c r="CY404" s="238"/>
      <c r="CZ404" s="238"/>
      <c r="DA404" s="238"/>
    </row>
    <row r="405" spans="2:105">
      <c r="B405" s="226"/>
      <c r="BP405" s="82"/>
      <c r="BQ405" s="238"/>
      <c r="BR405" s="238"/>
      <c r="BS405" s="238"/>
      <c r="BT405" s="238"/>
      <c r="BU405" s="238"/>
      <c r="BV405" s="238"/>
      <c r="BW405" s="238"/>
      <c r="BX405" s="238"/>
      <c r="BY405" s="238"/>
      <c r="BZ405" s="238"/>
      <c r="CA405" s="238"/>
      <c r="CB405" s="238"/>
      <c r="CC405" s="238"/>
      <c r="CD405" s="238"/>
      <c r="CE405" s="238"/>
      <c r="CF405" s="238"/>
      <c r="CG405" s="238"/>
      <c r="CH405" s="238"/>
      <c r="CI405" s="238"/>
      <c r="CJ405" s="238"/>
      <c r="CK405" s="238"/>
      <c r="CL405" s="238"/>
      <c r="CM405" s="238"/>
      <c r="CN405" s="238"/>
      <c r="CO405" s="238"/>
      <c r="CP405" s="238"/>
      <c r="CQ405" s="238"/>
      <c r="CR405" s="238"/>
      <c r="CS405" s="238"/>
      <c r="CT405" s="238"/>
      <c r="CU405" s="238"/>
      <c r="CV405" s="238"/>
      <c r="CW405" s="238"/>
      <c r="CX405" s="238"/>
      <c r="CY405" s="238"/>
      <c r="CZ405" s="238"/>
      <c r="DA405" s="238"/>
    </row>
    <row r="406" spans="2:105">
      <c r="B406" s="226"/>
      <c r="BP406" s="82"/>
      <c r="BQ406" s="238"/>
      <c r="BR406" s="238"/>
      <c r="BS406" s="238"/>
      <c r="BT406" s="238"/>
      <c r="BU406" s="238"/>
      <c r="BV406" s="238"/>
      <c r="BW406" s="238"/>
      <c r="BX406" s="238"/>
      <c r="BY406" s="238"/>
      <c r="BZ406" s="238"/>
      <c r="CA406" s="238"/>
      <c r="CB406" s="238"/>
      <c r="CC406" s="238"/>
      <c r="CD406" s="238"/>
      <c r="CE406" s="238"/>
      <c r="CF406" s="238"/>
      <c r="CG406" s="238"/>
      <c r="CH406" s="238"/>
      <c r="CI406" s="238"/>
      <c r="CJ406" s="238"/>
      <c r="CK406" s="238"/>
      <c r="CL406" s="238"/>
      <c r="CM406" s="238"/>
      <c r="CN406" s="238"/>
      <c r="CO406" s="238"/>
      <c r="CP406" s="238"/>
      <c r="CQ406" s="238"/>
      <c r="CR406" s="238"/>
      <c r="CS406" s="238"/>
      <c r="CT406" s="238"/>
      <c r="CU406" s="238"/>
      <c r="CV406" s="238"/>
      <c r="CW406" s="238"/>
      <c r="CX406" s="238"/>
      <c r="CY406" s="238"/>
      <c r="CZ406" s="238"/>
      <c r="DA406" s="238"/>
    </row>
    <row r="407" spans="2:105">
      <c r="B407" s="226"/>
      <c r="BP407" s="82"/>
      <c r="BQ407" s="238"/>
      <c r="BR407" s="238"/>
      <c r="BS407" s="238"/>
      <c r="BT407" s="238"/>
      <c r="BU407" s="238"/>
      <c r="BV407" s="238"/>
      <c r="BW407" s="238"/>
      <c r="BX407" s="238"/>
      <c r="BY407" s="238"/>
      <c r="BZ407" s="238"/>
      <c r="CA407" s="238"/>
      <c r="CB407" s="238"/>
      <c r="CC407" s="238"/>
      <c r="CD407" s="238"/>
      <c r="CE407" s="238"/>
      <c r="CF407" s="238"/>
      <c r="CG407" s="238"/>
      <c r="CH407" s="238"/>
      <c r="CI407" s="238"/>
      <c r="CJ407" s="238"/>
      <c r="CK407" s="238"/>
      <c r="CL407" s="238"/>
      <c r="CM407" s="238"/>
      <c r="CN407" s="238"/>
      <c r="CO407" s="238"/>
      <c r="CP407" s="238"/>
      <c r="CQ407" s="238"/>
      <c r="CR407" s="238"/>
      <c r="CS407" s="238"/>
      <c r="CT407" s="238"/>
      <c r="CU407" s="238"/>
      <c r="CV407" s="238"/>
      <c r="CW407" s="238"/>
      <c r="CX407" s="238"/>
      <c r="CY407" s="238"/>
      <c r="CZ407" s="238"/>
      <c r="DA407" s="238"/>
    </row>
    <row r="408" spans="2:105">
      <c r="B408" s="226"/>
      <c r="BP408" s="82"/>
      <c r="BQ408" s="238"/>
      <c r="BR408" s="238"/>
      <c r="BS408" s="238"/>
      <c r="BT408" s="238"/>
      <c r="BU408" s="238"/>
      <c r="BV408" s="238"/>
      <c r="BW408" s="238"/>
      <c r="BX408" s="238"/>
      <c r="BY408" s="238"/>
      <c r="BZ408" s="238"/>
      <c r="CA408" s="238"/>
      <c r="CB408" s="238"/>
      <c r="CC408" s="238"/>
      <c r="CD408" s="238"/>
      <c r="CE408" s="238"/>
      <c r="CF408" s="238"/>
      <c r="CG408" s="238"/>
      <c r="CH408" s="238"/>
      <c r="CI408" s="238"/>
      <c r="CJ408" s="238"/>
      <c r="CK408" s="238"/>
      <c r="CL408" s="238"/>
      <c r="CM408" s="238"/>
      <c r="CN408" s="238"/>
      <c r="CO408" s="238"/>
      <c r="CP408" s="238"/>
      <c r="CQ408" s="238"/>
      <c r="CR408" s="238"/>
      <c r="CS408" s="238"/>
      <c r="CT408" s="238"/>
      <c r="CU408" s="238"/>
      <c r="CV408" s="238"/>
      <c r="CW408" s="238"/>
      <c r="CX408" s="238"/>
      <c r="CY408" s="238"/>
      <c r="CZ408" s="238"/>
      <c r="DA408" s="238"/>
    </row>
    <row r="409" spans="2:105">
      <c r="B409" s="226"/>
      <c r="BP409" s="82"/>
      <c r="BQ409" s="238"/>
      <c r="BR409" s="238"/>
      <c r="BS409" s="238"/>
      <c r="BT409" s="238"/>
      <c r="BU409" s="238"/>
      <c r="BV409" s="238"/>
      <c r="BW409" s="238"/>
      <c r="BX409" s="238"/>
      <c r="BY409" s="238"/>
      <c r="BZ409" s="238"/>
      <c r="CA409" s="238"/>
      <c r="CB409" s="238"/>
      <c r="CC409" s="238"/>
      <c r="CD409" s="238"/>
      <c r="CE409" s="238"/>
      <c r="CF409" s="238"/>
      <c r="CG409" s="238"/>
      <c r="CH409" s="238"/>
      <c r="CI409" s="238"/>
      <c r="CJ409" s="238"/>
      <c r="CK409" s="238"/>
      <c r="CL409" s="238"/>
      <c r="CM409" s="238"/>
      <c r="CN409" s="238"/>
      <c r="CO409" s="238"/>
      <c r="CP409" s="238"/>
      <c r="CQ409" s="238"/>
      <c r="CR409" s="238"/>
      <c r="CS409" s="238"/>
      <c r="CT409" s="238"/>
      <c r="CU409" s="238"/>
      <c r="CV409" s="238"/>
      <c r="CW409" s="238"/>
      <c r="CX409" s="238"/>
      <c r="CY409" s="238"/>
      <c r="CZ409" s="238"/>
      <c r="DA409" s="238"/>
    </row>
    <row r="410" spans="2:105">
      <c r="B410" s="226"/>
      <c r="BP410" s="82"/>
      <c r="BQ410" s="238"/>
      <c r="BR410" s="238"/>
      <c r="BS410" s="238"/>
      <c r="BT410" s="238"/>
      <c r="BU410" s="238"/>
      <c r="BV410" s="238"/>
      <c r="BW410" s="238"/>
      <c r="BX410" s="238"/>
      <c r="BY410" s="238"/>
      <c r="BZ410" s="238"/>
      <c r="CA410" s="238"/>
      <c r="CB410" s="238"/>
      <c r="CC410" s="238"/>
      <c r="CD410" s="238"/>
      <c r="CE410" s="238"/>
      <c r="CF410" s="238"/>
      <c r="CG410" s="238"/>
      <c r="CH410" s="238"/>
      <c r="CI410" s="238"/>
      <c r="CJ410" s="238"/>
      <c r="CK410" s="238"/>
      <c r="CL410" s="238"/>
      <c r="CM410" s="238"/>
      <c r="CN410" s="238"/>
      <c r="CO410" s="238"/>
      <c r="CP410" s="238"/>
      <c r="CQ410" s="238"/>
      <c r="CR410" s="238"/>
      <c r="CS410" s="238"/>
      <c r="CT410" s="238"/>
      <c r="CU410" s="238"/>
      <c r="CV410" s="238"/>
      <c r="CW410" s="238"/>
      <c r="CX410" s="238"/>
      <c r="CY410" s="238"/>
      <c r="CZ410" s="238"/>
      <c r="DA410" s="238"/>
    </row>
    <row r="411" spans="2:105">
      <c r="B411" s="226"/>
      <c r="BP411" s="82"/>
      <c r="BQ411" s="238"/>
      <c r="BR411" s="238"/>
      <c r="BS411" s="238"/>
      <c r="BT411" s="238"/>
      <c r="BU411" s="238"/>
      <c r="BV411" s="238"/>
      <c r="BW411" s="238"/>
      <c r="BX411" s="238"/>
      <c r="BY411" s="238"/>
      <c r="BZ411" s="238"/>
      <c r="CA411" s="238"/>
      <c r="CB411" s="238"/>
      <c r="CC411" s="238"/>
      <c r="CD411" s="238"/>
      <c r="CE411" s="238"/>
      <c r="CF411" s="238"/>
      <c r="CG411" s="238"/>
      <c r="CH411" s="238"/>
      <c r="CI411" s="238"/>
      <c r="CJ411" s="238"/>
      <c r="CK411" s="238"/>
      <c r="CL411" s="238"/>
      <c r="CM411" s="238"/>
      <c r="CN411" s="238"/>
      <c r="CO411" s="238"/>
      <c r="CP411" s="238"/>
      <c r="CQ411" s="238"/>
      <c r="CR411" s="238"/>
      <c r="CS411" s="238"/>
      <c r="CT411" s="238"/>
      <c r="CU411" s="238"/>
      <c r="CV411" s="238"/>
      <c r="CW411" s="238"/>
      <c r="CX411" s="238"/>
      <c r="CY411" s="238"/>
      <c r="CZ411" s="238"/>
      <c r="DA411" s="238"/>
    </row>
    <row r="412" spans="2:105">
      <c r="B412" s="226"/>
      <c r="BP412" s="82"/>
      <c r="BQ412" s="238"/>
      <c r="BR412" s="238"/>
      <c r="BS412" s="238"/>
      <c r="BT412" s="238"/>
      <c r="BU412" s="238"/>
      <c r="BV412" s="238"/>
      <c r="BW412" s="238"/>
      <c r="BX412" s="238"/>
      <c r="BY412" s="238"/>
      <c r="BZ412" s="238"/>
      <c r="CA412" s="238"/>
      <c r="CB412" s="238"/>
      <c r="CC412" s="238"/>
      <c r="CD412" s="238"/>
      <c r="CE412" s="238"/>
      <c r="CF412" s="238"/>
      <c r="CG412" s="238"/>
      <c r="CH412" s="238"/>
      <c r="CI412" s="238"/>
      <c r="CJ412" s="238"/>
      <c r="CK412" s="238"/>
      <c r="CL412" s="238"/>
      <c r="CM412" s="238"/>
      <c r="CN412" s="238"/>
      <c r="CO412" s="238"/>
      <c r="CP412" s="238"/>
      <c r="CQ412" s="238"/>
      <c r="CR412" s="238"/>
      <c r="CS412" s="238"/>
      <c r="CT412" s="238"/>
      <c r="CU412" s="238"/>
      <c r="CV412" s="238"/>
      <c r="CW412" s="238"/>
      <c r="CX412" s="238"/>
      <c r="CY412" s="238"/>
      <c r="CZ412" s="238"/>
      <c r="DA412" s="238"/>
    </row>
    <row r="413" spans="2:105">
      <c r="B413" s="226"/>
      <c r="BP413" s="82"/>
      <c r="BQ413" s="238"/>
      <c r="BR413" s="238"/>
      <c r="BS413" s="238"/>
      <c r="BT413" s="238"/>
      <c r="BU413" s="238"/>
      <c r="BV413" s="238"/>
      <c r="BW413" s="238"/>
      <c r="BX413" s="238"/>
      <c r="BY413" s="238"/>
      <c r="BZ413" s="238"/>
      <c r="CA413" s="238"/>
      <c r="CB413" s="238"/>
      <c r="CC413" s="238"/>
      <c r="CD413" s="238"/>
      <c r="CE413" s="238"/>
      <c r="CF413" s="238"/>
      <c r="CG413" s="238"/>
      <c r="CH413" s="238"/>
      <c r="CI413" s="238"/>
      <c r="CJ413" s="238"/>
      <c r="CK413" s="238"/>
      <c r="CL413" s="238"/>
      <c r="CM413" s="238"/>
      <c r="CN413" s="238"/>
      <c r="CO413" s="238"/>
      <c r="CP413" s="238"/>
      <c r="CQ413" s="238"/>
      <c r="CR413" s="238"/>
      <c r="CS413" s="238"/>
      <c r="CT413" s="238"/>
      <c r="CU413" s="238"/>
      <c r="CV413" s="238"/>
      <c r="CW413" s="238"/>
      <c r="CX413" s="238"/>
      <c r="CY413" s="238"/>
      <c r="CZ413" s="238"/>
      <c r="DA413" s="238"/>
    </row>
    <row r="414" spans="2:105">
      <c r="B414" s="226"/>
      <c r="BP414" s="82"/>
      <c r="BQ414" s="238"/>
      <c r="BR414" s="238"/>
      <c r="BS414" s="238"/>
      <c r="BT414" s="238"/>
      <c r="BU414" s="238"/>
      <c r="BV414" s="238"/>
      <c r="BW414" s="238"/>
      <c r="BX414" s="238"/>
      <c r="BY414" s="238"/>
      <c r="BZ414" s="238"/>
      <c r="CA414" s="238"/>
      <c r="CB414" s="238"/>
      <c r="CC414" s="238"/>
      <c r="CD414" s="238"/>
      <c r="CE414" s="238"/>
      <c r="CF414" s="238"/>
      <c r="CG414" s="238"/>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row>
    <row r="415" spans="2:105">
      <c r="B415" s="226"/>
      <c r="BP415" s="82"/>
      <c r="BQ415" s="238"/>
      <c r="BR415" s="238"/>
      <c r="BS415" s="238"/>
      <c r="BT415" s="238"/>
      <c r="BU415" s="238"/>
      <c r="BV415" s="238"/>
      <c r="BW415" s="238"/>
      <c r="BX415" s="238"/>
      <c r="BY415" s="238"/>
      <c r="BZ415" s="238"/>
      <c r="CA415" s="238"/>
      <c r="CB415" s="238"/>
      <c r="CC415" s="238"/>
      <c r="CD415" s="238"/>
      <c r="CE415" s="238"/>
      <c r="CF415" s="238"/>
      <c r="CG415" s="238"/>
      <c r="CH415" s="238"/>
      <c r="CI415" s="238"/>
      <c r="CJ415" s="238"/>
      <c r="CK415" s="238"/>
      <c r="CL415" s="238"/>
      <c r="CM415" s="238"/>
      <c r="CN415" s="238"/>
      <c r="CO415" s="238"/>
      <c r="CP415" s="238"/>
      <c r="CQ415" s="238"/>
      <c r="CR415" s="238"/>
      <c r="CS415" s="238"/>
      <c r="CT415" s="238"/>
      <c r="CU415" s="238"/>
      <c r="CV415" s="238"/>
      <c r="CW415" s="238"/>
      <c r="CX415" s="238"/>
      <c r="CY415" s="238"/>
      <c r="CZ415" s="238"/>
      <c r="DA415" s="238"/>
    </row>
    <row r="416" spans="2:105">
      <c r="B416" s="226"/>
      <c r="BP416" s="82"/>
      <c r="BQ416" s="238"/>
      <c r="BR416" s="238"/>
      <c r="BS416" s="238"/>
      <c r="BT416" s="238"/>
      <c r="BU416" s="238"/>
      <c r="BV416" s="238"/>
      <c r="BW416" s="238"/>
      <c r="BX416" s="238"/>
      <c r="BY416" s="238"/>
      <c r="BZ416" s="238"/>
      <c r="CA416" s="238"/>
      <c r="CB416" s="238"/>
      <c r="CC416" s="238"/>
      <c r="CD416" s="238"/>
      <c r="CE416" s="238"/>
      <c r="CF416" s="238"/>
      <c r="CG416" s="238"/>
      <c r="CH416" s="238"/>
      <c r="CI416" s="238"/>
      <c r="CJ416" s="238"/>
      <c r="CK416" s="238"/>
      <c r="CL416" s="238"/>
      <c r="CM416" s="238"/>
      <c r="CN416" s="238"/>
      <c r="CO416" s="238"/>
      <c r="CP416" s="238"/>
      <c r="CQ416" s="238"/>
      <c r="CR416" s="238"/>
      <c r="CS416" s="238"/>
      <c r="CT416" s="238"/>
      <c r="CU416" s="238"/>
      <c r="CV416" s="238"/>
      <c r="CW416" s="238"/>
      <c r="CX416" s="238"/>
      <c r="CY416" s="238"/>
      <c r="CZ416" s="238"/>
      <c r="DA416" s="238"/>
    </row>
    <row r="417" spans="2:105">
      <c r="B417" s="226"/>
      <c r="BP417" s="82"/>
      <c r="BQ417" s="238"/>
      <c r="BR417" s="238"/>
      <c r="BS417" s="238"/>
      <c r="BT417" s="238"/>
      <c r="BU417" s="238"/>
      <c r="BV417" s="238"/>
      <c r="BW417" s="238"/>
      <c r="BX417" s="238"/>
      <c r="BY417" s="238"/>
      <c r="BZ417" s="238"/>
      <c r="CA417" s="238"/>
      <c r="CB417" s="238"/>
      <c r="CC417" s="238"/>
      <c r="CD417" s="238"/>
      <c r="CE417" s="238"/>
      <c r="CF417" s="238"/>
      <c r="CG417" s="238"/>
      <c r="CH417" s="238"/>
      <c r="CI417" s="238"/>
      <c r="CJ417" s="238"/>
      <c r="CK417" s="238"/>
      <c r="CL417" s="238"/>
      <c r="CM417" s="238"/>
      <c r="CN417" s="238"/>
      <c r="CO417" s="238"/>
      <c r="CP417" s="238"/>
      <c r="CQ417" s="238"/>
      <c r="CR417" s="238"/>
      <c r="CS417" s="238"/>
      <c r="CT417" s="238"/>
      <c r="CU417" s="238"/>
      <c r="CV417" s="238"/>
      <c r="CW417" s="238"/>
      <c r="CX417" s="238"/>
      <c r="CY417" s="238"/>
      <c r="CZ417" s="238"/>
      <c r="DA417" s="238"/>
    </row>
    <row r="418" spans="2:105">
      <c r="B418" s="226"/>
      <c r="BP418" s="82"/>
      <c r="BQ418" s="238"/>
      <c r="BR418" s="238"/>
      <c r="BS418" s="238"/>
      <c r="BT418" s="238"/>
      <c r="BU418" s="238"/>
      <c r="BV418" s="238"/>
      <c r="BW418" s="238"/>
      <c r="BX418" s="238"/>
      <c r="BY418" s="238"/>
      <c r="BZ418" s="238"/>
      <c r="CA418" s="238"/>
      <c r="CB418" s="238"/>
      <c r="CC418" s="238"/>
      <c r="CD418" s="238"/>
      <c r="CE418" s="238"/>
      <c r="CF418" s="238"/>
      <c r="CG418" s="238"/>
      <c r="CH418" s="238"/>
      <c r="CI418" s="238"/>
      <c r="CJ418" s="238"/>
      <c r="CK418" s="238"/>
      <c r="CL418" s="238"/>
      <c r="CM418" s="238"/>
      <c r="CN418" s="238"/>
      <c r="CO418" s="238"/>
      <c r="CP418" s="238"/>
      <c r="CQ418" s="238"/>
      <c r="CR418" s="238"/>
      <c r="CS418" s="238"/>
      <c r="CT418" s="238"/>
      <c r="CU418" s="238"/>
      <c r="CV418" s="238"/>
      <c r="CW418" s="238"/>
      <c r="CX418" s="238"/>
      <c r="CY418" s="238"/>
      <c r="CZ418" s="238"/>
      <c r="DA418" s="238"/>
    </row>
    <row r="419" spans="2:105">
      <c r="B419" s="226"/>
      <c r="BP419" s="82"/>
      <c r="BQ419" s="238"/>
      <c r="BR419" s="238"/>
      <c r="BS419" s="238"/>
      <c r="BT419" s="238"/>
      <c r="BU419" s="238"/>
      <c r="BV419" s="238"/>
      <c r="BW419" s="238"/>
      <c r="BX419" s="238"/>
      <c r="BY419" s="238"/>
      <c r="BZ419" s="238"/>
      <c r="CA419" s="238"/>
      <c r="CB419" s="238"/>
      <c r="CC419" s="238"/>
      <c r="CD419" s="238"/>
      <c r="CE419" s="238"/>
      <c r="CF419" s="238"/>
      <c r="CG419" s="238"/>
      <c r="CH419" s="238"/>
      <c r="CI419" s="238"/>
      <c r="CJ419" s="238"/>
      <c r="CK419" s="238"/>
      <c r="CL419" s="238"/>
      <c r="CM419" s="238"/>
      <c r="CN419" s="238"/>
      <c r="CO419" s="238"/>
      <c r="CP419" s="238"/>
      <c r="CQ419" s="238"/>
      <c r="CR419" s="238"/>
      <c r="CS419" s="238"/>
      <c r="CT419" s="238"/>
      <c r="CU419" s="238"/>
      <c r="CV419" s="238"/>
      <c r="CW419" s="238"/>
      <c r="CX419" s="238"/>
      <c r="CY419" s="238"/>
      <c r="CZ419" s="238"/>
      <c r="DA419" s="238"/>
    </row>
    <row r="420" spans="2:105">
      <c r="B420" s="226"/>
      <c r="BP420" s="82"/>
      <c r="BQ420" s="238"/>
      <c r="BR420" s="238"/>
      <c r="BS420" s="238"/>
      <c r="BT420" s="238"/>
      <c r="BU420" s="238"/>
      <c r="BV420" s="238"/>
      <c r="BW420" s="238"/>
      <c r="BX420" s="238"/>
      <c r="BY420" s="238"/>
      <c r="BZ420" s="238"/>
      <c r="CA420" s="238"/>
      <c r="CB420" s="238"/>
      <c r="CC420" s="238"/>
      <c r="CD420" s="238"/>
      <c r="CE420" s="238"/>
      <c r="CF420" s="238"/>
      <c r="CG420" s="238"/>
      <c r="CH420" s="238"/>
      <c r="CI420" s="238"/>
      <c r="CJ420" s="238"/>
      <c r="CK420" s="238"/>
      <c r="CL420" s="238"/>
      <c r="CM420" s="238"/>
      <c r="CN420" s="238"/>
      <c r="CO420" s="238"/>
      <c r="CP420" s="238"/>
      <c r="CQ420" s="238"/>
      <c r="CR420" s="238"/>
      <c r="CS420" s="238"/>
      <c r="CT420" s="238"/>
      <c r="CU420" s="238"/>
      <c r="CV420" s="238"/>
      <c r="CW420" s="238"/>
      <c r="CX420" s="238"/>
      <c r="CY420" s="238"/>
      <c r="CZ420" s="238"/>
      <c r="DA420" s="238"/>
    </row>
    <row r="421" spans="2:105">
      <c r="B421" s="226"/>
      <c r="BP421" s="82"/>
      <c r="BQ421" s="238"/>
      <c r="BR421" s="238"/>
      <c r="BS421" s="238"/>
      <c r="BT421" s="238"/>
      <c r="BU421" s="238"/>
      <c r="BV421" s="238"/>
      <c r="BW421" s="238"/>
      <c r="BX421" s="238"/>
      <c r="BY421" s="238"/>
      <c r="BZ421" s="238"/>
      <c r="CA421" s="238"/>
      <c r="CB421" s="238"/>
      <c r="CC421" s="238"/>
      <c r="CD421" s="238"/>
      <c r="CE421" s="238"/>
      <c r="CF421" s="238"/>
      <c r="CG421" s="238"/>
      <c r="CH421" s="238"/>
      <c r="CI421" s="238"/>
      <c r="CJ421" s="238"/>
      <c r="CK421" s="238"/>
      <c r="CL421" s="238"/>
      <c r="CM421" s="238"/>
      <c r="CN421" s="238"/>
      <c r="CO421" s="238"/>
      <c r="CP421" s="238"/>
      <c r="CQ421" s="238"/>
      <c r="CR421" s="238"/>
      <c r="CS421" s="238"/>
      <c r="CT421" s="238"/>
      <c r="CU421" s="238"/>
      <c r="CV421" s="238"/>
      <c r="CW421" s="238"/>
      <c r="CX421" s="238"/>
      <c r="CY421" s="238"/>
      <c r="CZ421" s="238"/>
      <c r="DA421" s="238"/>
    </row>
    <row r="422" spans="2:105">
      <c r="B422" s="226"/>
      <c r="BP422" s="82"/>
      <c r="BQ422" s="238"/>
      <c r="BR422" s="238"/>
      <c r="BS422" s="238"/>
      <c r="BT422" s="238"/>
      <c r="BU422" s="238"/>
      <c r="BV422" s="238"/>
      <c r="BW422" s="238"/>
      <c r="BX422" s="238"/>
      <c r="BY422" s="238"/>
      <c r="BZ422" s="238"/>
      <c r="CA422" s="238"/>
      <c r="CB422" s="238"/>
      <c r="CC422" s="238"/>
      <c r="CD422" s="238"/>
      <c r="CE422" s="238"/>
      <c r="CF422" s="238"/>
      <c r="CG422" s="238"/>
      <c r="CH422" s="238"/>
      <c r="CI422" s="238"/>
      <c r="CJ422" s="238"/>
      <c r="CK422" s="238"/>
      <c r="CL422" s="238"/>
      <c r="CM422" s="238"/>
      <c r="CN422" s="238"/>
      <c r="CO422" s="238"/>
      <c r="CP422" s="238"/>
      <c r="CQ422" s="238"/>
      <c r="CR422" s="238"/>
      <c r="CS422" s="238"/>
      <c r="CT422" s="238"/>
      <c r="CU422" s="238"/>
      <c r="CV422" s="238"/>
      <c r="CW422" s="238"/>
      <c r="CX422" s="238"/>
      <c r="CY422" s="238"/>
      <c r="CZ422" s="238"/>
      <c r="DA422" s="238"/>
    </row>
    <row r="423" spans="2:105">
      <c r="B423" s="226"/>
      <c r="BP423" s="82"/>
      <c r="BQ423" s="238"/>
      <c r="BR423" s="238"/>
      <c r="BS423" s="238"/>
      <c r="BT423" s="238"/>
      <c r="BU423" s="238"/>
      <c r="BV423" s="238"/>
      <c r="BW423" s="238"/>
      <c r="BX423" s="238"/>
      <c r="BY423" s="238"/>
      <c r="BZ423" s="238"/>
      <c r="CA423" s="238"/>
      <c r="CB423" s="238"/>
      <c r="CC423" s="238"/>
      <c r="CD423" s="238"/>
      <c r="CE423" s="238"/>
      <c r="CF423" s="238"/>
      <c r="CG423" s="238"/>
      <c r="CH423" s="238"/>
      <c r="CI423" s="238"/>
      <c r="CJ423" s="238"/>
      <c r="CK423" s="238"/>
      <c r="CL423" s="238"/>
      <c r="CM423" s="238"/>
      <c r="CN423" s="238"/>
      <c r="CO423" s="238"/>
      <c r="CP423" s="238"/>
      <c r="CQ423" s="238"/>
      <c r="CR423" s="238"/>
      <c r="CS423" s="238"/>
      <c r="CT423" s="238"/>
      <c r="CU423" s="238"/>
      <c r="CV423" s="238"/>
      <c r="CW423" s="238"/>
      <c r="CX423" s="238"/>
      <c r="CY423" s="238"/>
      <c r="CZ423" s="238"/>
      <c r="DA423" s="238"/>
    </row>
    <row r="424" spans="2:105">
      <c r="B424" s="226"/>
      <c r="BP424" s="82"/>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38"/>
      <c r="CN424" s="238"/>
      <c r="CO424" s="238"/>
      <c r="CP424" s="238"/>
      <c r="CQ424" s="238"/>
      <c r="CR424" s="238"/>
      <c r="CS424" s="238"/>
      <c r="CT424" s="238"/>
      <c r="CU424" s="238"/>
      <c r="CV424" s="238"/>
      <c r="CW424" s="238"/>
      <c r="CX424" s="238"/>
      <c r="CY424" s="238"/>
      <c r="CZ424" s="238"/>
      <c r="DA424" s="238"/>
    </row>
    <row r="425" spans="2:105">
      <c r="B425" s="226"/>
      <c r="BP425" s="82"/>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row>
    <row r="426" spans="2:105">
      <c r="B426" s="226"/>
      <c r="BP426" s="82"/>
      <c r="BQ426" s="238"/>
      <c r="BR426" s="238"/>
      <c r="BS426" s="238"/>
      <c r="BT426" s="238"/>
      <c r="BU426" s="238"/>
      <c r="BV426" s="238"/>
      <c r="BW426" s="238"/>
      <c r="BX426" s="238"/>
      <c r="BY426" s="238"/>
      <c r="BZ426" s="238"/>
      <c r="CA426" s="238"/>
      <c r="CB426" s="238"/>
      <c r="CC426" s="238"/>
      <c r="CD426" s="238"/>
      <c r="CE426" s="238"/>
      <c r="CF426" s="238"/>
      <c r="CG426" s="238"/>
      <c r="CH426" s="238"/>
      <c r="CI426" s="238"/>
      <c r="CJ426" s="238"/>
      <c r="CK426" s="238"/>
      <c r="CL426" s="238"/>
      <c r="CM426" s="238"/>
      <c r="CN426" s="238"/>
      <c r="CO426" s="238"/>
      <c r="CP426" s="238"/>
      <c r="CQ426" s="238"/>
      <c r="CR426" s="238"/>
      <c r="CS426" s="238"/>
      <c r="CT426" s="238"/>
      <c r="CU426" s="238"/>
      <c r="CV426" s="238"/>
      <c r="CW426" s="238"/>
      <c r="CX426" s="238"/>
      <c r="CY426" s="238"/>
      <c r="CZ426" s="238"/>
      <c r="DA426" s="238"/>
    </row>
    <row r="427" spans="2:105">
      <c r="B427" s="226"/>
      <c r="BP427" s="82"/>
      <c r="BQ427" s="238"/>
      <c r="BR427" s="238"/>
      <c r="BS427" s="238"/>
      <c r="BT427" s="238"/>
      <c r="BU427" s="238"/>
      <c r="BV427" s="238"/>
      <c r="BW427" s="238"/>
      <c r="BX427" s="238"/>
      <c r="BY427" s="238"/>
      <c r="BZ427" s="238"/>
      <c r="CA427" s="238"/>
      <c r="CB427" s="238"/>
      <c r="CC427" s="238"/>
      <c r="CD427" s="238"/>
      <c r="CE427" s="238"/>
      <c r="CF427" s="238"/>
      <c r="CG427" s="238"/>
      <c r="CH427" s="238"/>
      <c r="CI427" s="238"/>
      <c r="CJ427" s="238"/>
      <c r="CK427" s="238"/>
      <c r="CL427" s="238"/>
      <c r="CM427" s="238"/>
      <c r="CN427" s="238"/>
      <c r="CO427" s="238"/>
      <c r="CP427" s="238"/>
      <c r="CQ427" s="238"/>
      <c r="CR427" s="238"/>
      <c r="CS427" s="238"/>
      <c r="CT427" s="238"/>
      <c r="CU427" s="238"/>
      <c r="CV427" s="238"/>
      <c r="CW427" s="238"/>
      <c r="CX427" s="238"/>
      <c r="CY427" s="238"/>
      <c r="CZ427" s="238"/>
      <c r="DA427" s="238"/>
    </row>
    <row r="428" spans="2:105">
      <c r="B428" s="226"/>
      <c r="BP428" s="82"/>
      <c r="BQ428" s="238"/>
      <c r="BR428" s="238"/>
      <c r="BS428" s="238"/>
      <c r="BT428" s="238"/>
      <c r="BU428" s="238"/>
      <c r="BV428" s="238"/>
      <c r="BW428" s="238"/>
      <c r="BX428" s="238"/>
      <c r="BY428" s="238"/>
      <c r="BZ428" s="238"/>
      <c r="CA428" s="238"/>
      <c r="CB428" s="238"/>
      <c r="CC428" s="238"/>
      <c r="CD428" s="238"/>
      <c r="CE428" s="238"/>
      <c r="CF428" s="238"/>
      <c r="CG428" s="238"/>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row>
    <row r="429" spans="2:105">
      <c r="B429" s="226"/>
      <c r="BP429" s="82"/>
      <c r="BQ429" s="238"/>
      <c r="BR429" s="238"/>
      <c r="BS429" s="238"/>
      <c r="BT429" s="238"/>
      <c r="BU429" s="238"/>
      <c r="BV429" s="238"/>
      <c r="BW429" s="238"/>
      <c r="BX429" s="238"/>
      <c r="BY429" s="238"/>
      <c r="BZ429" s="238"/>
      <c r="CA429" s="238"/>
      <c r="CB429" s="238"/>
      <c r="CC429" s="238"/>
      <c r="CD429" s="238"/>
      <c r="CE429" s="238"/>
      <c r="CF429" s="238"/>
      <c r="CG429" s="238"/>
      <c r="CH429" s="238"/>
      <c r="CI429" s="238"/>
      <c r="CJ429" s="238"/>
      <c r="CK429" s="238"/>
      <c r="CL429" s="238"/>
      <c r="CM429" s="238"/>
      <c r="CN429" s="238"/>
      <c r="CO429" s="238"/>
      <c r="CP429" s="238"/>
      <c r="CQ429" s="238"/>
      <c r="CR429" s="238"/>
      <c r="CS429" s="238"/>
      <c r="CT429" s="238"/>
      <c r="CU429" s="238"/>
      <c r="CV429" s="238"/>
      <c r="CW429" s="238"/>
      <c r="CX429" s="238"/>
      <c r="CY429" s="238"/>
      <c r="CZ429" s="238"/>
      <c r="DA429" s="238"/>
    </row>
    <row r="430" spans="2:105">
      <c r="B430" s="226"/>
      <c r="BP430" s="82"/>
      <c r="BQ430" s="238"/>
      <c r="BR430" s="238"/>
      <c r="BS430" s="238"/>
      <c r="BT430" s="238"/>
      <c r="BU430" s="238"/>
      <c r="BV430" s="238"/>
      <c r="BW430" s="238"/>
      <c r="BX430" s="238"/>
      <c r="BY430" s="238"/>
      <c r="BZ430" s="238"/>
      <c r="CA430" s="238"/>
      <c r="CB430" s="238"/>
      <c r="CC430" s="238"/>
      <c r="CD430" s="238"/>
      <c r="CE430" s="238"/>
      <c r="CF430" s="238"/>
      <c r="CG430" s="238"/>
      <c r="CH430" s="238"/>
      <c r="CI430" s="238"/>
      <c r="CJ430" s="238"/>
      <c r="CK430" s="238"/>
      <c r="CL430" s="238"/>
      <c r="CM430" s="238"/>
      <c r="CN430" s="238"/>
      <c r="CO430" s="238"/>
      <c r="CP430" s="238"/>
      <c r="CQ430" s="238"/>
      <c r="CR430" s="238"/>
      <c r="CS430" s="238"/>
      <c r="CT430" s="238"/>
      <c r="CU430" s="238"/>
      <c r="CV430" s="238"/>
      <c r="CW430" s="238"/>
      <c r="CX430" s="238"/>
      <c r="CY430" s="238"/>
      <c r="CZ430" s="238"/>
      <c r="DA430" s="238"/>
    </row>
    <row r="431" spans="2:105">
      <c r="B431" s="226"/>
      <c r="BP431" s="82"/>
      <c r="BQ431" s="238"/>
      <c r="BR431" s="238"/>
      <c r="BS431" s="238"/>
      <c r="BT431" s="238"/>
      <c r="BU431" s="238"/>
      <c r="BV431" s="238"/>
      <c r="BW431" s="238"/>
      <c r="BX431" s="238"/>
      <c r="BY431" s="238"/>
      <c r="BZ431" s="238"/>
      <c r="CA431" s="238"/>
      <c r="CB431" s="238"/>
      <c r="CC431" s="238"/>
      <c r="CD431" s="238"/>
      <c r="CE431" s="238"/>
      <c r="CF431" s="238"/>
      <c r="CG431" s="238"/>
      <c r="CH431" s="238"/>
      <c r="CI431" s="238"/>
      <c r="CJ431" s="238"/>
      <c r="CK431" s="238"/>
      <c r="CL431" s="238"/>
      <c r="CM431" s="238"/>
      <c r="CN431" s="238"/>
      <c r="CO431" s="238"/>
      <c r="CP431" s="238"/>
      <c r="CQ431" s="238"/>
      <c r="CR431" s="238"/>
      <c r="CS431" s="238"/>
      <c r="CT431" s="238"/>
      <c r="CU431" s="238"/>
      <c r="CV431" s="238"/>
      <c r="CW431" s="238"/>
      <c r="CX431" s="238"/>
      <c r="CY431" s="238"/>
      <c r="CZ431" s="238"/>
      <c r="DA431" s="238"/>
    </row>
    <row r="432" spans="2:105">
      <c r="B432" s="226"/>
      <c r="BP432" s="82"/>
      <c r="BQ432" s="238"/>
      <c r="BR432" s="238"/>
      <c r="BS432" s="238"/>
      <c r="BT432" s="238"/>
      <c r="BU432" s="238"/>
      <c r="BV432" s="238"/>
      <c r="BW432" s="238"/>
      <c r="BX432" s="238"/>
      <c r="BY432" s="238"/>
      <c r="BZ432" s="238"/>
      <c r="CA432" s="238"/>
      <c r="CB432" s="238"/>
      <c r="CC432" s="238"/>
      <c r="CD432" s="238"/>
      <c r="CE432" s="238"/>
      <c r="CF432" s="238"/>
      <c r="CG432" s="238"/>
      <c r="CH432" s="238"/>
      <c r="CI432" s="238"/>
      <c r="CJ432" s="238"/>
      <c r="CK432" s="238"/>
      <c r="CL432" s="238"/>
      <c r="CM432" s="238"/>
      <c r="CN432" s="238"/>
      <c r="CO432" s="238"/>
      <c r="CP432" s="238"/>
      <c r="CQ432" s="238"/>
      <c r="CR432" s="238"/>
      <c r="CS432" s="238"/>
      <c r="CT432" s="238"/>
      <c r="CU432" s="238"/>
      <c r="CV432" s="238"/>
      <c r="CW432" s="238"/>
      <c r="CX432" s="238"/>
      <c r="CY432" s="238"/>
      <c r="CZ432" s="238"/>
      <c r="DA432" s="238"/>
    </row>
    <row r="433" spans="2:105">
      <c r="B433" s="226"/>
      <c r="BP433" s="82"/>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row>
    <row r="434" spans="2:105">
      <c r="B434" s="226"/>
      <c r="BP434" s="82"/>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row>
    <row r="435" spans="2:105">
      <c r="B435" s="226"/>
      <c r="BP435" s="82"/>
      <c r="BQ435" s="238"/>
      <c r="BR435" s="238"/>
      <c r="BS435" s="238"/>
      <c r="BT435" s="238"/>
      <c r="BU435" s="238"/>
      <c r="BV435" s="238"/>
      <c r="BW435" s="238"/>
      <c r="BX435" s="238"/>
      <c r="BY435" s="238"/>
      <c r="BZ435" s="238"/>
      <c r="CA435" s="238"/>
      <c r="CB435" s="238"/>
      <c r="CC435" s="238"/>
      <c r="CD435" s="238"/>
      <c r="CE435" s="238"/>
      <c r="CF435" s="238"/>
      <c r="CG435" s="238"/>
      <c r="CH435" s="238"/>
      <c r="CI435" s="238"/>
      <c r="CJ435" s="238"/>
      <c r="CK435" s="238"/>
      <c r="CL435" s="238"/>
      <c r="CM435" s="238"/>
      <c r="CN435" s="238"/>
      <c r="CO435" s="238"/>
      <c r="CP435" s="238"/>
      <c r="CQ435" s="238"/>
      <c r="CR435" s="238"/>
      <c r="CS435" s="238"/>
      <c r="CT435" s="238"/>
      <c r="CU435" s="238"/>
      <c r="CV435" s="238"/>
      <c r="CW435" s="238"/>
      <c r="CX435" s="238"/>
      <c r="CY435" s="238"/>
      <c r="CZ435" s="238"/>
      <c r="DA435" s="238"/>
    </row>
    <row r="436" spans="2:105">
      <c r="B436" s="226"/>
      <c r="BP436" s="82"/>
      <c r="BQ436" s="238"/>
      <c r="BR436" s="238"/>
      <c r="BS436" s="238"/>
      <c r="BT436" s="238"/>
      <c r="BU436" s="238"/>
      <c r="BV436" s="238"/>
      <c r="BW436" s="238"/>
      <c r="BX436" s="238"/>
      <c r="BY436" s="238"/>
      <c r="BZ436" s="238"/>
      <c r="CA436" s="238"/>
      <c r="CB436" s="238"/>
      <c r="CC436" s="238"/>
      <c r="CD436" s="238"/>
      <c r="CE436" s="238"/>
      <c r="CF436" s="238"/>
      <c r="CG436" s="238"/>
      <c r="CH436" s="238"/>
      <c r="CI436" s="238"/>
      <c r="CJ436" s="238"/>
      <c r="CK436" s="238"/>
      <c r="CL436" s="238"/>
      <c r="CM436" s="238"/>
      <c r="CN436" s="238"/>
      <c r="CO436" s="238"/>
      <c r="CP436" s="238"/>
      <c r="CQ436" s="238"/>
      <c r="CR436" s="238"/>
      <c r="CS436" s="238"/>
      <c r="CT436" s="238"/>
      <c r="CU436" s="238"/>
      <c r="CV436" s="238"/>
      <c r="CW436" s="238"/>
      <c r="CX436" s="238"/>
      <c r="CY436" s="238"/>
      <c r="CZ436" s="238"/>
      <c r="DA436" s="238"/>
    </row>
    <row r="437" spans="2:105">
      <c r="B437" s="226"/>
      <c r="BP437" s="82"/>
      <c r="BQ437" s="238"/>
      <c r="BR437" s="238"/>
      <c r="BS437" s="238"/>
      <c r="BT437" s="238"/>
      <c r="BU437" s="238"/>
      <c r="BV437" s="238"/>
      <c r="BW437" s="238"/>
      <c r="BX437" s="238"/>
      <c r="BY437" s="238"/>
      <c r="BZ437" s="238"/>
      <c r="CA437" s="238"/>
      <c r="CB437" s="238"/>
      <c r="CC437" s="238"/>
      <c r="CD437" s="238"/>
      <c r="CE437" s="238"/>
      <c r="CF437" s="238"/>
      <c r="CG437" s="238"/>
      <c r="CH437" s="238"/>
      <c r="CI437" s="238"/>
      <c r="CJ437" s="238"/>
      <c r="CK437" s="238"/>
      <c r="CL437" s="238"/>
      <c r="CM437" s="238"/>
      <c r="CN437" s="238"/>
      <c r="CO437" s="238"/>
      <c r="CP437" s="238"/>
      <c r="CQ437" s="238"/>
      <c r="CR437" s="238"/>
      <c r="CS437" s="238"/>
      <c r="CT437" s="238"/>
      <c r="CU437" s="238"/>
      <c r="CV437" s="238"/>
      <c r="CW437" s="238"/>
      <c r="CX437" s="238"/>
      <c r="CY437" s="238"/>
      <c r="CZ437" s="238"/>
      <c r="DA437" s="238"/>
    </row>
    <row r="438" spans="2:105">
      <c r="B438" s="226"/>
      <c r="BP438" s="82"/>
      <c r="BQ438" s="238"/>
      <c r="BR438" s="238"/>
      <c r="BS438" s="238"/>
      <c r="BT438" s="238"/>
      <c r="BU438" s="238"/>
      <c r="BV438" s="238"/>
      <c r="BW438" s="238"/>
      <c r="BX438" s="238"/>
      <c r="BY438" s="238"/>
      <c r="BZ438" s="238"/>
      <c r="CA438" s="238"/>
      <c r="CB438" s="238"/>
      <c r="CC438" s="238"/>
      <c r="CD438" s="238"/>
      <c r="CE438" s="238"/>
      <c r="CF438" s="238"/>
      <c r="CG438" s="238"/>
      <c r="CH438" s="238"/>
      <c r="CI438" s="238"/>
      <c r="CJ438" s="238"/>
      <c r="CK438" s="238"/>
      <c r="CL438" s="238"/>
      <c r="CM438" s="238"/>
      <c r="CN438" s="238"/>
      <c r="CO438" s="238"/>
      <c r="CP438" s="238"/>
      <c r="CQ438" s="238"/>
      <c r="CR438" s="238"/>
      <c r="CS438" s="238"/>
      <c r="CT438" s="238"/>
      <c r="CU438" s="238"/>
      <c r="CV438" s="238"/>
      <c r="CW438" s="238"/>
      <c r="CX438" s="238"/>
      <c r="CY438" s="238"/>
      <c r="CZ438" s="238"/>
      <c r="DA438" s="238"/>
    </row>
    <row r="439" spans="2:105">
      <c r="B439" s="226"/>
      <c r="BP439" s="82"/>
      <c r="BQ439" s="238"/>
      <c r="BR439" s="238"/>
      <c r="BS439" s="238"/>
      <c r="BT439" s="238"/>
      <c r="BU439" s="238"/>
      <c r="BV439" s="238"/>
      <c r="BW439" s="238"/>
      <c r="BX439" s="238"/>
      <c r="BY439" s="238"/>
      <c r="BZ439" s="238"/>
      <c r="CA439" s="238"/>
      <c r="CB439" s="238"/>
      <c r="CC439" s="238"/>
      <c r="CD439" s="238"/>
      <c r="CE439" s="238"/>
      <c r="CF439" s="238"/>
      <c r="CG439" s="238"/>
      <c r="CH439" s="238"/>
      <c r="CI439" s="238"/>
      <c r="CJ439" s="238"/>
      <c r="CK439" s="238"/>
      <c r="CL439" s="238"/>
      <c r="CM439" s="238"/>
      <c r="CN439" s="238"/>
      <c r="CO439" s="238"/>
      <c r="CP439" s="238"/>
      <c r="CQ439" s="238"/>
      <c r="CR439" s="238"/>
      <c r="CS439" s="238"/>
      <c r="CT439" s="238"/>
      <c r="CU439" s="238"/>
      <c r="CV439" s="238"/>
      <c r="CW439" s="238"/>
      <c r="CX439" s="238"/>
      <c r="CY439" s="238"/>
      <c r="CZ439" s="238"/>
      <c r="DA439" s="238"/>
    </row>
    <row r="440" spans="2:105">
      <c r="B440" s="226"/>
      <c r="BP440" s="82"/>
      <c r="BQ440" s="238"/>
      <c r="BR440" s="238"/>
      <c r="BS440" s="238"/>
      <c r="BT440" s="238"/>
      <c r="BU440" s="238"/>
      <c r="BV440" s="238"/>
      <c r="BW440" s="238"/>
      <c r="BX440" s="238"/>
      <c r="BY440" s="238"/>
      <c r="BZ440" s="238"/>
      <c r="CA440" s="238"/>
      <c r="CB440" s="238"/>
      <c r="CC440" s="238"/>
      <c r="CD440" s="238"/>
      <c r="CE440" s="238"/>
      <c r="CF440" s="238"/>
      <c r="CG440" s="238"/>
      <c r="CH440" s="238"/>
      <c r="CI440" s="238"/>
      <c r="CJ440" s="238"/>
      <c r="CK440" s="238"/>
      <c r="CL440" s="238"/>
      <c r="CM440" s="238"/>
      <c r="CN440" s="238"/>
      <c r="CO440" s="238"/>
      <c r="CP440" s="238"/>
      <c r="CQ440" s="238"/>
      <c r="CR440" s="238"/>
      <c r="CS440" s="238"/>
      <c r="CT440" s="238"/>
      <c r="CU440" s="238"/>
      <c r="CV440" s="238"/>
      <c r="CW440" s="238"/>
      <c r="CX440" s="238"/>
      <c r="CY440" s="238"/>
      <c r="CZ440" s="238"/>
      <c r="DA440" s="238"/>
    </row>
    <row r="441" spans="2:105">
      <c r="B441" s="226"/>
      <c r="BP441" s="82"/>
      <c r="BQ441" s="238"/>
      <c r="BR441" s="238"/>
      <c r="BS441" s="238"/>
      <c r="BT441" s="238"/>
      <c r="BU441" s="238"/>
      <c r="BV441" s="238"/>
      <c r="BW441" s="238"/>
      <c r="BX441" s="238"/>
      <c r="BY441" s="238"/>
      <c r="BZ441" s="238"/>
      <c r="CA441" s="238"/>
      <c r="CB441" s="238"/>
      <c r="CC441" s="238"/>
      <c r="CD441" s="238"/>
      <c r="CE441" s="238"/>
      <c r="CF441" s="238"/>
      <c r="CG441" s="238"/>
      <c r="CH441" s="238"/>
      <c r="CI441" s="238"/>
      <c r="CJ441" s="238"/>
      <c r="CK441" s="238"/>
      <c r="CL441" s="238"/>
      <c r="CM441" s="238"/>
      <c r="CN441" s="238"/>
      <c r="CO441" s="238"/>
      <c r="CP441" s="238"/>
      <c r="CQ441" s="238"/>
      <c r="CR441" s="238"/>
      <c r="CS441" s="238"/>
      <c r="CT441" s="238"/>
      <c r="CU441" s="238"/>
      <c r="CV441" s="238"/>
      <c r="CW441" s="238"/>
      <c r="CX441" s="238"/>
      <c r="CY441" s="238"/>
      <c r="CZ441" s="238"/>
      <c r="DA441" s="238"/>
    </row>
    <row r="442" spans="2:105">
      <c r="B442" s="226"/>
      <c r="BP442" s="82"/>
      <c r="BQ442" s="238"/>
      <c r="BR442" s="238"/>
      <c r="BS442" s="238"/>
      <c r="BT442" s="238"/>
      <c r="BU442" s="238"/>
      <c r="BV442" s="238"/>
      <c r="BW442" s="238"/>
      <c r="BX442" s="238"/>
      <c r="BY442" s="238"/>
      <c r="BZ442" s="238"/>
      <c r="CA442" s="238"/>
      <c r="CB442" s="238"/>
      <c r="CC442" s="238"/>
      <c r="CD442" s="238"/>
      <c r="CE442" s="238"/>
      <c r="CF442" s="238"/>
      <c r="CG442" s="238"/>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row>
    <row r="443" spans="2:105">
      <c r="B443" s="226"/>
      <c r="BP443" s="82"/>
      <c r="BQ443" s="238"/>
      <c r="BR443" s="238"/>
      <c r="BS443" s="238"/>
      <c r="BT443" s="238"/>
      <c r="BU443" s="238"/>
      <c r="BV443" s="238"/>
      <c r="BW443" s="238"/>
      <c r="BX443" s="238"/>
      <c r="BY443" s="238"/>
      <c r="BZ443" s="238"/>
      <c r="CA443" s="238"/>
      <c r="CB443" s="238"/>
      <c r="CC443" s="238"/>
      <c r="CD443" s="238"/>
      <c r="CE443" s="238"/>
      <c r="CF443" s="238"/>
      <c r="CG443" s="238"/>
      <c r="CH443" s="238"/>
      <c r="CI443" s="238"/>
      <c r="CJ443" s="238"/>
      <c r="CK443" s="238"/>
      <c r="CL443" s="238"/>
      <c r="CM443" s="238"/>
      <c r="CN443" s="238"/>
      <c r="CO443" s="238"/>
      <c r="CP443" s="238"/>
      <c r="CQ443" s="238"/>
      <c r="CR443" s="238"/>
      <c r="CS443" s="238"/>
      <c r="CT443" s="238"/>
      <c r="CU443" s="238"/>
      <c r="CV443" s="238"/>
      <c r="CW443" s="238"/>
      <c r="CX443" s="238"/>
      <c r="CY443" s="238"/>
      <c r="CZ443" s="238"/>
      <c r="DA443" s="238"/>
    </row>
    <row r="444" spans="2:105">
      <c r="B444" s="226"/>
      <c r="BP444" s="82"/>
      <c r="BQ444" s="238"/>
      <c r="BR444" s="238"/>
      <c r="BS444" s="238"/>
      <c r="BT444" s="238"/>
      <c r="BU444" s="238"/>
      <c r="BV444" s="238"/>
      <c r="BW444" s="238"/>
      <c r="BX444" s="238"/>
      <c r="BY444" s="238"/>
      <c r="BZ444" s="238"/>
      <c r="CA444" s="238"/>
      <c r="CB444" s="238"/>
      <c r="CC444" s="238"/>
      <c r="CD444" s="238"/>
      <c r="CE444" s="238"/>
      <c r="CF444" s="238"/>
      <c r="CG444" s="238"/>
      <c r="CH444" s="238"/>
      <c r="CI444" s="238"/>
      <c r="CJ444" s="238"/>
      <c r="CK444" s="238"/>
      <c r="CL444" s="238"/>
      <c r="CM444" s="238"/>
      <c r="CN444" s="238"/>
      <c r="CO444" s="238"/>
      <c r="CP444" s="238"/>
      <c r="CQ444" s="238"/>
      <c r="CR444" s="238"/>
      <c r="CS444" s="238"/>
      <c r="CT444" s="238"/>
      <c r="CU444" s="238"/>
      <c r="CV444" s="238"/>
      <c r="CW444" s="238"/>
      <c r="CX444" s="238"/>
      <c r="CY444" s="238"/>
      <c r="CZ444" s="238"/>
      <c r="DA444" s="238"/>
    </row>
    <row r="445" spans="2:105">
      <c r="B445" s="226"/>
      <c r="BP445" s="82"/>
      <c r="BQ445" s="238"/>
      <c r="BR445" s="238"/>
      <c r="BS445" s="238"/>
      <c r="BT445" s="238"/>
      <c r="BU445" s="238"/>
      <c r="BV445" s="238"/>
      <c r="BW445" s="238"/>
      <c r="BX445" s="238"/>
      <c r="BY445" s="238"/>
      <c r="BZ445" s="238"/>
      <c r="CA445" s="238"/>
      <c r="CB445" s="238"/>
      <c r="CC445" s="238"/>
      <c r="CD445" s="238"/>
      <c r="CE445" s="238"/>
      <c r="CF445" s="238"/>
      <c r="CG445" s="238"/>
      <c r="CH445" s="238"/>
      <c r="CI445" s="238"/>
      <c r="CJ445" s="238"/>
      <c r="CK445" s="238"/>
      <c r="CL445" s="238"/>
      <c r="CM445" s="238"/>
      <c r="CN445" s="238"/>
      <c r="CO445" s="238"/>
      <c r="CP445" s="238"/>
      <c r="CQ445" s="238"/>
      <c r="CR445" s="238"/>
      <c r="CS445" s="238"/>
      <c r="CT445" s="238"/>
      <c r="CU445" s="238"/>
      <c r="CV445" s="238"/>
      <c r="CW445" s="238"/>
      <c r="CX445" s="238"/>
      <c r="CY445" s="238"/>
      <c r="CZ445" s="238"/>
      <c r="DA445" s="238"/>
    </row>
    <row r="446" spans="2:105">
      <c r="B446" s="226"/>
      <c r="BP446" s="82"/>
      <c r="BQ446" s="238"/>
      <c r="BR446" s="238"/>
      <c r="BS446" s="238"/>
      <c r="BT446" s="238"/>
      <c r="BU446" s="238"/>
      <c r="BV446" s="238"/>
      <c r="BW446" s="238"/>
      <c r="BX446" s="238"/>
      <c r="BY446" s="238"/>
      <c r="BZ446" s="238"/>
      <c r="CA446" s="238"/>
      <c r="CB446" s="238"/>
      <c r="CC446" s="238"/>
      <c r="CD446" s="238"/>
      <c r="CE446" s="238"/>
      <c r="CF446" s="238"/>
      <c r="CG446" s="238"/>
      <c r="CH446" s="238"/>
      <c r="CI446" s="238"/>
      <c r="CJ446" s="238"/>
      <c r="CK446" s="238"/>
      <c r="CL446" s="238"/>
      <c r="CM446" s="238"/>
      <c r="CN446" s="238"/>
      <c r="CO446" s="238"/>
      <c r="CP446" s="238"/>
      <c r="CQ446" s="238"/>
      <c r="CR446" s="238"/>
      <c r="CS446" s="238"/>
      <c r="CT446" s="238"/>
      <c r="CU446" s="238"/>
      <c r="CV446" s="238"/>
      <c r="CW446" s="238"/>
      <c r="CX446" s="238"/>
      <c r="CY446" s="238"/>
      <c r="CZ446" s="238"/>
      <c r="DA446" s="238"/>
    </row>
    <row r="447" spans="2:105">
      <c r="B447" s="226"/>
      <c r="BP447" s="82"/>
      <c r="BQ447" s="238"/>
      <c r="BR447" s="238"/>
      <c r="BS447" s="238"/>
      <c r="BT447" s="238"/>
      <c r="BU447" s="238"/>
      <c r="BV447" s="238"/>
      <c r="BW447" s="238"/>
      <c r="BX447" s="238"/>
      <c r="BY447" s="238"/>
      <c r="BZ447" s="238"/>
      <c r="CA447" s="238"/>
      <c r="CB447" s="238"/>
      <c r="CC447" s="238"/>
      <c r="CD447" s="238"/>
      <c r="CE447" s="238"/>
      <c r="CF447" s="238"/>
      <c r="CG447" s="238"/>
      <c r="CH447" s="238"/>
      <c r="CI447" s="238"/>
      <c r="CJ447" s="238"/>
      <c r="CK447" s="238"/>
      <c r="CL447" s="238"/>
      <c r="CM447" s="238"/>
      <c r="CN447" s="238"/>
      <c r="CO447" s="238"/>
      <c r="CP447" s="238"/>
      <c r="CQ447" s="238"/>
      <c r="CR447" s="238"/>
      <c r="CS447" s="238"/>
      <c r="CT447" s="238"/>
      <c r="CU447" s="238"/>
      <c r="CV447" s="238"/>
      <c r="CW447" s="238"/>
      <c r="CX447" s="238"/>
      <c r="CY447" s="238"/>
      <c r="CZ447" s="238"/>
      <c r="DA447" s="238"/>
    </row>
    <row r="448" spans="2:105">
      <c r="B448" s="226"/>
      <c r="BP448" s="82"/>
      <c r="BQ448" s="238"/>
      <c r="BR448" s="238"/>
      <c r="BS448" s="238"/>
      <c r="BT448" s="238"/>
      <c r="BU448" s="238"/>
      <c r="BV448" s="238"/>
      <c r="BW448" s="238"/>
      <c r="BX448" s="238"/>
      <c r="BY448" s="238"/>
      <c r="BZ448" s="238"/>
      <c r="CA448" s="238"/>
      <c r="CB448" s="238"/>
      <c r="CC448" s="238"/>
      <c r="CD448" s="238"/>
      <c r="CE448" s="238"/>
      <c r="CF448" s="238"/>
      <c r="CG448" s="238"/>
      <c r="CH448" s="238"/>
      <c r="CI448" s="238"/>
      <c r="CJ448" s="238"/>
      <c r="CK448" s="238"/>
      <c r="CL448" s="238"/>
      <c r="CM448" s="238"/>
      <c r="CN448" s="238"/>
      <c r="CO448" s="238"/>
      <c r="CP448" s="238"/>
      <c r="CQ448" s="238"/>
      <c r="CR448" s="238"/>
      <c r="CS448" s="238"/>
      <c r="CT448" s="238"/>
      <c r="CU448" s="238"/>
      <c r="CV448" s="238"/>
      <c r="CW448" s="238"/>
      <c r="CX448" s="238"/>
      <c r="CY448" s="238"/>
      <c r="CZ448" s="238"/>
      <c r="DA448" s="238"/>
    </row>
    <row r="449" spans="2:105">
      <c r="B449" s="226"/>
      <c r="BP449" s="82"/>
      <c r="BQ449" s="238"/>
      <c r="BR449" s="238"/>
      <c r="BS449" s="238"/>
      <c r="BT449" s="238"/>
      <c r="BU449" s="238"/>
      <c r="BV449" s="238"/>
      <c r="BW449" s="238"/>
      <c r="BX449" s="238"/>
      <c r="BY449" s="238"/>
      <c r="BZ449" s="238"/>
      <c r="CA449" s="238"/>
      <c r="CB449" s="238"/>
      <c r="CC449" s="238"/>
      <c r="CD449" s="238"/>
      <c r="CE449" s="238"/>
      <c r="CF449" s="238"/>
      <c r="CG449" s="238"/>
      <c r="CH449" s="238"/>
      <c r="CI449" s="238"/>
      <c r="CJ449" s="238"/>
      <c r="CK449" s="238"/>
      <c r="CL449" s="238"/>
      <c r="CM449" s="238"/>
      <c r="CN449" s="238"/>
      <c r="CO449" s="238"/>
      <c r="CP449" s="238"/>
      <c r="CQ449" s="238"/>
      <c r="CR449" s="238"/>
      <c r="CS449" s="238"/>
      <c r="CT449" s="238"/>
      <c r="CU449" s="238"/>
      <c r="CV449" s="238"/>
      <c r="CW449" s="238"/>
      <c r="CX449" s="238"/>
      <c r="CY449" s="238"/>
      <c r="CZ449" s="238"/>
      <c r="DA449" s="238"/>
    </row>
    <row r="450" spans="2:105">
      <c r="B450" s="226"/>
      <c r="BP450" s="82"/>
      <c r="BQ450" s="238"/>
      <c r="BR450" s="238"/>
      <c r="BS450" s="238"/>
      <c r="BT450" s="238"/>
      <c r="BU450" s="238"/>
      <c r="BV450" s="238"/>
      <c r="BW450" s="238"/>
      <c r="BX450" s="238"/>
      <c r="BY450" s="238"/>
      <c r="BZ450" s="238"/>
      <c r="CA450" s="238"/>
      <c r="CB450" s="238"/>
      <c r="CC450" s="238"/>
      <c r="CD450" s="238"/>
      <c r="CE450" s="238"/>
      <c r="CF450" s="238"/>
      <c r="CG450" s="238"/>
      <c r="CH450" s="238"/>
      <c r="CI450" s="238"/>
      <c r="CJ450" s="238"/>
      <c r="CK450" s="238"/>
      <c r="CL450" s="238"/>
      <c r="CM450" s="238"/>
      <c r="CN450" s="238"/>
      <c r="CO450" s="238"/>
      <c r="CP450" s="238"/>
      <c r="CQ450" s="238"/>
      <c r="CR450" s="238"/>
      <c r="CS450" s="238"/>
      <c r="CT450" s="238"/>
      <c r="CU450" s="238"/>
      <c r="CV450" s="238"/>
      <c r="CW450" s="238"/>
      <c r="CX450" s="238"/>
      <c r="CY450" s="238"/>
      <c r="CZ450" s="238"/>
      <c r="DA450" s="238"/>
    </row>
    <row r="451" spans="2:105">
      <c r="B451" s="226"/>
      <c r="BP451" s="82"/>
      <c r="BQ451" s="238"/>
      <c r="BR451" s="238"/>
      <c r="BS451" s="238"/>
      <c r="BT451" s="238"/>
      <c r="BU451" s="238"/>
      <c r="BV451" s="238"/>
      <c r="BW451" s="238"/>
      <c r="BX451" s="238"/>
      <c r="BY451" s="238"/>
      <c r="BZ451" s="238"/>
      <c r="CA451" s="238"/>
      <c r="CB451" s="238"/>
      <c r="CC451" s="238"/>
      <c r="CD451" s="238"/>
      <c r="CE451" s="238"/>
      <c r="CF451" s="238"/>
      <c r="CG451" s="238"/>
      <c r="CH451" s="238"/>
      <c r="CI451" s="238"/>
      <c r="CJ451" s="238"/>
      <c r="CK451" s="238"/>
      <c r="CL451" s="238"/>
      <c r="CM451" s="238"/>
      <c r="CN451" s="238"/>
      <c r="CO451" s="238"/>
      <c r="CP451" s="238"/>
      <c r="CQ451" s="238"/>
      <c r="CR451" s="238"/>
      <c r="CS451" s="238"/>
      <c r="CT451" s="238"/>
      <c r="CU451" s="238"/>
      <c r="CV451" s="238"/>
      <c r="CW451" s="238"/>
      <c r="CX451" s="238"/>
      <c r="CY451" s="238"/>
      <c r="CZ451" s="238"/>
      <c r="DA451" s="238"/>
    </row>
    <row r="452" spans="2:105">
      <c r="B452" s="226"/>
      <c r="BP452" s="82"/>
      <c r="BQ452" s="238"/>
      <c r="BR452" s="238"/>
      <c r="BS452" s="238"/>
      <c r="BT452" s="238"/>
      <c r="BU452" s="238"/>
      <c r="BV452" s="238"/>
      <c r="BW452" s="238"/>
      <c r="BX452" s="238"/>
      <c r="BY452" s="238"/>
      <c r="BZ452" s="238"/>
      <c r="CA452" s="238"/>
      <c r="CB452" s="238"/>
      <c r="CC452" s="238"/>
      <c r="CD452" s="238"/>
      <c r="CE452" s="238"/>
      <c r="CF452" s="238"/>
      <c r="CG452" s="238"/>
      <c r="CH452" s="238"/>
      <c r="CI452" s="238"/>
      <c r="CJ452" s="238"/>
      <c r="CK452" s="238"/>
      <c r="CL452" s="238"/>
      <c r="CM452" s="238"/>
      <c r="CN452" s="238"/>
      <c r="CO452" s="238"/>
      <c r="CP452" s="238"/>
      <c r="CQ452" s="238"/>
      <c r="CR452" s="238"/>
      <c r="CS452" s="238"/>
      <c r="CT452" s="238"/>
      <c r="CU452" s="238"/>
      <c r="CV452" s="238"/>
      <c r="CW452" s="238"/>
      <c r="CX452" s="238"/>
      <c r="CY452" s="238"/>
      <c r="CZ452" s="238"/>
      <c r="DA452" s="238"/>
    </row>
    <row r="453" spans="2:105">
      <c r="B453" s="226"/>
      <c r="BP453" s="82"/>
      <c r="BQ453" s="238"/>
      <c r="BR453" s="238"/>
      <c r="BS453" s="238"/>
      <c r="BT453" s="238"/>
      <c r="BU453" s="238"/>
      <c r="BV453" s="238"/>
      <c r="BW453" s="238"/>
      <c r="BX453" s="238"/>
      <c r="BY453" s="238"/>
      <c r="BZ453" s="238"/>
      <c r="CA453" s="238"/>
      <c r="CB453" s="238"/>
      <c r="CC453" s="238"/>
      <c r="CD453" s="238"/>
      <c r="CE453" s="238"/>
      <c r="CF453" s="238"/>
      <c r="CG453" s="238"/>
      <c r="CH453" s="238"/>
      <c r="CI453" s="238"/>
      <c r="CJ453" s="238"/>
      <c r="CK453" s="238"/>
      <c r="CL453" s="238"/>
      <c r="CM453" s="238"/>
      <c r="CN453" s="238"/>
      <c r="CO453" s="238"/>
      <c r="CP453" s="238"/>
      <c r="CQ453" s="238"/>
      <c r="CR453" s="238"/>
      <c r="CS453" s="238"/>
      <c r="CT453" s="238"/>
      <c r="CU453" s="238"/>
      <c r="CV453" s="238"/>
      <c r="CW453" s="238"/>
      <c r="CX453" s="238"/>
      <c r="CY453" s="238"/>
      <c r="CZ453" s="238"/>
      <c r="DA453" s="238"/>
    </row>
    <row r="454" spans="2:105">
      <c r="B454" s="226"/>
      <c r="BP454" s="82"/>
      <c r="BQ454" s="238"/>
      <c r="BR454" s="238"/>
      <c r="BS454" s="238"/>
      <c r="BT454" s="238"/>
      <c r="BU454" s="238"/>
      <c r="BV454" s="238"/>
      <c r="BW454" s="238"/>
      <c r="BX454" s="238"/>
      <c r="BY454" s="238"/>
      <c r="BZ454" s="238"/>
      <c r="CA454" s="238"/>
      <c r="CB454" s="238"/>
      <c r="CC454" s="238"/>
      <c r="CD454" s="238"/>
      <c r="CE454" s="238"/>
      <c r="CF454" s="238"/>
      <c r="CG454" s="238"/>
      <c r="CH454" s="238"/>
      <c r="CI454" s="238"/>
      <c r="CJ454" s="238"/>
      <c r="CK454" s="238"/>
      <c r="CL454" s="238"/>
      <c r="CM454" s="238"/>
      <c r="CN454" s="238"/>
      <c r="CO454" s="238"/>
      <c r="CP454" s="238"/>
      <c r="CQ454" s="238"/>
      <c r="CR454" s="238"/>
      <c r="CS454" s="238"/>
      <c r="CT454" s="238"/>
      <c r="CU454" s="238"/>
      <c r="CV454" s="238"/>
      <c r="CW454" s="238"/>
      <c r="CX454" s="238"/>
      <c r="CY454" s="238"/>
      <c r="CZ454" s="238"/>
      <c r="DA454" s="238"/>
    </row>
    <row r="455" spans="2:105">
      <c r="B455" s="226"/>
      <c r="BP455" s="82"/>
      <c r="BQ455" s="238"/>
      <c r="BR455" s="238"/>
      <c r="BS455" s="238"/>
      <c r="BT455" s="238"/>
      <c r="BU455" s="238"/>
      <c r="BV455" s="238"/>
      <c r="BW455" s="238"/>
      <c r="BX455" s="238"/>
      <c r="BY455" s="238"/>
      <c r="BZ455" s="238"/>
      <c r="CA455" s="238"/>
      <c r="CB455" s="238"/>
      <c r="CC455" s="238"/>
      <c r="CD455" s="238"/>
      <c r="CE455" s="238"/>
      <c r="CF455" s="238"/>
      <c r="CG455" s="238"/>
      <c r="CH455" s="238"/>
      <c r="CI455" s="238"/>
      <c r="CJ455" s="238"/>
      <c r="CK455" s="238"/>
      <c r="CL455" s="238"/>
      <c r="CM455" s="238"/>
      <c r="CN455" s="238"/>
      <c r="CO455" s="238"/>
      <c r="CP455" s="238"/>
      <c r="CQ455" s="238"/>
      <c r="CR455" s="238"/>
      <c r="CS455" s="238"/>
      <c r="CT455" s="238"/>
      <c r="CU455" s="238"/>
      <c r="CV455" s="238"/>
      <c r="CW455" s="238"/>
      <c r="CX455" s="238"/>
      <c r="CY455" s="238"/>
      <c r="CZ455" s="238"/>
      <c r="DA455" s="238"/>
    </row>
    <row r="456" spans="2:105">
      <c r="B456" s="226"/>
      <c r="BP456" s="82"/>
      <c r="BQ456" s="238"/>
      <c r="BR456" s="238"/>
      <c r="BS456" s="238"/>
      <c r="BT456" s="238"/>
      <c r="BU456" s="238"/>
      <c r="BV456" s="238"/>
      <c r="BW456" s="238"/>
      <c r="BX456" s="238"/>
      <c r="BY456" s="238"/>
      <c r="BZ456" s="238"/>
      <c r="CA456" s="238"/>
      <c r="CB456" s="238"/>
      <c r="CC456" s="238"/>
      <c r="CD456" s="238"/>
      <c r="CE456" s="238"/>
      <c r="CF456" s="238"/>
      <c r="CG456" s="238"/>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row>
    <row r="457" spans="2:105">
      <c r="B457" s="226"/>
      <c r="BP457" s="82"/>
      <c r="BQ457" s="238"/>
      <c r="BR457" s="238"/>
      <c r="BS457" s="238"/>
      <c r="BT457" s="238"/>
      <c r="BU457" s="238"/>
      <c r="BV457" s="238"/>
      <c r="BW457" s="238"/>
      <c r="BX457" s="238"/>
      <c r="BY457" s="238"/>
      <c r="BZ457" s="238"/>
      <c r="CA457" s="238"/>
      <c r="CB457" s="238"/>
      <c r="CC457" s="238"/>
      <c r="CD457" s="238"/>
      <c r="CE457" s="238"/>
      <c r="CF457" s="238"/>
      <c r="CG457" s="238"/>
      <c r="CH457" s="238"/>
      <c r="CI457" s="238"/>
      <c r="CJ457" s="238"/>
      <c r="CK457" s="238"/>
      <c r="CL457" s="238"/>
      <c r="CM457" s="238"/>
      <c r="CN457" s="238"/>
      <c r="CO457" s="238"/>
      <c r="CP457" s="238"/>
      <c r="CQ457" s="238"/>
      <c r="CR457" s="238"/>
      <c r="CS457" s="238"/>
      <c r="CT457" s="238"/>
      <c r="CU457" s="238"/>
      <c r="CV457" s="238"/>
      <c r="CW457" s="238"/>
      <c r="CX457" s="238"/>
      <c r="CY457" s="238"/>
      <c r="CZ457" s="238"/>
      <c r="DA457" s="238"/>
    </row>
    <row r="458" spans="2:105">
      <c r="B458" s="226"/>
      <c r="BP458" s="82"/>
      <c r="BQ458" s="238"/>
      <c r="BR458" s="238"/>
      <c r="BS458" s="238"/>
      <c r="BT458" s="238"/>
      <c r="BU458" s="238"/>
      <c r="BV458" s="238"/>
      <c r="BW458" s="238"/>
      <c r="BX458" s="238"/>
      <c r="BY458" s="238"/>
      <c r="BZ458" s="238"/>
      <c r="CA458" s="238"/>
      <c r="CB458" s="238"/>
      <c r="CC458" s="238"/>
      <c r="CD458" s="238"/>
      <c r="CE458" s="238"/>
      <c r="CF458" s="238"/>
      <c r="CG458" s="238"/>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row>
    <row r="459" spans="2:105">
      <c r="B459" s="226"/>
      <c r="BP459" s="82"/>
      <c r="BQ459" s="238"/>
      <c r="BR459" s="238"/>
      <c r="BS459" s="238"/>
      <c r="BT459" s="238"/>
      <c r="BU459" s="238"/>
      <c r="BV459" s="238"/>
      <c r="BW459" s="238"/>
      <c r="BX459" s="238"/>
      <c r="BY459" s="238"/>
      <c r="BZ459" s="238"/>
      <c r="CA459" s="238"/>
      <c r="CB459" s="238"/>
      <c r="CC459" s="238"/>
      <c r="CD459" s="238"/>
      <c r="CE459" s="238"/>
      <c r="CF459" s="238"/>
      <c r="CG459" s="238"/>
      <c r="CH459" s="238"/>
      <c r="CI459" s="238"/>
      <c r="CJ459" s="238"/>
      <c r="CK459" s="238"/>
      <c r="CL459" s="238"/>
      <c r="CM459" s="238"/>
      <c r="CN459" s="238"/>
      <c r="CO459" s="238"/>
      <c r="CP459" s="238"/>
      <c r="CQ459" s="238"/>
      <c r="CR459" s="238"/>
      <c r="CS459" s="238"/>
      <c r="CT459" s="238"/>
      <c r="CU459" s="238"/>
      <c r="CV459" s="238"/>
      <c r="CW459" s="238"/>
      <c r="CX459" s="238"/>
      <c r="CY459" s="238"/>
      <c r="CZ459" s="238"/>
      <c r="DA459" s="238"/>
    </row>
    <row r="460" spans="2:105">
      <c r="B460" s="226"/>
      <c r="BP460" s="82"/>
      <c r="BQ460" s="238"/>
      <c r="BR460" s="238"/>
      <c r="BS460" s="238"/>
      <c r="BT460" s="238"/>
      <c r="BU460" s="238"/>
      <c r="BV460" s="238"/>
      <c r="BW460" s="238"/>
      <c r="BX460" s="238"/>
      <c r="BY460" s="238"/>
      <c r="BZ460" s="238"/>
      <c r="CA460" s="238"/>
      <c r="CB460" s="238"/>
      <c r="CC460" s="238"/>
      <c r="CD460" s="238"/>
      <c r="CE460" s="238"/>
      <c r="CF460" s="238"/>
      <c r="CG460" s="238"/>
      <c r="CH460" s="238"/>
      <c r="CI460" s="238"/>
      <c r="CJ460" s="238"/>
      <c r="CK460" s="238"/>
      <c r="CL460" s="238"/>
      <c r="CM460" s="238"/>
      <c r="CN460" s="238"/>
      <c r="CO460" s="238"/>
      <c r="CP460" s="238"/>
      <c r="CQ460" s="238"/>
      <c r="CR460" s="238"/>
      <c r="CS460" s="238"/>
      <c r="CT460" s="238"/>
      <c r="CU460" s="238"/>
      <c r="CV460" s="238"/>
      <c r="CW460" s="238"/>
      <c r="CX460" s="238"/>
      <c r="CY460" s="238"/>
      <c r="CZ460" s="238"/>
      <c r="DA460" s="238"/>
    </row>
    <row r="461" spans="2:105">
      <c r="B461" s="226"/>
      <c r="BP461" s="82"/>
      <c r="BQ461" s="238"/>
      <c r="BR461" s="238"/>
      <c r="BS461" s="238"/>
      <c r="BT461" s="238"/>
      <c r="BU461" s="238"/>
      <c r="BV461" s="238"/>
      <c r="BW461" s="238"/>
      <c r="BX461" s="238"/>
      <c r="BY461" s="238"/>
      <c r="BZ461" s="238"/>
      <c r="CA461" s="238"/>
      <c r="CB461" s="238"/>
      <c r="CC461" s="238"/>
      <c r="CD461" s="238"/>
      <c r="CE461" s="238"/>
      <c r="CF461" s="238"/>
      <c r="CG461" s="238"/>
      <c r="CH461" s="238"/>
      <c r="CI461" s="238"/>
      <c r="CJ461" s="238"/>
      <c r="CK461" s="238"/>
      <c r="CL461" s="238"/>
      <c r="CM461" s="238"/>
      <c r="CN461" s="238"/>
      <c r="CO461" s="238"/>
      <c r="CP461" s="238"/>
      <c r="CQ461" s="238"/>
      <c r="CR461" s="238"/>
      <c r="CS461" s="238"/>
      <c r="CT461" s="238"/>
      <c r="CU461" s="238"/>
      <c r="CV461" s="238"/>
      <c r="CW461" s="238"/>
      <c r="CX461" s="238"/>
      <c r="CY461" s="238"/>
      <c r="CZ461" s="238"/>
      <c r="DA461" s="238"/>
    </row>
    <row r="462" spans="2:105">
      <c r="B462" s="226"/>
      <c r="BP462" s="82"/>
      <c r="BQ462" s="238"/>
      <c r="BR462" s="238"/>
      <c r="BS462" s="238"/>
      <c r="BT462" s="238"/>
      <c r="BU462" s="238"/>
      <c r="BV462" s="238"/>
      <c r="BW462" s="238"/>
      <c r="BX462" s="238"/>
      <c r="BY462" s="238"/>
      <c r="BZ462" s="238"/>
      <c r="CA462" s="238"/>
      <c r="CB462" s="238"/>
      <c r="CC462" s="238"/>
      <c r="CD462" s="238"/>
      <c r="CE462" s="238"/>
      <c r="CF462" s="238"/>
      <c r="CG462" s="238"/>
      <c r="CH462" s="238"/>
      <c r="CI462" s="238"/>
      <c r="CJ462" s="238"/>
      <c r="CK462" s="238"/>
      <c r="CL462" s="238"/>
      <c r="CM462" s="238"/>
      <c r="CN462" s="238"/>
      <c r="CO462" s="238"/>
      <c r="CP462" s="238"/>
      <c r="CQ462" s="238"/>
      <c r="CR462" s="238"/>
      <c r="CS462" s="238"/>
      <c r="CT462" s="238"/>
      <c r="CU462" s="238"/>
      <c r="CV462" s="238"/>
      <c r="CW462" s="238"/>
      <c r="CX462" s="238"/>
      <c r="CY462" s="238"/>
      <c r="CZ462" s="238"/>
      <c r="DA462" s="238"/>
    </row>
    <row r="463" spans="2:105">
      <c r="B463" s="226"/>
      <c r="BP463" s="82"/>
      <c r="BQ463" s="238"/>
      <c r="BR463" s="238"/>
      <c r="BS463" s="238"/>
      <c r="BT463" s="238"/>
      <c r="BU463" s="238"/>
      <c r="BV463" s="238"/>
      <c r="BW463" s="238"/>
      <c r="BX463" s="238"/>
      <c r="BY463" s="238"/>
      <c r="BZ463" s="238"/>
      <c r="CA463" s="238"/>
      <c r="CB463" s="238"/>
      <c r="CC463" s="238"/>
      <c r="CD463" s="238"/>
      <c r="CE463" s="238"/>
      <c r="CF463" s="238"/>
      <c r="CG463" s="238"/>
      <c r="CH463" s="238"/>
      <c r="CI463" s="238"/>
      <c r="CJ463" s="238"/>
      <c r="CK463" s="238"/>
      <c r="CL463" s="238"/>
      <c r="CM463" s="238"/>
      <c r="CN463" s="238"/>
      <c r="CO463" s="238"/>
      <c r="CP463" s="238"/>
      <c r="CQ463" s="238"/>
      <c r="CR463" s="238"/>
      <c r="CS463" s="238"/>
      <c r="CT463" s="238"/>
      <c r="CU463" s="238"/>
      <c r="CV463" s="238"/>
      <c r="CW463" s="238"/>
      <c r="CX463" s="238"/>
      <c r="CY463" s="238"/>
      <c r="CZ463" s="238"/>
      <c r="DA463" s="238"/>
    </row>
    <row r="464" spans="2:105">
      <c r="B464" s="226"/>
      <c r="BP464" s="82"/>
      <c r="BQ464" s="238"/>
      <c r="BR464" s="238"/>
      <c r="BS464" s="238"/>
      <c r="BT464" s="238"/>
      <c r="BU464" s="238"/>
      <c r="BV464" s="238"/>
      <c r="BW464" s="238"/>
      <c r="BX464" s="238"/>
      <c r="BY464" s="238"/>
      <c r="BZ464" s="238"/>
      <c r="CA464" s="238"/>
      <c r="CB464" s="238"/>
      <c r="CC464" s="238"/>
      <c r="CD464" s="238"/>
      <c r="CE464" s="238"/>
      <c r="CF464" s="238"/>
      <c r="CG464" s="238"/>
      <c r="CH464" s="238"/>
      <c r="CI464" s="238"/>
      <c r="CJ464" s="238"/>
      <c r="CK464" s="238"/>
      <c r="CL464" s="238"/>
      <c r="CM464" s="238"/>
      <c r="CN464" s="238"/>
      <c r="CO464" s="238"/>
      <c r="CP464" s="238"/>
      <c r="CQ464" s="238"/>
      <c r="CR464" s="238"/>
      <c r="CS464" s="238"/>
      <c r="CT464" s="238"/>
      <c r="CU464" s="238"/>
      <c r="CV464" s="238"/>
      <c r="CW464" s="238"/>
      <c r="CX464" s="238"/>
      <c r="CY464" s="238"/>
      <c r="CZ464" s="238"/>
      <c r="DA464" s="238"/>
    </row>
    <row r="465" spans="2:105">
      <c r="B465" s="226"/>
      <c r="BP465" s="82"/>
      <c r="BQ465" s="238"/>
      <c r="BR465" s="238"/>
      <c r="BS465" s="238"/>
      <c r="BT465" s="238"/>
      <c r="BU465" s="238"/>
      <c r="BV465" s="238"/>
      <c r="BW465" s="238"/>
      <c r="BX465" s="238"/>
      <c r="BY465" s="238"/>
      <c r="BZ465" s="238"/>
      <c r="CA465" s="238"/>
      <c r="CB465" s="238"/>
      <c r="CC465" s="238"/>
      <c r="CD465" s="238"/>
      <c r="CE465" s="238"/>
      <c r="CF465" s="238"/>
      <c r="CG465" s="238"/>
      <c r="CH465" s="238"/>
      <c r="CI465" s="238"/>
      <c r="CJ465" s="238"/>
      <c r="CK465" s="238"/>
      <c r="CL465" s="238"/>
      <c r="CM465" s="238"/>
      <c r="CN465" s="238"/>
      <c r="CO465" s="238"/>
      <c r="CP465" s="238"/>
      <c r="CQ465" s="238"/>
      <c r="CR465" s="238"/>
      <c r="CS465" s="238"/>
      <c r="CT465" s="238"/>
      <c r="CU465" s="238"/>
      <c r="CV465" s="238"/>
      <c r="CW465" s="238"/>
      <c r="CX465" s="238"/>
      <c r="CY465" s="238"/>
      <c r="CZ465" s="238"/>
      <c r="DA465" s="238"/>
    </row>
    <row r="466" spans="2:105">
      <c r="B466" s="226"/>
      <c r="BP466" s="82"/>
      <c r="BQ466" s="238"/>
      <c r="BR466" s="238"/>
      <c r="BS466" s="238"/>
      <c r="BT466" s="238"/>
      <c r="BU466" s="238"/>
      <c r="BV466" s="238"/>
      <c r="BW466" s="238"/>
      <c r="BX466" s="238"/>
      <c r="BY466" s="238"/>
      <c r="BZ466" s="238"/>
      <c r="CA466" s="238"/>
      <c r="CB466" s="238"/>
      <c r="CC466" s="238"/>
      <c r="CD466" s="238"/>
      <c r="CE466" s="238"/>
      <c r="CF466" s="238"/>
      <c r="CG466" s="238"/>
      <c r="CH466" s="238"/>
      <c r="CI466" s="238"/>
      <c r="CJ466" s="238"/>
      <c r="CK466" s="238"/>
      <c r="CL466" s="238"/>
      <c r="CM466" s="238"/>
      <c r="CN466" s="238"/>
      <c r="CO466" s="238"/>
      <c r="CP466" s="238"/>
      <c r="CQ466" s="238"/>
      <c r="CR466" s="238"/>
      <c r="CS466" s="238"/>
      <c r="CT466" s="238"/>
      <c r="CU466" s="238"/>
      <c r="CV466" s="238"/>
      <c r="CW466" s="238"/>
      <c r="CX466" s="238"/>
      <c r="CY466" s="238"/>
      <c r="CZ466" s="238"/>
      <c r="DA466" s="238"/>
    </row>
    <row r="467" spans="2:105">
      <c r="B467" s="226"/>
      <c r="BP467" s="82"/>
      <c r="BQ467" s="238"/>
      <c r="BR467" s="238"/>
      <c r="BS467" s="238"/>
      <c r="BT467" s="238"/>
      <c r="BU467" s="238"/>
      <c r="BV467" s="238"/>
      <c r="BW467" s="238"/>
      <c r="BX467" s="238"/>
      <c r="BY467" s="238"/>
      <c r="BZ467" s="238"/>
      <c r="CA467" s="238"/>
      <c r="CB467" s="238"/>
      <c r="CC467" s="238"/>
      <c r="CD467" s="238"/>
      <c r="CE467" s="238"/>
      <c r="CF467" s="238"/>
      <c r="CG467" s="238"/>
      <c r="CH467" s="238"/>
      <c r="CI467" s="238"/>
      <c r="CJ467" s="238"/>
      <c r="CK467" s="238"/>
      <c r="CL467" s="238"/>
      <c r="CM467" s="238"/>
      <c r="CN467" s="238"/>
      <c r="CO467" s="238"/>
      <c r="CP467" s="238"/>
      <c r="CQ467" s="238"/>
      <c r="CR467" s="238"/>
      <c r="CS467" s="238"/>
      <c r="CT467" s="238"/>
      <c r="CU467" s="238"/>
      <c r="CV467" s="238"/>
      <c r="CW467" s="238"/>
      <c r="CX467" s="238"/>
      <c r="CY467" s="238"/>
      <c r="CZ467" s="238"/>
      <c r="DA467" s="238"/>
    </row>
    <row r="468" spans="2:105">
      <c r="B468" s="226"/>
      <c r="BP468" s="82"/>
      <c r="BQ468" s="238"/>
      <c r="BR468" s="238"/>
      <c r="BS468" s="238"/>
      <c r="BT468" s="238"/>
      <c r="BU468" s="238"/>
      <c r="BV468" s="238"/>
      <c r="BW468" s="238"/>
      <c r="BX468" s="238"/>
      <c r="BY468" s="238"/>
      <c r="BZ468" s="238"/>
      <c r="CA468" s="238"/>
      <c r="CB468" s="238"/>
      <c r="CC468" s="238"/>
      <c r="CD468" s="238"/>
      <c r="CE468" s="238"/>
      <c r="CF468" s="238"/>
      <c r="CG468" s="238"/>
      <c r="CH468" s="238"/>
      <c r="CI468" s="238"/>
      <c r="CJ468" s="238"/>
      <c r="CK468" s="238"/>
      <c r="CL468" s="238"/>
      <c r="CM468" s="238"/>
      <c r="CN468" s="238"/>
      <c r="CO468" s="238"/>
      <c r="CP468" s="238"/>
      <c r="CQ468" s="238"/>
      <c r="CR468" s="238"/>
      <c r="CS468" s="238"/>
      <c r="CT468" s="238"/>
      <c r="CU468" s="238"/>
      <c r="CV468" s="238"/>
      <c r="CW468" s="238"/>
      <c r="CX468" s="238"/>
      <c r="CY468" s="238"/>
      <c r="CZ468" s="238"/>
      <c r="DA468" s="238"/>
    </row>
    <row r="469" spans="2:105">
      <c r="B469" s="226"/>
      <c r="BP469" s="82"/>
      <c r="BQ469" s="238"/>
      <c r="BR469" s="238"/>
      <c r="BS469" s="238"/>
      <c r="BT469" s="238"/>
      <c r="BU469" s="238"/>
      <c r="BV469" s="238"/>
      <c r="BW469" s="238"/>
      <c r="BX469" s="238"/>
      <c r="BY469" s="238"/>
      <c r="BZ469" s="238"/>
      <c r="CA469" s="238"/>
      <c r="CB469" s="238"/>
      <c r="CC469" s="238"/>
      <c r="CD469" s="238"/>
      <c r="CE469" s="238"/>
      <c r="CF469" s="238"/>
      <c r="CG469" s="238"/>
      <c r="CH469" s="238"/>
      <c r="CI469" s="238"/>
      <c r="CJ469" s="238"/>
      <c r="CK469" s="238"/>
      <c r="CL469" s="238"/>
      <c r="CM469" s="238"/>
      <c r="CN469" s="238"/>
      <c r="CO469" s="238"/>
      <c r="CP469" s="238"/>
      <c r="CQ469" s="238"/>
      <c r="CR469" s="238"/>
      <c r="CS469" s="238"/>
      <c r="CT469" s="238"/>
      <c r="CU469" s="238"/>
      <c r="CV469" s="238"/>
      <c r="CW469" s="238"/>
      <c r="CX469" s="238"/>
      <c r="CY469" s="238"/>
      <c r="CZ469" s="238"/>
      <c r="DA469" s="238"/>
    </row>
    <row r="470" spans="2:105">
      <c r="B470" s="226"/>
      <c r="BP470" s="82"/>
      <c r="BQ470" s="238"/>
      <c r="BR470" s="238"/>
      <c r="BS470" s="238"/>
      <c r="BT470" s="238"/>
      <c r="BU470" s="238"/>
      <c r="BV470" s="238"/>
      <c r="BW470" s="238"/>
      <c r="BX470" s="238"/>
      <c r="BY470" s="238"/>
      <c r="BZ470" s="238"/>
      <c r="CA470" s="238"/>
      <c r="CB470" s="238"/>
      <c r="CC470" s="238"/>
      <c r="CD470" s="238"/>
      <c r="CE470" s="238"/>
      <c r="CF470" s="238"/>
      <c r="CG470" s="238"/>
      <c r="CH470" s="238"/>
      <c r="CI470" s="238"/>
      <c r="CJ470" s="238"/>
      <c r="CK470" s="238"/>
      <c r="CL470" s="238"/>
      <c r="CM470" s="238"/>
      <c r="CN470" s="238"/>
      <c r="CO470" s="238"/>
      <c r="CP470" s="238"/>
      <c r="CQ470" s="238"/>
      <c r="CR470" s="238"/>
      <c r="CS470" s="238"/>
      <c r="CT470" s="238"/>
      <c r="CU470" s="238"/>
      <c r="CV470" s="238"/>
      <c r="CW470" s="238"/>
      <c r="CX470" s="238"/>
      <c r="CY470" s="238"/>
      <c r="CZ470" s="238"/>
      <c r="DA470" s="238"/>
    </row>
    <row r="471" spans="2:105">
      <c r="B471" s="226"/>
      <c r="BP471" s="82"/>
      <c r="BQ471" s="238"/>
      <c r="BR471" s="238"/>
      <c r="BS471" s="238"/>
      <c r="BT471" s="238"/>
      <c r="BU471" s="238"/>
      <c r="BV471" s="238"/>
      <c r="BW471" s="238"/>
      <c r="BX471" s="238"/>
      <c r="BY471" s="238"/>
      <c r="BZ471" s="238"/>
      <c r="CA471" s="238"/>
      <c r="CB471" s="238"/>
      <c r="CC471" s="238"/>
      <c r="CD471" s="238"/>
      <c r="CE471" s="238"/>
      <c r="CF471" s="238"/>
      <c r="CG471" s="238"/>
      <c r="CH471" s="238"/>
      <c r="CI471" s="238"/>
      <c r="CJ471" s="238"/>
      <c r="CK471" s="238"/>
      <c r="CL471" s="238"/>
      <c r="CM471" s="238"/>
      <c r="CN471" s="238"/>
      <c r="CO471" s="238"/>
      <c r="CP471" s="238"/>
      <c r="CQ471" s="238"/>
      <c r="CR471" s="238"/>
      <c r="CS471" s="238"/>
      <c r="CT471" s="238"/>
      <c r="CU471" s="238"/>
      <c r="CV471" s="238"/>
      <c r="CW471" s="238"/>
      <c r="CX471" s="238"/>
      <c r="CY471" s="238"/>
      <c r="CZ471" s="238"/>
      <c r="DA471" s="238"/>
    </row>
    <row r="472" spans="2:105">
      <c r="B472" s="226"/>
      <c r="BP472" s="82"/>
      <c r="BQ472" s="238"/>
      <c r="BR472" s="238"/>
      <c r="BS472" s="238"/>
      <c r="BT472" s="238"/>
      <c r="BU472" s="238"/>
      <c r="BV472" s="238"/>
      <c r="BW472" s="238"/>
      <c r="BX472" s="238"/>
      <c r="BY472" s="238"/>
      <c r="BZ472" s="238"/>
      <c r="CA472" s="238"/>
      <c r="CB472" s="238"/>
      <c r="CC472" s="238"/>
      <c r="CD472" s="238"/>
      <c r="CE472" s="238"/>
      <c r="CF472" s="238"/>
      <c r="CG472" s="238"/>
      <c r="CH472" s="238"/>
      <c r="CI472" s="238"/>
      <c r="CJ472" s="238"/>
      <c r="CK472" s="238"/>
      <c r="CL472" s="238"/>
      <c r="CM472" s="238"/>
      <c r="CN472" s="238"/>
      <c r="CO472" s="238"/>
      <c r="CP472" s="238"/>
      <c r="CQ472" s="238"/>
      <c r="CR472" s="238"/>
      <c r="CS472" s="238"/>
      <c r="CT472" s="238"/>
      <c r="CU472" s="238"/>
      <c r="CV472" s="238"/>
      <c r="CW472" s="238"/>
      <c r="CX472" s="238"/>
      <c r="CY472" s="238"/>
      <c r="CZ472" s="238"/>
      <c r="DA472" s="238"/>
    </row>
    <row r="473" spans="2:105">
      <c r="B473" s="226"/>
      <c r="BP473" s="82"/>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38"/>
      <c r="CN473" s="238"/>
      <c r="CO473" s="238"/>
      <c r="CP473" s="238"/>
      <c r="CQ473" s="238"/>
      <c r="CR473" s="238"/>
      <c r="CS473" s="238"/>
      <c r="CT473" s="238"/>
      <c r="CU473" s="238"/>
      <c r="CV473" s="238"/>
      <c r="CW473" s="238"/>
      <c r="CX473" s="238"/>
      <c r="CY473" s="238"/>
      <c r="CZ473" s="238"/>
      <c r="DA473" s="238"/>
    </row>
    <row r="474" spans="2:105">
      <c r="B474" s="226"/>
      <c r="BP474" s="82"/>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row>
    <row r="475" spans="2:105">
      <c r="B475" s="226"/>
      <c r="BP475" s="82"/>
      <c r="BQ475" s="238"/>
      <c r="BR475" s="238"/>
      <c r="BS475" s="238"/>
      <c r="BT475" s="238"/>
      <c r="BU475" s="238"/>
      <c r="BV475" s="238"/>
      <c r="BW475" s="238"/>
      <c r="BX475" s="238"/>
      <c r="BY475" s="238"/>
      <c r="BZ475" s="238"/>
      <c r="CA475" s="238"/>
      <c r="CB475" s="238"/>
      <c r="CC475" s="238"/>
      <c r="CD475" s="238"/>
      <c r="CE475" s="238"/>
      <c r="CF475" s="238"/>
      <c r="CG475" s="238"/>
      <c r="CH475" s="238"/>
      <c r="CI475" s="238"/>
      <c r="CJ475" s="238"/>
      <c r="CK475" s="238"/>
      <c r="CL475" s="238"/>
      <c r="CM475" s="238"/>
      <c r="CN475" s="238"/>
      <c r="CO475" s="238"/>
      <c r="CP475" s="238"/>
      <c r="CQ475" s="238"/>
      <c r="CR475" s="238"/>
      <c r="CS475" s="238"/>
      <c r="CT475" s="238"/>
      <c r="CU475" s="238"/>
      <c r="CV475" s="238"/>
      <c r="CW475" s="238"/>
      <c r="CX475" s="238"/>
      <c r="CY475" s="238"/>
      <c r="CZ475" s="238"/>
      <c r="DA475" s="238"/>
    </row>
    <row r="476" spans="2:105">
      <c r="B476" s="226"/>
      <c r="BP476" s="82"/>
      <c r="BQ476" s="238"/>
      <c r="BR476" s="238"/>
      <c r="BS476" s="238"/>
      <c r="BT476" s="238"/>
      <c r="BU476" s="238"/>
      <c r="BV476" s="238"/>
      <c r="BW476" s="238"/>
      <c r="BX476" s="238"/>
      <c r="BY476" s="238"/>
      <c r="BZ476" s="238"/>
      <c r="CA476" s="238"/>
      <c r="CB476" s="238"/>
      <c r="CC476" s="238"/>
      <c r="CD476" s="238"/>
      <c r="CE476" s="238"/>
      <c r="CF476" s="238"/>
      <c r="CG476" s="238"/>
      <c r="CH476" s="238"/>
      <c r="CI476" s="238"/>
      <c r="CJ476" s="238"/>
      <c r="CK476" s="238"/>
      <c r="CL476" s="238"/>
      <c r="CM476" s="238"/>
      <c r="CN476" s="238"/>
      <c r="CO476" s="238"/>
      <c r="CP476" s="238"/>
      <c r="CQ476" s="238"/>
      <c r="CR476" s="238"/>
      <c r="CS476" s="238"/>
      <c r="CT476" s="238"/>
      <c r="CU476" s="238"/>
      <c r="CV476" s="238"/>
      <c r="CW476" s="238"/>
      <c r="CX476" s="238"/>
      <c r="CY476" s="238"/>
      <c r="CZ476" s="238"/>
      <c r="DA476" s="238"/>
    </row>
    <row r="477" spans="2:105">
      <c r="B477" s="226"/>
      <c r="BP477" s="82"/>
      <c r="BQ477" s="238"/>
      <c r="BR477" s="238"/>
      <c r="BS477" s="238"/>
      <c r="BT477" s="238"/>
      <c r="BU477" s="238"/>
      <c r="BV477" s="238"/>
      <c r="BW477" s="238"/>
      <c r="BX477" s="238"/>
      <c r="BY477" s="238"/>
      <c r="BZ477" s="238"/>
      <c r="CA477" s="238"/>
      <c r="CB477" s="238"/>
      <c r="CC477" s="238"/>
      <c r="CD477" s="238"/>
      <c r="CE477" s="238"/>
      <c r="CF477" s="238"/>
      <c r="CG477" s="238"/>
      <c r="CH477" s="238"/>
      <c r="CI477" s="238"/>
      <c r="CJ477" s="238"/>
      <c r="CK477" s="238"/>
      <c r="CL477" s="238"/>
      <c r="CM477" s="238"/>
      <c r="CN477" s="238"/>
      <c r="CO477" s="238"/>
      <c r="CP477" s="238"/>
      <c r="CQ477" s="238"/>
      <c r="CR477" s="238"/>
      <c r="CS477" s="238"/>
      <c r="CT477" s="238"/>
      <c r="CU477" s="238"/>
      <c r="CV477" s="238"/>
      <c r="CW477" s="238"/>
      <c r="CX477" s="238"/>
      <c r="CY477" s="238"/>
      <c r="CZ477" s="238"/>
      <c r="DA477" s="238"/>
    </row>
    <row r="478" spans="2:105">
      <c r="B478" s="226"/>
      <c r="BP478" s="82"/>
      <c r="BQ478" s="238"/>
      <c r="BR478" s="238"/>
      <c r="BS478" s="238"/>
      <c r="BT478" s="238"/>
      <c r="BU478" s="238"/>
      <c r="BV478" s="238"/>
      <c r="BW478" s="238"/>
      <c r="BX478" s="238"/>
      <c r="BY478" s="238"/>
      <c r="BZ478" s="238"/>
      <c r="CA478" s="238"/>
      <c r="CB478" s="238"/>
      <c r="CC478" s="238"/>
      <c r="CD478" s="238"/>
      <c r="CE478" s="238"/>
      <c r="CF478" s="238"/>
      <c r="CG478" s="238"/>
      <c r="CH478" s="238"/>
      <c r="CI478" s="238"/>
      <c r="CJ478" s="238"/>
      <c r="CK478" s="238"/>
      <c r="CL478" s="238"/>
      <c r="CM478" s="238"/>
      <c r="CN478" s="238"/>
      <c r="CO478" s="238"/>
      <c r="CP478" s="238"/>
      <c r="CQ478" s="238"/>
      <c r="CR478" s="238"/>
      <c r="CS478" s="238"/>
      <c r="CT478" s="238"/>
      <c r="CU478" s="238"/>
      <c r="CV478" s="238"/>
      <c r="CW478" s="238"/>
      <c r="CX478" s="238"/>
      <c r="CY478" s="238"/>
      <c r="CZ478" s="238"/>
      <c r="DA478" s="238"/>
    </row>
    <row r="479" spans="2:105">
      <c r="B479" s="226"/>
      <c r="BP479" s="82"/>
      <c r="BQ479" s="238"/>
      <c r="BR479" s="238"/>
      <c r="BS479" s="238"/>
      <c r="BT479" s="238"/>
      <c r="BU479" s="238"/>
      <c r="BV479" s="238"/>
      <c r="BW479" s="238"/>
      <c r="BX479" s="238"/>
      <c r="BY479" s="238"/>
      <c r="BZ479" s="238"/>
      <c r="CA479" s="238"/>
      <c r="CB479" s="238"/>
      <c r="CC479" s="238"/>
      <c r="CD479" s="238"/>
      <c r="CE479" s="238"/>
      <c r="CF479" s="238"/>
      <c r="CG479" s="238"/>
      <c r="CH479" s="238"/>
      <c r="CI479" s="238"/>
      <c r="CJ479" s="238"/>
      <c r="CK479" s="238"/>
      <c r="CL479" s="238"/>
      <c r="CM479" s="238"/>
      <c r="CN479" s="238"/>
      <c r="CO479" s="238"/>
      <c r="CP479" s="238"/>
      <c r="CQ479" s="238"/>
      <c r="CR479" s="238"/>
      <c r="CS479" s="238"/>
      <c r="CT479" s="238"/>
      <c r="CU479" s="238"/>
      <c r="CV479" s="238"/>
      <c r="CW479" s="238"/>
      <c r="CX479" s="238"/>
      <c r="CY479" s="238"/>
      <c r="CZ479" s="238"/>
      <c r="DA479" s="238"/>
    </row>
    <row r="480" spans="2:105">
      <c r="B480" s="226"/>
      <c r="BP480" s="82"/>
      <c r="BQ480" s="238"/>
      <c r="BR480" s="238"/>
      <c r="BS480" s="238"/>
      <c r="BT480" s="238"/>
      <c r="BU480" s="238"/>
      <c r="BV480" s="238"/>
      <c r="BW480" s="238"/>
      <c r="BX480" s="238"/>
      <c r="BY480" s="238"/>
      <c r="BZ480" s="238"/>
      <c r="CA480" s="238"/>
      <c r="CB480" s="238"/>
      <c r="CC480" s="238"/>
      <c r="CD480" s="238"/>
      <c r="CE480" s="238"/>
      <c r="CF480" s="238"/>
      <c r="CG480" s="238"/>
      <c r="CH480" s="238"/>
      <c r="CI480" s="238"/>
      <c r="CJ480" s="238"/>
      <c r="CK480" s="238"/>
      <c r="CL480" s="238"/>
      <c r="CM480" s="238"/>
      <c r="CN480" s="238"/>
      <c r="CO480" s="238"/>
      <c r="CP480" s="238"/>
      <c r="CQ480" s="238"/>
      <c r="CR480" s="238"/>
      <c r="CS480" s="238"/>
      <c r="CT480" s="238"/>
      <c r="CU480" s="238"/>
      <c r="CV480" s="238"/>
      <c r="CW480" s="238"/>
      <c r="CX480" s="238"/>
      <c r="CY480" s="238"/>
      <c r="CZ480" s="238"/>
      <c r="DA480" s="238"/>
    </row>
    <row r="481" spans="2:105">
      <c r="B481" s="226"/>
      <c r="BP481" s="82"/>
      <c r="BQ481" s="238"/>
      <c r="BR481" s="238"/>
      <c r="BS481" s="238"/>
      <c r="BT481" s="238"/>
      <c r="BU481" s="238"/>
      <c r="BV481" s="238"/>
      <c r="BW481" s="238"/>
      <c r="BX481" s="238"/>
      <c r="BY481" s="238"/>
      <c r="BZ481" s="238"/>
      <c r="CA481" s="238"/>
      <c r="CB481" s="238"/>
      <c r="CC481" s="238"/>
      <c r="CD481" s="238"/>
      <c r="CE481" s="238"/>
      <c r="CF481" s="238"/>
      <c r="CG481" s="238"/>
      <c r="CH481" s="238"/>
      <c r="CI481" s="238"/>
      <c r="CJ481" s="238"/>
      <c r="CK481" s="238"/>
      <c r="CL481" s="238"/>
      <c r="CM481" s="238"/>
      <c r="CN481" s="238"/>
      <c r="CO481" s="238"/>
      <c r="CP481" s="238"/>
      <c r="CQ481" s="238"/>
      <c r="CR481" s="238"/>
      <c r="CS481" s="238"/>
      <c r="CT481" s="238"/>
      <c r="CU481" s="238"/>
      <c r="CV481" s="238"/>
      <c r="CW481" s="238"/>
      <c r="CX481" s="238"/>
      <c r="CY481" s="238"/>
      <c r="CZ481" s="238"/>
      <c r="DA481" s="238"/>
    </row>
    <row r="482" spans="2:105">
      <c r="B482" s="226"/>
      <c r="BP482" s="82"/>
      <c r="BQ482" s="238"/>
      <c r="BR482" s="238"/>
      <c r="BS482" s="238"/>
      <c r="BT482" s="238"/>
      <c r="BU482" s="238"/>
      <c r="BV482" s="238"/>
      <c r="BW482" s="238"/>
      <c r="BX482" s="238"/>
      <c r="BY482" s="238"/>
      <c r="BZ482" s="238"/>
      <c r="CA482" s="238"/>
      <c r="CB482" s="238"/>
      <c r="CC482" s="238"/>
      <c r="CD482" s="238"/>
      <c r="CE482" s="238"/>
      <c r="CF482" s="238"/>
      <c r="CG482" s="238"/>
      <c r="CH482" s="238"/>
      <c r="CI482" s="238"/>
      <c r="CJ482" s="238"/>
      <c r="CK482" s="238"/>
      <c r="CL482" s="238"/>
      <c r="CM482" s="238"/>
      <c r="CN482" s="238"/>
      <c r="CO482" s="238"/>
      <c r="CP482" s="238"/>
      <c r="CQ482" s="238"/>
      <c r="CR482" s="238"/>
      <c r="CS482" s="238"/>
      <c r="CT482" s="238"/>
      <c r="CU482" s="238"/>
      <c r="CV482" s="238"/>
      <c r="CW482" s="238"/>
      <c r="CX482" s="238"/>
      <c r="CY482" s="238"/>
      <c r="CZ482" s="238"/>
      <c r="DA482" s="238"/>
    </row>
    <row r="483" spans="2:105">
      <c r="B483" s="226"/>
      <c r="BP483" s="82"/>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row>
    <row r="484" spans="2:105">
      <c r="B484" s="226"/>
      <c r="BP484" s="82"/>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row>
    <row r="485" spans="2:105">
      <c r="B485" s="226"/>
      <c r="BP485" s="82"/>
      <c r="BQ485" s="238"/>
      <c r="BR485" s="238"/>
      <c r="BS485" s="238"/>
      <c r="BT485" s="238"/>
      <c r="BU485" s="238"/>
      <c r="BV485" s="238"/>
      <c r="BW485" s="238"/>
      <c r="BX485" s="238"/>
      <c r="BY485" s="238"/>
      <c r="BZ485" s="238"/>
      <c r="CA485" s="238"/>
      <c r="CB485" s="238"/>
      <c r="CC485" s="238"/>
      <c r="CD485" s="238"/>
      <c r="CE485" s="238"/>
      <c r="CF485" s="238"/>
      <c r="CG485" s="238"/>
      <c r="CH485" s="238"/>
      <c r="CI485" s="238"/>
      <c r="CJ485" s="238"/>
      <c r="CK485" s="238"/>
      <c r="CL485" s="238"/>
      <c r="CM485" s="238"/>
      <c r="CN485" s="238"/>
      <c r="CO485" s="238"/>
      <c r="CP485" s="238"/>
      <c r="CQ485" s="238"/>
      <c r="CR485" s="238"/>
      <c r="CS485" s="238"/>
      <c r="CT485" s="238"/>
      <c r="CU485" s="238"/>
      <c r="CV485" s="238"/>
      <c r="CW485" s="238"/>
      <c r="CX485" s="238"/>
      <c r="CY485" s="238"/>
      <c r="CZ485" s="238"/>
      <c r="DA485" s="238"/>
    </row>
    <row r="486" spans="2:105">
      <c r="B486" s="226"/>
      <c r="BP486" s="82"/>
      <c r="BQ486" s="238"/>
      <c r="BR486" s="238"/>
      <c r="BS486" s="238"/>
      <c r="BT486" s="238"/>
      <c r="BU486" s="238"/>
      <c r="BV486" s="238"/>
      <c r="BW486" s="238"/>
      <c r="BX486" s="238"/>
      <c r="BY486" s="238"/>
      <c r="BZ486" s="238"/>
      <c r="CA486" s="238"/>
      <c r="CB486" s="238"/>
      <c r="CC486" s="238"/>
      <c r="CD486" s="238"/>
      <c r="CE486" s="238"/>
      <c r="CF486" s="238"/>
      <c r="CG486" s="238"/>
      <c r="CH486" s="238"/>
      <c r="CI486" s="238"/>
      <c r="CJ486" s="238"/>
      <c r="CK486" s="238"/>
      <c r="CL486" s="238"/>
      <c r="CM486" s="238"/>
      <c r="CN486" s="238"/>
      <c r="CO486" s="238"/>
      <c r="CP486" s="238"/>
      <c r="CQ486" s="238"/>
      <c r="CR486" s="238"/>
      <c r="CS486" s="238"/>
      <c r="CT486" s="238"/>
      <c r="CU486" s="238"/>
      <c r="CV486" s="238"/>
      <c r="CW486" s="238"/>
      <c r="CX486" s="238"/>
      <c r="CY486" s="238"/>
      <c r="CZ486" s="238"/>
      <c r="DA486" s="238"/>
    </row>
    <row r="487" spans="2:105">
      <c r="B487" s="226"/>
      <c r="BP487" s="82"/>
      <c r="BQ487" s="238"/>
      <c r="BR487" s="238"/>
      <c r="BS487" s="238"/>
      <c r="BT487" s="238"/>
      <c r="BU487" s="238"/>
      <c r="BV487" s="238"/>
      <c r="BW487" s="238"/>
      <c r="BX487" s="238"/>
      <c r="BY487" s="238"/>
      <c r="BZ487" s="238"/>
      <c r="CA487" s="238"/>
      <c r="CB487" s="238"/>
      <c r="CC487" s="238"/>
      <c r="CD487" s="238"/>
      <c r="CE487" s="238"/>
      <c r="CF487" s="238"/>
      <c r="CG487" s="238"/>
      <c r="CH487" s="238"/>
      <c r="CI487" s="238"/>
      <c r="CJ487" s="238"/>
      <c r="CK487" s="238"/>
      <c r="CL487" s="238"/>
      <c r="CM487" s="238"/>
      <c r="CN487" s="238"/>
      <c r="CO487" s="238"/>
      <c r="CP487" s="238"/>
      <c r="CQ487" s="238"/>
      <c r="CR487" s="238"/>
      <c r="CS487" s="238"/>
      <c r="CT487" s="238"/>
      <c r="CU487" s="238"/>
      <c r="CV487" s="238"/>
      <c r="CW487" s="238"/>
      <c r="CX487" s="238"/>
      <c r="CY487" s="238"/>
      <c r="CZ487" s="238"/>
      <c r="DA487" s="238"/>
    </row>
    <row r="488" spans="2:105">
      <c r="B488" s="226"/>
      <c r="BP488" s="82"/>
      <c r="BQ488" s="238"/>
      <c r="BR488" s="238"/>
      <c r="BS488" s="238"/>
      <c r="BT488" s="238"/>
      <c r="BU488" s="238"/>
      <c r="BV488" s="238"/>
      <c r="BW488" s="238"/>
      <c r="BX488" s="238"/>
      <c r="BY488" s="238"/>
      <c r="BZ488" s="238"/>
      <c r="CA488" s="238"/>
      <c r="CB488" s="238"/>
      <c r="CC488" s="238"/>
      <c r="CD488" s="238"/>
      <c r="CE488" s="238"/>
      <c r="CF488" s="238"/>
      <c r="CG488" s="238"/>
      <c r="CH488" s="238"/>
      <c r="CI488" s="238"/>
      <c r="CJ488" s="238"/>
      <c r="CK488" s="238"/>
      <c r="CL488" s="238"/>
      <c r="CM488" s="238"/>
      <c r="CN488" s="238"/>
      <c r="CO488" s="238"/>
      <c r="CP488" s="238"/>
      <c r="CQ488" s="238"/>
      <c r="CR488" s="238"/>
      <c r="CS488" s="238"/>
      <c r="CT488" s="238"/>
      <c r="CU488" s="238"/>
      <c r="CV488" s="238"/>
      <c r="CW488" s="238"/>
      <c r="CX488" s="238"/>
      <c r="CY488" s="238"/>
      <c r="CZ488" s="238"/>
      <c r="DA488" s="238"/>
    </row>
    <row r="489" spans="2:105">
      <c r="B489" s="226"/>
      <c r="BP489" s="82"/>
      <c r="BQ489" s="238"/>
      <c r="BR489" s="238"/>
      <c r="BS489" s="238"/>
      <c r="BT489" s="238"/>
      <c r="BU489" s="238"/>
      <c r="BV489" s="238"/>
      <c r="BW489" s="238"/>
      <c r="BX489" s="238"/>
      <c r="BY489" s="238"/>
      <c r="BZ489" s="238"/>
      <c r="CA489" s="238"/>
      <c r="CB489" s="238"/>
      <c r="CC489" s="238"/>
      <c r="CD489" s="238"/>
      <c r="CE489" s="238"/>
      <c r="CF489" s="238"/>
      <c r="CG489" s="238"/>
      <c r="CH489" s="238"/>
      <c r="CI489" s="238"/>
      <c r="CJ489" s="238"/>
      <c r="CK489" s="238"/>
      <c r="CL489" s="238"/>
      <c r="CM489" s="238"/>
      <c r="CN489" s="238"/>
      <c r="CO489" s="238"/>
      <c r="CP489" s="238"/>
      <c r="CQ489" s="238"/>
      <c r="CR489" s="238"/>
      <c r="CS489" s="238"/>
      <c r="CT489" s="238"/>
      <c r="CU489" s="238"/>
      <c r="CV489" s="238"/>
      <c r="CW489" s="238"/>
      <c r="CX489" s="238"/>
      <c r="CY489" s="238"/>
      <c r="CZ489" s="238"/>
      <c r="DA489" s="238"/>
    </row>
    <row r="490" spans="2:105">
      <c r="B490" s="226"/>
      <c r="BP490" s="82"/>
      <c r="BQ490" s="238"/>
      <c r="BR490" s="238"/>
      <c r="BS490" s="238"/>
      <c r="BT490" s="238"/>
      <c r="BU490" s="238"/>
      <c r="BV490" s="238"/>
      <c r="BW490" s="238"/>
      <c r="BX490" s="238"/>
      <c r="BY490" s="238"/>
      <c r="BZ490" s="238"/>
      <c r="CA490" s="238"/>
      <c r="CB490" s="238"/>
      <c r="CC490" s="238"/>
      <c r="CD490" s="238"/>
      <c r="CE490" s="238"/>
      <c r="CF490" s="238"/>
      <c r="CG490" s="238"/>
      <c r="CH490" s="238"/>
      <c r="CI490" s="238"/>
      <c r="CJ490" s="238"/>
      <c r="CK490" s="238"/>
      <c r="CL490" s="238"/>
      <c r="CM490" s="238"/>
      <c r="CN490" s="238"/>
      <c r="CO490" s="238"/>
      <c r="CP490" s="238"/>
      <c r="CQ490" s="238"/>
      <c r="CR490" s="238"/>
      <c r="CS490" s="238"/>
      <c r="CT490" s="238"/>
      <c r="CU490" s="238"/>
      <c r="CV490" s="238"/>
      <c r="CW490" s="238"/>
      <c r="CX490" s="238"/>
      <c r="CY490" s="238"/>
      <c r="CZ490" s="238"/>
      <c r="DA490" s="238"/>
    </row>
    <row r="491" spans="2:105">
      <c r="B491" s="226"/>
      <c r="BP491" s="82"/>
      <c r="BQ491" s="238"/>
      <c r="BR491" s="238"/>
      <c r="BS491" s="238"/>
      <c r="BT491" s="238"/>
      <c r="BU491" s="238"/>
      <c r="BV491" s="238"/>
      <c r="BW491" s="238"/>
      <c r="BX491" s="238"/>
      <c r="BY491" s="238"/>
      <c r="BZ491" s="238"/>
      <c r="CA491" s="238"/>
      <c r="CB491" s="238"/>
      <c r="CC491" s="238"/>
      <c r="CD491" s="238"/>
      <c r="CE491" s="238"/>
      <c r="CF491" s="238"/>
      <c r="CG491" s="238"/>
      <c r="CH491" s="238"/>
      <c r="CI491" s="238"/>
      <c r="CJ491" s="238"/>
      <c r="CK491" s="238"/>
      <c r="CL491" s="238"/>
      <c r="CM491" s="238"/>
      <c r="CN491" s="238"/>
      <c r="CO491" s="238"/>
      <c r="CP491" s="238"/>
      <c r="CQ491" s="238"/>
      <c r="CR491" s="238"/>
      <c r="CS491" s="238"/>
      <c r="CT491" s="238"/>
      <c r="CU491" s="238"/>
      <c r="CV491" s="238"/>
      <c r="CW491" s="238"/>
      <c r="CX491" s="238"/>
      <c r="CY491" s="238"/>
      <c r="CZ491" s="238"/>
      <c r="DA491" s="238"/>
    </row>
    <row r="492" spans="2:105">
      <c r="B492" s="226"/>
      <c r="BP492" s="82"/>
      <c r="BQ492" s="238"/>
      <c r="BR492" s="238"/>
      <c r="BS492" s="238"/>
      <c r="BT492" s="238"/>
      <c r="BU492" s="238"/>
      <c r="BV492" s="238"/>
      <c r="BW492" s="238"/>
      <c r="BX492" s="238"/>
      <c r="BY492" s="238"/>
      <c r="BZ492" s="238"/>
      <c r="CA492" s="238"/>
      <c r="CB492" s="238"/>
      <c r="CC492" s="238"/>
      <c r="CD492" s="238"/>
      <c r="CE492" s="238"/>
      <c r="CF492" s="238"/>
      <c r="CG492" s="238"/>
      <c r="CH492" s="238"/>
      <c r="CI492" s="238"/>
      <c r="CJ492" s="238"/>
      <c r="CK492" s="238"/>
      <c r="CL492" s="238"/>
      <c r="CM492" s="238"/>
      <c r="CN492" s="238"/>
      <c r="CO492" s="238"/>
      <c r="CP492" s="238"/>
      <c r="CQ492" s="238"/>
      <c r="CR492" s="238"/>
      <c r="CS492" s="238"/>
      <c r="CT492" s="238"/>
      <c r="CU492" s="238"/>
      <c r="CV492" s="238"/>
      <c r="CW492" s="238"/>
      <c r="CX492" s="238"/>
      <c r="CY492" s="238"/>
      <c r="CZ492" s="238"/>
      <c r="DA492" s="238"/>
    </row>
    <row r="493" spans="2:105">
      <c r="B493" s="226"/>
      <c r="BP493" s="82"/>
      <c r="BQ493" s="238"/>
      <c r="BR493" s="238"/>
      <c r="BS493" s="238"/>
      <c r="BT493" s="238"/>
      <c r="BU493" s="238"/>
      <c r="BV493" s="238"/>
      <c r="BW493" s="238"/>
      <c r="BX493" s="238"/>
      <c r="BY493" s="238"/>
      <c r="BZ493" s="238"/>
      <c r="CA493" s="238"/>
      <c r="CB493" s="238"/>
      <c r="CC493" s="238"/>
      <c r="CD493" s="238"/>
      <c r="CE493" s="238"/>
      <c r="CF493" s="238"/>
      <c r="CG493" s="238"/>
      <c r="CH493" s="238"/>
      <c r="CI493" s="238"/>
      <c r="CJ493" s="238"/>
      <c r="CK493" s="238"/>
      <c r="CL493" s="238"/>
      <c r="CM493" s="238"/>
      <c r="CN493" s="238"/>
      <c r="CO493" s="238"/>
      <c r="CP493" s="238"/>
      <c r="CQ493" s="238"/>
      <c r="CR493" s="238"/>
      <c r="CS493" s="238"/>
      <c r="CT493" s="238"/>
      <c r="CU493" s="238"/>
      <c r="CV493" s="238"/>
      <c r="CW493" s="238"/>
      <c r="CX493" s="238"/>
      <c r="CY493" s="238"/>
      <c r="CZ493" s="238"/>
      <c r="DA493" s="238"/>
    </row>
    <row r="494" spans="2:105">
      <c r="B494" s="226"/>
      <c r="BP494" s="82"/>
      <c r="BQ494" s="238"/>
      <c r="BR494" s="238"/>
      <c r="BS494" s="238"/>
      <c r="BT494" s="238"/>
      <c r="BU494" s="238"/>
      <c r="BV494" s="238"/>
      <c r="BW494" s="238"/>
      <c r="BX494" s="238"/>
      <c r="BY494" s="238"/>
      <c r="BZ494" s="238"/>
      <c r="CA494" s="238"/>
      <c r="CB494" s="238"/>
      <c r="CC494" s="238"/>
      <c r="CD494" s="238"/>
      <c r="CE494" s="238"/>
      <c r="CF494" s="238"/>
      <c r="CG494" s="238"/>
      <c r="CH494" s="238"/>
      <c r="CI494" s="238"/>
      <c r="CJ494" s="238"/>
      <c r="CK494" s="238"/>
      <c r="CL494" s="238"/>
      <c r="CM494" s="238"/>
      <c r="CN494" s="238"/>
      <c r="CO494" s="238"/>
      <c r="CP494" s="238"/>
      <c r="CQ494" s="238"/>
      <c r="CR494" s="238"/>
      <c r="CS494" s="238"/>
      <c r="CT494" s="238"/>
      <c r="CU494" s="238"/>
      <c r="CV494" s="238"/>
      <c r="CW494" s="238"/>
      <c r="CX494" s="238"/>
      <c r="CY494" s="238"/>
      <c r="CZ494" s="238"/>
      <c r="DA494" s="238"/>
    </row>
    <row r="495" spans="2:105">
      <c r="B495" s="226"/>
      <c r="BP495" s="82"/>
      <c r="BQ495" s="238"/>
      <c r="BR495" s="238"/>
      <c r="BS495" s="238"/>
      <c r="BT495" s="238"/>
      <c r="BU495" s="238"/>
      <c r="BV495" s="238"/>
      <c r="BW495" s="238"/>
      <c r="BX495" s="238"/>
      <c r="BY495" s="238"/>
      <c r="BZ495" s="238"/>
      <c r="CA495" s="238"/>
      <c r="CB495" s="238"/>
      <c r="CC495" s="238"/>
      <c r="CD495" s="238"/>
      <c r="CE495" s="238"/>
      <c r="CF495" s="238"/>
      <c r="CG495" s="238"/>
      <c r="CH495" s="238"/>
      <c r="CI495" s="238"/>
      <c r="CJ495" s="238"/>
      <c r="CK495" s="238"/>
      <c r="CL495" s="238"/>
      <c r="CM495" s="238"/>
      <c r="CN495" s="238"/>
      <c r="CO495" s="238"/>
      <c r="CP495" s="238"/>
      <c r="CQ495" s="238"/>
      <c r="CR495" s="238"/>
      <c r="CS495" s="238"/>
      <c r="CT495" s="238"/>
      <c r="CU495" s="238"/>
      <c r="CV495" s="238"/>
      <c r="CW495" s="238"/>
      <c r="CX495" s="238"/>
      <c r="CY495" s="238"/>
      <c r="CZ495" s="238"/>
      <c r="DA495" s="238"/>
    </row>
    <row r="496" spans="2:105">
      <c r="B496" s="226"/>
      <c r="BP496" s="82"/>
      <c r="BQ496" s="238"/>
      <c r="BR496" s="238"/>
      <c r="BS496" s="238"/>
      <c r="BT496" s="238"/>
      <c r="BU496" s="238"/>
      <c r="BV496" s="238"/>
      <c r="BW496" s="238"/>
      <c r="BX496" s="238"/>
      <c r="BY496" s="238"/>
      <c r="BZ496" s="238"/>
      <c r="CA496" s="238"/>
      <c r="CB496" s="238"/>
      <c r="CC496" s="238"/>
      <c r="CD496" s="238"/>
      <c r="CE496" s="238"/>
      <c r="CF496" s="238"/>
      <c r="CG496" s="238"/>
      <c r="CH496" s="238"/>
      <c r="CI496" s="238"/>
      <c r="CJ496" s="238"/>
      <c r="CK496" s="238"/>
      <c r="CL496" s="238"/>
      <c r="CM496" s="238"/>
      <c r="CN496" s="238"/>
      <c r="CO496" s="238"/>
      <c r="CP496" s="238"/>
      <c r="CQ496" s="238"/>
      <c r="CR496" s="238"/>
      <c r="CS496" s="238"/>
      <c r="CT496" s="238"/>
      <c r="CU496" s="238"/>
      <c r="CV496" s="238"/>
      <c r="CW496" s="238"/>
      <c r="CX496" s="238"/>
      <c r="CY496" s="238"/>
      <c r="CZ496" s="238"/>
      <c r="DA496" s="238"/>
    </row>
    <row r="497" spans="2:105">
      <c r="B497" s="226"/>
      <c r="BP497" s="82"/>
      <c r="BQ497" s="238"/>
      <c r="BR497" s="238"/>
      <c r="BS497" s="238"/>
      <c r="BT497" s="238"/>
      <c r="BU497" s="238"/>
      <c r="BV497" s="238"/>
      <c r="BW497" s="238"/>
      <c r="BX497" s="238"/>
      <c r="BY497" s="238"/>
      <c r="BZ497" s="238"/>
      <c r="CA497" s="238"/>
      <c r="CB497" s="238"/>
      <c r="CC497" s="238"/>
      <c r="CD497" s="238"/>
      <c r="CE497" s="238"/>
      <c r="CF497" s="238"/>
      <c r="CG497" s="238"/>
      <c r="CH497" s="238"/>
      <c r="CI497" s="238"/>
      <c r="CJ497" s="238"/>
      <c r="CK497" s="238"/>
      <c r="CL497" s="238"/>
      <c r="CM497" s="238"/>
      <c r="CN497" s="238"/>
      <c r="CO497" s="238"/>
      <c r="CP497" s="238"/>
      <c r="CQ497" s="238"/>
      <c r="CR497" s="238"/>
      <c r="CS497" s="238"/>
      <c r="CT497" s="238"/>
      <c r="CU497" s="238"/>
      <c r="CV497" s="238"/>
      <c r="CW497" s="238"/>
      <c r="CX497" s="238"/>
      <c r="CY497" s="238"/>
      <c r="CZ497" s="238"/>
      <c r="DA497" s="238"/>
    </row>
    <row r="498" spans="2:105">
      <c r="B498" s="226"/>
      <c r="BP498" s="82"/>
      <c r="BQ498" s="238"/>
      <c r="BR498" s="238"/>
      <c r="BS498" s="238"/>
      <c r="BT498" s="238"/>
      <c r="BU498" s="238"/>
      <c r="BV498" s="238"/>
      <c r="BW498" s="238"/>
      <c r="BX498" s="238"/>
      <c r="BY498" s="238"/>
      <c r="BZ498" s="238"/>
      <c r="CA498" s="238"/>
      <c r="CB498" s="238"/>
      <c r="CC498" s="238"/>
      <c r="CD498" s="238"/>
      <c r="CE498" s="238"/>
      <c r="CF498" s="238"/>
      <c r="CG498" s="238"/>
      <c r="CH498" s="238"/>
      <c r="CI498" s="238"/>
      <c r="CJ498" s="238"/>
      <c r="CK498" s="238"/>
      <c r="CL498" s="238"/>
      <c r="CM498" s="238"/>
      <c r="CN498" s="238"/>
      <c r="CO498" s="238"/>
      <c r="CP498" s="238"/>
      <c r="CQ498" s="238"/>
      <c r="CR498" s="238"/>
      <c r="CS498" s="238"/>
      <c r="CT498" s="238"/>
      <c r="CU498" s="238"/>
      <c r="CV498" s="238"/>
      <c r="CW498" s="238"/>
      <c r="CX498" s="238"/>
      <c r="CY498" s="238"/>
      <c r="CZ498" s="238"/>
      <c r="DA498" s="238"/>
    </row>
    <row r="499" spans="2:105">
      <c r="B499" s="226"/>
      <c r="BP499" s="82"/>
      <c r="BQ499" s="238"/>
      <c r="BR499" s="238"/>
      <c r="BS499" s="238"/>
      <c r="BT499" s="238"/>
      <c r="BU499" s="238"/>
      <c r="BV499" s="238"/>
      <c r="BW499" s="238"/>
      <c r="BX499" s="238"/>
      <c r="BY499" s="238"/>
      <c r="BZ499" s="238"/>
      <c r="CA499" s="238"/>
      <c r="CB499" s="238"/>
      <c r="CC499" s="238"/>
      <c r="CD499" s="238"/>
      <c r="CE499" s="238"/>
      <c r="CF499" s="238"/>
      <c r="CG499" s="238"/>
      <c r="CH499" s="238"/>
      <c r="CI499" s="238"/>
      <c r="CJ499" s="238"/>
      <c r="CK499" s="238"/>
      <c r="CL499" s="238"/>
      <c r="CM499" s="238"/>
      <c r="CN499" s="238"/>
      <c r="CO499" s="238"/>
      <c r="CP499" s="238"/>
      <c r="CQ499" s="238"/>
      <c r="CR499" s="238"/>
      <c r="CS499" s="238"/>
      <c r="CT499" s="238"/>
      <c r="CU499" s="238"/>
      <c r="CV499" s="238"/>
      <c r="CW499" s="238"/>
      <c r="CX499" s="238"/>
      <c r="CY499" s="238"/>
      <c r="CZ499" s="238"/>
      <c r="DA499" s="238"/>
    </row>
    <row r="500" spans="2:105">
      <c r="B500" s="226"/>
      <c r="BP500" s="82"/>
      <c r="BQ500" s="238"/>
      <c r="BR500" s="238"/>
      <c r="BS500" s="238"/>
      <c r="BT500" s="238"/>
      <c r="BU500" s="238"/>
      <c r="BV500" s="238"/>
      <c r="BW500" s="238"/>
      <c r="BX500" s="238"/>
      <c r="BY500" s="238"/>
      <c r="BZ500" s="238"/>
      <c r="CA500" s="238"/>
      <c r="CB500" s="238"/>
      <c r="CC500" s="238"/>
      <c r="CD500" s="238"/>
      <c r="CE500" s="238"/>
      <c r="CF500" s="238"/>
      <c r="CG500" s="238"/>
      <c r="CH500" s="238"/>
      <c r="CI500" s="238"/>
      <c r="CJ500" s="238"/>
      <c r="CK500" s="238"/>
      <c r="CL500" s="238"/>
      <c r="CM500" s="238"/>
      <c r="CN500" s="238"/>
      <c r="CO500" s="238"/>
      <c r="CP500" s="238"/>
      <c r="CQ500" s="238"/>
      <c r="CR500" s="238"/>
      <c r="CS500" s="238"/>
      <c r="CT500" s="238"/>
      <c r="CU500" s="238"/>
      <c r="CV500" s="238"/>
      <c r="CW500" s="238"/>
      <c r="CX500" s="238"/>
      <c r="CY500" s="238"/>
      <c r="CZ500" s="238"/>
      <c r="DA500" s="238"/>
    </row>
    <row r="501" spans="2:105">
      <c r="B501" s="226"/>
      <c r="BP501" s="82"/>
      <c r="BQ501" s="238"/>
      <c r="BR501" s="238"/>
      <c r="BS501" s="238"/>
      <c r="BT501" s="238"/>
      <c r="BU501" s="238"/>
      <c r="BV501" s="238"/>
      <c r="BW501" s="238"/>
      <c r="BX501" s="238"/>
      <c r="BY501" s="238"/>
      <c r="BZ501" s="238"/>
      <c r="CA501" s="238"/>
      <c r="CB501" s="238"/>
      <c r="CC501" s="238"/>
      <c r="CD501" s="238"/>
      <c r="CE501" s="238"/>
      <c r="CF501" s="238"/>
      <c r="CG501" s="238"/>
      <c r="CH501" s="238"/>
      <c r="CI501" s="238"/>
      <c r="CJ501" s="238"/>
      <c r="CK501" s="238"/>
      <c r="CL501" s="238"/>
      <c r="CM501" s="238"/>
      <c r="CN501" s="238"/>
      <c r="CO501" s="238"/>
      <c r="CP501" s="238"/>
      <c r="CQ501" s="238"/>
      <c r="CR501" s="238"/>
      <c r="CS501" s="238"/>
      <c r="CT501" s="238"/>
      <c r="CU501" s="238"/>
      <c r="CV501" s="238"/>
      <c r="CW501" s="238"/>
      <c r="CX501" s="238"/>
      <c r="CY501" s="238"/>
      <c r="CZ501" s="238"/>
      <c r="DA501" s="238"/>
    </row>
    <row r="502" spans="2:105">
      <c r="B502" s="226"/>
      <c r="BP502" s="82"/>
      <c r="BQ502" s="238"/>
      <c r="BR502" s="238"/>
      <c r="BS502" s="238"/>
      <c r="BT502" s="238"/>
      <c r="BU502" s="238"/>
      <c r="BV502" s="238"/>
      <c r="BW502" s="238"/>
      <c r="BX502" s="238"/>
      <c r="BY502" s="238"/>
      <c r="BZ502" s="238"/>
      <c r="CA502" s="238"/>
      <c r="CB502" s="238"/>
      <c r="CC502" s="238"/>
      <c r="CD502" s="238"/>
      <c r="CE502" s="238"/>
      <c r="CF502" s="238"/>
      <c r="CG502" s="238"/>
      <c r="CH502" s="238"/>
      <c r="CI502" s="238"/>
      <c r="CJ502" s="238"/>
      <c r="CK502" s="238"/>
      <c r="CL502" s="238"/>
      <c r="CM502" s="238"/>
      <c r="CN502" s="238"/>
      <c r="CO502" s="238"/>
      <c r="CP502" s="238"/>
      <c r="CQ502" s="238"/>
      <c r="CR502" s="238"/>
      <c r="CS502" s="238"/>
      <c r="CT502" s="238"/>
      <c r="CU502" s="238"/>
      <c r="CV502" s="238"/>
      <c r="CW502" s="238"/>
      <c r="CX502" s="238"/>
      <c r="CY502" s="238"/>
      <c r="CZ502" s="238"/>
      <c r="DA502" s="238"/>
    </row>
    <row r="503" spans="2:105">
      <c r="B503" s="226"/>
      <c r="BP503" s="82"/>
      <c r="BQ503" s="238"/>
      <c r="BR503" s="238"/>
      <c r="BS503" s="238"/>
      <c r="BT503" s="238"/>
      <c r="BU503" s="238"/>
      <c r="BV503" s="238"/>
      <c r="BW503" s="238"/>
      <c r="BX503" s="238"/>
      <c r="BY503" s="238"/>
      <c r="BZ503" s="238"/>
      <c r="CA503" s="238"/>
      <c r="CB503" s="238"/>
      <c r="CC503" s="238"/>
      <c r="CD503" s="238"/>
      <c r="CE503" s="238"/>
      <c r="CF503" s="238"/>
      <c r="CG503" s="238"/>
      <c r="CH503" s="238"/>
      <c r="CI503" s="238"/>
      <c r="CJ503" s="238"/>
      <c r="CK503" s="238"/>
      <c r="CL503" s="238"/>
      <c r="CM503" s="238"/>
      <c r="CN503" s="238"/>
      <c r="CO503" s="238"/>
      <c r="CP503" s="238"/>
      <c r="CQ503" s="238"/>
      <c r="CR503" s="238"/>
      <c r="CS503" s="238"/>
      <c r="CT503" s="238"/>
      <c r="CU503" s="238"/>
      <c r="CV503" s="238"/>
      <c r="CW503" s="238"/>
      <c r="CX503" s="238"/>
      <c r="CY503" s="238"/>
      <c r="CZ503" s="238"/>
      <c r="DA503" s="238"/>
    </row>
    <row r="504" spans="2:105">
      <c r="B504" s="226"/>
      <c r="BP504" s="82"/>
      <c r="BQ504" s="238"/>
      <c r="BR504" s="238"/>
      <c r="BS504" s="238"/>
      <c r="BT504" s="238"/>
      <c r="BU504" s="238"/>
      <c r="BV504" s="238"/>
      <c r="BW504" s="238"/>
      <c r="BX504" s="238"/>
      <c r="BY504" s="238"/>
      <c r="BZ504" s="238"/>
      <c r="CA504" s="238"/>
      <c r="CB504" s="238"/>
      <c r="CC504" s="238"/>
      <c r="CD504" s="238"/>
      <c r="CE504" s="238"/>
      <c r="CF504" s="238"/>
      <c r="CG504" s="238"/>
      <c r="CH504" s="238"/>
      <c r="CI504" s="238"/>
      <c r="CJ504" s="238"/>
      <c r="CK504" s="238"/>
      <c r="CL504" s="238"/>
      <c r="CM504" s="238"/>
      <c r="CN504" s="238"/>
      <c r="CO504" s="238"/>
      <c r="CP504" s="238"/>
      <c r="CQ504" s="238"/>
      <c r="CR504" s="238"/>
      <c r="CS504" s="238"/>
      <c r="CT504" s="238"/>
      <c r="CU504" s="238"/>
      <c r="CV504" s="238"/>
      <c r="CW504" s="238"/>
      <c r="CX504" s="238"/>
      <c r="CY504" s="238"/>
      <c r="CZ504" s="238"/>
      <c r="DA504" s="238"/>
    </row>
    <row r="505" spans="2:105">
      <c r="B505" s="226"/>
      <c r="BP505" s="82"/>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38"/>
      <c r="CN505" s="238"/>
      <c r="CO505" s="238"/>
      <c r="CP505" s="238"/>
      <c r="CQ505" s="238"/>
      <c r="CR505" s="238"/>
      <c r="CS505" s="238"/>
      <c r="CT505" s="238"/>
      <c r="CU505" s="238"/>
      <c r="CV505" s="238"/>
      <c r="CW505" s="238"/>
      <c r="CX505" s="238"/>
      <c r="CY505" s="238"/>
      <c r="CZ505" s="238"/>
      <c r="DA505" s="238"/>
    </row>
    <row r="506" spans="2:105">
      <c r="B506" s="226"/>
      <c r="BP506" s="82"/>
      <c r="BQ506" s="238"/>
      <c r="BR506" s="238"/>
      <c r="BS506" s="238"/>
      <c r="BT506" s="238"/>
      <c r="BU506" s="238"/>
      <c r="BV506" s="238"/>
      <c r="BW506" s="238"/>
      <c r="BX506" s="238"/>
      <c r="BY506" s="238"/>
      <c r="BZ506" s="238"/>
      <c r="CA506" s="238"/>
      <c r="CB506" s="238"/>
      <c r="CC506" s="238"/>
      <c r="CD506" s="238"/>
      <c r="CE506" s="238"/>
      <c r="CF506" s="238"/>
      <c r="CG506" s="238"/>
      <c r="CH506" s="238"/>
      <c r="CI506" s="238"/>
      <c r="CJ506" s="238"/>
      <c r="CK506" s="238"/>
      <c r="CL506" s="238"/>
      <c r="CM506" s="238"/>
      <c r="CN506" s="238"/>
      <c r="CO506" s="238"/>
      <c r="CP506" s="238"/>
      <c r="CQ506" s="238"/>
      <c r="CR506" s="238"/>
      <c r="CS506" s="238"/>
      <c r="CT506" s="238"/>
      <c r="CU506" s="238"/>
      <c r="CV506" s="238"/>
      <c r="CW506" s="238"/>
      <c r="CX506" s="238"/>
      <c r="CY506" s="238"/>
      <c r="CZ506" s="238"/>
      <c r="DA506" s="238"/>
    </row>
    <row r="507" spans="2:105">
      <c r="B507" s="226"/>
      <c r="BP507" s="82"/>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row>
    <row r="508" spans="2:105">
      <c r="B508" s="226"/>
      <c r="BP508" s="82"/>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row>
    <row r="509" spans="2:105">
      <c r="B509" s="226"/>
      <c r="BP509" s="82"/>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38"/>
      <c r="CN509" s="238"/>
      <c r="CO509" s="238"/>
      <c r="CP509" s="238"/>
      <c r="CQ509" s="238"/>
      <c r="CR509" s="238"/>
      <c r="CS509" s="238"/>
      <c r="CT509" s="238"/>
      <c r="CU509" s="238"/>
      <c r="CV509" s="238"/>
      <c r="CW509" s="238"/>
      <c r="CX509" s="238"/>
      <c r="CY509" s="238"/>
      <c r="CZ509" s="238"/>
      <c r="DA509" s="238"/>
    </row>
    <row r="510" spans="2:105">
      <c r="B510" s="226"/>
      <c r="BP510" s="82"/>
      <c r="BQ510" s="238"/>
      <c r="BR510" s="238"/>
      <c r="BS510" s="238"/>
      <c r="BT510" s="238"/>
      <c r="BU510" s="238"/>
      <c r="BV510" s="238"/>
      <c r="BW510" s="238"/>
      <c r="BX510" s="238"/>
      <c r="BY510" s="238"/>
      <c r="BZ510" s="238"/>
      <c r="CA510" s="238"/>
      <c r="CB510" s="238"/>
      <c r="CC510" s="238"/>
      <c r="CD510" s="238"/>
      <c r="CE510" s="238"/>
      <c r="CF510" s="238"/>
      <c r="CG510" s="238"/>
      <c r="CH510" s="238"/>
      <c r="CI510" s="238"/>
      <c r="CJ510" s="238"/>
      <c r="CK510" s="238"/>
      <c r="CL510" s="238"/>
      <c r="CM510" s="238"/>
      <c r="CN510" s="238"/>
      <c r="CO510" s="238"/>
      <c r="CP510" s="238"/>
      <c r="CQ510" s="238"/>
      <c r="CR510" s="238"/>
      <c r="CS510" s="238"/>
      <c r="CT510" s="238"/>
      <c r="CU510" s="238"/>
      <c r="CV510" s="238"/>
      <c r="CW510" s="238"/>
      <c r="CX510" s="238"/>
      <c r="CY510" s="238"/>
      <c r="CZ510" s="238"/>
      <c r="DA510" s="238"/>
    </row>
    <row r="511" spans="2:105">
      <c r="B511" s="226"/>
      <c r="BP511" s="82"/>
      <c r="BQ511" s="238"/>
      <c r="BR511" s="238"/>
      <c r="BS511" s="238"/>
      <c r="BT511" s="238"/>
      <c r="BU511" s="238"/>
      <c r="BV511" s="238"/>
      <c r="BW511" s="238"/>
      <c r="BX511" s="238"/>
      <c r="BY511" s="238"/>
      <c r="BZ511" s="238"/>
      <c r="CA511" s="238"/>
      <c r="CB511" s="238"/>
      <c r="CC511" s="238"/>
      <c r="CD511" s="238"/>
      <c r="CE511" s="238"/>
      <c r="CF511" s="238"/>
      <c r="CG511" s="238"/>
      <c r="CH511" s="238"/>
      <c r="CI511" s="238"/>
      <c r="CJ511" s="238"/>
      <c r="CK511" s="238"/>
      <c r="CL511" s="238"/>
      <c r="CM511" s="238"/>
      <c r="CN511" s="238"/>
      <c r="CO511" s="238"/>
      <c r="CP511" s="238"/>
      <c r="CQ511" s="238"/>
      <c r="CR511" s="238"/>
      <c r="CS511" s="238"/>
      <c r="CT511" s="238"/>
      <c r="CU511" s="238"/>
      <c r="CV511" s="238"/>
      <c r="CW511" s="238"/>
      <c r="CX511" s="238"/>
      <c r="CY511" s="238"/>
      <c r="CZ511" s="238"/>
      <c r="DA511" s="238"/>
    </row>
    <row r="512" spans="2:105">
      <c r="B512" s="226"/>
      <c r="BP512" s="82"/>
      <c r="BQ512" s="238"/>
      <c r="BR512" s="238"/>
      <c r="BS512" s="238"/>
      <c r="BT512" s="238"/>
      <c r="BU512" s="238"/>
      <c r="BV512" s="238"/>
      <c r="BW512" s="238"/>
      <c r="BX512" s="238"/>
      <c r="BY512" s="238"/>
      <c r="BZ512" s="238"/>
      <c r="CA512" s="238"/>
      <c r="CB512" s="238"/>
      <c r="CC512" s="238"/>
      <c r="CD512" s="238"/>
      <c r="CE512" s="238"/>
      <c r="CF512" s="238"/>
      <c r="CG512" s="238"/>
      <c r="CH512" s="238"/>
      <c r="CI512" s="238"/>
      <c r="CJ512" s="238"/>
      <c r="CK512" s="238"/>
      <c r="CL512" s="238"/>
      <c r="CM512" s="238"/>
      <c r="CN512" s="238"/>
      <c r="CO512" s="238"/>
      <c r="CP512" s="238"/>
      <c r="CQ512" s="238"/>
      <c r="CR512" s="238"/>
      <c r="CS512" s="238"/>
      <c r="CT512" s="238"/>
      <c r="CU512" s="238"/>
      <c r="CV512" s="238"/>
      <c r="CW512" s="238"/>
      <c r="CX512" s="238"/>
      <c r="CY512" s="238"/>
      <c r="CZ512" s="238"/>
      <c r="DA512" s="238"/>
    </row>
    <row r="513" spans="2:105">
      <c r="B513" s="226"/>
      <c r="BP513" s="82"/>
      <c r="BQ513" s="238"/>
      <c r="BR513" s="238"/>
      <c r="BS513" s="238"/>
      <c r="BT513" s="238"/>
      <c r="BU513" s="238"/>
      <c r="BV513" s="238"/>
      <c r="BW513" s="238"/>
      <c r="BX513" s="238"/>
      <c r="BY513" s="238"/>
      <c r="BZ513" s="238"/>
      <c r="CA513" s="238"/>
      <c r="CB513" s="238"/>
      <c r="CC513" s="238"/>
      <c r="CD513" s="238"/>
      <c r="CE513" s="238"/>
      <c r="CF513" s="238"/>
      <c r="CG513" s="238"/>
      <c r="CH513" s="238"/>
      <c r="CI513" s="238"/>
      <c r="CJ513" s="238"/>
      <c r="CK513" s="238"/>
      <c r="CL513" s="238"/>
      <c r="CM513" s="238"/>
      <c r="CN513" s="238"/>
      <c r="CO513" s="238"/>
      <c r="CP513" s="238"/>
      <c r="CQ513" s="238"/>
      <c r="CR513" s="238"/>
      <c r="CS513" s="238"/>
      <c r="CT513" s="238"/>
      <c r="CU513" s="238"/>
      <c r="CV513" s="238"/>
      <c r="CW513" s="238"/>
      <c r="CX513" s="238"/>
      <c r="CY513" s="238"/>
      <c r="CZ513" s="238"/>
      <c r="DA513" s="238"/>
    </row>
    <row r="514" spans="2:105">
      <c r="B514" s="226"/>
      <c r="BP514" s="82"/>
      <c r="BQ514" s="238"/>
      <c r="BR514" s="238"/>
      <c r="BS514" s="238"/>
      <c r="BT514" s="238"/>
      <c r="BU514" s="238"/>
      <c r="BV514" s="238"/>
      <c r="BW514" s="238"/>
      <c r="BX514" s="238"/>
      <c r="BY514" s="238"/>
      <c r="BZ514" s="238"/>
      <c r="CA514" s="238"/>
      <c r="CB514" s="238"/>
      <c r="CC514" s="238"/>
      <c r="CD514" s="238"/>
      <c r="CE514" s="238"/>
      <c r="CF514" s="238"/>
      <c r="CG514" s="238"/>
      <c r="CH514" s="238"/>
      <c r="CI514" s="238"/>
      <c r="CJ514" s="238"/>
      <c r="CK514" s="238"/>
      <c r="CL514" s="238"/>
      <c r="CM514" s="238"/>
      <c r="CN514" s="238"/>
      <c r="CO514" s="238"/>
      <c r="CP514" s="238"/>
      <c r="CQ514" s="238"/>
      <c r="CR514" s="238"/>
      <c r="CS514" s="238"/>
      <c r="CT514" s="238"/>
      <c r="CU514" s="238"/>
      <c r="CV514" s="238"/>
      <c r="CW514" s="238"/>
      <c r="CX514" s="238"/>
      <c r="CY514" s="238"/>
      <c r="CZ514" s="238"/>
      <c r="DA514" s="238"/>
    </row>
    <row r="515" spans="2:105">
      <c r="B515" s="226"/>
      <c r="BP515" s="82"/>
      <c r="BQ515" s="238"/>
      <c r="BR515" s="238"/>
      <c r="BS515" s="238"/>
      <c r="BT515" s="238"/>
      <c r="BU515" s="238"/>
      <c r="BV515" s="238"/>
      <c r="BW515" s="238"/>
      <c r="BX515" s="238"/>
      <c r="BY515" s="238"/>
      <c r="BZ515" s="238"/>
      <c r="CA515" s="238"/>
      <c r="CB515" s="238"/>
      <c r="CC515" s="238"/>
      <c r="CD515" s="238"/>
      <c r="CE515" s="238"/>
      <c r="CF515" s="238"/>
      <c r="CG515" s="238"/>
      <c r="CH515" s="238"/>
      <c r="CI515" s="238"/>
      <c r="CJ515" s="238"/>
      <c r="CK515" s="238"/>
      <c r="CL515" s="238"/>
      <c r="CM515" s="238"/>
      <c r="CN515" s="238"/>
      <c r="CO515" s="238"/>
      <c r="CP515" s="238"/>
      <c r="CQ515" s="238"/>
      <c r="CR515" s="238"/>
      <c r="CS515" s="238"/>
      <c r="CT515" s="238"/>
      <c r="CU515" s="238"/>
      <c r="CV515" s="238"/>
      <c r="CW515" s="238"/>
      <c r="CX515" s="238"/>
      <c r="CY515" s="238"/>
      <c r="CZ515" s="238"/>
      <c r="DA515" s="238"/>
    </row>
    <row r="516" spans="2:105">
      <c r="B516" s="226"/>
      <c r="BP516" s="82"/>
      <c r="BQ516" s="238"/>
      <c r="BR516" s="238"/>
      <c r="BS516" s="238"/>
      <c r="BT516" s="238"/>
      <c r="BU516" s="238"/>
      <c r="BV516" s="238"/>
      <c r="BW516" s="238"/>
      <c r="BX516" s="238"/>
      <c r="BY516" s="238"/>
      <c r="BZ516" s="238"/>
      <c r="CA516" s="238"/>
      <c r="CB516" s="238"/>
      <c r="CC516" s="238"/>
      <c r="CD516" s="238"/>
      <c r="CE516" s="238"/>
      <c r="CF516" s="238"/>
      <c r="CG516" s="238"/>
      <c r="CH516" s="238"/>
      <c r="CI516" s="238"/>
      <c r="CJ516" s="238"/>
      <c r="CK516" s="238"/>
      <c r="CL516" s="238"/>
      <c r="CM516" s="238"/>
      <c r="CN516" s="238"/>
      <c r="CO516" s="238"/>
      <c r="CP516" s="238"/>
      <c r="CQ516" s="238"/>
      <c r="CR516" s="238"/>
      <c r="CS516" s="238"/>
      <c r="CT516" s="238"/>
      <c r="CU516" s="238"/>
      <c r="CV516" s="238"/>
      <c r="CW516" s="238"/>
      <c r="CX516" s="238"/>
      <c r="CY516" s="238"/>
      <c r="CZ516" s="238"/>
      <c r="DA516" s="238"/>
    </row>
    <row r="517" spans="2:105">
      <c r="B517" s="226"/>
      <c r="BP517" s="82"/>
      <c r="BQ517" s="238"/>
      <c r="BR517" s="238"/>
      <c r="BS517" s="238"/>
      <c r="BT517" s="238"/>
      <c r="BU517" s="238"/>
      <c r="BV517" s="238"/>
      <c r="BW517" s="238"/>
      <c r="BX517" s="238"/>
      <c r="BY517" s="238"/>
      <c r="BZ517" s="238"/>
      <c r="CA517" s="238"/>
      <c r="CB517" s="238"/>
      <c r="CC517" s="238"/>
      <c r="CD517" s="238"/>
      <c r="CE517" s="238"/>
      <c r="CF517" s="238"/>
      <c r="CG517" s="238"/>
      <c r="CH517" s="238"/>
      <c r="CI517" s="238"/>
      <c r="CJ517" s="238"/>
      <c r="CK517" s="238"/>
      <c r="CL517" s="238"/>
      <c r="CM517" s="238"/>
      <c r="CN517" s="238"/>
      <c r="CO517" s="238"/>
      <c r="CP517" s="238"/>
      <c r="CQ517" s="238"/>
      <c r="CR517" s="238"/>
      <c r="CS517" s="238"/>
      <c r="CT517" s="238"/>
      <c r="CU517" s="238"/>
      <c r="CV517" s="238"/>
      <c r="CW517" s="238"/>
      <c r="CX517" s="238"/>
      <c r="CY517" s="238"/>
      <c r="CZ517" s="238"/>
      <c r="DA517" s="238"/>
    </row>
    <row r="518" spans="2:105">
      <c r="B518" s="226"/>
      <c r="BP518" s="82"/>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row>
    <row r="519" spans="2:105">
      <c r="B519" s="226"/>
      <c r="BP519" s="82"/>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row>
    <row r="520" spans="2:105">
      <c r="B520" s="226"/>
      <c r="BP520" s="82"/>
      <c r="BQ520" s="238"/>
      <c r="BR520" s="238"/>
      <c r="BS520" s="238"/>
      <c r="BT520" s="238"/>
      <c r="BU520" s="238"/>
      <c r="BV520" s="238"/>
      <c r="BW520" s="238"/>
      <c r="BX520" s="238"/>
      <c r="BY520" s="238"/>
      <c r="BZ520" s="238"/>
      <c r="CA520" s="238"/>
      <c r="CB520" s="238"/>
      <c r="CC520" s="238"/>
      <c r="CD520" s="238"/>
      <c r="CE520" s="238"/>
      <c r="CF520" s="238"/>
      <c r="CG520" s="238"/>
      <c r="CH520" s="238"/>
      <c r="CI520" s="238"/>
      <c r="CJ520" s="238"/>
      <c r="CK520" s="238"/>
      <c r="CL520" s="238"/>
      <c r="CM520" s="238"/>
      <c r="CN520" s="238"/>
      <c r="CO520" s="238"/>
      <c r="CP520" s="238"/>
      <c r="CQ520" s="238"/>
      <c r="CR520" s="238"/>
      <c r="CS520" s="238"/>
      <c r="CT520" s="238"/>
      <c r="CU520" s="238"/>
      <c r="CV520" s="238"/>
      <c r="CW520" s="238"/>
      <c r="CX520" s="238"/>
      <c r="CY520" s="238"/>
      <c r="CZ520" s="238"/>
      <c r="DA520" s="238"/>
    </row>
    <row r="521" spans="2:105">
      <c r="B521" s="226"/>
      <c r="BP521" s="82"/>
      <c r="BQ521" s="238"/>
      <c r="BR521" s="238"/>
      <c r="BS521" s="238"/>
      <c r="BT521" s="238"/>
      <c r="BU521" s="238"/>
      <c r="BV521" s="238"/>
      <c r="BW521" s="238"/>
      <c r="BX521" s="238"/>
      <c r="BY521" s="238"/>
      <c r="BZ521" s="238"/>
      <c r="CA521" s="238"/>
      <c r="CB521" s="238"/>
      <c r="CC521" s="238"/>
      <c r="CD521" s="238"/>
      <c r="CE521" s="238"/>
      <c r="CF521" s="238"/>
      <c r="CG521" s="238"/>
      <c r="CH521" s="238"/>
      <c r="CI521" s="238"/>
      <c r="CJ521" s="238"/>
      <c r="CK521" s="238"/>
      <c r="CL521" s="238"/>
      <c r="CM521" s="238"/>
      <c r="CN521" s="238"/>
      <c r="CO521" s="238"/>
      <c r="CP521" s="238"/>
      <c r="CQ521" s="238"/>
      <c r="CR521" s="238"/>
      <c r="CS521" s="238"/>
      <c r="CT521" s="238"/>
      <c r="CU521" s="238"/>
      <c r="CV521" s="238"/>
      <c r="CW521" s="238"/>
      <c r="CX521" s="238"/>
      <c r="CY521" s="238"/>
      <c r="CZ521" s="238"/>
      <c r="DA521" s="238"/>
    </row>
    <row r="522" spans="2:105">
      <c r="B522" s="226"/>
      <c r="BP522" s="82"/>
      <c r="BQ522" s="238"/>
      <c r="BR522" s="238"/>
      <c r="BS522" s="238"/>
      <c r="BT522" s="238"/>
      <c r="BU522" s="238"/>
      <c r="BV522" s="238"/>
      <c r="BW522" s="238"/>
      <c r="BX522" s="238"/>
      <c r="BY522" s="238"/>
      <c r="BZ522" s="238"/>
      <c r="CA522" s="238"/>
      <c r="CB522" s="238"/>
      <c r="CC522" s="238"/>
      <c r="CD522" s="238"/>
      <c r="CE522" s="238"/>
      <c r="CF522" s="238"/>
      <c r="CG522" s="238"/>
      <c r="CH522" s="238"/>
      <c r="CI522" s="238"/>
      <c r="CJ522" s="238"/>
      <c r="CK522" s="238"/>
      <c r="CL522" s="238"/>
      <c r="CM522" s="238"/>
      <c r="CN522" s="238"/>
      <c r="CO522" s="238"/>
      <c r="CP522" s="238"/>
      <c r="CQ522" s="238"/>
      <c r="CR522" s="238"/>
      <c r="CS522" s="238"/>
      <c r="CT522" s="238"/>
      <c r="CU522" s="238"/>
      <c r="CV522" s="238"/>
      <c r="CW522" s="238"/>
      <c r="CX522" s="238"/>
      <c r="CY522" s="238"/>
      <c r="CZ522" s="238"/>
      <c r="DA522" s="238"/>
    </row>
    <row r="523" spans="2:105">
      <c r="B523" s="226"/>
      <c r="BP523" s="82"/>
      <c r="BQ523" s="238"/>
      <c r="BR523" s="238"/>
      <c r="BS523" s="238"/>
      <c r="BT523" s="238"/>
      <c r="BU523" s="238"/>
      <c r="BV523" s="238"/>
      <c r="BW523" s="238"/>
      <c r="BX523" s="238"/>
      <c r="BY523" s="238"/>
      <c r="BZ523" s="238"/>
      <c r="CA523" s="238"/>
      <c r="CB523" s="238"/>
      <c r="CC523" s="238"/>
      <c r="CD523" s="238"/>
      <c r="CE523" s="238"/>
      <c r="CF523" s="238"/>
      <c r="CG523" s="238"/>
      <c r="CH523" s="238"/>
      <c r="CI523" s="238"/>
      <c r="CJ523" s="238"/>
      <c r="CK523" s="238"/>
      <c r="CL523" s="238"/>
      <c r="CM523" s="238"/>
      <c r="CN523" s="238"/>
      <c r="CO523" s="238"/>
      <c r="CP523" s="238"/>
      <c r="CQ523" s="238"/>
      <c r="CR523" s="238"/>
      <c r="CS523" s="238"/>
      <c r="CT523" s="238"/>
      <c r="CU523" s="238"/>
      <c r="CV523" s="238"/>
      <c r="CW523" s="238"/>
      <c r="CX523" s="238"/>
      <c r="CY523" s="238"/>
      <c r="CZ523" s="238"/>
      <c r="DA523" s="238"/>
    </row>
    <row r="524" spans="2:105">
      <c r="B524" s="226"/>
      <c r="BP524" s="82"/>
      <c r="BQ524" s="238"/>
      <c r="BR524" s="238"/>
      <c r="BS524" s="238"/>
      <c r="BT524" s="238"/>
      <c r="BU524" s="238"/>
      <c r="BV524" s="238"/>
      <c r="BW524" s="238"/>
      <c r="BX524" s="238"/>
      <c r="BY524" s="238"/>
      <c r="BZ524" s="238"/>
      <c r="CA524" s="238"/>
      <c r="CB524" s="238"/>
      <c r="CC524" s="238"/>
      <c r="CD524" s="238"/>
      <c r="CE524" s="238"/>
      <c r="CF524" s="238"/>
      <c r="CG524" s="238"/>
      <c r="CH524" s="238"/>
      <c r="CI524" s="238"/>
      <c r="CJ524" s="238"/>
      <c r="CK524" s="238"/>
      <c r="CL524" s="238"/>
      <c r="CM524" s="238"/>
      <c r="CN524" s="238"/>
      <c r="CO524" s="238"/>
      <c r="CP524" s="238"/>
      <c r="CQ524" s="238"/>
      <c r="CR524" s="238"/>
      <c r="CS524" s="238"/>
      <c r="CT524" s="238"/>
      <c r="CU524" s="238"/>
      <c r="CV524" s="238"/>
      <c r="CW524" s="238"/>
      <c r="CX524" s="238"/>
      <c r="CY524" s="238"/>
      <c r="CZ524" s="238"/>
      <c r="DA524" s="238"/>
    </row>
    <row r="525" spans="2:105">
      <c r="B525" s="226"/>
      <c r="BP525" s="82"/>
      <c r="BQ525" s="238"/>
      <c r="BR525" s="238"/>
      <c r="BS525" s="238"/>
      <c r="BT525" s="238"/>
      <c r="BU525" s="238"/>
      <c r="BV525" s="238"/>
      <c r="BW525" s="238"/>
      <c r="BX525" s="238"/>
      <c r="BY525" s="238"/>
      <c r="BZ525" s="238"/>
      <c r="CA525" s="238"/>
      <c r="CB525" s="238"/>
      <c r="CC525" s="238"/>
      <c r="CD525" s="238"/>
      <c r="CE525" s="238"/>
      <c r="CF525" s="238"/>
      <c r="CG525" s="238"/>
      <c r="CH525" s="238"/>
      <c r="CI525" s="238"/>
      <c r="CJ525" s="238"/>
      <c r="CK525" s="238"/>
      <c r="CL525" s="238"/>
      <c r="CM525" s="238"/>
      <c r="CN525" s="238"/>
      <c r="CO525" s="238"/>
      <c r="CP525" s="238"/>
      <c r="CQ525" s="238"/>
      <c r="CR525" s="238"/>
      <c r="CS525" s="238"/>
      <c r="CT525" s="238"/>
      <c r="CU525" s="238"/>
      <c r="CV525" s="238"/>
      <c r="CW525" s="238"/>
      <c r="CX525" s="238"/>
      <c r="CY525" s="238"/>
      <c r="CZ525" s="238"/>
      <c r="DA525" s="238"/>
    </row>
    <row r="526" spans="2:105">
      <c r="B526" s="226"/>
      <c r="BP526" s="82"/>
      <c r="BQ526" s="238"/>
      <c r="BR526" s="238"/>
      <c r="BS526" s="238"/>
      <c r="BT526" s="238"/>
      <c r="BU526" s="238"/>
      <c r="BV526" s="238"/>
      <c r="BW526" s="238"/>
      <c r="BX526" s="238"/>
      <c r="BY526" s="238"/>
      <c r="BZ526" s="238"/>
      <c r="CA526" s="238"/>
      <c r="CB526" s="238"/>
      <c r="CC526" s="238"/>
      <c r="CD526" s="238"/>
      <c r="CE526" s="238"/>
      <c r="CF526" s="238"/>
      <c r="CG526" s="238"/>
      <c r="CH526" s="238"/>
      <c r="CI526" s="238"/>
      <c r="CJ526" s="238"/>
      <c r="CK526" s="238"/>
      <c r="CL526" s="238"/>
      <c r="CM526" s="238"/>
      <c r="CN526" s="238"/>
      <c r="CO526" s="238"/>
      <c r="CP526" s="238"/>
      <c r="CQ526" s="238"/>
      <c r="CR526" s="238"/>
      <c r="CS526" s="238"/>
      <c r="CT526" s="238"/>
      <c r="CU526" s="238"/>
      <c r="CV526" s="238"/>
      <c r="CW526" s="238"/>
      <c r="CX526" s="238"/>
      <c r="CY526" s="238"/>
      <c r="CZ526" s="238"/>
      <c r="DA526" s="238"/>
    </row>
    <row r="527" spans="2:105">
      <c r="B527" s="226"/>
      <c r="BP527" s="82"/>
      <c r="BQ527" s="238"/>
      <c r="BR527" s="238"/>
      <c r="BS527" s="238"/>
      <c r="BT527" s="238"/>
      <c r="BU527" s="238"/>
      <c r="BV527" s="238"/>
      <c r="BW527" s="238"/>
      <c r="BX527" s="238"/>
      <c r="BY527" s="238"/>
      <c r="BZ527" s="238"/>
      <c r="CA527" s="238"/>
      <c r="CB527" s="238"/>
      <c r="CC527" s="238"/>
      <c r="CD527" s="238"/>
      <c r="CE527" s="238"/>
      <c r="CF527" s="238"/>
      <c r="CG527" s="238"/>
      <c r="CH527" s="238"/>
      <c r="CI527" s="238"/>
      <c r="CJ527" s="238"/>
      <c r="CK527" s="238"/>
      <c r="CL527" s="238"/>
      <c r="CM527" s="238"/>
      <c r="CN527" s="238"/>
      <c r="CO527" s="238"/>
      <c r="CP527" s="238"/>
      <c r="CQ527" s="238"/>
      <c r="CR527" s="238"/>
      <c r="CS527" s="238"/>
      <c r="CT527" s="238"/>
      <c r="CU527" s="238"/>
      <c r="CV527" s="238"/>
      <c r="CW527" s="238"/>
      <c r="CX527" s="238"/>
      <c r="CY527" s="238"/>
      <c r="CZ527" s="238"/>
      <c r="DA527" s="238"/>
    </row>
    <row r="528" spans="2:105">
      <c r="B528" s="226"/>
      <c r="BP528" s="82"/>
      <c r="BQ528" s="238"/>
      <c r="BR528" s="238"/>
      <c r="BS528" s="238"/>
      <c r="BT528" s="238"/>
      <c r="BU528" s="238"/>
      <c r="BV528" s="238"/>
      <c r="BW528" s="238"/>
      <c r="BX528" s="238"/>
      <c r="BY528" s="238"/>
      <c r="BZ528" s="238"/>
      <c r="CA528" s="238"/>
      <c r="CB528" s="238"/>
      <c r="CC528" s="238"/>
      <c r="CD528" s="238"/>
      <c r="CE528" s="238"/>
      <c r="CF528" s="238"/>
      <c r="CG528" s="238"/>
      <c r="CH528" s="238"/>
      <c r="CI528" s="238"/>
      <c r="CJ528" s="238"/>
      <c r="CK528" s="238"/>
      <c r="CL528" s="238"/>
      <c r="CM528" s="238"/>
      <c r="CN528" s="238"/>
      <c r="CO528" s="238"/>
      <c r="CP528" s="238"/>
      <c r="CQ528" s="238"/>
      <c r="CR528" s="238"/>
      <c r="CS528" s="238"/>
      <c r="CT528" s="238"/>
      <c r="CU528" s="238"/>
      <c r="CV528" s="238"/>
      <c r="CW528" s="238"/>
      <c r="CX528" s="238"/>
      <c r="CY528" s="238"/>
      <c r="CZ528" s="238"/>
      <c r="DA528" s="238"/>
    </row>
    <row r="529" spans="2:105">
      <c r="B529" s="226"/>
      <c r="BP529" s="82"/>
      <c r="BQ529" s="238"/>
      <c r="BR529" s="238"/>
      <c r="BS529" s="238"/>
      <c r="BT529" s="238"/>
      <c r="BU529" s="238"/>
      <c r="BV529" s="238"/>
      <c r="BW529" s="238"/>
      <c r="BX529" s="238"/>
      <c r="BY529" s="238"/>
      <c r="BZ529" s="238"/>
      <c r="CA529" s="238"/>
      <c r="CB529" s="238"/>
      <c r="CC529" s="238"/>
      <c r="CD529" s="238"/>
      <c r="CE529" s="238"/>
      <c r="CF529" s="238"/>
      <c r="CG529" s="238"/>
      <c r="CH529" s="238"/>
      <c r="CI529" s="238"/>
      <c r="CJ529" s="238"/>
      <c r="CK529" s="238"/>
      <c r="CL529" s="238"/>
      <c r="CM529" s="238"/>
      <c r="CN529" s="238"/>
      <c r="CO529" s="238"/>
      <c r="CP529" s="238"/>
      <c r="CQ529" s="238"/>
      <c r="CR529" s="238"/>
      <c r="CS529" s="238"/>
      <c r="CT529" s="238"/>
      <c r="CU529" s="238"/>
      <c r="CV529" s="238"/>
      <c r="CW529" s="238"/>
      <c r="CX529" s="238"/>
      <c r="CY529" s="238"/>
      <c r="CZ529" s="238"/>
      <c r="DA529" s="238"/>
    </row>
    <row r="530" spans="2:105">
      <c r="B530" s="226"/>
      <c r="BP530" s="82"/>
      <c r="BQ530" s="238"/>
      <c r="BR530" s="238"/>
      <c r="BS530" s="238"/>
      <c r="BT530" s="238"/>
      <c r="BU530" s="238"/>
      <c r="BV530" s="238"/>
      <c r="BW530" s="238"/>
      <c r="BX530" s="238"/>
      <c r="BY530" s="238"/>
      <c r="BZ530" s="238"/>
      <c r="CA530" s="238"/>
      <c r="CB530" s="238"/>
      <c r="CC530" s="238"/>
      <c r="CD530" s="238"/>
      <c r="CE530" s="238"/>
      <c r="CF530" s="238"/>
      <c r="CG530" s="238"/>
      <c r="CH530" s="238"/>
      <c r="CI530" s="238"/>
      <c r="CJ530" s="238"/>
      <c r="CK530" s="238"/>
      <c r="CL530" s="238"/>
      <c r="CM530" s="238"/>
      <c r="CN530" s="238"/>
      <c r="CO530" s="238"/>
      <c r="CP530" s="238"/>
      <c r="CQ530" s="238"/>
      <c r="CR530" s="238"/>
      <c r="CS530" s="238"/>
      <c r="CT530" s="238"/>
      <c r="CU530" s="238"/>
      <c r="CV530" s="238"/>
      <c r="CW530" s="238"/>
      <c r="CX530" s="238"/>
      <c r="CY530" s="238"/>
      <c r="CZ530" s="238"/>
      <c r="DA530" s="238"/>
    </row>
    <row r="531" spans="2:105">
      <c r="B531" s="226"/>
      <c r="BP531" s="82"/>
      <c r="BQ531" s="238"/>
      <c r="BR531" s="238"/>
      <c r="BS531" s="238"/>
      <c r="BT531" s="238"/>
      <c r="BU531" s="238"/>
      <c r="BV531" s="238"/>
      <c r="BW531" s="238"/>
      <c r="BX531" s="238"/>
      <c r="BY531" s="238"/>
      <c r="BZ531" s="238"/>
      <c r="CA531" s="238"/>
      <c r="CB531" s="238"/>
      <c r="CC531" s="238"/>
      <c r="CD531" s="238"/>
      <c r="CE531" s="238"/>
      <c r="CF531" s="238"/>
      <c r="CG531" s="238"/>
      <c r="CH531" s="238"/>
      <c r="CI531" s="238"/>
      <c r="CJ531" s="238"/>
      <c r="CK531" s="238"/>
      <c r="CL531" s="238"/>
      <c r="CM531" s="238"/>
      <c r="CN531" s="238"/>
      <c r="CO531" s="238"/>
      <c r="CP531" s="238"/>
      <c r="CQ531" s="238"/>
      <c r="CR531" s="238"/>
      <c r="CS531" s="238"/>
      <c r="CT531" s="238"/>
      <c r="CU531" s="238"/>
      <c r="CV531" s="238"/>
      <c r="CW531" s="238"/>
      <c r="CX531" s="238"/>
      <c r="CY531" s="238"/>
      <c r="CZ531" s="238"/>
      <c r="DA531" s="238"/>
    </row>
    <row r="532" spans="2:105">
      <c r="B532" s="226"/>
      <c r="BP532" s="82"/>
      <c r="BQ532" s="238"/>
      <c r="BR532" s="238"/>
      <c r="BS532" s="238"/>
      <c r="BT532" s="238"/>
      <c r="BU532" s="238"/>
      <c r="BV532" s="238"/>
      <c r="BW532" s="238"/>
      <c r="BX532" s="238"/>
      <c r="BY532" s="238"/>
      <c r="BZ532" s="238"/>
      <c r="CA532" s="238"/>
      <c r="CB532" s="238"/>
      <c r="CC532" s="238"/>
      <c r="CD532" s="238"/>
      <c r="CE532" s="238"/>
      <c r="CF532" s="238"/>
      <c r="CG532" s="238"/>
      <c r="CH532" s="238"/>
      <c r="CI532" s="238"/>
      <c r="CJ532" s="238"/>
      <c r="CK532" s="238"/>
      <c r="CL532" s="238"/>
      <c r="CM532" s="238"/>
      <c r="CN532" s="238"/>
      <c r="CO532" s="238"/>
      <c r="CP532" s="238"/>
      <c r="CQ532" s="238"/>
      <c r="CR532" s="238"/>
      <c r="CS532" s="238"/>
      <c r="CT532" s="238"/>
      <c r="CU532" s="238"/>
      <c r="CV532" s="238"/>
      <c r="CW532" s="238"/>
      <c r="CX532" s="238"/>
      <c r="CY532" s="238"/>
      <c r="CZ532" s="238"/>
      <c r="DA532" s="238"/>
    </row>
    <row r="533" spans="2:105">
      <c r="B533" s="226"/>
      <c r="BP533" s="82"/>
      <c r="BQ533" s="238"/>
      <c r="BR533" s="238"/>
      <c r="BS533" s="238"/>
      <c r="BT533" s="238"/>
      <c r="BU533" s="238"/>
      <c r="BV533" s="238"/>
      <c r="BW533" s="238"/>
      <c r="BX533" s="238"/>
      <c r="BY533" s="238"/>
      <c r="BZ533" s="238"/>
      <c r="CA533" s="238"/>
      <c r="CB533" s="238"/>
      <c r="CC533" s="238"/>
      <c r="CD533" s="238"/>
      <c r="CE533" s="238"/>
      <c r="CF533" s="238"/>
      <c r="CG533" s="238"/>
      <c r="CH533" s="238"/>
      <c r="CI533" s="238"/>
      <c r="CJ533" s="238"/>
      <c r="CK533" s="238"/>
      <c r="CL533" s="238"/>
      <c r="CM533" s="238"/>
      <c r="CN533" s="238"/>
      <c r="CO533" s="238"/>
      <c r="CP533" s="238"/>
      <c r="CQ533" s="238"/>
      <c r="CR533" s="238"/>
      <c r="CS533" s="238"/>
      <c r="CT533" s="238"/>
      <c r="CU533" s="238"/>
      <c r="CV533" s="238"/>
      <c r="CW533" s="238"/>
      <c r="CX533" s="238"/>
      <c r="CY533" s="238"/>
      <c r="CZ533" s="238"/>
      <c r="DA533" s="238"/>
    </row>
    <row r="534" spans="2:105">
      <c r="B534" s="226"/>
      <c r="BP534" s="82"/>
      <c r="BQ534" s="238"/>
      <c r="BR534" s="238"/>
      <c r="BS534" s="238"/>
      <c r="BT534" s="238"/>
      <c r="BU534" s="238"/>
      <c r="BV534" s="238"/>
      <c r="BW534" s="238"/>
      <c r="BX534" s="238"/>
      <c r="BY534" s="238"/>
      <c r="BZ534" s="238"/>
      <c r="CA534" s="238"/>
      <c r="CB534" s="238"/>
      <c r="CC534" s="238"/>
      <c r="CD534" s="238"/>
      <c r="CE534" s="238"/>
      <c r="CF534" s="238"/>
      <c r="CG534" s="238"/>
      <c r="CH534" s="238"/>
      <c r="CI534" s="238"/>
      <c r="CJ534" s="238"/>
      <c r="CK534" s="238"/>
      <c r="CL534" s="238"/>
      <c r="CM534" s="238"/>
      <c r="CN534" s="238"/>
      <c r="CO534" s="238"/>
      <c r="CP534" s="238"/>
      <c r="CQ534" s="238"/>
      <c r="CR534" s="238"/>
      <c r="CS534" s="238"/>
      <c r="CT534" s="238"/>
      <c r="CU534" s="238"/>
      <c r="CV534" s="238"/>
      <c r="CW534" s="238"/>
      <c r="CX534" s="238"/>
      <c r="CY534" s="238"/>
      <c r="CZ534" s="238"/>
      <c r="DA534" s="238"/>
    </row>
    <row r="535" spans="2:105">
      <c r="B535" s="226"/>
      <c r="BP535" s="82"/>
      <c r="BQ535" s="238"/>
      <c r="BR535" s="238"/>
      <c r="BS535" s="238"/>
      <c r="BT535" s="238"/>
      <c r="BU535" s="238"/>
      <c r="BV535" s="238"/>
      <c r="BW535" s="238"/>
      <c r="BX535" s="238"/>
      <c r="BY535" s="238"/>
      <c r="BZ535" s="238"/>
      <c r="CA535" s="238"/>
      <c r="CB535" s="238"/>
      <c r="CC535" s="238"/>
      <c r="CD535" s="238"/>
      <c r="CE535" s="238"/>
      <c r="CF535" s="238"/>
      <c r="CG535" s="238"/>
      <c r="CH535" s="238"/>
      <c r="CI535" s="238"/>
      <c r="CJ535" s="238"/>
      <c r="CK535" s="238"/>
      <c r="CL535" s="238"/>
      <c r="CM535" s="238"/>
      <c r="CN535" s="238"/>
      <c r="CO535" s="238"/>
      <c r="CP535" s="238"/>
      <c r="CQ535" s="238"/>
      <c r="CR535" s="238"/>
      <c r="CS535" s="238"/>
      <c r="CT535" s="238"/>
      <c r="CU535" s="238"/>
      <c r="CV535" s="238"/>
      <c r="CW535" s="238"/>
      <c r="CX535" s="238"/>
      <c r="CY535" s="238"/>
      <c r="CZ535" s="238"/>
      <c r="DA535" s="238"/>
    </row>
    <row r="536" spans="2:105">
      <c r="B536" s="226"/>
      <c r="BP536" s="82"/>
      <c r="BQ536" s="238"/>
      <c r="BR536" s="238"/>
      <c r="BS536" s="238"/>
      <c r="BT536" s="238"/>
      <c r="BU536" s="238"/>
      <c r="BV536" s="238"/>
      <c r="BW536" s="238"/>
      <c r="BX536" s="238"/>
      <c r="BY536" s="238"/>
      <c r="BZ536" s="238"/>
      <c r="CA536" s="238"/>
      <c r="CB536" s="238"/>
      <c r="CC536" s="238"/>
      <c r="CD536" s="238"/>
      <c r="CE536" s="238"/>
      <c r="CF536" s="238"/>
      <c r="CG536" s="238"/>
      <c r="CH536" s="238"/>
      <c r="CI536" s="238"/>
      <c r="CJ536" s="238"/>
      <c r="CK536" s="238"/>
      <c r="CL536" s="238"/>
      <c r="CM536" s="238"/>
      <c r="CN536" s="238"/>
      <c r="CO536" s="238"/>
      <c r="CP536" s="238"/>
      <c r="CQ536" s="238"/>
      <c r="CR536" s="238"/>
      <c r="CS536" s="238"/>
      <c r="CT536" s="238"/>
      <c r="CU536" s="238"/>
      <c r="CV536" s="238"/>
      <c r="CW536" s="238"/>
      <c r="CX536" s="238"/>
      <c r="CY536" s="238"/>
      <c r="CZ536" s="238"/>
      <c r="DA536" s="238"/>
    </row>
    <row r="537" spans="2:105">
      <c r="B537" s="226"/>
      <c r="BP537" s="82"/>
      <c r="BQ537" s="238"/>
      <c r="BR537" s="238"/>
      <c r="BS537" s="238"/>
      <c r="BT537" s="238"/>
      <c r="BU537" s="238"/>
      <c r="BV537" s="238"/>
      <c r="BW537" s="238"/>
      <c r="BX537" s="238"/>
      <c r="BY537" s="238"/>
      <c r="BZ537" s="238"/>
      <c r="CA537" s="238"/>
      <c r="CB537" s="238"/>
      <c r="CC537" s="238"/>
      <c r="CD537" s="238"/>
      <c r="CE537" s="238"/>
      <c r="CF537" s="238"/>
      <c r="CG537" s="238"/>
      <c r="CH537" s="238"/>
      <c r="CI537" s="238"/>
      <c r="CJ537" s="238"/>
      <c r="CK537" s="238"/>
      <c r="CL537" s="238"/>
      <c r="CM537" s="238"/>
      <c r="CN537" s="238"/>
      <c r="CO537" s="238"/>
      <c r="CP537" s="238"/>
      <c r="CQ537" s="238"/>
      <c r="CR537" s="238"/>
      <c r="CS537" s="238"/>
      <c r="CT537" s="238"/>
      <c r="CU537" s="238"/>
      <c r="CV537" s="238"/>
      <c r="CW537" s="238"/>
      <c r="CX537" s="238"/>
      <c r="CY537" s="238"/>
      <c r="CZ537" s="238"/>
      <c r="DA537" s="238"/>
    </row>
    <row r="538" spans="2:105">
      <c r="B538" s="226"/>
      <c r="BP538" s="82"/>
      <c r="BQ538" s="238"/>
      <c r="BR538" s="238"/>
      <c r="BS538" s="238"/>
      <c r="BT538" s="238"/>
      <c r="BU538" s="238"/>
      <c r="BV538" s="238"/>
      <c r="BW538" s="238"/>
      <c r="BX538" s="238"/>
      <c r="BY538" s="238"/>
      <c r="BZ538" s="238"/>
      <c r="CA538" s="238"/>
      <c r="CB538" s="238"/>
      <c r="CC538" s="238"/>
      <c r="CD538" s="238"/>
      <c r="CE538" s="238"/>
      <c r="CF538" s="238"/>
      <c r="CG538" s="238"/>
      <c r="CH538" s="238"/>
      <c r="CI538" s="238"/>
      <c r="CJ538" s="238"/>
      <c r="CK538" s="238"/>
      <c r="CL538" s="238"/>
      <c r="CM538" s="238"/>
      <c r="CN538" s="238"/>
      <c r="CO538" s="238"/>
      <c r="CP538" s="238"/>
      <c r="CQ538" s="238"/>
      <c r="CR538" s="238"/>
      <c r="CS538" s="238"/>
      <c r="CT538" s="238"/>
      <c r="CU538" s="238"/>
      <c r="CV538" s="238"/>
      <c r="CW538" s="238"/>
      <c r="CX538" s="238"/>
      <c r="CY538" s="238"/>
      <c r="CZ538" s="238"/>
      <c r="DA538" s="238"/>
    </row>
    <row r="539" spans="2:105">
      <c r="B539" s="226"/>
      <c r="BP539" s="82"/>
      <c r="BQ539" s="238"/>
      <c r="BR539" s="238"/>
      <c r="BS539" s="238"/>
      <c r="BT539" s="238"/>
      <c r="BU539" s="238"/>
      <c r="BV539" s="238"/>
      <c r="BW539" s="238"/>
      <c r="BX539" s="238"/>
      <c r="BY539" s="238"/>
      <c r="BZ539" s="238"/>
      <c r="CA539" s="238"/>
      <c r="CB539" s="238"/>
      <c r="CC539" s="238"/>
      <c r="CD539" s="238"/>
      <c r="CE539" s="238"/>
      <c r="CF539" s="238"/>
      <c r="CG539" s="238"/>
      <c r="CH539" s="238"/>
      <c r="CI539" s="238"/>
      <c r="CJ539" s="238"/>
      <c r="CK539" s="238"/>
      <c r="CL539" s="238"/>
      <c r="CM539" s="238"/>
      <c r="CN539" s="238"/>
      <c r="CO539" s="238"/>
      <c r="CP539" s="238"/>
      <c r="CQ539" s="238"/>
      <c r="CR539" s="238"/>
      <c r="CS539" s="238"/>
      <c r="CT539" s="238"/>
      <c r="CU539" s="238"/>
      <c r="CV539" s="238"/>
      <c r="CW539" s="238"/>
      <c r="CX539" s="238"/>
      <c r="CY539" s="238"/>
      <c r="CZ539" s="238"/>
      <c r="DA539" s="238"/>
    </row>
    <row r="540" spans="2:105">
      <c r="B540" s="226"/>
      <c r="BP540" s="82"/>
      <c r="BQ540" s="238"/>
      <c r="BR540" s="238"/>
      <c r="BS540" s="238"/>
      <c r="BT540" s="238"/>
      <c r="BU540" s="238"/>
      <c r="BV540" s="238"/>
      <c r="BW540" s="238"/>
      <c r="BX540" s="238"/>
      <c r="BY540" s="238"/>
      <c r="BZ540" s="238"/>
      <c r="CA540" s="238"/>
      <c r="CB540" s="238"/>
      <c r="CC540" s="238"/>
      <c r="CD540" s="238"/>
      <c r="CE540" s="238"/>
      <c r="CF540" s="238"/>
      <c r="CG540" s="238"/>
      <c r="CH540" s="238"/>
      <c r="CI540" s="238"/>
      <c r="CJ540" s="238"/>
      <c r="CK540" s="238"/>
      <c r="CL540" s="238"/>
      <c r="CM540" s="238"/>
      <c r="CN540" s="238"/>
      <c r="CO540" s="238"/>
      <c r="CP540" s="238"/>
      <c r="CQ540" s="238"/>
      <c r="CR540" s="238"/>
      <c r="CS540" s="238"/>
      <c r="CT540" s="238"/>
      <c r="CU540" s="238"/>
      <c r="CV540" s="238"/>
      <c r="CW540" s="238"/>
      <c r="CX540" s="238"/>
      <c r="CY540" s="238"/>
      <c r="CZ540" s="238"/>
      <c r="DA540" s="238"/>
    </row>
    <row r="541" spans="2:105">
      <c r="B541" s="226"/>
      <c r="BP541" s="82"/>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38"/>
      <c r="CN541" s="238"/>
      <c r="CO541" s="238"/>
      <c r="CP541" s="238"/>
      <c r="CQ541" s="238"/>
      <c r="CR541" s="238"/>
      <c r="CS541" s="238"/>
      <c r="CT541" s="238"/>
      <c r="CU541" s="238"/>
      <c r="CV541" s="238"/>
      <c r="CW541" s="238"/>
      <c r="CX541" s="238"/>
      <c r="CY541" s="238"/>
      <c r="CZ541" s="238"/>
      <c r="DA541" s="238"/>
    </row>
    <row r="542" spans="2:105">
      <c r="B542" s="226"/>
      <c r="BP542" s="82"/>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row>
    <row r="543" spans="2:105">
      <c r="B543" s="226"/>
      <c r="BP543" s="82"/>
      <c r="BQ543" s="238"/>
      <c r="BR543" s="238"/>
      <c r="BS543" s="238"/>
      <c r="BT543" s="238"/>
      <c r="BU543" s="238"/>
      <c r="BV543" s="238"/>
      <c r="BW543" s="238"/>
      <c r="BX543" s="238"/>
      <c r="BY543" s="238"/>
      <c r="BZ543" s="238"/>
      <c r="CA543" s="238"/>
      <c r="CB543" s="238"/>
      <c r="CC543" s="238"/>
      <c r="CD543" s="238"/>
      <c r="CE543" s="238"/>
      <c r="CF543" s="238"/>
      <c r="CG543" s="238"/>
      <c r="CH543" s="238"/>
      <c r="CI543" s="238"/>
      <c r="CJ543" s="238"/>
      <c r="CK543" s="238"/>
      <c r="CL543" s="238"/>
      <c r="CM543" s="238"/>
      <c r="CN543" s="238"/>
      <c r="CO543" s="238"/>
      <c r="CP543" s="238"/>
      <c r="CQ543" s="238"/>
      <c r="CR543" s="238"/>
      <c r="CS543" s="238"/>
      <c r="CT543" s="238"/>
      <c r="CU543" s="238"/>
      <c r="CV543" s="238"/>
      <c r="CW543" s="238"/>
      <c r="CX543" s="238"/>
      <c r="CY543" s="238"/>
      <c r="CZ543" s="238"/>
      <c r="DA543" s="238"/>
    </row>
    <row r="544" spans="2:105">
      <c r="B544" s="226"/>
      <c r="BP544" s="82"/>
      <c r="BQ544" s="238"/>
      <c r="BR544" s="238"/>
      <c r="BS544" s="238"/>
      <c r="BT544" s="238"/>
      <c r="BU544" s="238"/>
      <c r="BV544" s="238"/>
      <c r="BW544" s="238"/>
      <c r="BX544" s="238"/>
      <c r="BY544" s="238"/>
      <c r="BZ544" s="238"/>
      <c r="CA544" s="238"/>
      <c r="CB544" s="238"/>
      <c r="CC544" s="238"/>
      <c r="CD544" s="238"/>
      <c r="CE544" s="238"/>
      <c r="CF544" s="238"/>
      <c r="CG544" s="238"/>
      <c r="CH544" s="238"/>
      <c r="CI544" s="238"/>
      <c r="CJ544" s="238"/>
      <c r="CK544" s="238"/>
      <c r="CL544" s="238"/>
      <c r="CM544" s="238"/>
      <c r="CN544" s="238"/>
      <c r="CO544" s="238"/>
      <c r="CP544" s="238"/>
      <c r="CQ544" s="238"/>
      <c r="CR544" s="238"/>
      <c r="CS544" s="238"/>
      <c r="CT544" s="238"/>
      <c r="CU544" s="238"/>
      <c r="CV544" s="238"/>
      <c r="CW544" s="238"/>
      <c r="CX544" s="238"/>
      <c r="CY544" s="238"/>
      <c r="CZ544" s="238"/>
      <c r="DA544" s="238"/>
    </row>
    <row r="545" spans="2:105">
      <c r="B545" s="226"/>
      <c r="BP545" s="82"/>
      <c r="BQ545" s="238"/>
      <c r="BR545" s="238"/>
      <c r="BS545" s="238"/>
      <c r="BT545" s="238"/>
      <c r="BU545" s="238"/>
      <c r="BV545" s="238"/>
      <c r="BW545" s="238"/>
      <c r="BX545" s="238"/>
      <c r="BY545" s="238"/>
      <c r="BZ545" s="238"/>
      <c r="CA545" s="238"/>
      <c r="CB545" s="238"/>
      <c r="CC545" s="238"/>
      <c r="CD545" s="238"/>
      <c r="CE545" s="238"/>
      <c r="CF545" s="238"/>
      <c r="CG545" s="238"/>
      <c r="CH545" s="238"/>
      <c r="CI545" s="238"/>
      <c r="CJ545" s="238"/>
      <c r="CK545" s="238"/>
      <c r="CL545" s="238"/>
      <c r="CM545" s="238"/>
      <c r="CN545" s="238"/>
      <c r="CO545" s="238"/>
      <c r="CP545" s="238"/>
      <c r="CQ545" s="238"/>
      <c r="CR545" s="238"/>
      <c r="CS545" s="238"/>
      <c r="CT545" s="238"/>
      <c r="CU545" s="238"/>
      <c r="CV545" s="238"/>
      <c r="CW545" s="238"/>
      <c r="CX545" s="238"/>
      <c r="CY545" s="238"/>
      <c r="CZ545" s="238"/>
      <c r="DA545" s="238"/>
    </row>
    <row r="546" spans="2:105">
      <c r="B546" s="226"/>
      <c r="BP546" s="82"/>
      <c r="BQ546" s="238"/>
      <c r="BR546" s="238"/>
      <c r="BS546" s="238"/>
      <c r="BT546" s="238"/>
      <c r="BU546" s="238"/>
      <c r="BV546" s="238"/>
      <c r="BW546" s="238"/>
      <c r="BX546" s="238"/>
      <c r="BY546" s="238"/>
      <c r="BZ546" s="238"/>
      <c r="CA546" s="238"/>
      <c r="CB546" s="238"/>
      <c r="CC546" s="238"/>
      <c r="CD546" s="238"/>
      <c r="CE546" s="238"/>
      <c r="CF546" s="238"/>
      <c r="CG546" s="238"/>
      <c r="CH546" s="238"/>
      <c r="CI546" s="238"/>
      <c r="CJ546" s="238"/>
      <c r="CK546" s="238"/>
      <c r="CL546" s="238"/>
      <c r="CM546" s="238"/>
      <c r="CN546" s="238"/>
      <c r="CO546" s="238"/>
      <c r="CP546" s="238"/>
      <c r="CQ546" s="238"/>
      <c r="CR546" s="238"/>
      <c r="CS546" s="238"/>
      <c r="CT546" s="238"/>
      <c r="CU546" s="238"/>
      <c r="CV546" s="238"/>
      <c r="CW546" s="238"/>
      <c r="CX546" s="238"/>
      <c r="CY546" s="238"/>
      <c r="CZ546" s="238"/>
      <c r="DA546" s="238"/>
    </row>
    <row r="547" spans="2:105">
      <c r="B547" s="226"/>
      <c r="BP547" s="82"/>
      <c r="BQ547" s="238"/>
      <c r="BR547" s="238"/>
      <c r="BS547" s="238"/>
      <c r="BT547" s="238"/>
      <c r="BU547" s="238"/>
      <c r="BV547" s="238"/>
      <c r="BW547" s="238"/>
      <c r="BX547" s="238"/>
      <c r="BY547" s="238"/>
      <c r="BZ547" s="238"/>
      <c r="CA547" s="238"/>
      <c r="CB547" s="238"/>
      <c r="CC547" s="238"/>
      <c r="CD547" s="238"/>
      <c r="CE547" s="238"/>
      <c r="CF547" s="238"/>
      <c r="CG547" s="238"/>
      <c r="CH547" s="238"/>
      <c r="CI547" s="238"/>
      <c r="CJ547" s="238"/>
      <c r="CK547" s="238"/>
      <c r="CL547" s="238"/>
      <c r="CM547" s="238"/>
      <c r="CN547" s="238"/>
      <c r="CO547" s="238"/>
      <c r="CP547" s="238"/>
      <c r="CQ547" s="238"/>
      <c r="CR547" s="238"/>
      <c r="CS547" s="238"/>
      <c r="CT547" s="238"/>
      <c r="CU547" s="238"/>
      <c r="CV547" s="238"/>
      <c r="CW547" s="238"/>
      <c r="CX547" s="238"/>
      <c r="CY547" s="238"/>
      <c r="CZ547" s="238"/>
      <c r="DA547" s="238"/>
    </row>
    <row r="548" spans="2:105">
      <c r="B548" s="226"/>
      <c r="BP548" s="82"/>
      <c r="BQ548" s="238"/>
      <c r="BR548" s="238"/>
      <c r="BS548" s="238"/>
      <c r="BT548" s="238"/>
      <c r="BU548" s="238"/>
      <c r="BV548" s="238"/>
      <c r="BW548" s="238"/>
      <c r="BX548" s="238"/>
      <c r="BY548" s="238"/>
      <c r="BZ548" s="238"/>
      <c r="CA548" s="238"/>
      <c r="CB548" s="238"/>
      <c r="CC548" s="238"/>
      <c r="CD548" s="238"/>
      <c r="CE548" s="238"/>
      <c r="CF548" s="238"/>
      <c r="CG548" s="238"/>
      <c r="CH548" s="238"/>
      <c r="CI548" s="238"/>
      <c r="CJ548" s="238"/>
      <c r="CK548" s="238"/>
      <c r="CL548" s="238"/>
      <c r="CM548" s="238"/>
      <c r="CN548" s="238"/>
      <c r="CO548" s="238"/>
      <c r="CP548" s="238"/>
      <c r="CQ548" s="238"/>
      <c r="CR548" s="238"/>
      <c r="CS548" s="238"/>
      <c r="CT548" s="238"/>
      <c r="CU548" s="238"/>
      <c r="CV548" s="238"/>
      <c r="CW548" s="238"/>
      <c r="CX548" s="238"/>
      <c r="CY548" s="238"/>
      <c r="CZ548" s="238"/>
      <c r="DA548" s="238"/>
    </row>
    <row r="549" spans="2:105">
      <c r="B549" s="226"/>
      <c r="BP549" s="82"/>
      <c r="BQ549" s="238"/>
      <c r="BR549" s="238"/>
      <c r="BS549" s="238"/>
      <c r="BT549" s="238"/>
      <c r="BU549" s="238"/>
      <c r="BV549" s="238"/>
      <c r="BW549" s="238"/>
      <c r="BX549" s="238"/>
      <c r="BY549" s="238"/>
      <c r="BZ549" s="238"/>
      <c r="CA549" s="238"/>
      <c r="CB549" s="238"/>
      <c r="CC549" s="238"/>
      <c r="CD549" s="238"/>
      <c r="CE549" s="238"/>
      <c r="CF549" s="238"/>
      <c r="CG549" s="238"/>
      <c r="CH549" s="238"/>
      <c r="CI549" s="238"/>
      <c r="CJ549" s="238"/>
      <c r="CK549" s="238"/>
      <c r="CL549" s="238"/>
      <c r="CM549" s="238"/>
      <c r="CN549" s="238"/>
      <c r="CO549" s="238"/>
      <c r="CP549" s="238"/>
      <c r="CQ549" s="238"/>
      <c r="CR549" s="238"/>
      <c r="CS549" s="238"/>
      <c r="CT549" s="238"/>
      <c r="CU549" s="238"/>
      <c r="CV549" s="238"/>
      <c r="CW549" s="238"/>
      <c r="CX549" s="238"/>
      <c r="CY549" s="238"/>
      <c r="CZ549" s="238"/>
      <c r="DA549" s="238"/>
    </row>
    <row r="550" spans="2:105">
      <c r="B550" s="226"/>
      <c r="BP550" s="82"/>
      <c r="BQ550" s="238"/>
      <c r="BR550" s="238"/>
      <c r="BS550" s="238"/>
      <c r="BT550" s="238"/>
      <c r="BU550" s="238"/>
      <c r="BV550" s="238"/>
      <c r="BW550" s="238"/>
      <c r="BX550" s="238"/>
      <c r="BY550" s="238"/>
      <c r="BZ550" s="238"/>
      <c r="CA550" s="238"/>
      <c r="CB550" s="238"/>
      <c r="CC550" s="238"/>
      <c r="CD550" s="238"/>
      <c r="CE550" s="238"/>
      <c r="CF550" s="238"/>
      <c r="CG550" s="238"/>
      <c r="CH550" s="238"/>
      <c r="CI550" s="238"/>
      <c r="CJ550" s="238"/>
      <c r="CK550" s="238"/>
      <c r="CL550" s="238"/>
      <c r="CM550" s="238"/>
      <c r="CN550" s="238"/>
      <c r="CO550" s="238"/>
      <c r="CP550" s="238"/>
      <c r="CQ550" s="238"/>
      <c r="CR550" s="238"/>
      <c r="CS550" s="238"/>
      <c r="CT550" s="238"/>
      <c r="CU550" s="238"/>
      <c r="CV550" s="238"/>
      <c r="CW550" s="238"/>
      <c r="CX550" s="238"/>
      <c r="CY550" s="238"/>
      <c r="CZ550" s="238"/>
      <c r="DA550" s="238"/>
    </row>
    <row r="551" spans="2:105">
      <c r="B551" s="226"/>
      <c r="BP551" s="82"/>
      <c r="BQ551" s="238"/>
      <c r="BR551" s="238"/>
      <c r="BS551" s="238"/>
      <c r="BT551" s="238"/>
      <c r="BU551" s="238"/>
      <c r="BV551" s="238"/>
      <c r="BW551" s="238"/>
      <c r="BX551" s="238"/>
      <c r="BY551" s="238"/>
      <c r="BZ551" s="238"/>
      <c r="CA551" s="238"/>
      <c r="CB551" s="238"/>
      <c r="CC551" s="238"/>
      <c r="CD551" s="238"/>
      <c r="CE551" s="238"/>
      <c r="CF551" s="238"/>
      <c r="CG551" s="238"/>
      <c r="CH551" s="238"/>
      <c r="CI551" s="238"/>
      <c r="CJ551" s="238"/>
      <c r="CK551" s="238"/>
      <c r="CL551" s="238"/>
      <c r="CM551" s="238"/>
      <c r="CN551" s="238"/>
      <c r="CO551" s="238"/>
      <c r="CP551" s="238"/>
      <c r="CQ551" s="238"/>
      <c r="CR551" s="238"/>
      <c r="CS551" s="238"/>
      <c r="CT551" s="238"/>
      <c r="CU551" s="238"/>
      <c r="CV551" s="238"/>
      <c r="CW551" s="238"/>
      <c r="CX551" s="238"/>
      <c r="CY551" s="238"/>
      <c r="CZ551" s="238"/>
      <c r="DA551" s="238"/>
    </row>
    <row r="552" spans="2:105">
      <c r="B552" s="226"/>
      <c r="BP552" s="82"/>
      <c r="BQ552" s="238"/>
      <c r="BR552" s="238"/>
      <c r="BS552" s="238"/>
      <c r="BT552" s="238"/>
      <c r="BU552" s="238"/>
      <c r="BV552" s="238"/>
      <c r="BW552" s="238"/>
      <c r="BX552" s="238"/>
      <c r="BY552" s="238"/>
      <c r="BZ552" s="238"/>
      <c r="CA552" s="238"/>
      <c r="CB552" s="238"/>
      <c r="CC552" s="238"/>
      <c r="CD552" s="238"/>
      <c r="CE552" s="238"/>
      <c r="CF552" s="238"/>
      <c r="CG552" s="238"/>
      <c r="CH552" s="238"/>
      <c r="CI552" s="238"/>
      <c r="CJ552" s="238"/>
      <c r="CK552" s="238"/>
      <c r="CL552" s="238"/>
      <c r="CM552" s="238"/>
      <c r="CN552" s="238"/>
      <c r="CO552" s="238"/>
      <c r="CP552" s="238"/>
      <c r="CQ552" s="238"/>
      <c r="CR552" s="238"/>
      <c r="CS552" s="238"/>
      <c r="CT552" s="238"/>
      <c r="CU552" s="238"/>
      <c r="CV552" s="238"/>
      <c r="CW552" s="238"/>
      <c r="CX552" s="238"/>
      <c r="CY552" s="238"/>
      <c r="CZ552" s="238"/>
      <c r="DA552" s="238"/>
    </row>
    <row r="553" spans="2:105">
      <c r="B553" s="226"/>
      <c r="BP553" s="82"/>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row>
    <row r="554" spans="2:105">
      <c r="B554" s="226"/>
      <c r="BP554" s="82"/>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row>
    <row r="555" spans="2:105">
      <c r="B555" s="226"/>
      <c r="BP555" s="82"/>
      <c r="BQ555" s="238"/>
      <c r="BR555" s="238"/>
      <c r="BS555" s="238"/>
      <c r="BT555" s="238"/>
      <c r="BU555" s="238"/>
      <c r="BV555" s="238"/>
      <c r="BW555" s="238"/>
      <c r="BX555" s="238"/>
      <c r="BY555" s="238"/>
      <c r="BZ555" s="238"/>
      <c r="CA555" s="238"/>
      <c r="CB555" s="238"/>
      <c r="CC555" s="238"/>
      <c r="CD555" s="238"/>
      <c r="CE555" s="238"/>
      <c r="CF555" s="238"/>
      <c r="CG555" s="238"/>
      <c r="CH555" s="238"/>
      <c r="CI555" s="238"/>
      <c r="CJ555" s="238"/>
      <c r="CK555" s="238"/>
      <c r="CL555" s="238"/>
      <c r="CM555" s="238"/>
      <c r="CN555" s="238"/>
      <c r="CO555" s="238"/>
      <c r="CP555" s="238"/>
      <c r="CQ555" s="238"/>
      <c r="CR555" s="238"/>
      <c r="CS555" s="238"/>
      <c r="CT555" s="238"/>
      <c r="CU555" s="238"/>
      <c r="CV555" s="238"/>
      <c r="CW555" s="238"/>
      <c r="CX555" s="238"/>
      <c r="CY555" s="238"/>
      <c r="CZ555" s="238"/>
      <c r="DA555" s="238"/>
    </row>
    <row r="556" spans="2:105">
      <c r="B556" s="226"/>
      <c r="BP556" s="82"/>
      <c r="BQ556" s="238"/>
      <c r="BR556" s="238"/>
      <c r="BS556" s="238"/>
      <c r="BT556" s="238"/>
      <c r="BU556" s="238"/>
      <c r="BV556" s="238"/>
      <c r="BW556" s="238"/>
      <c r="BX556" s="238"/>
      <c r="BY556" s="238"/>
      <c r="BZ556" s="238"/>
      <c r="CA556" s="238"/>
      <c r="CB556" s="238"/>
      <c r="CC556" s="238"/>
      <c r="CD556" s="238"/>
      <c r="CE556" s="238"/>
      <c r="CF556" s="238"/>
      <c r="CG556" s="238"/>
      <c r="CH556" s="238"/>
      <c r="CI556" s="238"/>
      <c r="CJ556" s="238"/>
      <c r="CK556" s="238"/>
      <c r="CL556" s="238"/>
      <c r="CM556" s="238"/>
      <c r="CN556" s="238"/>
      <c r="CO556" s="238"/>
      <c r="CP556" s="238"/>
      <c r="CQ556" s="238"/>
      <c r="CR556" s="238"/>
      <c r="CS556" s="238"/>
      <c r="CT556" s="238"/>
      <c r="CU556" s="238"/>
      <c r="CV556" s="238"/>
      <c r="CW556" s="238"/>
      <c r="CX556" s="238"/>
      <c r="CY556" s="238"/>
      <c r="CZ556" s="238"/>
      <c r="DA556" s="238"/>
    </row>
    <row r="557" spans="2:105">
      <c r="B557" s="226"/>
      <c r="BP557" s="82"/>
      <c r="BQ557" s="238"/>
      <c r="BR557" s="238"/>
      <c r="BS557" s="238"/>
      <c r="BT557" s="238"/>
      <c r="BU557" s="238"/>
      <c r="BV557" s="238"/>
      <c r="BW557" s="238"/>
      <c r="BX557" s="238"/>
      <c r="BY557" s="238"/>
      <c r="BZ557" s="238"/>
      <c r="CA557" s="238"/>
      <c r="CB557" s="238"/>
      <c r="CC557" s="238"/>
      <c r="CD557" s="238"/>
      <c r="CE557" s="238"/>
      <c r="CF557" s="238"/>
      <c r="CG557" s="238"/>
      <c r="CH557" s="238"/>
      <c r="CI557" s="238"/>
      <c r="CJ557" s="238"/>
      <c r="CK557" s="238"/>
      <c r="CL557" s="238"/>
      <c r="CM557" s="238"/>
      <c r="CN557" s="238"/>
      <c r="CO557" s="238"/>
      <c r="CP557" s="238"/>
      <c r="CQ557" s="238"/>
      <c r="CR557" s="238"/>
      <c r="CS557" s="238"/>
      <c r="CT557" s="238"/>
      <c r="CU557" s="238"/>
      <c r="CV557" s="238"/>
      <c r="CW557" s="238"/>
      <c r="CX557" s="238"/>
      <c r="CY557" s="238"/>
      <c r="CZ557" s="238"/>
      <c r="DA557" s="238"/>
    </row>
    <row r="558" spans="2:105">
      <c r="B558" s="226"/>
      <c r="BP558" s="82"/>
      <c r="BQ558" s="238"/>
      <c r="BR558" s="238"/>
      <c r="BS558" s="238"/>
      <c r="BT558" s="238"/>
      <c r="BU558" s="238"/>
      <c r="BV558" s="238"/>
      <c r="BW558" s="238"/>
      <c r="BX558" s="238"/>
      <c r="BY558" s="238"/>
      <c r="BZ558" s="238"/>
      <c r="CA558" s="238"/>
      <c r="CB558" s="238"/>
      <c r="CC558" s="238"/>
      <c r="CD558" s="238"/>
      <c r="CE558" s="238"/>
      <c r="CF558" s="238"/>
      <c r="CG558" s="238"/>
      <c r="CH558" s="238"/>
      <c r="CI558" s="238"/>
      <c r="CJ558" s="238"/>
      <c r="CK558" s="238"/>
      <c r="CL558" s="238"/>
      <c r="CM558" s="238"/>
      <c r="CN558" s="238"/>
      <c r="CO558" s="238"/>
      <c r="CP558" s="238"/>
      <c r="CQ558" s="238"/>
      <c r="CR558" s="238"/>
      <c r="CS558" s="238"/>
      <c r="CT558" s="238"/>
      <c r="CU558" s="238"/>
      <c r="CV558" s="238"/>
      <c r="CW558" s="238"/>
      <c r="CX558" s="238"/>
      <c r="CY558" s="238"/>
      <c r="CZ558" s="238"/>
      <c r="DA558" s="238"/>
    </row>
    <row r="559" spans="2:105">
      <c r="B559" s="226"/>
      <c r="BP559" s="82"/>
      <c r="BQ559" s="238"/>
      <c r="BR559" s="238"/>
      <c r="BS559" s="238"/>
      <c r="BT559" s="238"/>
      <c r="BU559" s="238"/>
      <c r="BV559" s="238"/>
      <c r="BW559" s="238"/>
      <c r="BX559" s="238"/>
      <c r="BY559" s="238"/>
      <c r="BZ559" s="238"/>
      <c r="CA559" s="238"/>
      <c r="CB559" s="238"/>
      <c r="CC559" s="238"/>
      <c r="CD559" s="238"/>
      <c r="CE559" s="238"/>
      <c r="CF559" s="238"/>
      <c r="CG559" s="238"/>
      <c r="CH559" s="238"/>
      <c r="CI559" s="238"/>
      <c r="CJ559" s="238"/>
      <c r="CK559" s="238"/>
      <c r="CL559" s="238"/>
      <c r="CM559" s="238"/>
      <c r="CN559" s="238"/>
      <c r="CO559" s="238"/>
      <c r="CP559" s="238"/>
      <c r="CQ559" s="238"/>
      <c r="CR559" s="238"/>
      <c r="CS559" s="238"/>
      <c r="CT559" s="238"/>
      <c r="CU559" s="238"/>
      <c r="CV559" s="238"/>
      <c r="CW559" s="238"/>
      <c r="CX559" s="238"/>
      <c r="CY559" s="238"/>
      <c r="CZ559" s="238"/>
      <c r="DA559" s="238"/>
    </row>
    <row r="560" spans="2:105">
      <c r="B560" s="226"/>
      <c r="BP560" s="82"/>
      <c r="BQ560" s="238"/>
      <c r="BR560" s="238"/>
      <c r="BS560" s="238"/>
      <c r="BT560" s="238"/>
      <c r="BU560" s="238"/>
      <c r="BV560" s="238"/>
      <c r="BW560" s="238"/>
      <c r="BX560" s="238"/>
      <c r="BY560" s="238"/>
      <c r="BZ560" s="238"/>
      <c r="CA560" s="238"/>
      <c r="CB560" s="238"/>
      <c r="CC560" s="238"/>
      <c r="CD560" s="238"/>
      <c r="CE560" s="238"/>
      <c r="CF560" s="238"/>
      <c r="CG560" s="238"/>
      <c r="CH560" s="238"/>
      <c r="CI560" s="238"/>
      <c r="CJ560" s="238"/>
      <c r="CK560" s="238"/>
      <c r="CL560" s="238"/>
      <c r="CM560" s="238"/>
      <c r="CN560" s="238"/>
      <c r="CO560" s="238"/>
      <c r="CP560" s="238"/>
      <c r="CQ560" s="238"/>
      <c r="CR560" s="238"/>
      <c r="CS560" s="238"/>
      <c r="CT560" s="238"/>
      <c r="CU560" s="238"/>
      <c r="CV560" s="238"/>
      <c r="CW560" s="238"/>
      <c r="CX560" s="238"/>
      <c r="CY560" s="238"/>
      <c r="CZ560" s="238"/>
      <c r="DA560" s="238"/>
    </row>
    <row r="561" spans="2:105">
      <c r="B561" s="226"/>
      <c r="BP561" s="82"/>
      <c r="BQ561" s="238"/>
      <c r="BR561" s="238"/>
      <c r="BS561" s="238"/>
      <c r="BT561" s="238"/>
      <c r="BU561" s="238"/>
      <c r="BV561" s="238"/>
      <c r="BW561" s="238"/>
      <c r="BX561" s="238"/>
      <c r="BY561" s="238"/>
      <c r="BZ561" s="238"/>
      <c r="CA561" s="238"/>
      <c r="CB561" s="238"/>
      <c r="CC561" s="238"/>
      <c r="CD561" s="238"/>
      <c r="CE561" s="238"/>
      <c r="CF561" s="238"/>
      <c r="CG561" s="238"/>
      <c r="CH561" s="238"/>
      <c r="CI561" s="238"/>
      <c r="CJ561" s="238"/>
      <c r="CK561" s="238"/>
      <c r="CL561" s="238"/>
      <c r="CM561" s="238"/>
      <c r="CN561" s="238"/>
      <c r="CO561" s="238"/>
      <c r="CP561" s="238"/>
      <c r="CQ561" s="238"/>
      <c r="CR561" s="238"/>
      <c r="CS561" s="238"/>
      <c r="CT561" s="238"/>
      <c r="CU561" s="238"/>
      <c r="CV561" s="238"/>
      <c r="CW561" s="238"/>
      <c r="CX561" s="238"/>
      <c r="CY561" s="238"/>
      <c r="CZ561" s="238"/>
      <c r="DA561" s="238"/>
    </row>
    <row r="562" spans="2:105">
      <c r="B562" s="226"/>
      <c r="BP562" s="82"/>
      <c r="BQ562" s="238"/>
      <c r="BR562" s="238"/>
      <c r="BS562" s="238"/>
      <c r="BT562" s="238"/>
      <c r="BU562" s="238"/>
      <c r="BV562" s="238"/>
      <c r="BW562" s="238"/>
      <c r="BX562" s="238"/>
      <c r="BY562" s="238"/>
      <c r="BZ562" s="238"/>
      <c r="CA562" s="238"/>
      <c r="CB562" s="238"/>
      <c r="CC562" s="238"/>
      <c r="CD562" s="238"/>
      <c r="CE562" s="238"/>
      <c r="CF562" s="238"/>
      <c r="CG562" s="238"/>
      <c r="CH562" s="238"/>
      <c r="CI562" s="238"/>
      <c r="CJ562" s="238"/>
      <c r="CK562" s="238"/>
      <c r="CL562" s="238"/>
      <c r="CM562" s="238"/>
      <c r="CN562" s="238"/>
      <c r="CO562" s="238"/>
      <c r="CP562" s="238"/>
      <c r="CQ562" s="238"/>
      <c r="CR562" s="238"/>
      <c r="CS562" s="238"/>
      <c r="CT562" s="238"/>
      <c r="CU562" s="238"/>
      <c r="CV562" s="238"/>
      <c r="CW562" s="238"/>
      <c r="CX562" s="238"/>
      <c r="CY562" s="238"/>
      <c r="CZ562" s="238"/>
      <c r="DA562" s="238"/>
    </row>
    <row r="563" spans="2:105">
      <c r="B563" s="226"/>
      <c r="BP563" s="82"/>
      <c r="BQ563" s="238"/>
      <c r="BR563" s="238"/>
      <c r="BS563" s="238"/>
      <c r="BT563" s="238"/>
      <c r="BU563" s="238"/>
      <c r="BV563" s="238"/>
      <c r="BW563" s="238"/>
      <c r="BX563" s="238"/>
      <c r="BY563" s="238"/>
      <c r="BZ563" s="238"/>
      <c r="CA563" s="238"/>
      <c r="CB563" s="238"/>
      <c r="CC563" s="238"/>
      <c r="CD563" s="238"/>
      <c r="CE563" s="238"/>
      <c r="CF563" s="238"/>
      <c r="CG563" s="238"/>
      <c r="CH563" s="238"/>
      <c r="CI563" s="238"/>
      <c r="CJ563" s="238"/>
      <c r="CK563" s="238"/>
      <c r="CL563" s="238"/>
      <c r="CM563" s="238"/>
      <c r="CN563" s="238"/>
      <c r="CO563" s="238"/>
      <c r="CP563" s="238"/>
      <c r="CQ563" s="238"/>
      <c r="CR563" s="238"/>
      <c r="CS563" s="238"/>
      <c r="CT563" s="238"/>
      <c r="CU563" s="238"/>
      <c r="CV563" s="238"/>
      <c r="CW563" s="238"/>
      <c r="CX563" s="238"/>
      <c r="CY563" s="238"/>
      <c r="CZ563" s="238"/>
      <c r="DA563" s="238"/>
    </row>
    <row r="564" spans="2:105">
      <c r="B564" s="226"/>
      <c r="BQ564" s="238"/>
      <c r="BR564" s="238"/>
      <c r="BS564" s="238"/>
      <c r="BT564" s="238"/>
      <c r="BU564" s="238"/>
      <c r="BV564" s="238"/>
      <c r="BW564" s="238"/>
      <c r="BX564" s="238"/>
      <c r="BY564" s="238"/>
      <c r="BZ564" s="238"/>
      <c r="CA564" s="238"/>
      <c r="CB564" s="238"/>
      <c r="CC564" s="238"/>
      <c r="CD564" s="238"/>
      <c r="CE564" s="238"/>
      <c r="CF564" s="238"/>
      <c r="CG564" s="238"/>
      <c r="CH564" s="238"/>
      <c r="CI564" s="238"/>
      <c r="CJ564" s="238"/>
      <c r="CK564" s="238"/>
      <c r="CL564" s="238"/>
      <c r="CM564" s="238"/>
      <c r="CN564" s="238"/>
      <c r="CO564" s="238"/>
      <c r="CP564" s="238"/>
      <c r="CQ564" s="238"/>
      <c r="CR564" s="238"/>
      <c r="CS564" s="238"/>
      <c r="CT564" s="238"/>
      <c r="CU564" s="238"/>
      <c r="CV564" s="238"/>
      <c r="CW564" s="238"/>
      <c r="CX564" s="238"/>
      <c r="CY564" s="238"/>
      <c r="CZ564" s="238"/>
      <c r="DA564" s="238"/>
    </row>
    <row r="565" spans="2:105">
      <c r="BQ565" s="238"/>
      <c r="BR565" s="238"/>
      <c r="BS565" s="238"/>
      <c r="BT565" s="238"/>
      <c r="BU565" s="238"/>
      <c r="BV565" s="238"/>
      <c r="BW565" s="238"/>
      <c r="BX565" s="238"/>
      <c r="BY565" s="238"/>
      <c r="BZ565" s="238"/>
      <c r="CA565" s="238"/>
      <c r="CB565" s="238"/>
      <c r="CC565" s="238"/>
      <c r="CD565" s="238"/>
      <c r="CE565" s="238"/>
      <c r="CF565" s="238"/>
      <c r="CG565" s="238"/>
      <c r="CH565" s="238"/>
      <c r="CI565" s="238"/>
      <c r="CJ565" s="238"/>
      <c r="CK565" s="238"/>
      <c r="CL565" s="238"/>
      <c r="CM565" s="238"/>
      <c r="CN565" s="238"/>
      <c r="CO565" s="238"/>
      <c r="CP565" s="238"/>
      <c r="CQ565" s="238"/>
      <c r="CR565" s="238"/>
      <c r="CS565" s="238"/>
      <c r="CT565" s="238"/>
      <c r="CU565" s="238"/>
      <c r="CV565" s="238"/>
      <c r="CW565" s="238"/>
      <c r="CX565" s="238"/>
      <c r="CY565" s="238"/>
      <c r="CZ565" s="238"/>
      <c r="DA565" s="238"/>
    </row>
    <row r="566" spans="2:105">
      <c r="BQ566" s="238"/>
      <c r="BR566" s="238"/>
      <c r="BS566" s="238"/>
      <c r="BT566" s="238"/>
      <c r="BU566" s="238"/>
      <c r="BV566" s="238"/>
      <c r="BW566" s="238"/>
      <c r="BX566" s="238"/>
      <c r="BY566" s="238"/>
      <c r="BZ566" s="238"/>
      <c r="CA566" s="238"/>
      <c r="CB566" s="238"/>
      <c r="CC566" s="238"/>
      <c r="CD566" s="238"/>
      <c r="CE566" s="238"/>
      <c r="CF566" s="238"/>
      <c r="CG566" s="238"/>
      <c r="CH566" s="238"/>
      <c r="CI566" s="238"/>
      <c r="CJ566" s="238"/>
      <c r="CK566" s="238"/>
      <c r="CL566" s="238"/>
      <c r="CM566" s="238"/>
      <c r="CN566" s="238"/>
      <c r="CO566" s="238"/>
      <c r="CP566" s="238"/>
      <c r="CQ566" s="238"/>
      <c r="CR566" s="238"/>
      <c r="CS566" s="238"/>
      <c r="CT566" s="238"/>
      <c r="CU566" s="238"/>
      <c r="CV566" s="238"/>
      <c r="CW566" s="238"/>
      <c r="CX566" s="238"/>
      <c r="CY566" s="238"/>
      <c r="CZ566" s="238"/>
      <c r="DA566" s="238"/>
    </row>
  </sheetData>
  <sheetProtection formatCells="0" formatColumns="0" formatRows="0" insertHyperlinks="0" sort="0" autoFilter="0" pivotTables="0"/>
  <mergeCells count="114">
    <mergeCell ref="BN6:BP6"/>
    <mergeCell ref="C9:I9"/>
    <mergeCell ref="J9:P9"/>
    <mergeCell ref="Q9:W9"/>
    <mergeCell ref="X9:AD9"/>
    <mergeCell ref="C10:I10"/>
    <mergeCell ref="J10:P10"/>
    <mergeCell ref="Q10:W10"/>
    <mergeCell ref="X10:AD10"/>
    <mergeCell ref="AE10:AK10"/>
    <mergeCell ref="AE9:AK9"/>
    <mergeCell ref="AL9:AR9"/>
    <mergeCell ref="AS9:AY9"/>
    <mergeCell ref="AZ9:BF9"/>
    <mergeCell ref="BG9:BM9"/>
    <mergeCell ref="AL10:AR10"/>
    <mergeCell ref="AS10:AY10"/>
    <mergeCell ref="AZ10:BF10"/>
    <mergeCell ref="BG10:BM10"/>
    <mergeCell ref="BN9:BT9"/>
    <mergeCell ref="BN11:BO13"/>
    <mergeCell ref="BP11:BQ13"/>
    <mergeCell ref="AN11:AO13"/>
    <mergeCell ref="AS11:AT13"/>
    <mergeCell ref="AU11:AV13"/>
    <mergeCell ref="AZ11:BA13"/>
    <mergeCell ref="BB11:BC13"/>
    <mergeCell ref="BG11:BH13"/>
    <mergeCell ref="BU10:BW10"/>
    <mergeCell ref="BN10:BT10"/>
    <mergeCell ref="BI11:BJ13"/>
    <mergeCell ref="BU12:BU13"/>
    <mergeCell ref="BV12:BV13"/>
    <mergeCell ref="BW12:BW13"/>
    <mergeCell ref="S11:T13"/>
    <mergeCell ref="X11:Y13"/>
    <mergeCell ref="Z11:AA13"/>
    <mergeCell ref="AE11:AF13"/>
    <mergeCell ref="AG11:AH13"/>
    <mergeCell ref="AL11:AM13"/>
    <mergeCell ref="C11:D13"/>
    <mergeCell ref="E11:F13"/>
    <mergeCell ref="J11:K13"/>
    <mergeCell ref="L11:M13"/>
    <mergeCell ref="Q11:R13"/>
    <mergeCell ref="BG59:BI59"/>
    <mergeCell ref="BN59:BP59"/>
    <mergeCell ref="BG58:BJ58"/>
    <mergeCell ref="BN58:BQ58"/>
    <mergeCell ref="C59:E59"/>
    <mergeCell ref="J59:L59"/>
    <mergeCell ref="Q59:S59"/>
    <mergeCell ref="X59:Z59"/>
    <mergeCell ref="AE59:AG59"/>
    <mergeCell ref="AL59:AN59"/>
    <mergeCell ref="AS59:AU59"/>
    <mergeCell ref="AZ59:BB59"/>
    <mergeCell ref="Q58:T58"/>
    <mergeCell ref="X58:AA58"/>
    <mergeCell ref="AE58:AH58"/>
    <mergeCell ref="AL58:AO58"/>
    <mergeCell ref="AS58:AV58"/>
    <mergeCell ref="AZ58:BC58"/>
    <mergeCell ref="C58:F58"/>
    <mergeCell ref="J58:M58"/>
    <mergeCell ref="A19:B19"/>
    <mergeCell ref="A20:B20"/>
    <mergeCell ref="A21:B21"/>
    <mergeCell ref="A22:B22"/>
    <mergeCell ref="A23:B23"/>
    <mergeCell ref="A10:B14"/>
    <mergeCell ref="A15:B15"/>
    <mergeCell ref="A16:B16"/>
    <mergeCell ref="A17:B17"/>
    <mergeCell ref="A18:B18"/>
    <mergeCell ref="A29:B29"/>
    <mergeCell ref="A30:B30"/>
    <mergeCell ref="A31:B31"/>
    <mergeCell ref="A32:B32"/>
    <mergeCell ref="A33:B33"/>
    <mergeCell ref="A24:B24"/>
    <mergeCell ref="A25:B25"/>
    <mergeCell ref="A26:B26"/>
    <mergeCell ref="A27:B27"/>
    <mergeCell ref="A28:B28"/>
    <mergeCell ref="A39:B39"/>
    <mergeCell ref="A40:B40"/>
    <mergeCell ref="A41:B41"/>
    <mergeCell ref="A42:B42"/>
    <mergeCell ref="A43:B43"/>
    <mergeCell ref="A34:B34"/>
    <mergeCell ref="A35:B35"/>
    <mergeCell ref="A36:B36"/>
    <mergeCell ref="A37:B37"/>
    <mergeCell ref="A38:B38"/>
    <mergeCell ref="A49:B49"/>
    <mergeCell ref="A50:B50"/>
    <mergeCell ref="A51:B51"/>
    <mergeCell ref="A52:B52"/>
    <mergeCell ref="A53:B53"/>
    <mergeCell ref="A44:B44"/>
    <mergeCell ref="A45:B45"/>
    <mergeCell ref="A46:B46"/>
    <mergeCell ref="A47:B47"/>
    <mergeCell ref="A48:B48"/>
    <mergeCell ref="A59:B59"/>
    <mergeCell ref="A60:B60"/>
    <mergeCell ref="A61:B61"/>
    <mergeCell ref="A62:B62"/>
    <mergeCell ref="A54:B54"/>
    <mergeCell ref="A55:B55"/>
    <mergeCell ref="A56:B56"/>
    <mergeCell ref="A57:B57"/>
    <mergeCell ref="A58:B58"/>
  </mergeCells>
  <conditionalFormatting sqref="C15:C57 J15:J57 Q15:Q57 X15:X57 AE15:AE57 AL15:AL57 AS15:AS57 AZ15:AZ57 BG15:BG57 BN15:BN57">
    <cfRule type="expression" dxfId="163" priority="13">
      <formula>AND(C15&gt;0,C15&lt;C$79)</formula>
    </cfRule>
  </conditionalFormatting>
  <conditionalFormatting sqref="C15:E57 J15:L57 Q15:S57 X15:Z57 AE15:AG57 AL15:AN57 AS15:AU57 AZ15:BB57 BG15:BI57 BN15:BP57">
    <cfRule type="expression" dxfId="162" priority="10">
      <formula>$A15=""</formula>
    </cfRule>
    <cfRule type="containsBlanks" dxfId="161" priority="12">
      <formula>LEN(TRIM(C15))=0</formula>
    </cfRule>
  </conditionalFormatting>
  <conditionalFormatting sqref="C59:BQ62">
    <cfRule type="expression" dxfId="159" priority="9">
      <formula>C$77&gt;C$76</formula>
    </cfRule>
  </conditionalFormatting>
  <conditionalFormatting sqref="C15:BT57 C58 G58:J58 Q58 X58 AE58 AL58 AS58 AZ58 BG58 BN58 N58:P62 U58:W62 AB58:AD62 AI58:AK62 AP58:AR62 AW58:AY62 BD58:BF62 BK58:BM62 BR58:BT62">
    <cfRule type="expression" dxfId="158" priority="7">
      <formula>C$77&gt;C$76</formula>
    </cfRule>
  </conditionalFormatting>
  <conditionalFormatting sqref="G60 I60 N60 P60 U60 W60 AB60 AD60 AI60 AK60 AP60 AR60 AW60 AY60 BD60 BF60 BK60 BM60 BR60 BT60">
    <cfRule type="containsBlanks" dxfId="157" priority="11">
      <formula>LEN(TRIM(G60))=0</formula>
    </cfRule>
  </conditionalFormatting>
  <conditionalFormatting sqref="BR61">
    <cfRule type="expression" dxfId="155" priority="5">
      <formula>BR$77&gt;BR$76</formula>
    </cfRule>
  </conditionalFormatting>
  <conditionalFormatting sqref="BT61">
    <cfRule type="expression" dxfId="152" priority="3">
      <formula>BT$77&gt;BT$76</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A00570C2-FC0C-44D2-9F99-F68D629F2FAF}">
            <xm:f>C$74&gt;'Summary - ML &amp; PM'!$D$5</xm:f>
            <x14:dxf>
              <fill>
                <patternFill>
                  <bgColor theme="0" tint="-0.499984740745262"/>
                </patternFill>
              </fill>
            </x14:dxf>
          </x14:cfRule>
          <xm:sqref>C59:BQ62</xm:sqref>
        </x14:conditionalFormatting>
        <x14:conditionalFormatting xmlns:xm="http://schemas.microsoft.com/office/excel/2006/main">
          <x14:cfRule type="expression" priority="4" id="{B9514B56-1724-4D4A-A342-9BAC1B70CBEF}">
            <xm:f>BR$74&gt;'Summary - ML &amp; PM'!$D$5</xm:f>
            <x14:dxf>
              <fill>
                <patternFill>
                  <bgColor theme="0" tint="-0.499984740745262"/>
                </patternFill>
              </fill>
            </x14:dxf>
          </x14:cfRule>
          <xm:sqref>BR61</xm:sqref>
        </x14:conditionalFormatting>
        <x14:conditionalFormatting xmlns:xm="http://schemas.microsoft.com/office/excel/2006/main">
          <x14:cfRule type="expression" priority="6" id="{720D502F-6551-4AEA-95C8-F7D11E24EAD5}">
            <xm:f>C$74&gt;'Summary - ML &amp; PM'!$D$5</xm:f>
            <x14:dxf>
              <fill>
                <patternFill>
                  <bgColor theme="0" tint="-0.499984740745262"/>
                </patternFill>
              </fill>
            </x14:dxf>
          </x14:cfRule>
          <xm:sqref>BR58:BT62 C10:BT57 C58 G58:J58 Q58 X58 AE58 AL58 AS58 AZ58 BG58 BN58 N58:P62 U58:W62 AB58:AD62 AI58:AK62 AP58:AR62 AW58:AY62 BD58:BF62 BK58:BM62</xm:sqref>
        </x14:conditionalFormatting>
        <x14:conditionalFormatting xmlns:xm="http://schemas.microsoft.com/office/excel/2006/main">
          <x14:cfRule type="expression" priority="2" id="{8DF7F2A2-3F26-4881-BA2B-14D472E5080B}">
            <xm:f>BT$74&gt;'Summary - ML &amp; PM'!$D$5</xm:f>
            <x14:dxf>
              <fill>
                <patternFill>
                  <bgColor theme="0" tint="-0.499984740745262"/>
                </patternFill>
              </fill>
            </x14:dxf>
          </x14:cfRule>
          <xm:sqref>BT61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L125"/>
  <sheetViews>
    <sheetView showGridLines="0" showZeros="0" zoomScaleNormal="100" workbookViewId="0">
      <pane xSplit="1" ySplit="13" topLeftCell="I75" activePane="bottomRight" state="frozen"/>
      <selection pane="topRight" activeCell="C9" sqref="C9:I9"/>
      <selection pane="bottomLeft" activeCell="C9" sqref="C9:I9"/>
      <selection pane="bottomRight" activeCell="C9" sqref="C9:I9"/>
    </sheetView>
  </sheetViews>
  <sheetFormatPr defaultColWidth="9.81640625" defaultRowHeight="12.5" outlineLevelCol="1"/>
  <cols>
    <col min="1" max="1" width="20.1796875" customWidth="1"/>
    <col min="2" max="2" width="42.453125" customWidth="1"/>
    <col min="3" max="4" width="14.7265625" customWidth="1" outlineLevel="1"/>
    <col min="5" max="5" width="14.7265625" customWidth="1"/>
    <col min="6" max="7" width="14.7265625" customWidth="1" outlineLevel="1"/>
    <col min="8" max="8" width="14.7265625" customWidth="1"/>
    <col min="9" max="10" width="14.7265625" customWidth="1" outlineLevel="1"/>
    <col min="11" max="11" width="14.7265625" customWidth="1"/>
    <col min="12" max="13" width="14.7265625" customWidth="1" outlineLevel="1"/>
    <col min="14" max="14" width="14.7265625" customWidth="1"/>
    <col min="15" max="16" width="14.7265625" customWidth="1" outlineLevel="1"/>
    <col min="17" max="17" width="14.7265625" customWidth="1"/>
    <col min="18" max="19" width="14.7265625" customWidth="1" outlineLevel="1"/>
    <col min="20" max="20" width="14.7265625" customWidth="1"/>
    <col min="21" max="22" width="14.7265625" customWidth="1" outlineLevel="1"/>
    <col min="23" max="23" width="14.7265625" customWidth="1"/>
    <col min="24" max="25" width="14.7265625" customWidth="1" outlineLevel="1"/>
    <col min="26" max="26" width="14.7265625" customWidth="1"/>
    <col min="27" max="28" width="14.7265625" customWidth="1" outlineLevel="1"/>
    <col min="29" max="29" width="14.7265625" customWidth="1"/>
    <col min="30" max="31" width="14.7265625" customWidth="1" outlineLevel="1"/>
    <col min="32" max="32" width="14.7265625" customWidth="1"/>
    <col min="33" max="34" width="13.54296875" customWidth="1"/>
    <col min="35" max="35" width="13.26953125" customWidth="1"/>
    <col min="36" max="36" width="2.26953125" customWidth="1"/>
    <col min="37" max="37" width="13.26953125" customWidth="1"/>
    <col min="38" max="38" width="2.26953125" customWidth="1"/>
    <col min="39" max="39" width="10.26953125" customWidth="1"/>
  </cols>
  <sheetData>
    <row r="1" spans="1:35" ht="15.5">
      <c r="A1" s="78" t="str">
        <f>'Summary (5)'!A1</f>
        <v>DEPARTMENT OF HOMELESSNESS AND SUPPORTIVE HOUSING</v>
      </c>
      <c r="B1" s="78"/>
      <c r="C1" s="71"/>
      <c r="D1" s="71"/>
      <c r="E1" s="71"/>
      <c r="F1" s="71"/>
      <c r="G1" s="71"/>
      <c r="AI1" s="347"/>
    </row>
    <row r="2" spans="1:35" ht="15.5">
      <c r="A2" s="78" t="s">
        <v>292</v>
      </c>
      <c r="B2" s="78"/>
      <c r="C2" s="78"/>
      <c r="D2" s="71"/>
      <c r="E2" s="71"/>
      <c r="F2" s="71"/>
      <c r="G2" s="74"/>
    </row>
    <row r="3" spans="1:35" ht="15" customHeight="1">
      <c r="A3" s="83" t="s">
        <v>211</v>
      </c>
      <c r="B3" s="474">
        <f>'Summary (5)'!B3</f>
        <v>0</v>
      </c>
      <c r="D3" s="71"/>
      <c r="E3" s="71"/>
      <c r="F3" s="75"/>
      <c r="G3" s="75"/>
      <c r="H3" s="75"/>
      <c r="I3" s="75"/>
      <c r="J3" s="75"/>
      <c r="K3" s="75"/>
      <c r="L3" s="75"/>
      <c r="M3" s="75"/>
      <c r="N3" s="75"/>
      <c r="O3" s="75"/>
      <c r="P3" s="75"/>
      <c r="Q3" s="75"/>
      <c r="R3" s="75"/>
      <c r="S3" s="75"/>
      <c r="T3" s="75"/>
      <c r="U3" s="75"/>
      <c r="V3" s="75"/>
      <c r="W3" s="75"/>
      <c r="X3" s="75"/>
      <c r="Y3" s="75"/>
      <c r="Z3" s="75"/>
      <c r="AA3" s="75"/>
      <c r="AB3" s="75"/>
      <c r="AC3" s="75"/>
      <c r="AD3" s="75"/>
      <c r="AE3" s="75"/>
      <c r="AF3" s="75"/>
    </row>
    <row r="4" spans="1:35" ht="15" customHeight="1">
      <c r="A4" s="84" t="str">
        <f>'Summary (5)'!A7</f>
        <v>Program</v>
      </c>
      <c r="B4" s="475">
        <f>'Summary (5)'!B7</f>
        <v>0</v>
      </c>
      <c r="D4" s="71"/>
      <c r="E4" s="71"/>
      <c r="F4" s="72"/>
      <c r="G4" s="72"/>
      <c r="H4" s="72"/>
      <c r="I4" s="72"/>
      <c r="J4" s="72"/>
      <c r="K4" s="72"/>
      <c r="L4" s="72"/>
      <c r="M4" s="72"/>
      <c r="N4" s="72"/>
      <c r="O4" s="72"/>
      <c r="P4" s="72"/>
      <c r="Q4" s="72"/>
      <c r="R4" s="72"/>
      <c r="S4" s="72"/>
      <c r="T4" s="72"/>
      <c r="U4" s="72"/>
      <c r="V4" s="72"/>
      <c r="W4" s="72"/>
      <c r="X4" s="72"/>
      <c r="Y4" s="72"/>
      <c r="Z4" s="72"/>
      <c r="AA4" s="72"/>
      <c r="AB4" s="72"/>
      <c r="AC4" s="72"/>
      <c r="AD4" s="72"/>
      <c r="AE4" s="72"/>
      <c r="AF4" s="72"/>
    </row>
    <row r="5" spans="1:35" ht="15" customHeight="1">
      <c r="A5" s="84" t="str">
        <f>'Summary (5)'!A8</f>
        <v>Budget Name</v>
      </c>
      <c r="B5" s="475">
        <f>'Summary (5)'!B8</f>
        <v>0</v>
      </c>
      <c r="D5" s="71"/>
      <c r="E5" s="71"/>
      <c r="F5" s="72"/>
      <c r="G5" s="72"/>
      <c r="H5" s="72"/>
      <c r="I5" s="72"/>
      <c r="J5" s="72"/>
      <c r="K5" s="72"/>
      <c r="L5" s="72"/>
      <c r="M5" s="72"/>
      <c r="N5" s="72"/>
      <c r="O5" s="72"/>
      <c r="P5" s="72"/>
      <c r="Q5" s="72"/>
      <c r="R5" s="72"/>
      <c r="S5" s="72"/>
      <c r="T5" s="72"/>
      <c r="U5" s="72"/>
      <c r="V5" s="72"/>
      <c r="W5" s="72"/>
      <c r="X5" s="72"/>
      <c r="Y5" s="72"/>
      <c r="Z5" s="72"/>
      <c r="AA5" s="72"/>
      <c r="AB5" s="72"/>
      <c r="AC5" s="72"/>
      <c r="AD5" s="72"/>
      <c r="AE5" s="72"/>
      <c r="AF5" s="72"/>
    </row>
    <row r="6" spans="1:35" ht="15.5">
      <c r="A6" s="84" t="str">
        <f>'Summary (5)'!A9</f>
        <v>Funding:</v>
      </c>
      <c r="B6" s="476">
        <f>'Summary (5)'!B9</f>
        <v>0</v>
      </c>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row>
    <row r="7" spans="1:35" ht="15.5">
      <c r="A7" s="84" t="s">
        <v>272</v>
      </c>
      <c r="B7" s="480">
        <f>'Summary (5)'!B12</f>
        <v>0</v>
      </c>
      <c r="D7" s="71"/>
      <c r="E7" s="71"/>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row>
    <row r="8" spans="1:35" ht="13.5" thickBot="1">
      <c r="A8" s="53"/>
      <c r="B8" s="53"/>
      <c r="C8" s="1522">
        <f>'Summary (5)'!E17</f>
        <v>0</v>
      </c>
      <c r="D8" s="1522"/>
      <c r="E8" s="1522"/>
      <c r="F8" s="1521">
        <f>'Summary (5)'!H17</f>
        <v>0</v>
      </c>
      <c r="G8" s="1521"/>
      <c r="H8" s="1521"/>
      <c r="I8" s="1521">
        <f>'Summary (5)'!K17</f>
        <v>0</v>
      </c>
      <c r="J8" s="1521"/>
      <c r="K8" s="1521"/>
      <c r="L8" s="1521">
        <f>'Summary (5)'!N17</f>
        <v>0</v>
      </c>
      <c r="M8" s="1521"/>
      <c r="N8" s="1521"/>
      <c r="O8" s="1521">
        <f>'Summary (5)'!Q17</f>
        <v>0</v>
      </c>
      <c r="P8" s="1521"/>
      <c r="Q8" s="1521"/>
      <c r="R8" s="1521">
        <f>'Summary (5)'!T17</f>
        <v>0</v>
      </c>
      <c r="S8" s="1521"/>
      <c r="T8" s="1521"/>
      <c r="U8" s="1521">
        <f>'Summary (5)'!W17</f>
        <v>0</v>
      </c>
      <c r="V8" s="1521"/>
      <c r="W8" s="1521"/>
      <c r="X8" s="1521">
        <f>'Summary (5)'!Z17</f>
        <v>0</v>
      </c>
      <c r="Y8" s="1521"/>
      <c r="Z8" s="1521"/>
      <c r="AA8" s="1521">
        <f>'Summary (5)'!AC17</f>
        <v>0</v>
      </c>
      <c r="AB8" s="1521"/>
      <c r="AC8" s="1521"/>
      <c r="AD8" s="1521">
        <f>'Summary (5)'!AF17</f>
        <v>0</v>
      </c>
      <c r="AE8" s="1521"/>
      <c r="AF8" s="1521"/>
    </row>
    <row r="9" spans="1:35" ht="24.75" customHeight="1">
      <c r="C9" s="1523">
        <f>'Summary (5)'!E18</f>
        <v>0</v>
      </c>
      <c r="D9" s="1524"/>
      <c r="E9" s="1525"/>
      <c r="F9" s="1541">
        <f>'Summary (5)'!H18</f>
        <v>0</v>
      </c>
      <c r="G9" s="1542"/>
      <c r="H9" s="1543"/>
      <c r="I9" s="1544">
        <f>'Summary (5)'!K18</f>
        <v>0</v>
      </c>
      <c r="J9" s="1545"/>
      <c r="K9" s="1546"/>
      <c r="L9" s="1547">
        <f>'Summary (5)'!N18</f>
        <v>0</v>
      </c>
      <c r="M9" s="1548"/>
      <c r="N9" s="1549"/>
      <c r="O9" s="1550">
        <f>'Summary (5)'!Q18</f>
        <v>0</v>
      </c>
      <c r="P9" s="1551"/>
      <c r="Q9" s="1552"/>
      <c r="R9" s="1553">
        <f>'Summary (5)'!T18</f>
        <v>0</v>
      </c>
      <c r="S9" s="1554"/>
      <c r="T9" s="1555"/>
      <c r="U9" s="1538">
        <f>'Summary (5)'!W18</f>
        <v>0</v>
      </c>
      <c r="V9" s="1539"/>
      <c r="W9" s="1540"/>
      <c r="X9" s="1526">
        <f>'Summary (5)'!Z18</f>
        <v>0</v>
      </c>
      <c r="Y9" s="1527"/>
      <c r="Z9" s="1528"/>
      <c r="AA9" s="1529">
        <f>'Summary (5)'!AC18</f>
        <v>0</v>
      </c>
      <c r="AB9" s="1530"/>
      <c r="AC9" s="1531"/>
      <c r="AD9" s="1532">
        <f>'Summary (5)'!AF18</f>
        <v>0</v>
      </c>
      <c r="AE9" s="1533"/>
      <c r="AF9" s="1534"/>
      <c r="AG9" s="1535" t="s">
        <v>249</v>
      </c>
      <c r="AH9" s="1536"/>
      <c r="AI9" s="1537"/>
    </row>
    <row r="10" spans="1:35" s="21" customFormat="1" ht="27" customHeight="1">
      <c r="C10" s="403">
        <f>'Salary Detail (5)'!G11</f>
        <v>0</v>
      </c>
      <c r="D10" s="404">
        <f>'Salary Detail (5)'!H11</f>
        <v>0</v>
      </c>
      <c r="E10" s="405">
        <f>'Salary Detail (5)'!I11</f>
        <v>0</v>
      </c>
      <c r="F10" s="406">
        <f>'Salary Detail (5)'!N11</f>
        <v>0</v>
      </c>
      <c r="G10" s="407">
        <f>'Salary Detail (5)'!O11</f>
        <v>0</v>
      </c>
      <c r="H10" s="408">
        <f>'Salary Detail (5)'!P11</f>
        <v>0</v>
      </c>
      <c r="I10" s="409">
        <f>'Salary Detail (5)'!U11</f>
        <v>0</v>
      </c>
      <c r="J10" s="410">
        <f>'Salary Detail (5)'!V11</f>
        <v>0</v>
      </c>
      <c r="K10" s="411">
        <f>'Salary Detail (5)'!W11</f>
        <v>0</v>
      </c>
      <c r="L10" s="412">
        <f>'Salary Detail (5)'!AB11</f>
        <v>0</v>
      </c>
      <c r="M10" s="413">
        <f>'Salary Detail (5)'!AC11</f>
        <v>0</v>
      </c>
      <c r="N10" s="414">
        <f>'Salary Detail (5)'!AD11</f>
        <v>0</v>
      </c>
      <c r="O10" s="415">
        <f>'Salary Detail (5)'!AI11</f>
        <v>0</v>
      </c>
      <c r="P10" s="416">
        <f>'Salary Detail (5)'!AJ11</f>
        <v>0</v>
      </c>
      <c r="Q10" s="417">
        <f>'Salary Detail (5)'!AK11</f>
        <v>0</v>
      </c>
      <c r="R10" s="418">
        <f>'Salary Detail (5)'!AP11</f>
        <v>0</v>
      </c>
      <c r="S10" s="419">
        <f>'Salary Detail (5)'!AQ11</f>
        <v>0</v>
      </c>
      <c r="T10" s="420">
        <f>'Salary Detail (5)'!AR11</f>
        <v>0</v>
      </c>
      <c r="U10" s="421">
        <f>'Salary Detail (5)'!AW11</f>
        <v>0</v>
      </c>
      <c r="V10" s="422">
        <f>'Salary Detail (5)'!AX11</f>
        <v>0</v>
      </c>
      <c r="W10" s="423">
        <f>'Salary Detail (5)'!AY11</f>
        <v>0</v>
      </c>
      <c r="X10" s="424">
        <f>'Salary Detail (5)'!BD11</f>
        <v>0</v>
      </c>
      <c r="Y10" s="425">
        <f>'Salary Detail (5)'!BE11</f>
        <v>0</v>
      </c>
      <c r="Z10" s="426">
        <f>'Salary Detail (5)'!BF11</f>
        <v>0</v>
      </c>
      <c r="AA10" s="427">
        <f>'Salary Detail (5)'!BK11</f>
        <v>0</v>
      </c>
      <c r="AB10" s="428">
        <f>'Salary Detail (5)'!BL11</f>
        <v>0</v>
      </c>
      <c r="AC10" s="429">
        <f>'Salary Detail (5)'!BM11</f>
        <v>0</v>
      </c>
      <c r="AD10" s="430">
        <f>'Salary Detail (5)'!BR11</f>
        <v>0</v>
      </c>
      <c r="AE10" s="431">
        <f>'Salary Detail (5)'!BS11</f>
        <v>0</v>
      </c>
      <c r="AF10" s="432">
        <f>'Salary Detail (5)'!BT11</f>
        <v>0</v>
      </c>
      <c r="AG10" s="495">
        <f>'Salary Detail (5)'!BU11</f>
        <v>0</v>
      </c>
      <c r="AH10" s="496">
        <f>'Salary Detail (5)'!BV11</f>
        <v>0</v>
      </c>
      <c r="AI10" s="497">
        <f>'Salary Detail (5)'!BW11</f>
        <v>0</v>
      </c>
    </row>
    <row r="11" spans="1:35" s="501" customFormat="1" ht="19.5" customHeight="1">
      <c r="C11" s="646">
        <f>'Salary Detail (5)'!G12</f>
        <v>0</v>
      </c>
      <c r="D11" s="655">
        <f>'Salary Detail (5)'!H12</f>
        <v>0</v>
      </c>
      <c r="E11" s="656">
        <f>'Salary Detail (5)'!I12</f>
        <v>0</v>
      </c>
      <c r="F11" s="649">
        <f>'Salary Detail (5)'!N12</f>
        <v>0</v>
      </c>
      <c r="G11" s="657">
        <f>'Salary Detail (5)'!O12</f>
        <v>0</v>
      </c>
      <c r="H11" s="651">
        <f>'Salary Detail (5)'!P12</f>
        <v>0</v>
      </c>
      <c r="I11" s="658">
        <f>'Salary Detail (5)'!U12</f>
        <v>0</v>
      </c>
      <c r="J11" s="659">
        <f>'Salary Detail (5)'!V12</f>
        <v>0</v>
      </c>
      <c r="K11" s="660">
        <f>'Salary Detail (5)'!W12</f>
        <v>0</v>
      </c>
      <c r="L11" s="622">
        <f>'Salary Detail (5)'!AB12</f>
        <v>0</v>
      </c>
      <c r="M11" s="661">
        <f>'Salary Detail (5)'!AC12</f>
        <v>0</v>
      </c>
      <c r="N11" s="624">
        <f>'Salary Detail (5)'!AD12</f>
        <v>0</v>
      </c>
      <c r="O11" s="625">
        <f>'Salary Detail (5)'!AI12</f>
        <v>0</v>
      </c>
      <c r="P11" s="662">
        <f>'Salary Detail (5)'!AJ12</f>
        <v>0</v>
      </c>
      <c r="Q11" s="627">
        <f>'Salary Detail (5)'!AK12</f>
        <v>0</v>
      </c>
      <c r="R11" s="628">
        <f>'Salary Detail (5)'!AP12</f>
        <v>0</v>
      </c>
      <c r="S11" s="663">
        <f>'Salary Detail (5)'!AQ12</f>
        <v>0</v>
      </c>
      <c r="T11" s="630">
        <f>'Salary Detail (5)'!AR12</f>
        <v>0</v>
      </c>
      <c r="U11" s="631">
        <f>'Salary Detail (5)'!AW12</f>
        <v>0</v>
      </c>
      <c r="V11" s="664">
        <f>'Salary Detail (5)'!AX12</f>
        <v>0</v>
      </c>
      <c r="W11" s="633">
        <f>'Salary Detail (5)'!AY12</f>
        <v>0</v>
      </c>
      <c r="X11" s="634">
        <f>'Salary Detail (5)'!BD12</f>
        <v>0</v>
      </c>
      <c r="Y11" s="665">
        <f>'Salary Detail (5)'!BE12</f>
        <v>0</v>
      </c>
      <c r="Z11" s="636">
        <f>'Salary Detail (5)'!BF12</f>
        <v>0</v>
      </c>
      <c r="AA11" s="637">
        <f>'Salary Detail (5)'!BK12</f>
        <v>0</v>
      </c>
      <c r="AB11" s="666">
        <f>'Salary Detail (5)'!BL12</f>
        <v>0</v>
      </c>
      <c r="AC11" s="639">
        <f>'Salary Detail (5)'!BM12</f>
        <v>0</v>
      </c>
      <c r="AD11" s="640">
        <f>'Salary Detail (5)'!BR12</f>
        <v>0</v>
      </c>
      <c r="AE11" s="667">
        <f>'Salary Detail (5)'!BS12</f>
        <v>0</v>
      </c>
      <c r="AF11" s="642">
        <f>'Salary Detail (5)'!BT12</f>
        <v>0</v>
      </c>
      <c r="AG11" s="1570" t="e">
        <f>'Salary Detail (5)'!BU12</f>
        <v>#REF!</v>
      </c>
      <c r="AH11" s="1572">
        <f>'Salary Detail (5)'!BV12</f>
        <v>0</v>
      </c>
      <c r="AI11" s="1574">
        <f>'Salary Detail (5)'!BW12</f>
        <v>0</v>
      </c>
    </row>
    <row r="12" spans="1:35" s="501" customFormat="1" ht="19.5" customHeight="1">
      <c r="C12" s="646" t="e">
        <f>'Salary Detail (5)'!G13</f>
        <v>#REF!</v>
      </c>
      <c r="D12" s="647">
        <f>'Salary Detail (5)'!H13</f>
        <v>0</v>
      </c>
      <c r="E12" s="648">
        <f>'Salary Detail (5)'!I13</f>
        <v>0</v>
      </c>
      <c r="F12" s="649" t="e">
        <f>'Salary Detail (5)'!N13</f>
        <v>#REF!</v>
      </c>
      <c r="G12" s="650">
        <f>'Salary Detail (5)'!O13</f>
        <v>0</v>
      </c>
      <c r="H12" s="651">
        <f>'Salary Detail (5)'!P13</f>
        <v>0</v>
      </c>
      <c r="I12" s="652" t="e">
        <f>'Salary Detail (5)'!U13</f>
        <v>#REF!</v>
      </c>
      <c r="J12" s="653">
        <f>'Salary Detail (5)'!V13</f>
        <v>0</v>
      </c>
      <c r="K12" s="654">
        <f>'Salary Detail (5)'!W13</f>
        <v>0</v>
      </c>
      <c r="L12" s="622" t="e">
        <f>'Salary Detail (5)'!AB13</f>
        <v>#REF!</v>
      </c>
      <c r="M12" s="623">
        <f>'Salary Detail (5)'!AC13</f>
        <v>0</v>
      </c>
      <c r="N12" s="624">
        <f>'Salary Detail (5)'!AD13</f>
        <v>0</v>
      </c>
      <c r="O12" s="625" t="e">
        <f>'Salary Detail (5)'!AI13</f>
        <v>#REF!</v>
      </c>
      <c r="P12" s="626">
        <f>'Salary Detail (5)'!AJ13</f>
        <v>0</v>
      </c>
      <c r="Q12" s="627">
        <f>'Salary Detail (5)'!AK13</f>
        <v>0</v>
      </c>
      <c r="R12" s="628" t="e">
        <f>'Salary Detail (5)'!AP13</f>
        <v>#REF!</v>
      </c>
      <c r="S12" s="629">
        <f>'Salary Detail (5)'!AQ13</f>
        <v>0</v>
      </c>
      <c r="T12" s="630">
        <f>'Salary Detail (5)'!AR13</f>
        <v>0</v>
      </c>
      <c r="U12" s="631" t="e">
        <f>'Salary Detail (5)'!AW13</f>
        <v>#REF!</v>
      </c>
      <c r="V12" s="632">
        <f>'Salary Detail (5)'!AX13</f>
        <v>0</v>
      </c>
      <c r="W12" s="633">
        <f>'Salary Detail (5)'!AY13</f>
        <v>0</v>
      </c>
      <c r="X12" s="634" t="e">
        <f>'Salary Detail (5)'!BD13</f>
        <v>#REF!</v>
      </c>
      <c r="Y12" s="635">
        <f>'Salary Detail (5)'!BE13</f>
        <v>0</v>
      </c>
      <c r="Z12" s="636">
        <f>'Salary Detail (5)'!BF13</f>
        <v>0</v>
      </c>
      <c r="AA12" s="637" t="e">
        <f>'Salary Detail (5)'!BK13</f>
        <v>#REF!</v>
      </c>
      <c r="AB12" s="638">
        <f>'Salary Detail (5)'!BL13</f>
        <v>0</v>
      </c>
      <c r="AC12" s="639">
        <f>'Salary Detail (5)'!BM13</f>
        <v>0</v>
      </c>
      <c r="AD12" s="640" t="e">
        <f>'Salary Detail (5)'!BR13</f>
        <v>#REF!</v>
      </c>
      <c r="AE12" s="641">
        <f>'Salary Detail (5)'!BS13</f>
        <v>0</v>
      </c>
      <c r="AF12" s="642">
        <f>'Salary Detail (5)'!BT13</f>
        <v>0</v>
      </c>
      <c r="AG12" s="1571"/>
      <c r="AH12" s="1573"/>
      <c r="AI12" s="1575"/>
    </row>
    <row r="13" spans="1:35" s="501" customFormat="1" ht="30.75" customHeight="1">
      <c r="A13" s="611" t="s">
        <v>293</v>
      </c>
      <c r="B13" s="612"/>
      <c r="C13" s="613" t="s">
        <v>294</v>
      </c>
      <c r="D13" s="614" t="s">
        <v>285</v>
      </c>
      <c r="E13" s="615" t="s">
        <v>294</v>
      </c>
      <c r="F13" s="616" t="s">
        <v>294</v>
      </c>
      <c r="G13" s="617" t="s">
        <v>285</v>
      </c>
      <c r="H13" s="618" t="s">
        <v>294</v>
      </c>
      <c r="I13" s="619" t="s">
        <v>294</v>
      </c>
      <c r="J13" s="620" t="s">
        <v>285</v>
      </c>
      <c r="K13" s="621" t="s">
        <v>294</v>
      </c>
      <c r="L13" s="622" t="s">
        <v>294</v>
      </c>
      <c r="M13" s="623" t="s">
        <v>285</v>
      </c>
      <c r="N13" s="624" t="s">
        <v>294</v>
      </c>
      <c r="O13" s="625" t="s">
        <v>294</v>
      </c>
      <c r="P13" s="626" t="s">
        <v>285</v>
      </c>
      <c r="Q13" s="627" t="s">
        <v>294</v>
      </c>
      <c r="R13" s="628" t="s">
        <v>294</v>
      </c>
      <c r="S13" s="629" t="s">
        <v>285</v>
      </c>
      <c r="T13" s="630" t="s">
        <v>294</v>
      </c>
      <c r="U13" s="631" t="s">
        <v>294</v>
      </c>
      <c r="V13" s="632" t="s">
        <v>285</v>
      </c>
      <c r="W13" s="633" t="s">
        <v>294</v>
      </c>
      <c r="X13" s="634" t="s">
        <v>294</v>
      </c>
      <c r="Y13" s="635" t="s">
        <v>285</v>
      </c>
      <c r="Z13" s="636" t="s">
        <v>294</v>
      </c>
      <c r="AA13" s="637" t="s">
        <v>294</v>
      </c>
      <c r="AB13" s="638" t="s">
        <v>285</v>
      </c>
      <c r="AC13" s="639" t="s">
        <v>294</v>
      </c>
      <c r="AD13" s="640" t="s">
        <v>294</v>
      </c>
      <c r="AE13" s="641" t="s">
        <v>285</v>
      </c>
      <c r="AF13" s="642" t="s">
        <v>294</v>
      </c>
      <c r="AG13" s="643" t="s">
        <v>294</v>
      </c>
      <c r="AH13" s="644" t="s">
        <v>285</v>
      </c>
      <c r="AI13" s="645" t="s">
        <v>294</v>
      </c>
    </row>
    <row r="14" spans="1:35" s="290" customFormat="1" ht="17.25" customHeight="1">
      <c r="A14" s="1255" t="s">
        <v>295</v>
      </c>
      <c r="B14" s="1505"/>
      <c r="C14" s="291"/>
      <c r="D14" s="301">
        <f>E14-C14</f>
        <v>0</v>
      </c>
      <c r="E14" s="292"/>
      <c r="F14" s="291"/>
      <c r="G14" s="301">
        <f>H14-F14</f>
        <v>0</v>
      </c>
      <c r="H14" s="292"/>
      <c r="I14" s="291"/>
      <c r="J14" s="301">
        <f>K14-I14</f>
        <v>0</v>
      </c>
      <c r="K14" s="292"/>
      <c r="L14" s="291"/>
      <c r="M14" s="301">
        <f>N14-L14</f>
        <v>0</v>
      </c>
      <c r="N14" s="292"/>
      <c r="O14" s="291"/>
      <c r="P14" s="301">
        <f>Q14-O14</f>
        <v>0</v>
      </c>
      <c r="Q14" s="292"/>
      <c r="R14" s="291"/>
      <c r="S14" s="301">
        <f>T14-R14</f>
        <v>0</v>
      </c>
      <c r="T14" s="292"/>
      <c r="U14" s="291"/>
      <c r="V14" s="301">
        <f>W14-U14</f>
        <v>0</v>
      </c>
      <c r="W14" s="292"/>
      <c r="X14" s="291"/>
      <c r="Y14" s="301">
        <f>Z14-X14</f>
        <v>0</v>
      </c>
      <c r="Z14" s="292"/>
      <c r="AA14" s="291"/>
      <c r="AB14" s="301">
        <f>AC14-AA14</f>
        <v>0</v>
      </c>
      <c r="AC14" s="292"/>
      <c r="AD14" s="291"/>
      <c r="AE14" s="301">
        <f>AF14-AD14</f>
        <v>0</v>
      </c>
      <c r="AF14" s="292"/>
      <c r="AG14" s="308">
        <f>SUM(C14,F14,I14,L14,O14,R14,U14,X14,AA14,AD14)</f>
        <v>0</v>
      </c>
      <c r="AH14" s="309">
        <f>SUM(D14,G14,J14,M14,P14,S14,V14,Y14,AB14,AE14)</f>
        <v>0</v>
      </c>
      <c r="AI14" s="442">
        <f>SUM(E14,H14,K14,N14,Q14,T14,W14,Z14,AC14,AF14)</f>
        <v>0</v>
      </c>
    </row>
    <row r="15" spans="1:35" s="290" customFormat="1" ht="17.25" customHeight="1">
      <c r="A15" s="1255" t="s">
        <v>296</v>
      </c>
      <c r="B15" s="1505"/>
      <c r="C15" s="304"/>
      <c r="D15" s="301">
        <f t="shared" ref="D15:D66" si="0">E15-C15</f>
        <v>0</v>
      </c>
      <c r="E15" s="305"/>
      <c r="F15" s="291"/>
      <c r="G15" s="301">
        <f t="shared" ref="G15:G66" si="1">H15-F15</f>
        <v>0</v>
      </c>
      <c r="H15" s="292"/>
      <c r="I15" s="291"/>
      <c r="J15" s="301">
        <f t="shared" ref="J15:J66" si="2">K15-I15</f>
        <v>0</v>
      </c>
      <c r="K15" s="292"/>
      <c r="L15" s="291"/>
      <c r="M15" s="301">
        <f t="shared" ref="M15:M66" si="3">N15-L15</f>
        <v>0</v>
      </c>
      <c r="N15" s="292"/>
      <c r="O15" s="291"/>
      <c r="P15" s="301">
        <f t="shared" ref="P15:P66" si="4">Q15-O15</f>
        <v>0</v>
      </c>
      <c r="Q15" s="292"/>
      <c r="R15" s="291"/>
      <c r="S15" s="301">
        <f t="shared" ref="S15:S66" si="5">T15-R15</f>
        <v>0</v>
      </c>
      <c r="T15" s="292"/>
      <c r="U15" s="291"/>
      <c r="V15" s="301">
        <f t="shared" ref="V15:V66" si="6">W15-U15</f>
        <v>0</v>
      </c>
      <c r="W15" s="292"/>
      <c r="X15" s="291"/>
      <c r="Y15" s="301">
        <f t="shared" ref="Y15:Y66" si="7">Z15-X15</f>
        <v>0</v>
      </c>
      <c r="Z15" s="292"/>
      <c r="AA15" s="291"/>
      <c r="AB15" s="301">
        <f t="shared" ref="AB15:AB66" si="8">AC15-AA15</f>
        <v>0</v>
      </c>
      <c r="AC15" s="292"/>
      <c r="AD15" s="291"/>
      <c r="AE15" s="301">
        <f t="shared" ref="AE15:AE66" si="9">AF15-AD15</f>
        <v>0</v>
      </c>
      <c r="AF15" s="292"/>
      <c r="AG15" s="308">
        <f t="shared" ref="AG15:AI30" si="10">SUM(C15,F15,I15,L15,O15,R15,U15,X15,AA15,AD15)</f>
        <v>0</v>
      </c>
      <c r="AH15" s="309">
        <f t="shared" si="10"/>
        <v>0</v>
      </c>
      <c r="AI15" s="442">
        <f t="shared" si="10"/>
        <v>0</v>
      </c>
    </row>
    <row r="16" spans="1:35" s="290" customFormat="1" ht="17.25" customHeight="1">
      <c r="A16" s="1255" t="s">
        <v>297</v>
      </c>
      <c r="B16" s="1505"/>
      <c r="C16" s="304"/>
      <c r="D16" s="301">
        <f t="shared" si="0"/>
        <v>0</v>
      </c>
      <c r="E16" s="292"/>
      <c r="F16" s="291"/>
      <c r="G16" s="301">
        <f t="shared" si="1"/>
        <v>0</v>
      </c>
      <c r="H16" s="292"/>
      <c r="I16" s="291"/>
      <c r="J16" s="301">
        <f t="shared" si="2"/>
        <v>0</v>
      </c>
      <c r="K16" s="292"/>
      <c r="L16" s="291"/>
      <c r="M16" s="301">
        <f t="shared" si="3"/>
        <v>0</v>
      </c>
      <c r="N16" s="292"/>
      <c r="O16" s="291"/>
      <c r="P16" s="301">
        <f t="shared" si="4"/>
        <v>0</v>
      </c>
      <c r="Q16" s="292"/>
      <c r="R16" s="291"/>
      <c r="S16" s="301">
        <f t="shared" si="5"/>
        <v>0</v>
      </c>
      <c r="T16" s="292"/>
      <c r="U16" s="291"/>
      <c r="V16" s="301">
        <f t="shared" si="6"/>
        <v>0</v>
      </c>
      <c r="W16" s="292"/>
      <c r="X16" s="291"/>
      <c r="Y16" s="301">
        <f t="shared" si="7"/>
        <v>0</v>
      </c>
      <c r="Z16" s="292"/>
      <c r="AA16" s="291"/>
      <c r="AB16" s="301">
        <f t="shared" si="8"/>
        <v>0</v>
      </c>
      <c r="AC16" s="292"/>
      <c r="AD16" s="291"/>
      <c r="AE16" s="301">
        <f t="shared" si="9"/>
        <v>0</v>
      </c>
      <c r="AF16" s="292"/>
      <c r="AG16" s="308">
        <f t="shared" si="10"/>
        <v>0</v>
      </c>
      <c r="AH16" s="309">
        <f t="shared" si="10"/>
        <v>0</v>
      </c>
      <c r="AI16" s="442">
        <f t="shared" si="10"/>
        <v>0</v>
      </c>
    </row>
    <row r="17" spans="1:38" s="290" customFormat="1" ht="17.25" customHeight="1">
      <c r="A17" s="1255" t="s">
        <v>298</v>
      </c>
      <c r="B17" s="1505"/>
      <c r="C17" s="291"/>
      <c r="D17" s="301">
        <f t="shared" si="0"/>
        <v>0</v>
      </c>
      <c r="E17" s="292"/>
      <c r="F17" s="291"/>
      <c r="G17" s="301">
        <f t="shared" si="1"/>
        <v>0</v>
      </c>
      <c r="H17" s="292"/>
      <c r="I17" s="291"/>
      <c r="J17" s="301">
        <f t="shared" si="2"/>
        <v>0</v>
      </c>
      <c r="K17" s="292"/>
      <c r="L17" s="291"/>
      <c r="M17" s="301">
        <f t="shared" si="3"/>
        <v>0</v>
      </c>
      <c r="N17" s="292"/>
      <c r="O17" s="291"/>
      <c r="P17" s="301">
        <f t="shared" si="4"/>
        <v>0</v>
      </c>
      <c r="Q17" s="292"/>
      <c r="R17" s="291"/>
      <c r="S17" s="301">
        <f t="shared" si="5"/>
        <v>0</v>
      </c>
      <c r="T17" s="292"/>
      <c r="U17" s="291"/>
      <c r="V17" s="301">
        <f t="shared" si="6"/>
        <v>0</v>
      </c>
      <c r="W17" s="292"/>
      <c r="X17" s="291"/>
      <c r="Y17" s="301">
        <f t="shared" si="7"/>
        <v>0</v>
      </c>
      <c r="Z17" s="292"/>
      <c r="AA17" s="291"/>
      <c r="AB17" s="301">
        <f t="shared" si="8"/>
        <v>0</v>
      </c>
      <c r="AC17" s="292"/>
      <c r="AD17" s="291"/>
      <c r="AE17" s="301">
        <f t="shared" si="9"/>
        <v>0</v>
      </c>
      <c r="AF17" s="292"/>
      <c r="AG17" s="308">
        <f t="shared" si="10"/>
        <v>0</v>
      </c>
      <c r="AH17" s="309">
        <f t="shared" si="10"/>
        <v>0</v>
      </c>
      <c r="AI17" s="442">
        <f t="shared" si="10"/>
        <v>0</v>
      </c>
    </row>
    <row r="18" spans="1:38" s="290" customFormat="1" ht="17.25" customHeight="1">
      <c r="A18" s="1255" t="s">
        <v>299</v>
      </c>
      <c r="B18" s="1505"/>
      <c r="C18" s="291"/>
      <c r="D18" s="301">
        <f t="shared" si="0"/>
        <v>0</v>
      </c>
      <c r="E18" s="292"/>
      <c r="F18" s="291"/>
      <c r="G18" s="301">
        <f t="shared" si="1"/>
        <v>0</v>
      </c>
      <c r="H18" s="292"/>
      <c r="I18" s="291"/>
      <c r="J18" s="301">
        <f t="shared" si="2"/>
        <v>0</v>
      </c>
      <c r="K18" s="292"/>
      <c r="L18" s="291"/>
      <c r="M18" s="301">
        <f t="shared" si="3"/>
        <v>0</v>
      </c>
      <c r="N18" s="292"/>
      <c r="O18" s="291"/>
      <c r="P18" s="301">
        <f t="shared" si="4"/>
        <v>0</v>
      </c>
      <c r="Q18" s="292"/>
      <c r="R18" s="291"/>
      <c r="S18" s="301">
        <f t="shared" si="5"/>
        <v>0</v>
      </c>
      <c r="T18" s="292"/>
      <c r="U18" s="291"/>
      <c r="V18" s="301">
        <f t="shared" si="6"/>
        <v>0</v>
      </c>
      <c r="W18" s="292"/>
      <c r="X18" s="291"/>
      <c r="Y18" s="301">
        <f t="shared" si="7"/>
        <v>0</v>
      </c>
      <c r="Z18" s="292"/>
      <c r="AA18" s="291"/>
      <c r="AB18" s="301">
        <f t="shared" si="8"/>
        <v>0</v>
      </c>
      <c r="AC18" s="292"/>
      <c r="AD18" s="291"/>
      <c r="AE18" s="301">
        <f t="shared" si="9"/>
        <v>0</v>
      </c>
      <c r="AF18" s="292"/>
      <c r="AG18" s="308">
        <f t="shared" si="10"/>
        <v>0</v>
      </c>
      <c r="AH18" s="309">
        <f t="shared" si="10"/>
        <v>0</v>
      </c>
      <c r="AI18" s="442">
        <f t="shared" si="10"/>
        <v>0</v>
      </c>
    </row>
    <row r="19" spans="1:38" s="290" customFormat="1" ht="17.25" customHeight="1">
      <c r="A19" s="1255" t="s">
        <v>300</v>
      </c>
      <c r="B19" s="1505"/>
      <c r="C19" s="291"/>
      <c r="D19" s="301">
        <f t="shared" si="0"/>
        <v>0</v>
      </c>
      <c r="E19" s="292"/>
      <c r="F19" s="304"/>
      <c r="G19" s="301">
        <f t="shared" si="1"/>
        <v>0</v>
      </c>
      <c r="H19" s="305"/>
      <c r="I19" s="304"/>
      <c r="J19" s="301">
        <f t="shared" si="2"/>
        <v>0</v>
      </c>
      <c r="K19" s="305"/>
      <c r="L19" s="304"/>
      <c r="M19" s="301">
        <f t="shared" si="3"/>
        <v>0</v>
      </c>
      <c r="N19" s="305"/>
      <c r="O19" s="304"/>
      <c r="P19" s="301">
        <f t="shared" si="4"/>
        <v>0</v>
      </c>
      <c r="Q19" s="305"/>
      <c r="R19" s="304"/>
      <c r="S19" s="301">
        <f t="shared" si="5"/>
        <v>0</v>
      </c>
      <c r="T19" s="305"/>
      <c r="U19" s="304"/>
      <c r="V19" s="301">
        <f t="shared" si="6"/>
        <v>0</v>
      </c>
      <c r="W19" s="305"/>
      <c r="X19" s="304"/>
      <c r="Y19" s="301">
        <f t="shared" si="7"/>
        <v>0</v>
      </c>
      <c r="Z19" s="305"/>
      <c r="AA19" s="304"/>
      <c r="AB19" s="301">
        <f t="shared" si="8"/>
        <v>0</v>
      </c>
      <c r="AC19" s="305"/>
      <c r="AD19" s="304"/>
      <c r="AE19" s="301">
        <f t="shared" si="9"/>
        <v>0</v>
      </c>
      <c r="AF19" s="305"/>
      <c r="AG19" s="308">
        <f t="shared" si="10"/>
        <v>0</v>
      </c>
      <c r="AH19" s="309">
        <f t="shared" si="10"/>
        <v>0</v>
      </c>
      <c r="AI19" s="442">
        <f t="shared" si="10"/>
        <v>0</v>
      </c>
      <c r="AJ19"/>
      <c r="AK19"/>
      <c r="AL19" s="13"/>
    </row>
    <row r="20" spans="1:38" s="290" customFormat="1" ht="17.25" customHeight="1">
      <c r="A20" s="1255" t="s">
        <v>301</v>
      </c>
      <c r="B20" s="1505"/>
      <c r="C20" s="291"/>
      <c r="D20" s="301">
        <f t="shared" si="0"/>
        <v>0</v>
      </c>
      <c r="E20" s="292"/>
      <c r="F20" s="304"/>
      <c r="G20" s="301">
        <f t="shared" si="1"/>
        <v>0</v>
      </c>
      <c r="H20" s="305"/>
      <c r="I20" s="304"/>
      <c r="J20" s="301">
        <f t="shared" si="2"/>
        <v>0</v>
      </c>
      <c r="K20" s="305"/>
      <c r="L20" s="304"/>
      <c r="M20" s="301">
        <f t="shared" si="3"/>
        <v>0</v>
      </c>
      <c r="N20" s="305"/>
      <c r="O20" s="304"/>
      <c r="P20" s="301">
        <f t="shared" si="4"/>
        <v>0</v>
      </c>
      <c r="Q20" s="305"/>
      <c r="R20" s="304"/>
      <c r="S20" s="301">
        <f t="shared" si="5"/>
        <v>0</v>
      </c>
      <c r="T20" s="305"/>
      <c r="U20" s="304"/>
      <c r="V20" s="301">
        <f t="shared" si="6"/>
        <v>0</v>
      </c>
      <c r="W20" s="305"/>
      <c r="X20" s="304"/>
      <c r="Y20" s="301">
        <f t="shared" si="7"/>
        <v>0</v>
      </c>
      <c r="Z20" s="305"/>
      <c r="AA20" s="304"/>
      <c r="AB20" s="301">
        <f t="shared" si="8"/>
        <v>0</v>
      </c>
      <c r="AC20" s="305"/>
      <c r="AD20" s="304"/>
      <c r="AE20" s="301">
        <f t="shared" si="9"/>
        <v>0</v>
      </c>
      <c r="AF20" s="305"/>
      <c r="AG20" s="308">
        <f t="shared" si="10"/>
        <v>0</v>
      </c>
      <c r="AH20" s="309">
        <f t="shared" si="10"/>
        <v>0</v>
      </c>
      <c r="AI20" s="442">
        <f t="shared" si="10"/>
        <v>0</v>
      </c>
      <c r="AJ20"/>
      <c r="AK20"/>
      <c r="AL20"/>
    </row>
    <row r="21" spans="1:38" s="290" customFormat="1" ht="17.25" customHeight="1">
      <c r="A21" s="1255" t="s">
        <v>302</v>
      </c>
      <c r="B21" s="1505"/>
      <c r="C21" s="291"/>
      <c r="D21" s="301">
        <f t="shared" si="0"/>
        <v>0</v>
      </c>
      <c r="E21" s="292"/>
      <c r="F21" s="304"/>
      <c r="G21" s="301">
        <f t="shared" si="1"/>
        <v>0</v>
      </c>
      <c r="H21" s="292"/>
      <c r="I21" s="304"/>
      <c r="J21" s="301">
        <f t="shared" si="2"/>
        <v>0</v>
      </c>
      <c r="K21" s="305"/>
      <c r="L21" s="304"/>
      <c r="M21" s="301">
        <f t="shared" si="3"/>
        <v>0</v>
      </c>
      <c r="N21" s="305"/>
      <c r="O21" s="304"/>
      <c r="P21" s="301">
        <f t="shared" si="4"/>
        <v>0</v>
      </c>
      <c r="Q21" s="305"/>
      <c r="R21" s="304"/>
      <c r="S21" s="301">
        <f t="shared" si="5"/>
        <v>0</v>
      </c>
      <c r="T21" s="305"/>
      <c r="U21" s="304"/>
      <c r="V21" s="301">
        <f t="shared" si="6"/>
        <v>0</v>
      </c>
      <c r="W21" s="305"/>
      <c r="X21" s="304"/>
      <c r="Y21" s="301">
        <f t="shared" si="7"/>
        <v>0</v>
      </c>
      <c r="Z21" s="305"/>
      <c r="AA21" s="304"/>
      <c r="AB21" s="301">
        <f t="shared" si="8"/>
        <v>0</v>
      </c>
      <c r="AC21" s="305"/>
      <c r="AD21" s="304"/>
      <c r="AE21" s="301">
        <f t="shared" si="9"/>
        <v>0</v>
      </c>
      <c r="AF21" s="305"/>
      <c r="AG21" s="308">
        <f t="shared" si="10"/>
        <v>0</v>
      </c>
      <c r="AH21" s="309">
        <f t="shared" si="10"/>
        <v>0</v>
      </c>
      <c r="AI21" s="442">
        <f t="shared" si="10"/>
        <v>0</v>
      </c>
      <c r="AJ21"/>
      <c r="AK21"/>
      <c r="AL21"/>
    </row>
    <row r="22" spans="1:38" s="290" customFormat="1" ht="17.25" customHeight="1">
      <c r="A22" s="1255" t="s">
        <v>303</v>
      </c>
      <c r="B22" s="1505"/>
      <c r="C22" s="291"/>
      <c r="D22" s="301">
        <f t="shared" si="0"/>
        <v>0</v>
      </c>
      <c r="E22" s="292"/>
      <c r="F22" s="291"/>
      <c r="G22" s="301">
        <f t="shared" si="1"/>
        <v>0</v>
      </c>
      <c r="H22" s="292"/>
      <c r="I22" s="291"/>
      <c r="J22" s="301">
        <f t="shared" si="2"/>
        <v>0</v>
      </c>
      <c r="K22" s="292"/>
      <c r="L22" s="291"/>
      <c r="M22" s="301">
        <f t="shared" si="3"/>
        <v>0</v>
      </c>
      <c r="N22" s="292"/>
      <c r="O22" s="291"/>
      <c r="P22" s="301">
        <f t="shared" si="4"/>
        <v>0</v>
      </c>
      <c r="Q22" s="292"/>
      <c r="R22" s="291"/>
      <c r="S22" s="301">
        <f t="shared" si="5"/>
        <v>0</v>
      </c>
      <c r="T22" s="292"/>
      <c r="U22" s="291"/>
      <c r="V22" s="301">
        <f t="shared" si="6"/>
        <v>0</v>
      </c>
      <c r="W22" s="292"/>
      <c r="X22" s="291"/>
      <c r="Y22" s="301">
        <f t="shared" si="7"/>
        <v>0</v>
      </c>
      <c r="Z22" s="292"/>
      <c r="AA22" s="291"/>
      <c r="AB22" s="301">
        <f t="shared" si="8"/>
        <v>0</v>
      </c>
      <c r="AC22" s="292"/>
      <c r="AD22" s="291"/>
      <c r="AE22" s="301">
        <f t="shared" si="9"/>
        <v>0</v>
      </c>
      <c r="AF22" s="292"/>
      <c r="AG22" s="308">
        <f t="shared" si="10"/>
        <v>0</v>
      </c>
      <c r="AH22" s="309">
        <f t="shared" si="10"/>
        <v>0</v>
      </c>
      <c r="AI22" s="442">
        <f t="shared" si="10"/>
        <v>0</v>
      </c>
    </row>
    <row r="23" spans="1:38" s="290" customFormat="1" ht="17.25" customHeight="1">
      <c r="A23" s="1261"/>
      <c r="B23" s="1506"/>
      <c r="C23" s="291"/>
      <c r="D23" s="301">
        <f t="shared" si="0"/>
        <v>0</v>
      </c>
      <c r="E23" s="292"/>
      <c r="F23" s="304"/>
      <c r="G23" s="301">
        <f t="shared" si="1"/>
        <v>0</v>
      </c>
      <c r="H23" s="305"/>
      <c r="I23" s="304"/>
      <c r="J23" s="301">
        <f t="shared" si="2"/>
        <v>0</v>
      </c>
      <c r="K23" s="305"/>
      <c r="L23" s="304"/>
      <c r="M23" s="301">
        <f t="shared" si="3"/>
        <v>0</v>
      </c>
      <c r="N23" s="305"/>
      <c r="O23" s="304"/>
      <c r="P23" s="301">
        <f t="shared" si="4"/>
        <v>0</v>
      </c>
      <c r="Q23" s="305"/>
      <c r="R23" s="304"/>
      <c r="S23" s="301">
        <f t="shared" si="5"/>
        <v>0</v>
      </c>
      <c r="T23" s="305"/>
      <c r="U23" s="304"/>
      <c r="V23" s="301">
        <f t="shared" si="6"/>
        <v>0</v>
      </c>
      <c r="W23" s="305"/>
      <c r="X23" s="304"/>
      <c r="Y23" s="301">
        <f t="shared" si="7"/>
        <v>0</v>
      </c>
      <c r="Z23" s="305"/>
      <c r="AA23" s="304"/>
      <c r="AB23" s="301">
        <f t="shared" si="8"/>
        <v>0</v>
      </c>
      <c r="AC23" s="305"/>
      <c r="AD23" s="304"/>
      <c r="AE23" s="301">
        <f t="shared" si="9"/>
        <v>0</v>
      </c>
      <c r="AF23" s="305"/>
      <c r="AG23" s="308">
        <f t="shared" si="10"/>
        <v>0</v>
      </c>
      <c r="AH23" s="309">
        <f t="shared" si="10"/>
        <v>0</v>
      </c>
      <c r="AI23" s="442">
        <f t="shared" si="10"/>
        <v>0</v>
      </c>
      <c r="AJ23"/>
      <c r="AK23"/>
      <c r="AL23"/>
    </row>
    <row r="24" spans="1:38" s="290" customFormat="1" ht="17.25" customHeight="1">
      <c r="A24" s="1261"/>
      <c r="B24" s="1506"/>
      <c r="C24" s="291"/>
      <c r="D24" s="301">
        <f t="shared" si="0"/>
        <v>0</v>
      </c>
      <c r="E24" s="292"/>
      <c r="F24" s="304"/>
      <c r="G24" s="301">
        <f t="shared" si="1"/>
        <v>0</v>
      </c>
      <c r="H24" s="305"/>
      <c r="I24" s="304"/>
      <c r="J24" s="301">
        <f t="shared" si="2"/>
        <v>0</v>
      </c>
      <c r="K24" s="305"/>
      <c r="L24" s="304"/>
      <c r="M24" s="301">
        <f t="shared" si="3"/>
        <v>0</v>
      </c>
      <c r="N24" s="305"/>
      <c r="O24" s="304"/>
      <c r="P24" s="301">
        <f t="shared" si="4"/>
        <v>0</v>
      </c>
      <c r="Q24" s="305"/>
      <c r="R24" s="304"/>
      <c r="S24" s="301">
        <f t="shared" si="5"/>
        <v>0</v>
      </c>
      <c r="T24" s="305"/>
      <c r="U24" s="304"/>
      <c r="V24" s="301">
        <f t="shared" si="6"/>
        <v>0</v>
      </c>
      <c r="W24" s="305"/>
      <c r="X24" s="304"/>
      <c r="Y24" s="301">
        <f t="shared" si="7"/>
        <v>0</v>
      </c>
      <c r="Z24" s="305"/>
      <c r="AA24" s="304"/>
      <c r="AB24" s="301">
        <f t="shared" si="8"/>
        <v>0</v>
      </c>
      <c r="AC24" s="305"/>
      <c r="AD24" s="304"/>
      <c r="AE24" s="301">
        <f t="shared" si="9"/>
        <v>0</v>
      </c>
      <c r="AF24" s="305"/>
      <c r="AG24" s="308">
        <f t="shared" si="10"/>
        <v>0</v>
      </c>
      <c r="AH24" s="309">
        <f t="shared" si="10"/>
        <v>0</v>
      </c>
      <c r="AI24" s="442">
        <f t="shared" si="10"/>
        <v>0</v>
      </c>
      <c r="AJ24"/>
      <c r="AK24"/>
      <c r="AL24"/>
    </row>
    <row r="25" spans="1:38" s="290" customFormat="1" ht="17.25" customHeight="1">
      <c r="A25" s="1261"/>
      <c r="B25" s="1506"/>
      <c r="C25" s="291"/>
      <c r="D25" s="301">
        <f t="shared" si="0"/>
        <v>0</v>
      </c>
      <c r="E25" s="292"/>
      <c r="F25" s="304"/>
      <c r="G25" s="301">
        <f t="shared" si="1"/>
        <v>0</v>
      </c>
      <c r="H25" s="305"/>
      <c r="I25" s="304"/>
      <c r="J25" s="301">
        <f t="shared" si="2"/>
        <v>0</v>
      </c>
      <c r="K25" s="305"/>
      <c r="L25" s="304"/>
      <c r="M25" s="301">
        <f t="shared" si="3"/>
        <v>0</v>
      </c>
      <c r="N25" s="305"/>
      <c r="O25" s="304"/>
      <c r="P25" s="301">
        <f t="shared" si="4"/>
        <v>0</v>
      </c>
      <c r="Q25" s="305"/>
      <c r="R25" s="304"/>
      <c r="S25" s="301">
        <f t="shared" si="5"/>
        <v>0</v>
      </c>
      <c r="T25" s="305"/>
      <c r="U25" s="304"/>
      <c r="V25" s="301">
        <f t="shared" si="6"/>
        <v>0</v>
      </c>
      <c r="W25" s="305"/>
      <c r="X25" s="304"/>
      <c r="Y25" s="301">
        <f t="shared" si="7"/>
        <v>0</v>
      </c>
      <c r="Z25" s="305"/>
      <c r="AA25" s="304"/>
      <c r="AB25" s="301">
        <f t="shared" si="8"/>
        <v>0</v>
      </c>
      <c r="AC25" s="305"/>
      <c r="AD25" s="304"/>
      <c r="AE25" s="301">
        <f t="shared" si="9"/>
        <v>0</v>
      </c>
      <c r="AF25" s="305"/>
      <c r="AG25" s="308">
        <f t="shared" si="10"/>
        <v>0</v>
      </c>
      <c r="AH25" s="309">
        <f t="shared" si="10"/>
        <v>0</v>
      </c>
      <c r="AI25" s="442">
        <f t="shared" si="10"/>
        <v>0</v>
      </c>
      <c r="AJ25"/>
      <c r="AK25"/>
      <c r="AL25"/>
    </row>
    <row r="26" spans="1:38" s="290" customFormat="1" ht="17.25" customHeight="1">
      <c r="A26" s="1261"/>
      <c r="B26" s="1506"/>
      <c r="C26" s="291"/>
      <c r="D26" s="301">
        <f t="shared" si="0"/>
        <v>0</v>
      </c>
      <c r="E26" s="292"/>
      <c r="F26" s="291"/>
      <c r="G26" s="301">
        <f t="shared" si="1"/>
        <v>0</v>
      </c>
      <c r="H26" s="292"/>
      <c r="I26" s="291"/>
      <c r="J26" s="301">
        <f t="shared" si="2"/>
        <v>0</v>
      </c>
      <c r="K26" s="292"/>
      <c r="L26" s="291"/>
      <c r="M26" s="301">
        <f t="shared" si="3"/>
        <v>0</v>
      </c>
      <c r="N26" s="292"/>
      <c r="O26" s="291"/>
      <c r="P26" s="301">
        <f t="shared" si="4"/>
        <v>0</v>
      </c>
      <c r="Q26" s="292"/>
      <c r="R26" s="291"/>
      <c r="S26" s="301">
        <f t="shared" si="5"/>
        <v>0</v>
      </c>
      <c r="T26" s="292"/>
      <c r="U26" s="291"/>
      <c r="V26" s="301">
        <f t="shared" si="6"/>
        <v>0</v>
      </c>
      <c r="W26" s="292"/>
      <c r="X26" s="291"/>
      <c r="Y26" s="301">
        <f t="shared" si="7"/>
        <v>0</v>
      </c>
      <c r="Z26" s="292"/>
      <c r="AA26" s="291"/>
      <c r="AB26" s="301">
        <f t="shared" si="8"/>
        <v>0</v>
      </c>
      <c r="AC26" s="292"/>
      <c r="AD26" s="291"/>
      <c r="AE26" s="301">
        <f t="shared" si="9"/>
        <v>0</v>
      </c>
      <c r="AF26" s="292"/>
      <c r="AG26" s="308">
        <f t="shared" si="10"/>
        <v>0</v>
      </c>
      <c r="AH26" s="309">
        <f t="shared" si="10"/>
        <v>0</v>
      </c>
      <c r="AI26" s="442">
        <f t="shared" si="10"/>
        <v>0</v>
      </c>
    </row>
    <row r="27" spans="1:38" s="290" customFormat="1" ht="17.25" customHeight="1">
      <c r="A27" s="1261"/>
      <c r="B27" s="1506"/>
      <c r="C27" s="291"/>
      <c r="D27" s="301">
        <f t="shared" si="0"/>
        <v>0</v>
      </c>
      <c r="E27" s="292"/>
      <c r="F27" s="304"/>
      <c r="G27" s="301">
        <f t="shared" si="1"/>
        <v>0</v>
      </c>
      <c r="H27" s="305"/>
      <c r="I27" s="304"/>
      <c r="J27" s="301">
        <f t="shared" si="2"/>
        <v>0</v>
      </c>
      <c r="K27" s="305"/>
      <c r="L27" s="304"/>
      <c r="M27" s="301">
        <f t="shared" si="3"/>
        <v>0</v>
      </c>
      <c r="N27" s="305"/>
      <c r="O27" s="304"/>
      <c r="P27" s="301">
        <f t="shared" si="4"/>
        <v>0</v>
      </c>
      <c r="Q27" s="305"/>
      <c r="R27" s="304"/>
      <c r="S27" s="301">
        <f t="shared" si="5"/>
        <v>0</v>
      </c>
      <c r="T27" s="305"/>
      <c r="U27" s="304"/>
      <c r="V27" s="301">
        <f t="shared" si="6"/>
        <v>0</v>
      </c>
      <c r="W27" s="305"/>
      <c r="X27" s="304"/>
      <c r="Y27" s="301">
        <f t="shared" si="7"/>
        <v>0</v>
      </c>
      <c r="Z27" s="305"/>
      <c r="AA27" s="304"/>
      <c r="AB27" s="301">
        <f t="shared" si="8"/>
        <v>0</v>
      </c>
      <c r="AC27" s="305"/>
      <c r="AD27" s="304"/>
      <c r="AE27" s="301">
        <f t="shared" si="9"/>
        <v>0</v>
      </c>
      <c r="AF27" s="305"/>
      <c r="AG27" s="308">
        <f>SUM(C27,F27,I27,L27,O27,R27,U27,X27,AA27,AD27)</f>
        <v>0</v>
      </c>
      <c r="AH27" s="309">
        <f>SUM(D27,G27,J27,M27,P27,S27,V27,Y27,AB27,AE27)</f>
        <v>0</v>
      </c>
      <c r="AI27" s="442">
        <f t="shared" si="10"/>
        <v>0</v>
      </c>
      <c r="AJ27"/>
      <c r="AK27"/>
      <c r="AL27"/>
    </row>
    <row r="28" spans="1:38" s="290" customFormat="1" ht="17.25" customHeight="1">
      <c r="A28" s="1261"/>
      <c r="B28" s="1506"/>
      <c r="C28" s="291"/>
      <c r="D28" s="301">
        <f t="shared" si="0"/>
        <v>0</v>
      </c>
      <c r="E28" s="292"/>
      <c r="F28" s="304"/>
      <c r="G28" s="301">
        <f t="shared" si="1"/>
        <v>0</v>
      </c>
      <c r="H28" s="305"/>
      <c r="I28" s="304"/>
      <c r="J28" s="301">
        <f t="shared" si="2"/>
        <v>0</v>
      </c>
      <c r="K28" s="305"/>
      <c r="L28" s="304"/>
      <c r="M28" s="301">
        <f t="shared" si="3"/>
        <v>0</v>
      </c>
      <c r="N28" s="305"/>
      <c r="O28" s="304"/>
      <c r="P28" s="301">
        <f t="shared" si="4"/>
        <v>0</v>
      </c>
      <c r="Q28" s="305"/>
      <c r="R28" s="304"/>
      <c r="S28" s="301">
        <f t="shared" si="5"/>
        <v>0</v>
      </c>
      <c r="T28" s="305"/>
      <c r="U28" s="304"/>
      <c r="V28" s="301">
        <f t="shared" si="6"/>
        <v>0</v>
      </c>
      <c r="W28" s="305"/>
      <c r="X28" s="304"/>
      <c r="Y28" s="301">
        <f t="shared" si="7"/>
        <v>0</v>
      </c>
      <c r="Z28" s="305"/>
      <c r="AA28" s="304"/>
      <c r="AB28" s="301">
        <f t="shared" si="8"/>
        <v>0</v>
      </c>
      <c r="AC28" s="305"/>
      <c r="AD28" s="304"/>
      <c r="AE28" s="301">
        <f t="shared" si="9"/>
        <v>0</v>
      </c>
      <c r="AF28" s="305"/>
      <c r="AG28" s="308">
        <f t="shared" ref="AG28:AI63" si="11">SUM(C28,F28,I28,L28,O28,R28,U28,X28,AA28,AD28)</f>
        <v>0</v>
      </c>
      <c r="AH28" s="309">
        <f t="shared" si="11"/>
        <v>0</v>
      </c>
      <c r="AI28" s="442">
        <f t="shared" si="10"/>
        <v>0</v>
      </c>
      <c r="AJ28"/>
      <c r="AK28"/>
      <c r="AL28"/>
    </row>
    <row r="29" spans="1:38" s="290" customFormat="1" ht="17.25" customHeight="1">
      <c r="A29" s="1261"/>
      <c r="B29" s="1506"/>
      <c r="C29" s="291"/>
      <c r="D29" s="301">
        <f t="shared" si="0"/>
        <v>0</v>
      </c>
      <c r="E29" s="292"/>
      <c r="F29" s="304"/>
      <c r="G29" s="301">
        <f t="shared" si="1"/>
        <v>0</v>
      </c>
      <c r="H29" s="305"/>
      <c r="I29" s="304"/>
      <c r="J29" s="301">
        <f t="shared" si="2"/>
        <v>0</v>
      </c>
      <c r="K29" s="305"/>
      <c r="L29" s="304"/>
      <c r="M29" s="301">
        <f t="shared" si="3"/>
        <v>0</v>
      </c>
      <c r="N29" s="305"/>
      <c r="O29" s="304"/>
      <c r="P29" s="301">
        <f t="shared" si="4"/>
        <v>0</v>
      </c>
      <c r="Q29" s="305"/>
      <c r="R29" s="304"/>
      <c r="S29" s="301">
        <f t="shared" si="5"/>
        <v>0</v>
      </c>
      <c r="T29" s="305"/>
      <c r="U29" s="304"/>
      <c r="V29" s="301">
        <f t="shared" si="6"/>
        <v>0</v>
      </c>
      <c r="W29" s="305"/>
      <c r="X29" s="304"/>
      <c r="Y29" s="301">
        <f t="shared" si="7"/>
        <v>0</v>
      </c>
      <c r="Z29" s="305"/>
      <c r="AA29" s="304"/>
      <c r="AB29" s="301">
        <f t="shared" si="8"/>
        <v>0</v>
      </c>
      <c r="AC29" s="305"/>
      <c r="AD29" s="304"/>
      <c r="AE29" s="301">
        <f t="shared" si="9"/>
        <v>0</v>
      </c>
      <c r="AF29" s="305"/>
      <c r="AG29" s="308">
        <f t="shared" si="11"/>
        <v>0</v>
      </c>
      <c r="AH29" s="309">
        <f t="shared" si="11"/>
        <v>0</v>
      </c>
      <c r="AI29" s="442">
        <f t="shared" si="10"/>
        <v>0</v>
      </c>
      <c r="AJ29"/>
      <c r="AK29"/>
      <c r="AL29"/>
    </row>
    <row r="30" spans="1:38" s="290" customFormat="1" ht="17.25" customHeight="1">
      <c r="A30" s="1261"/>
      <c r="B30" s="1506"/>
      <c r="C30" s="291"/>
      <c r="D30" s="301">
        <f t="shared" si="0"/>
        <v>0</v>
      </c>
      <c r="E30" s="292"/>
      <c r="F30" s="291"/>
      <c r="G30" s="301">
        <f t="shared" si="1"/>
        <v>0</v>
      </c>
      <c r="H30" s="292"/>
      <c r="I30" s="291"/>
      <c r="J30" s="301">
        <f t="shared" si="2"/>
        <v>0</v>
      </c>
      <c r="K30" s="292"/>
      <c r="L30" s="291"/>
      <c r="M30" s="301">
        <f t="shared" si="3"/>
        <v>0</v>
      </c>
      <c r="N30" s="292"/>
      <c r="O30" s="291"/>
      <c r="P30" s="301">
        <f t="shared" si="4"/>
        <v>0</v>
      </c>
      <c r="Q30" s="292"/>
      <c r="R30" s="291"/>
      <c r="S30" s="301">
        <f t="shared" si="5"/>
        <v>0</v>
      </c>
      <c r="T30" s="292"/>
      <c r="U30" s="291"/>
      <c r="V30" s="301">
        <f t="shared" si="6"/>
        <v>0</v>
      </c>
      <c r="W30" s="292"/>
      <c r="X30" s="291"/>
      <c r="Y30" s="301">
        <f t="shared" si="7"/>
        <v>0</v>
      </c>
      <c r="Z30" s="292"/>
      <c r="AA30" s="291"/>
      <c r="AB30" s="301">
        <f t="shared" si="8"/>
        <v>0</v>
      </c>
      <c r="AC30" s="292"/>
      <c r="AD30" s="291"/>
      <c r="AE30" s="301">
        <f t="shared" si="9"/>
        <v>0</v>
      </c>
      <c r="AF30" s="292"/>
      <c r="AG30" s="308">
        <f t="shared" si="11"/>
        <v>0</v>
      </c>
      <c r="AH30" s="309">
        <f t="shared" si="11"/>
        <v>0</v>
      </c>
      <c r="AI30" s="442">
        <f t="shared" si="10"/>
        <v>0</v>
      </c>
      <c r="AJ30"/>
      <c r="AK30"/>
      <c r="AL30"/>
    </row>
    <row r="31" spans="1:38" s="290" customFormat="1" ht="17.25" customHeight="1">
      <c r="A31" s="1261"/>
      <c r="B31" s="1506"/>
      <c r="C31" s="291"/>
      <c r="D31" s="301">
        <f t="shared" si="0"/>
        <v>0</v>
      </c>
      <c r="E31" s="292"/>
      <c r="F31" s="304"/>
      <c r="G31" s="301">
        <f t="shared" si="1"/>
        <v>0</v>
      </c>
      <c r="H31" s="305"/>
      <c r="I31" s="304"/>
      <c r="J31" s="301">
        <f t="shared" si="2"/>
        <v>0</v>
      </c>
      <c r="K31" s="305"/>
      <c r="L31" s="304"/>
      <c r="M31" s="301">
        <f t="shared" si="3"/>
        <v>0</v>
      </c>
      <c r="N31" s="305"/>
      <c r="O31" s="304"/>
      <c r="P31" s="301">
        <f t="shared" si="4"/>
        <v>0</v>
      </c>
      <c r="Q31" s="305"/>
      <c r="R31" s="304"/>
      <c r="S31" s="301">
        <f t="shared" si="5"/>
        <v>0</v>
      </c>
      <c r="T31" s="305"/>
      <c r="U31" s="304"/>
      <c r="V31" s="301">
        <f t="shared" si="6"/>
        <v>0</v>
      </c>
      <c r="W31" s="305"/>
      <c r="X31" s="304"/>
      <c r="Y31" s="301">
        <f t="shared" si="7"/>
        <v>0</v>
      </c>
      <c r="Z31" s="305"/>
      <c r="AA31" s="304"/>
      <c r="AB31" s="301">
        <f t="shared" si="8"/>
        <v>0</v>
      </c>
      <c r="AC31" s="305"/>
      <c r="AD31" s="304"/>
      <c r="AE31" s="301">
        <f t="shared" si="9"/>
        <v>0</v>
      </c>
      <c r="AF31" s="305"/>
      <c r="AG31" s="308">
        <f t="shared" si="11"/>
        <v>0</v>
      </c>
      <c r="AH31" s="309">
        <f t="shared" si="11"/>
        <v>0</v>
      </c>
      <c r="AI31" s="442">
        <f t="shared" si="11"/>
        <v>0</v>
      </c>
      <c r="AJ31"/>
      <c r="AK31"/>
      <c r="AL31"/>
    </row>
    <row r="32" spans="1:38" s="290" customFormat="1" ht="17.25" customHeight="1">
      <c r="A32" s="1261"/>
      <c r="B32" s="1506"/>
      <c r="C32" s="291"/>
      <c r="D32" s="301">
        <f t="shared" si="0"/>
        <v>0</v>
      </c>
      <c r="E32" s="292"/>
      <c r="F32" s="291"/>
      <c r="G32" s="301">
        <f t="shared" si="1"/>
        <v>0</v>
      </c>
      <c r="H32" s="292"/>
      <c r="I32" s="291"/>
      <c r="J32" s="301">
        <f t="shared" si="2"/>
        <v>0</v>
      </c>
      <c r="K32" s="292"/>
      <c r="L32" s="291"/>
      <c r="M32" s="301">
        <f t="shared" si="3"/>
        <v>0</v>
      </c>
      <c r="N32" s="292"/>
      <c r="O32" s="291"/>
      <c r="P32" s="301">
        <f t="shared" si="4"/>
        <v>0</v>
      </c>
      <c r="Q32" s="292"/>
      <c r="R32" s="291"/>
      <c r="S32" s="301">
        <f t="shared" si="5"/>
        <v>0</v>
      </c>
      <c r="T32" s="292"/>
      <c r="U32" s="291"/>
      <c r="V32" s="301">
        <f t="shared" si="6"/>
        <v>0</v>
      </c>
      <c r="W32" s="292"/>
      <c r="X32" s="291"/>
      <c r="Y32" s="301">
        <f t="shared" si="7"/>
        <v>0</v>
      </c>
      <c r="Z32" s="292"/>
      <c r="AA32" s="291"/>
      <c r="AB32" s="301">
        <f t="shared" si="8"/>
        <v>0</v>
      </c>
      <c r="AC32" s="292"/>
      <c r="AD32" s="291"/>
      <c r="AE32" s="301">
        <f t="shared" si="9"/>
        <v>0</v>
      </c>
      <c r="AF32" s="292"/>
      <c r="AG32" s="308">
        <f t="shared" si="11"/>
        <v>0</v>
      </c>
      <c r="AH32" s="309">
        <f t="shared" si="11"/>
        <v>0</v>
      </c>
      <c r="AI32" s="442">
        <f t="shared" si="11"/>
        <v>0</v>
      </c>
    </row>
    <row r="33" spans="1:38" s="290" customFormat="1" ht="17.25" customHeight="1">
      <c r="A33" s="1261"/>
      <c r="B33" s="1506"/>
      <c r="C33" s="291"/>
      <c r="D33" s="301">
        <f t="shared" si="0"/>
        <v>0</v>
      </c>
      <c r="E33" s="292"/>
      <c r="F33" s="291"/>
      <c r="G33" s="301">
        <f t="shared" si="1"/>
        <v>0</v>
      </c>
      <c r="H33" s="292"/>
      <c r="I33" s="291"/>
      <c r="J33" s="301">
        <f t="shared" si="2"/>
        <v>0</v>
      </c>
      <c r="K33" s="292"/>
      <c r="L33" s="291"/>
      <c r="M33" s="301">
        <f t="shared" si="3"/>
        <v>0</v>
      </c>
      <c r="N33" s="292"/>
      <c r="O33" s="291"/>
      <c r="P33" s="301">
        <f t="shared" si="4"/>
        <v>0</v>
      </c>
      <c r="Q33" s="292"/>
      <c r="R33" s="291"/>
      <c r="S33" s="301">
        <f t="shared" si="5"/>
        <v>0</v>
      </c>
      <c r="T33" s="292"/>
      <c r="U33" s="291"/>
      <c r="V33" s="301">
        <f t="shared" si="6"/>
        <v>0</v>
      </c>
      <c r="W33" s="292"/>
      <c r="X33" s="291"/>
      <c r="Y33" s="301">
        <f t="shared" si="7"/>
        <v>0</v>
      </c>
      <c r="Z33" s="292"/>
      <c r="AA33" s="291"/>
      <c r="AB33" s="301">
        <f t="shared" si="8"/>
        <v>0</v>
      </c>
      <c r="AC33" s="292"/>
      <c r="AD33" s="291"/>
      <c r="AE33" s="301">
        <f t="shared" si="9"/>
        <v>0</v>
      </c>
      <c r="AF33" s="292"/>
      <c r="AG33" s="308">
        <f t="shared" si="11"/>
        <v>0</v>
      </c>
      <c r="AH33" s="309">
        <f t="shared" si="11"/>
        <v>0</v>
      </c>
      <c r="AI33" s="442">
        <f t="shared" si="11"/>
        <v>0</v>
      </c>
    </row>
    <row r="34" spans="1:38" s="290" customFormat="1" ht="17.25" customHeight="1">
      <c r="A34" s="1261"/>
      <c r="B34" s="1506"/>
      <c r="C34" s="291"/>
      <c r="D34" s="301">
        <f t="shared" si="0"/>
        <v>0</v>
      </c>
      <c r="E34" s="292"/>
      <c r="F34" s="291"/>
      <c r="G34" s="301">
        <f t="shared" si="1"/>
        <v>0</v>
      </c>
      <c r="H34" s="305"/>
      <c r="I34" s="291"/>
      <c r="J34" s="301">
        <f t="shared" si="2"/>
        <v>0</v>
      </c>
      <c r="K34" s="305"/>
      <c r="L34" s="291"/>
      <c r="M34" s="301">
        <f t="shared" si="3"/>
        <v>0</v>
      </c>
      <c r="N34" s="305"/>
      <c r="O34" s="291"/>
      <c r="P34" s="301">
        <f t="shared" si="4"/>
        <v>0</v>
      </c>
      <c r="Q34" s="305"/>
      <c r="R34" s="291"/>
      <c r="S34" s="301">
        <f t="shared" si="5"/>
        <v>0</v>
      </c>
      <c r="T34" s="305"/>
      <c r="U34" s="291"/>
      <c r="V34" s="301">
        <f t="shared" si="6"/>
        <v>0</v>
      </c>
      <c r="W34" s="305"/>
      <c r="X34" s="291"/>
      <c r="Y34" s="301">
        <f t="shared" si="7"/>
        <v>0</v>
      </c>
      <c r="Z34" s="305"/>
      <c r="AA34" s="291"/>
      <c r="AB34" s="301">
        <f t="shared" si="8"/>
        <v>0</v>
      </c>
      <c r="AC34" s="305"/>
      <c r="AD34" s="291"/>
      <c r="AE34" s="301">
        <f t="shared" si="9"/>
        <v>0</v>
      </c>
      <c r="AF34" s="305"/>
      <c r="AG34" s="308">
        <f t="shared" si="11"/>
        <v>0</v>
      </c>
      <c r="AH34" s="309">
        <f t="shared" si="11"/>
        <v>0</v>
      </c>
      <c r="AI34" s="442">
        <f t="shared" si="11"/>
        <v>0</v>
      </c>
      <c r="AJ34"/>
      <c r="AK34"/>
      <c r="AL34"/>
    </row>
    <row r="35" spans="1:38" s="290" customFormat="1" ht="17.25" customHeight="1">
      <c r="A35" s="1261"/>
      <c r="B35" s="1506"/>
      <c r="C35" s="291"/>
      <c r="D35" s="301">
        <f t="shared" si="0"/>
        <v>0</v>
      </c>
      <c r="E35" s="292"/>
      <c r="F35" s="291"/>
      <c r="G35" s="301">
        <f t="shared" si="1"/>
        <v>0</v>
      </c>
      <c r="H35" s="305"/>
      <c r="I35" s="291"/>
      <c r="J35" s="301">
        <f t="shared" si="2"/>
        <v>0</v>
      </c>
      <c r="K35" s="305"/>
      <c r="L35" s="291"/>
      <c r="M35" s="301">
        <f t="shared" si="3"/>
        <v>0</v>
      </c>
      <c r="N35" s="305"/>
      <c r="O35" s="291"/>
      <c r="P35" s="301">
        <f t="shared" si="4"/>
        <v>0</v>
      </c>
      <c r="Q35" s="305"/>
      <c r="R35" s="291"/>
      <c r="S35" s="301">
        <f t="shared" si="5"/>
        <v>0</v>
      </c>
      <c r="T35" s="305"/>
      <c r="U35" s="291"/>
      <c r="V35" s="301">
        <f t="shared" si="6"/>
        <v>0</v>
      </c>
      <c r="W35" s="305"/>
      <c r="X35" s="291"/>
      <c r="Y35" s="301">
        <f t="shared" si="7"/>
        <v>0</v>
      </c>
      <c r="Z35" s="305"/>
      <c r="AA35" s="291"/>
      <c r="AB35" s="301">
        <f t="shared" si="8"/>
        <v>0</v>
      </c>
      <c r="AC35" s="305"/>
      <c r="AD35" s="291"/>
      <c r="AE35" s="301">
        <f t="shared" si="9"/>
        <v>0</v>
      </c>
      <c r="AF35" s="305"/>
      <c r="AG35" s="308">
        <f t="shared" si="11"/>
        <v>0</v>
      </c>
      <c r="AH35" s="309">
        <f t="shared" si="11"/>
        <v>0</v>
      </c>
      <c r="AI35" s="442">
        <f t="shared" si="11"/>
        <v>0</v>
      </c>
      <c r="AJ35"/>
      <c r="AK35"/>
      <c r="AL35"/>
    </row>
    <row r="36" spans="1:38" s="290" customFormat="1" ht="17.25" customHeight="1">
      <c r="A36" s="1261"/>
      <c r="B36" s="1506"/>
      <c r="C36" s="291"/>
      <c r="D36" s="301">
        <f t="shared" si="0"/>
        <v>0</v>
      </c>
      <c r="E36" s="292"/>
      <c r="F36" s="291"/>
      <c r="G36" s="301">
        <f t="shared" si="1"/>
        <v>0</v>
      </c>
      <c r="H36" s="305"/>
      <c r="I36" s="291"/>
      <c r="J36" s="301">
        <f t="shared" si="2"/>
        <v>0</v>
      </c>
      <c r="K36" s="305"/>
      <c r="L36" s="291"/>
      <c r="M36" s="301">
        <f t="shared" si="3"/>
        <v>0</v>
      </c>
      <c r="N36" s="305"/>
      <c r="O36" s="291"/>
      <c r="P36" s="301">
        <f t="shared" si="4"/>
        <v>0</v>
      </c>
      <c r="Q36" s="305"/>
      <c r="R36" s="291"/>
      <c r="S36" s="301">
        <f t="shared" si="5"/>
        <v>0</v>
      </c>
      <c r="T36" s="305"/>
      <c r="U36" s="291"/>
      <c r="V36" s="301">
        <f t="shared" si="6"/>
        <v>0</v>
      </c>
      <c r="W36" s="305"/>
      <c r="X36" s="291"/>
      <c r="Y36" s="301">
        <f t="shared" si="7"/>
        <v>0</v>
      </c>
      <c r="Z36" s="305"/>
      <c r="AA36" s="291"/>
      <c r="AB36" s="301">
        <f t="shared" si="8"/>
        <v>0</v>
      </c>
      <c r="AC36" s="305"/>
      <c r="AD36" s="291"/>
      <c r="AE36" s="301">
        <f t="shared" si="9"/>
        <v>0</v>
      </c>
      <c r="AF36" s="305"/>
      <c r="AG36" s="308">
        <f t="shared" si="11"/>
        <v>0</v>
      </c>
      <c r="AH36" s="309">
        <f t="shared" si="11"/>
        <v>0</v>
      </c>
      <c r="AI36" s="442">
        <f t="shared" si="11"/>
        <v>0</v>
      </c>
      <c r="AJ36"/>
      <c r="AK36"/>
      <c r="AL36"/>
    </row>
    <row r="37" spans="1:38" s="290" customFormat="1" ht="17.25" customHeight="1">
      <c r="A37" s="1261"/>
      <c r="B37" s="1506"/>
      <c r="C37" s="291"/>
      <c r="D37" s="301">
        <f t="shared" si="0"/>
        <v>0</v>
      </c>
      <c r="E37" s="292"/>
      <c r="F37" s="291"/>
      <c r="G37" s="301">
        <f t="shared" si="1"/>
        <v>0</v>
      </c>
      <c r="H37" s="305"/>
      <c r="I37" s="291"/>
      <c r="J37" s="301">
        <f t="shared" si="2"/>
        <v>0</v>
      </c>
      <c r="K37" s="305"/>
      <c r="L37" s="291"/>
      <c r="M37" s="301">
        <f t="shared" si="3"/>
        <v>0</v>
      </c>
      <c r="N37" s="305"/>
      <c r="O37" s="291"/>
      <c r="P37" s="301">
        <f t="shared" si="4"/>
        <v>0</v>
      </c>
      <c r="Q37" s="305"/>
      <c r="R37" s="291"/>
      <c r="S37" s="301">
        <f t="shared" si="5"/>
        <v>0</v>
      </c>
      <c r="T37" s="305"/>
      <c r="U37" s="291"/>
      <c r="V37" s="301">
        <f t="shared" si="6"/>
        <v>0</v>
      </c>
      <c r="W37" s="305"/>
      <c r="X37" s="291"/>
      <c r="Y37" s="301">
        <f t="shared" si="7"/>
        <v>0</v>
      </c>
      <c r="Z37" s="305"/>
      <c r="AA37" s="291"/>
      <c r="AB37" s="301">
        <f t="shared" si="8"/>
        <v>0</v>
      </c>
      <c r="AC37" s="305"/>
      <c r="AD37" s="291"/>
      <c r="AE37" s="301">
        <f t="shared" si="9"/>
        <v>0</v>
      </c>
      <c r="AF37" s="305"/>
      <c r="AG37" s="308">
        <f t="shared" si="11"/>
        <v>0</v>
      </c>
      <c r="AH37" s="309">
        <f t="shared" si="11"/>
        <v>0</v>
      </c>
      <c r="AI37" s="442">
        <f t="shared" si="11"/>
        <v>0</v>
      </c>
      <c r="AJ37"/>
      <c r="AK37"/>
      <c r="AL37"/>
    </row>
    <row r="38" spans="1:38" s="290" customFormat="1" ht="17.25" customHeight="1">
      <c r="A38" s="1261"/>
      <c r="B38" s="1506"/>
      <c r="C38" s="291"/>
      <c r="D38" s="301">
        <f t="shared" si="0"/>
        <v>0</v>
      </c>
      <c r="E38" s="292"/>
      <c r="F38" s="291"/>
      <c r="G38" s="301">
        <f t="shared" si="1"/>
        <v>0</v>
      </c>
      <c r="H38" s="305"/>
      <c r="I38" s="291"/>
      <c r="J38" s="301">
        <f t="shared" si="2"/>
        <v>0</v>
      </c>
      <c r="K38" s="305"/>
      <c r="L38" s="291"/>
      <c r="M38" s="301">
        <f t="shared" si="3"/>
        <v>0</v>
      </c>
      <c r="N38" s="305"/>
      <c r="O38" s="291"/>
      <c r="P38" s="301">
        <f t="shared" si="4"/>
        <v>0</v>
      </c>
      <c r="Q38" s="305"/>
      <c r="R38" s="291"/>
      <c r="S38" s="301">
        <f t="shared" si="5"/>
        <v>0</v>
      </c>
      <c r="T38" s="305"/>
      <c r="U38" s="291"/>
      <c r="V38" s="301">
        <f t="shared" si="6"/>
        <v>0</v>
      </c>
      <c r="W38" s="305"/>
      <c r="X38" s="291"/>
      <c r="Y38" s="301">
        <f t="shared" si="7"/>
        <v>0</v>
      </c>
      <c r="Z38" s="305"/>
      <c r="AA38" s="291"/>
      <c r="AB38" s="301">
        <f t="shared" si="8"/>
        <v>0</v>
      </c>
      <c r="AC38" s="305"/>
      <c r="AD38" s="291"/>
      <c r="AE38" s="301">
        <f t="shared" si="9"/>
        <v>0</v>
      </c>
      <c r="AF38" s="305"/>
      <c r="AG38" s="308">
        <f t="shared" si="11"/>
        <v>0</v>
      </c>
      <c r="AH38" s="309">
        <f t="shared" si="11"/>
        <v>0</v>
      </c>
      <c r="AI38" s="442">
        <f t="shared" si="11"/>
        <v>0</v>
      </c>
      <c r="AJ38"/>
      <c r="AK38"/>
      <c r="AL38"/>
    </row>
    <row r="39" spans="1:38" s="290" customFormat="1" ht="17.25" customHeight="1">
      <c r="A39" s="1261"/>
      <c r="B39" s="1506"/>
      <c r="C39" s="291"/>
      <c r="D39" s="301">
        <f t="shared" si="0"/>
        <v>0</v>
      </c>
      <c r="E39" s="292"/>
      <c r="F39" s="291"/>
      <c r="G39" s="301">
        <f t="shared" si="1"/>
        <v>0</v>
      </c>
      <c r="H39" s="305"/>
      <c r="I39" s="291"/>
      <c r="J39" s="301">
        <f t="shared" si="2"/>
        <v>0</v>
      </c>
      <c r="K39" s="305"/>
      <c r="L39" s="291"/>
      <c r="M39" s="301">
        <f t="shared" si="3"/>
        <v>0</v>
      </c>
      <c r="N39" s="305"/>
      <c r="O39" s="291"/>
      <c r="P39" s="301">
        <f t="shared" si="4"/>
        <v>0</v>
      </c>
      <c r="Q39" s="305"/>
      <c r="R39" s="291"/>
      <c r="S39" s="301">
        <f t="shared" si="5"/>
        <v>0</v>
      </c>
      <c r="T39" s="305"/>
      <c r="U39" s="291"/>
      <c r="V39" s="301">
        <f t="shared" si="6"/>
        <v>0</v>
      </c>
      <c r="W39" s="305"/>
      <c r="X39" s="291"/>
      <c r="Y39" s="301">
        <f t="shared" si="7"/>
        <v>0</v>
      </c>
      <c r="Z39" s="305"/>
      <c r="AA39" s="291"/>
      <c r="AB39" s="301">
        <f t="shared" si="8"/>
        <v>0</v>
      </c>
      <c r="AC39" s="305"/>
      <c r="AD39" s="291"/>
      <c r="AE39" s="301">
        <f t="shared" si="9"/>
        <v>0</v>
      </c>
      <c r="AF39" s="305"/>
      <c r="AG39" s="308">
        <f t="shared" si="11"/>
        <v>0</v>
      </c>
      <c r="AH39" s="309">
        <f t="shared" si="11"/>
        <v>0</v>
      </c>
      <c r="AI39" s="442">
        <f t="shared" si="11"/>
        <v>0</v>
      </c>
      <c r="AJ39"/>
      <c r="AK39"/>
      <c r="AL39"/>
    </row>
    <row r="40" spans="1:38" s="290" customFormat="1" ht="17.25" customHeight="1">
      <c r="A40" s="1261"/>
      <c r="B40" s="1506"/>
      <c r="C40" s="291"/>
      <c r="D40" s="301">
        <f t="shared" si="0"/>
        <v>0</v>
      </c>
      <c r="E40" s="292"/>
      <c r="F40" s="291"/>
      <c r="G40" s="301">
        <f t="shared" si="1"/>
        <v>0</v>
      </c>
      <c r="H40" s="305"/>
      <c r="I40" s="291"/>
      <c r="J40" s="301">
        <f t="shared" si="2"/>
        <v>0</v>
      </c>
      <c r="K40" s="305"/>
      <c r="L40" s="291"/>
      <c r="M40" s="301">
        <f t="shared" si="3"/>
        <v>0</v>
      </c>
      <c r="N40" s="305"/>
      <c r="O40" s="291"/>
      <c r="P40" s="301">
        <f t="shared" si="4"/>
        <v>0</v>
      </c>
      <c r="Q40" s="305"/>
      <c r="R40" s="291"/>
      <c r="S40" s="301">
        <f t="shared" si="5"/>
        <v>0</v>
      </c>
      <c r="T40" s="305"/>
      <c r="U40" s="291"/>
      <c r="V40" s="301">
        <f t="shared" si="6"/>
        <v>0</v>
      </c>
      <c r="W40" s="305"/>
      <c r="X40" s="291"/>
      <c r="Y40" s="301">
        <f t="shared" si="7"/>
        <v>0</v>
      </c>
      <c r="Z40" s="305"/>
      <c r="AA40" s="291"/>
      <c r="AB40" s="301">
        <f t="shared" si="8"/>
        <v>0</v>
      </c>
      <c r="AC40" s="305"/>
      <c r="AD40" s="291"/>
      <c r="AE40" s="301">
        <f t="shared" si="9"/>
        <v>0</v>
      </c>
      <c r="AF40" s="305"/>
      <c r="AG40" s="308">
        <f t="shared" si="11"/>
        <v>0</v>
      </c>
      <c r="AH40" s="309">
        <f t="shared" si="11"/>
        <v>0</v>
      </c>
      <c r="AI40" s="442">
        <f t="shared" si="11"/>
        <v>0</v>
      </c>
      <c r="AJ40"/>
      <c r="AK40"/>
      <c r="AL40"/>
    </row>
    <row r="41" spans="1:38" s="290" customFormat="1" ht="17.25" customHeight="1">
      <c r="A41" s="1261"/>
      <c r="B41" s="1506"/>
      <c r="C41" s="291"/>
      <c r="D41" s="301">
        <f t="shared" si="0"/>
        <v>0</v>
      </c>
      <c r="E41" s="292"/>
      <c r="F41" s="291"/>
      <c r="G41" s="301">
        <f t="shared" si="1"/>
        <v>0</v>
      </c>
      <c r="H41" s="305"/>
      <c r="I41" s="291"/>
      <c r="J41" s="301">
        <f t="shared" si="2"/>
        <v>0</v>
      </c>
      <c r="K41" s="305"/>
      <c r="L41" s="291"/>
      <c r="M41" s="301">
        <f t="shared" si="3"/>
        <v>0</v>
      </c>
      <c r="N41" s="305"/>
      <c r="O41" s="291"/>
      <c r="P41" s="301">
        <f t="shared" si="4"/>
        <v>0</v>
      </c>
      <c r="Q41" s="305"/>
      <c r="R41" s="291"/>
      <c r="S41" s="301">
        <f t="shared" si="5"/>
        <v>0</v>
      </c>
      <c r="T41" s="305"/>
      <c r="U41" s="291"/>
      <c r="V41" s="301">
        <f t="shared" si="6"/>
        <v>0</v>
      </c>
      <c r="W41" s="305"/>
      <c r="X41" s="291"/>
      <c r="Y41" s="301">
        <f t="shared" si="7"/>
        <v>0</v>
      </c>
      <c r="Z41" s="305"/>
      <c r="AA41" s="291"/>
      <c r="AB41" s="301">
        <f t="shared" si="8"/>
        <v>0</v>
      </c>
      <c r="AC41" s="305"/>
      <c r="AD41" s="291"/>
      <c r="AE41" s="301">
        <f t="shared" si="9"/>
        <v>0</v>
      </c>
      <c r="AF41" s="305"/>
      <c r="AG41" s="308">
        <f t="shared" si="11"/>
        <v>0</v>
      </c>
      <c r="AH41" s="309">
        <f t="shared" si="11"/>
        <v>0</v>
      </c>
      <c r="AI41" s="442">
        <f t="shared" si="11"/>
        <v>0</v>
      </c>
      <c r="AJ41"/>
      <c r="AK41"/>
      <c r="AL41"/>
    </row>
    <row r="42" spans="1:38" s="290" customFormat="1" ht="17.25" customHeight="1">
      <c r="A42" s="1261"/>
      <c r="B42" s="1506"/>
      <c r="C42" s="291"/>
      <c r="D42" s="324">
        <f t="shared" si="0"/>
        <v>0</v>
      </c>
      <c r="E42" s="292"/>
      <c r="F42" s="291"/>
      <c r="G42" s="324">
        <f t="shared" si="1"/>
        <v>0</v>
      </c>
      <c r="H42" s="305"/>
      <c r="I42" s="291"/>
      <c r="J42" s="324">
        <f t="shared" si="2"/>
        <v>0</v>
      </c>
      <c r="K42" s="305"/>
      <c r="L42" s="291"/>
      <c r="M42" s="324">
        <f t="shared" si="3"/>
        <v>0</v>
      </c>
      <c r="N42" s="305"/>
      <c r="O42" s="291"/>
      <c r="P42" s="324">
        <f t="shared" si="4"/>
        <v>0</v>
      </c>
      <c r="Q42" s="305"/>
      <c r="R42" s="291"/>
      <c r="S42" s="324">
        <f t="shared" si="5"/>
        <v>0</v>
      </c>
      <c r="T42" s="305"/>
      <c r="U42" s="291"/>
      <c r="V42" s="324">
        <f t="shared" si="6"/>
        <v>0</v>
      </c>
      <c r="W42" s="305"/>
      <c r="X42" s="291"/>
      <c r="Y42" s="324">
        <f t="shared" si="7"/>
        <v>0</v>
      </c>
      <c r="Z42" s="305"/>
      <c r="AA42" s="291"/>
      <c r="AB42" s="324">
        <f t="shared" si="8"/>
        <v>0</v>
      </c>
      <c r="AC42" s="305"/>
      <c r="AD42" s="291"/>
      <c r="AE42" s="324">
        <f t="shared" si="9"/>
        <v>0</v>
      </c>
      <c r="AF42" s="305"/>
      <c r="AG42" s="308">
        <f t="shared" si="11"/>
        <v>0</v>
      </c>
      <c r="AH42" s="325">
        <f t="shared" si="11"/>
        <v>0</v>
      </c>
      <c r="AI42" s="442">
        <f t="shared" si="11"/>
        <v>0</v>
      </c>
      <c r="AJ42"/>
      <c r="AK42"/>
      <c r="AL42"/>
    </row>
    <row r="43" spans="1:38" s="290" customFormat="1" ht="17.25" customHeight="1">
      <c r="A43" s="1261"/>
      <c r="B43" s="1506"/>
      <c r="C43" s="291"/>
      <c r="D43" s="301">
        <f t="shared" ref="D43" si="12">E43-C43</f>
        <v>0</v>
      </c>
      <c r="E43" s="292"/>
      <c r="F43" s="291"/>
      <c r="G43" s="301">
        <f t="shared" ref="G43" si="13">H43-F43</f>
        <v>0</v>
      </c>
      <c r="H43" s="305"/>
      <c r="I43" s="291"/>
      <c r="J43" s="301">
        <f t="shared" ref="J43" si="14">K43-I43</f>
        <v>0</v>
      </c>
      <c r="K43" s="305"/>
      <c r="L43" s="291"/>
      <c r="M43" s="301">
        <f t="shared" ref="M43" si="15">N43-L43</f>
        <v>0</v>
      </c>
      <c r="N43" s="305"/>
      <c r="O43" s="291"/>
      <c r="P43" s="301">
        <f t="shared" ref="P43" si="16">Q43-O43</f>
        <v>0</v>
      </c>
      <c r="Q43" s="305"/>
      <c r="R43" s="291"/>
      <c r="S43" s="301">
        <f t="shared" ref="S43" si="17">T43-R43</f>
        <v>0</v>
      </c>
      <c r="T43" s="305"/>
      <c r="U43" s="291"/>
      <c r="V43" s="301">
        <f t="shared" ref="V43" si="18">W43-U43</f>
        <v>0</v>
      </c>
      <c r="W43" s="305"/>
      <c r="X43" s="291"/>
      <c r="Y43" s="301">
        <f t="shared" ref="Y43" si="19">Z43-X43</f>
        <v>0</v>
      </c>
      <c r="Z43" s="305"/>
      <c r="AA43" s="291"/>
      <c r="AB43" s="301">
        <f t="shared" ref="AB43" si="20">AC43-AA43</f>
        <v>0</v>
      </c>
      <c r="AC43" s="305"/>
      <c r="AD43" s="291"/>
      <c r="AE43" s="301">
        <f t="shared" ref="AE43" si="21">AF43-AD43</f>
        <v>0</v>
      </c>
      <c r="AF43" s="305"/>
      <c r="AG43" s="308">
        <f t="shared" ref="AG43" si="22">SUM(C43,F43,I43,L43,O43,R43,U43,X43,AA43,AD43)</f>
        <v>0</v>
      </c>
      <c r="AH43" s="309">
        <f t="shared" ref="AH43" si="23">SUM(D43,G43,J43,M43,P43,S43,V43,Y43,AB43,AE43)</f>
        <v>0</v>
      </c>
      <c r="AI43" s="442">
        <f t="shared" ref="AI43" si="24">SUM(E43,H43,K43,N43,Q43,T43,W43,Z43,AC43,AF43)</f>
        <v>0</v>
      </c>
      <c r="AJ43"/>
      <c r="AK43"/>
      <c r="AL43"/>
    </row>
    <row r="44" spans="1:38" s="290" customFormat="1" ht="17.25" customHeight="1">
      <c r="A44" s="1261"/>
      <c r="B44" s="1506"/>
      <c r="C44" s="291"/>
      <c r="D44" s="326">
        <f t="shared" si="0"/>
        <v>0</v>
      </c>
      <c r="E44" s="292"/>
      <c r="F44" s="291"/>
      <c r="G44" s="326">
        <f t="shared" si="1"/>
        <v>0</v>
      </c>
      <c r="H44" s="305"/>
      <c r="I44" s="291"/>
      <c r="J44" s="326">
        <f t="shared" si="2"/>
        <v>0</v>
      </c>
      <c r="K44" s="305"/>
      <c r="L44" s="291"/>
      <c r="M44" s="326">
        <f t="shared" si="3"/>
        <v>0</v>
      </c>
      <c r="N44" s="305"/>
      <c r="O44" s="291"/>
      <c r="P44" s="326">
        <f t="shared" si="4"/>
        <v>0</v>
      </c>
      <c r="Q44" s="305"/>
      <c r="R44" s="291"/>
      <c r="S44" s="326">
        <f t="shared" si="5"/>
        <v>0</v>
      </c>
      <c r="T44" s="305"/>
      <c r="U44" s="291"/>
      <c r="V44" s="326">
        <f t="shared" si="6"/>
        <v>0</v>
      </c>
      <c r="W44" s="305"/>
      <c r="X44" s="291"/>
      <c r="Y44" s="326">
        <f t="shared" si="7"/>
        <v>0</v>
      </c>
      <c r="Z44" s="305"/>
      <c r="AA44" s="291"/>
      <c r="AB44" s="326">
        <f t="shared" si="8"/>
        <v>0</v>
      </c>
      <c r="AC44" s="305"/>
      <c r="AD44" s="291"/>
      <c r="AE44" s="326">
        <f t="shared" si="9"/>
        <v>0</v>
      </c>
      <c r="AF44" s="305"/>
      <c r="AG44" s="308">
        <f t="shared" si="11"/>
        <v>0</v>
      </c>
      <c r="AH44" s="327">
        <f t="shared" si="11"/>
        <v>0</v>
      </c>
      <c r="AI44" s="442">
        <f t="shared" si="11"/>
        <v>0</v>
      </c>
      <c r="AJ44"/>
      <c r="AK44"/>
      <c r="AL44"/>
    </row>
    <row r="45" spans="1:38" s="290" customFormat="1" ht="17.25" customHeight="1">
      <c r="A45" s="1261"/>
      <c r="B45" s="1506"/>
      <c r="C45" s="291"/>
      <c r="D45" s="301">
        <f t="shared" si="0"/>
        <v>0</v>
      </c>
      <c r="E45" s="292"/>
      <c r="F45" s="291"/>
      <c r="G45" s="301">
        <f t="shared" si="1"/>
        <v>0</v>
      </c>
      <c r="H45" s="305"/>
      <c r="I45" s="291"/>
      <c r="J45" s="301">
        <f t="shared" si="2"/>
        <v>0</v>
      </c>
      <c r="K45" s="305"/>
      <c r="L45" s="291"/>
      <c r="M45" s="301">
        <f t="shared" si="3"/>
        <v>0</v>
      </c>
      <c r="N45" s="305"/>
      <c r="O45" s="291"/>
      <c r="P45" s="301">
        <f t="shared" si="4"/>
        <v>0</v>
      </c>
      <c r="Q45" s="305"/>
      <c r="R45" s="291"/>
      <c r="S45" s="301">
        <f t="shared" si="5"/>
        <v>0</v>
      </c>
      <c r="T45" s="305"/>
      <c r="U45" s="291"/>
      <c r="V45" s="301">
        <f t="shared" si="6"/>
        <v>0</v>
      </c>
      <c r="W45" s="305"/>
      <c r="X45" s="291"/>
      <c r="Y45" s="301">
        <f t="shared" si="7"/>
        <v>0</v>
      </c>
      <c r="Z45" s="305"/>
      <c r="AA45" s="291"/>
      <c r="AB45" s="301">
        <f t="shared" si="8"/>
        <v>0</v>
      </c>
      <c r="AC45" s="305"/>
      <c r="AD45" s="291"/>
      <c r="AE45" s="301">
        <f t="shared" si="9"/>
        <v>0</v>
      </c>
      <c r="AF45" s="305"/>
      <c r="AG45" s="308">
        <f t="shared" si="11"/>
        <v>0</v>
      </c>
      <c r="AH45" s="309">
        <f t="shared" si="11"/>
        <v>0</v>
      </c>
      <c r="AI45" s="442">
        <f t="shared" si="11"/>
        <v>0</v>
      </c>
      <c r="AJ45"/>
      <c r="AK45"/>
      <c r="AL45"/>
    </row>
    <row r="46" spans="1:38" s="290" customFormat="1" ht="17.25" customHeight="1">
      <c r="A46" s="1261"/>
      <c r="B46" s="1506"/>
      <c r="C46" s="291"/>
      <c r="D46" s="301">
        <f t="shared" si="0"/>
        <v>0</v>
      </c>
      <c r="E46" s="292"/>
      <c r="F46" s="291"/>
      <c r="G46" s="301">
        <f t="shared" si="1"/>
        <v>0</v>
      </c>
      <c r="H46" s="305"/>
      <c r="I46" s="291"/>
      <c r="J46" s="301">
        <f t="shared" si="2"/>
        <v>0</v>
      </c>
      <c r="K46" s="305"/>
      <c r="L46" s="291"/>
      <c r="M46" s="301">
        <f t="shared" si="3"/>
        <v>0</v>
      </c>
      <c r="N46" s="305"/>
      <c r="O46" s="291"/>
      <c r="P46" s="301">
        <f t="shared" si="4"/>
        <v>0</v>
      </c>
      <c r="Q46" s="305"/>
      <c r="R46" s="291"/>
      <c r="S46" s="301">
        <f t="shared" si="5"/>
        <v>0</v>
      </c>
      <c r="T46" s="305"/>
      <c r="U46" s="291"/>
      <c r="V46" s="301">
        <f t="shared" si="6"/>
        <v>0</v>
      </c>
      <c r="W46" s="305"/>
      <c r="X46" s="291"/>
      <c r="Y46" s="301">
        <f t="shared" si="7"/>
        <v>0</v>
      </c>
      <c r="Z46" s="305"/>
      <c r="AA46" s="291"/>
      <c r="AB46" s="301">
        <f t="shared" si="8"/>
        <v>0</v>
      </c>
      <c r="AC46" s="305"/>
      <c r="AD46" s="291"/>
      <c r="AE46" s="301">
        <f t="shared" si="9"/>
        <v>0</v>
      </c>
      <c r="AF46" s="305"/>
      <c r="AG46" s="308">
        <f t="shared" si="11"/>
        <v>0</v>
      </c>
      <c r="AH46" s="309">
        <f t="shared" si="11"/>
        <v>0</v>
      </c>
      <c r="AI46" s="442">
        <f t="shared" si="11"/>
        <v>0</v>
      </c>
      <c r="AJ46"/>
      <c r="AK46"/>
      <c r="AL46"/>
    </row>
    <row r="47" spans="1:38" s="290" customFormat="1" ht="17.25" customHeight="1">
      <c r="A47" s="1261"/>
      <c r="B47" s="1506"/>
      <c r="C47" s="291"/>
      <c r="D47" s="301">
        <f t="shared" si="0"/>
        <v>0</v>
      </c>
      <c r="E47" s="292"/>
      <c r="F47" s="291"/>
      <c r="G47" s="301">
        <f t="shared" si="1"/>
        <v>0</v>
      </c>
      <c r="H47" s="305"/>
      <c r="I47" s="291"/>
      <c r="J47" s="301">
        <f t="shared" si="2"/>
        <v>0</v>
      </c>
      <c r="K47" s="305"/>
      <c r="L47" s="291"/>
      <c r="M47" s="301">
        <f t="shared" si="3"/>
        <v>0</v>
      </c>
      <c r="N47" s="305"/>
      <c r="O47" s="291"/>
      <c r="P47" s="301">
        <f t="shared" si="4"/>
        <v>0</v>
      </c>
      <c r="Q47" s="305"/>
      <c r="R47" s="291"/>
      <c r="S47" s="301">
        <f t="shared" si="5"/>
        <v>0</v>
      </c>
      <c r="T47" s="305"/>
      <c r="U47" s="291"/>
      <c r="V47" s="301">
        <f t="shared" si="6"/>
        <v>0</v>
      </c>
      <c r="W47" s="305"/>
      <c r="X47" s="291"/>
      <c r="Y47" s="301">
        <f t="shared" si="7"/>
        <v>0</v>
      </c>
      <c r="Z47" s="305"/>
      <c r="AA47" s="291"/>
      <c r="AB47" s="301">
        <f t="shared" si="8"/>
        <v>0</v>
      </c>
      <c r="AC47" s="305"/>
      <c r="AD47" s="291"/>
      <c r="AE47" s="301">
        <f t="shared" si="9"/>
        <v>0</v>
      </c>
      <c r="AF47" s="305"/>
      <c r="AG47" s="308">
        <f t="shared" si="11"/>
        <v>0</v>
      </c>
      <c r="AH47" s="309">
        <f t="shared" si="11"/>
        <v>0</v>
      </c>
      <c r="AI47" s="442">
        <f t="shared" si="11"/>
        <v>0</v>
      </c>
      <c r="AJ47"/>
      <c r="AK47"/>
      <c r="AL47"/>
    </row>
    <row r="48" spans="1:38" s="290" customFormat="1" ht="17.25" customHeight="1">
      <c r="A48" s="1261"/>
      <c r="B48" s="1506"/>
      <c r="C48" s="291"/>
      <c r="D48" s="301">
        <f t="shared" si="0"/>
        <v>0</v>
      </c>
      <c r="E48" s="292"/>
      <c r="F48" s="291"/>
      <c r="G48" s="301">
        <f t="shared" si="1"/>
        <v>0</v>
      </c>
      <c r="H48" s="305"/>
      <c r="I48" s="291"/>
      <c r="J48" s="301">
        <f t="shared" si="2"/>
        <v>0</v>
      </c>
      <c r="K48" s="305"/>
      <c r="L48" s="291"/>
      <c r="M48" s="301">
        <f t="shared" si="3"/>
        <v>0</v>
      </c>
      <c r="N48" s="305"/>
      <c r="O48" s="291"/>
      <c r="P48" s="301">
        <f t="shared" si="4"/>
        <v>0</v>
      </c>
      <c r="Q48" s="305"/>
      <c r="R48" s="291"/>
      <c r="S48" s="301">
        <f t="shared" si="5"/>
        <v>0</v>
      </c>
      <c r="T48" s="305"/>
      <c r="U48" s="291"/>
      <c r="V48" s="301">
        <f t="shared" si="6"/>
        <v>0</v>
      </c>
      <c r="W48" s="305"/>
      <c r="X48" s="291"/>
      <c r="Y48" s="301">
        <f t="shared" si="7"/>
        <v>0</v>
      </c>
      <c r="Z48" s="305"/>
      <c r="AA48" s="291"/>
      <c r="AB48" s="301">
        <f t="shared" si="8"/>
        <v>0</v>
      </c>
      <c r="AC48" s="305"/>
      <c r="AD48" s="291"/>
      <c r="AE48" s="301">
        <f t="shared" si="9"/>
        <v>0</v>
      </c>
      <c r="AF48" s="305"/>
      <c r="AG48" s="308">
        <f t="shared" si="11"/>
        <v>0</v>
      </c>
      <c r="AH48" s="309">
        <f t="shared" si="11"/>
        <v>0</v>
      </c>
      <c r="AI48" s="442">
        <f t="shared" si="11"/>
        <v>0</v>
      </c>
      <c r="AJ48"/>
      <c r="AK48"/>
      <c r="AL48"/>
    </row>
    <row r="49" spans="1:38" s="290" customFormat="1" ht="17.25" customHeight="1">
      <c r="A49" s="1261"/>
      <c r="B49" s="1506"/>
      <c r="C49" s="291"/>
      <c r="D49" s="301">
        <f t="shared" si="0"/>
        <v>0</v>
      </c>
      <c r="E49" s="292"/>
      <c r="F49" s="291"/>
      <c r="G49" s="301">
        <f t="shared" si="1"/>
        <v>0</v>
      </c>
      <c r="H49" s="305"/>
      <c r="I49" s="291"/>
      <c r="J49" s="301">
        <f t="shared" si="2"/>
        <v>0</v>
      </c>
      <c r="K49" s="305"/>
      <c r="L49" s="291"/>
      <c r="M49" s="301">
        <f t="shared" si="3"/>
        <v>0</v>
      </c>
      <c r="N49" s="305"/>
      <c r="O49" s="291"/>
      <c r="P49" s="301">
        <f t="shared" si="4"/>
        <v>0</v>
      </c>
      <c r="Q49" s="305"/>
      <c r="R49" s="291"/>
      <c r="S49" s="301">
        <f t="shared" si="5"/>
        <v>0</v>
      </c>
      <c r="T49" s="305"/>
      <c r="U49" s="291"/>
      <c r="V49" s="301">
        <f t="shared" si="6"/>
        <v>0</v>
      </c>
      <c r="W49" s="305"/>
      <c r="X49" s="291"/>
      <c r="Y49" s="301">
        <f t="shared" si="7"/>
        <v>0</v>
      </c>
      <c r="Z49" s="305"/>
      <c r="AA49" s="291"/>
      <c r="AB49" s="301">
        <f t="shared" si="8"/>
        <v>0</v>
      </c>
      <c r="AC49" s="305"/>
      <c r="AD49" s="291"/>
      <c r="AE49" s="301">
        <f t="shared" si="9"/>
        <v>0</v>
      </c>
      <c r="AF49" s="305"/>
      <c r="AG49" s="308">
        <f t="shared" si="11"/>
        <v>0</v>
      </c>
      <c r="AH49" s="309">
        <f t="shared" si="11"/>
        <v>0</v>
      </c>
      <c r="AI49" s="442">
        <f t="shared" si="11"/>
        <v>0</v>
      </c>
      <c r="AJ49"/>
      <c r="AK49"/>
      <c r="AL49"/>
    </row>
    <row r="50" spans="1:38" s="290" customFormat="1" ht="17.25" customHeight="1">
      <c r="A50" s="1261"/>
      <c r="B50" s="1506"/>
      <c r="C50" s="291"/>
      <c r="D50" s="301">
        <f t="shared" si="0"/>
        <v>0</v>
      </c>
      <c r="E50" s="292"/>
      <c r="F50" s="291"/>
      <c r="G50" s="301">
        <f t="shared" si="1"/>
        <v>0</v>
      </c>
      <c r="H50" s="305"/>
      <c r="I50" s="291"/>
      <c r="J50" s="301">
        <f t="shared" si="2"/>
        <v>0</v>
      </c>
      <c r="K50" s="305"/>
      <c r="L50" s="291"/>
      <c r="M50" s="301">
        <f t="shared" si="3"/>
        <v>0</v>
      </c>
      <c r="N50" s="305"/>
      <c r="O50" s="291"/>
      <c r="P50" s="301">
        <f t="shared" si="4"/>
        <v>0</v>
      </c>
      <c r="Q50" s="305"/>
      <c r="R50" s="291"/>
      <c r="S50" s="301">
        <f t="shared" si="5"/>
        <v>0</v>
      </c>
      <c r="T50" s="305"/>
      <c r="U50" s="291"/>
      <c r="V50" s="301">
        <f t="shared" si="6"/>
        <v>0</v>
      </c>
      <c r="W50" s="305"/>
      <c r="X50" s="291"/>
      <c r="Y50" s="301">
        <f t="shared" si="7"/>
        <v>0</v>
      </c>
      <c r="Z50" s="305"/>
      <c r="AA50" s="291"/>
      <c r="AB50" s="301">
        <f t="shared" si="8"/>
        <v>0</v>
      </c>
      <c r="AC50" s="305"/>
      <c r="AD50" s="291"/>
      <c r="AE50" s="301">
        <f t="shared" si="9"/>
        <v>0</v>
      </c>
      <c r="AF50" s="305"/>
      <c r="AG50" s="308">
        <f t="shared" si="11"/>
        <v>0</v>
      </c>
      <c r="AH50" s="309">
        <f t="shared" si="11"/>
        <v>0</v>
      </c>
      <c r="AI50" s="442">
        <f t="shared" si="11"/>
        <v>0</v>
      </c>
      <c r="AJ50"/>
      <c r="AK50"/>
      <c r="AL50"/>
    </row>
    <row r="51" spans="1:38" s="290" customFormat="1" ht="17.25" customHeight="1">
      <c r="A51" s="1261"/>
      <c r="B51" s="1506"/>
      <c r="C51" s="291"/>
      <c r="D51" s="301">
        <f t="shared" si="0"/>
        <v>0</v>
      </c>
      <c r="E51" s="292"/>
      <c r="F51" s="291"/>
      <c r="G51" s="301">
        <f t="shared" si="1"/>
        <v>0</v>
      </c>
      <c r="H51" s="305"/>
      <c r="I51" s="291"/>
      <c r="J51" s="301">
        <f t="shared" si="2"/>
        <v>0</v>
      </c>
      <c r="K51" s="305"/>
      <c r="L51" s="291"/>
      <c r="M51" s="301">
        <f t="shared" si="3"/>
        <v>0</v>
      </c>
      <c r="N51" s="305"/>
      <c r="O51" s="291"/>
      <c r="P51" s="301">
        <f t="shared" si="4"/>
        <v>0</v>
      </c>
      <c r="Q51" s="305"/>
      <c r="R51" s="291"/>
      <c r="S51" s="301">
        <f t="shared" si="5"/>
        <v>0</v>
      </c>
      <c r="T51" s="305"/>
      <c r="U51" s="291"/>
      <c r="V51" s="301">
        <f t="shared" si="6"/>
        <v>0</v>
      </c>
      <c r="W51" s="305"/>
      <c r="X51" s="291"/>
      <c r="Y51" s="301">
        <f t="shared" si="7"/>
        <v>0</v>
      </c>
      <c r="Z51" s="305"/>
      <c r="AA51" s="291"/>
      <c r="AB51" s="301">
        <f t="shared" si="8"/>
        <v>0</v>
      </c>
      <c r="AC51" s="305"/>
      <c r="AD51" s="291"/>
      <c r="AE51" s="301">
        <f t="shared" si="9"/>
        <v>0</v>
      </c>
      <c r="AF51" s="305"/>
      <c r="AG51" s="308">
        <f t="shared" si="11"/>
        <v>0</v>
      </c>
      <c r="AH51" s="309">
        <f t="shared" si="11"/>
        <v>0</v>
      </c>
      <c r="AI51" s="442">
        <f t="shared" si="11"/>
        <v>0</v>
      </c>
      <c r="AJ51"/>
      <c r="AK51"/>
      <c r="AL51"/>
    </row>
    <row r="52" spans="1:38" s="290" customFormat="1" ht="17.25" customHeight="1">
      <c r="A52" s="1261"/>
      <c r="B52" s="1506"/>
      <c r="C52" s="291"/>
      <c r="D52" s="301">
        <f t="shared" si="0"/>
        <v>0</v>
      </c>
      <c r="E52" s="292"/>
      <c r="F52" s="291"/>
      <c r="G52" s="301">
        <f t="shared" si="1"/>
        <v>0</v>
      </c>
      <c r="H52" s="305"/>
      <c r="I52" s="291"/>
      <c r="J52" s="301">
        <f t="shared" si="2"/>
        <v>0</v>
      </c>
      <c r="K52" s="305"/>
      <c r="L52" s="291"/>
      <c r="M52" s="301">
        <f t="shared" si="3"/>
        <v>0</v>
      </c>
      <c r="N52" s="305"/>
      <c r="O52" s="291"/>
      <c r="P52" s="301">
        <f t="shared" si="4"/>
        <v>0</v>
      </c>
      <c r="Q52" s="305"/>
      <c r="R52" s="291"/>
      <c r="S52" s="301">
        <f t="shared" si="5"/>
        <v>0</v>
      </c>
      <c r="T52" s="305"/>
      <c r="U52" s="291"/>
      <c r="V52" s="301">
        <f t="shared" si="6"/>
        <v>0</v>
      </c>
      <c r="W52" s="305"/>
      <c r="X52" s="291"/>
      <c r="Y52" s="301">
        <f t="shared" si="7"/>
        <v>0</v>
      </c>
      <c r="Z52" s="305"/>
      <c r="AA52" s="291"/>
      <c r="AB52" s="301">
        <f t="shared" si="8"/>
        <v>0</v>
      </c>
      <c r="AC52" s="305"/>
      <c r="AD52" s="291"/>
      <c r="AE52" s="301">
        <f t="shared" si="9"/>
        <v>0</v>
      </c>
      <c r="AF52" s="305"/>
      <c r="AG52" s="308">
        <f t="shared" si="11"/>
        <v>0</v>
      </c>
      <c r="AH52" s="309">
        <f t="shared" si="11"/>
        <v>0</v>
      </c>
      <c r="AI52" s="442">
        <f t="shared" si="11"/>
        <v>0</v>
      </c>
      <c r="AJ52"/>
      <c r="AK52"/>
      <c r="AL52"/>
    </row>
    <row r="53" spans="1:38" s="290" customFormat="1" ht="17.25" customHeight="1">
      <c r="A53" s="1261"/>
      <c r="B53" s="1506"/>
      <c r="C53" s="291"/>
      <c r="D53" s="301">
        <f t="shared" si="0"/>
        <v>0</v>
      </c>
      <c r="E53" s="292"/>
      <c r="F53" s="304"/>
      <c r="G53" s="301">
        <f t="shared" si="1"/>
        <v>0</v>
      </c>
      <c r="H53" s="305"/>
      <c r="I53" s="304"/>
      <c r="J53" s="301">
        <f t="shared" si="2"/>
        <v>0</v>
      </c>
      <c r="K53" s="305"/>
      <c r="L53" s="304"/>
      <c r="M53" s="301">
        <f t="shared" si="3"/>
        <v>0</v>
      </c>
      <c r="N53" s="305"/>
      <c r="O53" s="304"/>
      <c r="P53" s="301">
        <f t="shared" si="4"/>
        <v>0</v>
      </c>
      <c r="Q53" s="305"/>
      <c r="R53" s="304"/>
      <c r="S53" s="301">
        <f t="shared" si="5"/>
        <v>0</v>
      </c>
      <c r="T53" s="305"/>
      <c r="U53" s="304"/>
      <c r="V53" s="301">
        <f t="shared" si="6"/>
        <v>0</v>
      </c>
      <c r="W53" s="305"/>
      <c r="X53" s="304"/>
      <c r="Y53" s="301">
        <f t="shared" si="7"/>
        <v>0</v>
      </c>
      <c r="Z53" s="305"/>
      <c r="AA53" s="304"/>
      <c r="AB53" s="301">
        <f t="shared" si="8"/>
        <v>0</v>
      </c>
      <c r="AC53" s="305"/>
      <c r="AD53" s="304"/>
      <c r="AE53" s="301">
        <f t="shared" si="9"/>
        <v>0</v>
      </c>
      <c r="AF53" s="305"/>
      <c r="AG53" s="308">
        <f t="shared" si="11"/>
        <v>0</v>
      </c>
      <c r="AH53" s="309">
        <f t="shared" si="11"/>
        <v>0</v>
      </c>
      <c r="AI53" s="442">
        <f t="shared" si="11"/>
        <v>0</v>
      </c>
      <c r="AJ53"/>
      <c r="AK53"/>
      <c r="AL53"/>
    </row>
    <row r="54" spans="1:38" s="290" customFormat="1" ht="17.25" customHeight="1">
      <c r="A54" s="1261"/>
      <c r="B54" s="1506"/>
      <c r="C54" s="291"/>
      <c r="D54" s="301">
        <f t="shared" si="0"/>
        <v>0</v>
      </c>
      <c r="E54" s="292"/>
      <c r="F54" s="291"/>
      <c r="G54" s="301">
        <f t="shared" si="1"/>
        <v>0</v>
      </c>
      <c r="H54" s="292"/>
      <c r="I54" s="291"/>
      <c r="J54" s="301">
        <f t="shared" si="2"/>
        <v>0</v>
      </c>
      <c r="K54" s="292"/>
      <c r="L54" s="291"/>
      <c r="M54" s="301">
        <f t="shared" si="3"/>
        <v>0</v>
      </c>
      <c r="N54" s="292"/>
      <c r="O54" s="291"/>
      <c r="P54" s="301">
        <f t="shared" si="4"/>
        <v>0</v>
      </c>
      <c r="Q54" s="292"/>
      <c r="R54" s="291"/>
      <c r="S54" s="301">
        <f t="shared" si="5"/>
        <v>0</v>
      </c>
      <c r="T54" s="292"/>
      <c r="U54" s="291"/>
      <c r="V54" s="301">
        <f t="shared" si="6"/>
        <v>0</v>
      </c>
      <c r="W54" s="292"/>
      <c r="X54" s="291"/>
      <c r="Y54" s="301">
        <f t="shared" si="7"/>
        <v>0</v>
      </c>
      <c r="Z54" s="292"/>
      <c r="AA54" s="291"/>
      <c r="AB54" s="301">
        <f t="shared" si="8"/>
        <v>0</v>
      </c>
      <c r="AC54" s="292"/>
      <c r="AD54" s="291"/>
      <c r="AE54" s="301">
        <f t="shared" si="9"/>
        <v>0</v>
      </c>
      <c r="AF54" s="292"/>
      <c r="AG54" s="308">
        <f t="shared" si="11"/>
        <v>0</v>
      </c>
      <c r="AH54" s="309">
        <f t="shared" si="11"/>
        <v>0</v>
      </c>
      <c r="AI54" s="442">
        <f t="shared" si="11"/>
        <v>0</v>
      </c>
    </row>
    <row r="55" spans="1:38" s="290" customFormat="1" ht="17.25" customHeight="1">
      <c r="A55" s="1261"/>
      <c r="B55" s="1506"/>
      <c r="C55" s="291"/>
      <c r="D55" s="301">
        <f t="shared" ref="D55" si="25">E55-C55</f>
        <v>0</v>
      </c>
      <c r="E55" s="292"/>
      <c r="F55" s="291"/>
      <c r="G55" s="301">
        <f t="shared" ref="G55" si="26">H55-F55</f>
        <v>0</v>
      </c>
      <c r="H55" s="292"/>
      <c r="I55" s="291"/>
      <c r="J55" s="301">
        <f t="shared" ref="J55" si="27">K55-I55</f>
        <v>0</v>
      </c>
      <c r="K55" s="292"/>
      <c r="L55" s="291"/>
      <c r="M55" s="301">
        <f t="shared" ref="M55" si="28">N55-L55</f>
        <v>0</v>
      </c>
      <c r="N55" s="292"/>
      <c r="O55" s="291"/>
      <c r="P55" s="301">
        <f t="shared" ref="P55" si="29">Q55-O55</f>
        <v>0</v>
      </c>
      <c r="Q55" s="292"/>
      <c r="R55" s="291"/>
      <c r="S55" s="301">
        <f t="shared" ref="S55" si="30">T55-R55</f>
        <v>0</v>
      </c>
      <c r="T55" s="292"/>
      <c r="U55" s="291"/>
      <c r="V55" s="301">
        <f t="shared" ref="V55" si="31">W55-U55</f>
        <v>0</v>
      </c>
      <c r="W55" s="292"/>
      <c r="X55" s="291"/>
      <c r="Y55" s="301">
        <f t="shared" ref="Y55" si="32">Z55-X55</f>
        <v>0</v>
      </c>
      <c r="Z55" s="292"/>
      <c r="AA55" s="291"/>
      <c r="AB55" s="301">
        <f t="shared" ref="AB55" si="33">AC55-AA55</f>
        <v>0</v>
      </c>
      <c r="AC55" s="292"/>
      <c r="AD55" s="291"/>
      <c r="AE55" s="301">
        <f t="shared" ref="AE55" si="34">AF55-AD55</f>
        <v>0</v>
      </c>
      <c r="AF55" s="292"/>
      <c r="AG55" s="308">
        <f t="shared" ref="AG55" si="35">SUM(C55,F55,I55,L55,O55,R55,U55,X55,AA55,AD55)</f>
        <v>0</v>
      </c>
      <c r="AH55" s="309">
        <f t="shared" ref="AH55" si="36">SUM(D55,G55,J55,M55,P55,S55,V55,Y55,AB55,AE55)</f>
        <v>0</v>
      </c>
      <c r="AI55" s="442">
        <f t="shared" ref="AI55" si="37">SUM(E55,H55,K55,N55,Q55,T55,W55,Z55,AC55,AF55)</f>
        <v>0</v>
      </c>
    </row>
    <row r="56" spans="1:38" s="290" customFormat="1" ht="17.25" customHeight="1">
      <c r="A56" s="1361" t="s">
        <v>304</v>
      </c>
      <c r="B56" s="1507"/>
      <c r="C56" s="322"/>
      <c r="D56" s="328"/>
      <c r="E56" s="323"/>
      <c r="F56" s="322"/>
      <c r="G56" s="328"/>
      <c r="H56" s="345"/>
      <c r="I56" s="322"/>
      <c r="J56" s="328"/>
      <c r="K56" s="345"/>
      <c r="L56" s="322"/>
      <c r="M56" s="328"/>
      <c r="N56" s="345"/>
      <c r="O56" s="322"/>
      <c r="P56" s="328"/>
      <c r="Q56" s="345"/>
      <c r="R56" s="322"/>
      <c r="S56" s="328"/>
      <c r="T56" s="345"/>
      <c r="U56" s="322"/>
      <c r="V56" s="328"/>
      <c r="W56" s="345"/>
      <c r="X56" s="322"/>
      <c r="Y56" s="328"/>
      <c r="Z56" s="345"/>
      <c r="AA56" s="322"/>
      <c r="AB56" s="328"/>
      <c r="AC56" s="345"/>
      <c r="AD56" s="322"/>
      <c r="AE56" s="328"/>
      <c r="AF56" s="345"/>
      <c r="AG56" s="308"/>
      <c r="AH56" s="329"/>
      <c r="AI56" s="344"/>
      <c r="AJ56"/>
      <c r="AK56"/>
      <c r="AL56"/>
    </row>
    <row r="57" spans="1:38" s="290" customFormat="1" ht="17.25" customHeight="1">
      <c r="A57" s="1261"/>
      <c r="B57" s="1506"/>
      <c r="C57" s="291"/>
      <c r="D57" s="301">
        <f t="shared" si="0"/>
        <v>0</v>
      </c>
      <c r="E57" s="292"/>
      <c r="F57" s="291"/>
      <c r="G57" s="301">
        <f t="shared" si="1"/>
        <v>0</v>
      </c>
      <c r="H57" s="305"/>
      <c r="I57" s="291"/>
      <c r="J57" s="301">
        <f t="shared" si="2"/>
        <v>0</v>
      </c>
      <c r="K57" s="305"/>
      <c r="L57" s="291"/>
      <c r="M57" s="301">
        <f t="shared" si="3"/>
        <v>0</v>
      </c>
      <c r="N57" s="305"/>
      <c r="O57" s="291"/>
      <c r="P57" s="301">
        <f t="shared" si="4"/>
        <v>0</v>
      </c>
      <c r="Q57" s="305"/>
      <c r="R57" s="291"/>
      <c r="S57" s="301">
        <f t="shared" si="5"/>
        <v>0</v>
      </c>
      <c r="T57" s="305"/>
      <c r="U57" s="291"/>
      <c r="V57" s="301">
        <f t="shared" si="6"/>
        <v>0</v>
      </c>
      <c r="W57" s="305"/>
      <c r="X57" s="291"/>
      <c r="Y57" s="301">
        <f t="shared" si="7"/>
        <v>0</v>
      </c>
      <c r="Z57" s="305"/>
      <c r="AA57" s="291"/>
      <c r="AB57" s="301">
        <f t="shared" si="8"/>
        <v>0</v>
      </c>
      <c r="AC57" s="305"/>
      <c r="AD57" s="291"/>
      <c r="AE57" s="301">
        <f t="shared" si="9"/>
        <v>0</v>
      </c>
      <c r="AF57" s="305"/>
      <c r="AG57" s="308">
        <f t="shared" si="11"/>
        <v>0</v>
      </c>
      <c r="AH57" s="309">
        <f t="shared" si="11"/>
        <v>0</v>
      </c>
      <c r="AI57" s="442">
        <f t="shared" si="11"/>
        <v>0</v>
      </c>
      <c r="AJ57"/>
      <c r="AK57"/>
      <c r="AL57"/>
    </row>
    <row r="58" spans="1:38" s="290" customFormat="1" ht="17.25" customHeight="1">
      <c r="A58" s="1261"/>
      <c r="B58" s="1506"/>
      <c r="C58" s="291"/>
      <c r="D58" s="301">
        <f t="shared" si="0"/>
        <v>0</v>
      </c>
      <c r="E58" s="292"/>
      <c r="F58" s="291"/>
      <c r="G58" s="301">
        <f t="shared" si="1"/>
        <v>0</v>
      </c>
      <c r="H58" s="305"/>
      <c r="I58" s="291"/>
      <c r="J58" s="301">
        <f t="shared" si="2"/>
        <v>0</v>
      </c>
      <c r="K58" s="305"/>
      <c r="L58" s="291"/>
      <c r="M58" s="301">
        <f t="shared" si="3"/>
        <v>0</v>
      </c>
      <c r="N58" s="305"/>
      <c r="O58" s="291"/>
      <c r="P58" s="301">
        <f t="shared" si="4"/>
        <v>0</v>
      </c>
      <c r="Q58" s="305"/>
      <c r="R58" s="291"/>
      <c r="S58" s="301">
        <f t="shared" si="5"/>
        <v>0</v>
      </c>
      <c r="T58" s="305"/>
      <c r="U58" s="291"/>
      <c r="V58" s="301">
        <f t="shared" si="6"/>
        <v>0</v>
      </c>
      <c r="W58" s="305"/>
      <c r="X58" s="291"/>
      <c r="Y58" s="301">
        <f t="shared" si="7"/>
        <v>0</v>
      </c>
      <c r="Z58" s="305"/>
      <c r="AA58" s="291"/>
      <c r="AB58" s="301">
        <f t="shared" si="8"/>
        <v>0</v>
      </c>
      <c r="AC58" s="305"/>
      <c r="AD58" s="291"/>
      <c r="AE58" s="301">
        <f t="shared" si="9"/>
        <v>0</v>
      </c>
      <c r="AF58" s="305"/>
      <c r="AG58" s="308">
        <f t="shared" si="11"/>
        <v>0</v>
      </c>
      <c r="AH58" s="309">
        <f t="shared" si="11"/>
        <v>0</v>
      </c>
      <c r="AI58" s="442">
        <f t="shared" si="11"/>
        <v>0</v>
      </c>
      <c r="AJ58"/>
      <c r="AK58"/>
      <c r="AL58"/>
    </row>
    <row r="59" spans="1:38" s="290" customFormat="1" ht="17.25" customHeight="1">
      <c r="A59" s="1261"/>
      <c r="B59" s="1506"/>
      <c r="C59" s="291"/>
      <c r="D59" s="301">
        <f t="shared" si="0"/>
        <v>0</v>
      </c>
      <c r="E59" s="292"/>
      <c r="F59" s="291"/>
      <c r="G59" s="301">
        <f t="shared" si="1"/>
        <v>0</v>
      </c>
      <c r="H59" s="305"/>
      <c r="I59" s="291"/>
      <c r="J59" s="301">
        <f t="shared" si="2"/>
        <v>0</v>
      </c>
      <c r="K59" s="305"/>
      <c r="L59" s="291"/>
      <c r="M59" s="301">
        <f t="shared" si="3"/>
        <v>0</v>
      </c>
      <c r="N59" s="305"/>
      <c r="O59" s="291"/>
      <c r="P59" s="301">
        <f t="shared" si="4"/>
        <v>0</v>
      </c>
      <c r="Q59" s="305"/>
      <c r="R59" s="291"/>
      <c r="S59" s="301">
        <f t="shared" si="5"/>
        <v>0</v>
      </c>
      <c r="T59" s="305"/>
      <c r="U59" s="291"/>
      <c r="V59" s="301">
        <f t="shared" si="6"/>
        <v>0</v>
      </c>
      <c r="W59" s="305"/>
      <c r="X59" s="291"/>
      <c r="Y59" s="301">
        <f t="shared" si="7"/>
        <v>0</v>
      </c>
      <c r="Z59" s="305"/>
      <c r="AA59" s="291"/>
      <c r="AB59" s="301">
        <f t="shared" si="8"/>
        <v>0</v>
      </c>
      <c r="AC59" s="305"/>
      <c r="AD59" s="291"/>
      <c r="AE59" s="301">
        <f t="shared" si="9"/>
        <v>0</v>
      </c>
      <c r="AF59" s="305"/>
      <c r="AG59" s="308">
        <f t="shared" si="11"/>
        <v>0</v>
      </c>
      <c r="AH59" s="309">
        <f t="shared" si="11"/>
        <v>0</v>
      </c>
      <c r="AI59" s="442">
        <f t="shared" si="11"/>
        <v>0</v>
      </c>
      <c r="AJ59"/>
      <c r="AK59"/>
      <c r="AL59"/>
    </row>
    <row r="60" spans="1:38" s="290" customFormat="1" ht="17.25" customHeight="1">
      <c r="A60" s="1261"/>
      <c r="B60" s="1506"/>
      <c r="C60" s="291"/>
      <c r="D60" s="301">
        <f t="shared" si="0"/>
        <v>0</v>
      </c>
      <c r="E60" s="292"/>
      <c r="F60" s="304"/>
      <c r="G60" s="301">
        <f t="shared" si="1"/>
        <v>0</v>
      </c>
      <c r="H60" s="305"/>
      <c r="I60" s="304"/>
      <c r="J60" s="301">
        <f t="shared" si="2"/>
        <v>0</v>
      </c>
      <c r="K60" s="305"/>
      <c r="L60" s="304"/>
      <c r="M60" s="301">
        <f t="shared" si="3"/>
        <v>0</v>
      </c>
      <c r="N60" s="305"/>
      <c r="O60" s="304"/>
      <c r="P60" s="301">
        <f t="shared" si="4"/>
        <v>0</v>
      </c>
      <c r="Q60" s="305"/>
      <c r="R60" s="304"/>
      <c r="S60" s="301">
        <f t="shared" si="5"/>
        <v>0</v>
      </c>
      <c r="T60" s="305"/>
      <c r="U60" s="304"/>
      <c r="V60" s="301">
        <f t="shared" si="6"/>
        <v>0</v>
      </c>
      <c r="W60" s="305"/>
      <c r="X60" s="304"/>
      <c r="Y60" s="301">
        <f t="shared" si="7"/>
        <v>0</v>
      </c>
      <c r="Z60" s="305"/>
      <c r="AA60" s="304"/>
      <c r="AB60" s="301">
        <f t="shared" si="8"/>
        <v>0</v>
      </c>
      <c r="AC60" s="305"/>
      <c r="AD60" s="304"/>
      <c r="AE60" s="301">
        <f t="shared" si="9"/>
        <v>0</v>
      </c>
      <c r="AF60" s="305"/>
      <c r="AG60" s="308">
        <f t="shared" si="11"/>
        <v>0</v>
      </c>
      <c r="AH60" s="309">
        <f t="shared" si="11"/>
        <v>0</v>
      </c>
      <c r="AI60" s="442">
        <f t="shared" si="11"/>
        <v>0</v>
      </c>
      <c r="AJ60"/>
      <c r="AK60"/>
      <c r="AL60"/>
    </row>
    <row r="61" spans="1:38" s="290" customFormat="1" ht="17.25" customHeight="1">
      <c r="A61" s="1261"/>
      <c r="B61" s="1506"/>
      <c r="C61" s="291"/>
      <c r="D61" s="301">
        <f t="shared" si="0"/>
        <v>0</v>
      </c>
      <c r="E61" s="292"/>
      <c r="F61" s="291"/>
      <c r="G61" s="301">
        <f t="shared" si="1"/>
        <v>0</v>
      </c>
      <c r="H61" s="292"/>
      <c r="I61" s="291"/>
      <c r="J61" s="301">
        <f t="shared" si="2"/>
        <v>0</v>
      </c>
      <c r="K61" s="292"/>
      <c r="L61" s="291"/>
      <c r="M61" s="301">
        <f t="shared" si="3"/>
        <v>0</v>
      </c>
      <c r="N61" s="292"/>
      <c r="O61" s="291"/>
      <c r="P61" s="301">
        <f t="shared" si="4"/>
        <v>0</v>
      </c>
      <c r="Q61" s="292"/>
      <c r="R61" s="291"/>
      <c r="S61" s="301">
        <f t="shared" si="5"/>
        <v>0</v>
      </c>
      <c r="T61" s="292"/>
      <c r="U61" s="291"/>
      <c r="V61" s="301">
        <f t="shared" si="6"/>
        <v>0</v>
      </c>
      <c r="W61" s="292"/>
      <c r="X61" s="291"/>
      <c r="Y61" s="301">
        <f t="shared" si="7"/>
        <v>0</v>
      </c>
      <c r="Z61" s="292"/>
      <c r="AA61" s="291"/>
      <c r="AB61" s="301">
        <f t="shared" si="8"/>
        <v>0</v>
      </c>
      <c r="AC61" s="292"/>
      <c r="AD61" s="291"/>
      <c r="AE61" s="301">
        <f t="shared" si="9"/>
        <v>0</v>
      </c>
      <c r="AF61" s="292"/>
      <c r="AG61" s="308">
        <f t="shared" si="11"/>
        <v>0</v>
      </c>
      <c r="AH61" s="309">
        <f t="shared" si="11"/>
        <v>0</v>
      </c>
      <c r="AI61" s="442">
        <f t="shared" si="11"/>
        <v>0</v>
      </c>
    </row>
    <row r="62" spans="1:38" s="290" customFormat="1" ht="17.25" customHeight="1">
      <c r="A62" s="1261"/>
      <c r="B62" s="1506"/>
      <c r="C62" s="291"/>
      <c r="D62" s="301">
        <f t="shared" si="0"/>
        <v>0</v>
      </c>
      <c r="E62" s="292"/>
      <c r="F62" s="304"/>
      <c r="G62" s="301">
        <f t="shared" si="1"/>
        <v>0</v>
      </c>
      <c r="H62" s="305"/>
      <c r="I62" s="304"/>
      <c r="J62" s="301">
        <f t="shared" si="2"/>
        <v>0</v>
      </c>
      <c r="K62" s="305"/>
      <c r="L62" s="304"/>
      <c r="M62" s="301">
        <f t="shared" si="3"/>
        <v>0</v>
      </c>
      <c r="N62" s="305"/>
      <c r="O62" s="304"/>
      <c r="P62" s="301">
        <f t="shared" si="4"/>
        <v>0</v>
      </c>
      <c r="Q62" s="305"/>
      <c r="R62" s="304"/>
      <c r="S62" s="301">
        <f t="shared" si="5"/>
        <v>0</v>
      </c>
      <c r="T62" s="305"/>
      <c r="U62" s="304"/>
      <c r="V62" s="301">
        <f t="shared" si="6"/>
        <v>0</v>
      </c>
      <c r="W62" s="305"/>
      <c r="X62" s="304"/>
      <c r="Y62" s="301">
        <f t="shared" si="7"/>
        <v>0</v>
      </c>
      <c r="Z62" s="305"/>
      <c r="AA62" s="304"/>
      <c r="AB62" s="301">
        <f t="shared" si="8"/>
        <v>0</v>
      </c>
      <c r="AC62" s="305"/>
      <c r="AD62" s="304"/>
      <c r="AE62" s="301">
        <f t="shared" si="9"/>
        <v>0</v>
      </c>
      <c r="AF62" s="305"/>
      <c r="AG62" s="308">
        <f t="shared" si="11"/>
        <v>0</v>
      </c>
      <c r="AH62" s="309">
        <f t="shared" si="11"/>
        <v>0</v>
      </c>
      <c r="AI62" s="442">
        <f t="shared" si="11"/>
        <v>0</v>
      </c>
      <c r="AJ62"/>
      <c r="AK62"/>
      <c r="AL62"/>
    </row>
    <row r="63" spans="1:38" s="290" customFormat="1" ht="17.25" customHeight="1">
      <c r="A63" s="1261"/>
      <c r="B63" s="1506"/>
      <c r="C63" s="291"/>
      <c r="D63" s="301">
        <f t="shared" si="0"/>
        <v>0</v>
      </c>
      <c r="E63" s="292"/>
      <c r="F63" s="291"/>
      <c r="G63" s="301">
        <f t="shared" si="1"/>
        <v>0</v>
      </c>
      <c r="H63" s="292"/>
      <c r="I63" s="291"/>
      <c r="J63" s="301">
        <f t="shared" si="2"/>
        <v>0</v>
      </c>
      <c r="K63" s="292"/>
      <c r="L63" s="291"/>
      <c r="M63" s="301">
        <f t="shared" si="3"/>
        <v>0</v>
      </c>
      <c r="N63" s="292"/>
      <c r="O63" s="291"/>
      <c r="P63" s="301">
        <f t="shared" si="4"/>
        <v>0</v>
      </c>
      <c r="Q63" s="292"/>
      <c r="R63" s="291"/>
      <c r="S63" s="301">
        <f t="shared" si="5"/>
        <v>0</v>
      </c>
      <c r="T63" s="292"/>
      <c r="U63" s="291"/>
      <c r="V63" s="301">
        <f t="shared" si="6"/>
        <v>0</v>
      </c>
      <c r="W63" s="292"/>
      <c r="X63" s="291"/>
      <c r="Y63" s="301">
        <f t="shared" si="7"/>
        <v>0</v>
      </c>
      <c r="Z63" s="292"/>
      <c r="AA63" s="291"/>
      <c r="AB63" s="301">
        <f t="shared" si="8"/>
        <v>0</v>
      </c>
      <c r="AC63" s="292"/>
      <c r="AD63" s="291"/>
      <c r="AE63" s="301">
        <f t="shared" si="9"/>
        <v>0</v>
      </c>
      <c r="AF63" s="292"/>
      <c r="AG63" s="308">
        <f t="shared" si="11"/>
        <v>0</v>
      </c>
      <c r="AH63" s="309">
        <f t="shared" si="11"/>
        <v>0</v>
      </c>
      <c r="AI63" s="442">
        <f t="shared" si="11"/>
        <v>0</v>
      </c>
    </row>
    <row r="64" spans="1:38" s="290" customFormat="1" ht="17.25" customHeight="1">
      <c r="A64" s="1261"/>
      <c r="B64" s="1506"/>
      <c r="C64" s="291"/>
      <c r="D64" s="301">
        <f t="shared" si="0"/>
        <v>0</v>
      </c>
      <c r="E64" s="292"/>
      <c r="F64" s="291"/>
      <c r="G64" s="301">
        <f t="shared" si="1"/>
        <v>0</v>
      </c>
      <c r="H64" s="292"/>
      <c r="I64" s="291"/>
      <c r="J64" s="301">
        <f t="shared" si="2"/>
        <v>0</v>
      </c>
      <c r="K64" s="292"/>
      <c r="L64" s="291"/>
      <c r="M64" s="301">
        <f t="shared" si="3"/>
        <v>0</v>
      </c>
      <c r="N64" s="292"/>
      <c r="O64" s="291"/>
      <c r="P64" s="301">
        <f t="shared" si="4"/>
        <v>0</v>
      </c>
      <c r="Q64" s="292"/>
      <c r="R64" s="291"/>
      <c r="S64" s="301">
        <f t="shared" si="5"/>
        <v>0</v>
      </c>
      <c r="T64" s="292"/>
      <c r="U64" s="291"/>
      <c r="V64" s="301">
        <f t="shared" si="6"/>
        <v>0</v>
      </c>
      <c r="W64" s="292"/>
      <c r="X64" s="291"/>
      <c r="Y64" s="301">
        <f t="shared" si="7"/>
        <v>0</v>
      </c>
      <c r="Z64" s="292"/>
      <c r="AA64" s="291"/>
      <c r="AB64" s="301">
        <f t="shared" si="8"/>
        <v>0</v>
      </c>
      <c r="AC64" s="292"/>
      <c r="AD64" s="291"/>
      <c r="AE64" s="301">
        <f t="shared" si="9"/>
        <v>0</v>
      </c>
      <c r="AF64" s="292"/>
      <c r="AG64" s="308">
        <f t="shared" ref="AG64:AI66" si="38">SUM(C64,F64,I64,L64,O64,R64,U64,X64,AA64,AD64)</f>
        <v>0</v>
      </c>
      <c r="AH64" s="309">
        <f t="shared" si="38"/>
        <v>0</v>
      </c>
      <c r="AI64" s="442">
        <f t="shared" si="38"/>
        <v>0</v>
      </c>
    </row>
    <row r="65" spans="1:37" s="290" customFormat="1" ht="17.25" customHeight="1">
      <c r="A65" s="1261"/>
      <c r="B65" s="1506"/>
      <c r="C65" s="291"/>
      <c r="D65" s="301">
        <f t="shared" si="0"/>
        <v>0</v>
      </c>
      <c r="E65" s="292"/>
      <c r="F65" s="291"/>
      <c r="G65" s="301">
        <f t="shared" si="1"/>
        <v>0</v>
      </c>
      <c r="H65" s="292"/>
      <c r="I65" s="291"/>
      <c r="J65" s="301">
        <f t="shared" si="2"/>
        <v>0</v>
      </c>
      <c r="K65" s="292"/>
      <c r="L65" s="291"/>
      <c r="M65" s="301">
        <f t="shared" si="3"/>
        <v>0</v>
      </c>
      <c r="N65" s="292"/>
      <c r="O65" s="291"/>
      <c r="P65" s="301">
        <f t="shared" si="4"/>
        <v>0</v>
      </c>
      <c r="Q65" s="292"/>
      <c r="R65" s="291"/>
      <c r="S65" s="301">
        <f t="shared" si="5"/>
        <v>0</v>
      </c>
      <c r="T65" s="292"/>
      <c r="U65" s="291"/>
      <c r="V65" s="301">
        <f t="shared" si="6"/>
        <v>0</v>
      </c>
      <c r="W65" s="292"/>
      <c r="X65" s="291"/>
      <c r="Y65" s="301">
        <f t="shared" si="7"/>
        <v>0</v>
      </c>
      <c r="Z65" s="292"/>
      <c r="AA65" s="291"/>
      <c r="AB65" s="301">
        <f t="shared" si="8"/>
        <v>0</v>
      </c>
      <c r="AC65" s="292"/>
      <c r="AD65" s="291"/>
      <c r="AE65" s="301">
        <f t="shared" si="9"/>
        <v>0</v>
      </c>
      <c r="AF65" s="292"/>
      <c r="AG65" s="308">
        <f t="shared" si="38"/>
        <v>0</v>
      </c>
      <c r="AH65" s="309">
        <f t="shared" si="38"/>
        <v>0</v>
      </c>
      <c r="AI65" s="442">
        <f t="shared" si="38"/>
        <v>0</v>
      </c>
    </row>
    <row r="66" spans="1:37" s="290" customFormat="1" ht="17.25" customHeight="1">
      <c r="A66" s="1261"/>
      <c r="B66" s="1506"/>
      <c r="C66" s="291"/>
      <c r="D66" s="301">
        <f t="shared" si="0"/>
        <v>0</v>
      </c>
      <c r="E66" s="292"/>
      <c r="F66" s="291"/>
      <c r="G66" s="301">
        <f t="shared" si="1"/>
        <v>0</v>
      </c>
      <c r="H66" s="292"/>
      <c r="I66" s="291"/>
      <c r="J66" s="301">
        <f t="shared" si="2"/>
        <v>0</v>
      </c>
      <c r="K66" s="292"/>
      <c r="L66" s="291"/>
      <c r="M66" s="301">
        <f t="shared" si="3"/>
        <v>0</v>
      </c>
      <c r="N66" s="292"/>
      <c r="O66" s="291"/>
      <c r="P66" s="301">
        <f t="shared" si="4"/>
        <v>0</v>
      </c>
      <c r="Q66" s="292"/>
      <c r="R66" s="291"/>
      <c r="S66" s="301">
        <f t="shared" si="5"/>
        <v>0</v>
      </c>
      <c r="T66" s="292"/>
      <c r="U66" s="291"/>
      <c r="V66" s="301">
        <f t="shared" si="6"/>
        <v>0</v>
      </c>
      <c r="W66" s="292"/>
      <c r="X66" s="291"/>
      <c r="Y66" s="301">
        <f t="shared" si="7"/>
        <v>0</v>
      </c>
      <c r="Z66" s="292"/>
      <c r="AA66" s="291"/>
      <c r="AB66" s="301">
        <f t="shared" si="8"/>
        <v>0</v>
      </c>
      <c r="AC66" s="292"/>
      <c r="AD66" s="291"/>
      <c r="AE66" s="301">
        <f t="shared" si="9"/>
        <v>0</v>
      </c>
      <c r="AF66" s="292"/>
      <c r="AG66" s="308">
        <f t="shared" si="38"/>
        <v>0</v>
      </c>
      <c r="AH66" s="309">
        <f t="shared" si="38"/>
        <v>0</v>
      </c>
      <c r="AI66" s="442">
        <f t="shared" si="38"/>
        <v>0</v>
      </c>
    </row>
    <row r="67" spans="1:37" s="290" customFormat="1" ht="15" customHeight="1">
      <c r="A67" s="1261"/>
      <c r="B67" s="1506"/>
      <c r="C67" s="294"/>
      <c r="D67" s="301"/>
      <c r="E67" s="295"/>
      <c r="F67" s="294"/>
      <c r="G67" s="301"/>
      <c r="H67" s="295"/>
      <c r="I67" s="294"/>
      <c r="J67" s="301"/>
      <c r="K67" s="295"/>
      <c r="L67" s="294"/>
      <c r="M67" s="301"/>
      <c r="N67" s="295"/>
      <c r="O67" s="294"/>
      <c r="P67" s="301"/>
      <c r="Q67" s="295"/>
      <c r="R67" s="294"/>
      <c r="S67" s="301"/>
      <c r="T67" s="295"/>
      <c r="U67" s="294"/>
      <c r="V67" s="301"/>
      <c r="W67" s="295"/>
      <c r="X67" s="294"/>
      <c r="Y67" s="301"/>
      <c r="Z67" s="295"/>
      <c r="AA67" s="294"/>
      <c r="AB67" s="301"/>
      <c r="AC67" s="295"/>
      <c r="AD67" s="294"/>
      <c r="AE67" s="301"/>
      <c r="AF67" s="295"/>
      <c r="AG67" s="311"/>
      <c r="AH67" s="506"/>
      <c r="AI67" s="313"/>
    </row>
    <row r="68" spans="1:37" ht="17.25" customHeight="1">
      <c r="A68" s="1265" t="s">
        <v>305</v>
      </c>
      <c r="B68" s="1508"/>
      <c r="C68" s="304">
        <f t="shared" ref="C68:AF68" si="39">ROUND(SUM(C14:C67),0)</f>
        <v>0</v>
      </c>
      <c r="D68" s="303">
        <f t="shared" si="39"/>
        <v>0</v>
      </c>
      <c r="E68" s="305">
        <f t="shared" si="39"/>
        <v>0</v>
      </c>
      <c r="F68" s="304">
        <f t="shared" si="39"/>
        <v>0</v>
      </c>
      <c r="G68" s="303">
        <f t="shared" si="39"/>
        <v>0</v>
      </c>
      <c r="H68" s="305">
        <f t="shared" si="39"/>
        <v>0</v>
      </c>
      <c r="I68" s="304">
        <f t="shared" si="39"/>
        <v>0</v>
      </c>
      <c r="J68" s="303">
        <f t="shared" si="39"/>
        <v>0</v>
      </c>
      <c r="K68" s="305">
        <f t="shared" si="39"/>
        <v>0</v>
      </c>
      <c r="L68" s="304">
        <f t="shared" si="39"/>
        <v>0</v>
      </c>
      <c r="M68" s="303">
        <f t="shared" si="39"/>
        <v>0</v>
      </c>
      <c r="N68" s="305">
        <f t="shared" si="39"/>
        <v>0</v>
      </c>
      <c r="O68" s="304">
        <f t="shared" si="39"/>
        <v>0</v>
      </c>
      <c r="P68" s="303">
        <f t="shared" si="39"/>
        <v>0</v>
      </c>
      <c r="Q68" s="305">
        <f t="shared" si="39"/>
        <v>0</v>
      </c>
      <c r="R68" s="304">
        <f t="shared" si="39"/>
        <v>0</v>
      </c>
      <c r="S68" s="303">
        <f t="shared" si="39"/>
        <v>0</v>
      </c>
      <c r="T68" s="305">
        <f t="shared" si="39"/>
        <v>0</v>
      </c>
      <c r="U68" s="304">
        <f t="shared" si="39"/>
        <v>0</v>
      </c>
      <c r="V68" s="303">
        <f t="shared" si="39"/>
        <v>0</v>
      </c>
      <c r="W68" s="305">
        <f t="shared" si="39"/>
        <v>0</v>
      </c>
      <c r="X68" s="304">
        <f t="shared" si="39"/>
        <v>0</v>
      </c>
      <c r="Y68" s="303">
        <f t="shared" si="39"/>
        <v>0</v>
      </c>
      <c r="Z68" s="305">
        <f t="shared" si="39"/>
        <v>0</v>
      </c>
      <c r="AA68" s="304">
        <f t="shared" si="39"/>
        <v>0</v>
      </c>
      <c r="AB68" s="303">
        <f t="shared" si="39"/>
        <v>0</v>
      </c>
      <c r="AC68" s="305">
        <f t="shared" si="39"/>
        <v>0</v>
      </c>
      <c r="AD68" s="304">
        <f t="shared" si="39"/>
        <v>0</v>
      </c>
      <c r="AE68" s="303">
        <f t="shared" si="39"/>
        <v>0</v>
      </c>
      <c r="AF68" s="305">
        <f t="shared" si="39"/>
        <v>0</v>
      </c>
      <c r="AG68" s="306">
        <f t="shared" ref="AG68:AI68" si="40">SUM(AG14:AG66)</f>
        <v>0</v>
      </c>
      <c r="AH68" s="307">
        <f t="shared" si="40"/>
        <v>0</v>
      </c>
      <c r="AI68" s="305">
        <f t="shared" si="40"/>
        <v>0</v>
      </c>
    </row>
    <row r="69" spans="1:37" s="290" customFormat="1" ht="17.25" customHeight="1">
      <c r="A69" s="1264"/>
      <c r="B69" s="1514"/>
      <c r="C69" s="294"/>
      <c r="D69" s="302"/>
      <c r="E69" s="295"/>
      <c r="F69" s="294"/>
      <c r="G69" s="302"/>
      <c r="H69" s="295"/>
      <c r="I69" s="294"/>
      <c r="J69" s="302"/>
      <c r="K69" s="295"/>
      <c r="L69" s="294"/>
      <c r="M69" s="302"/>
      <c r="N69" s="295"/>
      <c r="O69" s="294"/>
      <c r="P69" s="302"/>
      <c r="Q69" s="295"/>
      <c r="R69" s="294"/>
      <c r="S69" s="302"/>
      <c r="T69" s="295"/>
      <c r="U69" s="294"/>
      <c r="V69" s="302"/>
      <c r="W69" s="295"/>
      <c r="X69" s="294"/>
      <c r="Y69" s="302"/>
      <c r="Z69" s="295"/>
      <c r="AA69" s="294"/>
      <c r="AB69" s="302"/>
      <c r="AC69" s="295"/>
      <c r="AD69" s="294"/>
      <c r="AE69" s="302"/>
      <c r="AF69" s="295"/>
      <c r="AG69" s="311"/>
      <c r="AH69" s="312"/>
      <c r="AI69" s="313"/>
    </row>
    <row r="70" spans="1:37" s="290" customFormat="1" ht="17.25" customHeight="1">
      <c r="A70" s="1263" t="s">
        <v>306</v>
      </c>
      <c r="B70" s="1513"/>
      <c r="C70" s="294"/>
      <c r="D70" s="302"/>
      <c r="E70" s="295"/>
      <c r="F70" s="294"/>
      <c r="G70" s="302"/>
      <c r="H70" s="295"/>
      <c r="I70" s="294"/>
      <c r="J70" s="302"/>
      <c r="K70" s="295"/>
      <c r="L70" s="294"/>
      <c r="M70" s="302"/>
      <c r="N70" s="295"/>
      <c r="O70" s="294"/>
      <c r="P70" s="302"/>
      <c r="Q70" s="295"/>
      <c r="R70" s="294"/>
      <c r="S70" s="302"/>
      <c r="T70" s="295"/>
      <c r="U70" s="294"/>
      <c r="V70" s="302"/>
      <c r="W70" s="295"/>
      <c r="X70" s="294"/>
      <c r="Y70" s="302"/>
      <c r="Z70" s="295"/>
      <c r="AA70" s="294"/>
      <c r="AB70" s="302"/>
      <c r="AC70" s="295"/>
      <c r="AD70" s="294"/>
      <c r="AE70" s="302"/>
      <c r="AF70" s="295"/>
      <c r="AG70" s="311"/>
      <c r="AH70" s="312"/>
      <c r="AI70" s="313"/>
    </row>
    <row r="71" spans="1:37" s="290" customFormat="1" ht="17.25" customHeight="1">
      <c r="A71" s="1261"/>
      <c r="B71" s="1506"/>
      <c r="C71" s="291"/>
      <c r="D71" s="301">
        <f t="shared" ref="D71:D91" si="41">E71-C71</f>
        <v>0</v>
      </c>
      <c r="E71" s="292"/>
      <c r="F71" s="291"/>
      <c r="G71" s="301">
        <f t="shared" ref="G71:G91" si="42">H71-F71</f>
        <v>0</v>
      </c>
      <c r="H71" s="292"/>
      <c r="I71" s="291"/>
      <c r="J71" s="301">
        <f t="shared" ref="J71:J90" si="43">K71-I71</f>
        <v>0</v>
      </c>
      <c r="K71" s="292"/>
      <c r="L71" s="291"/>
      <c r="M71" s="301">
        <f t="shared" ref="M71:M91" si="44">N71-L71</f>
        <v>0</v>
      </c>
      <c r="N71" s="292"/>
      <c r="O71" s="291"/>
      <c r="P71" s="301">
        <f t="shared" ref="P71:P91" si="45">Q71-O71</f>
        <v>0</v>
      </c>
      <c r="Q71" s="292"/>
      <c r="R71" s="291"/>
      <c r="S71" s="301">
        <f t="shared" ref="S71:S91" si="46">T71-R71</f>
        <v>0</v>
      </c>
      <c r="T71" s="292"/>
      <c r="U71" s="291"/>
      <c r="V71" s="301">
        <f t="shared" ref="V71:V91" si="47">W71-U71</f>
        <v>0</v>
      </c>
      <c r="W71" s="292"/>
      <c r="X71" s="291"/>
      <c r="Y71" s="301">
        <f t="shared" ref="Y71:Y91" si="48">Z71-X71</f>
        <v>0</v>
      </c>
      <c r="Z71" s="292"/>
      <c r="AA71" s="291"/>
      <c r="AB71" s="301">
        <f t="shared" ref="AB71:AB91" si="49">AC71-AA71</f>
        <v>0</v>
      </c>
      <c r="AC71" s="292"/>
      <c r="AD71" s="291"/>
      <c r="AE71" s="301">
        <f t="shared" ref="AE71:AE91" si="50">AF71-AD71</f>
        <v>0</v>
      </c>
      <c r="AF71" s="292"/>
      <c r="AG71" s="308">
        <f t="shared" ref="AG71:AI91" si="51">SUM(C71,F71,I71,L71,O71,R71,U71,X71,AA71,AD71)</f>
        <v>0</v>
      </c>
      <c r="AH71" s="309">
        <f t="shared" si="51"/>
        <v>0</v>
      </c>
      <c r="AI71" s="442">
        <f t="shared" si="51"/>
        <v>0</v>
      </c>
      <c r="AK71" s="348"/>
    </row>
    <row r="72" spans="1:37" s="290" customFormat="1" ht="17.25" customHeight="1">
      <c r="A72" s="1261"/>
      <c r="B72" s="1506"/>
      <c r="C72" s="291"/>
      <c r="D72" s="301">
        <f t="shared" ref="D72:D80" si="52">E72-C72</f>
        <v>0</v>
      </c>
      <c r="E72" s="292"/>
      <c r="F72" s="291"/>
      <c r="G72" s="301">
        <f t="shared" ref="G72:G80" si="53">H72-F72</f>
        <v>0</v>
      </c>
      <c r="H72" s="292"/>
      <c r="I72" s="291"/>
      <c r="J72" s="301">
        <f t="shared" ref="J72:J80" si="54">K72-I72</f>
        <v>0</v>
      </c>
      <c r="K72" s="292"/>
      <c r="L72" s="291"/>
      <c r="M72" s="301">
        <f t="shared" ref="M72:M80" si="55">N72-L72</f>
        <v>0</v>
      </c>
      <c r="N72" s="292"/>
      <c r="O72" s="291"/>
      <c r="P72" s="301">
        <f t="shared" ref="P72:P80" si="56">Q72-O72</f>
        <v>0</v>
      </c>
      <c r="Q72" s="292"/>
      <c r="R72" s="291"/>
      <c r="S72" s="301">
        <f t="shared" ref="S72:S80" si="57">T72-R72</f>
        <v>0</v>
      </c>
      <c r="T72" s="292"/>
      <c r="U72" s="291"/>
      <c r="V72" s="301">
        <f t="shared" ref="V72:V80" si="58">W72-U72</f>
        <v>0</v>
      </c>
      <c r="W72" s="292"/>
      <c r="X72" s="291"/>
      <c r="Y72" s="301">
        <f t="shared" ref="Y72:Y80" si="59">Z72-X72</f>
        <v>0</v>
      </c>
      <c r="Z72" s="292"/>
      <c r="AA72" s="291"/>
      <c r="AB72" s="301">
        <f t="shared" ref="AB72:AB80" si="60">AC72-AA72</f>
        <v>0</v>
      </c>
      <c r="AC72" s="292"/>
      <c r="AD72" s="291"/>
      <c r="AE72" s="301">
        <f t="shared" ref="AE72:AE80" si="61">AF72-AD72</f>
        <v>0</v>
      </c>
      <c r="AF72" s="292"/>
      <c r="AG72" s="308">
        <f t="shared" ref="AG72:AG80" si="62">SUM(C72,F72,I72,L72,O72,R72,U72,X72,AA72,AD72)</f>
        <v>0</v>
      </c>
      <c r="AH72" s="309">
        <f t="shared" ref="AH72:AH80" si="63">SUM(D72,G72,J72,M72,P72,S72,V72,Y72,AB72,AE72)</f>
        <v>0</v>
      </c>
      <c r="AI72" s="442">
        <f t="shared" ref="AI72:AI80" si="64">SUM(E72,H72,K72,N72,Q72,T72,W72,Z72,AC72,AF72)</f>
        <v>0</v>
      </c>
      <c r="AK72" s="348"/>
    </row>
    <row r="73" spans="1:37" s="290" customFormat="1" ht="17.25" customHeight="1">
      <c r="A73" s="1261"/>
      <c r="B73" s="1506"/>
      <c r="C73" s="291"/>
      <c r="D73" s="301">
        <f t="shared" si="52"/>
        <v>0</v>
      </c>
      <c r="E73" s="292"/>
      <c r="F73" s="291"/>
      <c r="G73" s="301">
        <f t="shared" si="53"/>
        <v>0</v>
      </c>
      <c r="H73" s="292"/>
      <c r="I73" s="291"/>
      <c r="J73" s="301">
        <f t="shared" si="54"/>
        <v>0</v>
      </c>
      <c r="K73" s="292"/>
      <c r="L73" s="291"/>
      <c r="M73" s="301">
        <f t="shared" si="55"/>
        <v>0</v>
      </c>
      <c r="N73" s="292"/>
      <c r="O73" s="291"/>
      <c r="P73" s="301">
        <f t="shared" si="56"/>
        <v>0</v>
      </c>
      <c r="Q73" s="292"/>
      <c r="R73" s="291"/>
      <c r="S73" s="301">
        <f t="shared" si="57"/>
        <v>0</v>
      </c>
      <c r="T73" s="292"/>
      <c r="U73" s="291"/>
      <c r="V73" s="301">
        <f t="shared" si="58"/>
        <v>0</v>
      </c>
      <c r="W73" s="292"/>
      <c r="X73" s="291"/>
      <c r="Y73" s="301">
        <f t="shared" si="59"/>
        <v>0</v>
      </c>
      <c r="Z73" s="292"/>
      <c r="AA73" s="291"/>
      <c r="AB73" s="301">
        <f t="shared" si="60"/>
        <v>0</v>
      </c>
      <c r="AC73" s="292"/>
      <c r="AD73" s="291"/>
      <c r="AE73" s="301">
        <f t="shared" si="61"/>
        <v>0</v>
      </c>
      <c r="AF73" s="292"/>
      <c r="AG73" s="308">
        <f t="shared" si="62"/>
        <v>0</v>
      </c>
      <c r="AH73" s="309">
        <f t="shared" si="63"/>
        <v>0</v>
      </c>
      <c r="AI73" s="442">
        <f t="shared" si="64"/>
        <v>0</v>
      </c>
      <c r="AK73" s="348"/>
    </row>
    <row r="74" spans="1:37" s="290" customFormat="1" ht="17.25" customHeight="1">
      <c r="A74" s="1261"/>
      <c r="B74" s="1506"/>
      <c r="C74" s="291"/>
      <c r="D74" s="301">
        <f t="shared" si="52"/>
        <v>0</v>
      </c>
      <c r="E74" s="292"/>
      <c r="F74" s="291"/>
      <c r="G74" s="301">
        <f t="shared" si="53"/>
        <v>0</v>
      </c>
      <c r="H74" s="292"/>
      <c r="I74" s="291"/>
      <c r="J74" s="301">
        <f t="shared" si="54"/>
        <v>0</v>
      </c>
      <c r="K74" s="292"/>
      <c r="L74" s="291"/>
      <c r="M74" s="301">
        <f t="shared" si="55"/>
        <v>0</v>
      </c>
      <c r="N74" s="292"/>
      <c r="O74" s="291"/>
      <c r="P74" s="301">
        <f t="shared" si="56"/>
        <v>0</v>
      </c>
      <c r="Q74" s="292"/>
      <c r="R74" s="291"/>
      <c r="S74" s="301">
        <f t="shared" si="57"/>
        <v>0</v>
      </c>
      <c r="T74" s="292"/>
      <c r="U74" s="291"/>
      <c r="V74" s="301">
        <f t="shared" si="58"/>
        <v>0</v>
      </c>
      <c r="W74" s="292"/>
      <c r="X74" s="291"/>
      <c r="Y74" s="301">
        <f t="shared" si="59"/>
        <v>0</v>
      </c>
      <c r="Z74" s="292"/>
      <c r="AA74" s="291"/>
      <c r="AB74" s="301">
        <f t="shared" si="60"/>
        <v>0</v>
      </c>
      <c r="AC74" s="292"/>
      <c r="AD74" s="291"/>
      <c r="AE74" s="301">
        <f t="shared" si="61"/>
        <v>0</v>
      </c>
      <c r="AF74" s="292"/>
      <c r="AG74" s="308">
        <f t="shared" si="62"/>
        <v>0</v>
      </c>
      <c r="AH74" s="309">
        <f t="shared" si="63"/>
        <v>0</v>
      </c>
      <c r="AI74" s="442">
        <f t="shared" si="64"/>
        <v>0</v>
      </c>
      <c r="AK74" s="348"/>
    </row>
    <row r="75" spans="1:37" s="290" customFormat="1" ht="17.25" customHeight="1">
      <c r="A75" s="1261"/>
      <c r="B75" s="1506"/>
      <c r="C75" s="291"/>
      <c r="D75" s="301">
        <f t="shared" si="52"/>
        <v>0</v>
      </c>
      <c r="E75" s="292"/>
      <c r="F75" s="291"/>
      <c r="G75" s="301">
        <f t="shared" si="53"/>
        <v>0</v>
      </c>
      <c r="H75" s="292"/>
      <c r="I75" s="291"/>
      <c r="J75" s="301">
        <f t="shared" si="54"/>
        <v>0</v>
      </c>
      <c r="K75" s="292"/>
      <c r="L75" s="291"/>
      <c r="M75" s="301">
        <f t="shared" si="55"/>
        <v>0</v>
      </c>
      <c r="N75" s="292"/>
      <c r="O75" s="291"/>
      <c r="P75" s="301">
        <f t="shared" si="56"/>
        <v>0</v>
      </c>
      <c r="Q75" s="292"/>
      <c r="R75" s="291"/>
      <c r="S75" s="301">
        <f t="shared" si="57"/>
        <v>0</v>
      </c>
      <c r="T75" s="292"/>
      <c r="U75" s="291"/>
      <c r="V75" s="301">
        <f t="shared" si="58"/>
        <v>0</v>
      </c>
      <c r="W75" s="292"/>
      <c r="X75" s="291"/>
      <c r="Y75" s="301">
        <f t="shared" si="59"/>
        <v>0</v>
      </c>
      <c r="Z75" s="292"/>
      <c r="AA75" s="291"/>
      <c r="AB75" s="301">
        <f t="shared" si="60"/>
        <v>0</v>
      </c>
      <c r="AC75" s="292"/>
      <c r="AD75" s="291"/>
      <c r="AE75" s="301">
        <f t="shared" si="61"/>
        <v>0</v>
      </c>
      <c r="AF75" s="292"/>
      <c r="AG75" s="308">
        <f t="shared" si="62"/>
        <v>0</v>
      </c>
      <c r="AH75" s="309">
        <f t="shared" si="63"/>
        <v>0</v>
      </c>
      <c r="AI75" s="442">
        <f t="shared" si="64"/>
        <v>0</v>
      </c>
      <c r="AK75" s="348"/>
    </row>
    <row r="76" spans="1:37" s="290" customFormat="1" ht="17.25" customHeight="1">
      <c r="A76" s="1261"/>
      <c r="B76" s="1506"/>
      <c r="C76" s="291"/>
      <c r="D76" s="301">
        <f t="shared" si="52"/>
        <v>0</v>
      </c>
      <c r="E76" s="292"/>
      <c r="F76" s="291"/>
      <c r="G76" s="301">
        <f t="shared" si="53"/>
        <v>0</v>
      </c>
      <c r="H76" s="292"/>
      <c r="I76" s="291"/>
      <c r="J76" s="301">
        <f t="shared" si="54"/>
        <v>0</v>
      </c>
      <c r="K76" s="292"/>
      <c r="L76" s="291"/>
      <c r="M76" s="301">
        <f t="shared" si="55"/>
        <v>0</v>
      </c>
      <c r="N76" s="292"/>
      <c r="O76" s="291"/>
      <c r="P76" s="301">
        <f t="shared" si="56"/>
        <v>0</v>
      </c>
      <c r="Q76" s="292"/>
      <c r="R76" s="291"/>
      <c r="S76" s="301">
        <f t="shared" si="57"/>
        <v>0</v>
      </c>
      <c r="T76" s="292"/>
      <c r="U76" s="291"/>
      <c r="V76" s="301">
        <f t="shared" si="58"/>
        <v>0</v>
      </c>
      <c r="W76" s="292"/>
      <c r="X76" s="291"/>
      <c r="Y76" s="301">
        <f t="shared" si="59"/>
        <v>0</v>
      </c>
      <c r="Z76" s="292"/>
      <c r="AA76" s="291"/>
      <c r="AB76" s="301">
        <f t="shared" si="60"/>
        <v>0</v>
      </c>
      <c r="AC76" s="292"/>
      <c r="AD76" s="291"/>
      <c r="AE76" s="301">
        <f t="shared" si="61"/>
        <v>0</v>
      </c>
      <c r="AF76" s="292"/>
      <c r="AG76" s="308">
        <f t="shared" si="62"/>
        <v>0</v>
      </c>
      <c r="AH76" s="309">
        <f t="shared" si="63"/>
        <v>0</v>
      </c>
      <c r="AI76" s="442">
        <f t="shared" si="64"/>
        <v>0</v>
      </c>
      <c r="AK76" s="348"/>
    </row>
    <row r="77" spans="1:37" s="290" customFormat="1" ht="17.25" customHeight="1">
      <c r="A77" s="1261"/>
      <c r="B77" s="1506"/>
      <c r="C77" s="291"/>
      <c r="D77" s="301">
        <f t="shared" si="52"/>
        <v>0</v>
      </c>
      <c r="E77" s="292"/>
      <c r="F77" s="291"/>
      <c r="G77" s="301">
        <f t="shared" si="53"/>
        <v>0</v>
      </c>
      <c r="H77" s="292"/>
      <c r="I77" s="291"/>
      <c r="J77" s="301">
        <f t="shared" si="54"/>
        <v>0</v>
      </c>
      <c r="K77" s="292"/>
      <c r="L77" s="291"/>
      <c r="M77" s="301">
        <f t="shared" si="55"/>
        <v>0</v>
      </c>
      <c r="N77" s="292"/>
      <c r="O77" s="291"/>
      <c r="P77" s="301">
        <f t="shared" si="56"/>
        <v>0</v>
      </c>
      <c r="Q77" s="292"/>
      <c r="R77" s="291"/>
      <c r="S77" s="301">
        <f t="shared" si="57"/>
        <v>0</v>
      </c>
      <c r="T77" s="292"/>
      <c r="U77" s="291"/>
      <c r="V77" s="301">
        <f t="shared" si="58"/>
        <v>0</v>
      </c>
      <c r="W77" s="292"/>
      <c r="X77" s="291"/>
      <c r="Y77" s="301">
        <f t="shared" si="59"/>
        <v>0</v>
      </c>
      <c r="Z77" s="292"/>
      <c r="AA77" s="291"/>
      <c r="AB77" s="301">
        <f t="shared" si="60"/>
        <v>0</v>
      </c>
      <c r="AC77" s="292"/>
      <c r="AD77" s="291"/>
      <c r="AE77" s="301">
        <f t="shared" si="61"/>
        <v>0</v>
      </c>
      <c r="AF77" s="292"/>
      <c r="AG77" s="308">
        <f t="shared" si="62"/>
        <v>0</v>
      </c>
      <c r="AH77" s="309">
        <f t="shared" si="63"/>
        <v>0</v>
      </c>
      <c r="AI77" s="442">
        <f t="shared" si="64"/>
        <v>0</v>
      </c>
      <c r="AK77" s="348"/>
    </row>
    <row r="78" spans="1:37" s="290" customFormat="1" ht="17.25" customHeight="1">
      <c r="A78" s="1261"/>
      <c r="B78" s="1506"/>
      <c r="C78" s="291"/>
      <c r="D78" s="301">
        <f t="shared" si="52"/>
        <v>0</v>
      </c>
      <c r="E78" s="292"/>
      <c r="F78" s="291"/>
      <c r="G78" s="301">
        <f t="shared" si="53"/>
        <v>0</v>
      </c>
      <c r="H78" s="292"/>
      <c r="I78" s="291"/>
      <c r="J78" s="301">
        <f t="shared" si="54"/>
        <v>0</v>
      </c>
      <c r="K78" s="292"/>
      <c r="L78" s="291"/>
      <c r="M78" s="301">
        <f t="shared" si="55"/>
        <v>0</v>
      </c>
      <c r="N78" s="292"/>
      <c r="O78" s="291"/>
      <c r="P78" s="301">
        <f t="shared" si="56"/>
        <v>0</v>
      </c>
      <c r="Q78" s="292"/>
      <c r="R78" s="291"/>
      <c r="S78" s="301">
        <f t="shared" si="57"/>
        <v>0</v>
      </c>
      <c r="T78" s="292"/>
      <c r="U78" s="291"/>
      <c r="V78" s="301">
        <f t="shared" si="58"/>
        <v>0</v>
      </c>
      <c r="W78" s="292"/>
      <c r="X78" s="291"/>
      <c r="Y78" s="301">
        <f t="shared" si="59"/>
        <v>0</v>
      </c>
      <c r="Z78" s="292"/>
      <c r="AA78" s="291"/>
      <c r="AB78" s="301">
        <f t="shared" si="60"/>
        <v>0</v>
      </c>
      <c r="AC78" s="292"/>
      <c r="AD78" s="291"/>
      <c r="AE78" s="301">
        <f t="shared" si="61"/>
        <v>0</v>
      </c>
      <c r="AF78" s="292"/>
      <c r="AG78" s="308">
        <f t="shared" si="62"/>
        <v>0</v>
      </c>
      <c r="AH78" s="309">
        <f t="shared" si="63"/>
        <v>0</v>
      </c>
      <c r="AI78" s="442">
        <f t="shared" si="64"/>
        <v>0</v>
      </c>
      <c r="AK78" s="348"/>
    </row>
    <row r="79" spans="1:37" s="290" customFormat="1" ht="17.25" customHeight="1">
      <c r="A79" s="1261"/>
      <c r="B79" s="1506"/>
      <c r="C79" s="291"/>
      <c r="D79" s="301">
        <f t="shared" si="52"/>
        <v>0</v>
      </c>
      <c r="E79" s="292"/>
      <c r="F79" s="291"/>
      <c r="G79" s="301">
        <f t="shared" si="53"/>
        <v>0</v>
      </c>
      <c r="H79" s="292"/>
      <c r="I79" s="291"/>
      <c r="J79" s="301">
        <f t="shared" si="54"/>
        <v>0</v>
      </c>
      <c r="K79" s="292"/>
      <c r="L79" s="291"/>
      <c r="M79" s="301">
        <f t="shared" si="55"/>
        <v>0</v>
      </c>
      <c r="N79" s="292"/>
      <c r="O79" s="291"/>
      <c r="P79" s="301">
        <f t="shared" si="56"/>
        <v>0</v>
      </c>
      <c r="Q79" s="292"/>
      <c r="R79" s="291"/>
      <c r="S79" s="301">
        <f t="shared" si="57"/>
        <v>0</v>
      </c>
      <c r="T79" s="292"/>
      <c r="U79" s="291"/>
      <c r="V79" s="301">
        <f t="shared" si="58"/>
        <v>0</v>
      </c>
      <c r="W79" s="292"/>
      <c r="X79" s="291"/>
      <c r="Y79" s="301">
        <f t="shared" si="59"/>
        <v>0</v>
      </c>
      <c r="Z79" s="292"/>
      <c r="AA79" s="291"/>
      <c r="AB79" s="301">
        <f t="shared" si="60"/>
        <v>0</v>
      </c>
      <c r="AC79" s="292"/>
      <c r="AD79" s="291"/>
      <c r="AE79" s="301">
        <f t="shared" si="61"/>
        <v>0</v>
      </c>
      <c r="AF79" s="292"/>
      <c r="AG79" s="308">
        <f t="shared" si="62"/>
        <v>0</v>
      </c>
      <c r="AH79" s="309">
        <f t="shared" si="63"/>
        <v>0</v>
      </c>
      <c r="AI79" s="442">
        <f t="shared" si="64"/>
        <v>0</v>
      </c>
      <c r="AK79" s="348"/>
    </row>
    <row r="80" spans="1:37" s="290" customFormat="1" ht="17.25" customHeight="1">
      <c r="A80" s="1261"/>
      <c r="B80" s="1506"/>
      <c r="C80" s="291"/>
      <c r="D80" s="301">
        <f t="shared" si="52"/>
        <v>0</v>
      </c>
      <c r="E80" s="292"/>
      <c r="F80" s="291"/>
      <c r="G80" s="301">
        <f t="shared" si="53"/>
        <v>0</v>
      </c>
      <c r="H80" s="292"/>
      <c r="I80" s="291"/>
      <c r="J80" s="301">
        <f t="shared" si="54"/>
        <v>0</v>
      </c>
      <c r="K80" s="292"/>
      <c r="L80" s="291"/>
      <c r="M80" s="301">
        <f t="shared" si="55"/>
        <v>0</v>
      </c>
      <c r="N80" s="292"/>
      <c r="O80" s="291"/>
      <c r="P80" s="301">
        <f t="shared" si="56"/>
        <v>0</v>
      </c>
      <c r="Q80" s="292"/>
      <c r="R80" s="291"/>
      <c r="S80" s="301">
        <f t="shared" si="57"/>
        <v>0</v>
      </c>
      <c r="T80" s="292"/>
      <c r="U80" s="291"/>
      <c r="V80" s="301">
        <f t="shared" si="58"/>
        <v>0</v>
      </c>
      <c r="W80" s="292"/>
      <c r="X80" s="291"/>
      <c r="Y80" s="301">
        <f t="shared" si="59"/>
        <v>0</v>
      </c>
      <c r="Z80" s="292"/>
      <c r="AA80" s="291"/>
      <c r="AB80" s="301">
        <f t="shared" si="60"/>
        <v>0</v>
      </c>
      <c r="AC80" s="292"/>
      <c r="AD80" s="291"/>
      <c r="AE80" s="301">
        <f t="shared" si="61"/>
        <v>0</v>
      </c>
      <c r="AF80" s="292"/>
      <c r="AG80" s="308">
        <f t="shared" si="62"/>
        <v>0</v>
      </c>
      <c r="AH80" s="309">
        <f t="shared" si="63"/>
        <v>0</v>
      </c>
      <c r="AI80" s="442">
        <f t="shared" si="64"/>
        <v>0</v>
      </c>
      <c r="AK80" s="348"/>
    </row>
    <row r="81" spans="1:38" s="290" customFormat="1" ht="17.25" customHeight="1">
      <c r="A81" s="1361" t="s">
        <v>307</v>
      </c>
      <c r="B81" s="1507"/>
      <c r="C81" s="322"/>
      <c r="D81" s="328"/>
      <c r="E81" s="323"/>
      <c r="F81" s="322"/>
      <c r="G81" s="328"/>
      <c r="H81" s="345"/>
      <c r="I81" s="322"/>
      <c r="J81" s="328"/>
      <c r="K81" s="345"/>
      <c r="L81" s="322"/>
      <c r="M81" s="328"/>
      <c r="N81" s="345"/>
      <c r="O81" s="322"/>
      <c r="P81" s="328"/>
      <c r="Q81" s="345"/>
      <c r="R81" s="322"/>
      <c r="S81" s="328"/>
      <c r="T81" s="345"/>
      <c r="U81" s="322"/>
      <c r="V81" s="328"/>
      <c r="W81" s="345"/>
      <c r="X81" s="322"/>
      <c r="Y81" s="328"/>
      <c r="Z81" s="345"/>
      <c r="AA81" s="322"/>
      <c r="AB81" s="328"/>
      <c r="AC81" s="345"/>
      <c r="AD81" s="322"/>
      <c r="AE81" s="328"/>
      <c r="AF81" s="345"/>
      <c r="AG81" s="308"/>
      <c r="AH81" s="329"/>
      <c r="AI81" s="344"/>
      <c r="AJ81"/>
      <c r="AK81"/>
      <c r="AL81"/>
    </row>
    <row r="82" spans="1:38" s="290" customFormat="1" ht="17.25" customHeight="1">
      <c r="A82" s="1261"/>
      <c r="B82" s="1506"/>
      <c r="C82" s="291"/>
      <c r="D82" s="301">
        <f t="shared" si="41"/>
        <v>0</v>
      </c>
      <c r="E82" s="292"/>
      <c r="F82" s="291"/>
      <c r="G82" s="301">
        <f t="shared" si="42"/>
        <v>0</v>
      </c>
      <c r="H82" s="292"/>
      <c r="I82" s="291"/>
      <c r="J82" s="301">
        <f t="shared" si="43"/>
        <v>0</v>
      </c>
      <c r="K82" s="292"/>
      <c r="L82" s="291"/>
      <c r="M82" s="301">
        <f t="shared" si="44"/>
        <v>0</v>
      </c>
      <c r="N82" s="292"/>
      <c r="O82" s="291"/>
      <c r="P82" s="301">
        <f t="shared" si="45"/>
        <v>0</v>
      </c>
      <c r="Q82" s="292"/>
      <c r="R82" s="291"/>
      <c r="S82" s="301">
        <f t="shared" si="46"/>
        <v>0</v>
      </c>
      <c r="T82" s="292"/>
      <c r="U82" s="291"/>
      <c r="V82" s="301">
        <f t="shared" si="47"/>
        <v>0</v>
      </c>
      <c r="W82" s="292"/>
      <c r="X82" s="291"/>
      <c r="Y82" s="301">
        <f t="shared" si="48"/>
        <v>0</v>
      </c>
      <c r="Z82" s="292"/>
      <c r="AA82" s="291"/>
      <c r="AB82" s="301">
        <f t="shared" si="49"/>
        <v>0</v>
      </c>
      <c r="AC82" s="292"/>
      <c r="AD82" s="291"/>
      <c r="AE82" s="301">
        <f t="shared" si="50"/>
        <v>0</v>
      </c>
      <c r="AF82" s="292"/>
      <c r="AG82" s="308">
        <f t="shared" si="51"/>
        <v>0</v>
      </c>
      <c r="AH82" s="309">
        <f t="shared" si="51"/>
        <v>0</v>
      </c>
      <c r="AI82" s="442">
        <f t="shared" si="51"/>
        <v>0</v>
      </c>
      <c r="AK82" s="348"/>
    </row>
    <row r="83" spans="1:38" s="290" customFormat="1" ht="17.25" customHeight="1">
      <c r="A83" s="1261"/>
      <c r="B83" s="1506"/>
      <c r="C83" s="291"/>
      <c r="D83" s="301">
        <f t="shared" si="41"/>
        <v>0</v>
      </c>
      <c r="E83" s="292"/>
      <c r="F83" s="291"/>
      <c r="G83" s="301">
        <f t="shared" si="42"/>
        <v>0</v>
      </c>
      <c r="H83" s="292"/>
      <c r="I83" s="291"/>
      <c r="J83" s="301">
        <f t="shared" si="43"/>
        <v>0</v>
      </c>
      <c r="K83" s="292"/>
      <c r="L83" s="291"/>
      <c r="M83" s="301">
        <f t="shared" si="44"/>
        <v>0</v>
      </c>
      <c r="N83" s="292"/>
      <c r="O83" s="291"/>
      <c r="P83" s="301">
        <f t="shared" si="45"/>
        <v>0</v>
      </c>
      <c r="Q83" s="292"/>
      <c r="R83" s="291"/>
      <c r="S83" s="301">
        <f t="shared" si="46"/>
        <v>0</v>
      </c>
      <c r="T83" s="292"/>
      <c r="U83" s="291"/>
      <c r="V83" s="301">
        <f t="shared" si="47"/>
        <v>0</v>
      </c>
      <c r="W83" s="292"/>
      <c r="X83" s="291"/>
      <c r="Y83" s="301">
        <f t="shared" si="48"/>
        <v>0</v>
      </c>
      <c r="Z83" s="292"/>
      <c r="AA83" s="291"/>
      <c r="AB83" s="301">
        <f t="shared" si="49"/>
        <v>0</v>
      </c>
      <c r="AC83" s="292"/>
      <c r="AD83" s="291"/>
      <c r="AE83" s="301">
        <f t="shared" si="50"/>
        <v>0</v>
      </c>
      <c r="AF83" s="292"/>
      <c r="AG83" s="308">
        <f t="shared" si="51"/>
        <v>0</v>
      </c>
      <c r="AH83" s="309">
        <f t="shared" si="51"/>
        <v>0</v>
      </c>
      <c r="AI83" s="442">
        <f t="shared" si="51"/>
        <v>0</v>
      </c>
      <c r="AK83" s="348"/>
    </row>
    <row r="84" spans="1:38" s="290" customFormat="1" ht="17.25" customHeight="1">
      <c r="A84" s="1261"/>
      <c r="B84" s="1506"/>
      <c r="C84" s="291"/>
      <c r="D84" s="301">
        <f t="shared" si="41"/>
        <v>0</v>
      </c>
      <c r="E84" s="292"/>
      <c r="F84" s="291"/>
      <c r="G84" s="301">
        <f t="shared" si="42"/>
        <v>0</v>
      </c>
      <c r="H84" s="292"/>
      <c r="I84" s="291"/>
      <c r="J84" s="301">
        <f t="shared" si="43"/>
        <v>0</v>
      </c>
      <c r="K84" s="292"/>
      <c r="L84" s="291"/>
      <c r="M84" s="301">
        <f t="shared" si="44"/>
        <v>0</v>
      </c>
      <c r="N84" s="292"/>
      <c r="O84" s="291"/>
      <c r="P84" s="301">
        <f t="shared" si="45"/>
        <v>0</v>
      </c>
      <c r="Q84" s="292"/>
      <c r="R84" s="291"/>
      <c r="S84" s="301">
        <f t="shared" si="46"/>
        <v>0</v>
      </c>
      <c r="T84" s="292"/>
      <c r="U84" s="291"/>
      <c r="V84" s="301">
        <f t="shared" si="47"/>
        <v>0</v>
      </c>
      <c r="W84" s="292"/>
      <c r="X84" s="291"/>
      <c r="Y84" s="301">
        <f t="shared" si="48"/>
        <v>0</v>
      </c>
      <c r="Z84" s="292"/>
      <c r="AA84" s="291"/>
      <c r="AB84" s="301">
        <f t="shared" si="49"/>
        <v>0</v>
      </c>
      <c r="AC84" s="292"/>
      <c r="AD84" s="291"/>
      <c r="AE84" s="301">
        <f t="shared" si="50"/>
        <v>0</v>
      </c>
      <c r="AF84" s="292"/>
      <c r="AG84" s="308">
        <f t="shared" si="51"/>
        <v>0</v>
      </c>
      <c r="AH84" s="309">
        <f t="shared" si="51"/>
        <v>0</v>
      </c>
      <c r="AI84" s="442">
        <f t="shared" si="51"/>
        <v>0</v>
      </c>
      <c r="AK84" s="348"/>
    </row>
    <row r="85" spans="1:38" s="290" customFormat="1" ht="17.25" customHeight="1">
      <c r="A85" s="1261"/>
      <c r="B85" s="1506"/>
      <c r="C85" s="291"/>
      <c r="D85" s="301">
        <f t="shared" si="41"/>
        <v>0</v>
      </c>
      <c r="E85" s="292"/>
      <c r="F85" s="291"/>
      <c r="G85" s="301">
        <f t="shared" si="42"/>
        <v>0</v>
      </c>
      <c r="H85" s="292"/>
      <c r="I85" s="291"/>
      <c r="J85" s="301">
        <f t="shared" si="43"/>
        <v>0</v>
      </c>
      <c r="K85" s="292"/>
      <c r="L85" s="291"/>
      <c r="M85" s="301">
        <f t="shared" si="44"/>
        <v>0</v>
      </c>
      <c r="N85" s="292"/>
      <c r="O85" s="291"/>
      <c r="P85" s="301">
        <f t="shared" si="45"/>
        <v>0</v>
      </c>
      <c r="Q85" s="292"/>
      <c r="R85" s="291"/>
      <c r="S85" s="301">
        <f t="shared" si="46"/>
        <v>0</v>
      </c>
      <c r="T85" s="292"/>
      <c r="U85" s="291"/>
      <c r="V85" s="301">
        <f t="shared" si="47"/>
        <v>0</v>
      </c>
      <c r="W85" s="292"/>
      <c r="X85" s="291"/>
      <c r="Y85" s="301">
        <f t="shared" si="48"/>
        <v>0</v>
      </c>
      <c r="Z85" s="292"/>
      <c r="AA85" s="291"/>
      <c r="AB85" s="301">
        <f t="shared" si="49"/>
        <v>0</v>
      </c>
      <c r="AC85" s="292"/>
      <c r="AD85" s="291"/>
      <c r="AE85" s="301">
        <f t="shared" si="50"/>
        <v>0</v>
      </c>
      <c r="AF85" s="292"/>
      <c r="AG85" s="308">
        <f t="shared" si="51"/>
        <v>0</v>
      </c>
      <c r="AH85" s="309">
        <f t="shared" si="51"/>
        <v>0</v>
      </c>
      <c r="AI85" s="442">
        <f t="shared" si="51"/>
        <v>0</v>
      </c>
      <c r="AK85" s="348"/>
    </row>
    <row r="86" spans="1:38" s="290" customFormat="1" ht="17.25" customHeight="1">
      <c r="A86" s="1261"/>
      <c r="B86" s="1506"/>
      <c r="C86" s="291"/>
      <c r="D86" s="301">
        <f t="shared" si="41"/>
        <v>0</v>
      </c>
      <c r="E86" s="292"/>
      <c r="F86" s="291"/>
      <c r="G86" s="301">
        <f t="shared" si="42"/>
        <v>0</v>
      </c>
      <c r="H86" s="292"/>
      <c r="I86" s="291"/>
      <c r="J86" s="301">
        <f t="shared" si="43"/>
        <v>0</v>
      </c>
      <c r="K86" s="292"/>
      <c r="L86" s="291"/>
      <c r="M86" s="301">
        <f t="shared" si="44"/>
        <v>0</v>
      </c>
      <c r="N86" s="292"/>
      <c r="O86" s="291"/>
      <c r="P86" s="301">
        <f t="shared" si="45"/>
        <v>0</v>
      </c>
      <c r="Q86" s="292"/>
      <c r="R86" s="291"/>
      <c r="S86" s="301">
        <f t="shared" si="46"/>
        <v>0</v>
      </c>
      <c r="T86" s="292"/>
      <c r="U86" s="291"/>
      <c r="V86" s="301">
        <f t="shared" si="47"/>
        <v>0</v>
      </c>
      <c r="W86" s="292"/>
      <c r="X86" s="291"/>
      <c r="Y86" s="301">
        <f t="shared" si="48"/>
        <v>0</v>
      </c>
      <c r="Z86" s="292"/>
      <c r="AA86" s="291"/>
      <c r="AB86" s="301">
        <f t="shared" si="49"/>
        <v>0</v>
      </c>
      <c r="AC86" s="292"/>
      <c r="AD86" s="291"/>
      <c r="AE86" s="301">
        <f t="shared" si="50"/>
        <v>0</v>
      </c>
      <c r="AF86" s="292"/>
      <c r="AG86" s="308">
        <f t="shared" si="51"/>
        <v>0</v>
      </c>
      <c r="AH86" s="309">
        <f t="shared" si="51"/>
        <v>0</v>
      </c>
      <c r="AI86" s="442">
        <f t="shared" si="51"/>
        <v>0</v>
      </c>
      <c r="AK86" s="348"/>
    </row>
    <row r="87" spans="1:38" s="290" customFormat="1" ht="17.25" customHeight="1">
      <c r="A87" s="1261"/>
      <c r="B87" s="1506"/>
      <c r="C87" s="291"/>
      <c r="D87" s="301">
        <f t="shared" si="41"/>
        <v>0</v>
      </c>
      <c r="E87" s="292"/>
      <c r="F87" s="291"/>
      <c r="G87" s="301">
        <f t="shared" si="42"/>
        <v>0</v>
      </c>
      <c r="H87" s="292"/>
      <c r="I87" s="291"/>
      <c r="J87" s="301">
        <f t="shared" si="43"/>
        <v>0</v>
      </c>
      <c r="K87" s="292"/>
      <c r="L87" s="291"/>
      <c r="M87" s="301">
        <f t="shared" si="44"/>
        <v>0</v>
      </c>
      <c r="N87" s="292"/>
      <c r="O87" s="291"/>
      <c r="P87" s="301">
        <f t="shared" si="45"/>
        <v>0</v>
      </c>
      <c r="Q87" s="292"/>
      <c r="R87" s="291"/>
      <c r="S87" s="301">
        <f t="shared" si="46"/>
        <v>0</v>
      </c>
      <c r="T87" s="292"/>
      <c r="U87" s="291"/>
      <c r="V87" s="301">
        <f t="shared" si="47"/>
        <v>0</v>
      </c>
      <c r="W87" s="292"/>
      <c r="X87" s="291"/>
      <c r="Y87" s="301">
        <f t="shared" si="48"/>
        <v>0</v>
      </c>
      <c r="Z87" s="292"/>
      <c r="AA87" s="291"/>
      <c r="AB87" s="301">
        <f t="shared" si="49"/>
        <v>0</v>
      </c>
      <c r="AC87" s="292"/>
      <c r="AD87" s="291"/>
      <c r="AE87" s="301">
        <f t="shared" si="50"/>
        <v>0</v>
      </c>
      <c r="AF87" s="292"/>
      <c r="AG87" s="308">
        <f t="shared" si="51"/>
        <v>0</v>
      </c>
      <c r="AH87" s="309">
        <f t="shared" si="51"/>
        <v>0</v>
      </c>
      <c r="AI87" s="442">
        <f t="shared" si="51"/>
        <v>0</v>
      </c>
      <c r="AK87" s="348"/>
      <c r="AL87" s="293"/>
    </row>
    <row r="88" spans="1:38" s="290" customFormat="1" ht="17.25" customHeight="1">
      <c r="A88" s="1261"/>
      <c r="B88" s="1506"/>
      <c r="C88" s="291"/>
      <c r="D88" s="301">
        <f t="shared" si="41"/>
        <v>0</v>
      </c>
      <c r="E88" s="292"/>
      <c r="F88" s="291"/>
      <c r="G88" s="301">
        <f t="shared" si="42"/>
        <v>0</v>
      </c>
      <c r="H88" s="292"/>
      <c r="I88" s="291"/>
      <c r="J88" s="301">
        <f t="shared" si="43"/>
        <v>0</v>
      </c>
      <c r="K88" s="292"/>
      <c r="L88" s="291"/>
      <c r="M88" s="301">
        <f t="shared" si="44"/>
        <v>0</v>
      </c>
      <c r="N88" s="292"/>
      <c r="O88" s="291"/>
      <c r="P88" s="301">
        <f t="shared" si="45"/>
        <v>0</v>
      </c>
      <c r="Q88" s="292"/>
      <c r="R88" s="291"/>
      <c r="S88" s="301">
        <f t="shared" si="46"/>
        <v>0</v>
      </c>
      <c r="T88" s="292"/>
      <c r="U88" s="291"/>
      <c r="V88" s="301">
        <f t="shared" si="47"/>
        <v>0</v>
      </c>
      <c r="W88" s="292"/>
      <c r="X88" s="291"/>
      <c r="Y88" s="301">
        <f t="shared" si="48"/>
        <v>0</v>
      </c>
      <c r="Z88" s="292"/>
      <c r="AA88" s="291"/>
      <c r="AB88" s="301">
        <f t="shared" si="49"/>
        <v>0</v>
      </c>
      <c r="AC88" s="292"/>
      <c r="AD88" s="291"/>
      <c r="AE88" s="301">
        <f t="shared" si="50"/>
        <v>0</v>
      </c>
      <c r="AF88" s="292"/>
      <c r="AG88" s="308">
        <f t="shared" si="51"/>
        <v>0</v>
      </c>
      <c r="AH88" s="309">
        <f t="shared" si="51"/>
        <v>0</v>
      </c>
      <c r="AI88" s="442">
        <f t="shared" si="51"/>
        <v>0</v>
      </c>
    </row>
    <row r="89" spans="1:38" s="290" customFormat="1" ht="17.25" customHeight="1">
      <c r="A89" s="1261"/>
      <c r="B89" s="1506"/>
      <c r="C89" s="291"/>
      <c r="D89" s="301">
        <f t="shared" si="41"/>
        <v>0</v>
      </c>
      <c r="E89" s="292"/>
      <c r="F89" s="291"/>
      <c r="G89" s="301">
        <f t="shared" si="42"/>
        <v>0</v>
      </c>
      <c r="H89" s="292"/>
      <c r="I89" s="291"/>
      <c r="J89" s="301">
        <f>K89-I89</f>
        <v>0</v>
      </c>
      <c r="K89" s="292"/>
      <c r="L89" s="291"/>
      <c r="M89" s="301">
        <f t="shared" si="44"/>
        <v>0</v>
      </c>
      <c r="N89" s="292"/>
      <c r="O89" s="291"/>
      <c r="P89" s="301">
        <f t="shared" si="45"/>
        <v>0</v>
      </c>
      <c r="Q89" s="292"/>
      <c r="R89" s="291"/>
      <c r="S89" s="301">
        <f t="shared" si="46"/>
        <v>0</v>
      </c>
      <c r="T89" s="292"/>
      <c r="U89" s="291"/>
      <c r="V89" s="301">
        <f t="shared" si="47"/>
        <v>0</v>
      </c>
      <c r="W89" s="292"/>
      <c r="X89" s="291"/>
      <c r="Y89" s="301">
        <f t="shared" si="48"/>
        <v>0</v>
      </c>
      <c r="Z89" s="292"/>
      <c r="AA89" s="291"/>
      <c r="AB89" s="301">
        <f t="shared" si="49"/>
        <v>0</v>
      </c>
      <c r="AC89" s="292"/>
      <c r="AD89" s="291"/>
      <c r="AE89" s="301">
        <f t="shared" si="50"/>
        <v>0</v>
      </c>
      <c r="AF89" s="292"/>
      <c r="AG89" s="308">
        <f t="shared" si="51"/>
        <v>0</v>
      </c>
      <c r="AH89" s="309">
        <f t="shared" si="51"/>
        <v>0</v>
      </c>
      <c r="AI89" s="442">
        <f t="shared" si="51"/>
        <v>0</v>
      </c>
    </row>
    <row r="90" spans="1:38" s="290" customFormat="1" ht="17.25" customHeight="1">
      <c r="A90" s="1261"/>
      <c r="B90" s="1506"/>
      <c r="C90" s="291"/>
      <c r="D90" s="301">
        <f t="shared" si="41"/>
        <v>0</v>
      </c>
      <c r="E90" s="292"/>
      <c r="F90" s="291"/>
      <c r="G90" s="301">
        <f t="shared" si="42"/>
        <v>0</v>
      </c>
      <c r="H90" s="292"/>
      <c r="I90" s="291"/>
      <c r="J90" s="301">
        <f t="shared" si="43"/>
        <v>0</v>
      </c>
      <c r="K90" s="292"/>
      <c r="L90" s="291"/>
      <c r="M90" s="301">
        <f t="shared" si="44"/>
        <v>0</v>
      </c>
      <c r="N90" s="292"/>
      <c r="O90" s="291"/>
      <c r="P90" s="301">
        <f t="shared" si="45"/>
        <v>0</v>
      </c>
      <c r="Q90" s="292"/>
      <c r="R90" s="291"/>
      <c r="S90" s="301">
        <f t="shared" si="46"/>
        <v>0</v>
      </c>
      <c r="T90" s="292"/>
      <c r="U90" s="291"/>
      <c r="V90" s="301">
        <f t="shared" si="47"/>
        <v>0</v>
      </c>
      <c r="W90" s="292"/>
      <c r="X90" s="291"/>
      <c r="Y90" s="301">
        <f t="shared" si="48"/>
        <v>0</v>
      </c>
      <c r="Z90" s="292"/>
      <c r="AA90" s="291"/>
      <c r="AB90" s="301">
        <f t="shared" si="49"/>
        <v>0</v>
      </c>
      <c r="AC90" s="292"/>
      <c r="AD90" s="291"/>
      <c r="AE90" s="301">
        <f t="shared" si="50"/>
        <v>0</v>
      </c>
      <c r="AF90" s="292"/>
      <c r="AG90" s="308">
        <f t="shared" si="51"/>
        <v>0</v>
      </c>
      <c r="AH90" s="309">
        <f t="shared" si="51"/>
        <v>0</v>
      </c>
      <c r="AI90" s="442">
        <f t="shared" si="51"/>
        <v>0</v>
      </c>
    </row>
    <row r="91" spans="1:38" s="290" customFormat="1" ht="17.25" customHeight="1">
      <c r="A91" s="1261" t="s">
        <v>308</v>
      </c>
      <c r="B91" s="1506"/>
      <c r="C91" s="304">
        <f>IF(C82&lt;25000,C82*C125,25000*C125)+IF(C83&lt;25000,C83*C125,25000*C125)+IF(C84&lt;25000,C84*C125,25000*C125)+IF(C85&lt;25000,C85*C125,25000*C125)+IF(C86&lt;25000,C86*C125,25000*C125)+IF(C87&lt;25000,C87*C125,25000*C125)+IF(C88&lt;25000,C88*C125,25000*C125)+IF(C89&lt;25000,C89*C125,25000*C125)+IF(C90&lt;25000,C90*C125,25000*C125)</f>
        <v>0</v>
      </c>
      <c r="D91" s="301">
        <f t="shared" si="41"/>
        <v>0</v>
      </c>
      <c r="E91" s="489">
        <f>IF(E82&lt;25000,E82*E125,25000*E125)+IF(E83&lt;25000,E83*E125,25000*E125)+IF(E84&lt;25000,E84*E125,25000*E125)+IF(E85&lt;25000,E85*E125,25000*E125)+IF(E86&lt;25000,E86*E125,25000*E125)+IF(E87&lt;25000,E87*E125,25000*E125)+IF(E88&lt;25000,E88*E125,25000*E125)+IF(E89&lt;25000,E89*E125,25000*E125)+IF(E90&lt;25000,E90*E125,25000*E125)</f>
        <v>0</v>
      </c>
      <c r="F91" s="304">
        <f>IF(F82&lt;25000,F82*F125,25000*F125)+IF(F83&lt;25000,F83*F125,25000*F125)+IF(F84&lt;25000,F84*F125,25000*F125)+IF(F85&lt;25000,F85*F125,25000*F125)+IF(F86&lt;25000,F86*F125,25000*F125)+IF(F87&lt;25000,F87*F125,25000*F125)+IF(F88&lt;25000,F88*F125,25000*F125)+IF(F89&lt;25000,F89*F125,25000*F125)+IF(F90&lt;25000,F90*F125,25000*F125)</f>
        <v>0</v>
      </c>
      <c r="G91" s="307">
        <f t="shared" si="42"/>
        <v>0</v>
      </c>
      <c r="H91" s="305">
        <f>IF(H82&lt;25000,H82*H125,25000*H125)+IF(H83&lt;25000,H83*H125,25000*H125)+IF(H84&lt;25000,H84*H125,25000*H125)+IF(H85&lt;25000,H85*H125,25000*H125)+IF(H86&lt;25000,H86*H125,25000*H125)+IF(H87&lt;25000,H87*H125,25000*H125)+IF(H88&lt;25000,H88*H125,25000*H125)+IF(H89&lt;25000,H89*H125,25000*H125)+IF(H90&lt;25000,H90*H125,25000*H125)</f>
        <v>0</v>
      </c>
      <c r="I91" s="304">
        <f>IF(I82&lt;25000,I82*I125,25000*I125)+IF(I83&lt;25000,I83*I125,25000*I125)+IF(I84&lt;25000,I84*I125,25000*I125)+IF(I85&lt;25000,I85*I125,25000*I125)+IF(I86&lt;25000,I86*I125,25000*I125)+IF(I87&lt;25000,I87*I125,25000*I125)+IF(I88&lt;25000,I88*I125,25000*I125)+IF(I89&lt;25000,I89*I125,25000*I125)+IF(I90&lt;25000,I90*I125,25000*I125)</f>
        <v>0</v>
      </c>
      <c r="J91" s="307">
        <f>K91-I91</f>
        <v>0</v>
      </c>
      <c r="K91" s="305">
        <f>IF(K82&lt;25000,K82*K125,25000*K125)+IF(K83&lt;25000,K83*K125,25000*K125)+IF(K84&lt;25000,K84*K125,25000*K125)+IF(K85&lt;25000,K85*K125,25000*K125)+IF(K86&lt;25000,K86*K125,25000*K125)+IF(K87&lt;25000,K87*K125,25000*K125)+IF(K88&lt;25000,K88*K125,25000*K125)+IF(K89&lt;25000,K89*K125,25000*K125)+IF(K90&lt;25000,K90*K125,25000*K125)</f>
        <v>0</v>
      </c>
      <c r="L91" s="304">
        <f>IF(L82&lt;25000,L82*L125,25000*L125)+IF(L83&lt;25000,L83*L125,25000*L125)+IF(L84&lt;25000,L84*L125,25000*L125)+IF(L85&lt;25000,L85*L125,25000*L125)+IF(L86&lt;25000,L86*L125,25000*L125)+IF(L87&lt;25000,L87*L125,25000*L125)+IF(L88&lt;25000,L88*L125,25000*L125)+IF(L89&lt;25000,L89*L125,25000*L125)+IF(L90&lt;25000,L90*L125,25000*L125)</f>
        <v>0</v>
      </c>
      <c r="M91" s="307">
        <f t="shared" si="44"/>
        <v>0</v>
      </c>
      <c r="N91" s="305">
        <f>IF(N82&lt;25000,N82*N125,25000*N125)+IF(N83&lt;25000,N83*N125,25000*N125)+IF(N84&lt;25000,N84*N125,25000*N125)+IF(N85&lt;25000,N85*N125,25000*N125)+IF(N86&lt;25000,N86*N125,25000*N125)+IF(N87&lt;25000,N87*N125,25000*N125)+IF(N88&lt;25000,N88*N125,25000*N125)+IF(N89&lt;25000,N89*N125,25000*N125)+IF(N90&lt;25000,N90*N125,25000*N125)</f>
        <v>0</v>
      </c>
      <c r="O91" s="304">
        <f>IF(O82&lt;25000,O82*O125,25000*O125)+IF(O83&lt;25000,O83*O125,25000*O125)+IF(O84&lt;25000,O84*O125,25000*O125)+IF(O85&lt;25000,O85*O125,25000*O125)+IF(O86&lt;25000,O86*O125,25000*O125)+IF(O87&lt;25000,O87*O125,25000*O125)+IF(O88&lt;25000,O88*O125,25000*O125)+IF(O89&lt;25000,O89*O125,25000*O125)+IF(O90&lt;25000,O90*O125,25000*O125)</f>
        <v>0</v>
      </c>
      <c r="P91" s="301">
        <f t="shared" si="45"/>
        <v>0</v>
      </c>
      <c r="Q91" s="489">
        <f>IF(Q82&lt;25000,Q82*Q125,25000*Q125)+IF(Q83&lt;25000,Q83*Q125,25000*Q125)+IF(Q84&lt;25000,Q84*Q125,25000*Q125)+IF(Q85&lt;25000,Q85*Q125,25000*Q125)+IF(Q86&lt;25000,Q86*Q125,25000*Q125)+IF(Q87&lt;25000,Q87*Q125,25000*Q125)+IF(Q88&lt;25000,Q88*Q125,25000*Q125)+IF(Q89&lt;25000,Q89*Q125,25000*Q125)+IF(Q90&lt;25000,Q90*Q125,25000*Q125)</f>
        <v>0</v>
      </c>
      <c r="R91" s="304">
        <f>IF(R82&lt;25000,R82*R125,25000*R125)+IF(R83&lt;25000,R83*R125,25000*R125)+IF(R84&lt;25000,R84*R125,25000*R125)+IF(R85&lt;25000,R85*R125,25000*R125)+IF(R86&lt;25000,R86*R125,25000*R125)+IF(R87&lt;25000,R87*R125,25000*R125)+IF(R88&lt;25000,R88*R125,25000*R125)+IF(R89&lt;25000,R89*R125,25000*R125)+IF(R90&lt;25000,R90*R125,25000*R125)</f>
        <v>0</v>
      </c>
      <c r="S91" s="307">
        <f t="shared" si="46"/>
        <v>0</v>
      </c>
      <c r="T91" s="305">
        <f>IF(T82&lt;25000,T82*T125,25000*T125)+IF(T83&lt;25000,T83*T125,25000*T125)+IF(T84&lt;25000,T84*T125,25000*T125)+IF(T85&lt;25000,T85*T125,25000*T125)+IF(T86&lt;25000,T86*T125,25000*T125)+IF(T87&lt;25000,T87*T125,25000*T125)+IF(T88&lt;25000,T88*T125,25000*T125)+IF(T89&lt;25000,T89*T125,25000*T125)+IF(T90&lt;25000,T90*T125,25000*T125)</f>
        <v>0</v>
      </c>
      <c r="U91" s="304">
        <f>IF(U82&lt;25000,U82*U125,25000*U125)+IF(U83&lt;25000,U83*U125,25000*U125)+IF(U84&lt;25000,U84*U125,25000*U125)+IF(U85&lt;25000,U85*U125,25000*U125)+IF(U86&lt;25000,U86*U125,25000*U125)+IF(U87&lt;25000,U87*U125,25000*U125)+IF(U88&lt;25000,U88*U125,25000*U125)+IF(U89&lt;25000,U89*U125,25000*U125)+IF(U90&lt;25000,U90*U125,25000*U125)</f>
        <v>0</v>
      </c>
      <c r="V91" s="307">
        <f t="shared" si="47"/>
        <v>0</v>
      </c>
      <c r="W91" s="305">
        <f>IF(W82&lt;25000,W82*W125,25000*W125)+IF(W83&lt;25000,W83*W125,25000*W125)+IF(W84&lt;25000,W84*W125,25000*W125)+IF(W85&lt;25000,W85*W125,25000*W125)+IF(W86&lt;25000,W86*W125,25000*W125)+IF(W87&lt;25000,W87*W125,25000*W125)+IF(W88&lt;25000,W88*W125,25000*W125)+IF(W89&lt;25000,W89*W125,25000*W125)+IF(W90&lt;25000,W90*W125,25000*W125)</f>
        <v>0</v>
      </c>
      <c r="X91" s="304">
        <f>IF(X82&lt;25000,X82*X125,25000*X125)+IF(X83&lt;25000,X83*X125,25000*X125)+IF(X84&lt;25000,X84*X125,25000*X125)+IF(X85&lt;25000,X85*X125,25000*X125)+IF(X86&lt;25000,X86*X125,25000*X125)+IF(X87&lt;25000,X87*X125,25000*X125)+IF(X88&lt;25000,X88*X125,25000*X125)+IF(X89&lt;25000,X89*X125,25000*X125)+IF(X90&lt;25000,X90*X125,25000*X125)</f>
        <v>0</v>
      </c>
      <c r="Y91" s="301">
        <f t="shared" si="48"/>
        <v>0</v>
      </c>
      <c r="Z91" s="489">
        <f>IF(Z82&lt;25000,Z82*Z125,25000*Z125)+IF(Z83&lt;25000,Z83*Z125,25000*Z125)+IF(Z84&lt;25000,Z84*Z125,25000*Z125)+IF(Z85&lt;25000,Z85*Z125,25000*Z125)+IF(Z86&lt;25000,Z86*Z125,25000*Z125)+IF(Z87&lt;25000,Z87*Z125,25000*Z125)+IF(Z88&lt;25000,Z88*Z125,25000*Z125)+IF(Z89&lt;25000,Z89*Z125,25000*Z125)+IF(Z90&lt;25000,Z90*Z125,25000*Z125)</f>
        <v>0</v>
      </c>
      <c r="AA91" s="304">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07">
        <f t="shared" si="49"/>
        <v>0</v>
      </c>
      <c r="AC91" s="30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04">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07">
        <f t="shared" si="50"/>
        <v>0</v>
      </c>
      <c r="AF91" s="305">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08">
        <f t="shared" si="51"/>
        <v>0</v>
      </c>
      <c r="AH91" s="309">
        <f t="shared" si="51"/>
        <v>0</v>
      </c>
      <c r="AI91" s="442">
        <f t="shared" si="51"/>
        <v>0</v>
      </c>
    </row>
    <row r="92" spans="1:38" s="290" customFormat="1" ht="16.5" customHeight="1">
      <c r="A92" s="1367"/>
      <c r="B92" s="1509"/>
      <c r="C92" s="294"/>
      <c r="D92" s="302"/>
      <c r="E92" s="295"/>
      <c r="F92" s="294"/>
      <c r="G92" s="302"/>
      <c r="H92" s="295"/>
      <c r="I92" s="294"/>
      <c r="J92" s="302"/>
      <c r="K92" s="295"/>
      <c r="L92" s="294"/>
      <c r="M92" s="302"/>
      <c r="N92" s="295"/>
      <c r="O92" s="294"/>
      <c r="P92" s="302"/>
      <c r="Q92" s="295"/>
      <c r="R92" s="294"/>
      <c r="S92" s="302"/>
      <c r="T92" s="295"/>
      <c r="U92" s="294"/>
      <c r="V92" s="302"/>
      <c r="W92" s="295"/>
      <c r="X92" s="294"/>
      <c r="Y92" s="302"/>
      <c r="Z92" s="295"/>
      <c r="AA92" s="294"/>
      <c r="AB92" s="302"/>
      <c r="AC92" s="295"/>
      <c r="AD92" s="294"/>
      <c r="AE92" s="302"/>
      <c r="AF92" s="295"/>
      <c r="AG92" s="311"/>
      <c r="AH92" s="312"/>
      <c r="AI92" s="313"/>
    </row>
    <row r="93" spans="1:38" ht="20.149999999999999" customHeight="1">
      <c r="A93" s="330" t="s">
        <v>309</v>
      </c>
      <c r="B93" s="483"/>
      <c r="C93" s="304">
        <f>ROUND(SUM(C71:C91),0)</f>
        <v>0</v>
      </c>
      <c r="D93" s="301">
        <f t="shared" ref="D93:AF93" si="65">ROUND(SUM(D71:D91),0)</f>
        <v>0</v>
      </c>
      <c r="E93" s="305">
        <f t="shared" si="65"/>
        <v>0</v>
      </c>
      <c r="F93" s="304">
        <f t="shared" si="65"/>
        <v>0</v>
      </c>
      <c r="G93" s="301">
        <f t="shared" si="65"/>
        <v>0</v>
      </c>
      <c r="H93" s="305">
        <f t="shared" si="65"/>
        <v>0</v>
      </c>
      <c r="I93" s="304">
        <f t="shared" si="65"/>
        <v>0</v>
      </c>
      <c r="J93" s="301">
        <f t="shared" si="65"/>
        <v>0</v>
      </c>
      <c r="K93" s="305">
        <f t="shared" si="65"/>
        <v>0</v>
      </c>
      <c r="L93" s="304">
        <f t="shared" si="65"/>
        <v>0</v>
      </c>
      <c r="M93" s="301">
        <f t="shared" si="65"/>
        <v>0</v>
      </c>
      <c r="N93" s="305">
        <f t="shared" si="65"/>
        <v>0</v>
      </c>
      <c r="O93" s="304">
        <f t="shared" si="65"/>
        <v>0</v>
      </c>
      <c r="P93" s="301">
        <f t="shared" si="65"/>
        <v>0</v>
      </c>
      <c r="Q93" s="305">
        <f t="shared" si="65"/>
        <v>0</v>
      </c>
      <c r="R93" s="304">
        <f t="shared" si="65"/>
        <v>0</v>
      </c>
      <c r="S93" s="301">
        <f t="shared" si="65"/>
        <v>0</v>
      </c>
      <c r="T93" s="305">
        <f t="shared" si="65"/>
        <v>0</v>
      </c>
      <c r="U93" s="304">
        <f t="shared" si="65"/>
        <v>0</v>
      </c>
      <c r="V93" s="301">
        <f t="shared" si="65"/>
        <v>0</v>
      </c>
      <c r="W93" s="305">
        <f t="shared" si="65"/>
        <v>0</v>
      </c>
      <c r="X93" s="304">
        <f t="shared" si="65"/>
        <v>0</v>
      </c>
      <c r="Y93" s="301">
        <f t="shared" si="65"/>
        <v>0</v>
      </c>
      <c r="Z93" s="305">
        <f t="shared" si="65"/>
        <v>0</v>
      </c>
      <c r="AA93" s="304">
        <f t="shared" si="65"/>
        <v>0</v>
      </c>
      <c r="AB93" s="301">
        <f t="shared" si="65"/>
        <v>0</v>
      </c>
      <c r="AC93" s="305">
        <f t="shared" si="65"/>
        <v>0</v>
      </c>
      <c r="AD93" s="304">
        <f t="shared" si="65"/>
        <v>0</v>
      </c>
      <c r="AE93" s="301">
        <f t="shared" si="65"/>
        <v>0</v>
      </c>
      <c r="AF93" s="305">
        <f t="shared" si="65"/>
        <v>0</v>
      </c>
      <c r="AG93" s="308">
        <f t="shared" ref="AG93:AI93" si="66">SUM(AG71:AG91)</f>
        <v>0</v>
      </c>
      <c r="AH93" s="309">
        <f>SUM(AH71:AH91)</f>
        <v>0</v>
      </c>
      <c r="AI93" s="310">
        <f t="shared" si="66"/>
        <v>0</v>
      </c>
    </row>
    <row r="94" spans="1:38" s="290" customFormat="1" ht="20.149999999999999" customHeight="1">
      <c r="C94" s="296"/>
      <c r="D94"/>
      <c r="E94" s="297"/>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290" customFormat="1" ht="17.25" customHeight="1">
      <c r="A95" s="367" t="s">
        <v>310</v>
      </c>
      <c r="B95" s="367"/>
      <c r="C95" s="294"/>
      <c r="D95" s="302"/>
      <c r="E95" s="295"/>
      <c r="F95" s="331"/>
      <c r="G95" s="302"/>
      <c r="H95" s="332"/>
      <c r="I95" s="331"/>
      <c r="J95" s="302"/>
      <c r="K95" s="332"/>
      <c r="L95" s="331"/>
      <c r="M95" s="302"/>
      <c r="N95" s="332"/>
      <c r="O95" s="331"/>
      <c r="P95" s="302"/>
      <c r="Q95" s="332"/>
      <c r="R95" s="331"/>
      <c r="S95" s="302"/>
      <c r="T95" s="332"/>
      <c r="U95" s="331"/>
      <c r="V95" s="302"/>
      <c r="W95" s="332"/>
      <c r="X95" s="331"/>
      <c r="Y95" s="302"/>
      <c r="Z95" s="332"/>
      <c r="AA95" s="331"/>
      <c r="AB95" s="302"/>
      <c r="AC95" s="332"/>
      <c r="AD95" s="331"/>
      <c r="AE95" s="302"/>
      <c r="AF95" s="332"/>
      <c r="AG95" s="311"/>
      <c r="AH95" s="312"/>
      <c r="AI95" s="313"/>
      <c r="AJ95"/>
      <c r="AK95"/>
      <c r="AL95"/>
    </row>
    <row r="96" spans="1:38" s="290" customFormat="1" ht="17.25" customHeight="1">
      <c r="A96" s="1261"/>
      <c r="B96" s="1506"/>
      <c r="C96" s="291"/>
      <c r="D96" s="301">
        <f t="shared" ref="D96:D102" si="67">E96-C96</f>
        <v>0</v>
      </c>
      <c r="E96" s="292"/>
      <c r="F96" s="304"/>
      <c r="G96" s="301">
        <f t="shared" ref="G96:G102" si="68">H96-F96</f>
        <v>0</v>
      </c>
      <c r="H96" s="305"/>
      <c r="I96" s="304"/>
      <c r="J96" s="301">
        <f t="shared" ref="J96:J102" si="69">K96-I96</f>
        <v>0</v>
      </c>
      <c r="K96" s="305"/>
      <c r="L96" s="304"/>
      <c r="M96" s="301">
        <f t="shared" ref="M96:M102" si="70">N96-L96</f>
        <v>0</v>
      </c>
      <c r="N96" s="305"/>
      <c r="O96" s="304"/>
      <c r="P96" s="301">
        <f t="shared" ref="P96:P102" si="71">Q96-O96</f>
        <v>0</v>
      </c>
      <c r="Q96" s="305"/>
      <c r="R96" s="304"/>
      <c r="S96" s="301">
        <f t="shared" ref="S96:S102" si="72">T96-R96</f>
        <v>0</v>
      </c>
      <c r="T96" s="305"/>
      <c r="U96" s="304"/>
      <c r="V96" s="301">
        <f t="shared" ref="V96:V102" si="73">W96-U96</f>
        <v>0</v>
      </c>
      <c r="W96" s="305"/>
      <c r="X96" s="304"/>
      <c r="Y96" s="301">
        <f t="shared" ref="Y96:Y102" si="74">Z96-X96</f>
        <v>0</v>
      </c>
      <c r="Z96" s="305"/>
      <c r="AA96" s="304"/>
      <c r="AB96" s="301">
        <f t="shared" ref="AB96:AB102" si="75">AC96-AA96</f>
        <v>0</v>
      </c>
      <c r="AC96" s="305"/>
      <c r="AD96" s="304"/>
      <c r="AE96" s="301">
        <f t="shared" ref="AE96:AE102" si="76">AF96-AD96</f>
        <v>0</v>
      </c>
      <c r="AF96" s="305"/>
      <c r="AG96" s="308">
        <f t="shared" ref="AG96:AI102" si="77">SUM(C96,F96,I96,L96,O96,R96,U96,X96,AA96,AD96)</f>
        <v>0</v>
      </c>
      <c r="AH96" s="309">
        <f t="shared" si="77"/>
        <v>0</v>
      </c>
      <c r="AI96" s="442">
        <f t="shared" si="77"/>
        <v>0</v>
      </c>
      <c r="AJ96"/>
      <c r="AK96" s="349"/>
      <c r="AL96"/>
    </row>
    <row r="97" spans="1:38" s="290" customFormat="1" ht="17.25" customHeight="1">
      <c r="A97" s="1261"/>
      <c r="B97" s="1506"/>
      <c r="C97" s="291"/>
      <c r="D97" s="301">
        <f t="shared" si="67"/>
        <v>0</v>
      </c>
      <c r="E97" s="292"/>
      <c r="F97" s="304"/>
      <c r="G97" s="301">
        <f t="shared" si="68"/>
        <v>0</v>
      </c>
      <c r="H97" s="305"/>
      <c r="I97" s="304"/>
      <c r="J97" s="301">
        <f t="shared" si="69"/>
        <v>0</v>
      </c>
      <c r="K97" s="305"/>
      <c r="L97" s="304"/>
      <c r="M97" s="301">
        <f t="shared" si="70"/>
        <v>0</v>
      </c>
      <c r="N97" s="305"/>
      <c r="O97" s="304"/>
      <c r="P97" s="301">
        <f t="shared" si="71"/>
        <v>0</v>
      </c>
      <c r="Q97" s="305"/>
      <c r="R97" s="304"/>
      <c r="S97" s="301">
        <f t="shared" si="72"/>
        <v>0</v>
      </c>
      <c r="T97" s="305"/>
      <c r="U97" s="304"/>
      <c r="V97" s="301">
        <f t="shared" si="73"/>
        <v>0</v>
      </c>
      <c r="W97" s="305"/>
      <c r="X97" s="304"/>
      <c r="Y97" s="301">
        <f t="shared" si="74"/>
        <v>0</v>
      </c>
      <c r="Z97" s="305"/>
      <c r="AA97" s="304"/>
      <c r="AB97" s="301">
        <f t="shared" si="75"/>
        <v>0</v>
      </c>
      <c r="AC97" s="305"/>
      <c r="AD97" s="304"/>
      <c r="AE97" s="301">
        <f t="shared" si="76"/>
        <v>0</v>
      </c>
      <c r="AF97" s="305"/>
      <c r="AG97" s="308">
        <f t="shared" si="77"/>
        <v>0</v>
      </c>
      <c r="AH97" s="309">
        <f t="shared" si="77"/>
        <v>0</v>
      </c>
      <c r="AI97" s="442">
        <f t="shared" si="77"/>
        <v>0</v>
      </c>
      <c r="AK97" s="348"/>
    </row>
    <row r="98" spans="1:38" s="290" customFormat="1" ht="17.25" customHeight="1">
      <c r="A98" s="1261"/>
      <c r="B98" s="1506"/>
      <c r="C98" s="291"/>
      <c r="D98" s="301">
        <f t="shared" si="67"/>
        <v>0</v>
      </c>
      <c r="E98" s="292"/>
      <c r="F98" s="291"/>
      <c r="G98" s="301">
        <f t="shared" si="68"/>
        <v>0</v>
      </c>
      <c r="H98" s="292"/>
      <c r="I98" s="291"/>
      <c r="J98" s="301">
        <f t="shared" si="69"/>
        <v>0</v>
      </c>
      <c r="K98" s="292"/>
      <c r="L98" s="291"/>
      <c r="M98" s="301">
        <f t="shared" si="70"/>
        <v>0</v>
      </c>
      <c r="N98" s="292"/>
      <c r="O98" s="291"/>
      <c r="P98" s="301">
        <f t="shared" si="71"/>
        <v>0</v>
      </c>
      <c r="Q98" s="292"/>
      <c r="R98" s="291"/>
      <c r="S98" s="301">
        <f t="shared" si="72"/>
        <v>0</v>
      </c>
      <c r="T98" s="292"/>
      <c r="U98" s="291"/>
      <c r="V98" s="301">
        <f t="shared" si="73"/>
        <v>0</v>
      </c>
      <c r="W98" s="292"/>
      <c r="X98" s="291"/>
      <c r="Y98" s="301">
        <f t="shared" si="74"/>
        <v>0</v>
      </c>
      <c r="Z98" s="292"/>
      <c r="AA98" s="291"/>
      <c r="AB98" s="301">
        <f t="shared" si="75"/>
        <v>0</v>
      </c>
      <c r="AC98" s="292"/>
      <c r="AD98" s="291"/>
      <c r="AE98" s="301">
        <f t="shared" si="76"/>
        <v>0</v>
      </c>
      <c r="AF98" s="292"/>
      <c r="AG98" s="308">
        <f t="shared" si="77"/>
        <v>0</v>
      </c>
      <c r="AH98" s="309">
        <f t="shared" si="77"/>
        <v>0</v>
      </c>
      <c r="AI98" s="442">
        <f t="shared" si="77"/>
        <v>0</v>
      </c>
      <c r="AJ98"/>
      <c r="AK98" s="349"/>
      <c r="AL98" s="13"/>
    </row>
    <row r="99" spans="1:38" s="290" customFormat="1" ht="17.25" customHeight="1">
      <c r="A99" s="1261"/>
      <c r="B99" s="1506"/>
      <c r="C99" s="291"/>
      <c r="D99" s="301">
        <f t="shared" si="67"/>
        <v>0</v>
      </c>
      <c r="E99" s="292"/>
      <c r="F99" s="291"/>
      <c r="G99" s="301">
        <f t="shared" si="68"/>
        <v>0</v>
      </c>
      <c r="H99" s="292"/>
      <c r="I99" s="291"/>
      <c r="J99" s="301">
        <f t="shared" si="69"/>
        <v>0</v>
      </c>
      <c r="K99" s="292"/>
      <c r="L99" s="291"/>
      <c r="M99" s="301">
        <f t="shared" si="70"/>
        <v>0</v>
      </c>
      <c r="N99" s="292"/>
      <c r="O99" s="291"/>
      <c r="P99" s="301">
        <f t="shared" si="71"/>
        <v>0</v>
      </c>
      <c r="Q99" s="292"/>
      <c r="R99" s="291"/>
      <c r="S99" s="301">
        <f t="shared" si="72"/>
        <v>0</v>
      </c>
      <c r="T99" s="292"/>
      <c r="U99" s="291"/>
      <c r="V99" s="301">
        <f t="shared" si="73"/>
        <v>0</v>
      </c>
      <c r="W99" s="292"/>
      <c r="X99" s="291"/>
      <c r="Y99" s="301">
        <f t="shared" si="74"/>
        <v>0</v>
      </c>
      <c r="Z99" s="292"/>
      <c r="AA99" s="291"/>
      <c r="AB99" s="301">
        <f t="shared" si="75"/>
        <v>0</v>
      </c>
      <c r="AC99" s="292"/>
      <c r="AD99" s="291"/>
      <c r="AE99" s="301">
        <f t="shared" si="76"/>
        <v>0</v>
      </c>
      <c r="AF99" s="292"/>
      <c r="AG99" s="308">
        <f t="shared" si="77"/>
        <v>0</v>
      </c>
      <c r="AH99" s="309">
        <f t="shared" si="77"/>
        <v>0</v>
      </c>
      <c r="AI99" s="442">
        <f t="shared" si="77"/>
        <v>0</v>
      </c>
      <c r="AJ99"/>
      <c r="AK99"/>
      <c r="AL99"/>
    </row>
    <row r="100" spans="1:38" s="290" customFormat="1" ht="17.25" customHeight="1">
      <c r="A100" s="1261"/>
      <c r="B100" s="1506"/>
      <c r="C100" s="291"/>
      <c r="D100" s="301">
        <f t="shared" si="67"/>
        <v>0</v>
      </c>
      <c r="E100" s="292"/>
      <c r="F100" s="291"/>
      <c r="G100" s="301">
        <f t="shared" si="68"/>
        <v>0</v>
      </c>
      <c r="H100" s="292"/>
      <c r="I100" s="291"/>
      <c r="J100" s="301">
        <f t="shared" si="69"/>
        <v>0</v>
      </c>
      <c r="K100" s="292"/>
      <c r="L100" s="291"/>
      <c r="M100" s="301">
        <f t="shared" si="70"/>
        <v>0</v>
      </c>
      <c r="N100" s="292"/>
      <c r="O100" s="291"/>
      <c r="P100" s="301">
        <f t="shared" si="71"/>
        <v>0</v>
      </c>
      <c r="Q100" s="292"/>
      <c r="R100" s="291"/>
      <c r="S100" s="301">
        <f t="shared" si="72"/>
        <v>0</v>
      </c>
      <c r="T100" s="292"/>
      <c r="U100" s="291"/>
      <c r="V100" s="301">
        <f t="shared" si="73"/>
        <v>0</v>
      </c>
      <c r="W100" s="292"/>
      <c r="X100" s="291"/>
      <c r="Y100" s="301">
        <f t="shared" si="74"/>
        <v>0</v>
      </c>
      <c r="Z100" s="292"/>
      <c r="AA100" s="291"/>
      <c r="AB100" s="301">
        <f t="shared" si="75"/>
        <v>0</v>
      </c>
      <c r="AC100" s="292"/>
      <c r="AD100" s="291"/>
      <c r="AE100" s="301">
        <f t="shared" si="76"/>
        <v>0</v>
      </c>
      <c r="AF100" s="292"/>
      <c r="AG100" s="308">
        <f t="shared" si="77"/>
        <v>0</v>
      </c>
      <c r="AH100" s="309">
        <f t="shared" si="77"/>
        <v>0</v>
      </c>
      <c r="AI100" s="442">
        <f t="shared" si="77"/>
        <v>0</v>
      </c>
    </row>
    <row r="101" spans="1:38" s="290" customFormat="1" ht="17.25" customHeight="1">
      <c r="A101" s="1261"/>
      <c r="B101" s="1506"/>
      <c r="C101" s="291"/>
      <c r="D101" s="301">
        <f t="shared" si="67"/>
        <v>0</v>
      </c>
      <c r="E101" s="292"/>
      <c r="F101" s="291"/>
      <c r="G101" s="301">
        <f t="shared" si="68"/>
        <v>0</v>
      </c>
      <c r="H101" s="292"/>
      <c r="I101" s="291"/>
      <c r="J101" s="301">
        <f t="shared" si="69"/>
        <v>0</v>
      </c>
      <c r="K101" s="292"/>
      <c r="L101" s="291"/>
      <c r="M101" s="301">
        <f t="shared" si="70"/>
        <v>0</v>
      </c>
      <c r="N101" s="292"/>
      <c r="O101" s="291"/>
      <c r="P101" s="301">
        <f t="shared" si="71"/>
        <v>0</v>
      </c>
      <c r="Q101" s="292"/>
      <c r="R101" s="291"/>
      <c r="S101" s="301">
        <f t="shared" si="72"/>
        <v>0</v>
      </c>
      <c r="T101" s="292"/>
      <c r="U101" s="291"/>
      <c r="V101" s="301">
        <f t="shared" si="73"/>
        <v>0</v>
      </c>
      <c r="W101" s="292"/>
      <c r="X101" s="291"/>
      <c r="Y101" s="301">
        <f t="shared" si="74"/>
        <v>0</v>
      </c>
      <c r="Z101" s="292"/>
      <c r="AA101" s="291"/>
      <c r="AB101" s="301">
        <f t="shared" si="75"/>
        <v>0</v>
      </c>
      <c r="AC101" s="292"/>
      <c r="AD101" s="291"/>
      <c r="AE101" s="301">
        <f t="shared" si="76"/>
        <v>0</v>
      </c>
      <c r="AF101" s="292"/>
      <c r="AG101" s="308">
        <f t="shared" si="77"/>
        <v>0</v>
      </c>
      <c r="AH101" s="309">
        <f t="shared" si="77"/>
        <v>0</v>
      </c>
      <c r="AI101" s="442">
        <f t="shared" si="77"/>
        <v>0</v>
      </c>
    </row>
    <row r="102" spans="1:38" s="290" customFormat="1" ht="17.25" customHeight="1">
      <c r="A102" s="1261"/>
      <c r="B102" s="1506"/>
      <c r="C102" s="291"/>
      <c r="D102" s="301">
        <f t="shared" si="67"/>
        <v>0</v>
      </c>
      <c r="E102" s="292"/>
      <c r="F102" s="291"/>
      <c r="G102" s="301">
        <f t="shared" si="68"/>
        <v>0</v>
      </c>
      <c r="H102" s="292"/>
      <c r="I102" s="291"/>
      <c r="J102" s="301">
        <f t="shared" si="69"/>
        <v>0</v>
      </c>
      <c r="K102" s="292"/>
      <c r="L102" s="291"/>
      <c r="M102" s="301">
        <f t="shared" si="70"/>
        <v>0</v>
      </c>
      <c r="N102" s="292"/>
      <c r="O102" s="291"/>
      <c r="P102" s="301">
        <f t="shared" si="71"/>
        <v>0</v>
      </c>
      <c r="Q102" s="292"/>
      <c r="R102" s="291"/>
      <c r="S102" s="301">
        <f t="shared" si="72"/>
        <v>0</v>
      </c>
      <c r="T102" s="292"/>
      <c r="U102" s="291"/>
      <c r="V102" s="301">
        <f t="shared" si="73"/>
        <v>0</v>
      </c>
      <c r="W102" s="292"/>
      <c r="X102" s="291"/>
      <c r="Y102" s="301">
        <f t="shared" si="74"/>
        <v>0</v>
      </c>
      <c r="Z102" s="292"/>
      <c r="AA102" s="291"/>
      <c r="AB102" s="301">
        <f t="shared" si="75"/>
        <v>0</v>
      </c>
      <c r="AC102" s="292"/>
      <c r="AD102" s="291"/>
      <c r="AE102" s="301">
        <f t="shared" si="76"/>
        <v>0</v>
      </c>
      <c r="AF102" s="292"/>
      <c r="AG102" s="308">
        <f t="shared" si="77"/>
        <v>0</v>
      </c>
      <c r="AH102" s="309">
        <f t="shared" si="77"/>
        <v>0</v>
      </c>
      <c r="AI102" s="442">
        <f t="shared" si="77"/>
        <v>0</v>
      </c>
    </row>
    <row r="103" spans="1:38" s="290" customFormat="1" ht="15" customHeight="1">
      <c r="A103" s="1261"/>
      <c r="B103" s="1506"/>
      <c r="C103" s="294"/>
      <c r="D103" s="302"/>
      <c r="E103" s="295"/>
      <c r="F103" s="294"/>
      <c r="G103" s="302"/>
      <c r="H103" s="295"/>
      <c r="I103" s="294"/>
      <c r="J103" s="302"/>
      <c r="K103" s="295"/>
      <c r="L103" s="294"/>
      <c r="M103" s="302"/>
      <c r="N103" s="295"/>
      <c r="O103" s="294"/>
      <c r="P103" s="302"/>
      <c r="Q103" s="295"/>
      <c r="R103" s="294"/>
      <c r="S103" s="302"/>
      <c r="T103" s="295"/>
      <c r="U103" s="294"/>
      <c r="V103" s="302"/>
      <c r="W103" s="295"/>
      <c r="X103" s="294"/>
      <c r="Y103" s="302"/>
      <c r="Z103" s="295"/>
      <c r="AA103" s="294"/>
      <c r="AB103" s="302"/>
      <c r="AC103" s="295"/>
      <c r="AD103" s="294"/>
      <c r="AE103" s="302"/>
      <c r="AF103" s="295"/>
      <c r="AG103" s="311"/>
      <c r="AH103" s="312"/>
      <c r="AI103" s="313"/>
    </row>
    <row r="104" spans="1:38" ht="20.149999999999999" customHeight="1">
      <c r="A104" s="1265" t="s">
        <v>311</v>
      </c>
      <c r="B104" s="1508"/>
      <c r="C104" s="304">
        <f>ROUND(SUM(C96:C102),0)</f>
        <v>0</v>
      </c>
      <c r="D104" s="301">
        <f t="shared" ref="D104:AF104" si="78">ROUND(SUM(D96:D102),0)</f>
        <v>0</v>
      </c>
      <c r="E104" s="305">
        <f t="shared" si="78"/>
        <v>0</v>
      </c>
      <c r="F104" s="304">
        <f t="shared" si="78"/>
        <v>0</v>
      </c>
      <c r="G104" s="301">
        <f t="shared" si="78"/>
        <v>0</v>
      </c>
      <c r="H104" s="305">
        <f t="shared" si="78"/>
        <v>0</v>
      </c>
      <c r="I104" s="304">
        <f t="shared" si="78"/>
        <v>0</v>
      </c>
      <c r="J104" s="301">
        <f t="shared" si="78"/>
        <v>0</v>
      </c>
      <c r="K104" s="305">
        <f t="shared" si="78"/>
        <v>0</v>
      </c>
      <c r="L104" s="304">
        <f t="shared" si="78"/>
        <v>0</v>
      </c>
      <c r="M104" s="301">
        <f t="shared" si="78"/>
        <v>0</v>
      </c>
      <c r="N104" s="305">
        <f t="shared" si="78"/>
        <v>0</v>
      </c>
      <c r="O104" s="304">
        <f t="shared" si="78"/>
        <v>0</v>
      </c>
      <c r="P104" s="301">
        <f t="shared" si="78"/>
        <v>0</v>
      </c>
      <c r="Q104" s="305">
        <f t="shared" si="78"/>
        <v>0</v>
      </c>
      <c r="R104" s="304">
        <f t="shared" si="78"/>
        <v>0</v>
      </c>
      <c r="S104" s="301">
        <f t="shared" si="78"/>
        <v>0</v>
      </c>
      <c r="T104" s="305">
        <f t="shared" si="78"/>
        <v>0</v>
      </c>
      <c r="U104" s="304">
        <f t="shared" si="78"/>
        <v>0</v>
      </c>
      <c r="V104" s="301">
        <f t="shared" si="78"/>
        <v>0</v>
      </c>
      <c r="W104" s="305">
        <f t="shared" si="78"/>
        <v>0</v>
      </c>
      <c r="X104" s="304">
        <f t="shared" si="78"/>
        <v>0</v>
      </c>
      <c r="Y104" s="301">
        <f t="shared" si="78"/>
        <v>0</v>
      </c>
      <c r="Z104" s="305">
        <f t="shared" si="78"/>
        <v>0</v>
      </c>
      <c r="AA104" s="304">
        <f t="shared" si="78"/>
        <v>0</v>
      </c>
      <c r="AB104" s="301">
        <f t="shared" si="78"/>
        <v>0</v>
      </c>
      <c r="AC104" s="305">
        <f t="shared" si="78"/>
        <v>0</v>
      </c>
      <c r="AD104" s="304">
        <f t="shared" si="78"/>
        <v>0</v>
      </c>
      <c r="AE104" s="301">
        <f t="shared" si="78"/>
        <v>0</v>
      </c>
      <c r="AF104" s="305">
        <f t="shared" si="78"/>
        <v>0</v>
      </c>
      <c r="AG104" s="308">
        <f t="shared" ref="AG104" si="79">SUM(AG96:AG102)</f>
        <v>0</v>
      </c>
      <c r="AH104" s="309">
        <f>SUM(AH96:AH102)</f>
        <v>0</v>
      </c>
      <c r="AI104" s="310">
        <f t="shared" ref="AI104" si="80">SUM(AI96:AI102)</f>
        <v>0</v>
      </c>
    </row>
    <row r="105" spans="1:38" s="290" customFormat="1" ht="20.149999999999999" customHeight="1">
      <c r="C105" s="296"/>
      <c r="D105"/>
      <c r="E105" s="297"/>
      <c r="F105" s="296"/>
      <c r="G105"/>
      <c r="H105" s="297"/>
      <c r="I105" s="296"/>
      <c r="J105"/>
      <c r="K105" s="297"/>
      <c r="L105" s="296"/>
      <c r="M105"/>
      <c r="N105" s="297"/>
      <c r="O105" s="296"/>
      <c r="P105"/>
      <c r="Q105" s="297"/>
      <c r="R105" s="296"/>
      <c r="S105"/>
      <c r="T105" s="297"/>
      <c r="U105" s="296"/>
      <c r="V105"/>
      <c r="W105" s="297"/>
      <c r="X105" s="296"/>
      <c r="Y105"/>
      <c r="Z105" s="297"/>
      <c r="AA105" s="296"/>
      <c r="AB105"/>
      <c r="AC105" s="297"/>
      <c r="AD105" s="296"/>
      <c r="AE105"/>
      <c r="AF105" s="297"/>
      <c r="AG105" s="16"/>
      <c r="AH105" s="52"/>
      <c r="AI105" s="17"/>
    </row>
    <row r="106" spans="1:38" s="290" customFormat="1" ht="20.149999999999999" customHeight="1" thickBot="1">
      <c r="A106" s="298" t="s">
        <v>312</v>
      </c>
      <c r="B106" s="486"/>
      <c r="C106" s="299"/>
      <c r="D106" s="18"/>
      <c r="E106" s="300"/>
      <c r="F106" s="299"/>
      <c r="G106" s="18"/>
      <c r="H106" s="300"/>
      <c r="I106" s="299"/>
      <c r="J106" s="18"/>
      <c r="K106" s="300"/>
      <c r="L106" s="299"/>
      <c r="M106" s="18"/>
      <c r="N106" s="300"/>
      <c r="O106" s="299"/>
      <c r="P106" s="18"/>
      <c r="Q106" s="300"/>
      <c r="R106" s="299"/>
      <c r="S106" s="18"/>
      <c r="T106" s="300"/>
      <c r="U106" s="299"/>
      <c r="V106" s="18"/>
      <c r="W106" s="300"/>
      <c r="X106" s="299"/>
      <c r="Y106" s="18"/>
      <c r="Z106" s="300"/>
      <c r="AA106" s="299"/>
      <c r="AB106" s="18"/>
      <c r="AC106" s="300"/>
      <c r="AD106" s="299"/>
      <c r="AE106" s="18"/>
      <c r="AF106" s="300"/>
      <c r="AG106" s="19"/>
      <c r="AH106" s="443">
        <f>'Summary (5)'!A72</f>
        <v>0</v>
      </c>
      <c r="AI106" s="444">
        <f>'Summary (5)'!C72</f>
        <v>0</v>
      </c>
    </row>
    <row r="107" spans="1:38">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row>
    <row r="108" spans="1:38">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row>
    <row r="109" spans="1:38">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row>
    <row r="110" spans="1:38">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row>
    <row r="111" spans="1:38">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row>
    <row r="112" spans="1:38">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row>
    <row r="113" spans="1:3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row>
    <row r="114" spans="1:3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row>
    <row r="115" spans="1:3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row>
    <row r="116" spans="1:3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row>
    <row r="117" spans="1:3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row>
    <row r="118" spans="1:3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row>
    <row r="119" spans="1:35">
      <c r="A119" s="290"/>
      <c r="B119" s="290"/>
      <c r="C119" s="290"/>
      <c r="D119" s="293"/>
      <c r="E119" s="293"/>
      <c r="F119" s="293"/>
      <c r="G119" s="293"/>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3"/>
      <c r="AH119" s="293"/>
      <c r="AI119" s="290"/>
    </row>
    <row r="120" spans="1:35" s="216" customFormat="1" ht="15.5">
      <c r="A120" s="364" t="s">
        <v>222</v>
      </c>
      <c r="B120" s="364"/>
      <c r="C120" s="448">
        <f>'Summary (5)'!E86</f>
        <v>0</v>
      </c>
      <c r="D120" s="448">
        <f>'Summary (5)'!F86</f>
        <v>0</v>
      </c>
      <c r="E120" s="448">
        <f>'Summary (5)'!G86</f>
        <v>0</v>
      </c>
      <c r="F120" s="448">
        <f>'Summary (5)'!H86</f>
        <v>0</v>
      </c>
      <c r="G120" s="448">
        <f>'Summary (5)'!I86</f>
        <v>0</v>
      </c>
      <c r="H120" s="448">
        <f>'Summary (5)'!J86</f>
        <v>0</v>
      </c>
      <c r="I120" s="448">
        <f>'Summary (5)'!K86</f>
        <v>0</v>
      </c>
      <c r="J120" s="448">
        <f>'Summary (5)'!L86</f>
        <v>0</v>
      </c>
      <c r="K120" s="448">
        <f>'Summary (5)'!M86</f>
        <v>0</v>
      </c>
      <c r="L120" s="448">
        <f>'Summary (5)'!N86</f>
        <v>0</v>
      </c>
      <c r="M120" s="448">
        <f>'Summary (5)'!O86</f>
        <v>0</v>
      </c>
      <c r="N120" s="448">
        <f>'Summary (5)'!P86</f>
        <v>0</v>
      </c>
      <c r="O120" s="448">
        <f>'Summary (5)'!Q86</f>
        <v>0</v>
      </c>
      <c r="P120" s="448">
        <f>'Summary (5)'!R86</f>
        <v>0</v>
      </c>
      <c r="Q120" s="448">
        <f>'Summary (5)'!S86</f>
        <v>0</v>
      </c>
      <c r="R120" s="448">
        <f>'Summary (5)'!T86</f>
        <v>0</v>
      </c>
      <c r="S120" s="448">
        <f>'Summary (5)'!U86</f>
        <v>0</v>
      </c>
      <c r="T120" s="448">
        <f>'Summary (5)'!V86</f>
        <v>0</v>
      </c>
      <c r="U120" s="448">
        <f>'Summary (5)'!W86</f>
        <v>0</v>
      </c>
      <c r="V120" s="448">
        <f>'Summary (5)'!X86</f>
        <v>0</v>
      </c>
      <c r="W120" s="448">
        <f>'Summary (5)'!Y86</f>
        <v>0</v>
      </c>
      <c r="X120" s="448">
        <f>'Summary (5)'!Z86</f>
        <v>0</v>
      </c>
      <c r="Y120" s="448">
        <f>'Summary (5)'!AA86</f>
        <v>0</v>
      </c>
      <c r="Z120" s="448">
        <f>'Summary (5)'!AB86</f>
        <v>0</v>
      </c>
      <c r="AA120" s="448">
        <f>'Summary (5)'!AC86</f>
        <v>0</v>
      </c>
      <c r="AB120" s="448">
        <f>'Summary (5)'!AD86</f>
        <v>0</v>
      </c>
      <c r="AC120" s="448">
        <f>'Summary (5)'!AE86</f>
        <v>0</v>
      </c>
      <c r="AD120" s="448">
        <f>'Summary (5)'!AF86</f>
        <v>0</v>
      </c>
      <c r="AE120" s="448">
        <f>'Summary (5)'!AG86</f>
        <v>0</v>
      </c>
      <c r="AF120" s="448">
        <f>'Summary (5)'!AH86</f>
        <v>0</v>
      </c>
      <c r="AG120" s="448">
        <f>AE120</f>
        <v>0</v>
      </c>
      <c r="AH120" s="448">
        <f>AF120</f>
        <v>0</v>
      </c>
      <c r="AI120" s="448">
        <f>AG120</f>
        <v>0</v>
      </c>
    </row>
    <row r="121" spans="1:35" s="358" customFormat="1" ht="15.5">
      <c r="A121" s="365" t="s">
        <v>223</v>
      </c>
      <c r="B121" s="365"/>
      <c r="C121" s="449">
        <f>'Summary (5)'!E87</f>
        <v>0</v>
      </c>
      <c r="D121" s="449">
        <f>'Summary (5)'!F87</f>
        <v>0</v>
      </c>
      <c r="E121" s="449">
        <f>'Summary (5)'!G87</f>
        <v>0</v>
      </c>
      <c r="F121" s="449">
        <f>'Summary (5)'!H87</f>
        <v>0</v>
      </c>
      <c r="G121" s="449">
        <f>'Summary (5)'!I87</f>
        <v>0</v>
      </c>
      <c r="H121" s="449">
        <f>'Summary (5)'!J87</f>
        <v>0</v>
      </c>
      <c r="I121" s="449">
        <f>'Summary (5)'!K87</f>
        <v>0</v>
      </c>
      <c r="J121" s="449">
        <f>'Summary (5)'!L87</f>
        <v>0</v>
      </c>
      <c r="K121" s="449">
        <f>'Summary (5)'!M87</f>
        <v>0</v>
      </c>
      <c r="L121" s="449">
        <f>'Summary (5)'!N87</f>
        <v>0</v>
      </c>
      <c r="M121" s="449">
        <f>'Summary (5)'!O87</f>
        <v>0</v>
      </c>
      <c r="N121" s="449">
        <f>'Summary (5)'!P87</f>
        <v>0</v>
      </c>
      <c r="O121" s="449">
        <f>'Summary (5)'!Q87</f>
        <v>0</v>
      </c>
      <c r="P121" s="449">
        <f>'Summary (5)'!R87</f>
        <v>0</v>
      </c>
      <c r="Q121" s="449">
        <f>'Summary (5)'!S87</f>
        <v>0</v>
      </c>
      <c r="R121" s="449">
        <f>'Summary (5)'!T87</f>
        <v>0</v>
      </c>
      <c r="S121" s="449">
        <f>'Summary (5)'!U87</f>
        <v>0</v>
      </c>
      <c r="T121" s="449">
        <f>'Summary (5)'!V87</f>
        <v>0</v>
      </c>
      <c r="U121" s="449">
        <f>'Summary (5)'!W87</f>
        <v>0</v>
      </c>
      <c r="V121" s="449">
        <f>'Summary (5)'!X87</f>
        <v>0</v>
      </c>
      <c r="W121" s="449">
        <f>'Summary (5)'!Y87</f>
        <v>0</v>
      </c>
      <c r="X121" s="449">
        <f>'Summary (5)'!Z87</f>
        <v>0</v>
      </c>
      <c r="Y121" s="449">
        <f>'Summary (5)'!AA87</f>
        <v>0</v>
      </c>
      <c r="Z121" s="449">
        <f>'Summary (5)'!AB87</f>
        <v>0</v>
      </c>
      <c r="AA121" s="449">
        <f>'Summary (5)'!AC87</f>
        <v>0</v>
      </c>
      <c r="AB121" s="449">
        <f>'Summary (5)'!AD87</f>
        <v>0</v>
      </c>
      <c r="AC121" s="449">
        <f>'Summary (5)'!AE87</f>
        <v>0</v>
      </c>
      <c r="AD121" s="449">
        <f>'Summary (5)'!AF87</f>
        <v>0</v>
      </c>
      <c r="AE121" s="449">
        <f>'Summary (5)'!AG87</f>
        <v>0</v>
      </c>
      <c r="AF121" s="449">
        <f>'Summary (5)'!AH87</f>
        <v>0</v>
      </c>
      <c r="AG121" s="449">
        <f>'Summary (5)'!AI87</f>
        <v>0</v>
      </c>
      <c r="AH121" s="449">
        <f>'Summary (5)'!AJ87</f>
        <v>0</v>
      </c>
      <c r="AI121" s="449">
        <f>'Summary (5)'!AK87</f>
        <v>0</v>
      </c>
    </row>
    <row r="122" spans="1:35" s="358" customFormat="1" ht="15.5">
      <c r="A122" s="365" t="s">
        <v>224</v>
      </c>
      <c r="B122" s="365"/>
      <c r="C122" s="449">
        <f>'Summary (5)'!E88</f>
        <v>0</v>
      </c>
      <c r="D122" s="449">
        <f>'Summary (5)'!F88</f>
        <v>0</v>
      </c>
      <c r="E122" s="449">
        <f>'Summary (5)'!G88</f>
        <v>0</v>
      </c>
      <c r="F122" s="449">
        <f>'Summary (5)'!H88</f>
        <v>0</v>
      </c>
      <c r="G122" s="449">
        <f>'Summary (5)'!I88</f>
        <v>0</v>
      </c>
      <c r="H122" s="449">
        <f>'Summary (5)'!J88</f>
        <v>0</v>
      </c>
      <c r="I122" s="449">
        <f>'Summary (5)'!K88</f>
        <v>0</v>
      </c>
      <c r="J122" s="449">
        <f>'Summary (5)'!L88</f>
        <v>0</v>
      </c>
      <c r="K122" s="449">
        <f>'Summary (5)'!M88</f>
        <v>0</v>
      </c>
      <c r="L122" s="449">
        <f>'Summary (5)'!N88</f>
        <v>0</v>
      </c>
      <c r="M122" s="449">
        <f>'Summary (5)'!O88</f>
        <v>0</v>
      </c>
      <c r="N122" s="449">
        <f>'Summary (5)'!P88</f>
        <v>0</v>
      </c>
      <c r="O122" s="449">
        <f>'Summary (5)'!Q88</f>
        <v>0</v>
      </c>
      <c r="P122" s="449">
        <f>'Summary (5)'!R88</f>
        <v>0</v>
      </c>
      <c r="Q122" s="449">
        <f>'Summary (5)'!S88</f>
        <v>0</v>
      </c>
      <c r="R122" s="449">
        <f>'Summary (5)'!T88</f>
        <v>0</v>
      </c>
      <c r="S122" s="449">
        <f>'Summary (5)'!U88</f>
        <v>0</v>
      </c>
      <c r="T122" s="449">
        <f>'Summary (5)'!V88</f>
        <v>0</v>
      </c>
      <c r="U122" s="449">
        <f>'Summary (5)'!W88</f>
        <v>0</v>
      </c>
      <c r="V122" s="449">
        <f>'Summary (5)'!X88</f>
        <v>0</v>
      </c>
      <c r="W122" s="449">
        <f>'Summary (5)'!Y88</f>
        <v>0</v>
      </c>
      <c r="X122" s="449">
        <f>'Summary (5)'!Z88</f>
        <v>0</v>
      </c>
      <c r="Y122" s="449">
        <f>'Summary (5)'!AA88</f>
        <v>0</v>
      </c>
      <c r="Z122" s="449">
        <f>'Summary (5)'!AB88</f>
        <v>0</v>
      </c>
      <c r="AA122" s="449">
        <f>'Summary (5)'!AC88</f>
        <v>0</v>
      </c>
      <c r="AB122" s="449">
        <f>'Summary (5)'!AD88</f>
        <v>0</v>
      </c>
      <c r="AC122" s="449">
        <f>'Summary (5)'!AE88</f>
        <v>0</v>
      </c>
      <c r="AD122" s="449">
        <f>'Summary (5)'!AF88</f>
        <v>0</v>
      </c>
      <c r="AE122" s="449">
        <f>'Summary (5)'!AG88</f>
        <v>0</v>
      </c>
      <c r="AF122" s="449">
        <f>'Summary (5)'!AH88</f>
        <v>0</v>
      </c>
      <c r="AG122" s="449">
        <f>'Summary (5)'!AI88</f>
        <v>0</v>
      </c>
      <c r="AH122" s="449">
        <f>'Summary (5)'!AJ88</f>
        <v>0</v>
      </c>
      <c r="AI122" s="449">
        <f>'Summary (5)'!AK88</f>
        <v>0</v>
      </c>
    </row>
    <row r="123" spans="1:35" s="216" customFormat="1" ht="15.5">
      <c r="A123" s="364" t="s">
        <v>211</v>
      </c>
      <c r="B123" s="364"/>
      <c r="C123" s="449">
        <f>'Summary (5)'!E89</f>
        <v>0</v>
      </c>
      <c r="D123" s="449">
        <f>'Summary (5)'!F89</f>
        <v>0</v>
      </c>
      <c r="E123" s="449">
        <f>'Summary (5)'!G89</f>
        <v>0</v>
      </c>
      <c r="F123" s="449">
        <f>'Summary (5)'!H89</f>
        <v>0</v>
      </c>
      <c r="G123" s="449">
        <f>'Summary (5)'!I89</f>
        <v>0</v>
      </c>
      <c r="H123" s="449">
        <f>'Summary (5)'!J89</f>
        <v>0</v>
      </c>
      <c r="I123" s="449">
        <f>'Summary (5)'!K89</f>
        <v>0</v>
      </c>
      <c r="J123" s="449">
        <f>'Summary (5)'!L89</f>
        <v>0</v>
      </c>
      <c r="K123" s="449">
        <f>'Summary (5)'!M89</f>
        <v>0</v>
      </c>
      <c r="L123" s="449">
        <f>'Summary (5)'!N89</f>
        <v>0</v>
      </c>
      <c r="M123" s="449">
        <f>'Summary (5)'!O89</f>
        <v>0</v>
      </c>
      <c r="N123" s="449">
        <f>'Summary (5)'!P89</f>
        <v>0</v>
      </c>
      <c r="O123" s="449">
        <f>'Summary (5)'!Q89</f>
        <v>0</v>
      </c>
      <c r="P123" s="449">
        <f>'Summary (5)'!R89</f>
        <v>0</v>
      </c>
      <c r="Q123" s="449">
        <f>'Summary (5)'!S89</f>
        <v>0</v>
      </c>
      <c r="R123" s="449">
        <f>'Summary (5)'!T89</f>
        <v>0</v>
      </c>
      <c r="S123" s="449">
        <f>'Summary (5)'!U89</f>
        <v>0</v>
      </c>
      <c r="T123" s="449">
        <f>'Summary (5)'!V89</f>
        <v>0</v>
      </c>
      <c r="U123" s="449">
        <f>'Summary (5)'!W89</f>
        <v>0</v>
      </c>
      <c r="V123" s="449">
        <f>'Summary (5)'!X89</f>
        <v>0</v>
      </c>
      <c r="W123" s="449">
        <f>'Summary (5)'!Y89</f>
        <v>0</v>
      </c>
      <c r="X123" s="449">
        <f>'Summary (5)'!Z89</f>
        <v>0</v>
      </c>
      <c r="Y123" s="449">
        <f>'Summary (5)'!AA89</f>
        <v>0</v>
      </c>
      <c r="Z123" s="449">
        <f>'Summary (5)'!AB89</f>
        <v>0</v>
      </c>
      <c r="AA123" s="449">
        <f>'Summary (5)'!AC89</f>
        <v>0</v>
      </c>
      <c r="AB123" s="449">
        <f>'Summary (5)'!AD89</f>
        <v>0</v>
      </c>
      <c r="AC123" s="449">
        <f>'Summary (5)'!AE89</f>
        <v>0</v>
      </c>
      <c r="AD123" s="449">
        <f>'Summary (5)'!AF89</f>
        <v>0</v>
      </c>
      <c r="AE123" s="449">
        <f>'Summary (5)'!AG89</f>
        <v>0</v>
      </c>
      <c r="AF123" s="449">
        <f>'Summary (5)'!AH89</f>
        <v>0</v>
      </c>
      <c r="AG123" s="449">
        <f>'Summary (5)'!AI89</f>
        <v>0</v>
      </c>
      <c r="AH123" s="449">
        <f>'Summary (5)'!AJ89</f>
        <v>0</v>
      </c>
      <c r="AI123" s="449">
        <f>'Summary (5)'!AK89</f>
        <v>0</v>
      </c>
    </row>
    <row r="124" spans="1:35" s="216" customFormat="1" ht="15.5">
      <c r="A124" s="366" t="s">
        <v>225</v>
      </c>
      <c r="B124" s="366"/>
      <c r="C124" s="450">
        <f>'Summary (5)'!E90</f>
        <v>0</v>
      </c>
      <c r="D124" s="450">
        <f>'Summary (5)'!F90</f>
        <v>0</v>
      </c>
      <c r="E124" s="450">
        <f>'Summary (5)'!G90</f>
        <v>0</v>
      </c>
      <c r="F124" s="450">
        <f>'Summary (5)'!H90</f>
        <v>0</v>
      </c>
      <c r="G124" s="450">
        <f>'Summary (5)'!I90</f>
        <v>0</v>
      </c>
      <c r="H124" s="450">
        <f>'Summary (5)'!J90</f>
        <v>0</v>
      </c>
      <c r="I124" s="450">
        <f>'Summary (5)'!K90</f>
        <v>0</v>
      </c>
      <c r="J124" s="450">
        <f>'Summary (5)'!L90</f>
        <v>0</v>
      </c>
      <c r="K124" s="450">
        <f>'Summary (5)'!M90</f>
        <v>0</v>
      </c>
      <c r="L124" s="450">
        <f>'Summary (5)'!N90</f>
        <v>0</v>
      </c>
      <c r="M124" s="450">
        <f>'Summary (5)'!O90</f>
        <v>0</v>
      </c>
      <c r="N124" s="450">
        <f>'Summary (5)'!P90</f>
        <v>0</v>
      </c>
      <c r="O124" s="450">
        <f>'Summary (5)'!Q90</f>
        <v>0</v>
      </c>
      <c r="P124" s="450">
        <f>'Summary (5)'!R90</f>
        <v>0</v>
      </c>
      <c r="Q124" s="450">
        <f>'Summary (5)'!S90</f>
        <v>0</v>
      </c>
      <c r="R124" s="450">
        <f>'Summary (5)'!T90</f>
        <v>0</v>
      </c>
      <c r="S124" s="450">
        <f>'Summary (5)'!U90</f>
        <v>0</v>
      </c>
      <c r="T124" s="450">
        <f>'Summary (5)'!V90</f>
        <v>0</v>
      </c>
      <c r="U124" s="450">
        <f>'Summary (5)'!W90</f>
        <v>0</v>
      </c>
      <c r="V124" s="450">
        <f>'Summary (5)'!X90</f>
        <v>0</v>
      </c>
      <c r="W124" s="450">
        <f>'Summary (5)'!Y90</f>
        <v>0</v>
      </c>
      <c r="X124" s="450">
        <f>'Summary (5)'!Z90</f>
        <v>0</v>
      </c>
      <c r="Y124" s="450">
        <f>'Summary (5)'!AA90</f>
        <v>0</v>
      </c>
      <c r="Z124" s="450">
        <f>'Summary (5)'!AB90</f>
        <v>0</v>
      </c>
      <c r="AA124" s="450">
        <f>'Summary (5)'!AC90</f>
        <v>0</v>
      </c>
      <c r="AB124" s="450">
        <f>'Summary (5)'!AD90</f>
        <v>0</v>
      </c>
      <c r="AC124" s="450">
        <f>'Summary (5)'!AE90</f>
        <v>0</v>
      </c>
      <c r="AD124" s="450">
        <f>'Summary (5)'!AF90</f>
        <v>0</v>
      </c>
      <c r="AE124" s="450">
        <f>'Summary (5)'!AG90</f>
        <v>0</v>
      </c>
      <c r="AF124" s="450">
        <f>'Summary (5)'!AH90</f>
        <v>0</v>
      </c>
    </row>
    <row r="125" spans="1:35" s="401" customFormat="1">
      <c r="A125" s="400" t="s">
        <v>313</v>
      </c>
      <c r="B125" s="400"/>
      <c r="C125" s="402">
        <f>'Summary (5)'!E26</f>
        <v>0</v>
      </c>
      <c r="D125" s="402">
        <f>'Summary (5)'!F26</f>
        <v>0</v>
      </c>
      <c r="E125" s="402">
        <f>'Summary (5)'!G26</f>
        <v>0</v>
      </c>
      <c r="F125" s="402">
        <f>'Summary (5)'!H26</f>
        <v>0</v>
      </c>
      <c r="G125" s="402">
        <f>'Summary (5)'!I26</f>
        <v>0</v>
      </c>
      <c r="H125" s="402">
        <f>'Summary (5)'!J26</f>
        <v>0</v>
      </c>
      <c r="I125" s="402">
        <f>'Summary (5)'!K26</f>
        <v>0</v>
      </c>
      <c r="J125" s="402">
        <f>'Summary (5)'!L26</f>
        <v>0</v>
      </c>
      <c r="K125" s="402">
        <f>'Summary (5)'!M26</f>
        <v>0</v>
      </c>
      <c r="L125" s="402">
        <f>'Summary (5)'!N26</f>
        <v>0</v>
      </c>
      <c r="M125" s="402">
        <f>'Summary (5)'!O26</f>
        <v>0</v>
      </c>
      <c r="N125" s="402">
        <f>'Summary (5)'!P26</f>
        <v>0</v>
      </c>
      <c r="O125" s="402">
        <f>'Summary (5)'!Q26</f>
        <v>0</v>
      </c>
      <c r="P125" s="402">
        <f>'Summary (5)'!R26</f>
        <v>0</v>
      </c>
      <c r="Q125" s="402">
        <f>'Summary (5)'!S26</f>
        <v>0</v>
      </c>
      <c r="R125" s="402">
        <f>'Summary (5)'!T26</f>
        <v>0</v>
      </c>
      <c r="S125" s="402">
        <f>'Summary (5)'!U26</f>
        <v>0</v>
      </c>
      <c r="T125" s="402">
        <f>'Summary (5)'!V26</f>
        <v>0</v>
      </c>
      <c r="U125" s="402">
        <f>'Summary (5)'!W26</f>
        <v>0</v>
      </c>
      <c r="V125" s="402">
        <f>'Summary (5)'!X26</f>
        <v>0</v>
      </c>
      <c r="W125" s="402">
        <f>'Summary (5)'!Y26</f>
        <v>0</v>
      </c>
      <c r="X125" s="402">
        <f>'Summary (5)'!Z26</f>
        <v>0</v>
      </c>
      <c r="Y125" s="402">
        <f>'Summary (5)'!AA26</f>
        <v>0</v>
      </c>
      <c r="Z125" s="402">
        <f>'Summary (5)'!AB26</f>
        <v>0</v>
      </c>
      <c r="AA125" s="402">
        <f>'Summary (5)'!AC26</f>
        <v>0</v>
      </c>
      <c r="AB125" s="402">
        <f>'Summary (5)'!AD26</f>
        <v>0</v>
      </c>
      <c r="AC125" s="402">
        <f>'Summary (5)'!AE26</f>
        <v>0</v>
      </c>
      <c r="AD125" s="402">
        <f>'Summary (5)'!AF26</f>
        <v>0</v>
      </c>
      <c r="AE125" s="402">
        <f>'Summary (5)'!AG26</f>
        <v>0</v>
      </c>
      <c r="AF125" s="402">
        <f>'Summary (5)'!AH26</f>
        <v>0</v>
      </c>
      <c r="AG125" s="399"/>
      <c r="AH125" s="399"/>
      <c r="AI125" s="399"/>
    </row>
  </sheetData>
  <sheetProtection formatCells="0" formatColumns="0" formatRows="0" insertHyperlinks="0" sort="0" autoFilter="0" pivotTables="0"/>
  <mergeCells count="112">
    <mergeCell ref="R8:T8"/>
    <mergeCell ref="U8:W8"/>
    <mergeCell ref="X8:Z8"/>
    <mergeCell ref="AA8:AC8"/>
    <mergeCell ref="AD8:AF8"/>
    <mergeCell ref="C8:E8"/>
    <mergeCell ref="F8:H8"/>
    <mergeCell ref="I8:K8"/>
    <mergeCell ref="L8:N8"/>
    <mergeCell ref="O8:Q8"/>
    <mergeCell ref="A76:B76"/>
    <mergeCell ref="A77:B77"/>
    <mergeCell ref="A78:B78"/>
    <mergeCell ref="A79:B79"/>
    <mergeCell ref="A80:B80"/>
    <mergeCell ref="A71:B71"/>
    <mergeCell ref="A72:B72"/>
    <mergeCell ref="A73:B73"/>
    <mergeCell ref="A74:B74"/>
    <mergeCell ref="A75:B75"/>
    <mergeCell ref="A81:B81"/>
    <mergeCell ref="A100:B100"/>
    <mergeCell ref="A87:B87"/>
    <mergeCell ref="A88:B88"/>
    <mergeCell ref="A89:B89"/>
    <mergeCell ref="A90:B90"/>
    <mergeCell ref="A91:B91"/>
    <mergeCell ref="A82:B82"/>
    <mergeCell ref="A83:B83"/>
    <mergeCell ref="A84:B84"/>
    <mergeCell ref="A85:B85"/>
    <mergeCell ref="A86:B86"/>
    <mergeCell ref="A101:B101"/>
    <mergeCell ref="A102:B102"/>
    <mergeCell ref="A103:B103"/>
    <mergeCell ref="A104:B104"/>
    <mergeCell ref="A92:B92"/>
    <mergeCell ref="A96:B96"/>
    <mergeCell ref="A97:B97"/>
    <mergeCell ref="A98:B98"/>
    <mergeCell ref="A99:B99"/>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43:B43"/>
    <mergeCell ref="A44:B44"/>
    <mergeCell ref="A45:B45"/>
    <mergeCell ref="A46:B46"/>
    <mergeCell ref="A47:B4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23:B23"/>
    <mergeCell ref="A24:B24"/>
    <mergeCell ref="A25:B25"/>
    <mergeCell ref="A26:B26"/>
    <mergeCell ref="A27:B27"/>
    <mergeCell ref="A18:B18"/>
    <mergeCell ref="A19:B19"/>
    <mergeCell ref="A20:B20"/>
    <mergeCell ref="A21:B21"/>
    <mergeCell ref="A22:B2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s>
  <conditionalFormatting sqref="C14:AF81">
    <cfRule type="expression" dxfId="150" priority="3">
      <formula>$A14=""</formula>
    </cfRule>
  </conditionalFormatting>
  <conditionalFormatting sqref="C14:AF106">
    <cfRule type="expression" dxfId="149" priority="2">
      <formula>C$123&gt;C$122</formula>
    </cfRule>
  </conditionalFormatting>
  <conditionalFormatting sqref="C82:AF102">
    <cfRule type="expression" dxfId="148"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147" priority="16">
      <formula>LEN(TRIM(E14))=0</formula>
    </cfRule>
  </conditionalFormatting>
  <conditionalFormatting sqref="F91">
    <cfRule type="containsBlanks" dxfId="146" priority="12">
      <formula>LEN(TRIM(F91))=0</formula>
    </cfRule>
  </conditionalFormatting>
  <conditionalFormatting sqref="I91">
    <cfRule type="containsBlanks" dxfId="145" priority="11">
      <formula>LEN(TRIM(I91))=0</formula>
    </cfRule>
  </conditionalFormatting>
  <conditionalFormatting sqref="L91">
    <cfRule type="containsBlanks" dxfId="144" priority="10">
      <formula>LEN(TRIM(L91))=0</formula>
    </cfRule>
  </conditionalFormatting>
  <conditionalFormatting sqref="O91">
    <cfRule type="containsBlanks" dxfId="143" priority="9">
      <formula>LEN(TRIM(O91))=0</formula>
    </cfRule>
  </conditionalFormatting>
  <conditionalFormatting sqref="R91">
    <cfRule type="containsBlanks" dxfId="142" priority="8">
      <formula>LEN(TRIM(R91))=0</formula>
    </cfRule>
  </conditionalFormatting>
  <conditionalFormatting sqref="U91">
    <cfRule type="containsBlanks" dxfId="141" priority="7">
      <formula>LEN(TRIM(U91))=0</formula>
    </cfRule>
  </conditionalFormatting>
  <conditionalFormatting sqref="X91">
    <cfRule type="containsBlanks" dxfId="140" priority="6">
      <formula>LEN(TRIM(X91))=0</formula>
    </cfRule>
  </conditionalFormatting>
  <conditionalFormatting sqref="AA91">
    <cfRule type="containsBlanks" dxfId="139" priority="5">
      <formula>LEN(TRIM(AA91))=0</formula>
    </cfRule>
  </conditionalFormatting>
  <conditionalFormatting sqref="AD91">
    <cfRule type="containsBlanks" dxfId="138" priority="4">
      <formula>LEN(TRIM(AD91))=0</formula>
    </cfRule>
  </conditionalFormatting>
  <dataValidations disablePrompts="1" count="1">
    <dataValidation type="whole" allowBlank="1" showInputMessage="1" showErrorMessage="1" sqref="AC57:AC66 Z57:Z66 W57:W66 T57:T66 Q57:Q66 N57:N66 K57:K66 H57:H66 E57:E66 AF57:AF66" xr:uid="{D4213E45-BCE7-4B3B-8FC8-38D5964EEE86}">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B5AD01DE-9652-4519-9579-207E2C38EE42}">
            <xm:f>C$120&gt;'Summary - ML &amp; PM'!$D$5</xm:f>
            <x14:dxf>
              <fill>
                <patternFill>
                  <bgColor theme="0" tint="-0.499984740745262"/>
                </patternFill>
              </fill>
            </x14:dxf>
          </x14:cfRule>
          <xm:sqref>C9:AF106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pageSetUpPr fitToPage="1"/>
  </sheetPr>
  <dimension ref="A1:J208"/>
  <sheetViews>
    <sheetView showZeros="0" zoomScale="115" zoomScaleNormal="115" workbookViewId="0">
      <pane ySplit="2" topLeftCell="A130" activePane="bottomLeft" state="frozen"/>
      <selection activeCell="C9" sqref="C9:I9"/>
      <selection pane="bottomLeft" activeCell="C9" sqref="C9:I9"/>
    </sheetView>
  </sheetViews>
  <sheetFormatPr defaultColWidth="10.81640625" defaultRowHeight="12.5"/>
  <cols>
    <col min="1" max="1" width="31.7265625" style="8" customWidth="1"/>
    <col min="2" max="2" width="10.7265625" style="8" customWidth="1"/>
    <col min="3" max="3" width="11.26953125" style="166" customWidth="1"/>
    <col min="4" max="4" width="67.7265625" style="4" customWidth="1"/>
    <col min="5" max="5" width="26.7265625" style="8" customWidth="1"/>
    <col min="6" max="6" width="20.7265625" style="8" customWidth="1"/>
    <col min="7" max="7" width="16" style="566" customWidth="1"/>
    <col min="8" max="8" width="20.54296875" style="566" customWidth="1"/>
    <col min="9" max="9" width="20.54296875" style="8" customWidth="1"/>
    <col min="10" max="10" width="19.7265625" style="8" customWidth="1"/>
    <col min="11" max="16384" width="10.81640625" style="8"/>
  </cols>
  <sheetData>
    <row r="1" spans="1:10" ht="13.5" thickBot="1">
      <c r="A1" s="9" t="s">
        <v>314</v>
      </c>
      <c r="B1" s="1561" t="s">
        <v>315</v>
      </c>
      <c r="C1" s="1561"/>
      <c r="I1" s="548" t="s">
        <v>316</v>
      </c>
      <c r="J1" s="549" t="s">
        <v>317</v>
      </c>
    </row>
    <row r="2" spans="1:10" ht="27.75" customHeight="1" thickBot="1">
      <c r="A2" s="209">
        <f>'Summary (5)'!B12</f>
        <v>0</v>
      </c>
      <c r="B2" s="1562"/>
      <c r="C2" s="1563"/>
      <c r="D2" s="531"/>
      <c r="F2" s="193"/>
      <c r="I2" s="550" t="str">
        <f>IFERROR(VLOOKUP(B2,'Dropdown Lists'!F:G,2,FALSE), "auto-populate")</f>
        <v>auto-populate</v>
      </c>
      <c r="J2" s="551" t="str">
        <f>IFERROR(VLOOKUP(B2,'Dropdown Lists'!F:H,3,FALSE),"auto-populate")</f>
        <v>auto-populate</v>
      </c>
    </row>
    <row r="3" spans="1:10" s="4" customFormat="1" ht="39">
      <c r="A3" s="580" t="s">
        <v>318</v>
      </c>
      <c r="B3" s="197" t="s">
        <v>283</v>
      </c>
      <c r="C3" s="198" t="s">
        <v>284</v>
      </c>
      <c r="D3" s="197" t="s">
        <v>319</v>
      </c>
      <c r="E3" s="197" t="s">
        <v>320</v>
      </c>
      <c r="F3" s="529" t="s">
        <v>321</v>
      </c>
      <c r="G3" s="567"/>
      <c r="H3" s="567"/>
      <c r="I3" s="14"/>
    </row>
    <row r="4" spans="1:10">
      <c r="A4" s="753">
        <f>'Salary Detail (5)'!A15</f>
        <v>0</v>
      </c>
      <c r="B4" s="6" t="e" cm="1">
        <f t="array" ref="B4">INDEX('Salary Detail (5)'!$C15:$BT15,0,MATCH(1,('Salary Detail (5)'!$C$14:$BT$14='Budget Narrative (5)'!$B$3)*('Salary Detail (5)'!$C$75:$BT$75='Budget Narrative (5)'!$I$2),0))</f>
        <v>#N/A</v>
      </c>
      <c r="C4" s="180" t="e">
        <f t="array" ref="C4">INDEX('Salary Detail (5)'!$C15:$BT15,0,MATCH(1,('Salary Detail (5)'!$C$13:$BT$13="New")*('Salary Detail (5)'!$C$75:$BT$75='Budget Narrative (5)'!$I$2),0))</f>
        <v>#N/A</v>
      </c>
      <c r="D4" s="519"/>
      <c r="E4" s="519"/>
      <c r="F4" s="530"/>
      <c r="I4" s="7"/>
      <c r="J4" s="14"/>
    </row>
    <row r="5" spans="1:10">
      <c r="A5" s="753">
        <f>'Salary Detail (5)'!A16</f>
        <v>0</v>
      </c>
      <c r="B5" s="6" t="e">
        <f t="array" ref="B5">INDEX('Salary Detail (5)'!$C16:$BT16,0,MATCH(1,('Salary Detail (5)'!$C$14:$BT$14='Budget Narrative (5)'!$B$3)*('Salary Detail (5)'!$C$75:$BT$75='Budget Narrative (5)'!$I$2),0))</f>
        <v>#N/A</v>
      </c>
      <c r="C5" s="180" t="e">
        <f t="array" ref="C5">INDEX('Salary Detail (5)'!$C16:$BT16,0,MATCH(1,('Salary Detail (5)'!$C$13:$BT$13="New")*('Salary Detail (5)'!$C$75:$BT$75='Budget Narrative (5)'!$I$2),0))</f>
        <v>#N/A</v>
      </c>
      <c r="D5" s="519"/>
      <c r="E5" s="10"/>
      <c r="F5" s="530"/>
      <c r="I5" s="194"/>
      <c r="J5" s="14"/>
    </row>
    <row r="6" spans="1:10">
      <c r="A6" s="753">
        <f>'Salary Detail (5)'!A17</f>
        <v>0</v>
      </c>
      <c r="B6" s="6" t="e">
        <f t="array" ref="B6">INDEX('Salary Detail (5)'!$C17:$BT17,0,MATCH(1,('Salary Detail (5)'!$C$14:$BT$14='Budget Narrative (5)'!$B$3)*('Salary Detail (5)'!$C$75:$BT$75='Budget Narrative (5)'!$I$2),0))</f>
        <v>#N/A</v>
      </c>
      <c r="C6" s="180" t="e">
        <f t="array" ref="C6">INDEX('Salary Detail (5)'!$C17:$BT17,0,MATCH(1,('Salary Detail (5)'!$C$13:$BT$13="New")*('Salary Detail (5)'!$C$75:$BT$75='Budget Narrative (5)'!$I$2),0))</f>
        <v>#N/A</v>
      </c>
      <c r="D6" s="519"/>
      <c r="E6" s="10"/>
      <c r="F6" s="530"/>
      <c r="I6" s="195"/>
      <c r="J6" s="14"/>
    </row>
    <row r="7" spans="1:10">
      <c r="A7" s="753">
        <f>'Salary Detail (5)'!A18</f>
        <v>0</v>
      </c>
      <c r="B7" s="6" t="e">
        <f t="array" ref="B7">INDEX('Salary Detail (5)'!$C18:$BT18,0,MATCH(1,('Salary Detail (5)'!$C$14:$BT$14='Budget Narrative (5)'!$B$3)*('Salary Detail (5)'!$C$75:$BT$75='Budget Narrative (5)'!$I$2),0))</f>
        <v>#N/A</v>
      </c>
      <c r="C7" s="180" t="e">
        <f t="array" ref="C7">INDEX('Salary Detail (5)'!$C18:$BT18,0,MATCH(1,('Salary Detail (5)'!$C$13:$BT$13="New")*('Salary Detail (5)'!$C$75:$BT$75='Budget Narrative (5)'!$I$2),0))</f>
        <v>#N/A</v>
      </c>
      <c r="D7" s="519"/>
      <c r="E7" s="10"/>
      <c r="F7" s="530"/>
      <c r="I7" s="7"/>
      <c r="J7" s="14"/>
    </row>
    <row r="8" spans="1:10">
      <c r="A8" s="753">
        <f>'Salary Detail (5)'!A19</f>
        <v>0</v>
      </c>
      <c r="B8" s="6" t="e">
        <f t="array" ref="B8">INDEX('Salary Detail (5)'!$C19:$BT19,0,MATCH(1,('Salary Detail (5)'!$C$14:$BT$14='Budget Narrative (5)'!$B$3)*('Salary Detail (5)'!$C$75:$BT$75='Budget Narrative (5)'!$I$2),0))</f>
        <v>#N/A</v>
      </c>
      <c r="C8" s="180" t="e">
        <f t="array" ref="C8">INDEX('Salary Detail (5)'!$C19:$BT19,0,MATCH(1,('Salary Detail (5)'!$C$13:$BT$13="New")*('Salary Detail (5)'!$C$75:$BT$75='Budget Narrative (5)'!$I$2),0))</f>
        <v>#N/A</v>
      </c>
      <c r="D8" s="519"/>
      <c r="E8" s="10"/>
      <c r="F8" s="530"/>
      <c r="I8" s="7"/>
      <c r="J8" s="14"/>
    </row>
    <row r="9" spans="1:10">
      <c r="A9" s="753">
        <f>'Salary Detail (5)'!A20</f>
        <v>0</v>
      </c>
      <c r="B9" s="6" t="e">
        <f t="array" ref="B9">INDEX('Salary Detail (5)'!$C20:$BT20,0,MATCH(1,('Salary Detail (5)'!$C$14:$BT$14='Budget Narrative (5)'!$B$3)*('Salary Detail (5)'!$C$75:$BT$75='Budget Narrative (5)'!$I$2),0))</f>
        <v>#N/A</v>
      </c>
      <c r="C9" s="180" t="e">
        <f t="array" ref="C9">INDEX('Salary Detail (5)'!$C20:$BT20,0,MATCH(1,('Salary Detail (5)'!$C$13:$BT$13="New")*('Salary Detail (5)'!$C$75:$BT$75='Budget Narrative (5)'!$I$2),0))</f>
        <v>#N/A</v>
      </c>
      <c r="D9" s="519"/>
      <c r="E9" s="10"/>
      <c r="F9" s="530"/>
      <c r="I9" s="7"/>
      <c r="J9" s="14"/>
    </row>
    <row r="10" spans="1:10">
      <c r="A10" s="753">
        <f>'Salary Detail (5)'!A21</f>
        <v>0</v>
      </c>
      <c r="B10" s="6" t="e">
        <f t="array" ref="B10">INDEX('Salary Detail (5)'!$C21:$BT21,0,MATCH(1,('Salary Detail (5)'!$C$14:$BT$14='Budget Narrative (5)'!$B$3)*('Salary Detail (5)'!$C$75:$BT$75='Budget Narrative (5)'!$I$2),0))</f>
        <v>#N/A</v>
      </c>
      <c r="C10" s="180" t="e">
        <f t="array" ref="C10">INDEX('Salary Detail (5)'!$C21:$BT21,0,MATCH(1,('Salary Detail (5)'!$C$13:$BT$13="New")*('Salary Detail (5)'!$C$75:$BT$75='Budget Narrative (5)'!$I$2),0))</f>
        <v>#N/A</v>
      </c>
      <c r="D10" s="519"/>
      <c r="E10" s="10"/>
      <c r="F10" s="530"/>
      <c r="I10" s="7"/>
      <c r="J10" s="14"/>
    </row>
    <row r="11" spans="1:10">
      <c r="A11" s="753">
        <f>'Salary Detail (5)'!A22</f>
        <v>0</v>
      </c>
      <c r="B11" s="6" t="e">
        <f t="array" ref="B11">INDEX('Salary Detail (5)'!$C22:$BT22,0,MATCH(1,('Salary Detail (5)'!$C$14:$BT$14='Budget Narrative (5)'!$B$3)*('Salary Detail (5)'!$C$75:$BT$75='Budget Narrative (5)'!$I$2),0))</f>
        <v>#N/A</v>
      </c>
      <c r="C11" s="180" t="e">
        <f t="array" ref="C11">INDEX('Salary Detail (5)'!$C22:$BT22,0,MATCH(1,('Salary Detail (5)'!$C$13:$BT$13="New")*('Salary Detail (5)'!$C$75:$BT$75='Budget Narrative (5)'!$I$2),0))</f>
        <v>#N/A</v>
      </c>
      <c r="D11" s="519"/>
      <c r="E11" s="10"/>
      <c r="F11" s="530"/>
      <c r="I11" s="7"/>
      <c r="J11" s="14"/>
    </row>
    <row r="12" spans="1:10">
      <c r="A12" s="753">
        <f>'Salary Detail (5)'!A23</f>
        <v>0</v>
      </c>
      <c r="B12" s="6" t="e">
        <f t="array" ref="B12">INDEX('Salary Detail (5)'!$C23:$BT23,0,MATCH(1,('Salary Detail (5)'!$C$14:$BT$14='Budget Narrative (5)'!$B$3)*('Salary Detail (5)'!$C$75:$BT$75='Budget Narrative (5)'!$I$2),0))</f>
        <v>#N/A</v>
      </c>
      <c r="C12" s="180" t="e">
        <f t="array" ref="C12">INDEX('Salary Detail (5)'!$C23:$BT23,0,MATCH(1,('Salary Detail (5)'!$C$13:$BT$13="New")*('Salary Detail (5)'!$C$75:$BT$75='Budget Narrative (5)'!$I$2),0))</f>
        <v>#N/A</v>
      </c>
      <c r="D12" s="519"/>
      <c r="E12" s="10"/>
      <c r="F12" s="530"/>
      <c r="I12" s="7"/>
      <c r="J12" s="14"/>
    </row>
    <row r="13" spans="1:10">
      <c r="A13" s="753">
        <f>'Salary Detail (5)'!A24</f>
        <v>0</v>
      </c>
      <c r="B13" s="6" t="e">
        <f t="array" ref="B13">INDEX('Salary Detail (5)'!$C24:$BT24,0,MATCH(1,('Salary Detail (5)'!$C$14:$BT$14='Budget Narrative (5)'!$B$3)*('Salary Detail (5)'!$C$75:$BT$75='Budget Narrative (5)'!$I$2),0))</f>
        <v>#N/A</v>
      </c>
      <c r="C13" s="180" t="e">
        <f t="array" ref="C13">INDEX('Salary Detail (5)'!$C24:$BT24,0,MATCH(1,('Salary Detail (5)'!$C$13:$BT$13="New")*('Salary Detail (5)'!$C$75:$BT$75='Budget Narrative (5)'!$I$2),0))</f>
        <v>#N/A</v>
      </c>
      <c r="D13" s="519"/>
      <c r="E13" s="10"/>
      <c r="F13" s="530"/>
      <c r="I13" s="7"/>
      <c r="J13" s="14"/>
    </row>
    <row r="14" spans="1:10">
      <c r="A14" s="753">
        <f>'Salary Detail (5)'!A25</f>
        <v>0</v>
      </c>
      <c r="B14" s="6" t="e">
        <f t="array" ref="B14">INDEX('Salary Detail (5)'!$C25:$BT25,0,MATCH(1,('Salary Detail (5)'!$C$14:$BT$14='Budget Narrative (5)'!$B$3)*('Salary Detail (5)'!$C$75:$BT$75='Budget Narrative (5)'!$I$2),0))</f>
        <v>#N/A</v>
      </c>
      <c r="C14" s="340" t="e">
        <f t="array" ref="C14">INDEX('Salary Detail (5)'!$C25:$BT25,0,MATCH(1,('Salary Detail (5)'!$C$13:$BT$13="New")*('Salary Detail (5)'!$C$75:$BT$75='Budget Narrative (5)'!$I$2),0))</f>
        <v>#N/A</v>
      </c>
      <c r="D14" s="519"/>
      <c r="E14" s="10"/>
      <c r="F14" s="530"/>
      <c r="I14" s="7"/>
      <c r="J14" s="14"/>
    </row>
    <row r="15" spans="1:10">
      <c r="A15" s="753">
        <f>'Salary Detail (5)'!A26</f>
        <v>0</v>
      </c>
      <c r="B15" s="6" t="e">
        <f t="array" ref="B15">INDEX('Salary Detail (5)'!$C26:$BT26,0,MATCH(1,('Salary Detail (5)'!$C$14:$BT$14='Budget Narrative (5)'!$B$3)*('Salary Detail (5)'!$C$75:$BT$75='Budget Narrative (5)'!$I$2),0))</f>
        <v>#N/A</v>
      </c>
      <c r="C15" s="340" t="e">
        <f t="array" ref="C15">INDEX('Salary Detail (5)'!$C26:$BT26,0,MATCH(1,('Salary Detail (5)'!$C$13:$BT$13="New")*('Salary Detail (5)'!$C$75:$BT$75='Budget Narrative (5)'!$I$2),0))</f>
        <v>#N/A</v>
      </c>
      <c r="D15" s="519"/>
      <c r="E15" s="10"/>
      <c r="F15" s="530"/>
      <c r="I15" s="7"/>
      <c r="J15" s="14"/>
    </row>
    <row r="16" spans="1:10">
      <c r="A16" s="753">
        <f>'Salary Detail (5)'!A27</f>
        <v>0</v>
      </c>
      <c r="B16" s="6" t="e">
        <f t="array" ref="B16">INDEX('Salary Detail (5)'!$C27:$BT27,0,MATCH(1,('Salary Detail (5)'!$C$14:$BT$14='Budget Narrative (5)'!$B$3)*('Salary Detail (5)'!$C$75:$BT$75='Budget Narrative (5)'!$I$2),0))</f>
        <v>#N/A</v>
      </c>
      <c r="C16" s="340" t="e">
        <f t="array" ref="C16">INDEX('Salary Detail (5)'!$C27:$BT27,0,MATCH(1,('Salary Detail (5)'!$C$13:$BT$13="New")*('Salary Detail (5)'!$C$75:$BT$75='Budget Narrative (5)'!$I$2),0))</f>
        <v>#N/A</v>
      </c>
      <c r="D16" s="519"/>
      <c r="E16" s="10"/>
      <c r="F16" s="530"/>
      <c r="I16" s="7"/>
      <c r="J16" s="14"/>
    </row>
    <row r="17" spans="1:10">
      <c r="A17" s="753">
        <f>'Salary Detail (5)'!A28</f>
        <v>0</v>
      </c>
      <c r="B17" s="6" t="e">
        <f t="array" ref="B17">INDEX('Salary Detail (5)'!$C28:$BT28,0,MATCH(1,('Salary Detail (5)'!$C$14:$BT$14='Budget Narrative (5)'!$B$3)*('Salary Detail (5)'!$C$75:$BT$75='Budget Narrative (5)'!$I$2),0))</f>
        <v>#N/A</v>
      </c>
      <c r="C17" s="180" t="e">
        <f t="array" ref="C17">INDEX('Salary Detail (5)'!$C28:$BT28,0,MATCH(1,('Salary Detail (5)'!$C$13:$BT$13="New")*('Salary Detail (5)'!$C$75:$BT$75='Budget Narrative (5)'!$I$2),0))</f>
        <v>#N/A</v>
      </c>
      <c r="D17" s="519"/>
      <c r="E17" s="10"/>
      <c r="F17" s="530"/>
      <c r="I17" s="7"/>
      <c r="J17" s="14"/>
    </row>
    <row r="18" spans="1:10">
      <c r="A18" s="753">
        <f>'Salary Detail (5)'!A29</f>
        <v>0</v>
      </c>
      <c r="B18" s="6" t="e">
        <f t="array" ref="B18">INDEX('Salary Detail (5)'!$C29:$BT29,0,MATCH(1,('Salary Detail (5)'!$C$14:$BT$14='Budget Narrative (5)'!$B$3)*('Salary Detail (5)'!$C$75:$BT$75='Budget Narrative (5)'!$I$2),0))</f>
        <v>#N/A</v>
      </c>
      <c r="C18" s="180" t="e">
        <f t="array" ref="C18">INDEX('Salary Detail (5)'!$C29:$BT29,0,MATCH(1,('Salary Detail (5)'!$C$13:$BT$13="New")*('Salary Detail (5)'!$C$75:$BT$75='Budget Narrative (5)'!$I$2),0))</f>
        <v>#N/A</v>
      </c>
      <c r="D18" s="519"/>
      <c r="E18" s="10"/>
      <c r="F18" s="530"/>
      <c r="I18" s="7"/>
      <c r="J18" s="14"/>
    </row>
    <row r="19" spans="1:10">
      <c r="A19" s="753">
        <f>'Salary Detail (5)'!A30</f>
        <v>0</v>
      </c>
      <c r="B19" s="6" t="e">
        <f t="array" ref="B19">INDEX('Salary Detail (5)'!$C30:$BT30,0,MATCH(1,('Salary Detail (5)'!$C$14:$BT$14='Budget Narrative (5)'!$B$3)*('Salary Detail (5)'!$C$75:$BT$75='Budget Narrative (5)'!$I$2),0))</f>
        <v>#N/A</v>
      </c>
      <c r="C19" s="180" t="e">
        <f t="array" ref="C19">INDEX('Salary Detail (5)'!$C30:$BT30,0,MATCH(1,('Salary Detail (5)'!$C$13:$BT$13="New")*('Salary Detail (5)'!$C$75:$BT$75='Budget Narrative (5)'!$I$2),0))</f>
        <v>#N/A</v>
      </c>
      <c r="D19" s="519"/>
      <c r="E19" s="10"/>
      <c r="F19" s="530"/>
      <c r="I19" s="7"/>
      <c r="J19" s="14"/>
    </row>
    <row r="20" spans="1:10">
      <c r="A20" s="753">
        <f>'Salary Detail (5)'!A31</f>
        <v>0</v>
      </c>
      <c r="B20" s="6" t="e">
        <f t="array" ref="B20">INDEX('Salary Detail (5)'!$C31:$BT31,0,MATCH(1,('Salary Detail (5)'!$C$14:$BT$14='Budget Narrative (5)'!$B$3)*('Salary Detail (5)'!$C$75:$BT$75='Budget Narrative (5)'!$I$2),0))</f>
        <v>#N/A</v>
      </c>
      <c r="C20" s="180" t="e">
        <f t="array" ref="C20">INDEX('Salary Detail (5)'!$C31:$BT31,0,MATCH(1,('Salary Detail (5)'!$C$13:$BT$13="New")*('Salary Detail (5)'!$C$75:$BT$75='Budget Narrative (5)'!$I$2),0))</f>
        <v>#N/A</v>
      </c>
      <c r="D20" s="519"/>
      <c r="E20" s="10"/>
      <c r="F20" s="530"/>
      <c r="I20" s="7"/>
      <c r="J20" s="14"/>
    </row>
    <row r="21" spans="1:10">
      <c r="A21" s="753">
        <f>'Salary Detail (5)'!A32</f>
        <v>0</v>
      </c>
      <c r="B21" s="6" t="e">
        <f t="array" ref="B21">INDEX('Salary Detail (5)'!$C32:$BT32,0,MATCH(1,('Salary Detail (5)'!$C$14:$BT$14='Budget Narrative (5)'!$B$3)*('Salary Detail (5)'!$C$75:$BT$75='Budget Narrative (5)'!$I$2),0))</f>
        <v>#N/A</v>
      </c>
      <c r="C21" s="180" t="e">
        <f t="array" ref="C21">INDEX('Salary Detail (5)'!$C32:$BT32,0,MATCH(1,('Salary Detail (5)'!$C$13:$BT$13="New")*('Salary Detail (5)'!$C$75:$BT$75='Budget Narrative (5)'!$I$2),0))</f>
        <v>#N/A</v>
      </c>
      <c r="D21" s="519"/>
      <c r="E21" s="10"/>
      <c r="F21" s="530"/>
      <c r="I21" s="7"/>
      <c r="J21" s="14"/>
    </row>
    <row r="22" spans="1:10">
      <c r="A22" s="753">
        <f>'Salary Detail (5)'!A33</f>
        <v>0</v>
      </c>
      <c r="B22" s="6" t="e">
        <f t="array" ref="B22">INDEX('Salary Detail (5)'!$C33:$BT33,0,MATCH(1,('Salary Detail (5)'!$C$14:$BT$14='Budget Narrative (5)'!$B$3)*('Salary Detail (5)'!$C$75:$BT$75='Budget Narrative (5)'!$I$2),0))</f>
        <v>#N/A</v>
      </c>
      <c r="C22" s="180" t="e">
        <f t="array" ref="C22">INDEX('Salary Detail (5)'!$C33:$BT33,0,MATCH(1,('Salary Detail (5)'!$C$13:$BT$13="New")*('Salary Detail (5)'!$C$75:$BT$75='Budget Narrative (5)'!$I$2),0))</f>
        <v>#N/A</v>
      </c>
      <c r="D22" s="519"/>
      <c r="E22" s="10"/>
      <c r="F22" s="530"/>
      <c r="I22" s="7"/>
      <c r="J22" s="14"/>
    </row>
    <row r="23" spans="1:10">
      <c r="A23" s="753">
        <f>'Salary Detail (5)'!A34</f>
        <v>0</v>
      </c>
      <c r="B23" s="6" t="e">
        <f t="array" ref="B23">INDEX('Salary Detail (5)'!$C34:$BT34,0,MATCH(1,('Salary Detail (5)'!$C$14:$BT$14='Budget Narrative (5)'!$B$3)*('Salary Detail (5)'!$C$75:$BT$75='Budget Narrative (5)'!$I$2),0))</f>
        <v>#N/A</v>
      </c>
      <c r="C23" s="180" t="e">
        <f t="array" ref="C23">INDEX('Salary Detail (5)'!$C34:$BT34,0,MATCH(1,('Salary Detail (5)'!$C$13:$BT$13="New")*('Salary Detail (5)'!$C$75:$BT$75='Budget Narrative (5)'!$I$2),0))</f>
        <v>#N/A</v>
      </c>
      <c r="D23" s="519"/>
      <c r="E23" s="10"/>
      <c r="F23" s="530"/>
      <c r="I23" s="7"/>
      <c r="J23" s="14"/>
    </row>
    <row r="24" spans="1:10">
      <c r="A24" s="753">
        <f>'Salary Detail (5)'!A35</f>
        <v>0</v>
      </c>
      <c r="B24" s="6" t="e">
        <f t="array" ref="B24">INDEX('Salary Detail (5)'!$C35:$BT35,0,MATCH(1,('Salary Detail (5)'!$C$14:$BT$14='Budget Narrative (5)'!$B$3)*('Salary Detail (5)'!$C$75:$BT$75='Budget Narrative (5)'!$I$2),0))</f>
        <v>#N/A</v>
      </c>
      <c r="C24" s="180" t="e">
        <f t="array" ref="C24">INDEX('Salary Detail (5)'!$C35:$BT35,0,MATCH(1,('Salary Detail (5)'!$C$13:$BT$13="New")*('Salary Detail (5)'!$C$75:$BT$75='Budget Narrative (5)'!$I$2),0))</f>
        <v>#N/A</v>
      </c>
      <c r="D24" s="519"/>
      <c r="E24" s="10"/>
      <c r="F24" s="530"/>
      <c r="I24" s="7"/>
      <c r="J24" s="14"/>
    </row>
    <row r="25" spans="1:10">
      <c r="A25" s="753">
        <f>'Salary Detail (5)'!A36</f>
        <v>0</v>
      </c>
      <c r="B25" s="6" t="e">
        <f t="array" ref="B25">INDEX('Salary Detail (5)'!$C36:$BT36,0,MATCH(1,('Salary Detail (5)'!$C$14:$BT$14='Budget Narrative (5)'!$B$3)*('Salary Detail (5)'!$C$75:$BT$75='Budget Narrative (5)'!$I$2),0))</f>
        <v>#N/A</v>
      </c>
      <c r="C25" s="180" t="e">
        <f t="array" ref="C25">INDEX('Salary Detail (5)'!$C36:$BT36,0,MATCH(1,('Salary Detail (5)'!$C$13:$BT$13="New")*('Salary Detail (5)'!$C$75:$BT$75='Budget Narrative (5)'!$I$2),0))</f>
        <v>#N/A</v>
      </c>
      <c r="D25" s="519"/>
      <c r="E25" s="10"/>
      <c r="F25" s="530"/>
      <c r="I25" s="7"/>
      <c r="J25" s="14"/>
    </row>
    <row r="26" spans="1:10">
      <c r="A26" s="753">
        <f>'Salary Detail (5)'!A37</f>
        <v>0</v>
      </c>
      <c r="B26" s="6" t="e">
        <f t="array" ref="B26">INDEX('Salary Detail (5)'!$C37:$BT37,0,MATCH(1,('Salary Detail (5)'!$C$14:$BT$14='Budget Narrative (5)'!$B$3)*('Salary Detail (5)'!$C$75:$BT$75='Budget Narrative (5)'!$I$2),0))</f>
        <v>#N/A</v>
      </c>
      <c r="C26" s="180" t="e">
        <f t="array" ref="C26">INDEX('Salary Detail (5)'!$C37:$BT37,0,MATCH(1,('Salary Detail (5)'!$C$13:$BT$13="New")*('Salary Detail (5)'!$C$75:$BT$75='Budget Narrative (5)'!$I$2),0))</f>
        <v>#N/A</v>
      </c>
      <c r="D26" s="519"/>
      <c r="E26" s="10"/>
      <c r="F26" s="530"/>
      <c r="J26" s="14"/>
    </row>
    <row r="27" spans="1:10">
      <c r="A27" s="753">
        <f>'Salary Detail (5)'!A38</f>
        <v>0</v>
      </c>
      <c r="B27" s="6" t="e">
        <f t="array" ref="B27">INDEX('Salary Detail (5)'!$C38:$BT38,0,MATCH(1,('Salary Detail (5)'!$C$14:$BT$14='Budget Narrative (5)'!$B$3)*('Salary Detail (5)'!$C$75:$BT$75='Budget Narrative (5)'!$I$2),0))</f>
        <v>#N/A</v>
      </c>
      <c r="C27" s="180" t="e">
        <f t="array" ref="C27">INDEX('Salary Detail (5)'!$C38:$BT38,0,MATCH(1,('Salary Detail (5)'!$C$13:$BT$13="New")*('Salary Detail (5)'!$C$75:$BT$75='Budget Narrative (5)'!$I$2),0))</f>
        <v>#N/A</v>
      </c>
      <c r="D27" s="519"/>
      <c r="E27" s="10"/>
      <c r="F27" s="530"/>
      <c r="I27" s="7"/>
      <c r="J27" s="14"/>
    </row>
    <row r="28" spans="1:10">
      <c r="A28" s="753">
        <f>'Salary Detail (5)'!A39</f>
        <v>0</v>
      </c>
      <c r="B28" s="6" t="e">
        <f t="array" ref="B28">INDEX('Salary Detail (5)'!$C39:$BT39,0,MATCH(1,('Salary Detail (5)'!$C$14:$BT$14='Budget Narrative (5)'!$B$3)*('Salary Detail (5)'!$C$75:$BT$75='Budget Narrative (5)'!$I$2),0))</f>
        <v>#N/A</v>
      </c>
      <c r="C28" s="180" t="e">
        <f t="array" ref="C28">INDEX('Salary Detail (5)'!$C39:$BT39,0,MATCH(1,('Salary Detail (5)'!$C$13:$BT$13="New")*('Salary Detail (5)'!$C$75:$BT$75='Budget Narrative (5)'!$I$2),0))</f>
        <v>#N/A</v>
      </c>
      <c r="D28" s="519"/>
      <c r="E28" s="10"/>
      <c r="F28" s="530"/>
      <c r="I28" s="7"/>
      <c r="J28" s="14"/>
    </row>
    <row r="29" spans="1:10">
      <c r="A29" s="753">
        <f>'Salary Detail (5)'!A40</f>
        <v>0</v>
      </c>
      <c r="B29" s="6" t="e">
        <f t="array" ref="B29">INDEX('Salary Detail (5)'!$C40:$BT40,0,MATCH(1,('Salary Detail (5)'!$C$14:$BT$14='Budget Narrative (5)'!$B$3)*('Salary Detail (5)'!$C$75:$BT$75='Budget Narrative (5)'!$I$2),0))</f>
        <v>#N/A</v>
      </c>
      <c r="C29" s="180" t="e">
        <f t="array" ref="C29">INDEX('Salary Detail (5)'!$C40:$BT40,0,MATCH(1,('Salary Detail (5)'!$C$13:$BT$13="New")*('Salary Detail (5)'!$C$75:$BT$75='Budget Narrative (5)'!$I$2),0))</f>
        <v>#N/A</v>
      </c>
      <c r="D29" s="519"/>
      <c r="E29" s="10"/>
      <c r="F29" s="530"/>
      <c r="I29" s="7"/>
      <c r="J29" s="14"/>
    </row>
    <row r="30" spans="1:10">
      <c r="A30" s="753">
        <f>'Salary Detail (5)'!A41</f>
        <v>0</v>
      </c>
      <c r="B30" s="6" t="e">
        <f t="array" ref="B30">INDEX('Salary Detail (5)'!$C41:$BT41,0,MATCH(1,('Salary Detail (5)'!$C$14:$BT$14='Budget Narrative (5)'!$B$3)*('Salary Detail (5)'!$C$75:$BT$75='Budget Narrative (5)'!$I$2),0))</f>
        <v>#N/A</v>
      </c>
      <c r="C30" s="180" t="e">
        <f t="array" ref="C30">INDEX('Salary Detail (5)'!$C41:$BT41,0,MATCH(1,('Salary Detail (5)'!$C$13:$BT$13="New")*('Salary Detail (5)'!$C$75:$BT$75='Budget Narrative (5)'!$I$2),0))</f>
        <v>#N/A</v>
      </c>
      <c r="D30" s="519"/>
      <c r="E30" s="10"/>
      <c r="F30" s="530"/>
      <c r="I30" s="7"/>
      <c r="J30" s="14"/>
    </row>
    <row r="31" spans="1:10">
      <c r="A31" s="753">
        <f>'Salary Detail (5)'!A42</f>
        <v>0</v>
      </c>
      <c r="B31" s="6" t="e">
        <f t="array" ref="B31">INDEX('Salary Detail (5)'!$C42:$BT42,0,MATCH(1,('Salary Detail (5)'!$C$14:$BT$14='Budget Narrative (5)'!$B$3)*('Salary Detail (5)'!$C$75:$BT$75='Budget Narrative (5)'!$I$2),0))</f>
        <v>#N/A</v>
      </c>
      <c r="C31" s="180" t="e">
        <f t="array" ref="C31">INDEX('Salary Detail (5)'!$C42:$BT42,0,MATCH(1,('Salary Detail (5)'!$C$13:$BT$13="New")*('Salary Detail (5)'!$C$75:$BT$75='Budget Narrative (5)'!$I$2),0))</f>
        <v>#N/A</v>
      </c>
      <c r="D31" s="519"/>
      <c r="E31" s="10"/>
      <c r="F31" s="530"/>
      <c r="I31" s="7"/>
      <c r="J31" s="14"/>
    </row>
    <row r="32" spans="1:10">
      <c r="A32" s="753">
        <f>'Salary Detail (5)'!A43</f>
        <v>0</v>
      </c>
      <c r="B32" s="6" t="e">
        <f t="array" ref="B32">INDEX('Salary Detail (5)'!$C43:$BT43,0,MATCH(1,('Salary Detail (5)'!$C$14:$BT$14='Budget Narrative (5)'!$B$3)*('Salary Detail (5)'!$C$75:$BT$75='Budget Narrative (5)'!$I$2),0))</f>
        <v>#N/A</v>
      </c>
      <c r="C32" s="180" t="e">
        <f t="array" ref="C32">INDEX('Salary Detail (5)'!$C43:$BT43,0,MATCH(1,('Salary Detail (5)'!$C$13:$BT$13="New")*('Salary Detail (5)'!$C$75:$BT$75='Budget Narrative (5)'!$I$2),0))</f>
        <v>#N/A</v>
      </c>
      <c r="D32" s="519"/>
      <c r="E32" s="10"/>
      <c r="F32" s="530"/>
      <c r="I32" s="7"/>
      <c r="J32" s="14"/>
    </row>
    <row r="33" spans="1:10">
      <c r="A33" s="753">
        <f>'Salary Detail (5)'!A44</f>
        <v>0</v>
      </c>
      <c r="B33" s="6" t="e">
        <f t="array" ref="B33">INDEX('Salary Detail (5)'!$C44:$BT44,0,MATCH(1,('Salary Detail (5)'!$C$14:$BT$14='Budget Narrative (5)'!$B$3)*('Salary Detail (5)'!$C$75:$BT$75='Budget Narrative (5)'!$I$2),0))</f>
        <v>#N/A</v>
      </c>
      <c r="C33" s="180" t="e">
        <f t="array" ref="C33">INDEX('Salary Detail (5)'!$C44:$BT44,0,MATCH(1,('Salary Detail (5)'!$C$13:$BT$13="New")*('Salary Detail (5)'!$C$75:$BT$75='Budget Narrative (5)'!$I$2),0))</f>
        <v>#N/A</v>
      </c>
      <c r="D33" s="519"/>
      <c r="E33" s="10"/>
      <c r="F33" s="530"/>
      <c r="I33" s="7"/>
      <c r="J33" s="14"/>
    </row>
    <row r="34" spans="1:10">
      <c r="A34" s="753">
        <f>'Salary Detail (5)'!A45</f>
        <v>0</v>
      </c>
      <c r="B34" s="6" t="e">
        <f t="array" ref="B34">INDEX('Salary Detail (5)'!$C45:$BT45,0,MATCH(1,('Salary Detail (5)'!$C$14:$BT$14='Budget Narrative (5)'!$B$3)*('Salary Detail (5)'!$C$75:$BT$75='Budget Narrative (5)'!$I$2),0))</f>
        <v>#N/A</v>
      </c>
      <c r="C34" s="180" t="e">
        <f t="array" ref="C34">INDEX('Salary Detail (5)'!$C45:$BT45,0,MATCH(1,('Salary Detail (5)'!$C$13:$BT$13="New")*('Salary Detail (5)'!$C$75:$BT$75='Budget Narrative (5)'!$I$2),0))</f>
        <v>#N/A</v>
      </c>
      <c r="D34" s="519"/>
      <c r="E34" s="10"/>
      <c r="F34" s="530"/>
      <c r="I34" s="7"/>
      <c r="J34" s="14"/>
    </row>
    <row r="35" spans="1:10">
      <c r="A35" s="753">
        <f>'Salary Detail (5)'!A46</f>
        <v>0</v>
      </c>
      <c r="B35" s="6" t="e">
        <f t="array" ref="B35">INDEX('Salary Detail (5)'!$C46:$BT46,0,MATCH(1,('Salary Detail (5)'!$C$14:$BT$14='Budget Narrative (5)'!$B$3)*('Salary Detail (5)'!$C$75:$BT$75='Budget Narrative (5)'!$I$2),0))</f>
        <v>#N/A</v>
      </c>
      <c r="C35" s="180" t="e">
        <f t="array" ref="C35">INDEX('Salary Detail (5)'!$C46:$BT46,0,MATCH(1,('Salary Detail (5)'!$C$13:$BT$13="New")*('Salary Detail (5)'!$C$75:$BT$75='Budget Narrative (5)'!$I$2),0))</f>
        <v>#N/A</v>
      </c>
      <c r="D35" s="519"/>
      <c r="E35" s="10"/>
      <c r="F35" s="530"/>
      <c r="I35" s="7"/>
      <c r="J35" s="14"/>
    </row>
    <row r="36" spans="1:10">
      <c r="A36" s="753">
        <f>'Salary Detail (5)'!A47</f>
        <v>0</v>
      </c>
      <c r="B36" s="6" t="e">
        <f t="array" ref="B36">INDEX('Salary Detail (5)'!$C47:$BT47,0,MATCH(1,('Salary Detail (5)'!$C$14:$BT$14='Budget Narrative (5)'!$B$3)*('Salary Detail (5)'!$C$75:$BT$75='Budget Narrative (5)'!$I$2),0))</f>
        <v>#N/A</v>
      </c>
      <c r="C36" s="180" t="e">
        <f t="array" ref="C36">INDEX('Salary Detail (5)'!$C47:$BT47,0,MATCH(1,('Salary Detail (5)'!$C$13:$BT$13="New")*('Salary Detail (5)'!$C$75:$BT$75='Budget Narrative (5)'!$I$2),0))</f>
        <v>#N/A</v>
      </c>
      <c r="D36" s="519"/>
      <c r="E36" s="10"/>
      <c r="F36" s="530"/>
      <c r="I36" s="7"/>
      <c r="J36" s="14"/>
    </row>
    <row r="37" spans="1:10">
      <c r="A37" s="753">
        <f>'Salary Detail (5)'!A48</f>
        <v>0</v>
      </c>
      <c r="B37" s="6" t="e">
        <f t="array" ref="B37">INDEX('Salary Detail (5)'!$C48:$BT48,0,MATCH(1,('Salary Detail (5)'!$C$14:$BT$14='Budget Narrative (5)'!$B$3)*('Salary Detail (5)'!$C$75:$BT$75='Budget Narrative (5)'!$I$2),0))</f>
        <v>#N/A</v>
      </c>
      <c r="C37" s="180" t="e">
        <f t="array" ref="C37">INDEX('Salary Detail (5)'!$C48:$BT48,0,MATCH(1,('Salary Detail (5)'!$C$13:$BT$13="New")*('Salary Detail (5)'!$C$75:$BT$75='Budget Narrative (5)'!$I$2),0))</f>
        <v>#N/A</v>
      </c>
      <c r="D37" s="519"/>
      <c r="E37" s="10"/>
      <c r="F37" s="530"/>
      <c r="I37" s="7"/>
      <c r="J37" s="14"/>
    </row>
    <row r="38" spans="1:10">
      <c r="A38" s="753">
        <f>'Salary Detail (5)'!A49</f>
        <v>0</v>
      </c>
      <c r="B38" s="6" t="e">
        <f t="array" ref="B38">INDEX('Salary Detail (5)'!$C49:$BT49,0,MATCH(1,('Salary Detail (5)'!$C$14:$BT$14='Budget Narrative (5)'!$B$3)*('Salary Detail (5)'!$C$75:$BT$75='Budget Narrative (5)'!$I$2),0))</f>
        <v>#N/A</v>
      </c>
      <c r="C38" s="180" t="e">
        <f t="array" ref="C38">INDEX('Salary Detail (5)'!$C49:$BT49,0,MATCH(1,('Salary Detail (5)'!$C$13:$BT$13="New")*('Salary Detail (5)'!$C$75:$BT$75='Budget Narrative (5)'!$I$2),0))</f>
        <v>#N/A</v>
      </c>
      <c r="D38" s="519"/>
      <c r="E38" s="10"/>
      <c r="F38" s="530"/>
      <c r="I38" s="7"/>
      <c r="J38" s="14"/>
    </row>
    <row r="39" spans="1:10">
      <c r="A39" s="753">
        <f>'Salary Detail (5)'!A50</f>
        <v>0</v>
      </c>
      <c r="B39" s="6" t="e">
        <f t="array" ref="B39">INDEX('Salary Detail (5)'!$C50:$BT50,0,MATCH(1,('Salary Detail (5)'!$C$14:$BT$14='Budget Narrative (5)'!$B$3)*('Salary Detail (5)'!$C$75:$BT$75='Budget Narrative (5)'!$I$2),0))</f>
        <v>#N/A</v>
      </c>
      <c r="C39" s="180" t="e">
        <f t="array" ref="C39">INDEX('Salary Detail (5)'!$C50:$BT50,0,MATCH(1,('Salary Detail (5)'!$C$13:$BT$13="New")*('Salary Detail (5)'!$C$75:$BT$75='Budget Narrative (5)'!$I$2),0))</f>
        <v>#N/A</v>
      </c>
      <c r="D39" s="519"/>
      <c r="E39" s="10"/>
      <c r="F39" s="530"/>
      <c r="I39" s="7"/>
      <c r="J39" s="14"/>
    </row>
    <row r="40" spans="1:10">
      <c r="A40" s="753">
        <f>'Salary Detail (5)'!A51</f>
        <v>0</v>
      </c>
      <c r="B40" s="6" t="e">
        <f t="array" ref="B40">INDEX('Salary Detail (5)'!$C51:$BT51,0,MATCH(1,('Salary Detail (5)'!$C$14:$BT$14='Budget Narrative (5)'!$B$3)*('Salary Detail (5)'!$C$75:$BT$75='Budget Narrative (5)'!$I$2),0))</f>
        <v>#N/A</v>
      </c>
      <c r="C40" s="180" t="e">
        <f t="array" ref="C40">INDEX('Salary Detail (5)'!$C51:$BT51,0,MATCH(1,('Salary Detail (5)'!$C$13:$BT$13="New")*('Salary Detail (5)'!$C$75:$BT$75='Budget Narrative (5)'!$I$2),0))</f>
        <v>#N/A</v>
      </c>
      <c r="D40" s="519"/>
      <c r="E40" s="3"/>
      <c r="F40" s="530"/>
    </row>
    <row r="41" spans="1:10">
      <c r="A41" s="753">
        <f>'Salary Detail (5)'!A52</f>
        <v>0</v>
      </c>
      <c r="B41" s="6" t="e">
        <f t="array" ref="B41">INDEX('Salary Detail (5)'!$C52:$BT52,0,MATCH(1,('Salary Detail (5)'!$C$14:$BT$14='Budget Narrative (5)'!$B$3)*('Salary Detail (5)'!$C$75:$BT$75='Budget Narrative (5)'!$I$2),0))</f>
        <v>#N/A</v>
      </c>
      <c r="C41" s="180" t="e">
        <f t="array" ref="C41">INDEX('Salary Detail (5)'!$C52:$BT52,0,MATCH(1,('Salary Detail (5)'!$C$13:$BT$13="New")*('Salary Detail (5)'!$C$75:$BT$75='Budget Narrative (5)'!$I$2),0))</f>
        <v>#N/A</v>
      </c>
      <c r="D41" s="519"/>
      <c r="E41" s="3"/>
      <c r="F41" s="530"/>
    </row>
    <row r="42" spans="1:10" ht="15.65" customHeight="1">
      <c r="A42" s="753">
        <f>'Salary Detail (5)'!A53</f>
        <v>0</v>
      </c>
      <c r="B42" s="6" t="e">
        <f t="array" ref="B42">INDEX('Salary Detail (5)'!$C53:$BT53,0,MATCH(1,('Salary Detail (5)'!$C$14:$BT$14='Budget Narrative (5)'!$B$3)*('Salary Detail (5)'!$C$75:$BT$75='Budget Narrative (5)'!$I$2),0))</f>
        <v>#N/A</v>
      </c>
      <c r="C42" s="180" t="e">
        <f t="array" ref="C42">INDEX('Salary Detail (5)'!$C53:$BT53,0,MATCH(1,('Salary Detail (5)'!$C$13:$BT$13="New")*('Salary Detail (5)'!$C$75:$BT$75='Budget Narrative (5)'!$I$2),0))</f>
        <v>#N/A</v>
      </c>
      <c r="D42" s="519"/>
      <c r="E42" s="10"/>
      <c r="F42" s="530"/>
      <c r="I42" s="7"/>
      <c r="J42" s="14"/>
    </row>
    <row r="43" spans="1:10" ht="15.65" customHeight="1">
      <c r="A43" s="753">
        <f>'Salary Detail (5)'!A54</f>
        <v>0</v>
      </c>
      <c r="B43" s="6" t="e">
        <f t="array" ref="B43">INDEX('Salary Detail (5)'!$C54:$BT54,0,MATCH(1,('Salary Detail (5)'!$C$14:$BT$14='Budget Narrative (5)'!$B$3)*('Salary Detail (5)'!$C$75:$BT$75='Budget Narrative (5)'!$I$2),0))</f>
        <v>#N/A</v>
      </c>
      <c r="C43" s="180" t="e">
        <f t="array" ref="C43">INDEX('Salary Detail (5)'!$C54:$BT54,0,MATCH(1,('Salary Detail (5)'!$C$13:$BT$13="New")*('Salary Detail (5)'!$C$75:$BT$75='Budget Narrative (5)'!$I$2),0))</f>
        <v>#N/A</v>
      </c>
      <c r="D43" s="519"/>
      <c r="E43" s="10"/>
      <c r="F43" s="530"/>
      <c r="I43" s="7"/>
      <c r="J43" s="14"/>
    </row>
    <row r="44" spans="1:10" ht="15.65" customHeight="1">
      <c r="A44" s="753">
        <f>'Salary Detail (5)'!A55</f>
        <v>0</v>
      </c>
      <c r="B44" s="6" t="e">
        <f t="array" ref="B44">INDEX('Salary Detail (5)'!$C55:$BT55,0,MATCH(1,('Salary Detail (5)'!$C$14:$BT$14='Budget Narrative (5)'!$B$3)*('Salary Detail (5)'!$C$75:$BT$75='Budget Narrative (5)'!$I$2),0))</f>
        <v>#N/A</v>
      </c>
      <c r="C44" s="180" t="e">
        <f t="array" ref="C44">INDEX('Salary Detail (5)'!$C55:$BT55,0,MATCH(1,('Salary Detail (5)'!$C$13:$BT$13="New")*('Salary Detail (5)'!$C$75:$BT$75='Budget Narrative (5)'!$I$2),0))</f>
        <v>#N/A</v>
      </c>
      <c r="D44" s="519"/>
      <c r="E44" s="10"/>
      <c r="F44" s="530"/>
      <c r="I44" s="7"/>
      <c r="J44" s="14"/>
    </row>
    <row r="45" spans="1:10" ht="15.65" customHeight="1">
      <c r="A45" s="756">
        <f>'Salary Detail (5)'!A56</f>
        <v>0</v>
      </c>
      <c r="B45" s="6" t="e">
        <f t="array" ref="B45">INDEX('Salary Detail (5)'!$C56:$BT56,0,MATCH(1,('Salary Detail (5)'!$C$14:$BT$14='Budget Narrative (5)'!$B$3)*('Salary Detail (5)'!$C$75:$BT$75='Budget Narrative (5)'!$I$2),0))</f>
        <v>#N/A</v>
      </c>
      <c r="C45" s="180" t="e">
        <f t="array" ref="C45">INDEX('Salary Detail (5)'!$C56:$BT56,0,MATCH(1,('Salary Detail (5)'!$C$13:$BT$13="New")*('Salary Detail (5)'!$C$75:$BT$75='Budget Narrative (5)'!$I$2),0))</f>
        <v>#N/A</v>
      </c>
      <c r="D45" s="520"/>
      <c r="E45" s="164"/>
      <c r="F45" s="530"/>
      <c r="I45" s="7"/>
      <c r="J45" s="14"/>
    </row>
    <row r="46" spans="1:10" ht="15.65" customHeight="1">
      <c r="A46" s="756" t="s">
        <v>322</v>
      </c>
      <c r="B46" s="196" t="e">
        <f>SUM(B4:B45)</f>
        <v>#N/A</v>
      </c>
      <c r="C46" s="168" t="e">
        <f>SUM(C4:C45)</f>
        <v>#N/A</v>
      </c>
      <c r="D46" s="163"/>
      <c r="E46" s="164"/>
      <c r="F46" s="530"/>
      <c r="I46" s="7"/>
      <c r="J46" s="14"/>
    </row>
    <row r="47" spans="1:10" s="593" customFormat="1" ht="24" customHeight="1">
      <c r="A47" s="581" t="s">
        <v>323</v>
      </c>
      <c r="B47" s="582" t="e">
        <f>C47/C46</f>
        <v>#N/A</v>
      </c>
      <c r="C47" s="583" t="e">
        <f t="array" ref="C47">INDEX('Salary Detail (5)'!$C61:$BT61,0,MATCH(1,('Salary Detail (5)'!$C$13:$BT$13="New")*('Salary Detail (5)'!$C$75:$BT$75='Budget Narrative (5)'!$I$2),0))</f>
        <v>#N/A</v>
      </c>
      <c r="D47" s="608" t="s">
        <v>324</v>
      </c>
      <c r="E47" s="609"/>
      <c r="F47" s="610"/>
      <c r="G47" s="589"/>
      <c r="H47" s="590"/>
      <c r="I47" s="591"/>
      <c r="J47" s="592"/>
    </row>
    <row r="48" spans="1:10" s="593" customFormat="1" ht="16.5" customHeight="1" thickBot="1">
      <c r="A48" s="1323" t="s">
        <v>325</v>
      </c>
      <c r="B48" s="1324"/>
      <c r="C48" s="585" t="e">
        <f>C46+C47</f>
        <v>#N/A</v>
      </c>
      <c r="D48" s="586"/>
      <c r="E48" s="587"/>
      <c r="F48" s="588"/>
      <c r="G48" s="589"/>
      <c r="H48" s="590"/>
      <c r="I48" s="591"/>
      <c r="J48" s="592"/>
    </row>
    <row r="49" spans="1:10" ht="13" thickBot="1">
      <c r="A49" s="10"/>
      <c r="B49" s="12"/>
      <c r="C49" s="167"/>
      <c r="E49" s="10"/>
      <c r="F49" s="10"/>
      <c r="G49" s="568"/>
      <c r="I49" s="7"/>
      <c r="J49" s="4"/>
    </row>
    <row r="50" spans="1:10" s="4" customFormat="1" ht="39" customHeight="1">
      <c r="A50" s="1325" t="s">
        <v>252</v>
      </c>
      <c r="B50" s="1326"/>
      <c r="C50" s="198" t="s">
        <v>294</v>
      </c>
      <c r="D50" s="197" t="s">
        <v>319</v>
      </c>
      <c r="E50" s="199" t="s">
        <v>320</v>
      </c>
      <c r="F50" s="184"/>
      <c r="G50" s="567"/>
      <c r="H50" s="567"/>
    </row>
    <row r="51" spans="1:10">
      <c r="A51" s="1321" t="str">
        <f>'Operating Detail (5)'!A14</f>
        <v>Rental of Property</v>
      </c>
      <c r="B51" s="1322"/>
      <c r="C51" s="217" t="e">
        <f t="array" ref="C51">INDEX('Operating Detail (5)'!$C14:$AF14,0,MATCH(1,('Operating Detail (5)'!$C$12:$AF$12="New")*('Operating Detail (5)'!$C$121:$AF$121='Budget Narrative (5)'!$I$2),0))</f>
        <v>#N/A</v>
      </c>
      <c r="D51" s="523"/>
      <c r="E51" s="524"/>
      <c r="F51" s="752"/>
      <c r="I51" s="11"/>
      <c r="J51" s="4"/>
    </row>
    <row r="52" spans="1:10">
      <c r="A52" s="1321" t="str">
        <f>'Operating Detail (5)'!A15</f>
        <v xml:space="preserve">Utilities(Elec, Water, Gas, Phone, Scavenger) </v>
      </c>
      <c r="B52" s="1322"/>
      <c r="C52" s="217" t="e">
        <f t="array" ref="C52">INDEX('Operating Detail (5)'!$C15:$AF15,0,MATCH(1,('Operating Detail (5)'!$C$12:$AF$12="New")*('Operating Detail (5)'!$C$121:$AF$121='Budget Narrative (5)'!$I$2),0))</f>
        <v>#N/A</v>
      </c>
      <c r="D52" s="523"/>
      <c r="E52" s="525"/>
      <c r="F52" s="752"/>
      <c r="I52" s="11"/>
      <c r="J52" s="4"/>
    </row>
    <row r="53" spans="1:10">
      <c r="A53" s="1321" t="str">
        <f>'Operating Detail (5)'!A16</f>
        <v>Office Supplies, Postage</v>
      </c>
      <c r="B53" s="1322"/>
      <c r="C53" s="217" t="e">
        <f t="array" ref="C53">INDEX('Operating Detail (5)'!$C16:$AF16,0,MATCH(1,('Operating Detail (5)'!$C$12:$AF$12="New")*('Operating Detail (5)'!$C$121:$AF$121='Budget Narrative (5)'!$I$2),0))</f>
        <v>#N/A</v>
      </c>
      <c r="D53" s="523"/>
      <c r="E53" s="526"/>
      <c r="F53" s="752"/>
      <c r="I53" s="7"/>
      <c r="J53" s="14"/>
    </row>
    <row r="54" spans="1:10">
      <c r="A54" s="1321" t="str">
        <f>'Operating Detail (5)'!A17</f>
        <v>Building Maintenance Supplies and Repair</v>
      </c>
      <c r="B54" s="1322"/>
      <c r="C54" s="217" t="e">
        <f t="array" ref="C54">INDEX('Operating Detail (5)'!$C17:$AF17,0,MATCH(1,('Operating Detail (5)'!$C$12:$AF$12="New")*('Operating Detail (5)'!$C$121:$AF$121='Budget Narrative (5)'!$I$2),0))</f>
        <v>#N/A</v>
      </c>
      <c r="D54" s="523"/>
      <c r="E54" s="525"/>
      <c r="F54" s="752"/>
      <c r="I54" s="7"/>
      <c r="J54" s="14"/>
    </row>
    <row r="55" spans="1:10">
      <c r="A55" s="1321" t="str">
        <f>'Operating Detail (5)'!A18</f>
        <v>Printing and Reproduction</v>
      </c>
      <c r="B55" s="1322"/>
      <c r="C55" s="217" t="e">
        <f t="array" ref="C55">INDEX('Operating Detail (5)'!$C18:$AF18,0,MATCH(1,('Operating Detail (5)'!$C$12:$AF$12="New")*('Operating Detail (5)'!$C$121:$AF$121='Budget Narrative (5)'!$I$2),0))</f>
        <v>#N/A</v>
      </c>
      <c r="D55" s="523"/>
      <c r="E55" s="525"/>
      <c r="F55" s="752"/>
      <c r="I55" s="11"/>
      <c r="J55" s="14"/>
    </row>
    <row r="56" spans="1:10">
      <c r="A56" s="1321" t="str">
        <f>'Operating Detail (5)'!A19</f>
        <v>Insurance</v>
      </c>
      <c r="B56" s="1322"/>
      <c r="C56" s="217" t="e">
        <f t="array" ref="C56">INDEX('Operating Detail (5)'!$C19:$AF19,0,MATCH(1,('Operating Detail (5)'!$C$12:$AF$12="New")*('Operating Detail (5)'!$C$121:$AF$121='Budget Narrative (5)'!$I$2),0))</f>
        <v>#N/A</v>
      </c>
      <c r="D56" s="523"/>
      <c r="E56" s="525"/>
      <c r="F56" s="752"/>
      <c r="I56" s="11"/>
      <c r="J56" s="14"/>
    </row>
    <row r="57" spans="1:10">
      <c r="A57" s="1321" t="s">
        <v>228</v>
      </c>
      <c r="B57" s="1322"/>
      <c r="C57" s="217" t="e">
        <f t="array" ref="C57">INDEX('Operating Detail (5)'!$C20:$AF20,0,MATCH(1,('Operating Detail (5)'!$C$12:$AF$12="New")*('Operating Detail (5)'!$C$121:$AF$121='Budget Narrative (5)'!$I$2),0))</f>
        <v>#N/A</v>
      </c>
      <c r="D57" s="523"/>
      <c r="E57" s="525"/>
      <c r="F57" s="752"/>
      <c r="I57" s="11"/>
      <c r="J57" s="14"/>
    </row>
    <row r="58" spans="1:10">
      <c r="A58" s="1321" t="str">
        <f>'Operating Detail (5)'!A21</f>
        <v>Staff Travel-(Local &amp; Out of Town)</v>
      </c>
      <c r="B58" s="1322"/>
      <c r="C58" s="217" t="e">
        <f t="array" ref="C58">INDEX('Operating Detail (5)'!$C21:$AF21,0,MATCH(1,('Operating Detail (5)'!$C$12:$AF$12="New")*('Operating Detail (5)'!$C$121:$AF$121='Budget Narrative (5)'!$I$2),0))</f>
        <v>#N/A</v>
      </c>
      <c r="D58" s="523"/>
      <c r="E58" s="525"/>
      <c r="F58" s="752"/>
      <c r="I58" s="11"/>
      <c r="J58" s="14"/>
    </row>
    <row r="59" spans="1:10">
      <c r="A59" s="1321" t="str">
        <f>'Operating Detail (5)'!A22</f>
        <v>Rental of Equipment</v>
      </c>
      <c r="B59" s="1322"/>
      <c r="C59" s="217" t="e">
        <f t="array" ref="C59">INDEX('Operating Detail (5)'!$C22:$AF22,0,MATCH(1,('Operating Detail (5)'!$C$12:$AF$12="New")*('Operating Detail (5)'!$C$121:$AF$121='Budget Narrative (5)'!$I$2),0))</f>
        <v>#N/A</v>
      </c>
      <c r="D59" s="523"/>
      <c r="E59" s="525"/>
      <c r="F59" s="752"/>
      <c r="I59" s="11"/>
      <c r="J59" s="14"/>
    </row>
    <row r="60" spans="1:10">
      <c r="A60" s="1311">
        <f>'Operating Detail (5)'!A23</f>
        <v>0</v>
      </c>
      <c r="B60" s="1312"/>
      <c r="C60" s="217" t="e">
        <f t="array" ref="C60">INDEX('Operating Detail (5)'!$C23:$AF23,0,MATCH(1,('Operating Detail (5)'!$C$12:$AF$12="New")*('Operating Detail (5)'!$C$121:$AF$121='Budget Narrative (5)'!$I$2),0))</f>
        <v>#N/A</v>
      </c>
      <c r="D60" s="523"/>
      <c r="E60" s="525"/>
      <c r="F60" s="752"/>
      <c r="I60" s="11"/>
      <c r="J60" s="14"/>
    </row>
    <row r="61" spans="1:10">
      <c r="A61" s="1311">
        <f>'Operating Detail (5)'!A24</f>
        <v>0</v>
      </c>
      <c r="B61" s="1312"/>
      <c r="C61" s="217" t="e">
        <f t="array" ref="C61">INDEX('Operating Detail (5)'!$C24:$AF24,0,MATCH(1,('Operating Detail (5)'!$C$12:$AF$12="New")*('Operating Detail (5)'!$C$121:$AF$121='Budget Narrative (5)'!$I$2),0))</f>
        <v>#N/A</v>
      </c>
      <c r="D61" s="523"/>
      <c r="E61" s="525"/>
      <c r="F61" s="752"/>
      <c r="I61" s="7"/>
      <c r="J61" s="14"/>
    </row>
    <row r="62" spans="1:10">
      <c r="A62" s="1311">
        <f>'Operating Detail (5)'!A25</f>
        <v>0</v>
      </c>
      <c r="B62" s="1312"/>
      <c r="C62" s="217" t="e">
        <f t="array" ref="C62">INDEX('Operating Detail (5)'!$C25:$AF25,0,MATCH(1,('Operating Detail (5)'!$C$12:$AF$12="New")*('Operating Detail (5)'!$C$121:$AF$121='Budget Narrative (5)'!$I$2),0))</f>
        <v>#N/A</v>
      </c>
      <c r="D62" s="523"/>
      <c r="E62" s="525"/>
      <c r="F62" s="752"/>
      <c r="I62" s="7"/>
      <c r="J62" s="14"/>
    </row>
    <row r="63" spans="1:10">
      <c r="A63" s="1311">
        <f>'Operating Detail (5)'!A26</f>
        <v>0</v>
      </c>
      <c r="B63" s="1312"/>
      <c r="C63" s="217" t="e">
        <f t="array" ref="C63">INDEX('Operating Detail (5)'!$C26:$AF26,0,MATCH(1,('Operating Detail (5)'!$C$12:$AF$12="New")*('Operating Detail (5)'!$C$121:$AF$121='Budget Narrative (5)'!$I$2),0))</f>
        <v>#N/A</v>
      </c>
      <c r="D63" s="523"/>
      <c r="E63" s="525"/>
      <c r="F63" s="752"/>
      <c r="I63" s="7"/>
      <c r="J63" s="14"/>
    </row>
    <row r="64" spans="1:10">
      <c r="A64" s="1311">
        <f>'Operating Detail (5)'!A27</f>
        <v>0</v>
      </c>
      <c r="B64" s="1312"/>
      <c r="C64" s="217" t="e">
        <f t="array" ref="C64">INDEX('Operating Detail (5)'!$C27:$AF27,0,MATCH(1,('Operating Detail (5)'!$C$12:$AF$12="New")*('Operating Detail (5)'!$C$121:$AF$121='Budget Narrative (5)'!$I$2),0))</f>
        <v>#N/A</v>
      </c>
      <c r="D64" s="523"/>
      <c r="E64" s="525"/>
      <c r="F64" s="752"/>
      <c r="I64" s="7"/>
      <c r="J64" s="14"/>
    </row>
    <row r="65" spans="1:10">
      <c r="A65" s="1311">
        <f>'Operating Detail (5)'!A28</f>
        <v>0</v>
      </c>
      <c r="B65" s="1312"/>
      <c r="C65" s="217" t="e">
        <f t="array" ref="C65">INDEX('Operating Detail (5)'!$C28:$AF28,0,MATCH(1,('Operating Detail (5)'!$C$12:$AF$12="New")*('Operating Detail (5)'!$C$121:$AF$121='Budget Narrative (5)'!$I$2),0))</f>
        <v>#N/A</v>
      </c>
      <c r="D65" s="523"/>
      <c r="E65" s="525"/>
      <c r="F65" s="752"/>
    </row>
    <row r="66" spans="1:10">
      <c r="A66" s="1311">
        <f>'Operating Detail (5)'!A29</f>
        <v>0</v>
      </c>
      <c r="B66" s="1312"/>
      <c r="C66" s="217" t="e">
        <f t="array" ref="C66">INDEX('Operating Detail (5)'!$C29:$AF29,0,MATCH(1,('Operating Detail (5)'!$C$12:$AF$12="New")*('Operating Detail (5)'!$C$121:$AF$121='Budget Narrative (5)'!$I$2),0))</f>
        <v>#N/A</v>
      </c>
      <c r="D66" s="523"/>
      <c r="E66" s="525"/>
      <c r="F66" s="752"/>
      <c r="I66" s="7"/>
      <c r="J66" s="14"/>
    </row>
    <row r="67" spans="1:10">
      <c r="A67" s="1311">
        <f>'Operating Detail (5)'!A30</f>
        <v>0</v>
      </c>
      <c r="B67" s="1312"/>
      <c r="C67" s="217" t="e">
        <f t="array" ref="C67">INDEX('Operating Detail (5)'!$C30:$AF30,0,MATCH(1,('Operating Detail (5)'!$C$12:$AF$12="New")*('Operating Detail (5)'!$C$121:$AF$121='Budget Narrative (5)'!$I$2),0))</f>
        <v>#N/A</v>
      </c>
      <c r="D67" s="523"/>
      <c r="E67" s="525"/>
      <c r="F67" s="752"/>
      <c r="I67" s="7"/>
      <c r="J67" s="14"/>
    </row>
    <row r="68" spans="1:10">
      <c r="A68" s="1311">
        <f>'Operating Detail (5)'!A31</f>
        <v>0</v>
      </c>
      <c r="B68" s="1312"/>
      <c r="C68" s="217" t="e">
        <f t="array" ref="C68">INDEX('Operating Detail (5)'!$C31:$AF31,0,MATCH(1,('Operating Detail (5)'!$C$12:$AF$12="New")*('Operating Detail (5)'!$C$121:$AF$121='Budget Narrative (5)'!$I$2),0))</f>
        <v>#N/A</v>
      </c>
      <c r="D68" s="523"/>
      <c r="E68" s="525"/>
      <c r="F68" s="752"/>
      <c r="I68" s="7"/>
      <c r="J68" s="14"/>
    </row>
    <row r="69" spans="1:10">
      <c r="A69" s="1311">
        <f>'Operating Detail (5)'!A32</f>
        <v>0</v>
      </c>
      <c r="B69" s="1312"/>
      <c r="C69" s="217" t="e">
        <f t="array" ref="C69">INDEX('Operating Detail (5)'!$C32:$AF32,0,MATCH(1,('Operating Detail (5)'!$C$12:$AF$12="New")*('Operating Detail (5)'!$C$121:$AF$121='Budget Narrative (5)'!$I$2),0))</f>
        <v>#N/A</v>
      </c>
      <c r="D69" s="523"/>
      <c r="E69" s="525"/>
      <c r="F69" s="752"/>
      <c r="I69" s="7"/>
    </row>
    <row r="70" spans="1:10">
      <c r="A70" s="1311">
        <f>'Operating Detail (5)'!A33</f>
        <v>0</v>
      </c>
      <c r="B70" s="1312"/>
      <c r="C70" s="217" t="e">
        <f t="array" ref="C70">INDEX('Operating Detail (5)'!$C33:$AF33,0,MATCH(1,('Operating Detail (5)'!$C$12:$AF$12="New")*('Operating Detail (5)'!$C$121:$AF$121='Budget Narrative (5)'!$I$2),0))</f>
        <v>#N/A</v>
      </c>
      <c r="D70" s="523"/>
      <c r="E70" s="525"/>
      <c r="F70" s="752"/>
      <c r="I70" s="7"/>
      <c r="J70" s="14"/>
    </row>
    <row r="71" spans="1:10">
      <c r="A71" s="1311">
        <f>'Operating Detail (5)'!A34</f>
        <v>0</v>
      </c>
      <c r="B71" s="1312"/>
      <c r="C71" s="217" t="e">
        <f t="array" ref="C71">INDEX('Operating Detail (5)'!$C34:$AF34,0,MATCH(1,('Operating Detail (5)'!$C$12:$AF$12="New")*('Operating Detail (5)'!$C$121:$AF$121='Budget Narrative (5)'!$I$2),0))</f>
        <v>#N/A</v>
      </c>
      <c r="D71" s="523"/>
      <c r="E71" s="525"/>
      <c r="F71" s="752"/>
      <c r="I71" s="7"/>
      <c r="J71" s="14"/>
    </row>
    <row r="72" spans="1:10">
      <c r="A72" s="1311">
        <f>'Operating Detail (5)'!A35</f>
        <v>0</v>
      </c>
      <c r="B72" s="1312"/>
      <c r="C72" s="217" t="e">
        <f t="array" ref="C72">INDEX('Operating Detail (5)'!$C35:$AF35,0,MATCH(1,('Operating Detail (5)'!$C$12:$AF$12="New")*('Operating Detail (5)'!$C$121:$AF$121='Budget Narrative (5)'!$I$2),0))</f>
        <v>#N/A</v>
      </c>
      <c r="D72" s="523"/>
      <c r="E72" s="525"/>
      <c r="F72" s="752"/>
      <c r="I72" s="7"/>
      <c r="J72" s="14"/>
    </row>
    <row r="73" spans="1:10">
      <c r="A73" s="1311">
        <f>'Operating Detail (5)'!A36</f>
        <v>0</v>
      </c>
      <c r="B73" s="1312"/>
      <c r="C73" s="217" t="e">
        <f t="array" ref="C73">INDEX('Operating Detail (5)'!$C36:$AF36,0,MATCH(1,('Operating Detail (5)'!$C$12:$AF$12="New")*('Operating Detail (5)'!$C$121:$AF$121='Budget Narrative (5)'!$I$2),0))</f>
        <v>#N/A</v>
      </c>
      <c r="D73" s="523"/>
      <c r="E73" s="525"/>
      <c r="F73" s="752"/>
    </row>
    <row r="74" spans="1:10">
      <c r="A74" s="1311">
        <f>'Operating Detail (5)'!A37</f>
        <v>0</v>
      </c>
      <c r="B74" s="1312"/>
      <c r="C74" s="217" t="e">
        <f t="array" ref="C74">INDEX('Operating Detail (5)'!$C37:$AF37,0,MATCH(1,('Operating Detail (5)'!$C$12:$AF$12="New")*('Operating Detail (5)'!$C$121:$AF$121='Budget Narrative (5)'!$I$2),0))</f>
        <v>#N/A</v>
      </c>
      <c r="D74" s="523"/>
      <c r="E74" s="525"/>
      <c r="F74" s="752"/>
      <c r="I74" s="7"/>
      <c r="J74" s="4"/>
    </row>
    <row r="75" spans="1:10">
      <c r="A75" s="1311">
        <f>'Operating Detail (5)'!A38</f>
        <v>0</v>
      </c>
      <c r="B75" s="1312"/>
      <c r="C75" s="217" t="e">
        <f t="array" ref="C75">INDEX('Operating Detail (5)'!$C38:$AF38,0,MATCH(1,('Operating Detail (5)'!$C$12:$AF$12="New")*('Operating Detail (5)'!$C$121:$AF$121='Budget Narrative (5)'!$I$2),0))</f>
        <v>#N/A</v>
      </c>
      <c r="D75" s="523"/>
      <c r="E75" s="525"/>
      <c r="F75" s="752"/>
      <c r="I75" s="7"/>
      <c r="J75" s="4"/>
    </row>
    <row r="76" spans="1:10">
      <c r="A76" s="1311">
        <f>'Operating Detail (5)'!A39</f>
        <v>0</v>
      </c>
      <c r="B76" s="1312"/>
      <c r="C76" s="217" t="e">
        <f t="array" ref="C76">INDEX('Operating Detail (5)'!$C39:$AF39,0,MATCH(1,('Operating Detail (5)'!$C$12:$AF$12="New")*('Operating Detail (5)'!$C$121:$AF$121='Budget Narrative (5)'!$I$2),0))</f>
        <v>#N/A</v>
      </c>
      <c r="D76" s="523"/>
      <c r="E76" s="525"/>
      <c r="F76" s="752"/>
      <c r="I76" s="7"/>
      <c r="J76" s="4"/>
    </row>
    <row r="77" spans="1:10">
      <c r="A77" s="1311">
        <f>'Operating Detail (5)'!A40</f>
        <v>0</v>
      </c>
      <c r="B77" s="1312"/>
      <c r="C77" s="217" t="e">
        <f t="array" ref="C77">INDEX('Operating Detail (5)'!$C40:$AF40,0,MATCH(1,('Operating Detail (5)'!$C$12:$AF$12="New")*('Operating Detail (5)'!$C$121:$AF$121='Budget Narrative (5)'!$I$2),0))</f>
        <v>#N/A</v>
      </c>
      <c r="D77" s="523"/>
      <c r="E77" s="525"/>
      <c r="F77" s="752"/>
    </row>
    <row r="78" spans="1:10">
      <c r="A78" s="1311">
        <f>'Operating Detail (5)'!A41</f>
        <v>0</v>
      </c>
      <c r="B78" s="1312"/>
      <c r="C78" s="217" t="e">
        <f t="array" ref="C78">INDEX('Operating Detail (5)'!$C41:$AF41,0,MATCH(1,('Operating Detail (5)'!$C$12:$AF$12="New")*('Operating Detail (5)'!$C$121:$AF$121='Budget Narrative (5)'!$I$2),0))</f>
        <v>#N/A</v>
      </c>
      <c r="D78" s="523"/>
      <c r="E78" s="525"/>
      <c r="F78" s="752"/>
      <c r="I78" s="7"/>
      <c r="J78" s="14"/>
    </row>
    <row r="79" spans="1:10">
      <c r="A79" s="1311">
        <f>'Operating Detail (5)'!A42</f>
        <v>0</v>
      </c>
      <c r="B79" s="1312"/>
      <c r="C79" s="217" t="e">
        <f t="array" ref="C79">INDEX('Operating Detail (5)'!$C42:$AF42,0,MATCH(1,('Operating Detail (5)'!$C$12:$AF$12="New")*('Operating Detail (5)'!$C$121:$AF$121='Budget Narrative (5)'!$I$2),0))</f>
        <v>#N/A</v>
      </c>
      <c r="D79" s="523"/>
      <c r="E79" s="525"/>
      <c r="F79" s="752"/>
      <c r="I79" s="7"/>
      <c r="J79" s="14"/>
    </row>
    <row r="80" spans="1:10">
      <c r="A80" s="1311">
        <f>'Operating Detail (5)'!A43</f>
        <v>0</v>
      </c>
      <c r="B80" s="1312"/>
      <c r="C80" s="217" t="e">
        <f t="array" ref="C80">INDEX('Operating Detail (5)'!$C43:$AF43,0,MATCH(1,('Operating Detail (5)'!$C$12:$AF$12="New")*('Operating Detail (5)'!$C$121:$AF$121='Budget Narrative (5)'!$I$2),0))</f>
        <v>#N/A</v>
      </c>
      <c r="D80" s="523"/>
      <c r="E80" s="525"/>
      <c r="F80" s="752"/>
      <c r="I80" s="7"/>
      <c r="J80" s="14"/>
    </row>
    <row r="81" spans="1:10">
      <c r="A81" s="1311">
        <f>'Operating Detail (5)'!A44</f>
        <v>0</v>
      </c>
      <c r="B81" s="1312"/>
      <c r="C81" s="217" t="e">
        <f t="array" ref="C81">INDEX('Operating Detail (5)'!$C44:$AF44,0,MATCH(1,('Operating Detail (5)'!$C$12:$AF$12="New")*('Operating Detail (5)'!$C$121:$AF$121='Budget Narrative (5)'!$I$2),0))</f>
        <v>#N/A</v>
      </c>
      <c r="D81" s="523"/>
      <c r="E81" s="525"/>
      <c r="F81" s="752"/>
      <c r="I81" s="7"/>
      <c r="J81" s="14"/>
    </row>
    <row r="82" spans="1:10">
      <c r="A82" s="1311">
        <f>'Operating Detail (5)'!A45</f>
        <v>0</v>
      </c>
      <c r="B82" s="1312"/>
      <c r="C82" s="217" t="e">
        <f t="array" ref="C82">INDEX('Operating Detail (5)'!$C45:$AF45,0,MATCH(1,('Operating Detail (5)'!$C$12:$AF$12="New")*('Operating Detail (5)'!$C$121:$AF$121='Budget Narrative (5)'!$I$2),0))</f>
        <v>#N/A</v>
      </c>
      <c r="D82" s="523"/>
      <c r="E82" s="525"/>
      <c r="F82" s="752"/>
      <c r="I82" s="7"/>
      <c r="J82" s="14"/>
    </row>
    <row r="83" spans="1:10">
      <c r="A83" s="1311">
        <f>'Operating Detail (5)'!A46</f>
        <v>0</v>
      </c>
      <c r="B83" s="1312"/>
      <c r="C83" s="217" t="e">
        <f t="array" ref="C83">INDEX('Operating Detail (5)'!$C46:$AF46,0,MATCH(1,('Operating Detail (5)'!$C$12:$AF$12="New")*('Operating Detail (5)'!$C$121:$AF$121='Budget Narrative (5)'!$I$2),0))</f>
        <v>#N/A</v>
      </c>
      <c r="D83" s="523"/>
      <c r="E83" s="525"/>
      <c r="F83" s="752"/>
      <c r="I83" s="7"/>
      <c r="J83" s="14"/>
    </row>
    <row r="84" spans="1:10">
      <c r="A84" s="1311">
        <f>'Operating Detail (5)'!A47</f>
        <v>0</v>
      </c>
      <c r="B84" s="1312"/>
      <c r="C84" s="217" t="e">
        <f t="array" ref="C84">INDEX('Operating Detail (5)'!$C47:$AF47,0,MATCH(1,('Operating Detail (5)'!$C$12:$AF$12="New")*('Operating Detail (5)'!$C$121:$AF$121='Budget Narrative (5)'!$I$2),0))</f>
        <v>#N/A</v>
      </c>
      <c r="D84" s="523"/>
      <c r="E84" s="525"/>
      <c r="F84" s="752"/>
      <c r="I84" s="7"/>
      <c r="J84" s="14"/>
    </row>
    <row r="85" spans="1:10">
      <c r="A85" s="1311">
        <f>'Operating Detail (5)'!A48</f>
        <v>0</v>
      </c>
      <c r="B85" s="1312"/>
      <c r="C85" s="217" t="e">
        <f t="array" ref="C85">INDEX('Operating Detail (5)'!$C48:$AF48,0,MATCH(1,('Operating Detail (5)'!$C$12:$AF$12="New")*('Operating Detail (5)'!$C$121:$AF$121='Budget Narrative (5)'!$I$2),0))</f>
        <v>#N/A</v>
      </c>
      <c r="D85" s="523"/>
      <c r="E85" s="525"/>
      <c r="F85" s="752"/>
      <c r="I85" s="7"/>
      <c r="J85" s="14"/>
    </row>
    <row r="86" spans="1:10">
      <c r="A86" s="1311">
        <f>'Operating Detail (5)'!A49</f>
        <v>0</v>
      </c>
      <c r="B86" s="1312"/>
      <c r="C86" s="217" t="e">
        <f t="array" ref="C86">INDEX('Operating Detail (5)'!$C49:$AF49,0,MATCH(1,('Operating Detail (5)'!$C$12:$AF$12="New")*('Operating Detail (5)'!$C$121:$AF$121='Budget Narrative (5)'!$I$2),0))</f>
        <v>#N/A</v>
      </c>
      <c r="D86" s="523"/>
      <c r="E86" s="525"/>
      <c r="F86" s="752"/>
      <c r="I86" s="7"/>
      <c r="J86" s="14"/>
    </row>
    <row r="87" spans="1:10">
      <c r="A87" s="1311">
        <f>'Operating Detail (5)'!A50</f>
        <v>0</v>
      </c>
      <c r="B87" s="1312"/>
      <c r="C87" s="217" t="e">
        <f t="array" ref="C87">INDEX('Operating Detail (5)'!$C50:$AF50,0,MATCH(1,('Operating Detail (5)'!$C$12:$AF$12="New")*('Operating Detail (5)'!$C$121:$AF$121='Budget Narrative (5)'!$I$2),0))</f>
        <v>#N/A</v>
      </c>
      <c r="D87" s="523"/>
      <c r="E87" s="525"/>
      <c r="F87" s="752"/>
      <c r="I87" s="7"/>
      <c r="J87" s="14"/>
    </row>
    <row r="88" spans="1:10">
      <c r="A88" s="1311">
        <f>'Operating Detail (5)'!A51</f>
        <v>0</v>
      </c>
      <c r="B88" s="1312"/>
      <c r="C88" s="217" t="e">
        <f t="array" ref="C88">INDEX('Operating Detail (5)'!$C51:$AF51,0,MATCH(1,('Operating Detail (5)'!$C$12:$AF$12="New")*('Operating Detail (5)'!$C$121:$AF$121='Budget Narrative (5)'!$I$2),0))</f>
        <v>#N/A</v>
      </c>
      <c r="D88" s="523"/>
      <c r="E88" s="525"/>
      <c r="F88" s="752"/>
      <c r="I88" s="7"/>
      <c r="J88" s="14"/>
    </row>
    <row r="89" spans="1:10">
      <c r="A89" s="1311">
        <f>'Operating Detail (5)'!A52</f>
        <v>0</v>
      </c>
      <c r="B89" s="1312"/>
      <c r="C89" s="217" t="e">
        <f t="array" ref="C89">INDEX('Operating Detail (5)'!$C52:$AF52,0,MATCH(1,('Operating Detail (5)'!$C$12:$AF$12="New")*('Operating Detail (5)'!$C$121:$AF$121='Budget Narrative (5)'!$I$2),0))</f>
        <v>#N/A</v>
      </c>
      <c r="D89" s="523"/>
      <c r="E89" s="525"/>
      <c r="F89" s="752"/>
      <c r="I89" s="7"/>
      <c r="J89" s="14"/>
    </row>
    <row r="90" spans="1:10">
      <c r="A90" s="1311">
        <f>'Operating Detail (5)'!A53</f>
        <v>0</v>
      </c>
      <c r="B90" s="1312"/>
      <c r="C90" s="217" t="e">
        <f t="array" ref="C90">INDEX('Operating Detail (5)'!$C53:$AF53,0,MATCH(1,('Operating Detail (5)'!$C$12:$AF$12="New")*('Operating Detail (5)'!$C$121:$AF$121='Budget Narrative (5)'!$I$2),0))</f>
        <v>#N/A</v>
      </c>
      <c r="D90" s="523"/>
      <c r="E90" s="525"/>
      <c r="F90" s="752"/>
      <c r="I90" s="7"/>
      <c r="J90" s="14"/>
    </row>
    <row r="91" spans="1:10">
      <c r="A91" s="1311">
        <f>'Operating Detail (5)'!A54</f>
        <v>0</v>
      </c>
      <c r="B91" s="1312"/>
      <c r="C91" s="217" t="e">
        <f t="array" ref="C91">INDEX('Operating Detail (5)'!$C54:$AF54,0,MATCH(1,('Operating Detail (5)'!$C$12:$AF$12="New")*('Operating Detail (5)'!$C$121:$AF$121='Budget Narrative (5)'!$I$2),0))</f>
        <v>#N/A</v>
      </c>
      <c r="D91" s="523"/>
      <c r="E91" s="525"/>
      <c r="F91" s="752"/>
      <c r="I91" s="7"/>
      <c r="J91" s="14"/>
    </row>
    <row r="92" spans="1:10">
      <c r="A92" s="1311">
        <f>'Operating Detail (5)'!A55</f>
        <v>0</v>
      </c>
      <c r="B92" s="1312"/>
      <c r="C92" s="217" t="e">
        <f t="array" ref="C92">INDEX('Operating Detail (5)'!$C55:$AF55,0,MATCH(1,('Operating Detail (5)'!$C$12:$AF$12="New")*('Operating Detail (5)'!$C$121:$AF$121='Budget Narrative (5)'!$I$2),0))</f>
        <v>#N/A</v>
      </c>
      <c r="D92" s="523"/>
      <c r="E92" s="525"/>
      <c r="F92" s="752"/>
      <c r="I92" s="7"/>
      <c r="J92" s="14"/>
    </row>
    <row r="93" spans="1:10">
      <c r="A93" s="1319" t="str">
        <f>'Operating Detail (5)'!A56</f>
        <v>Consultants:</v>
      </c>
      <c r="B93" s="1320"/>
      <c r="C93" s="527"/>
      <c r="D93" s="527"/>
      <c r="E93" s="528"/>
      <c r="F93" s="752"/>
      <c r="I93" s="7"/>
      <c r="J93" s="14"/>
    </row>
    <row r="94" spans="1:10">
      <c r="A94" s="1311">
        <f>'Operating Detail (5)'!A57</f>
        <v>0</v>
      </c>
      <c r="B94" s="1312"/>
      <c r="C94" s="217" t="e">
        <f t="array" ref="C94">INDEX('Operating Detail (5)'!$C57:$AF57,0,MATCH(1,('Operating Detail (5)'!$C$12:$AF$12="New")*('Operating Detail (5)'!$C$121:$AF$121='Budget Narrative (5)'!$I$2),0))</f>
        <v>#N/A</v>
      </c>
      <c r="D94" s="523"/>
      <c r="E94" s="525"/>
      <c r="F94" s="752"/>
      <c r="I94" s="7"/>
      <c r="J94" s="14"/>
    </row>
    <row r="95" spans="1:10">
      <c r="A95" s="1311">
        <f>'Operating Detail (5)'!A58</f>
        <v>0</v>
      </c>
      <c r="B95" s="1312"/>
      <c r="C95" s="217" t="e">
        <f t="array" ref="C95">INDEX('Operating Detail (5)'!$C58:$AF58,0,MATCH(1,('Operating Detail (5)'!$C$12:$AF$12="New")*('Operating Detail (5)'!$C$121:$AF$121='Budget Narrative (5)'!$I$2),0))</f>
        <v>#N/A</v>
      </c>
      <c r="D95" s="523"/>
      <c r="E95" s="525"/>
      <c r="F95" s="752"/>
      <c r="I95" s="7"/>
      <c r="J95" s="14"/>
    </row>
    <row r="96" spans="1:10">
      <c r="A96" s="1311">
        <f>'Operating Detail (5)'!A59</f>
        <v>0</v>
      </c>
      <c r="B96" s="1312"/>
      <c r="C96" s="217" t="e">
        <f t="array" ref="C96">INDEX('Operating Detail (5)'!$C59:$AF59,0,MATCH(1,('Operating Detail (5)'!$C$12:$AF$12="New")*('Operating Detail (5)'!$C$121:$AF$121='Budget Narrative (5)'!$I$2),0))</f>
        <v>#N/A</v>
      </c>
      <c r="D96" s="523"/>
      <c r="E96" s="525"/>
      <c r="F96" s="752"/>
      <c r="I96" s="7"/>
      <c r="J96" s="14"/>
    </row>
    <row r="97" spans="1:10">
      <c r="A97" s="1311">
        <f>'Operating Detail (5)'!A60</f>
        <v>0</v>
      </c>
      <c r="B97" s="1312"/>
      <c r="C97" s="217" t="e">
        <f t="array" ref="C97">INDEX('Operating Detail (5)'!$C60:$AF60,0,MATCH(1,('Operating Detail (5)'!$C$12:$AF$12="New")*('Operating Detail (5)'!$C$121:$AF$121='Budget Narrative (5)'!$I$2),0))</f>
        <v>#N/A</v>
      </c>
      <c r="D97" s="523"/>
      <c r="E97" s="525"/>
      <c r="F97" s="752"/>
      <c r="I97" s="7"/>
      <c r="J97" s="14"/>
    </row>
    <row r="98" spans="1:10">
      <c r="A98" s="1311">
        <f>'Operating Detail (5)'!A61</f>
        <v>0</v>
      </c>
      <c r="B98" s="1312"/>
      <c r="C98" s="217" t="e">
        <f t="array" ref="C98">INDEX('Operating Detail (5)'!$C61:$AF61,0,MATCH(1,('Operating Detail (5)'!$C$12:$AF$12="New")*('Operating Detail (5)'!$C$121:$AF$121='Budget Narrative (5)'!$I$2),0))</f>
        <v>#N/A</v>
      </c>
      <c r="D98" s="523"/>
      <c r="E98" s="525"/>
      <c r="F98" s="752"/>
      <c r="I98" s="7"/>
      <c r="J98" s="14"/>
    </row>
    <row r="99" spans="1:10">
      <c r="A99" s="1311">
        <f>'Operating Detail (5)'!A62</f>
        <v>0</v>
      </c>
      <c r="B99" s="1312"/>
      <c r="C99" s="217" t="e">
        <f t="array" ref="C99">INDEX('Operating Detail (5)'!$C62:$AF62,0,MATCH(1,('Operating Detail (5)'!$C$12:$AF$12="New")*('Operating Detail (5)'!$C$121:$AF$121='Budget Narrative (5)'!$I$2),0))</f>
        <v>#N/A</v>
      </c>
      <c r="D99" s="523"/>
      <c r="E99" s="525"/>
      <c r="F99" s="752"/>
      <c r="I99" s="7"/>
      <c r="J99" s="14"/>
    </row>
    <row r="100" spans="1:10">
      <c r="A100" s="1311">
        <f>'Operating Detail (5)'!A63</f>
        <v>0</v>
      </c>
      <c r="B100" s="1312"/>
      <c r="C100" s="217" t="e">
        <f t="array" ref="C100">INDEX('Operating Detail (5)'!$C63:$AF63,0,MATCH(1,('Operating Detail (5)'!$C$12:$AF$12="New")*('Operating Detail (5)'!$C$121:$AF$121='Budget Narrative (5)'!$I$2),0))</f>
        <v>#N/A</v>
      </c>
      <c r="D100" s="523"/>
      <c r="E100" s="525"/>
      <c r="F100" s="752"/>
      <c r="I100" s="7"/>
      <c r="J100" s="14"/>
    </row>
    <row r="101" spans="1:10">
      <c r="A101" s="1311">
        <f>'Operating Detail (5)'!A64</f>
        <v>0</v>
      </c>
      <c r="B101" s="1312"/>
      <c r="C101" s="217" t="e">
        <f t="array" ref="C101">INDEX('Operating Detail (5)'!$C64:$AF64,0,MATCH(1,('Operating Detail (5)'!$C$12:$AF$12="New")*('Operating Detail (5)'!$C$121:$AF$121='Budget Narrative (5)'!$I$2),0))</f>
        <v>#N/A</v>
      </c>
      <c r="D101" s="523"/>
      <c r="E101" s="525"/>
      <c r="F101" s="752"/>
      <c r="I101" s="7"/>
      <c r="J101" s="14"/>
    </row>
    <row r="102" spans="1:10">
      <c r="A102" s="1311">
        <f>'Operating Detail (5)'!A65</f>
        <v>0</v>
      </c>
      <c r="B102" s="1312"/>
      <c r="C102" s="217" t="e">
        <f t="array" ref="C102">INDEX('Operating Detail (5)'!$C65:$AF65,0,MATCH(1,('Operating Detail (5)'!$C$12:$AF$12="New")*('Operating Detail (5)'!$C$121:$AF$121='Budget Narrative (5)'!$I$2),0))</f>
        <v>#N/A</v>
      </c>
      <c r="D102" s="523"/>
      <c r="E102" s="525"/>
      <c r="F102" s="752"/>
      <c r="I102" s="7"/>
      <c r="J102" s="14"/>
    </row>
    <row r="103" spans="1:10">
      <c r="A103" s="1311">
        <f>'Operating Detail (5)'!A65</f>
        <v>0</v>
      </c>
      <c r="B103" s="1312"/>
      <c r="C103" s="217" t="e">
        <f t="array" ref="C103">INDEX('Operating Detail (5)'!$C66:$AF66,0,MATCH(1,('Operating Detail (5)'!$C$12:$AF$12="New")*('Operating Detail (5)'!$C$121:$AF$121='Budget Narrative (5)'!$I$2),0))</f>
        <v>#N/A</v>
      </c>
      <c r="D103" s="523"/>
      <c r="E103" s="525"/>
      <c r="F103" s="752"/>
      <c r="I103" s="7"/>
      <c r="J103" s="14"/>
    </row>
    <row r="104" spans="1:10">
      <c r="A104" s="1311">
        <f>'Operating Detail (5)'!A66</f>
        <v>0</v>
      </c>
      <c r="B104" s="1312"/>
      <c r="C104" s="217" t="e">
        <f t="array" ref="C104">INDEX('Operating Detail (5)'!$C67:$AF67,0,MATCH(1,('Operating Detail (5)'!$C$12:$AF$12="New")*('Operating Detail (5)'!$C$121:$AF$121='Budget Narrative (5)'!$I$2),0))</f>
        <v>#N/A</v>
      </c>
      <c r="D104" s="523"/>
      <c r="E104" s="525"/>
      <c r="F104" s="752"/>
      <c r="I104" s="7"/>
      <c r="J104" s="14"/>
    </row>
    <row r="105" spans="1:10">
      <c r="A105" s="1576">
        <f>'Operating Detail (5)'!A67</f>
        <v>0</v>
      </c>
      <c r="B105" s="1577"/>
      <c r="C105" s="318"/>
      <c r="D105" s="165"/>
      <c r="E105" s="205"/>
      <c r="F105" s="752"/>
      <c r="I105" s="7"/>
      <c r="J105" s="14"/>
    </row>
    <row r="106" spans="1:10">
      <c r="A106" s="1317" t="str">
        <f>'Operating Detail (5)'!A68</f>
        <v>TOTAL OPERATING EXPENSES</v>
      </c>
      <c r="B106" s="1318"/>
      <c r="C106" s="579" t="e">
        <f>SUM(C51:C105)</f>
        <v>#N/A</v>
      </c>
      <c r="D106" s="14"/>
      <c r="E106" s="204"/>
      <c r="F106" s="3"/>
      <c r="I106" s="7"/>
      <c r="J106" s="14"/>
    </row>
    <row r="107" spans="1:10" s="593" customFormat="1" ht="13.5" thickBot="1">
      <c r="A107" s="594" t="s">
        <v>326</v>
      </c>
      <c r="B107" s="595" t="e">
        <f t="array" ref="B107">INDEX('Summary (5)'!E26:AH26,0,MATCH(1,('Summary (5)'!$E$21:$AH$21="New")*('Summary (5)'!$E$87:$AH$87='Budget Narrative (5)'!$I$2),0))</f>
        <v>#N/A</v>
      </c>
      <c r="C107" s="596" t="e">
        <f t="array" ref="C107">INDEX('Summary (5)'!E27:AH27,0,MATCH(1,('Summary (5)'!$E$21:$AH$21="New")*('Summary (5)'!$E$87:$AH$87='Budget Narrative (5)'!$I$2),0))</f>
        <v>#N/A</v>
      </c>
      <c r="D107" s="597"/>
      <c r="E107" s="598"/>
      <c r="F107" s="599"/>
      <c r="G107" s="590"/>
      <c r="H107" s="590"/>
      <c r="J107" s="592"/>
    </row>
    <row r="108" spans="1:10">
      <c r="A108" s="3"/>
      <c r="B108" s="6"/>
      <c r="C108" s="167"/>
      <c r="E108" s="3"/>
      <c r="F108" s="3"/>
      <c r="H108" s="569"/>
      <c r="I108" s="5"/>
      <c r="J108" s="4"/>
    </row>
    <row r="109" spans="1:10" ht="13" thickBot="1">
      <c r="A109" s="3"/>
      <c r="B109" s="6"/>
      <c r="C109" s="167"/>
      <c r="E109" s="3"/>
      <c r="F109" s="3"/>
      <c r="H109" s="569"/>
      <c r="I109" s="5"/>
      <c r="J109" s="4"/>
    </row>
    <row r="110" spans="1:10" s="4" customFormat="1" ht="25.5" customHeight="1">
      <c r="A110" s="1315" t="s">
        <v>327</v>
      </c>
      <c r="B110" s="1316"/>
      <c r="C110" s="198" t="s">
        <v>328</v>
      </c>
      <c r="D110" s="197" t="s">
        <v>319</v>
      </c>
      <c r="E110" s="199" t="s">
        <v>320</v>
      </c>
      <c r="F110" s="184"/>
      <c r="G110" s="567"/>
      <c r="H110" s="567"/>
    </row>
    <row r="111" spans="1:10">
      <c r="A111" s="1311">
        <f>'Operating Detail (5)'!A71</f>
        <v>0</v>
      </c>
      <c r="B111" s="1312"/>
      <c r="C111" s="217" t="e">
        <f t="array" ref="C111">INDEX('Operating Detail (5)'!$C71:$AF71,0,MATCH(1,('Operating Detail (5)'!$C$12:$AF$12="New")*('Operating Detail (5)'!$C$121:$AF$121='Budget Narrative (5)'!$I$2),0))</f>
        <v>#N/A</v>
      </c>
      <c r="D111" s="20"/>
      <c r="E111" s="200"/>
      <c r="F111" s="752"/>
    </row>
    <row r="112" spans="1:10">
      <c r="A112" s="1311">
        <f>'Operating Detail (5)'!A72</f>
        <v>0</v>
      </c>
      <c r="B112" s="1312"/>
      <c r="C112" s="217" t="e">
        <f t="array" ref="C112">INDEX('Operating Detail (5)'!$C72:$AF72,0,MATCH(1,('Operating Detail (5)'!$C$12:$AF$12="New")*('Operating Detail (5)'!$C$121:$AF$121='Budget Narrative (5)'!$I$2),0))</f>
        <v>#N/A</v>
      </c>
      <c r="D112" s="20"/>
      <c r="E112" s="201"/>
      <c r="F112" s="752"/>
    </row>
    <row r="113" spans="1:6">
      <c r="A113" s="1311">
        <f>'Operating Detail (5)'!A73</f>
        <v>0</v>
      </c>
      <c r="B113" s="1312"/>
      <c r="C113" s="217" t="e">
        <f t="array" ref="C113">INDEX('Operating Detail (5)'!$C73:$AF73,0,MATCH(1,('Operating Detail (5)'!$C$12:$AF$12="New")*('Operating Detail (5)'!$C$121:$AF$121='Budget Narrative (5)'!$I$2),0))</f>
        <v>#N/A</v>
      </c>
      <c r="D113" s="20"/>
      <c r="E113" s="202"/>
      <c r="F113" s="752"/>
    </row>
    <row r="114" spans="1:6">
      <c r="A114" s="1311">
        <f>'Operating Detail (5)'!A74</f>
        <v>0</v>
      </c>
      <c r="B114" s="1312"/>
      <c r="C114" s="217" t="e">
        <f t="array" ref="C114">INDEX('Operating Detail (5)'!$C74:$AF74,0,MATCH(1,('Operating Detail (5)'!$C$12:$AF$12="New")*('Operating Detail (5)'!$C$121:$AF$121='Budget Narrative (5)'!$I$2),0))</f>
        <v>#N/A</v>
      </c>
      <c r="D114" s="20"/>
      <c r="E114" s="202"/>
      <c r="F114" s="752"/>
    </row>
    <row r="115" spans="1:6">
      <c r="A115" s="1311">
        <f>'Operating Detail (5)'!A75</f>
        <v>0</v>
      </c>
      <c r="B115" s="1312"/>
      <c r="C115" s="217" t="e">
        <f t="array" ref="C115">INDEX('Operating Detail (5)'!$C75:$AF75,0,MATCH(1,('Operating Detail (5)'!$C$12:$AF$12="New")*('Operating Detail (5)'!$C$121:$AF$121='Budget Narrative (5)'!$I$2),0))</f>
        <v>#N/A</v>
      </c>
      <c r="D115" s="20"/>
      <c r="E115" s="201"/>
      <c r="F115" s="752"/>
    </row>
    <row r="116" spans="1:6">
      <c r="A116" s="1311">
        <f>'Operating Detail (5)'!A76</f>
        <v>0</v>
      </c>
      <c r="B116" s="1312"/>
      <c r="C116" s="217" t="e">
        <f t="array" ref="C116">INDEX('Operating Detail (5)'!$C76:$AF76,0,MATCH(1,('Operating Detail (5)'!$C$12:$AF$12="New")*('Operating Detail (5)'!$C$121:$AF$121='Budget Narrative (5)'!$I$2),0))</f>
        <v>#N/A</v>
      </c>
      <c r="D116" s="20"/>
      <c r="E116" s="201"/>
      <c r="F116" s="752"/>
    </row>
    <row r="117" spans="1:6">
      <c r="A117" s="1311">
        <f>'Operating Detail (5)'!A77</f>
        <v>0</v>
      </c>
      <c r="B117" s="1312"/>
      <c r="C117" s="217" t="e">
        <f t="array" ref="C117">INDEX('Operating Detail (5)'!$C77:$AF77,0,MATCH(1,('Operating Detail (5)'!$C$12:$AF$12="New")*('Operating Detail (5)'!$C$121:$AF$121='Budget Narrative (5)'!$I$2),0))</f>
        <v>#N/A</v>
      </c>
      <c r="D117" s="20"/>
      <c r="E117" s="201"/>
      <c r="F117" s="752"/>
    </row>
    <row r="118" spans="1:6">
      <c r="A118" s="1311">
        <f>'Operating Detail (5)'!A78</f>
        <v>0</v>
      </c>
      <c r="B118" s="1312"/>
      <c r="C118" s="217" t="e">
        <f t="array" ref="C118">INDEX('Operating Detail (5)'!$C78:$AF78,0,MATCH(1,('Operating Detail (5)'!$C$12:$AF$12="New")*('Operating Detail (5)'!$C$121:$AF$121='Budget Narrative (5)'!$I$2),0))</f>
        <v>#N/A</v>
      </c>
      <c r="D118" s="20"/>
      <c r="E118" s="201"/>
      <c r="F118" s="752"/>
    </row>
    <row r="119" spans="1:6">
      <c r="A119" s="1311">
        <f>'Operating Detail (5)'!A79</f>
        <v>0</v>
      </c>
      <c r="B119" s="1312"/>
      <c r="C119" s="217" t="e">
        <f t="array" ref="C119">INDEX('Operating Detail (5)'!$C79:$AF79,0,MATCH(1,('Operating Detail (5)'!$C$12:$AF$12="New")*('Operating Detail (5)'!$C$121:$AF$121='Budget Narrative (5)'!$I$2),0))</f>
        <v>#N/A</v>
      </c>
      <c r="D119" s="20"/>
      <c r="E119" s="201"/>
      <c r="F119" s="752"/>
    </row>
    <row r="120" spans="1:6">
      <c r="A120" s="1311">
        <f>'Operating Detail (5)'!A80</f>
        <v>0</v>
      </c>
      <c r="B120" s="1312"/>
      <c r="C120" s="217" t="e">
        <f t="array" ref="C120">INDEX('Operating Detail (5)'!$C80:$AF80,0,MATCH(1,('Operating Detail (5)'!$C$12:$AF$12="New")*('Operating Detail (5)'!$C$121:$AF$121='Budget Narrative (5)'!$I$2),0))</f>
        <v>#N/A</v>
      </c>
      <c r="D120" s="20"/>
      <c r="E120" s="201"/>
      <c r="F120" s="752"/>
    </row>
    <row r="121" spans="1:6">
      <c r="A121" s="1319" t="str">
        <f>'Operating Detail (5)'!A81</f>
        <v>Subcontractors:</v>
      </c>
      <c r="B121" s="1320"/>
      <c r="C121" s="527"/>
      <c r="D121" s="527"/>
      <c r="E121" s="528"/>
      <c r="F121" s="752"/>
    </row>
    <row r="122" spans="1:6">
      <c r="A122" s="1311">
        <f>'Operating Detail (5)'!A82</f>
        <v>0</v>
      </c>
      <c r="B122" s="1312"/>
      <c r="C122" s="217" t="e">
        <f t="array" ref="C122">INDEX('Operating Detail (5)'!$C82:$AF82,0,MATCH(1,('Operating Detail (5)'!$C$12:$AF$12="New")*('Operating Detail (5)'!$C$121:$AF$121='Budget Narrative (5)'!$I$2),0))</f>
        <v>#N/A</v>
      </c>
      <c r="D122" s="20"/>
      <c r="E122" s="201"/>
      <c r="F122" s="752"/>
    </row>
    <row r="123" spans="1:6">
      <c r="A123" s="1311">
        <f>'Operating Detail (5)'!A83</f>
        <v>0</v>
      </c>
      <c r="B123" s="1312"/>
      <c r="C123" s="217" t="e">
        <f t="array" ref="C123">INDEX('Operating Detail (5)'!$C83:$AF83,0,MATCH(1,('Operating Detail (5)'!$C$12:$AF$12="New")*('Operating Detail (5)'!$C$121:$AF$121='Budget Narrative (5)'!$I$2),0))</f>
        <v>#N/A</v>
      </c>
      <c r="D123" s="20"/>
      <c r="E123" s="201"/>
      <c r="F123" s="752"/>
    </row>
    <row r="124" spans="1:6">
      <c r="A124" s="1311">
        <f>'Operating Detail (5)'!A84</f>
        <v>0</v>
      </c>
      <c r="B124" s="1312"/>
      <c r="C124" s="217" t="e">
        <f t="array" ref="C124">INDEX('Operating Detail (5)'!$C84:$AF84,0,MATCH(1,('Operating Detail (5)'!$C$12:$AF$12="New")*('Operating Detail (5)'!$C$121:$AF$121='Budget Narrative (5)'!$I$2),0))</f>
        <v>#N/A</v>
      </c>
      <c r="D124" s="20"/>
      <c r="E124" s="201"/>
      <c r="F124" s="752"/>
    </row>
    <row r="125" spans="1:6">
      <c r="A125" s="1311">
        <f>'Operating Detail (5)'!A85</f>
        <v>0</v>
      </c>
      <c r="B125" s="1312"/>
      <c r="C125" s="217" t="e">
        <f t="array" ref="C125">INDEX('Operating Detail (5)'!$C85:$AF85,0,MATCH(1,('Operating Detail (5)'!$C$12:$AF$12="New")*('Operating Detail (5)'!$C$121:$AF$121='Budget Narrative (5)'!$I$2),0))</f>
        <v>#N/A</v>
      </c>
      <c r="D125" s="20"/>
      <c r="E125" s="201"/>
      <c r="F125" s="752"/>
    </row>
    <row r="126" spans="1:6">
      <c r="A126" s="1311">
        <f>'Operating Detail (5)'!A86</f>
        <v>0</v>
      </c>
      <c r="B126" s="1312"/>
      <c r="C126" s="217" t="e">
        <f t="array" ref="C126">INDEX('Operating Detail (5)'!$C86:$AF86,0,MATCH(1,('Operating Detail (5)'!$C$12:$AF$12="New")*('Operating Detail (5)'!$C$121:$AF$121='Budget Narrative (5)'!$I$2),0))</f>
        <v>#N/A</v>
      </c>
      <c r="D126" s="20"/>
      <c r="E126" s="201"/>
      <c r="F126" s="752"/>
    </row>
    <row r="127" spans="1:6">
      <c r="A127" s="1311">
        <f>'Operating Detail (5)'!A87</f>
        <v>0</v>
      </c>
      <c r="B127" s="1312"/>
      <c r="C127" s="217" t="e">
        <f t="array" ref="C127">INDEX('Operating Detail (5)'!$C87:$AF87,0,MATCH(1,('Operating Detail (5)'!$C$12:$AF$12="New")*('Operating Detail (5)'!$C$121:$AF$121='Budget Narrative (5)'!$I$2),0))</f>
        <v>#N/A</v>
      </c>
      <c r="E127" s="203"/>
    </row>
    <row r="128" spans="1:6">
      <c r="A128" s="1311">
        <f>'Operating Detail (5)'!A88</f>
        <v>0</v>
      </c>
      <c r="B128" s="1312"/>
      <c r="C128" s="217" t="e">
        <f t="array" ref="C128">INDEX('Operating Detail (5)'!$C88:$AF88,0,MATCH(1,('Operating Detail (5)'!$C$12:$AF$12="New")*('Operating Detail (5)'!$C$121:$AF$121='Budget Narrative (5)'!$I$2),0))</f>
        <v>#N/A</v>
      </c>
      <c r="E128" s="203"/>
    </row>
    <row r="129" spans="1:8">
      <c r="A129" s="1311">
        <f>'Operating Detail (5)'!A89</f>
        <v>0</v>
      </c>
      <c r="B129" s="1312"/>
      <c r="C129" s="217" t="e">
        <f t="array" ref="C129">INDEX('Operating Detail (5)'!$C89:$AF89,0,MATCH(1,('Operating Detail (5)'!$C$12:$AF$12="New")*('Operating Detail (5)'!$C$121:$AF$121='Budget Narrative (5)'!$I$2),0))</f>
        <v>#N/A</v>
      </c>
      <c r="E129" s="203"/>
    </row>
    <row r="130" spans="1:8">
      <c r="A130" s="1311">
        <f>'Operating Detail (5)'!A90</f>
        <v>0</v>
      </c>
      <c r="B130" s="1312"/>
      <c r="C130" s="217" t="e">
        <f t="array" ref="C130">INDEX('Operating Detail (5)'!$C90:$AF90,0,MATCH(1,('Operating Detail (5)'!$C$12:$AF$12="New")*('Operating Detail (5)'!$C$121:$AF$121='Budget Narrative (5)'!$I$2),0))</f>
        <v>#N/A</v>
      </c>
      <c r="E130" s="203"/>
    </row>
    <row r="131" spans="1:8">
      <c r="A131" s="1311" t="str">
        <f>'Operating Detail (5)'!A91</f>
        <v>Subcontractor indirect (First $25k only)</v>
      </c>
      <c r="B131" s="1312"/>
      <c r="C131" s="217" t="e" cm="1">
        <f t="array" ref="C131">INDEX('Operating Detail - Start Up'!$C89:$G89,0,MATCH(1,('Operating Detail - Start Up'!$C$11:$G$11="New")*('Operating Detail - Start Up'!$C$115:$G$115='Budget Narrative - Start Up'!$H$3),0))</f>
        <v>#N/A</v>
      </c>
      <c r="E131" s="203"/>
    </row>
    <row r="132" spans="1:8">
      <c r="A132" s="1311"/>
      <c r="B132" s="1312"/>
      <c r="C132" s="217"/>
      <c r="E132" s="203"/>
    </row>
    <row r="133" spans="1:8" s="593" customFormat="1" ht="13" thickBot="1">
      <c r="A133" s="1313" t="str">
        <f>'Operating Detail (5)'!A93</f>
        <v>TOTAL OTHER EXPENSES</v>
      </c>
      <c r="B133" s="1314"/>
      <c r="C133" s="596" t="e">
        <f>SUM(C111:C131)</f>
        <v>#N/A</v>
      </c>
      <c r="D133" s="597"/>
      <c r="E133" s="600"/>
      <c r="F133" s="601"/>
      <c r="G133" s="590"/>
      <c r="H133" s="590"/>
    </row>
    <row r="134" spans="1:8">
      <c r="A134" s="1312">
        <f>'Operating Detail (5)'!A94</f>
        <v>0</v>
      </c>
      <c r="B134" s="1312"/>
      <c r="C134" s="217"/>
    </row>
    <row r="135" spans="1:8" ht="13" thickBot="1">
      <c r="A135" s="752"/>
      <c r="B135" s="752"/>
      <c r="C135" s="217"/>
    </row>
    <row r="136" spans="1:8" ht="12.75" customHeight="1">
      <c r="A136" s="1315" t="str">
        <f>'Operating Detail (5)'!A95</f>
        <v>CAPITAL EXPENSES</v>
      </c>
      <c r="B136" s="1316"/>
      <c r="C136" s="198" t="s">
        <v>328</v>
      </c>
      <c r="D136" s="197" t="s">
        <v>319</v>
      </c>
      <c r="E136" s="199" t="s">
        <v>320</v>
      </c>
    </row>
    <row r="137" spans="1:8">
      <c r="A137" s="1311">
        <f>'Operating Detail (5)'!A96</f>
        <v>0</v>
      </c>
      <c r="B137" s="1312"/>
      <c r="C137" s="217" t="e" cm="1">
        <f t="array" ref="C137">INDEX('Operating Detail - ML &amp; PM'!$C94:$G94,0,MATCH(1,('Operating Detail - ML &amp; PM'!$C$11:$G$11="New")*('Operating Detail - ML &amp; PM'!$C$118:$G$118='Budget Narrative - ML &amp; PM'!$H$3),0))</f>
        <v>#N/A</v>
      </c>
      <c r="E137" s="203"/>
    </row>
    <row r="138" spans="1:8">
      <c r="A138" s="1311">
        <f>'Operating Detail (5)'!A97</f>
        <v>0</v>
      </c>
      <c r="B138" s="1312"/>
      <c r="C138" s="217" t="e">
        <f t="array" ref="C138">INDEX('Operating Detail (5)'!$C97:$AF97,0,MATCH(1,('Operating Detail (5)'!$C$12:$AF$12="New")*('Operating Detail (5)'!$C$121:$AF$121='Budget Narrative (5)'!$I$2),0))</f>
        <v>#N/A</v>
      </c>
      <c r="E138" s="203"/>
    </row>
    <row r="139" spans="1:8">
      <c r="A139" s="1311">
        <f>'Operating Detail (5)'!A98</f>
        <v>0</v>
      </c>
      <c r="B139" s="1312"/>
      <c r="C139" s="217" t="e">
        <f t="array" ref="C139">INDEX('Operating Detail (5)'!$C98:$AF98,0,MATCH(1,('Operating Detail (5)'!$C$12:$AF$12="New")*('Operating Detail (5)'!$C$121:$AF$121='Budget Narrative (5)'!$I$2),0))</f>
        <v>#N/A</v>
      </c>
      <c r="E139" s="203"/>
    </row>
    <row r="140" spans="1:8">
      <c r="A140" s="1311">
        <f>'Operating Detail (5)'!A99</f>
        <v>0</v>
      </c>
      <c r="B140" s="1312"/>
      <c r="C140" s="217" t="e">
        <f t="array" ref="C140">INDEX('Operating Detail (5)'!$C99:$AF99,0,MATCH(1,('Operating Detail (5)'!$C$12:$AF$12="New")*('Operating Detail (5)'!$C$121:$AF$121='Budget Narrative (5)'!$I$2),0))</f>
        <v>#N/A</v>
      </c>
      <c r="E140" s="203"/>
    </row>
    <row r="141" spans="1:8">
      <c r="A141" s="1311">
        <f>'Operating Detail (5)'!A100</f>
        <v>0</v>
      </c>
      <c r="B141" s="1312"/>
      <c r="C141" s="217" t="e">
        <f t="array" ref="C141">INDEX('Operating Detail (5)'!$C100:$AF100,0,MATCH(1,('Operating Detail (5)'!$C$12:$AF$12="New")*('Operating Detail (5)'!$C$121:$AF$121='Budget Narrative (5)'!$I$2),0))</f>
        <v>#N/A</v>
      </c>
      <c r="E141" s="203"/>
    </row>
    <row r="142" spans="1:8">
      <c r="A142" s="1311">
        <f>'Operating Detail (5)'!A101</f>
        <v>0</v>
      </c>
      <c r="B142" s="1312"/>
      <c r="C142" s="217" t="e">
        <f t="array" ref="C142">INDEX('Operating Detail (5)'!$C101:$AF101,0,MATCH(1,('Operating Detail (5)'!$C$12:$AF$12="New")*('Operating Detail (5)'!$C$121:$AF$121='Budget Narrative (5)'!$I$2),0))</f>
        <v>#N/A</v>
      </c>
      <c r="E142" s="203"/>
    </row>
    <row r="143" spans="1:8">
      <c r="A143" s="1311">
        <f>'Operating Detail (5)'!A102</f>
        <v>0</v>
      </c>
      <c r="B143" s="1312"/>
      <c r="C143" s="217" t="e">
        <f t="array" ref="C143">INDEX('Operating Detail (5)'!$C102:$AF102,0,MATCH(1,('Operating Detail (5)'!$C$12:$AF$12="New")*('Operating Detail (5)'!$C$121:$AF$121='Budget Narrative (5)'!$I$2),0))</f>
        <v>#N/A</v>
      </c>
      <c r="E143" s="203"/>
    </row>
    <row r="144" spans="1:8">
      <c r="A144" s="1311">
        <f>'Operating Detail (5)'!A103</f>
        <v>0</v>
      </c>
      <c r="B144" s="1312"/>
      <c r="C144" s="217"/>
      <c r="E144" s="203"/>
    </row>
    <row r="145" spans="1:8" s="593" customFormat="1" ht="13" thickBot="1">
      <c r="A145" s="1313" t="str">
        <f>'Operating Detail (5)'!A104</f>
        <v>TOTAL CAPITAL EXPENSES</v>
      </c>
      <c r="B145" s="1314"/>
      <c r="C145" s="596" t="e">
        <f>SUM(C137:C143)</f>
        <v>#N/A</v>
      </c>
      <c r="D145" s="597"/>
      <c r="E145" s="600"/>
      <c r="F145" s="601"/>
      <c r="G145" s="590"/>
      <c r="H145" s="590"/>
    </row>
    <row r="146" spans="1:8">
      <c r="A146" s="1312"/>
      <c r="B146" s="1312"/>
      <c r="C146" s="217"/>
    </row>
    <row r="147" spans="1:8" ht="13" thickBot="1">
      <c r="A147" s="1312"/>
      <c r="B147" s="1312"/>
      <c r="C147" s="217"/>
    </row>
    <row r="148" spans="1:8" ht="13">
      <c r="A148" s="1315" t="s">
        <v>329</v>
      </c>
      <c r="B148" s="1316"/>
      <c r="C148" s="198" t="s">
        <v>328</v>
      </c>
      <c r="D148" s="197" t="s">
        <v>319</v>
      </c>
      <c r="E148" s="199" t="s">
        <v>320</v>
      </c>
    </row>
    <row r="149" spans="1:8">
      <c r="A149" s="1311"/>
      <c r="B149" s="1312"/>
      <c r="C149" s="217"/>
      <c r="E149" s="203"/>
    </row>
    <row r="150" spans="1:8">
      <c r="A150" s="1311"/>
      <c r="B150" s="1312"/>
      <c r="C150" s="217"/>
      <c r="E150" s="203"/>
    </row>
    <row r="151" spans="1:8">
      <c r="A151" s="1311"/>
      <c r="B151" s="1312"/>
      <c r="C151" s="217"/>
      <c r="E151" s="203"/>
    </row>
    <row r="152" spans="1:8">
      <c r="A152" s="1311"/>
      <c r="B152" s="1312"/>
      <c r="C152" s="217"/>
      <c r="E152" s="203"/>
    </row>
    <row r="153" spans="1:8">
      <c r="A153" s="1311"/>
      <c r="B153" s="1312"/>
      <c r="C153" s="217"/>
      <c r="E153" s="203"/>
    </row>
    <row r="154" spans="1:8">
      <c r="A154" s="1311"/>
      <c r="B154" s="1312"/>
      <c r="C154" s="217"/>
      <c r="E154" s="203"/>
    </row>
    <row r="155" spans="1:8">
      <c r="A155" s="1311"/>
      <c r="B155" s="1312"/>
      <c r="C155" s="217"/>
      <c r="E155" s="203"/>
    </row>
    <row r="156" spans="1:8">
      <c r="A156" s="1311"/>
      <c r="B156" s="1312"/>
      <c r="C156" s="217"/>
      <c r="E156" s="203"/>
    </row>
    <row r="157" spans="1:8">
      <c r="A157" s="1311"/>
      <c r="B157" s="1312"/>
      <c r="C157" s="217"/>
      <c r="E157" s="203"/>
    </row>
    <row r="158" spans="1:8">
      <c r="A158" s="1311"/>
      <c r="B158" s="1312"/>
      <c r="C158" s="217"/>
      <c r="E158" s="203"/>
    </row>
    <row r="159" spans="1:8">
      <c r="A159" s="1311"/>
      <c r="B159" s="1312"/>
      <c r="C159" s="217"/>
      <c r="E159" s="203"/>
    </row>
    <row r="160" spans="1:8">
      <c r="A160" s="1311"/>
      <c r="B160" s="1312"/>
      <c r="C160" s="217"/>
      <c r="E160" s="203"/>
    </row>
    <row r="161" spans="1:5">
      <c r="A161" s="1311"/>
      <c r="B161" s="1312"/>
      <c r="C161" s="217"/>
      <c r="E161" s="203"/>
    </row>
    <row r="162" spans="1:5">
      <c r="A162" s="1311"/>
      <c r="B162" s="1312"/>
      <c r="C162" s="217"/>
      <c r="E162" s="203"/>
    </row>
    <row r="163" spans="1:5">
      <c r="A163" s="1311"/>
      <c r="B163" s="1312"/>
      <c r="C163" s="217"/>
      <c r="E163" s="203"/>
    </row>
    <row r="164" spans="1:5">
      <c r="A164" s="1311"/>
      <c r="B164" s="1312"/>
      <c r="C164" s="217"/>
      <c r="E164" s="203"/>
    </row>
    <row r="165" spans="1:5">
      <c r="A165" s="1311"/>
      <c r="B165" s="1312"/>
      <c r="C165" s="217"/>
      <c r="E165" s="203"/>
    </row>
    <row r="166" spans="1:5">
      <c r="A166" s="1311"/>
      <c r="B166" s="1312"/>
      <c r="C166" s="217"/>
      <c r="E166" s="203"/>
    </row>
    <row r="167" spans="1:5">
      <c r="A167" s="1311"/>
      <c r="B167" s="1312"/>
      <c r="C167" s="217"/>
      <c r="E167" s="203"/>
    </row>
    <row r="168" spans="1:5">
      <c r="A168" s="1311"/>
      <c r="B168" s="1312"/>
      <c r="C168" s="217"/>
      <c r="E168" s="203"/>
    </row>
    <row r="169" spans="1:5">
      <c r="A169" s="1311"/>
      <c r="B169" s="1312"/>
      <c r="C169" s="217"/>
      <c r="E169" s="203"/>
    </row>
    <row r="170" spans="1:5">
      <c r="A170" s="1311"/>
      <c r="B170" s="1312"/>
      <c r="C170" s="217"/>
      <c r="E170" s="203"/>
    </row>
    <row r="171" spans="1:5">
      <c r="A171" s="1311"/>
      <c r="B171" s="1312"/>
      <c r="C171" s="217"/>
      <c r="E171" s="203"/>
    </row>
    <row r="172" spans="1:5">
      <c r="A172" s="1311"/>
      <c r="B172" s="1312"/>
      <c r="C172" s="217"/>
      <c r="E172" s="203"/>
    </row>
    <row r="173" spans="1:5">
      <c r="A173" s="1311"/>
      <c r="B173" s="1312"/>
      <c r="C173" s="217"/>
      <c r="E173" s="203"/>
    </row>
    <row r="174" spans="1:5">
      <c r="A174" s="1311"/>
      <c r="B174" s="1312"/>
      <c r="C174" s="217"/>
      <c r="E174" s="203"/>
    </row>
    <row r="175" spans="1:5">
      <c r="A175" s="1311"/>
      <c r="B175" s="1312"/>
      <c r="C175" s="217"/>
      <c r="E175" s="203"/>
    </row>
    <row r="176" spans="1:5">
      <c r="A176" s="1311"/>
      <c r="B176" s="1312"/>
      <c r="C176" s="217"/>
      <c r="E176" s="203"/>
    </row>
    <row r="177" spans="1:9">
      <c r="A177" s="1311"/>
      <c r="B177" s="1312"/>
      <c r="C177" s="217"/>
      <c r="E177" s="203"/>
    </row>
    <row r="178" spans="1:9" s="599" customFormat="1" ht="13">
      <c r="A178" s="1395" t="s">
        <v>330</v>
      </c>
      <c r="B178" s="1396"/>
      <c r="C178" s="602">
        <f>SUM(C149:C177)</f>
        <v>0</v>
      </c>
      <c r="D178" s="603"/>
      <c r="E178" s="604"/>
      <c r="G178" s="605"/>
      <c r="H178" s="605"/>
    </row>
    <row r="179" spans="1:9" s="593" customFormat="1" ht="13" thickBot="1">
      <c r="A179" s="1397" t="s">
        <v>331</v>
      </c>
      <c r="B179" s="1398"/>
      <c r="C179" s="606" t="e">
        <f t="array" ref="C179">INDEX('Summary (5)'!$E30:$AH30,0,MATCH(1,('Summary (5)'!$E21:$AH21="New")*('Summary (5)'!$E87:$AH87='Budget Narrative (5)'!$I$2),0))</f>
        <v>#N/A</v>
      </c>
      <c r="D179" s="597"/>
      <c r="E179" s="600"/>
      <c r="G179" s="590"/>
      <c r="H179" s="590"/>
    </row>
    <row r="180" spans="1:9" s="593" customFormat="1">
      <c r="A180" s="1399" t="s">
        <v>332</v>
      </c>
      <c r="B180" s="1399"/>
      <c r="C180" s="607" t="e">
        <f>C179-C178</f>
        <v>#N/A</v>
      </c>
      <c r="D180" s="592"/>
      <c r="G180" s="590"/>
      <c r="H180" s="590"/>
    </row>
    <row r="181" spans="1:9" ht="13" thickBot="1">
      <c r="A181" s="1312"/>
      <c r="B181" s="1312"/>
      <c r="C181" s="217"/>
    </row>
    <row r="182" spans="1:9" ht="14">
      <c r="A182" s="1372" t="s">
        <v>333</v>
      </c>
      <c r="B182" s="1373"/>
      <c r="C182" s="1373"/>
      <c r="D182" s="1373"/>
      <c r="E182" s="1373"/>
      <c r="F182" s="1373"/>
      <c r="G182" s="1373"/>
      <c r="H182" s="1373"/>
      <c r="I182" s="1374"/>
    </row>
    <row r="183" spans="1:9" ht="13">
      <c r="A183" s="1375" t="s">
        <v>334</v>
      </c>
      <c r="B183" s="1375"/>
      <c r="C183" s="1375"/>
      <c r="D183" s="315" t="s">
        <v>1</v>
      </c>
      <c r="E183" s="1376" t="s">
        <v>335</v>
      </c>
      <c r="F183" s="1376"/>
      <c r="G183" s="1376" t="s">
        <v>2</v>
      </c>
      <c r="H183" s="1376"/>
      <c r="I183" s="1376"/>
    </row>
    <row r="184" spans="1:9" ht="96.75" customHeight="1">
      <c r="A184" s="1394" t="s">
        <v>336</v>
      </c>
      <c r="B184" s="1394"/>
      <c r="C184" s="1394"/>
      <c r="D184" s="316" t="s">
        <v>337</v>
      </c>
      <c r="E184" s="1560"/>
      <c r="F184" s="1560"/>
      <c r="G184" s="1377" t="s">
        <v>338</v>
      </c>
      <c r="H184" s="1378"/>
      <c r="I184" s="1379"/>
    </row>
    <row r="185" spans="1:9">
      <c r="A185" s="1394"/>
      <c r="B185" s="1394"/>
      <c r="C185" s="1394"/>
      <c r="D185" s="316" t="s">
        <v>339</v>
      </c>
      <c r="E185" s="1557" t="s">
        <v>358</v>
      </c>
      <c r="F185" s="1556"/>
      <c r="G185" s="1380"/>
      <c r="H185" s="1381"/>
      <c r="I185" s="1382"/>
    </row>
    <row r="186" spans="1:9">
      <c r="A186" s="1394"/>
      <c r="B186" s="1394"/>
      <c r="C186" s="1394"/>
      <c r="D186" s="316" t="s">
        <v>340</v>
      </c>
      <c r="E186" s="1557" t="s">
        <v>359</v>
      </c>
      <c r="F186" s="1556"/>
      <c r="G186" s="1380"/>
      <c r="H186" s="1381"/>
      <c r="I186" s="1382"/>
    </row>
    <row r="187" spans="1:9" ht="25">
      <c r="A187" s="1394"/>
      <c r="B187" s="1394"/>
      <c r="C187" s="1394"/>
      <c r="D187" s="316" t="s">
        <v>341</v>
      </c>
      <c r="E187" s="1557" t="s">
        <v>360</v>
      </c>
      <c r="F187" s="1556"/>
      <c r="G187" s="1380"/>
      <c r="H187" s="1381"/>
      <c r="I187" s="1382"/>
    </row>
    <row r="188" spans="1:9" ht="25">
      <c r="A188" s="1394"/>
      <c r="B188" s="1394"/>
      <c r="C188" s="1394"/>
      <c r="D188" s="316" t="s">
        <v>342</v>
      </c>
      <c r="E188" s="1557" t="s">
        <v>361</v>
      </c>
      <c r="F188" s="1556"/>
      <c r="G188" s="1380"/>
      <c r="H188" s="1381"/>
      <c r="I188" s="1382"/>
    </row>
    <row r="189" spans="1:9" ht="25">
      <c r="A189" s="1394"/>
      <c r="B189" s="1394"/>
      <c r="C189" s="1394"/>
      <c r="D189" s="316" t="s">
        <v>343</v>
      </c>
      <c r="E189" s="1557" t="s">
        <v>361</v>
      </c>
      <c r="F189" s="1556"/>
      <c r="G189" s="1380"/>
      <c r="H189" s="1381"/>
      <c r="I189" s="1382"/>
    </row>
    <row r="190" spans="1:9">
      <c r="A190" s="1394"/>
      <c r="B190" s="1394"/>
      <c r="C190" s="1394"/>
      <c r="D190" s="316" t="s">
        <v>344</v>
      </c>
      <c r="E190" s="1557" t="s">
        <v>362</v>
      </c>
      <c r="F190" s="1556"/>
      <c r="G190" s="1380"/>
      <c r="H190" s="1381"/>
      <c r="I190" s="1382"/>
    </row>
    <row r="191" spans="1:9">
      <c r="A191" s="1394"/>
      <c r="B191" s="1394"/>
      <c r="C191" s="1394"/>
      <c r="D191" s="316" t="s">
        <v>345</v>
      </c>
      <c r="E191" s="1557" t="s">
        <v>363</v>
      </c>
      <c r="F191" s="1556"/>
      <c r="G191" s="1380"/>
      <c r="H191" s="1381"/>
      <c r="I191" s="1382"/>
    </row>
    <row r="192" spans="1:9" ht="25">
      <c r="A192" s="1394"/>
      <c r="B192" s="1394"/>
      <c r="C192" s="1394"/>
      <c r="D192" s="316" t="s">
        <v>346</v>
      </c>
      <c r="E192" s="1557" t="s">
        <v>364</v>
      </c>
      <c r="F192" s="1556"/>
      <c r="G192" s="1383"/>
      <c r="H192" s="1384"/>
      <c r="I192" s="1385"/>
    </row>
    <row r="193" spans="1:9">
      <c r="A193" s="1394"/>
      <c r="B193" s="1394"/>
      <c r="C193" s="1394"/>
      <c r="D193" s="317"/>
      <c r="E193" s="1558"/>
      <c r="F193" s="1559"/>
      <c r="G193" s="1391"/>
      <c r="H193" s="1392"/>
      <c r="I193" s="1393"/>
    </row>
    <row r="194" spans="1:9" ht="15.5">
      <c r="A194" s="1394"/>
      <c r="B194" s="1394"/>
      <c r="C194" s="1394"/>
      <c r="D194" s="316" t="s">
        <v>347</v>
      </c>
      <c r="E194" s="1557" t="s">
        <v>365</v>
      </c>
      <c r="F194" s="1556"/>
      <c r="G194" s="1387"/>
      <c r="H194" s="1387"/>
      <c r="I194" s="1387"/>
    </row>
    <row r="195" spans="1:9" ht="15.5">
      <c r="A195" s="1394"/>
      <c r="B195" s="1394"/>
      <c r="C195" s="1394"/>
      <c r="D195" s="316" t="s">
        <v>348</v>
      </c>
      <c r="E195" s="1557" t="s">
        <v>366</v>
      </c>
      <c r="F195" s="1556"/>
      <c r="G195" s="1387"/>
      <c r="H195" s="1387"/>
      <c r="I195" s="1387"/>
    </row>
    <row r="196" spans="1:9" ht="28">
      <c r="A196" s="1394"/>
      <c r="B196" s="1394"/>
      <c r="C196" s="1394"/>
      <c r="D196" s="316" t="s">
        <v>349</v>
      </c>
      <c r="E196" s="1557" t="s">
        <v>367</v>
      </c>
      <c r="F196" s="1556"/>
      <c r="G196" s="1387"/>
      <c r="H196" s="1387"/>
      <c r="I196" s="1387"/>
    </row>
    <row r="197" spans="1:9" ht="25">
      <c r="A197" s="1394" t="s">
        <v>350</v>
      </c>
      <c r="B197" s="1394"/>
      <c r="C197" s="1394"/>
      <c r="D197" s="751" t="s">
        <v>351</v>
      </c>
      <c r="E197" s="1557" t="s">
        <v>368</v>
      </c>
      <c r="F197" s="1556"/>
      <c r="G197" s="1387"/>
      <c r="H197" s="1387"/>
      <c r="I197" s="1387"/>
    </row>
    <row r="198" spans="1:9" ht="15.5">
      <c r="A198" s="1386" t="s">
        <v>352</v>
      </c>
      <c r="B198" s="1386"/>
      <c r="C198" s="1386"/>
      <c r="D198" s="751" t="s">
        <v>353</v>
      </c>
      <c r="E198" s="1556"/>
      <c r="F198" s="1556"/>
      <c r="G198" s="1387"/>
      <c r="H198" s="1387"/>
      <c r="I198" s="1387"/>
    </row>
    <row r="199" spans="1:9">
      <c r="A199" s="1388" t="s">
        <v>354</v>
      </c>
      <c r="B199" s="1388"/>
      <c r="C199" s="1388"/>
      <c r="D199" s="1388"/>
      <c r="E199" s="1388"/>
      <c r="F199" s="1388"/>
      <c r="G199" s="1388"/>
      <c r="H199" s="1388"/>
      <c r="I199" s="1388"/>
    </row>
    <row r="200" spans="1:9" ht="13">
      <c r="A200" s="1389" t="s">
        <v>355</v>
      </c>
      <c r="B200" s="1390"/>
      <c r="C200" s="1390"/>
      <c r="D200" s="1390"/>
      <c r="E200" s="1390"/>
      <c r="F200" s="1390"/>
      <c r="G200" s="1390"/>
      <c r="H200" s="1390"/>
      <c r="I200" s="1390"/>
    </row>
    <row r="201" spans="1:9">
      <c r="A201" s="752">
        <f>'Operating Detail (5)'!A160</f>
        <v>0</v>
      </c>
      <c r="B201" s="752"/>
      <c r="C201" s="217"/>
    </row>
    <row r="202" spans="1:9">
      <c r="A202" s="752">
        <f>'Operating Detail (5)'!A161</f>
        <v>0</v>
      </c>
      <c r="B202" s="752"/>
      <c r="C202" s="217"/>
    </row>
    <row r="203" spans="1:9">
      <c r="C203" s="217"/>
    </row>
    <row r="204" spans="1:9">
      <c r="C204" s="217"/>
    </row>
    <row r="205" spans="1:9">
      <c r="C205" s="217"/>
    </row>
    <row r="206" spans="1:9">
      <c r="C206" s="217"/>
    </row>
    <row r="207" spans="1:9">
      <c r="C207" s="217"/>
    </row>
    <row r="208" spans="1:9">
      <c r="C208" s="217"/>
    </row>
  </sheetData>
  <mergeCells count="162">
    <mergeCell ref="A54:B54"/>
    <mergeCell ref="A55:B55"/>
    <mergeCell ref="A56:B56"/>
    <mergeCell ref="A57:B57"/>
    <mergeCell ref="A58:B58"/>
    <mergeCell ref="A59:B59"/>
    <mergeCell ref="B1:C1"/>
    <mergeCell ref="B2:C2"/>
    <mergeCell ref="A50:B50"/>
    <mergeCell ref="A51:B51"/>
    <mergeCell ref="A52:B52"/>
    <mergeCell ref="A53:B53"/>
    <mergeCell ref="A48:B48"/>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25:B125"/>
    <mergeCell ref="A126:B126"/>
    <mergeCell ref="A127:B127"/>
    <mergeCell ref="A128:B128"/>
    <mergeCell ref="A129:B129"/>
    <mergeCell ref="A111:B111"/>
    <mergeCell ref="A112:B112"/>
    <mergeCell ref="A113:B113"/>
    <mergeCell ref="A114:B114"/>
    <mergeCell ref="A115:B115"/>
    <mergeCell ref="A124:B124"/>
    <mergeCell ref="A116:B116"/>
    <mergeCell ref="A117:B117"/>
    <mergeCell ref="A118:B118"/>
    <mergeCell ref="A119:B119"/>
    <mergeCell ref="A120:B120"/>
    <mergeCell ref="A121:B121"/>
    <mergeCell ref="A122:B122"/>
    <mergeCell ref="A123:B123"/>
    <mergeCell ref="A130:B130"/>
    <mergeCell ref="A131:B131"/>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s>
  <conditionalFormatting sqref="B2">
    <cfRule type="containsBlanks" dxfId="137" priority="2">
      <formula>LEN(TRIM(B2))=0</formula>
    </cfRule>
  </conditionalFormatting>
  <conditionalFormatting sqref="B4:F45 C111:E120 C122:E131 C137:E143">
    <cfRule type="expression" dxfId="136" priority="17">
      <formula>$C4=0</formula>
    </cfRule>
  </conditionalFormatting>
  <conditionalFormatting sqref="C48">
    <cfRule type="expression" dxfId="135" priority="1">
      <formula>$A48=0</formula>
    </cfRule>
  </conditionalFormatting>
  <conditionalFormatting sqref="C106">
    <cfRule type="expression" dxfId="134" priority="15">
      <formula>$A106=0</formula>
    </cfRule>
  </conditionalFormatting>
  <conditionalFormatting sqref="C133">
    <cfRule type="expression" dxfId="133" priority="14">
      <formula>$A133=0</formula>
    </cfRule>
  </conditionalFormatting>
  <conditionalFormatting sqref="C145">
    <cfRule type="expression" dxfId="132" priority="13">
      <formula>$A145=0</formula>
    </cfRule>
  </conditionalFormatting>
  <conditionalFormatting sqref="C179">
    <cfRule type="expression" dxfId="131" priority="10">
      <formula>$C179=0</formula>
    </cfRule>
  </conditionalFormatting>
  <conditionalFormatting sqref="C180">
    <cfRule type="cellIs" dxfId="130" priority="9" operator="notBetween">
      <formula>-2</formula>
      <formula>2</formula>
    </cfRule>
  </conditionalFormatting>
  <conditionalFormatting sqref="C51:E92">
    <cfRule type="expression" dxfId="129" priority="5">
      <formula>$C51=0</formula>
    </cfRule>
  </conditionalFormatting>
  <conditionalFormatting sqref="C94:E105">
    <cfRule type="expression" dxfId="128" priority="3">
      <formula>$C94=0</formula>
    </cfRule>
  </conditionalFormatting>
  <conditionalFormatting sqref="C149:E177">
    <cfRule type="expression" dxfId="127" priority="11">
      <formula>$C149=0</formula>
    </cfRule>
  </conditionalFormatting>
  <conditionalFormatting sqref="D51:E92">
    <cfRule type="containsBlanks" dxfId="126" priority="6">
      <formula>LEN(TRIM(D51))=0</formula>
    </cfRule>
  </conditionalFormatting>
  <conditionalFormatting sqref="D94:E104">
    <cfRule type="containsBlanks" dxfId="125" priority="4">
      <formula>LEN(TRIM(D94))=0</formula>
    </cfRule>
  </conditionalFormatting>
  <conditionalFormatting sqref="D149:E177">
    <cfRule type="containsBlanks" dxfId="124" priority="12">
      <formula>LEN(TRIM(D149))=0</formula>
    </cfRule>
  </conditionalFormatting>
  <conditionalFormatting sqref="D4:F45 D111:E120 D122:E131 D137:E143">
    <cfRule type="containsBlanks" dxfId="123" priority="18">
      <formula>LEN(TRIM(D4))=0</formula>
    </cfRule>
  </conditionalFormatting>
  <hyperlinks>
    <hyperlink ref="A200" r:id="rId1" xr:uid="{00000000-0004-0000-16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E10BD4B9-FF34-4016-B46B-378DF32F4FDD}">
          <x14:formula1>
            <xm:f>'Dropdown Lists'!$F$2:$F$31</xm:f>
          </x14:formula1>
          <xm:sqref>B2:C2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249977111117893"/>
  </sheetPr>
  <dimension ref="A1:V63"/>
  <sheetViews>
    <sheetView topLeftCell="A28" zoomScaleNormal="100" workbookViewId="0">
      <selection activeCell="A42" sqref="A42"/>
    </sheetView>
  </sheetViews>
  <sheetFormatPr defaultRowHeight="12.5"/>
  <cols>
    <col min="1" max="1" width="68.453125" customWidth="1"/>
    <col min="2" max="2" width="25.54296875" customWidth="1"/>
    <col min="3" max="3" width="18.26953125" customWidth="1"/>
    <col min="4" max="4" width="21.54296875" customWidth="1"/>
    <col min="5" max="5" width="5.453125" customWidth="1"/>
    <col min="6" max="6" width="16.453125" bestFit="1" customWidth="1"/>
    <col min="8" max="8" width="9.7265625" customWidth="1"/>
    <col min="10" max="11" width="14.7265625" customWidth="1"/>
    <col min="12" max="12" width="13.54296875" customWidth="1"/>
    <col min="13" max="14" width="14.54296875" customWidth="1"/>
    <col min="16" max="17" width="10.7265625" customWidth="1"/>
    <col min="18" max="18" width="16.7265625" customWidth="1"/>
    <col min="19" max="19" width="16.7265625" style="54" customWidth="1"/>
    <col min="21" max="21" width="11.54296875" customWidth="1"/>
  </cols>
  <sheetData>
    <row r="1" spans="1:22" s="182" customFormat="1" ht="30.75" customHeight="1">
      <c r="A1" s="181" t="s">
        <v>94</v>
      </c>
      <c r="B1" s="181" t="s">
        <v>95</v>
      </c>
      <c r="C1" s="181" t="s">
        <v>96</v>
      </c>
      <c r="D1" s="181" t="s">
        <v>97</v>
      </c>
      <c r="E1" s="181"/>
      <c r="F1" s="181" t="s">
        <v>98</v>
      </c>
      <c r="G1" s="181" t="s">
        <v>99</v>
      </c>
      <c r="H1" s="181" t="s">
        <v>100</v>
      </c>
      <c r="I1" s="181"/>
      <c r="K1" s="181" t="s">
        <v>101</v>
      </c>
      <c r="L1" s="181" t="s">
        <v>102</v>
      </c>
      <c r="M1" s="181" t="s">
        <v>103</v>
      </c>
      <c r="N1" s="181" t="s">
        <v>104</v>
      </c>
      <c r="P1" s="181" t="s">
        <v>105</v>
      </c>
      <c r="Q1" s="181" t="s">
        <v>106</v>
      </c>
      <c r="R1" s="181" t="s">
        <v>107</v>
      </c>
      <c r="S1" s="465" t="s">
        <v>108</v>
      </c>
      <c r="U1" s="465" t="s">
        <v>109</v>
      </c>
    </row>
    <row r="2" spans="1:22" ht="13">
      <c r="A2" s="52"/>
      <c r="B2" s="52"/>
      <c r="C2" s="52"/>
      <c r="D2" s="52"/>
      <c r="E2" s="52"/>
      <c r="K2" s="390">
        <v>44378</v>
      </c>
      <c r="L2" s="390">
        <v>44742</v>
      </c>
      <c r="M2" s="391">
        <v>17.34</v>
      </c>
      <c r="N2" s="354">
        <f>M2*2080</f>
        <v>36067.199999999997</v>
      </c>
      <c r="U2" s="538" t="s">
        <v>110</v>
      </c>
      <c r="V2" s="179"/>
    </row>
    <row r="3" spans="1:22">
      <c r="A3" s="15" t="s">
        <v>111</v>
      </c>
      <c r="B3" s="15" t="s">
        <v>112</v>
      </c>
      <c r="C3" s="15" t="s">
        <v>113</v>
      </c>
      <c r="D3" s="15" t="s">
        <v>114</v>
      </c>
      <c r="E3" s="15"/>
      <c r="F3" s="15" t="s">
        <v>141</v>
      </c>
      <c r="G3" s="54">
        <v>45108</v>
      </c>
      <c r="H3" s="54">
        <v>45473</v>
      </c>
      <c r="J3" s="15"/>
      <c r="K3" s="390">
        <v>44743</v>
      </c>
      <c r="L3" s="390">
        <v>45107</v>
      </c>
      <c r="M3" s="391">
        <v>17.899999999999999</v>
      </c>
      <c r="N3" s="354">
        <f>M3*2080</f>
        <v>37232</v>
      </c>
      <c r="P3" s="54">
        <v>41821</v>
      </c>
      <c r="Q3" s="54">
        <v>42185</v>
      </c>
      <c r="U3" s="539" t="s">
        <v>115</v>
      </c>
    </row>
    <row r="4" spans="1:22">
      <c r="A4" t="s">
        <v>116</v>
      </c>
      <c r="B4" s="15" t="s">
        <v>117</v>
      </c>
      <c r="C4" s="15" t="s">
        <v>118</v>
      </c>
      <c r="D4" s="15" t="s">
        <v>118</v>
      </c>
      <c r="E4" s="15"/>
      <c r="F4" s="15" t="s">
        <v>143</v>
      </c>
      <c r="G4" s="54">
        <v>45474</v>
      </c>
      <c r="H4" s="54">
        <v>45838</v>
      </c>
      <c r="J4" s="15"/>
      <c r="K4" s="390">
        <v>45108</v>
      </c>
      <c r="L4" s="390">
        <v>45473</v>
      </c>
      <c r="M4" s="391">
        <v>18.07</v>
      </c>
      <c r="N4" s="354">
        <f>M4*2080</f>
        <v>37585.599999999999</v>
      </c>
      <c r="P4" s="54">
        <v>42186</v>
      </c>
      <c r="Q4" s="54">
        <v>42551</v>
      </c>
      <c r="U4" s="540" t="s">
        <v>119</v>
      </c>
    </row>
    <row r="5" spans="1:22">
      <c r="A5" t="s">
        <v>120</v>
      </c>
      <c r="C5" s="15" t="s">
        <v>121</v>
      </c>
      <c r="D5" s="15" t="s">
        <v>121</v>
      </c>
      <c r="E5" s="15"/>
      <c r="F5" s="15" t="s">
        <v>145</v>
      </c>
      <c r="G5" s="54">
        <v>45839</v>
      </c>
      <c r="H5" s="54">
        <v>46203</v>
      </c>
      <c r="J5" s="15"/>
      <c r="K5" s="347"/>
      <c r="L5" s="179"/>
      <c r="O5" s="15"/>
      <c r="P5" s="54">
        <v>42552</v>
      </c>
      <c r="Q5" s="54">
        <v>42916</v>
      </c>
      <c r="U5" s="541" t="s">
        <v>122</v>
      </c>
    </row>
    <row r="6" spans="1:22">
      <c r="A6" t="s">
        <v>123</v>
      </c>
      <c r="C6" s="15" t="s">
        <v>124</v>
      </c>
      <c r="D6" s="15" t="s">
        <v>124</v>
      </c>
      <c r="E6" s="15"/>
      <c r="F6" s="15" t="s">
        <v>147</v>
      </c>
      <c r="G6" s="54">
        <v>46204</v>
      </c>
      <c r="H6" s="54">
        <v>46568</v>
      </c>
      <c r="J6" s="15"/>
      <c r="K6" s="179"/>
      <c r="L6" s="179"/>
      <c r="P6" s="54">
        <v>42917</v>
      </c>
      <c r="Q6" s="54">
        <v>43281</v>
      </c>
      <c r="U6" s="542" t="s">
        <v>125</v>
      </c>
    </row>
    <row r="7" spans="1:22">
      <c r="A7" s="15" t="s">
        <v>126</v>
      </c>
      <c r="F7" s="15" t="s">
        <v>149</v>
      </c>
      <c r="G7" s="54">
        <v>46569</v>
      </c>
      <c r="H7" s="54">
        <v>46934</v>
      </c>
      <c r="K7" s="179"/>
      <c r="L7" s="179"/>
      <c r="P7" s="54">
        <v>43282</v>
      </c>
      <c r="Q7" s="54">
        <v>43646</v>
      </c>
      <c r="U7" s="543" t="s">
        <v>127</v>
      </c>
    </row>
    <row r="8" spans="1:22">
      <c r="A8" s="15" t="s">
        <v>128</v>
      </c>
      <c r="F8" s="15" t="s">
        <v>151</v>
      </c>
      <c r="G8" s="54">
        <v>46935</v>
      </c>
      <c r="H8" s="54">
        <v>47299</v>
      </c>
      <c r="K8" s="179"/>
      <c r="L8" s="179"/>
      <c r="P8" s="54">
        <v>43647</v>
      </c>
      <c r="Q8" s="54">
        <v>44012</v>
      </c>
      <c r="R8" t="s">
        <v>129</v>
      </c>
      <c r="S8" s="54">
        <v>43647</v>
      </c>
      <c r="U8" s="544" t="s">
        <v>130</v>
      </c>
    </row>
    <row r="9" spans="1:22">
      <c r="A9" s="15" t="s">
        <v>131</v>
      </c>
      <c r="F9" s="15" t="s">
        <v>153</v>
      </c>
      <c r="G9" s="54">
        <v>47300</v>
      </c>
      <c r="H9" s="54">
        <v>47664</v>
      </c>
      <c r="K9" s="179"/>
      <c r="L9" s="179"/>
      <c r="P9" s="54">
        <v>44013</v>
      </c>
      <c r="Q9" s="54">
        <v>44377</v>
      </c>
      <c r="R9" s="15" t="s">
        <v>132</v>
      </c>
      <c r="S9" s="464">
        <v>44047</v>
      </c>
      <c r="U9" s="545" t="s">
        <v>133</v>
      </c>
    </row>
    <row r="10" spans="1:22">
      <c r="A10" s="15" t="s">
        <v>134</v>
      </c>
      <c r="F10" s="15" t="s">
        <v>155</v>
      </c>
      <c r="G10" s="54">
        <v>47665</v>
      </c>
      <c r="H10" s="54">
        <v>48029</v>
      </c>
      <c r="K10" s="179"/>
      <c r="L10" s="179"/>
      <c r="P10" s="54">
        <v>44378</v>
      </c>
      <c r="Q10" s="54">
        <v>44742</v>
      </c>
      <c r="R10" s="15" t="s">
        <v>135</v>
      </c>
      <c r="S10" s="464">
        <v>44533</v>
      </c>
      <c r="U10" s="546" t="s">
        <v>136</v>
      </c>
    </row>
    <row r="11" spans="1:22">
      <c r="A11" s="15" t="s">
        <v>137</v>
      </c>
      <c r="F11" s="15" t="s">
        <v>157</v>
      </c>
      <c r="G11" s="54">
        <v>48030</v>
      </c>
      <c r="H11" s="54">
        <v>48395</v>
      </c>
      <c r="K11" s="179"/>
      <c r="L11" s="179"/>
      <c r="P11" s="54">
        <v>44743</v>
      </c>
      <c r="Q11" s="54">
        <v>45107</v>
      </c>
      <c r="R11" s="464" t="s">
        <v>138</v>
      </c>
      <c r="S11" s="54">
        <v>44830</v>
      </c>
      <c r="U11" s="547" t="s">
        <v>139</v>
      </c>
    </row>
    <row r="12" spans="1:22">
      <c r="A12" s="15" t="s">
        <v>140</v>
      </c>
      <c r="F12" s="15" t="s">
        <v>159</v>
      </c>
      <c r="G12" s="54">
        <v>48396</v>
      </c>
      <c r="H12" s="54">
        <v>48760</v>
      </c>
      <c r="K12" s="179"/>
      <c r="L12" s="179"/>
      <c r="P12" s="54">
        <v>45108</v>
      </c>
      <c r="Q12" s="54">
        <v>45473</v>
      </c>
      <c r="R12" s="15"/>
      <c r="S12" s="464"/>
    </row>
    <row r="13" spans="1:22" ht="15" customHeight="1">
      <c r="A13" s="532" t="s">
        <v>142</v>
      </c>
      <c r="F13" s="15"/>
      <c r="G13" s="54"/>
      <c r="H13" s="54"/>
      <c r="K13" s="179"/>
      <c r="L13" s="179"/>
      <c r="P13" s="54">
        <v>45474</v>
      </c>
      <c r="Q13" s="54">
        <v>45838</v>
      </c>
      <c r="R13" s="15"/>
      <c r="S13" s="464"/>
    </row>
    <row r="14" spans="1:22">
      <c r="A14" s="15" t="s">
        <v>144</v>
      </c>
      <c r="F14" s="15"/>
      <c r="G14" s="54"/>
      <c r="H14" s="54"/>
      <c r="K14" s="179"/>
      <c r="L14" s="179"/>
      <c r="P14" s="54">
        <v>45839</v>
      </c>
      <c r="Q14" s="54">
        <v>46203</v>
      </c>
      <c r="R14" s="15"/>
      <c r="S14" s="464"/>
    </row>
    <row r="15" spans="1:22">
      <c r="A15" s="15" t="s">
        <v>146</v>
      </c>
      <c r="F15" s="15"/>
      <c r="G15" s="54"/>
      <c r="H15" s="54"/>
      <c r="K15" s="179"/>
      <c r="L15" s="179"/>
      <c r="P15" s="54">
        <v>46204</v>
      </c>
      <c r="Q15" s="54">
        <v>46568</v>
      </c>
      <c r="R15" s="15"/>
      <c r="S15" s="464"/>
    </row>
    <row r="16" spans="1:22">
      <c r="A16" s="15" t="s">
        <v>148</v>
      </c>
      <c r="F16" s="15"/>
      <c r="G16" s="54"/>
      <c r="H16" s="54"/>
      <c r="K16" s="179"/>
      <c r="L16" s="179"/>
      <c r="P16" s="54">
        <v>46569</v>
      </c>
      <c r="Q16" s="54">
        <v>46934</v>
      </c>
    </row>
    <row r="17" spans="1:21">
      <c r="A17" s="15" t="s">
        <v>150</v>
      </c>
      <c r="F17" s="15"/>
      <c r="G17" s="54"/>
      <c r="H17" s="54"/>
      <c r="K17" s="179"/>
      <c r="L17" s="179"/>
      <c r="P17" s="54">
        <v>46935</v>
      </c>
      <c r="Q17" s="54">
        <v>47299</v>
      </c>
    </row>
    <row r="18" spans="1:21">
      <c r="A18" s="15" t="s">
        <v>152</v>
      </c>
      <c r="F18" s="15"/>
      <c r="G18" s="54"/>
      <c r="H18" s="54"/>
      <c r="K18" s="179"/>
      <c r="L18" s="179"/>
      <c r="P18" s="54">
        <v>47300</v>
      </c>
      <c r="Q18" s="54">
        <v>47664</v>
      </c>
    </row>
    <row r="19" spans="1:21">
      <c r="A19" s="15" t="s">
        <v>154</v>
      </c>
      <c r="F19" s="15"/>
      <c r="G19" s="54"/>
      <c r="H19" s="54"/>
      <c r="K19" s="179"/>
      <c r="L19" s="179"/>
      <c r="P19" s="54">
        <v>47665</v>
      </c>
      <c r="Q19" s="54">
        <v>48029</v>
      </c>
    </row>
    <row r="20" spans="1:21">
      <c r="A20" s="15" t="s">
        <v>156</v>
      </c>
      <c r="F20" s="15"/>
      <c r="G20" s="54"/>
      <c r="H20" s="54"/>
      <c r="K20" s="179"/>
      <c r="L20" s="179"/>
      <c r="P20" s="54">
        <v>48030</v>
      </c>
      <c r="Q20" s="54">
        <v>48395</v>
      </c>
    </row>
    <row r="21" spans="1:21">
      <c r="A21" t="s">
        <v>158</v>
      </c>
      <c r="F21" s="15"/>
      <c r="G21" s="54"/>
      <c r="H21" s="54"/>
      <c r="K21" s="179"/>
      <c r="L21" s="179"/>
      <c r="P21" s="54">
        <v>48396</v>
      </c>
      <c r="Q21" s="54">
        <v>48760</v>
      </c>
    </row>
    <row r="22" spans="1:21">
      <c r="A22" s="15" t="s">
        <v>160</v>
      </c>
      <c r="F22" s="15"/>
      <c r="G22" s="54"/>
      <c r="H22" s="54"/>
      <c r="K22" s="179"/>
      <c r="L22" s="179"/>
      <c r="P22" s="54"/>
      <c r="Q22" s="54"/>
      <c r="R22" s="15"/>
      <c r="S22" s="464"/>
      <c r="U22" s="546"/>
    </row>
    <row r="23" spans="1:21">
      <c r="A23" t="s">
        <v>161</v>
      </c>
      <c r="K23" s="179"/>
      <c r="L23" s="179"/>
    </row>
    <row r="24" spans="1:21">
      <c r="A24" s="15" t="s">
        <v>162</v>
      </c>
      <c r="K24" s="179"/>
      <c r="L24" s="179"/>
    </row>
    <row r="25" spans="1:21">
      <c r="A25" s="15" t="s">
        <v>163</v>
      </c>
      <c r="K25" s="179"/>
      <c r="L25" s="179"/>
    </row>
    <row r="26" spans="1:21">
      <c r="A26" s="15" t="s">
        <v>164</v>
      </c>
    </row>
    <row r="27" spans="1:21">
      <c r="A27" t="s">
        <v>165</v>
      </c>
    </row>
    <row r="28" spans="1:21">
      <c r="A28" s="15" t="s">
        <v>166</v>
      </c>
    </row>
    <row r="29" spans="1:21">
      <c r="A29" s="15" t="s">
        <v>167</v>
      </c>
    </row>
    <row r="30" spans="1:21">
      <c r="A30" s="15" t="s">
        <v>168</v>
      </c>
    </row>
    <row r="31" spans="1:21">
      <c r="A31" t="s">
        <v>169</v>
      </c>
    </row>
    <row r="32" spans="1:21">
      <c r="A32" t="s">
        <v>170</v>
      </c>
    </row>
    <row r="33" spans="1:1">
      <c r="A33" t="s">
        <v>171</v>
      </c>
    </row>
    <row r="34" spans="1:1">
      <c r="A34" t="s">
        <v>172</v>
      </c>
    </row>
    <row r="35" spans="1:1">
      <c r="A35" s="15" t="s">
        <v>404</v>
      </c>
    </row>
    <row r="36" spans="1:1">
      <c r="A36" s="15" t="s">
        <v>173</v>
      </c>
    </row>
    <row r="37" spans="1:1">
      <c r="A37" s="15" t="s">
        <v>174</v>
      </c>
    </row>
    <row r="38" spans="1:1">
      <c r="A38" s="15" t="s">
        <v>175</v>
      </c>
    </row>
    <row r="39" spans="1:1">
      <c r="A39" t="s">
        <v>176</v>
      </c>
    </row>
    <row r="40" spans="1:1">
      <c r="A40" s="15" t="s">
        <v>177</v>
      </c>
    </row>
    <row r="41" spans="1:1">
      <c r="A41" s="15" t="s">
        <v>178</v>
      </c>
    </row>
    <row r="42" spans="1:1">
      <c r="A42" s="15" t="s">
        <v>179</v>
      </c>
    </row>
    <row r="43" spans="1:1">
      <c r="A43" s="15" t="s">
        <v>180</v>
      </c>
    </row>
    <row r="44" spans="1:1">
      <c r="A44" s="15" t="s">
        <v>181</v>
      </c>
    </row>
    <row r="45" spans="1:1">
      <c r="A45" s="15" t="s">
        <v>182</v>
      </c>
    </row>
    <row r="46" spans="1:1">
      <c r="A46" s="15" t="s">
        <v>183</v>
      </c>
    </row>
    <row r="47" spans="1:1">
      <c r="A47" s="15" t="s">
        <v>184</v>
      </c>
    </row>
    <row r="48" spans="1:1">
      <c r="A48" s="15" t="s">
        <v>185</v>
      </c>
    </row>
    <row r="49" spans="1:1">
      <c r="A49" t="s">
        <v>186</v>
      </c>
    </row>
    <row r="50" spans="1:1">
      <c r="A50" t="s">
        <v>187</v>
      </c>
    </row>
    <row r="51" spans="1:1">
      <c r="A51" t="s">
        <v>188</v>
      </c>
    </row>
    <row r="52" spans="1:1">
      <c r="A52" s="15" t="s">
        <v>189</v>
      </c>
    </row>
    <row r="53" spans="1:1">
      <c r="A53" s="15" t="s">
        <v>190</v>
      </c>
    </row>
    <row r="54" spans="1:1">
      <c r="A54" s="15" t="s">
        <v>191</v>
      </c>
    </row>
    <row r="55" spans="1:1">
      <c r="A55" s="15" t="s">
        <v>192</v>
      </c>
    </row>
    <row r="56" spans="1:1">
      <c r="A56" s="15" t="s">
        <v>193</v>
      </c>
    </row>
    <row r="57" spans="1:1">
      <c r="A57" s="15" t="s">
        <v>194</v>
      </c>
    </row>
    <row r="58" spans="1:1">
      <c r="A58" s="15" t="s">
        <v>195</v>
      </c>
    </row>
    <row r="59" spans="1:1">
      <c r="A59" s="15" t="s">
        <v>196</v>
      </c>
    </row>
    <row r="60" spans="1:1">
      <c r="A60" t="s">
        <v>197</v>
      </c>
    </row>
    <row r="61" spans="1:1">
      <c r="A61" s="334" t="s">
        <v>198</v>
      </c>
    </row>
    <row r="62" spans="1:1">
      <c r="A62" t="s">
        <v>199</v>
      </c>
    </row>
    <row r="63" spans="1:1">
      <c r="A63" t="s">
        <v>200</v>
      </c>
    </row>
  </sheetData>
  <sortState xmlns:xlrd2="http://schemas.microsoft.com/office/spreadsheetml/2017/richdata2" ref="A4:A62">
    <sortCondition ref="A4:A62"/>
  </sortState>
  <conditionalFormatting sqref="A1:A1048576">
    <cfRule type="duplicateValues" dxfId="378" priority="1"/>
  </conditionalFormatting>
  <pageMargins left="0.7" right="0.7" top="0.75" bottom="0.75" header="0.3" footer="0.3"/>
  <pageSetup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L84"/>
  <sheetViews>
    <sheetView showGridLines="0" zoomScaleNormal="100" workbookViewId="0">
      <pane xSplit="4" topLeftCell="E1" activePane="topRight" state="frozen"/>
      <selection activeCell="N12" sqref="N12"/>
      <selection pane="topRight" activeCell="N12" sqref="N12"/>
    </sheetView>
  </sheetViews>
  <sheetFormatPr defaultColWidth="11.453125" defaultRowHeight="15.5"/>
  <cols>
    <col min="1" max="1" width="24.81640625" style="56" customWidth="1"/>
    <col min="2" max="2" width="15.453125" style="56" customWidth="1"/>
    <col min="3" max="3" width="14.26953125" style="56" customWidth="1"/>
    <col min="4" max="4" width="11" style="56" customWidth="1"/>
    <col min="5" max="10" width="16.54296875" style="56" customWidth="1"/>
    <col min="11" max="11" width="14.26953125" style="56" customWidth="1"/>
    <col min="12" max="12" width="14" style="56" bestFit="1" customWidth="1"/>
    <col min="13" max="14" width="21.1796875" style="56" customWidth="1"/>
    <col min="15" max="15" width="14" style="56" bestFit="1" customWidth="1"/>
    <col min="16" max="16384" width="11.453125" style="56"/>
  </cols>
  <sheetData>
    <row r="1" spans="1:11" ht="15" customHeight="1">
      <c r="A1" s="55" t="s">
        <v>209</v>
      </c>
      <c r="B1" s="55"/>
      <c r="C1" s="55"/>
      <c r="D1" s="55"/>
    </row>
    <row r="2" spans="1:11" ht="15" customHeight="1">
      <c r="A2" s="55" t="s">
        <v>210</v>
      </c>
      <c r="B2" s="55"/>
      <c r="C2" s="55"/>
      <c r="D2" s="55"/>
    </row>
    <row r="3" spans="1:11">
      <c r="A3" s="57" t="s">
        <v>211</v>
      </c>
      <c r="B3" s="743">
        <f>'Summary - ML &amp; PM'!B3</f>
        <v>0</v>
      </c>
      <c r="C3" s="69"/>
      <c r="D3" s="69"/>
    </row>
    <row r="4" spans="1:11" ht="28.5" customHeight="1">
      <c r="A4" s="176" t="s">
        <v>212</v>
      </c>
      <c r="B4" s="812" t="str">
        <f>'Summary - ML &amp; PM'!B4</f>
        <v>Begin Date</v>
      </c>
      <c r="C4" s="811" t="str">
        <f>'Summary - ML &amp; PM'!C4</f>
        <v>End Date</v>
      </c>
      <c r="D4" s="811" t="str">
        <f>'Summary - ML &amp; PM'!D4</f>
        <v>Duration (Years)</v>
      </c>
    </row>
    <row r="5" spans="1:11">
      <c r="A5" s="58" t="s">
        <v>384</v>
      </c>
      <c r="B5" s="742">
        <f>'Summary - ML &amp; PM'!$B$5</f>
        <v>45566</v>
      </c>
      <c r="C5" s="813">
        <f>'Summary - ML &amp; PM'!$C$5</f>
        <v>47299</v>
      </c>
      <c r="D5" s="814">
        <f>ROUNDUP(YEARFRAC($B$5,C5),0)</f>
        <v>5</v>
      </c>
    </row>
    <row r="6" spans="1:11" ht="15.75" customHeight="1">
      <c r="A6" s="60" t="s">
        <v>375</v>
      </c>
      <c r="B6" s="1141" t="str">
        <f>IF('Summary - ML &amp; PM'!$B$6 &lt;&gt;"",'Summary - ML &amp; PM'!$B$6,"")</f>
        <v/>
      </c>
      <c r="C6" s="1142"/>
      <c r="D6" s="1143"/>
      <c r="E6" s="59"/>
      <c r="F6" s="59"/>
      <c r="G6" s="59"/>
      <c r="H6" s="59"/>
      <c r="I6" s="59"/>
    </row>
    <row r="7" spans="1:11" ht="35.15" customHeight="1">
      <c r="A7" s="60" t="s">
        <v>227</v>
      </c>
      <c r="B7" s="1564"/>
      <c r="C7" s="1565"/>
      <c r="D7" s="1566"/>
      <c r="E7" s="59"/>
      <c r="F7" s="59"/>
      <c r="G7" s="59"/>
      <c r="H7" s="59"/>
      <c r="I7" s="59"/>
    </row>
    <row r="8" spans="1:11">
      <c r="A8" s="60" t="s">
        <v>272</v>
      </c>
      <c r="B8" s="1567"/>
      <c r="C8" s="1568"/>
      <c r="D8" s="1569"/>
      <c r="E8" s="59"/>
      <c r="F8" s="59"/>
      <c r="G8" s="59"/>
      <c r="H8" s="59"/>
      <c r="I8" s="59"/>
    </row>
    <row r="9" spans="1:11">
      <c r="A9" s="57" t="s">
        <v>247</v>
      </c>
      <c r="B9" s="819"/>
      <c r="C9" s="818"/>
      <c r="D9" s="818"/>
    </row>
    <row r="10" spans="1:11" s="512" customFormat="1" ht="18.75" customHeight="1">
      <c r="A10" s="507"/>
      <c r="B10" s="508"/>
      <c r="C10" s="509"/>
      <c r="D10" s="510"/>
      <c r="E10" s="771"/>
      <c r="F10" s="772"/>
      <c r="G10" s="772"/>
      <c r="H10" s="772"/>
      <c r="I10" s="772"/>
      <c r="J10" s="511"/>
    </row>
    <row r="11" spans="1:11" s="88" customFormat="1" ht="18.75" customHeight="1">
      <c r="E11" s="758" t="s">
        <v>230</v>
      </c>
      <c r="F11" s="759" t="s">
        <v>231</v>
      </c>
      <c r="G11" s="760" t="s">
        <v>232</v>
      </c>
      <c r="H11" s="761" t="s">
        <v>233</v>
      </c>
      <c r="I11" s="762" t="s">
        <v>234</v>
      </c>
      <c r="J11" s="827" t="s">
        <v>249</v>
      </c>
    </row>
    <row r="12" spans="1:11" s="93" customFormat="1" ht="38.25" customHeight="1">
      <c r="A12" s="88"/>
      <c r="B12" s="88"/>
      <c r="C12" s="88"/>
      <c r="D12" s="88"/>
      <c r="E12" s="768" t="str">
        <f>CONCATENATE(TEXT(E80,"m/d/yyyy")," - ",TEXT(E81,"m/d/yyyy"))</f>
        <v>10/1/2024 - 6/30/2025</v>
      </c>
      <c r="F12" s="89" t="str">
        <f>CONCATENATE(TEXT(F80,"m/d/yyyy")," - ",TEXT(F81,"m/d/yyyy"))</f>
        <v>7/1/2025 - 6/30/2026</v>
      </c>
      <c r="G12" s="91" t="str">
        <f>CONCATENATE(TEXT(G80,"m/d/yyyy")," - ",TEXT(G81,"m/d/yyyy"))</f>
        <v>7/1/2026 - 6/30/2027</v>
      </c>
      <c r="H12" s="92" t="str">
        <f>CONCATENATE(TEXT(H80,"m/d/yyyy")," - ",TEXT(H81,"m/d/yyyy"))</f>
        <v>7/1/2027 - 6/30/2028</v>
      </c>
      <c r="I12" s="824" t="str">
        <f>CONCATENATE(TEXT(I80,"m/d/yyyy")," - ",TEXT(I81,"m/d/yyyy"))</f>
        <v>7/1/2028 - 6/30/2029</v>
      </c>
      <c r="J12" s="533" t="str">
        <f>CONCATENATE(J83," - ",J84)</f>
        <v>5/1/2024 - 6/30/2028</v>
      </c>
    </row>
    <row r="13" spans="1:11" ht="25.5" customHeight="1">
      <c r="A13" s="94"/>
      <c r="B13" s="94"/>
      <c r="C13" s="94"/>
      <c r="D13" s="94"/>
      <c r="E13" s="686" t="str">
        <f t="shared" ref="E13:I13" si="0">_xlfn.CONCAT(ROUND(YEARFRAC(E80,E81)*12,0)," Months")</f>
        <v>9 Months</v>
      </c>
      <c r="F13" s="351" t="str">
        <f t="shared" si="0"/>
        <v>12 Months</v>
      </c>
      <c r="G13" s="352" t="str">
        <f t="shared" si="0"/>
        <v>12 Months</v>
      </c>
      <c r="H13" s="353" t="str">
        <f t="shared" si="0"/>
        <v>12 Months</v>
      </c>
      <c r="I13" s="825" t="str">
        <f t="shared" si="0"/>
        <v>12 Months</v>
      </c>
      <c r="J13" s="773"/>
    </row>
    <row r="14" spans="1:11">
      <c r="A14" s="1136" t="s">
        <v>250</v>
      </c>
      <c r="B14" s="1136"/>
      <c r="C14" s="1136"/>
      <c r="D14" s="1136"/>
      <c r="E14" s="487"/>
      <c r="F14" s="683"/>
      <c r="G14" s="487"/>
      <c r="H14" s="683"/>
      <c r="I14" s="683"/>
      <c r="J14" s="828"/>
    </row>
    <row r="15" spans="1:11">
      <c r="A15" s="1164" t="s">
        <v>251</v>
      </c>
      <c r="B15" s="1165"/>
      <c r="C15" s="1165"/>
      <c r="D15" s="1165"/>
      <c r="E15" s="229">
        <f>'Salary Detail (6)'!G59</f>
        <v>0</v>
      </c>
      <c r="F15" s="678">
        <f>'Salary Detail (6)'!L59</f>
        <v>0</v>
      </c>
      <c r="G15" s="229">
        <f>'Salary Detail (6)'!Q59</f>
        <v>0</v>
      </c>
      <c r="H15" s="678">
        <f>'Salary Detail (6)'!V59</f>
        <v>0</v>
      </c>
      <c r="I15" s="678">
        <f>'Salary Detail (6)'!AA59</f>
        <v>0</v>
      </c>
      <c r="J15" s="516">
        <f>SUM(E15,F15,G15,H15,I15,)</f>
        <v>0</v>
      </c>
    </row>
    <row r="16" spans="1:11">
      <c r="A16" s="1097" t="s">
        <v>252</v>
      </c>
      <c r="B16" s="1097"/>
      <c r="C16" s="1097"/>
      <c r="D16" s="1097"/>
      <c r="E16" s="687">
        <f>'Operating Detail (6)'!C66</f>
        <v>0</v>
      </c>
      <c r="F16" s="679">
        <f>'Operating Detail (6)'!D66</f>
        <v>0</v>
      </c>
      <c r="G16" s="687">
        <f>'Operating Detail (6)'!E66</f>
        <v>0</v>
      </c>
      <c r="H16" s="679">
        <f>'Operating Detail (6)'!F66</f>
        <v>0</v>
      </c>
      <c r="I16" s="232">
        <f>'Operating Detail (6)'!G66</f>
        <v>0</v>
      </c>
      <c r="J16" s="516">
        <f t="shared" ref="J16:J23" si="1">SUM(E16,F16,G16,H16,I16,)</f>
        <v>0</v>
      </c>
      <c r="K16" s="62"/>
    </row>
    <row r="17" spans="1:11" s="223" customFormat="1">
      <c r="A17" s="1097" t="s">
        <v>253</v>
      </c>
      <c r="B17" s="1097"/>
      <c r="C17" s="1097"/>
      <c r="D17" s="1097"/>
      <c r="E17" s="687">
        <f t="shared" ref="E17:I17" si="2">SUM(E15:E16)</f>
        <v>0</v>
      </c>
      <c r="F17" s="679">
        <f t="shared" si="2"/>
        <v>0</v>
      </c>
      <c r="G17" s="687">
        <f t="shared" si="2"/>
        <v>0</v>
      </c>
      <c r="H17" s="679">
        <f t="shared" si="2"/>
        <v>0</v>
      </c>
      <c r="I17" s="232">
        <f t="shared" si="2"/>
        <v>0</v>
      </c>
      <c r="J17" s="516">
        <f t="shared" si="1"/>
        <v>0</v>
      </c>
    </row>
    <row r="18" spans="1:11">
      <c r="A18" s="1160" t="s">
        <v>254</v>
      </c>
      <c r="B18" s="1160"/>
      <c r="C18" s="1160"/>
      <c r="D18" s="1160"/>
      <c r="E18" s="688"/>
      <c r="F18" s="680"/>
      <c r="G18" s="688"/>
      <c r="H18" s="680"/>
      <c r="I18" s="693"/>
      <c r="J18" s="685"/>
    </row>
    <row r="19" spans="1:11">
      <c r="A19" s="1097" t="s">
        <v>273</v>
      </c>
      <c r="B19" s="1097"/>
      <c r="C19" s="1097"/>
      <c r="D19" s="1097"/>
      <c r="E19" s="689">
        <f>ROUND(E17*E18,0)</f>
        <v>0</v>
      </c>
      <c r="F19" s="681">
        <f>ROUND(F17*F18,0)</f>
        <v>0</v>
      </c>
      <c r="G19" s="689">
        <f>ROUND(G17*G18,0)</f>
        <v>0</v>
      </c>
      <c r="H19" s="681">
        <f>ROUND(H17*H18,0)</f>
        <v>0</v>
      </c>
      <c r="I19" s="231">
        <f>ROUND(I17*I18,0)</f>
        <v>0</v>
      </c>
      <c r="J19" s="684">
        <f t="shared" si="1"/>
        <v>0</v>
      </c>
    </row>
    <row r="20" spans="1:11">
      <c r="A20" s="1097" t="s">
        <v>256</v>
      </c>
      <c r="B20" s="1097"/>
      <c r="C20" s="1097"/>
      <c r="D20" s="1097"/>
      <c r="E20" s="689">
        <f>'Operating Detail (6)'!C91</f>
        <v>0</v>
      </c>
      <c r="F20" s="681">
        <f>'Operating Detail (6)'!D91</f>
        <v>0</v>
      </c>
      <c r="G20" s="689">
        <f>'Operating Detail (6)'!E91</f>
        <v>0</v>
      </c>
      <c r="H20" s="681">
        <f>'Operating Detail (6)'!F91</f>
        <v>0</v>
      </c>
      <c r="I20" s="231">
        <f>'Operating Detail (6)'!G91</f>
        <v>0</v>
      </c>
      <c r="J20" s="684">
        <f t="shared" si="1"/>
        <v>0</v>
      </c>
    </row>
    <row r="21" spans="1:11" s="220" customFormat="1">
      <c r="A21" s="1097" t="s">
        <v>274</v>
      </c>
      <c r="B21" s="1097"/>
      <c r="C21" s="1097"/>
      <c r="D21" s="1097"/>
      <c r="E21" s="689">
        <f>'Operating Detail (6)'!C102</f>
        <v>0</v>
      </c>
      <c r="F21" s="681">
        <f>'Operating Detail (6)'!D102</f>
        <v>0</v>
      </c>
      <c r="G21" s="689">
        <f>'Operating Detail (6)'!E102</f>
        <v>0</v>
      </c>
      <c r="H21" s="681">
        <f>'Operating Detail (6)'!F102</f>
        <v>0</v>
      </c>
      <c r="I21" s="231">
        <f>'Operating Detail (6)'!G102</f>
        <v>0</v>
      </c>
      <c r="J21" s="684">
        <f t="shared" si="1"/>
        <v>0</v>
      </c>
    </row>
    <row r="22" spans="1:11" s="55" customFormat="1" hidden="1">
      <c r="A22" s="1049" t="s">
        <v>275</v>
      </c>
      <c r="B22" s="1049"/>
      <c r="C22" s="1049"/>
      <c r="D22" s="1049"/>
      <c r="E22" s="690"/>
      <c r="F22" s="682"/>
      <c r="G22" s="691"/>
      <c r="H22" s="692"/>
      <c r="I22" s="224"/>
      <c r="J22" s="684">
        <f t="shared" si="1"/>
        <v>0</v>
      </c>
      <c r="K22" s="169"/>
    </row>
    <row r="23" spans="1:11" s="55" customFormat="1">
      <c r="A23" s="1137" t="s">
        <v>259</v>
      </c>
      <c r="B23" s="1137"/>
      <c r="C23" s="1137"/>
      <c r="D23" s="1137"/>
      <c r="E23" s="234">
        <f t="shared" ref="E23:I23" si="3">SUM(E17+E19+E20+E21+E22)</f>
        <v>0</v>
      </c>
      <c r="F23" s="233">
        <f t="shared" si="3"/>
        <v>0</v>
      </c>
      <c r="G23" s="234">
        <f t="shared" si="3"/>
        <v>0</v>
      </c>
      <c r="H23" s="233">
        <f t="shared" si="3"/>
        <v>0</v>
      </c>
      <c r="I23" s="233">
        <f t="shared" si="3"/>
        <v>0</v>
      </c>
      <c r="J23" s="70">
        <f t="shared" si="1"/>
        <v>0</v>
      </c>
      <c r="K23" s="169"/>
    </row>
    <row r="24" spans="1:11" ht="11.25" customHeight="1">
      <c r="A24" s="1138"/>
      <c r="B24" s="1138"/>
      <c r="C24" s="1138"/>
      <c r="D24" s="1138"/>
      <c r="E24" s="487"/>
      <c r="F24" s="487"/>
      <c r="G24" s="487"/>
      <c r="H24" s="487"/>
      <c r="I24" s="487"/>
      <c r="J24" s="683"/>
    </row>
    <row r="25" spans="1:11" s="220" customFormat="1">
      <c r="A25" s="1150" t="s">
        <v>260</v>
      </c>
      <c r="B25" s="1136"/>
      <c r="C25" s="1136"/>
      <c r="D25" s="1136"/>
      <c r="E25" s="338"/>
      <c r="F25" s="338"/>
      <c r="G25" s="338"/>
      <c r="H25" s="338"/>
      <c r="I25" s="338"/>
      <c r="J25" s="61"/>
      <c r="K25" s="222"/>
    </row>
    <row r="26" spans="1:11" s="221" customFormat="1">
      <c r="A26" s="1405" t="str">
        <f>IF('Summary - ML &amp; PM'!A27&lt;&gt;"",'Summary - ML &amp; PM'!A27,"")</f>
        <v>Prop C</v>
      </c>
      <c r="B26" s="1406"/>
      <c r="C26" s="1406"/>
      <c r="D26" s="1406"/>
      <c r="E26" s="697"/>
      <c r="F26" s="697"/>
      <c r="G26" s="697"/>
      <c r="H26" s="697"/>
      <c r="I26" s="697"/>
      <c r="J26" s="684">
        <f t="shared" ref="J26:J45" si="4">SUM(E26,F26,G26,H26,I26,)</f>
        <v>0</v>
      </c>
    </row>
    <row r="27" spans="1:11" s="221" customFormat="1">
      <c r="A27" s="1405" t="str">
        <f>IF('Summary - ML &amp; PM'!A28&lt;&gt;"",'Summary - ML &amp; PM'!A28,"")</f>
        <v>Prop C - One-Time Start-Up</v>
      </c>
      <c r="B27" s="1406"/>
      <c r="C27" s="1406"/>
      <c r="D27" s="1406"/>
      <c r="E27" s="681"/>
      <c r="F27" s="681"/>
      <c r="G27" s="681"/>
      <c r="H27" s="681"/>
      <c r="I27" s="681"/>
      <c r="J27" s="684">
        <f t="shared" si="4"/>
        <v>0</v>
      </c>
    </row>
    <row r="28" spans="1:11" s="221" customFormat="1">
      <c r="A28" s="1405" t="str">
        <f>IF('Summary - ML &amp; PM'!A29&lt;&gt;"",'Summary - ML &amp; PM'!A29,"")</f>
        <v/>
      </c>
      <c r="B28" s="1406"/>
      <c r="C28" s="1406"/>
      <c r="D28" s="1406"/>
      <c r="E28" s="681"/>
      <c r="F28" s="681"/>
      <c r="G28" s="681"/>
      <c r="H28" s="681"/>
      <c r="I28" s="681"/>
      <c r="J28" s="684">
        <f t="shared" si="4"/>
        <v>0</v>
      </c>
    </row>
    <row r="29" spans="1:11" s="221" customFormat="1">
      <c r="A29" s="1405" t="str">
        <f>IF('Summary - ML &amp; PM'!A30&lt;&gt;"",'Summary - ML &amp; PM'!A30,"")</f>
        <v/>
      </c>
      <c r="B29" s="1406"/>
      <c r="C29" s="1406"/>
      <c r="D29" s="1406"/>
      <c r="E29" s="681"/>
      <c r="F29" s="681"/>
      <c r="G29" s="681"/>
      <c r="H29" s="681"/>
      <c r="I29" s="681"/>
      <c r="J29" s="684">
        <f t="shared" si="4"/>
        <v>0</v>
      </c>
    </row>
    <row r="30" spans="1:11" s="221" customFormat="1">
      <c r="A30" s="1405" t="str">
        <f>IF('Summary - ML &amp; PM'!A31&lt;&gt;"",'Summary - ML &amp; PM'!A31,"")</f>
        <v/>
      </c>
      <c r="B30" s="1406"/>
      <c r="C30" s="1406"/>
      <c r="D30" s="1406"/>
      <c r="E30" s="681"/>
      <c r="F30" s="681"/>
      <c r="G30" s="681"/>
      <c r="H30" s="681"/>
      <c r="I30" s="681"/>
      <c r="J30" s="684">
        <f t="shared" si="4"/>
        <v>0</v>
      </c>
    </row>
    <row r="31" spans="1:11" s="221" customFormat="1">
      <c r="A31" s="1405" t="str">
        <f>IF('Summary - ML &amp; PM'!A32&lt;&gt;"",'Summary - ML &amp; PM'!A32,"")</f>
        <v/>
      </c>
      <c r="B31" s="1406"/>
      <c r="C31" s="1406"/>
      <c r="D31" s="1406"/>
      <c r="E31" s="681"/>
      <c r="F31" s="681"/>
      <c r="G31" s="681"/>
      <c r="H31" s="681"/>
      <c r="I31" s="681"/>
      <c r="J31" s="684">
        <f t="shared" si="4"/>
        <v>0</v>
      </c>
    </row>
    <row r="32" spans="1:11" s="221" customFormat="1">
      <c r="A32" s="1405" t="str">
        <f>IF('Summary - ML &amp; PM'!A33&lt;&gt;"",'Summary - ML &amp; PM'!A33,"")</f>
        <v/>
      </c>
      <c r="B32" s="1406"/>
      <c r="C32" s="1406"/>
      <c r="D32" s="1406"/>
      <c r="E32" s="681"/>
      <c r="F32" s="681"/>
      <c r="G32" s="681"/>
      <c r="H32" s="681"/>
      <c r="I32" s="681"/>
      <c r="J32" s="684">
        <f t="shared" si="4"/>
        <v>0</v>
      </c>
    </row>
    <row r="33" spans="1:12" s="221" customFormat="1">
      <c r="A33" s="1405" t="str">
        <f>IF('Summary - ML &amp; PM'!A34&lt;&gt;"",'Summary - ML &amp; PM'!A34,"")</f>
        <v/>
      </c>
      <c r="B33" s="1406"/>
      <c r="C33" s="1406"/>
      <c r="D33" s="1406"/>
      <c r="E33" s="681"/>
      <c r="F33" s="681"/>
      <c r="G33" s="681"/>
      <c r="H33" s="681"/>
      <c r="I33" s="681"/>
      <c r="J33" s="684">
        <f t="shared" si="4"/>
        <v>0</v>
      </c>
    </row>
    <row r="34" spans="1:12" s="221" customFormat="1">
      <c r="A34" s="1405" t="str">
        <f>IF('Summary - ML &amp; PM'!A35&lt;&gt;"",'Summary - ML &amp; PM'!A35,"")</f>
        <v/>
      </c>
      <c r="B34" s="1406"/>
      <c r="C34" s="1406"/>
      <c r="D34" s="1406"/>
      <c r="E34" s="681"/>
      <c r="F34" s="681"/>
      <c r="G34" s="681"/>
      <c r="H34" s="681"/>
      <c r="I34" s="681"/>
      <c r="J34" s="684">
        <f t="shared" si="4"/>
        <v>0</v>
      </c>
    </row>
    <row r="35" spans="1:12" s="221" customFormat="1">
      <c r="A35" s="1405" t="str">
        <f>IF('Summary - ML &amp; PM'!A36&lt;&gt;"",'Summary - ML &amp; PM'!A36,"")</f>
        <v/>
      </c>
      <c r="B35" s="1406"/>
      <c r="C35" s="1406"/>
      <c r="D35" s="1406"/>
      <c r="E35" s="681"/>
      <c r="F35" s="681"/>
      <c r="G35" s="681"/>
      <c r="H35" s="681"/>
      <c r="I35" s="681"/>
      <c r="J35" s="684">
        <f t="shared" si="4"/>
        <v>0</v>
      </c>
    </row>
    <row r="36" spans="1:12" s="221" customFormat="1">
      <c r="A36" s="1405" t="str">
        <f>IF('Summary - ML &amp; PM'!A37&lt;&gt;"",'Summary - ML &amp; PM'!A37,"")</f>
        <v/>
      </c>
      <c r="B36" s="1406"/>
      <c r="C36" s="1406"/>
      <c r="D36" s="1406"/>
      <c r="E36" s="681"/>
      <c r="F36" s="681"/>
      <c r="G36" s="681"/>
      <c r="H36" s="681"/>
      <c r="I36" s="681"/>
      <c r="J36" s="684">
        <f t="shared" si="4"/>
        <v>0</v>
      </c>
    </row>
    <row r="37" spans="1:12" s="221" customFormat="1">
      <c r="A37" s="1405" t="str">
        <f>IF('Summary - ML &amp; PM'!A38&lt;&gt;"",'Summary - ML &amp; PM'!A38,"")</f>
        <v/>
      </c>
      <c r="B37" s="1406"/>
      <c r="C37" s="1406"/>
      <c r="D37" s="1406"/>
      <c r="E37" s="681"/>
      <c r="F37" s="681"/>
      <c r="G37" s="681"/>
      <c r="H37" s="681"/>
      <c r="I37" s="681"/>
      <c r="J37" s="684">
        <f t="shared" si="4"/>
        <v>0</v>
      </c>
    </row>
    <row r="38" spans="1:12" s="220" customFormat="1">
      <c r="A38" s="1405" t="str">
        <f>IF('Summary - ML &amp; PM'!A39&lt;&gt;"",'Summary - ML &amp; PM'!A39,"")</f>
        <v/>
      </c>
      <c r="B38" s="1406"/>
      <c r="C38" s="1406"/>
      <c r="D38" s="1406"/>
      <c r="E38" s="681"/>
      <c r="F38" s="681"/>
      <c r="G38" s="681"/>
      <c r="H38" s="681"/>
      <c r="I38" s="681"/>
      <c r="J38" s="684">
        <f t="shared" si="4"/>
        <v>0</v>
      </c>
    </row>
    <row r="39" spans="1:12" s="220" customFormat="1">
      <c r="A39" s="1405" t="str">
        <f>IF('Summary - ML &amp; PM'!A40&lt;&gt;"",'Summary - ML &amp; PM'!A40,"")</f>
        <v/>
      </c>
      <c r="B39" s="1406"/>
      <c r="C39" s="1406"/>
      <c r="D39" s="1406"/>
      <c r="E39" s="681"/>
      <c r="F39" s="681"/>
      <c r="G39" s="681"/>
      <c r="H39" s="681"/>
      <c r="I39" s="681"/>
      <c r="J39" s="684">
        <f t="shared" si="4"/>
        <v>0</v>
      </c>
    </row>
    <row r="40" spans="1:12" s="220" customFormat="1">
      <c r="A40" s="1405" t="str">
        <f>IF('Summary - ML &amp; PM'!A41&lt;&gt;"",'Summary - ML &amp; PM'!A41,"")</f>
        <v/>
      </c>
      <c r="B40" s="1406"/>
      <c r="C40" s="1406"/>
      <c r="D40" s="1406"/>
      <c r="E40" s="681"/>
      <c r="F40" s="681"/>
      <c r="G40" s="681"/>
      <c r="H40" s="681"/>
      <c r="I40" s="681"/>
      <c r="J40" s="684">
        <f t="shared" si="4"/>
        <v>0</v>
      </c>
    </row>
    <row r="41" spans="1:12" s="220" customFormat="1">
      <c r="A41" s="1405" t="str">
        <f>IF('Summary - ML &amp; PM'!A42&lt;&gt;"",'Summary - ML &amp; PM'!A42,"")</f>
        <v/>
      </c>
      <c r="B41" s="1406"/>
      <c r="C41" s="1406"/>
      <c r="D41" s="1406"/>
      <c r="E41" s="681"/>
      <c r="F41" s="681"/>
      <c r="G41" s="681"/>
      <c r="H41" s="681"/>
      <c r="I41" s="681"/>
      <c r="J41" s="516">
        <f t="shared" si="4"/>
        <v>0</v>
      </c>
    </row>
    <row r="42" spans="1:12" s="220" customFormat="1">
      <c r="A42" s="1405" t="str">
        <f>IF('Summary - ML &amp; PM'!A43&lt;&gt;"",'Summary - ML &amp; PM'!A43,"")</f>
        <v/>
      </c>
      <c r="B42" s="1406"/>
      <c r="C42" s="1406"/>
      <c r="D42" s="1406"/>
      <c r="E42" s="681"/>
      <c r="F42" s="681"/>
      <c r="G42" s="681"/>
      <c r="H42" s="681"/>
      <c r="I42" s="681"/>
      <c r="J42" s="516">
        <f t="shared" si="4"/>
        <v>0</v>
      </c>
    </row>
    <row r="43" spans="1:12" s="220" customFormat="1">
      <c r="A43" s="1405" t="str">
        <f>IF('Summary - ML &amp; PM'!A44&lt;&gt;"",'Summary - ML &amp; PM'!A44,"")</f>
        <v/>
      </c>
      <c r="B43" s="1406"/>
      <c r="C43" s="1406"/>
      <c r="D43" s="1406"/>
      <c r="E43" s="681"/>
      <c r="F43" s="681"/>
      <c r="G43" s="681"/>
      <c r="H43" s="681"/>
      <c r="I43" s="681"/>
      <c r="J43" s="516">
        <f t="shared" si="4"/>
        <v>0</v>
      </c>
    </row>
    <row r="44" spans="1:12" s="220" customFormat="1">
      <c r="A44" s="1405" t="str">
        <f>IF('Summary - ML &amp; PM'!A45&lt;&gt;"",'Summary - ML &amp; PM'!A45,"")</f>
        <v/>
      </c>
      <c r="B44" s="1406"/>
      <c r="C44" s="1406"/>
      <c r="D44" s="1406"/>
      <c r="E44" s="681"/>
      <c r="F44" s="681"/>
      <c r="G44" s="681"/>
      <c r="H44" s="681"/>
      <c r="I44" s="681"/>
      <c r="J44" s="516">
        <f t="shared" si="4"/>
        <v>0</v>
      </c>
    </row>
    <row r="45" spans="1:12" s="55" customFormat="1">
      <c r="A45" s="1137" t="s">
        <v>261</v>
      </c>
      <c r="B45" s="1137"/>
      <c r="C45" s="1137"/>
      <c r="D45" s="1137"/>
      <c r="E45" s="233">
        <f>ROUND(SUM(E26:E44),0)</f>
        <v>0</v>
      </c>
      <c r="F45" s="233">
        <f t="shared" ref="F45:I45" si="5">ROUND(SUM(F26:F44),0)</f>
        <v>0</v>
      </c>
      <c r="G45" s="233">
        <f>ROUND(SUM(G26:G44),0)</f>
        <v>0</v>
      </c>
      <c r="H45" s="233">
        <f t="shared" si="5"/>
        <v>0</v>
      </c>
      <c r="I45" s="233">
        <f t="shared" si="5"/>
        <v>0</v>
      </c>
      <c r="J45" s="700">
        <f t="shared" si="4"/>
        <v>0</v>
      </c>
      <c r="K45" s="170"/>
      <c r="L45" s="170"/>
    </row>
    <row r="46" spans="1:12" ht="9" customHeight="1">
      <c r="A46" s="1138"/>
      <c r="B46" s="1138"/>
      <c r="C46" s="1138"/>
      <c r="D46" s="1138"/>
      <c r="E46" s="488"/>
      <c r="F46" s="488"/>
      <c r="G46" s="488"/>
      <c r="H46" s="488"/>
      <c r="I46" s="488"/>
      <c r="J46" s="701"/>
      <c r="L46" s="235"/>
    </row>
    <row r="47" spans="1:12" s="220" customFormat="1" ht="15.75" customHeight="1">
      <c r="A47" s="1136" t="s">
        <v>388</v>
      </c>
      <c r="B47" s="1136"/>
      <c r="C47" s="1136"/>
      <c r="D47" s="1136"/>
      <c r="E47" s="230"/>
      <c r="F47" s="230"/>
      <c r="G47" s="230"/>
      <c r="H47" s="230"/>
      <c r="I47" s="230"/>
      <c r="J47" s="118"/>
      <c r="L47" s="225"/>
    </row>
    <row r="48" spans="1:12" s="220" customFormat="1">
      <c r="A48" s="1405" t="str">
        <f>IF('Summary - ML &amp; PM'!A49&lt;&gt;"",'Summary - ML &amp; PM'!A49,"")</f>
        <v/>
      </c>
      <c r="B48" s="1406"/>
      <c r="C48" s="1406"/>
      <c r="D48" s="1406"/>
      <c r="E48" s="694"/>
      <c r="F48" s="694"/>
      <c r="G48" s="677"/>
      <c r="H48" s="694"/>
      <c r="I48" s="694"/>
      <c r="J48" s="516">
        <f t="shared" ref="J48:J52" si="6">SUM(E48,F48,G48,H48,I48,)</f>
        <v>0</v>
      </c>
      <c r="L48" s="222"/>
    </row>
    <row r="49" spans="1:12" s="220" customFormat="1">
      <c r="A49" s="1405" t="str">
        <f>IF('Summary - ML &amp; PM'!A50&lt;&gt;"",'Summary - ML &amp; PM'!A50,"")</f>
        <v/>
      </c>
      <c r="B49" s="1406"/>
      <c r="C49" s="1406"/>
      <c r="D49" s="1406"/>
      <c r="E49" s="695"/>
      <c r="F49" s="695"/>
      <c r="G49" s="677"/>
      <c r="H49" s="695"/>
      <c r="I49" s="695"/>
      <c r="J49" s="516">
        <f t="shared" si="6"/>
        <v>0</v>
      </c>
      <c r="L49" s="222"/>
    </row>
    <row r="50" spans="1:12" s="220" customFormat="1">
      <c r="A50" s="1405" t="str">
        <f>IF('Summary - ML &amp; PM'!A51&lt;&gt;"",'Summary - ML &amp; PM'!A51,"")</f>
        <v/>
      </c>
      <c r="B50" s="1406"/>
      <c r="C50" s="1406"/>
      <c r="D50" s="1406"/>
      <c r="E50" s="695"/>
      <c r="F50" s="695"/>
      <c r="G50" s="677"/>
      <c r="H50" s="695"/>
      <c r="I50" s="695"/>
      <c r="J50" s="516">
        <f t="shared" si="6"/>
        <v>0</v>
      </c>
    </row>
    <row r="51" spans="1:12" s="220" customFormat="1">
      <c r="A51" s="1405" t="str">
        <f>IF('Summary - ML &amp; PM'!A52&lt;&gt;"",'Summary - ML &amp; PM'!A52,"")</f>
        <v/>
      </c>
      <c r="B51" s="1406"/>
      <c r="C51" s="1406"/>
      <c r="D51" s="1406"/>
      <c r="E51" s="695"/>
      <c r="F51" s="695"/>
      <c r="G51" s="677"/>
      <c r="H51" s="695"/>
      <c r="I51" s="695"/>
      <c r="J51" s="516">
        <f t="shared" si="6"/>
        <v>0</v>
      </c>
    </row>
    <row r="52" spans="1:12" ht="18" customHeight="1">
      <c r="A52" s="1138" t="s">
        <v>263</v>
      </c>
      <c r="B52" s="1138"/>
      <c r="C52" s="1138"/>
      <c r="D52" s="1138"/>
      <c r="E52" s="696">
        <f t="shared" ref="E52:I52" si="7">ROUND(SUM(E47:E51),0)</f>
        <v>0</v>
      </c>
      <c r="F52" s="696">
        <f t="shared" si="7"/>
        <v>0</v>
      </c>
      <c r="G52" s="502">
        <f t="shared" si="7"/>
        <v>0</v>
      </c>
      <c r="H52" s="696">
        <f t="shared" si="7"/>
        <v>0</v>
      </c>
      <c r="I52" s="696">
        <f t="shared" si="7"/>
        <v>0</v>
      </c>
      <c r="J52" s="698">
        <f t="shared" si="6"/>
        <v>0</v>
      </c>
    </row>
    <row r="53" spans="1:12" ht="18" customHeight="1">
      <c r="A53" s="1138"/>
      <c r="B53" s="1138"/>
      <c r="C53" s="1138"/>
      <c r="D53" s="1138"/>
      <c r="E53" s="754"/>
      <c r="F53" s="754"/>
      <c r="G53" s="754"/>
      <c r="H53" s="754"/>
      <c r="I53" s="754"/>
      <c r="J53" s="699"/>
      <c r="L53" s="235"/>
    </row>
    <row r="54" spans="1:12" s="55" customFormat="1" ht="18" customHeight="1">
      <c r="A54" s="1137" t="s">
        <v>264</v>
      </c>
      <c r="B54" s="1137"/>
      <c r="C54" s="1137"/>
      <c r="D54" s="1137"/>
      <c r="E54" s="228">
        <f t="shared" ref="E54:I54" si="8">E45+E52</f>
        <v>0</v>
      </c>
      <c r="F54" s="228">
        <f t="shared" si="8"/>
        <v>0</v>
      </c>
      <c r="G54" s="319">
        <f t="shared" si="8"/>
        <v>0</v>
      </c>
      <c r="H54" s="228">
        <f t="shared" si="8"/>
        <v>0</v>
      </c>
      <c r="I54" s="228">
        <f t="shared" si="8"/>
        <v>0</v>
      </c>
      <c r="J54" s="171">
        <f t="shared" ref="J54:J55" si="9">SUM(E54,F54,G54,H54,I54,)</f>
        <v>0</v>
      </c>
    </row>
    <row r="55" spans="1:12">
      <c r="A55" s="1097" t="s">
        <v>265</v>
      </c>
      <c r="B55" s="1097"/>
      <c r="C55" s="1097"/>
      <c r="D55" s="1097"/>
      <c r="E55" s="681">
        <f>IF(AND(E54-E23&gt;-2,E54-E23&lt;2),0,E54-E23)</f>
        <v>0</v>
      </c>
      <c r="F55" s="681">
        <f>IF(AND(F54-F23&gt;-2,F54-F23&lt;2),0,F54-F23)</f>
        <v>0</v>
      </c>
      <c r="G55" s="355">
        <f>IF(AND(G54-G23&gt;-2,G54-G23&lt;2),0,G54-G23)</f>
        <v>0</v>
      </c>
      <c r="H55" s="681">
        <f>IF(AND(H54-H23&gt;-2,H54-H23&lt;2),0,H54-H23)</f>
        <v>0</v>
      </c>
      <c r="I55" s="681">
        <f>IF(AND(I54-I23&gt;-2,I54-I23&lt;2),0,I54-I23)</f>
        <v>0</v>
      </c>
      <c r="J55" s="679">
        <f t="shared" si="9"/>
        <v>0</v>
      </c>
      <c r="K55" s="64"/>
      <c r="L55" s="64"/>
    </row>
    <row r="56" spans="1:12" ht="13" customHeight="1">
      <c r="A56" s="65"/>
      <c r="B56" s="65"/>
      <c r="C56" s="65"/>
      <c r="D56" s="65"/>
      <c r="E56" s="65"/>
      <c r="F56" s="339"/>
      <c r="G56" s="339"/>
      <c r="H56" s="339"/>
      <c r="I56" s="339"/>
      <c r="J56" s="339"/>
    </row>
    <row r="57" spans="1:12" ht="20.149999999999999" customHeight="1">
      <c r="A57" s="77"/>
      <c r="B57" s="77"/>
      <c r="C57" s="77"/>
      <c r="D57" s="77"/>
    </row>
    <row r="58" spans="1:12" ht="20.149999999999999" customHeight="1">
      <c r="A58" s="77"/>
      <c r="B58" s="77"/>
      <c r="C58" s="77"/>
      <c r="D58" s="77"/>
    </row>
    <row r="59" spans="1:12">
      <c r="A59" s="674" t="s">
        <v>267</v>
      </c>
      <c r="B59" s="1327" t="str">
        <f>IF('Summary - ML &amp; PM'!B60:D60&lt;&gt;"",'Summary - ML &amp; PM'!B60:D60,"")</f>
        <v/>
      </c>
      <c r="C59" s="1327"/>
      <c r="D59" s="1327"/>
    </row>
    <row r="60" spans="1:12">
      <c r="A60" s="674" t="s">
        <v>268</v>
      </c>
      <c r="B60" s="1327" t="str">
        <f>IF('Summary - ML &amp; PM'!B61:D61&lt;&gt;"",'Summary - ML &amp; PM'!B61:D61,"")</f>
        <v/>
      </c>
      <c r="C60" s="1327"/>
      <c r="D60" s="1327"/>
    </row>
    <row r="61" spans="1:12" ht="17.25" customHeight="1">
      <c r="A61" s="674" t="s">
        <v>269</v>
      </c>
      <c r="B61" s="1327" t="str">
        <f>IF('Summary - ML &amp; PM'!B62:D62&lt;&gt;"",'Summary - ML &amp; PM'!B62:D62,"")</f>
        <v/>
      </c>
      <c r="C61" s="1327"/>
      <c r="D61" s="1327"/>
    </row>
    <row r="62" spans="1:12" ht="17.25" customHeight="1">
      <c r="A62" s="674" t="s">
        <v>270</v>
      </c>
      <c r="B62" s="1327" t="str">
        <f>IF('Summary - ML &amp; PM'!B63:D63&lt;&gt;"",'Summary - ML &amp; PM'!B63:D63,"")</f>
        <v/>
      </c>
      <c r="C62" s="1327"/>
      <c r="D62" s="1327"/>
    </row>
    <row r="63" spans="1:12" ht="15.75" customHeight="1">
      <c r="A63" s="1137"/>
      <c r="B63" s="1137"/>
      <c r="C63" s="1137"/>
      <c r="D63" s="757"/>
    </row>
    <row r="64" spans="1:12">
      <c r="A64" s="1413" t="s">
        <v>271</v>
      </c>
      <c r="B64" s="1414"/>
      <c r="C64" s="1415">
        <v>45000</v>
      </c>
      <c r="D64" s="1416"/>
    </row>
    <row r="79" spans="1:10" s="220" customFormat="1">
      <c r="A79" s="66" t="s">
        <v>222</v>
      </c>
      <c r="B79" s="66"/>
      <c r="C79" s="66"/>
      <c r="D79" s="66"/>
      <c r="E79" s="66">
        <f>'Summary - ML &amp; PM'!E79</f>
        <v>1</v>
      </c>
      <c r="F79" s="66">
        <f>'Summary - ML &amp; PM'!F79</f>
        <v>2</v>
      </c>
      <c r="G79" s="66">
        <f>'Summary - ML &amp; PM'!G79</f>
        <v>3</v>
      </c>
      <c r="H79" s="66">
        <f>'Summary - ML &amp; PM'!H79</f>
        <v>4</v>
      </c>
      <c r="I79" s="66">
        <f>'Summary - ML &amp; PM'!I79</f>
        <v>5</v>
      </c>
      <c r="J79" s="66">
        <f>'Summary - ML &amp; PM'!J79</f>
        <v>5</v>
      </c>
    </row>
    <row r="80" spans="1:10" s="220" customFormat="1">
      <c r="A80" s="227" t="s">
        <v>223</v>
      </c>
      <c r="B80" s="227"/>
      <c r="C80" s="227"/>
      <c r="D80" s="227"/>
      <c r="E80" s="67">
        <f>'Summary - ML &amp; PM'!E80</f>
        <v>45566</v>
      </c>
      <c r="F80" s="67">
        <f>'Summary - ML &amp; PM'!F80</f>
        <v>45839</v>
      </c>
      <c r="G80" s="67">
        <f>'Summary - ML &amp; PM'!G80</f>
        <v>46204</v>
      </c>
      <c r="H80" s="67">
        <f>'Summary - ML &amp; PM'!H80</f>
        <v>46569</v>
      </c>
      <c r="I80" s="67">
        <f>'Summary - ML &amp; PM'!I80</f>
        <v>46935</v>
      </c>
      <c r="J80" s="67">
        <f>'Summary - ML &amp; PM'!J80</f>
        <v>45566</v>
      </c>
    </row>
    <row r="81" spans="1:10" ht="13.5" customHeight="1">
      <c r="A81" s="227" t="s">
        <v>224</v>
      </c>
      <c r="B81" s="227"/>
      <c r="C81" s="227"/>
      <c r="D81" s="227"/>
      <c r="E81" s="67">
        <f>'Summary - ML &amp; PM'!E81</f>
        <v>45838</v>
      </c>
      <c r="F81" s="67">
        <f>'Summary - ML &amp; PM'!F81</f>
        <v>46203</v>
      </c>
      <c r="G81" s="67">
        <f>'Summary - ML &amp; PM'!G81</f>
        <v>46568</v>
      </c>
      <c r="H81" s="67">
        <f>'Summary - ML &amp; PM'!H81</f>
        <v>46934</v>
      </c>
      <c r="I81" s="67">
        <f>'Summary - ML &amp; PM'!I81</f>
        <v>47299</v>
      </c>
      <c r="J81" s="67">
        <f>'Summary - ML &amp; PM'!J81</f>
        <v>47299</v>
      </c>
    </row>
    <row r="82" spans="1:10">
      <c r="A82" s="66" t="s">
        <v>211</v>
      </c>
      <c r="B82" s="66"/>
      <c r="C82" s="66"/>
      <c r="D82" s="66"/>
      <c r="E82" s="67">
        <f>'Summary - ML &amp; PM'!E82</f>
        <v>0</v>
      </c>
      <c r="F82" s="67">
        <f>'Summary - ML &amp; PM'!F82</f>
        <v>0</v>
      </c>
      <c r="G82" s="67">
        <f>'Summary - ML &amp; PM'!G82</f>
        <v>0</v>
      </c>
      <c r="H82" s="67">
        <f>'Summary - ML &amp; PM'!H82</f>
        <v>0</v>
      </c>
      <c r="I82" s="67">
        <f>'Summary - ML &amp; PM'!I82</f>
        <v>0</v>
      </c>
      <c r="J82" s="67">
        <f>'Summary - ML &amp; PM'!J82</f>
        <v>0</v>
      </c>
    </row>
    <row r="83" spans="1:10">
      <c r="A83" s="215"/>
      <c r="J83" s="56" t="str">
        <f>'Summary - ML &amp; PM'!J83</f>
        <v>5/1/2024</v>
      </c>
    </row>
    <row r="84" spans="1:10">
      <c r="J84" s="56" t="str">
        <f>'Summary - ML &amp; PM'!J84</f>
        <v>6/30/2028</v>
      </c>
    </row>
  </sheetData>
  <sheetProtection formatCells="0" formatColumns="0" formatRows="0" insertHyperlinks="0" sort="0" autoFilter="0" pivotTables="0"/>
  <mergeCells count="52">
    <mergeCell ref="B60:D60"/>
    <mergeCell ref="B61:D61"/>
    <mergeCell ref="B62:D62"/>
    <mergeCell ref="A63:C63"/>
    <mergeCell ref="A64:B64"/>
    <mergeCell ref="C64:D64"/>
    <mergeCell ref="B59:D59"/>
    <mergeCell ref="A29:D29"/>
    <mergeCell ref="A31:D31"/>
    <mergeCell ref="A32:D32"/>
    <mergeCell ref="A30:D30"/>
    <mergeCell ref="A34:D34"/>
    <mergeCell ref="A35:D35"/>
    <mergeCell ref="A47:D47"/>
    <mergeCell ref="A50:D50"/>
    <mergeCell ref="A51:D51"/>
    <mergeCell ref="A52:D52"/>
    <mergeCell ref="A33:D33"/>
    <mergeCell ref="A54:D54"/>
    <mergeCell ref="A55:D55"/>
    <mergeCell ref="A27:D27"/>
    <mergeCell ref="A28:D28"/>
    <mergeCell ref="A36:D36"/>
    <mergeCell ref="A37:D37"/>
    <mergeCell ref="B6:D6"/>
    <mergeCell ref="A14:D14"/>
    <mergeCell ref="A15:D15"/>
    <mergeCell ref="A16:D16"/>
    <mergeCell ref="A17:D17"/>
    <mergeCell ref="B7:D7"/>
    <mergeCell ref="B8:D8"/>
    <mergeCell ref="A18:D18"/>
    <mergeCell ref="A19:D19"/>
    <mergeCell ref="A20:D20"/>
    <mergeCell ref="A21:D21"/>
    <mergeCell ref="A22:D22"/>
    <mergeCell ref="A23:D23"/>
    <mergeCell ref="A24:D24"/>
    <mergeCell ref="A25:D25"/>
    <mergeCell ref="A26:D26"/>
    <mergeCell ref="A53:D53"/>
    <mergeCell ref="A48:D48"/>
    <mergeCell ref="A49:D49"/>
    <mergeCell ref="A43:D43"/>
    <mergeCell ref="A44:D44"/>
    <mergeCell ref="A45:D45"/>
    <mergeCell ref="A46:D46"/>
    <mergeCell ref="A38:D38"/>
    <mergeCell ref="A39:D39"/>
    <mergeCell ref="A40:D40"/>
    <mergeCell ref="A41:D41"/>
    <mergeCell ref="A42:D42"/>
  </mergeCells>
  <conditionalFormatting sqref="B3 C5">
    <cfRule type="containsBlanks" dxfId="122" priority="4">
      <formula>LEN(TRIM(B3))=0</formula>
    </cfRule>
  </conditionalFormatting>
  <conditionalFormatting sqref="B7:B8">
    <cfRule type="containsBlanks" dxfId="121" priority="3">
      <formula>LEN(TRIM(B7))=0</formula>
    </cfRule>
  </conditionalFormatting>
  <conditionalFormatting sqref="E11:I47 E52:I55">
    <cfRule type="expression" dxfId="120" priority="14">
      <formula>E$79&gt;$D$5</formula>
    </cfRule>
  </conditionalFormatting>
  <conditionalFormatting sqref="E13:I55">
    <cfRule type="expression" dxfId="119" priority="1">
      <formula>E$82&gt;E$81</formula>
    </cfRule>
  </conditionalFormatting>
  <conditionalFormatting sqref="E18:I18">
    <cfRule type="containsBlanks" dxfId="118" priority="13">
      <formula>LEN(TRIM(E18))=0</formula>
    </cfRule>
  </conditionalFormatting>
  <conditionalFormatting sqref="E22:I22">
    <cfRule type="expression" dxfId="117" priority="8">
      <formula>COUNTIF($A$26:$D$45,"*HUD*")=0</formula>
    </cfRule>
    <cfRule type="containsBlanks" dxfId="116" priority="9">
      <formula>LEN(TRIM(E22))=0</formula>
    </cfRule>
  </conditionalFormatting>
  <conditionalFormatting sqref="E48:I51">
    <cfRule type="expression" dxfId="115" priority="2">
      <formula>E$79&gt;$D$5</formula>
    </cfRule>
  </conditionalFormatting>
  <conditionalFormatting sqref="E55:J55">
    <cfRule type="cellIs" dxfId="114" priority="11" operator="notBetween">
      <formula>-2</formula>
      <formula>2</formula>
    </cfRule>
  </conditionalFormatting>
  <dataValidations count="1">
    <dataValidation type="date" allowBlank="1" showInputMessage="1" showErrorMessage="1" error="Please insert date in M/D/YY format" sqref="B3" xr:uid="{65ED2A08-5278-462F-A6DD-633A18857192}">
      <formula1>1</formula1>
      <formula2>73415</formula2>
    </dataValidation>
  </dataValidations>
  <printOptions headings="1"/>
  <pageMargins left="0.25" right="0.25" top="0.75" bottom="0.75" header="0.3" footer="0.3"/>
  <pageSetup scale="21" fitToHeight="0" orientation="landscape" r:id="rId1"/>
  <headerFooter alignWithMargins="0">
    <oddFooter>&amp;CPage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H566"/>
  <sheetViews>
    <sheetView showGridLines="0" showZeros="0" zoomScale="85" zoomScaleNormal="85" workbookViewId="0">
      <pane xSplit="1" ySplit="14" topLeftCell="BS15" activePane="bottomRight" state="frozen"/>
      <selection pane="topRight" activeCell="C9" sqref="C9:I9"/>
      <selection pane="bottomLeft" activeCell="C9" sqref="C9:I9"/>
      <selection pane="bottomRight" activeCell="C9" sqref="C9:I9"/>
    </sheetView>
  </sheetViews>
  <sheetFormatPr defaultColWidth="17.7265625" defaultRowHeight="15.5" outlineLevelCol="1"/>
  <cols>
    <col min="1" max="1" width="17.7265625" style="226" customWidth="1"/>
    <col min="2" max="2" width="45.81640625" style="241" customWidth="1"/>
    <col min="3" max="3" width="14.7265625" style="226" customWidth="1" outlineLevel="1"/>
    <col min="4" max="5" width="11" style="226" customWidth="1" outlineLevel="1"/>
    <col min="6" max="6" width="11" style="226" customWidth="1"/>
    <col min="7" max="7" width="15.7265625" style="226" customWidth="1" outlineLevel="1"/>
    <col min="8" max="8" width="15.7265625" style="240" customWidth="1" outlineLevel="1"/>
    <col min="9" max="9" width="15.7265625" style="226" customWidth="1"/>
    <col min="10" max="10" width="15.7265625" style="226" customWidth="1" outlineLevel="1"/>
    <col min="11" max="12" width="11" style="226" customWidth="1" outlineLevel="1"/>
    <col min="13" max="13" width="11" style="226" customWidth="1"/>
    <col min="14" max="14" width="15.7265625" style="226" customWidth="1" outlineLevel="1"/>
    <col min="15" max="15" width="15.7265625" style="240" customWidth="1" outlineLevel="1"/>
    <col min="16" max="16" width="15.7265625" style="226" customWidth="1"/>
    <col min="17" max="17" width="15.7265625" style="226" customWidth="1" outlineLevel="1"/>
    <col min="18" max="19" width="11" style="226" customWidth="1" outlineLevel="1"/>
    <col min="20" max="20" width="11" style="226" customWidth="1"/>
    <col min="21" max="21" width="15.7265625" style="226" customWidth="1" outlineLevel="1"/>
    <col min="22" max="22" width="15.7265625" style="240" customWidth="1" outlineLevel="1"/>
    <col min="23" max="23" width="15.7265625" style="226" customWidth="1"/>
    <col min="24" max="24" width="15.7265625" style="226" customWidth="1" outlineLevel="1"/>
    <col min="25" max="26" width="11" style="226" customWidth="1" outlineLevel="1"/>
    <col min="27" max="27" width="11" style="226" customWidth="1"/>
    <col min="28" max="28" width="15.7265625" style="226" customWidth="1" outlineLevel="1"/>
    <col min="29" max="29" width="15.7265625" style="240" customWidth="1" outlineLevel="1"/>
    <col min="30" max="30" width="15.7265625" style="226" customWidth="1"/>
    <col min="31" max="31" width="15.7265625" style="226" customWidth="1" outlineLevel="1"/>
    <col min="32" max="33" width="11" style="226" customWidth="1" outlineLevel="1"/>
    <col min="34" max="34" width="11" style="226" customWidth="1"/>
    <col min="35" max="35" width="15.7265625" style="226" customWidth="1" outlineLevel="1"/>
    <col min="36" max="36" width="15.7265625" style="240" customWidth="1" outlineLevel="1"/>
    <col min="37" max="37" width="15.7265625" style="226" customWidth="1"/>
    <col min="38" max="38" width="15.7265625" style="226" customWidth="1" outlineLevel="1"/>
    <col min="39" max="40" width="11" style="226" customWidth="1" outlineLevel="1"/>
    <col min="41" max="41" width="11" style="226" customWidth="1"/>
    <col min="42" max="42" width="15.7265625" style="226" customWidth="1" outlineLevel="1"/>
    <col min="43" max="43" width="15.7265625" style="240" customWidth="1" outlineLevel="1"/>
    <col min="44" max="44" width="15.7265625" style="226" customWidth="1"/>
    <col min="45" max="45" width="15.7265625" style="226" customWidth="1" outlineLevel="1"/>
    <col min="46" max="47" width="11" style="226" customWidth="1" outlineLevel="1"/>
    <col min="48" max="48" width="11" style="226" customWidth="1"/>
    <col min="49" max="49" width="15.7265625" style="226" customWidth="1" outlineLevel="1"/>
    <col min="50" max="50" width="15.7265625" style="240" customWidth="1" outlineLevel="1"/>
    <col min="51" max="51" width="15.7265625" style="226" customWidth="1"/>
    <col min="52" max="52" width="15.7265625" style="226" customWidth="1" outlineLevel="1"/>
    <col min="53" max="54" width="11" style="226" customWidth="1" outlineLevel="1"/>
    <col min="55" max="55" width="11" style="226" customWidth="1"/>
    <col min="56" max="56" width="15.7265625" style="226" customWidth="1" outlineLevel="1"/>
    <col min="57" max="57" width="15.7265625" style="240" customWidth="1" outlineLevel="1"/>
    <col min="58" max="58" width="15.7265625" style="226" customWidth="1"/>
    <col min="59" max="59" width="15.7265625" style="226" customWidth="1" outlineLevel="1"/>
    <col min="60" max="61" width="11" style="226" customWidth="1" outlineLevel="1"/>
    <col min="62" max="62" width="11" style="226" customWidth="1"/>
    <col min="63" max="63" width="15.7265625" style="226" customWidth="1" outlineLevel="1"/>
    <col min="64" max="64" width="15.7265625" style="240" customWidth="1" outlineLevel="1"/>
    <col min="65" max="65" width="15.7265625" style="226" customWidth="1"/>
    <col min="66" max="66" width="15.7265625" style="71" customWidth="1" outlineLevel="1"/>
    <col min="67" max="67" width="12.54296875" style="71" customWidth="1" outlineLevel="1"/>
    <col min="68" max="68" width="9.7265625" style="81" customWidth="1" outlineLevel="1"/>
    <col min="69" max="69" width="10.26953125" style="226" customWidth="1"/>
    <col min="70" max="71" width="17.7265625" style="226" customWidth="1" outlineLevel="1"/>
    <col min="72" max="72" width="17.7265625" style="226" customWidth="1"/>
    <col min="73" max="74" width="17.7265625" style="226" customWidth="1" outlineLevel="1"/>
    <col min="75" max="105" width="17.7265625" style="226" customWidth="1"/>
    <col min="106" max="16384" width="17.7265625" style="226"/>
  </cols>
  <sheetData>
    <row r="1" spans="1:112" s="71" customFormat="1">
      <c r="A1" s="78" t="str">
        <f>'Summary (6)'!A1</f>
        <v>DEPARTMENT OF HOMELESSNESS AND SUPPORTIVE HOUSING</v>
      </c>
      <c r="C1" s="72"/>
      <c r="D1" s="72"/>
      <c r="E1" s="72"/>
      <c r="F1" s="72"/>
      <c r="G1" s="72"/>
      <c r="H1" s="236"/>
      <c r="I1" s="72"/>
      <c r="J1" s="72"/>
      <c r="K1" s="72"/>
      <c r="L1" s="72"/>
      <c r="M1" s="72"/>
      <c r="O1" s="237"/>
      <c r="V1" s="237"/>
      <c r="AC1" s="237"/>
      <c r="AJ1" s="237"/>
      <c r="AQ1" s="237"/>
      <c r="AX1" s="237"/>
      <c r="BE1" s="237"/>
      <c r="BL1" s="237"/>
    </row>
    <row r="2" spans="1:112" s="71" customFormat="1">
      <c r="A2" s="219" t="s">
        <v>276</v>
      </c>
      <c r="B2" s="73"/>
      <c r="C2" s="72"/>
      <c r="D2" s="72"/>
      <c r="E2" s="72"/>
      <c r="F2" s="72"/>
      <c r="G2" s="72"/>
      <c r="H2" s="237"/>
      <c r="I2" s="72"/>
      <c r="J2" s="72"/>
      <c r="K2" s="72"/>
      <c r="L2" s="72"/>
      <c r="M2" s="72"/>
      <c r="O2" s="237"/>
      <c r="V2" s="237"/>
      <c r="AC2" s="237"/>
      <c r="AJ2" s="237"/>
      <c r="AQ2" s="237"/>
      <c r="AX2" s="237"/>
      <c r="BE2" s="237"/>
      <c r="BL2" s="237"/>
      <c r="BN2" s="74"/>
      <c r="BO2" s="74"/>
      <c r="BP2" s="72"/>
    </row>
    <row r="3" spans="1:112" s="71" customFormat="1">
      <c r="A3" s="755" t="s">
        <v>211</v>
      </c>
      <c r="B3" s="467">
        <f>'Summary (6)'!B3</f>
        <v>0</v>
      </c>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4"/>
      <c r="BO3" s="74"/>
      <c r="BP3" s="72"/>
    </row>
    <row r="4" spans="1:112" s="71" customFormat="1">
      <c r="A4" s="218" t="str">
        <f>'Summary (6)'!A7</f>
        <v>Program</v>
      </c>
      <c r="B4" s="468">
        <f>'Summary (6)'!B7</f>
        <v>0</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P4" s="72"/>
    </row>
    <row r="5" spans="1:112" s="71" customFormat="1">
      <c r="A5" s="218" t="str">
        <f>'Summary (6)'!A8</f>
        <v>Budget Name</v>
      </c>
      <c r="B5" s="468">
        <f>'Summary (6)'!B8</f>
        <v>0</v>
      </c>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P5" s="72"/>
    </row>
    <row r="6" spans="1:112" s="71" customFormat="1">
      <c r="A6" s="218" t="str">
        <f>'Summary (6)'!A9</f>
        <v>Funding:</v>
      </c>
      <c r="B6" s="384">
        <f>'Summary (6)'!B9</f>
        <v>0</v>
      </c>
      <c r="BN6" s="1491"/>
      <c r="BO6" s="1491"/>
      <c r="BP6" s="1491"/>
    </row>
    <row r="7" spans="1:112" s="85" customFormat="1">
      <c r="A7" s="218" t="s">
        <v>272</v>
      </c>
      <c r="B7" s="471">
        <f>'Summary (6)'!B12</f>
        <v>0</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71"/>
      <c r="BQ7" s="71"/>
    </row>
    <row r="8" spans="1:112" s="85" customFormat="1">
      <c r="A8" s="572"/>
      <c r="B8" s="572"/>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71"/>
      <c r="BQ8" s="71"/>
    </row>
    <row r="9" spans="1:112" s="85" customFormat="1" ht="16" thickBot="1">
      <c r="A9" s="226"/>
      <c r="B9" s="121"/>
      <c r="C9" s="1492">
        <f>'Summary (6)'!H17</f>
        <v>0</v>
      </c>
      <c r="D9" s="1492"/>
      <c r="E9" s="1492"/>
      <c r="F9" s="1492"/>
      <c r="G9" s="1492"/>
      <c r="H9" s="1492"/>
      <c r="I9" s="1492"/>
      <c r="J9" s="1492">
        <f>'Summary (6)'!K17</f>
        <v>0</v>
      </c>
      <c r="K9" s="1492"/>
      <c r="L9" s="1492"/>
      <c r="M9" s="1492"/>
      <c r="N9" s="1492"/>
      <c r="O9" s="1492"/>
      <c r="P9" s="1492"/>
      <c r="Q9" s="1492">
        <f>'Summary (6)'!N17</f>
        <v>0</v>
      </c>
      <c r="R9" s="1492"/>
      <c r="S9" s="1492"/>
      <c r="T9" s="1492"/>
      <c r="U9" s="1492"/>
      <c r="V9" s="1492"/>
      <c r="W9" s="1492"/>
      <c r="X9" s="1492">
        <f>'Summary (6)'!Q17</f>
        <v>0</v>
      </c>
      <c r="Y9" s="1492"/>
      <c r="Z9" s="1492"/>
      <c r="AA9" s="1492"/>
      <c r="AB9" s="1492"/>
      <c r="AC9" s="1492"/>
      <c r="AD9" s="1492"/>
      <c r="AE9" s="1492">
        <f>'Summary (6)'!T17</f>
        <v>0</v>
      </c>
      <c r="AF9" s="1492"/>
      <c r="AG9" s="1492"/>
      <c r="AH9" s="1492"/>
      <c r="AI9" s="1492"/>
      <c r="AJ9" s="1492"/>
      <c r="AK9" s="1492"/>
      <c r="AL9" s="1492">
        <f>'Summary (6)'!W17</f>
        <v>0</v>
      </c>
      <c r="AM9" s="1492"/>
      <c r="AN9" s="1492"/>
      <c r="AO9" s="1492"/>
      <c r="AP9" s="1492"/>
      <c r="AQ9" s="1492"/>
      <c r="AR9" s="1492"/>
      <c r="AS9" s="1492">
        <f>'Summary (6)'!Z17</f>
        <v>0</v>
      </c>
      <c r="AT9" s="1492"/>
      <c r="AU9" s="1492"/>
      <c r="AV9" s="1492"/>
      <c r="AW9" s="1492"/>
      <c r="AX9" s="1492"/>
      <c r="AY9" s="1492"/>
      <c r="AZ9" s="1492">
        <f>'Summary (6)'!AC17</f>
        <v>0</v>
      </c>
      <c r="BA9" s="1492"/>
      <c r="BB9" s="1492"/>
      <c r="BC9" s="1492"/>
      <c r="BD9" s="1492"/>
      <c r="BE9" s="1492"/>
      <c r="BF9" s="1492"/>
      <c r="BG9" s="1492">
        <f>'Summary (6)'!AF17</f>
        <v>0</v>
      </c>
      <c r="BH9" s="1492"/>
      <c r="BI9" s="1492"/>
      <c r="BJ9" s="1492"/>
      <c r="BK9" s="1492"/>
      <c r="BL9" s="1492"/>
      <c r="BM9" s="1492"/>
      <c r="BN9" s="1492">
        <f>'Summary (6)'!AM17</f>
        <v>0</v>
      </c>
      <c r="BO9" s="1492"/>
      <c r="BP9" s="1492"/>
      <c r="BQ9" s="1492"/>
      <c r="BR9" s="1492"/>
      <c r="BS9" s="1492"/>
      <c r="BT9" s="1492"/>
    </row>
    <row r="10" spans="1:112" ht="18" customHeight="1">
      <c r="A10" s="1425"/>
      <c r="B10" s="1426"/>
      <c r="C10" s="1221" t="s">
        <v>230</v>
      </c>
      <c r="D10" s="1222"/>
      <c r="E10" s="1222"/>
      <c r="F10" s="1222"/>
      <c r="G10" s="1222"/>
      <c r="H10" s="1222"/>
      <c r="I10" s="1223"/>
      <c r="J10" s="1354" t="s">
        <v>231</v>
      </c>
      <c r="K10" s="1204"/>
      <c r="L10" s="1204"/>
      <c r="M10" s="1204"/>
      <c r="N10" s="1204"/>
      <c r="O10" s="1204"/>
      <c r="P10" s="1205"/>
      <c r="Q10" s="1218" t="s">
        <v>232</v>
      </c>
      <c r="R10" s="1219"/>
      <c r="S10" s="1219"/>
      <c r="T10" s="1219"/>
      <c r="U10" s="1219"/>
      <c r="V10" s="1219"/>
      <c r="W10" s="1220"/>
      <c r="X10" s="1233" t="s">
        <v>233</v>
      </c>
      <c r="Y10" s="1234"/>
      <c r="Z10" s="1234"/>
      <c r="AA10" s="1234"/>
      <c r="AB10" s="1234"/>
      <c r="AC10" s="1234"/>
      <c r="AD10" s="1235"/>
      <c r="AE10" s="1181" t="s">
        <v>234</v>
      </c>
      <c r="AF10" s="1182"/>
      <c r="AG10" s="1182"/>
      <c r="AH10" s="1182"/>
      <c r="AI10" s="1182"/>
      <c r="AJ10" s="1182"/>
      <c r="AK10" s="1490"/>
      <c r="AL10" s="1493" t="s">
        <v>235</v>
      </c>
      <c r="AM10" s="1494"/>
      <c r="AN10" s="1494"/>
      <c r="AO10" s="1494"/>
      <c r="AP10" s="1494"/>
      <c r="AQ10" s="1494"/>
      <c r="AR10" s="1495"/>
      <c r="AS10" s="1496" t="s">
        <v>236</v>
      </c>
      <c r="AT10" s="1497"/>
      <c r="AU10" s="1497"/>
      <c r="AV10" s="1497"/>
      <c r="AW10" s="1497"/>
      <c r="AX10" s="1497"/>
      <c r="AY10" s="1498"/>
      <c r="AZ10" s="1499" t="s">
        <v>237</v>
      </c>
      <c r="BA10" s="1500"/>
      <c r="BB10" s="1500"/>
      <c r="BC10" s="1500"/>
      <c r="BD10" s="1500"/>
      <c r="BE10" s="1500"/>
      <c r="BF10" s="1501"/>
      <c r="BG10" s="1502" t="s">
        <v>238</v>
      </c>
      <c r="BH10" s="1503"/>
      <c r="BI10" s="1503"/>
      <c r="BJ10" s="1503"/>
      <c r="BK10" s="1503"/>
      <c r="BL10" s="1503"/>
      <c r="BM10" s="1504"/>
      <c r="BN10" s="1479" t="s">
        <v>239</v>
      </c>
      <c r="BO10" s="1480"/>
      <c r="BP10" s="1480"/>
      <c r="BQ10" s="1480"/>
      <c r="BR10" s="1480"/>
      <c r="BS10" s="1480"/>
      <c r="BT10" s="1480"/>
      <c r="BU10" s="1476" t="s">
        <v>249</v>
      </c>
      <c r="BV10" s="1477"/>
      <c r="BW10" s="1478"/>
    </row>
    <row r="11" spans="1:112" s="244" customFormat="1" ht="31.5" customHeight="1">
      <c r="A11" s="1427"/>
      <c r="B11" s="1428"/>
      <c r="C11" s="1242" t="s">
        <v>278</v>
      </c>
      <c r="D11" s="1243"/>
      <c r="E11" s="1236" t="s">
        <v>279</v>
      </c>
      <c r="F11" s="1237"/>
      <c r="G11" s="95">
        <f>'Summary (6)'!E19</f>
        <v>0</v>
      </c>
      <c r="H11" s="264">
        <f>'Summary (6)'!F19</f>
        <v>0</v>
      </c>
      <c r="I11" s="122">
        <f>'Summary (6)'!G19</f>
        <v>0</v>
      </c>
      <c r="J11" s="1351" t="s">
        <v>278</v>
      </c>
      <c r="K11" s="1207"/>
      <c r="L11" s="1212" t="s">
        <v>279</v>
      </c>
      <c r="M11" s="1207"/>
      <c r="N11" s="96">
        <f>'Summary (6)'!H19</f>
        <v>0</v>
      </c>
      <c r="O11" s="265">
        <f>'Summary (6)'!I19</f>
        <v>0</v>
      </c>
      <c r="P11" s="129">
        <f>'Summary (6)'!J19</f>
        <v>0</v>
      </c>
      <c r="Q11" s="1224" t="s">
        <v>278</v>
      </c>
      <c r="R11" s="1225"/>
      <c r="S11" s="1230" t="s">
        <v>279</v>
      </c>
      <c r="T11" s="1225"/>
      <c r="U11" s="97">
        <f>'Summary (6)'!K19</f>
        <v>0</v>
      </c>
      <c r="V11" s="266">
        <f>'Summary (6)'!L19</f>
        <v>0</v>
      </c>
      <c r="W11" s="132">
        <f>'Summary (6)'!M19</f>
        <v>0</v>
      </c>
      <c r="X11" s="1215" t="s">
        <v>278</v>
      </c>
      <c r="Y11" s="1198"/>
      <c r="Z11" s="1197" t="s">
        <v>279</v>
      </c>
      <c r="AA11" s="1198"/>
      <c r="AB11" s="98">
        <f>'Summary (6)'!N19</f>
        <v>0</v>
      </c>
      <c r="AC11" s="267">
        <f>'Summary (6)'!O19</f>
        <v>0</v>
      </c>
      <c r="AD11" s="135">
        <f>'Summary (6)'!P19</f>
        <v>0</v>
      </c>
      <c r="AE11" s="1183" t="s">
        <v>278</v>
      </c>
      <c r="AF11" s="1184"/>
      <c r="AG11" s="1189" t="s">
        <v>279</v>
      </c>
      <c r="AH11" s="1184"/>
      <c r="AI11" s="749">
        <f>'Summary (6)'!Q19</f>
        <v>0</v>
      </c>
      <c r="AJ11" s="268">
        <f>'Summary (6)'!R19</f>
        <v>0</v>
      </c>
      <c r="AK11" s="138">
        <f>'Summary (6)'!S19</f>
        <v>0</v>
      </c>
      <c r="AL11" s="1434" t="s">
        <v>278</v>
      </c>
      <c r="AM11" s="1435"/>
      <c r="AN11" s="1449" t="s">
        <v>279</v>
      </c>
      <c r="AO11" s="1435"/>
      <c r="AP11" s="748">
        <f>'Summary (6)'!T19</f>
        <v>0</v>
      </c>
      <c r="AQ11" s="269">
        <f>'Summary (6)'!U19</f>
        <v>0</v>
      </c>
      <c r="AR11" s="141">
        <f>'Summary (6)'!V19</f>
        <v>0</v>
      </c>
      <c r="AS11" s="1452" t="s">
        <v>278</v>
      </c>
      <c r="AT11" s="1453"/>
      <c r="AU11" s="1458" t="s">
        <v>279</v>
      </c>
      <c r="AV11" s="1453"/>
      <c r="AW11" s="750">
        <f>'Summary (6)'!W19</f>
        <v>0</v>
      </c>
      <c r="AX11" s="270">
        <f>'Summary (6)'!X19</f>
        <v>0</v>
      </c>
      <c r="AY11" s="144">
        <f>'Summary (6)'!Y19</f>
        <v>0</v>
      </c>
      <c r="AZ11" s="1461" t="s">
        <v>278</v>
      </c>
      <c r="BA11" s="1462"/>
      <c r="BB11" s="1467" t="s">
        <v>279</v>
      </c>
      <c r="BC11" s="1462"/>
      <c r="BD11" s="744">
        <f>'Summary (6)'!Z19</f>
        <v>0</v>
      </c>
      <c r="BE11" s="271">
        <f>'Summary (6)'!AA19</f>
        <v>0</v>
      </c>
      <c r="BF11" s="147">
        <f>'Summary (6)'!AB19</f>
        <v>0</v>
      </c>
      <c r="BG11" s="1470" t="s">
        <v>278</v>
      </c>
      <c r="BH11" s="1471"/>
      <c r="BI11" s="1481" t="s">
        <v>279</v>
      </c>
      <c r="BJ11" s="1471"/>
      <c r="BK11" s="745">
        <f>'Summary (6)'!AC19</f>
        <v>0</v>
      </c>
      <c r="BL11" s="272">
        <f>'Summary (6)'!AD19</f>
        <v>0</v>
      </c>
      <c r="BM11" s="150">
        <f>'Summary (6)'!AE19</f>
        <v>0</v>
      </c>
      <c r="BN11" s="1440" t="s">
        <v>278</v>
      </c>
      <c r="BO11" s="1441"/>
      <c r="BP11" s="1446" t="s">
        <v>279</v>
      </c>
      <c r="BQ11" s="1441"/>
      <c r="BR11" s="107">
        <f>'Summary (6)'!AF19</f>
        <v>0</v>
      </c>
      <c r="BS11" s="273">
        <f>'Summary (6)'!AG19</f>
        <v>0</v>
      </c>
      <c r="BT11" s="555">
        <f>'Summary (6)'!AH19</f>
        <v>0</v>
      </c>
      <c r="BU11" s="534">
        <f>'Summary (6)'!AI19</f>
        <v>0</v>
      </c>
      <c r="BV11" s="558">
        <f>'Summary (6)'!AJ19</f>
        <v>0</v>
      </c>
      <c r="BW11" s="559">
        <f>'Summary (6)'!AK19</f>
        <v>0</v>
      </c>
    </row>
    <row r="12" spans="1:112" s="244" customFormat="1">
      <c r="A12" s="1427"/>
      <c r="B12" s="1428"/>
      <c r="C12" s="1244"/>
      <c r="D12" s="1245"/>
      <c r="E12" s="1238"/>
      <c r="F12" s="1239"/>
      <c r="G12" s="95">
        <f>'Summary (6)'!E20</f>
        <v>0</v>
      </c>
      <c r="H12" s="264">
        <f>'Summary (6)'!F20</f>
        <v>0</v>
      </c>
      <c r="I12" s="122">
        <f>'Summary (6)'!G20</f>
        <v>0</v>
      </c>
      <c r="J12" s="1352"/>
      <c r="K12" s="1209"/>
      <c r="L12" s="1213"/>
      <c r="M12" s="1209"/>
      <c r="N12" s="96">
        <f>'Summary (6)'!H20</f>
        <v>0</v>
      </c>
      <c r="O12" s="265">
        <f>'Summary (6)'!I20</f>
        <v>0</v>
      </c>
      <c r="P12" s="129">
        <f>'Summary (6)'!J20</f>
        <v>0</v>
      </c>
      <c r="Q12" s="1226"/>
      <c r="R12" s="1227"/>
      <c r="S12" s="1231"/>
      <c r="T12" s="1227"/>
      <c r="U12" s="97">
        <f>'Summary (6)'!K20</f>
        <v>0</v>
      </c>
      <c r="V12" s="266">
        <f>'Summary (6)'!L20</f>
        <v>0</v>
      </c>
      <c r="W12" s="132">
        <f>'Summary (6)'!M20</f>
        <v>0</v>
      </c>
      <c r="X12" s="1216"/>
      <c r="Y12" s="1200"/>
      <c r="Z12" s="1199"/>
      <c r="AA12" s="1200"/>
      <c r="AB12" s="98">
        <f>'Summary (6)'!N20</f>
        <v>0</v>
      </c>
      <c r="AC12" s="267">
        <f>'Summary (6)'!O20</f>
        <v>0</v>
      </c>
      <c r="AD12" s="135">
        <f>'Summary (6)'!P20</f>
        <v>0</v>
      </c>
      <c r="AE12" s="1185"/>
      <c r="AF12" s="1186"/>
      <c r="AG12" s="1190"/>
      <c r="AH12" s="1186"/>
      <c r="AI12" s="749">
        <f>'Summary (6)'!Q20</f>
        <v>0</v>
      </c>
      <c r="AJ12" s="268">
        <f>'Summary (6)'!R20</f>
        <v>0</v>
      </c>
      <c r="AK12" s="138">
        <f>'Summary (6)'!S20</f>
        <v>0</v>
      </c>
      <c r="AL12" s="1436"/>
      <c r="AM12" s="1437"/>
      <c r="AN12" s="1450"/>
      <c r="AO12" s="1437"/>
      <c r="AP12" s="748">
        <f>'Summary (6)'!T20</f>
        <v>0</v>
      </c>
      <c r="AQ12" s="269">
        <f>'Summary (6)'!U20</f>
        <v>0</v>
      </c>
      <c r="AR12" s="141">
        <f>'Summary (6)'!V20</f>
        <v>0</v>
      </c>
      <c r="AS12" s="1454"/>
      <c r="AT12" s="1455"/>
      <c r="AU12" s="1459"/>
      <c r="AV12" s="1455"/>
      <c r="AW12" s="750">
        <f>'Summary (6)'!W20</f>
        <v>0</v>
      </c>
      <c r="AX12" s="270">
        <f>'Summary (6)'!X20</f>
        <v>0</v>
      </c>
      <c r="AY12" s="144">
        <f>'Summary (6)'!Y20</f>
        <v>0</v>
      </c>
      <c r="AZ12" s="1463"/>
      <c r="BA12" s="1464"/>
      <c r="BB12" s="1468"/>
      <c r="BC12" s="1464"/>
      <c r="BD12" s="744">
        <f>'Summary (6)'!Z20</f>
        <v>0</v>
      </c>
      <c r="BE12" s="271">
        <f>'Summary (6)'!AA20</f>
        <v>0</v>
      </c>
      <c r="BF12" s="147">
        <f>'Summary (6)'!AB20</f>
        <v>0</v>
      </c>
      <c r="BG12" s="1472"/>
      <c r="BH12" s="1473"/>
      <c r="BI12" s="1482"/>
      <c r="BJ12" s="1473"/>
      <c r="BK12" s="745">
        <f>'Summary (6)'!AC20</f>
        <v>0</v>
      </c>
      <c r="BL12" s="272">
        <f>'Summary (6)'!AD20</f>
        <v>0</v>
      </c>
      <c r="BM12" s="150">
        <f>'Summary (6)'!AE20</f>
        <v>0</v>
      </c>
      <c r="BN12" s="1442"/>
      <c r="BO12" s="1443"/>
      <c r="BP12" s="1447"/>
      <c r="BQ12" s="1443"/>
      <c r="BR12" s="107">
        <f>'Summary (6)'!AF20</f>
        <v>0</v>
      </c>
      <c r="BS12" s="273">
        <f>'Summary (6)'!AG20</f>
        <v>0</v>
      </c>
      <c r="BT12" s="555">
        <f>'Summary (6)'!AH20</f>
        <v>0</v>
      </c>
      <c r="BU12" s="1484" t="e">
        <f>IF('Summary - ML &amp; PM'!#REF!="New Agreement","","Current")</f>
        <v>#REF!</v>
      </c>
      <c r="BV12" s="1486">
        <f>'Summary (6)'!AJ20</f>
        <v>0</v>
      </c>
      <c r="BW12" s="1488">
        <f>'Summary (6)'!AK20</f>
        <v>0</v>
      </c>
    </row>
    <row r="13" spans="1:112" s="245" customFormat="1" ht="15.75" customHeight="1">
      <c r="A13" s="1427"/>
      <c r="B13" s="1428"/>
      <c r="C13" s="1246"/>
      <c r="D13" s="1247"/>
      <c r="E13" s="1240"/>
      <c r="F13" s="1350"/>
      <c r="G13" s="99" t="e">
        <f>IF('Summary - ML &amp; PM'!#REF!="New Agreement","","Current")</f>
        <v>#REF!</v>
      </c>
      <c r="H13" s="264">
        <f>'Summary (6)'!F21</f>
        <v>0</v>
      </c>
      <c r="I13" s="123">
        <f>'Summary (6)'!G21</f>
        <v>0</v>
      </c>
      <c r="J13" s="1353"/>
      <c r="K13" s="1211"/>
      <c r="L13" s="1214"/>
      <c r="M13" s="1211"/>
      <c r="N13" s="100" t="e">
        <f>IF('Summary - ML &amp; PM'!#REF!="New Agreement","","Current")</f>
        <v>#REF!</v>
      </c>
      <c r="O13" s="265">
        <f>'Summary (6)'!I21</f>
        <v>0</v>
      </c>
      <c r="P13" s="130">
        <f>'Summary (6)'!J21</f>
        <v>0</v>
      </c>
      <c r="Q13" s="1228"/>
      <c r="R13" s="1229"/>
      <c r="S13" s="1232"/>
      <c r="T13" s="1229"/>
      <c r="U13" s="101" t="e">
        <f>IF('Summary - ML &amp; PM'!#REF!="New Agreement","","Current")</f>
        <v>#REF!</v>
      </c>
      <c r="V13" s="266">
        <f>'Summary (6)'!L21</f>
        <v>0</v>
      </c>
      <c r="W13" s="133">
        <f>'Summary (6)'!M21</f>
        <v>0</v>
      </c>
      <c r="X13" s="1217"/>
      <c r="Y13" s="1202"/>
      <c r="Z13" s="1201"/>
      <c r="AA13" s="1202"/>
      <c r="AB13" s="102" t="e">
        <f>IF('Summary - ML &amp; PM'!#REF!="New Agreement","","Current")</f>
        <v>#REF!</v>
      </c>
      <c r="AC13" s="274">
        <f>'Summary (6)'!O21</f>
        <v>0</v>
      </c>
      <c r="AD13" s="136">
        <f>'Summary (6)'!P21</f>
        <v>0</v>
      </c>
      <c r="AE13" s="1187"/>
      <c r="AF13" s="1188"/>
      <c r="AG13" s="1191"/>
      <c r="AH13" s="1188"/>
      <c r="AI13" s="103" t="e">
        <f>IF('Summary - ML &amp; PM'!#REF!="New Agreement","","Current")</f>
        <v>#REF!</v>
      </c>
      <c r="AJ13" s="275">
        <f>'Summary (6)'!R21</f>
        <v>0</v>
      </c>
      <c r="AK13" s="139">
        <f>'Summary (6)'!S21</f>
        <v>0</v>
      </c>
      <c r="AL13" s="1438"/>
      <c r="AM13" s="1439"/>
      <c r="AN13" s="1451"/>
      <c r="AO13" s="1439"/>
      <c r="AP13" s="108" t="e">
        <f>IF('Summary - ML &amp; PM'!#REF!="New Agreement","","Current")</f>
        <v>#REF!</v>
      </c>
      <c r="AQ13" s="276">
        <f>'Summary (6)'!U21</f>
        <v>0</v>
      </c>
      <c r="AR13" s="142">
        <f>'Summary (6)'!V21</f>
        <v>0</v>
      </c>
      <c r="AS13" s="1456"/>
      <c r="AT13" s="1457"/>
      <c r="AU13" s="1460"/>
      <c r="AV13" s="1457"/>
      <c r="AW13" s="109" t="e">
        <f>IF('Summary - ML &amp; PM'!#REF!="New Agreement","","Current")</f>
        <v>#REF!</v>
      </c>
      <c r="AX13" s="277">
        <f>'Summary (6)'!X21</f>
        <v>0</v>
      </c>
      <c r="AY13" s="145">
        <f>'Summary (6)'!Y21</f>
        <v>0</v>
      </c>
      <c r="AZ13" s="1465"/>
      <c r="BA13" s="1466"/>
      <c r="BB13" s="1469"/>
      <c r="BC13" s="1466"/>
      <c r="BD13" s="110" t="e">
        <f>IF('Summary - ML &amp; PM'!#REF!="New Agreement","","Current")</f>
        <v>#REF!</v>
      </c>
      <c r="BE13" s="278">
        <f>'Summary (6)'!AA21</f>
        <v>0</v>
      </c>
      <c r="BF13" s="148">
        <f>'Summary (6)'!AB21</f>
        <v>0</v>
      </c>
      <c r="BG13" s="1474"/>
      <c r="BH13" s="1475"/>
      <c r="BI13" s="1483"/>
      <c r="BJ13" s="1475"/>
      <c r="BK13" s="111" t="e">
        <f>IF('Summary - ML &amp; PM'!#REF!="New Agreement","","Current")</f>
        <v>#REF!</v>
      </c>
      <c r="BL13" s="279">
        <f>'Summary (6)'!AD21</f>
        <v>0</v>
      </c>
      <c r="BM13" s="151">
        <f>'Summary (6)'!AE21</f>
        <v>0</v>
      </c>
      <c r="BN13" s="1444"/>
      <c r="BO13" s="1445"/>
      <c r="BP13" s="1448"/>
      <c r="BQ13" s="1445"/>
      <c r="BR13" s="112" t="e">
        <f>IF('Summary - ML &amp; PM'!#REF!="New Agreement","","Current")</f>
        <v>#REF!</v>
      </c>
      <c r="BS13" s="280">
        <f>'Summary (6)'!AG21</f>
        <v>0</v>
      </c>
      <c r="BT13" s="556">
        <f>'Summary (6)'!AH21</f>
        <v>0</v>
      </c>
      <c r="BU13" s="1485"/>
      <c r="BV13" s="1487"/>
      <c r="BW13" s="1489"/>
    </row>
    <row r="14" spans="1:112" s="245" customFormat="1" ht="62">
      <c r="A14" s="1429" t="s">
        <v>277</v>
      </c>
      <c r="B14" s="1430"/>
      <c r="C14" s="124" t="s">
        <v>280</v>
      </c>
      <c r="D14" s="105" t="s">
        <v>281</v>
      </c>
      <c r="E14" s="105" t="s">
        <v>282</v>
      </c>
      <c r="F14" s="105" t="s">
        <v>283</v>
      </c>
      <c r="G14" s="95" t="s">
        <v>284</v>
      </c>
      <c r="H14" s="264" t="s">
        <v>285</v>
      </c>
      <c r="I14" s="122" t="s">
        <v>284</v>
      </c>
      <c r="J14" s="131" t="s">
        <v>280</v>
      </c>
      <c r="K14" s="96" t="s">
        <v>281</v>
      </c>
      <c r="L14" s="96" t="s">
        <v>282</v>
      </c>
      <c r="M14" s="96" t="s">
        <v>283</v>
      </c>
      <c r="N14" s="96" t="str">
        <f>G14</f>
        <v>Budgeted Salary</v>
      </c>
      <c r="O14" s="265" t="str">
        <f>H14</f>
        <v>Change</v>
      </c>
      <c r="P14" s="129" t="str">
        <f>I14</f>
        <v>Budgeted Salary</v>
      </c>
      <c r="Q14" s="134" t="s">
        <v>280</v>
      </c>
      <c r="R14" s="97" t="s">
        <v>281</v>
      </c>
      <c r="S14" s="97" t="s">
        <v>282</v>
      </c>
      <c r="T14" s="97" t="s">
        <v>283</v>
      </c>
      <c r="U14" s="97" t="str">
        <f>N14</f>
        <v>Budgeted Salary</v>
      </c>
      <c r="V14" s="266" t="str">
        <f>O14</f>
        <v>Change</v>
      </c>
      <c r="W14" s="132" t="str">
        <f>P14</f>
        <v>Budgeted Salary</v>
      </c>
      <c r="X14" s="137" t="s">
        <v>280</v>
      </c>
      <c r="Y14" s="106" t="s">
        <v>281</v>
      </c>
      <c r="Z14" s="106" t="s">
        <v>282</v>
      </c>
      <c r="AA14" s="106" t="s">
        <v>283</v>
      </c>
      <c r="AB14" s="102" t="str">
        <f>U14</f>
        <v>Budgeted Salary</v>
      </c>
      <c r="AC14" s="274" t="str">
        <f>V14</f>
        <v>Change</v>
      </c>
      <c r="AD14" s="136" t="str">
        <f>W14</f>
        <v>Budgeted Salary</v>
      </c>
      <c r="AE14" s="140" t="s">
        <v>280</v>
      </c>
      <c r="AF14" s="104" t="s">
        <v>281</v>
      </c>
      <c r="AG14" s="104" t="s">
        <v>282</v>
      </c>
      <c r="AH14" s="104" t="s">
        <v>283</v>
      </c>
      <c r="AI14" s="103" t="str">
        <f>AB14</f>
        <v>Budgeted Salary</v>
      </c>
      <c r="AJ14" s="275" t="str">
        <f>AC14</f>
        <v>Change</v>
      </c>
      <c r="AK14" s="139" t="str">
        <f>AD14</f>
        <v>Budgeted Salary</v>
      </c>
      <c r="AL14" s="143" t="s">
        <v>280</v>
      </c>
      <c r="AM14" s="113" t="s">
        <v>281</v>
      </c>
      <c r="AN14" s="113" t="s">
        <v>282</v>
      </c>
      <c r="AO14" s="113" t="s">
        <v>283</v>
      </c>
      <c r="AP14" s="108" t="str">
        <f>AI14</f>
        <v>Budgeted Salary</v>
      </c>
      <c r="AQ14" s="276" t="str">
        <f>AJ14</f>
        <v>Change</v>
      </c>
      <c r="AR14" s="142" t="str">
        <f>AK14</f>
        <v>Budgeted Salary</v>
      </c>
      <c r="AS14" s="146" t="s">
        <v>280</v>
      </c>
      <c r="AT14" s="114" t="s">
        <v>281</v>
      </c>
      <c r="AU14" s="114" t="s">
        <v>282</v>
      </c>
      <c r="AV14" s="114" t="s">
        <v>283</v>
      </c>
      <c r="AW14" s="109" t="str">
        <f>AP14</f>
        <v>Budgeted Salary</v>
      </c>
      <c r="AX14" s="277" t="str">
        <f>AQ14</f>
        <v>Change</v>
      </c>
      <c r="AY14" s="145" t="str">
        <f>AR14</f>
        <v>Budgeted Salary</v>
      </c>
      <c r="AZ14" s="149" t="s">
        <v>280</v>
      </c>
      <c r="BA14" s="115" t="s">
        <v>281</v>
      </c>
      <c r="BB14" s="115" t="s">
        <v>282</v>
      </c>
      <c r="BC14" s="115" t="s">
        <v>283</v>
      </c>
      <c r="BD14" s="110" t="str">
        <f>AW14</f>
        <v>Budgeted Salary</v>
      </c>
      <c r="BE14" s="278" t="str">
        <f>AX14</f>
        <v>Change</v>
      </c>
      <c r="BF14" s="148" t="str">
        <f>AY14</f>
        <v>Budgeted Salary</v>
      </c>
      <c r="BG14" s="152" t="s">
        <v>280</v>
      </c>
      <c r="BH14" s="116" t="s">
        <v>281</v>
      </c>
      <c r="BI14" s="116" t="s">
        <v>282</v>
      </c>
      <c r="BJ14" s="116" t="s">
        <v>283</v>
      </c>
      <c r="BK14" s="111" t="str">
        <f>BD14</f>
        <v>Budgeted Salary</v>
      </c>
      <c r="BL14" s="279" t="str">
        <f>BE14</f>
        <v>Change</v>
      </c>
      <c r="BM14" s="151" t="str">
        <f>BF14</f>
        <v>Budgeted Salary</v>
      </c>
      <c r="BN14" s="153" t="s">
        <v>280</v>
      </c>
      <c r="BO14" s="117" t="s">
        <v>281</v>
      </c>
      <c r="BP14" s="117" t="s">
        <v>282</v>
      </c>
      <c r="BQ14" s="117" t="s">
        <v>283</v>
      </c>
      <c r="BR14" s="112" t="str">
        <f>BK14</f>
        <v>Budgeted Salary</v>
      </c>
      <c r="BS14" s="280" t="str">
        <f>BL14</f>
        <v>Change</v>
      </c>
      <c r="BT14" s="556" t="str">
        <f>BM14</f>
        <v>Budgeted Salary</v>
      </c>
      <c r="BU14" s="557" t="str">
        <f>U14</f>
        <v>Budgeted Salary</v>
      </c>
      <c r="BV14" s="746" t="str">
        <f>V14</f>
        <v>Change</v>
      </c>
      <c r="BW14" s="560" t="str">
        <f>W14</f>
        <v>Budgeted Salary</v>
      </c>
      <c r="BX14" s="246"/>
      <c r="BY14" s="246"/>
      <c r="BZ14" s="246"/>
      <c r="CA14" s="246"/>
      <c r="CB14" s="246"/>
      <c r="CC14" s="246"/>
      <c r="CD14" s="246"/>
      <c r="CE14" s="246"/>
      <c r="CF14" s="246"/>
      <c r="CG14" s="246"/>
      <c r="CH14" s="246"/>
      <c r="CI14" s="246"/>
      <c r="CJ14" s="246"/>
      <c r="CK14" s="246"/>
      <c r="CL14" s="246"/>
      <c r="CM14" s="246"/>
      <c r="CN14" s="246"/>
      <c r="CO14" s="246"/>
      <c r="CP14" s="246"/>
      <c r="CQ14" s="246"/>
      <c r="CR14" s="246"/>
      <c r="CS14" s="246"/>
      <c r="CT14" s="246"/>
      <c r="CU14" s="246"/>
      <c r="CV14" s="246"/>
      <c r="CW14" s="246"/>
      <c r="CX14" s="246"/>
      <c r="CY14" s="246"/>
      <c r="CZ14" s="246"/>
      <c r="DA14" s="246"/>
      <c r="DB14" s="246"/>
      <c r="DC14" s="246"/>
      <c r="DD14" s="246"/>
      <c r="DE14" s="246"/>
      <c r="DF14" s="246"/>
      <c r="DG14" s="246"/>
      <c r="DH14" s="246"/>
    </row>
    <row r="15" spans="1:112" ht="19.5" customHeight="1">
      <c r="A15" s="1173"/>
      <c r="B15" s="1049"/>
      <c r="C15" s="247"/>
      <c r="D15" s="248"/>
      <c r="E15" s="249"/>
      <c r="F15" s="368">
        <f>E15*D15</f>
        <v>0</v>
      </c>
      <c r="G15" s="250"/>
      <c r="H15" s="369">
        <f>I15-G15</f>
        <v>0</v>
      </c>
      <c r="I15" s="370">
        <f>ROUND(IF(ISBLANK(C15),G15,C15*F15),0)</f>
        <v>0</v>
      </c>
      <c r="J15" s="247"/>
      <c r="K15" s="248"/>
      <c r="L15" s="249"/>
      <c r="M15" s="368">
        <f t="shared" ref="M15:M57" si="0">L15*K15</f>
        <v>0</v>
      </c>
      <c r="N15" s="250"/>
      <c r="O15" s="369">
        <f>P15-N15</f>
        <v>0</v>
      </c>
      <c r="P15" s="370">
        <f t="shared" ref="P15:P57" si="1">ROUND(IF(ISBLANK(J15),N15,J15*M15),0)</f>
        <v>0</v>
      </c>
      <c r="Q15" s="247"/>
      <c r="R15" s="248"/>
      <c r="S15" s="249"/>
      <c r="T15" s="368">
        <f>S15*R15</f>
        <v>0</v>
      </c>
      <c r="U15" s="250"/>
      <c r="V15" s="369">
        <f>W15-U15</f>
        <v>0</v>
      </c>
      <c r="W15" s="370">
        <f t="shared" ref="W15:W57" si="2">ROUND(IF(ISBLANK(Q15),U15,Q15*T15),0)</f>
        <v>0</v>
      </c>
      <c r="X15" s="247"/>
      <c r="Y15" s="248"/>
      <c r="Z15" s="249"/>
      <c r="AA15" s="368">
        <f>Z15*Y15</f>
        <v>0</v>
      </c>
      <c r="AB15" s="250"/>
      <c r="AC15" s="369">
        <f>AD15-AB15</f>
        <v>0</v>
      </c>
      <c r="AD15" s="370">
        <f t="shared" ref="AD15:AD57" si="3">ROUND(IF(ISBLANK(X15),AB15,X15*AA15),0)</f>
        <v>0</v>
      </c>
      <c r="AE15" s="247"/>
      <c r="AF15" s="248"/>
      <c r="AG15" s="249"/>
      <c r="AH15" s="368">
        <f>AG15*AF15</f>
        <v>0</v>
      </c>
      <c r="AI15" s="250"/>
      <c r="AJ15" s="369">
        <f>AK15-AI15</f>
        <v>0</v>
      </c>
      <c r="AK15" s="370">
        <f t="shared" ref="AK15:AK57" si="4">ROUND(IF(ISBLANK(AE15),AI15,AE15*AH15),0)</f>
        <v>0</v>
      </c>
      <c r="AL15" s="247"/>
      <c r="AM15" s="248"/>
      <c r="AN15" s="249"/>
      <c r="AO15" s="368">
        <f>AN15*AM15</f>
        <v>0</v>
      </c>
      <c r="AP15" s="250"/>
      <c r="AQ15" s="369">
        <f>AR15-AP15</f>
        <v>0</v>
      </c>
      <c r="AR15" s="370">
        <f t="shared" ref="AR15:AR57" si="5">ROUND(IF(ISBLANK(AL15),AP15,AL15*AO15),0)</f>
        <v>0</v>
      </c>
      <c r="AS15" s="247"/>
      <c r="AT15" s="248"/>
      <c r="AU15" s="249"/>
      <c r="AV15" s="368">
        <f t="shared" ref="AV15:AV57" si="6">AU15*AT15</f>
        <v>0</v>
      </c>
      <c r="AW15" s="250"/>
      <c r="AX15" s="369">
        <f>AY15-AW15</f>
        <v>0</v>
      </c>
      <c r="AY15" s="370">
        <f t="shared" ref="AY15:AY57" si="7">ROUND(IF(ISBLANK(AS15),AW15,AS15*AV15),0)</f>
        <v>0</v>
      </c>
      <c r="AZ15" s="247"/>
      <c r="BA15" s="248"/>
      <c r="BB15" s="249"/>
      <c r="BC15" s="368">
        <f t="shared" ref="BC15:BC57" si="8">BB15*BA15</f>
        <v>0</v>
      </c>
      <c r="BD15" s="250"/>
      <c r="BE15" s="369">
        <f>BF15-BD15</f>
        <v>0</v>
      </c>
      <c r="BF15" s="370">
        <f t="shared" ref="BF15:BF57" si="9">ROUND(IF(ISBLANK(AZ15),BD15,AZ15*BC15),0)</f>
        <v>0</v>
      </c>
      <c r="BG15" s="247"/>
      <c r="BH15" s="248"/>
      <c r="BI15" s="378"/>
      <c r="BJ15" s="368">
        <f t="shared" ref="BJ15:BJ57" si="10">BI15*BH15</f>
        <v>0</v>
      </c>
      <c r="BK15" s="250"/>
      <c r="BL15" s="369">
        <f>BM15-BK15</f>
        <v>0</v>
      </c>
      <c r="BM15" s="370">
        <f t="shared" ref="BM15:BM57" si="11">ROUND(IF(ISBLANK(BG15),BK15,BG15*BJ15),0)</f>
        <v>0</v>
      </c>
      <c r="BN15" s="247"/>
      <c r="BO15" s="248"/>
      <c r="BP15" s="249"/>
      <c r="BQ15" s="368">
        <f t="shared" ref="BQ15:BQ57" si="12">BP15*BO15</f>
        <v>0</v>
      </c>
      <c r="BR15" s="250"/>
      <c r="BS15" s="369">
        <f>BT15-BR15</f>
        <v>0</v>
      </c>
      <c r="BT15" s="561">
        <f t="shared" ref="BT15:BT57" si="13">ROUND(IF(ISBLANK(BN15),BR15,BN15*BQ15),0)</f>
        <v>0</v>
      </c>
      <c r="BU15" s="382">
        <f t="shared" ref="BU15:BW30" si="14">SUM(G15,N15,U15,AB15,AI15,AP15,AW15,BD15,BK15,BR15)</f>
        <v>0</v>
      </c>
      <c r="BV15" s="371">
        <f t="shared" si="14"/>
        <v>0</v>
      </c>
      <c r="BW15" s="370">
        <f t="shared" si="14"/>
        <v>0</v>
      </c>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row>
    <row r="16" spans="1:112" ht="19.5" customHeight="1">
      <c r="A16" s="1173"/>
      <c r="B16" s="1049"/>
      <c r="C16" s="247"/>
      <c r="D16" s="248"/>
      <c r="E16" s="249"/>
      <c r="F16" s="368">
        <f t="shared" ref="F16:F57" si="15">E16*D16</f>
        <v>0</v>
      </c>
      <c r="G16" s="250"/>
      <c r="H16" s="369">
        <f t="shared" ref="H16:H57" si="16">I16-G16</f>
        <v>0</v>
      </c>
      <c r="I16" s="370">
        <f t="shared" ref="I16:I57" si="17">ROUND(IF(ISBLANK(C16),G16,C16*F16),0)</f>
        <v>0</v>
      </c>
      <c r="J16" s="247"/>
      <c r="K16" s="248"/>
      <c r="L16" s="249"/>
      <c r="M16" s="368">
        <f t="shared" si="0"/>
        <v>0</v>
      </c>
      <c r="N16" s="250"/>
      <c r="O16" s="369">
        <f t="shared" ref="O16:O57" si="18">P16-N16</f>
        <v>0</v>
      </c>
      <c r="P16" s="370">
        <f t="shared" si="1"/>
        <v>0</v>
      </c>
      <c r="Q16" s="247"/>
      <c r="R16" s="248"/>
      <c r="S16" s="249"/>
      <c r="T16" s="368">
        <f t="shared" ref="T16:T57" si="19">S16*R16</f>
        <v>0</v>
      </c>
      <c r="U16" s="250"/>
      <c r="V16" s="369">
        <f t="shared" ref="V16:V57" si="20">W16-U16</f>
        <v>0</v>
      </c>
      <c r="W16" s="370">
        <f t="shared" si="2"/>
        <v>0</v>
      </c>
      <c r="X16" s="247"/>
      <c r="Y16" s="248"/>
      <c r="Z16" s="249"/>
      <c r="AA16" s="368">
        <f t="shared" ref="AA16:AA57" si="21">Z16*Y16</f>
        <v>0</v>
      </c>
      <c r="AB16" s="250"/>
      <c r="AC16" s="369">
        <f t="shared" ref="AC16:AC57" si="22">AD16-AB16</f>
        <v>0</v>
      </c>
      <c r="AD16" s="370">
        <f t="shared" si="3"/>
        <v>0</v>
      </c>
      <c r="AE16" s="247"/>
      <c r="AF16" s="248"/>
      <c r="AG16" s="249"/>
      <c r="AH16" s="368">
        <f t="shared" ref="AH16:AH57" si="23">AG16*AF16</f>
        <v>0</v>
      </c>
      <c r="AI16" s="250"/>
      <c r="AJ16" s="369">
        <f t="shared" ref="AJ16:AJ57" si="24">AK16-AI16</f>
        <v>0</v>
      </c>
      <c r="AK16" s="370">
        <f t="shared" si="4"/>
        <v>0</v>
      </c>
      <c r="AL16" s="247"/>
      <c r="AM16" s="248"/>
      <c r="AN16" s="249"/>
      <c r="AO16" s="368">
        <f t="shared" ref="AO16:AO57" si="25">AN16*AM16</f>
        <v>0</v>
      </c>
      <c r="AP16" s="250"/>
      <c r="AQ16" s="369">
        <f t="shared" ref="AQ16:AQ57" si="26">AR16-AP16</f>
        <v>0</v>
      </c>
      <c r="AR16" s="370">
        <f t="shared" si="5"/>
        <v>0</v>
      </c>
      <c r="AS16" s="247"/>
      <c r="AT16" s="248"/>
      <c r="AU16" s="249"/>
      <c r="AV16" s="368">
        <f t="shared" si="6"/>
        <v>0</v>
      </c>
      <c r="AW16" s="250"/>
      <c r="AX16" s="369">
        <f t="shared" ref="AX16:AX57" si="27">AY16-AW16</f>
        <v>0</v>
      </c>
      <c r="AY16" s="370">
        <f t="shared" si="7"/>
        <v>0</v>
      </c>
      <c r="AZ16" s="247"/>
      <c r="BA16" s="248"/>
      <c r="BB16" s="249"/>
      <c r="BC16" s="368">
        <f t="shared" si="8"/>
        <v>0</v>
      </c>
      <c r="BD16" s="250"/>
      <c r="BE16" s="369">
        <f t="shared" ref="BE16:BE57" si="28">BF16-BD16</f>
        <v>0</v>
      </c>
      <c r="BF16" s="370">
        <f t="shared" si="9"/>
        <v>0</v>
      </c>
      <c r="BG16" s="247"/>
      <c r="BH16" s="248"/>
      <c r="BI16" s="378"/>
      <c r="BJ16" s="368">
        <f t="shared" si="10"/>
        <v>0</v>
      </c>
      <c r="BK16" s="250"/>
      <c r="BL16" s="369">
        <f t="shared" ref="BL16:BL57" si="29">BM16-BK16</f>
        <v>0</v>
      </c>
      <c r="BM16" s="370">
        <f t="shared" si="11"/>
        <v>0</v>
      </c>
      <c r="BN16" s="247"/>
      <c r="BO16" s="248"/>
      <c r="BP16" s="249"/>
      <c r="BQ16" s="368">
        <f t="shared" si="12"/>
        <v>0</v>
      </c>
      <c r="BR16" s="250"/>
      <c r="BS16" s="369">
        <f t="shared" ref="BS16:BS57" si="30">BT16-BR16</f>
        <v>0</v>
      </c>
      <c r="BT16" s="561">
        <f t="shared" si="13"/>
        <v>0</v>
      </c>
      <c r="BU16" s="382">
        <f t="shared" si="14"/>
        <v>0</v>
      </c>
      <c r="BV16" s="371">
        <f t="shared" si="14"/>
        <v>0</v>
      </c>
      <c r="BW16" s="370">
        <f t="shared" si="14"/>
        <v>0</v>
      </c>
      <c r="BX16" s="251"/>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row>
    <row r="17" spans="1:112" ht="20.149999999999999" customHeight="1">
      <c r="A17" s="1173"/>
      <c r="B17" s="1049"/>
      <c r="C17" s="247"/>
      <c r="D17" s="341"/>
      <c r="E17" s="120"/>
      <c r="F17" s="368">
        <f t="shared" si="15"/>
        <v>0</v>
      </c>
      <c r="G17" s="250"/>
      <c r="H17" s="369">
        <f t="shared" si="16"/>
        <v>0</v>
      </c>
      <c r="I17" s="370">
        <f t="shared" si="17"/>
        <v>0</v>
      </c>
      <c r="J17" s="247"/>
      <c r="K17" s="248"/>
      <c r="L17" s="249"/>
      <c r="M17" s="368">
        <f t="shared" si="0"/>
        <v>0</v>
      </c>
      <c r="N17" s="250"/>
      <c r="O17" s="369">
        <f t="shared" si="18"/>
        <v>0</v>
      </c>
      <c r="P17" s="370">
        <f t="shared" si="1"/>
        <v>0</v>
      </c>
      <c r="Q17" s="247"/>
      <c r="R17" s="248"/>
      <c r="S17" s="249"/>
      <c r="T17" s="368">
        <f t="shared" si="19"/>
        <v>0</v>
      </c>
      <c r="U17" s="250"/>
      <c r="V17" s="369">
        <f t="shared" si="20"/>
        <v>0</v>
      </c>
      <c r="W17" s="370">
        <f t="shared" si="2"/>
        <v>0</v>
      </c>
      <c r="X17" s="247"/>
      <c r="Y17" s="248"/>
      <c r="Z17" s="249"/>
      <c r="AA17" s="368">
        <f t="shared" si="21"/>
        <v>0</v>
      </c>
      <c r="AB17" s="250"/>
      <c r="AC17" s="369">
        <f t="shared" si="22"/>
        <v>0</v>
      </c>
      <c r="AD17" s="370">
        <f t="shared" si="3"/>
        <v>0</v>
      </c>
      <c r="AE17" s="247"/>
      <c r="AF17" s="248"/>
      <c r="AG17" s="249"/>
      <c r="AH17" s="368">
        <f t="shared" si="23"/>
        <v>0</v>
      </c>
      <c r="AI17" s="250"/>
      <c r="AJ17" s="369">
        <f t="shared" si="24"/>
        <v>0</v>
      </c>
      <c r="AK17" s="370">
        <f t="shared" si="4"/>
        <v>0</v>
      </c>
      <c r="AL17" s="247"/>
      <c r="AM17" s="248"/>
      <c r="AN17" s="249"/>
      <c r="AO17" s="368">
        <f t="shared" si="25"/>
        <v>0</v>
      </c>
      <c r="AP17" s="250"/>
      <c r="AQ17" s="369">
        <f t="shared" si="26"/>
        <v>0</v>
      </c>
      <c r="AR17" s="370">
        <f t="shared" si="5"/>
        <v>0</v>
      </c>
      <c r="AS17" s="247"/>
      <c r="AT17" s="248"/>
      <c r="AU17" s="249"/>
      <c r="AV17" s="368">
        <f t="shared" si="6"/>
        <v>0</v>
      </c>
      <c r="AW17" s="250"/>
      <c r="AX17" s="369">
        <f t="shared" si="27"/>
        <v>0</v>
      </c>
      <c r="AY17" s="370">
        <f t="shared" si="7"/>
        <v>0</v>
      </c>
      <c r="AZ17" s="247"/>
      <c r="BA17" s="248"/>
      <c r="BB17" s="249"/>
      <c r="BC17" s="368">
        <f t="shared" si="8"/>
        <v>0</v>
      </c>
      <c r="BD17" s="250"/>
      <c r="BE17" s="369">
        <f t="shared" si="28"/>
        <v>0</v>
      </c>
      <c r="BF17" s="370">
        <f t="shared" si="9"/>
        <v>0</v>
      </c>
      <c r="BG17" s="247"/>
      <c r="BH17" s="248"/>
      <c r="BI17" s="378"/>
      <c r="BJ17" s="368">
        <f t="shared" si="10"/>
        <v>0</v>
      </c>
      <c r="BK17" s="250"/>
      <c r="BL17" s="369">
        <f t="shared" si="29"/>
        <v>0</v>
      </c>
      <c r="BM17" s="370">
        <f t="shared" si="11"/>
        <v>0</v>
      </c>
      <c r="BN17" s="247"/>
      <c r="BO17" s="248"/>
      <c r="BP17" s="249"/>
      <c r="BQ17" s="368">
        <f t="shared" si="12"/>
        <v>0</v>
      </c>
      <c r="BR17" s="250"/>
      <c r="BS17" s="369">
        <f t="shared" si="30"/>
        <v>0</v>
      </c>
      <c r="BT17" s="561">
        <f t="shared" si="13"/>
        <v>0</v>
      </c>
      <c r="BU17" s="382">
        <f t="shared" si="14"/>
        <v>0</v>
      </c>
      <c r="BV17" s="371">
        <f t="shared" si="14"/>
        <v>0</v>
      </c>
      <c r="BW17" s="370">
        <f t="shared" si="14"/>
        <v>0</v>
      </c>
      <c r="BX17" s="251"/>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row>
    <row r="18" spans="1:112" ht="20.149999999999999" customHeight="1">
      <c r="A18" s="1173"/>
      <c r="B18" s="1049"/>
      <c r="C18" s="247"/>
      <c r="D18" s="341"/>
      <c r="E18" s="249"/>
      <c r="F18" s="368">
        <f t="shared" si="15"/>
        <v>0</v>
      </c>
      <c r="G18" s="250"/>
      <c r="H18" s="369">
        <f t="shared" si="16"/>
        <v>0</v>
      </c>
      <c r="I18" s="370">
        <f t="shared" si="17"/>
        <v>0</v>
      </c>
      <c r="J18" s="247"/>
      <c r="K18" s="248"/>
      <c r="L18" s="249"/>
      <c r="M18" s="368">
        <f t="shared" si="0"/>
        <v>0</v>
      </c>
      <c r="N18" s="250"/>
      <c r="O18" s="369">
        <f t="shared" si="18"/>
        <v>0</v>
      </c>
      <c r="P18" s="370">
        <f t="shared" si="1"/>
        <v>0</v>
      </c>
      <c r="Q18" s="247"/>
      <c r="R18" s="248"/>
      <c r="S18" s="249"/>
      <c r="T18" s="368">
        <f t="shared" si="19"/>
        <v>0</v>
      </c>
      <c r="U18" s="250"/>
      <c r="V18" s="369">
        <f t="shared" si="20"/>
        <v>0</v>
      </c>
      <c r="W18" s="370">
        <f t="shared" si="2"/>
        <v>0</v>
      </c>
      <c r="X18" s="247"/>
      <c r="Y18" s="248"/>
      <c r="Z18" s="249"/>
      <c r="AA18" s="368">
        <f t="shared" si="21"/>
        <v>0</v>
      </c>
      <c r="AB18" s="250"/>
      <c r="AC18" s="369">
        <f t="shared" si="22"/>
        <v>0</v>
      </c>
      <c r="AD18" s="370">
        <f t="shared" si="3"/>
        <v>0</v>
      </c>
      <c r="AE18" s="247"/>
      <c r="AF18" s="248"/>
      <c r="AG18" s="249"/>
      <c r="AH18" s="368">
        <f t="shared" si="23"/>
        <v>0</v>
      </c>
      <c r="AI18" s="250"/>
      <c r="AJ18" s="369">
        <f t="shared" si="24"/>
        <v>0</v>
      </c>
      <c r="AK18" s="370">
        <f t="shared" si="4"/>
        <v>0</v>
      </c>
      <c r="AL18" s="247"/>
      <c r="AM18" s="248"/>
      <c r="AN18" s="249"/>
      <c r="AO18" s="368">
        <f t="shared" si="25"/>
        <v>0</v>
      </c>
      <c r="AP18" s="250"/>
      <c r="AQ18" s="369">
        <f t="shared" si="26"/>
        <v>0</v>
      </c>
      <c r="AR18" s="370">
        <f t="shared" si="5"/>
        <v>0</v>
      </c>
      <c r="AS18" s="247"/>
      <c r="AT18" s="248"/>
      <c r="AU18" s="249"/>
      <c r="AV18" s="368">
        <f t="shared" si="6"/>
        <v>0</v>
      </c>
      <c r="AW18" s="250"/>
      <c r="AX18" s="369">
        <f t="shared" si="27"/>
        <v>0</v>
      </c>
      <c r="AY18" s="370">
        <f t="shared" si="7"/>
        <v>0</v>
      </c>
      <c r="AZ18" s="247"/>
      <c r="BA18" s="248"/>
      <c r="BB18" s="249"/>
      <c r="BC18" s="368">
        <f t="shared" si="8"/>
        <v>0</v>
      </c>
      <c r="BD18" s="250"/>
      <c r="BE18" s="369">
        <f t="shared" si="28"/>
        <v>0</v>
      </c>
      <c r="BF18" s="370">
        <f>ROUND(IF(ISBLANK(AZ18),BD18,AZ18*BC18),0)</f>
        <v>0</v>
      </c>
      <c r="BG18" s="247"/>
      <c r="BH18" s="248"/>
      <c r="BI18" s="378"/>
      <c r="BJ18" s="368">
        <f t="shared" si="10"/>
        <v>0</v>
      </c>
      <c r="BK18" s="250"/>
      <c r="BL18" s="369">
        <f t="shared" si="29"/>
        <v>0</v>
      </c>
      <c r="BM18" s="370">
        <f t="shared" si="11"/>
        <v>0</v>
      </c>
      <c r="BN18" s="247"/>
      <c r="BO18" s="248"/>
      <c r="BP18" s="249"/>
      <c r="BQ18" s="368">
        <f t="shared" si="12"/>
        <v>0</v>
      </c>
      <c r="BR18" s="250"/>
      <c r="BS18" s="369">
        <f t="shared" si="30"/>
        <v>0</v>
      </c>
      <c r="BT18" s="561">
        <f t="shared" si="13"/>
        <v>0</v>
      </c>
      <c r="BU18" s="382">
        <f t="shared" si="14"/>
        <v>0</v>
      </c>
      <c r="BV18" s="371">
        <f t="shared" si="14"/>
        <v>0</v>
      </c>
      <c r="BW18" s="370">
        <f t="shared" si="14"/>
        <v>0</v>
      </c>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row>
    <row r="19" spans="1:112" ht="20.149999999999999" customHeight="1">
      <c r="A19" s="1173"/>
      <c r="B19" s="1049"/>
      <c r="C19" s="247"/>
      <c r="D19" s="341"/>
      <c r="E19" s="249"/>
      <c r="F19" s="368">
        <f t="shared" si="15"/>
        <v>0</v>
      </c>
      <c r="G19" s="342"/>
      <c r="H19" s="369">
        <f t="shared" si="16"/>
        <v>0</v>
      </c>
      <c r="I19" s="370">
        <f t="shared" si="17"/>
        <v>0</v>
      </c>
      <c r="J19" s="125"/>
      <c r="K19" s="248"/>
      <c r="L19" s="249"/>
      <c r="M19" s="368">
        <f t="shared" si="0"/>
        <v>0</v>
      </c>
      <c r="N19" s="250"/>
      <c r="O19" s="369">
        <f t="shared" si="18"/>
        <v>0</v>
      </c>
      <c r="P19" s="370">
        <f t="shared" si="1"/>
        <v>0</v>
      </c>
      <c r="Q19" s="247"/>
      <c r="R19" s="248"/>
      <c r="S19" s="120"/>
      <c r="T19" s="368">
        <f t="shared" si="19"/>
        <v>0</v>
      </c>
      <c r="U19" s="250"/>
      <c r="V19" s="369">
        <f t="shared" si="20"/>
        <v>0</v>
      </c>
      <c r="W19" s="370">
        <f t="shared" si="2"/>
        <v>0</v>
      </c>
      <c r="X19" s="247"/>
      <c r="Y19" s="341"/>
      <c r="Z19" s="249"/>
      <c r="AA19" s="368">
        <f t="shared" si="21"/>
        <v>0</v>
      </c>
      <c r="AB19" s="342"/>
      <c r="AC19" s="369">
        <f t="shared" si="22"/>
        <v>0</v>
      </c>
      <c r="AD19" s="370">
        <f t="shared" si="3"/>
        <v>0</v>
      </c>
      <c r="AE19" s="125"/>
      <c r="AF19" s="248"/>
      <c r="AG19" s="249"/>
      <c r="AH19" s="368">
        <f t="shared" si="23"/>
        <v>0</v>
      </c>
      <c r="AI19" s="250"/>
      <c r="AJ19" s="369">
        <f t="shared" si="24"/>
        <v>0</v>
      </c>
      <c r="AK19" s="370">
        <f t="shared" si="4"/>
        <v>0</v>
      </c>
      <c r="AL19" s="247"/>
      <c r="AM19" s="248"/>
      <c r="AN19" s="249"/>
      <c r="AO19" s="368">
        <f t="shared" si="25"/>
        <v>0</v>
      </c>
      <c r="AP19" s="250"/>
      <c r="AQ19" s="369">
        <f t="shared" si="26"/>
        <v>0</v>
      </c>
      <c r="AR19" s="370">
        <f t="shared" si="5"/>
        <v>0</v>
      </c>
      <c r="AS19" s="247"/>
      <c r="AT19" s="248"/>
      <c r="AU19" s="249"/>
      <c r="AV19" s="368">
        <f t="shared" si="6"/>
        <v>0</v>
      </c>
      <c r="AW19" s="250"/>
      <c r="AX19" s="369">
        <f t="shared" si="27"/>
        <v>0</v>
      </c>
      <c r="AY19" s="370">
        <f t="shared" si="7"/>
        <v>0</v>
      </c>
      <c r="AZ19" s="247"/>
      <c r="BA19" s="248"/>
      <c r="BB19" s="249"/>
      <c r="BC19" s="368">
        <f t="shared" si="8"/>
        <v>0</v>
      </c>
      <c r="BD19" s="250"/>
      <c r="BE19" s="369">
        <f t="shared" si="28"/>
        <v>0</v>
      </c>
      <c r="BF19" s="370">
        <f t="shared" si="9"/>
        <v>0</v>
      </c>
      <c r="BG19" s="247"/>
      <c r="BH19" s="248"/>
      <c r="BI19" s="378"/>
      <c r="BJ19" s="368">
        <f t="shared" si="10"/>
        <v>0</v>
      </c>
      <c r="BK19" s="250"/>
      <c r="BL19" s="369">
        <f t="shared" si="29"/>
        <v>0</v>
      </c>
      <c r="BM19" s="370">
        <f t="shared" si="11"/>
        <v>0</v>
      </c>
      <c r="BN19" s="247"/>
      <c r="BO19" s="248"/>
      <c r="BP19" s="249"/>
      <c r="BQ19" s="368">
        <f t="shared" si="12"/>
        <v>0</v>
      </c>
      <c r="BR19" s="250"/>
      <c r="BS19" s="369">
        <f t="shared" si="30"/>
        <v>0</v>
      </c>
      <c r="BT19" s="561">
        <f t="shared" si="13"/>
        <v>0</v>
      </c>
      <c r="BU19" s="382">
        <f t="shared" si="14"/>
        <v>0</v>
      </c>
      <c r="BV19" s="371">
        <f t="shared" si="14"/>
        <v>0</v>
      </c>
      <c r="BW19" s="370">
        <f t="shared" si="14"/>
        <v>0</v>
      </c>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row>
    <row r="20" spans="1:112" ht="20.149999999999999" customHeight="1">
      <c r="A20" s="1173"/>
      <c r="B20" s="1049"/>
      <c r="C20" s="247"/>
      <c r="D20" s="248"/>
      <c r="E20" s="249"/>
      <c r="F20" s="368">
        <f t="shared" si="15"/>
        <v>0</v>
      </c>
      <c r="G20" s="250"/>
      <c r="H20" s="369">
        <f t="shared" si="16"/>
        <v>0</v>
      </c>
      <c r="I20" s="370">
        <f t="shared" si="17"/>
        <v>0</v>
      </c>
      <c r="J20" s="247"/>
      <c r="K20" s="248"/>
      <c r="L20" s="249"/>
      <c r="M20" s="368">
        <f t="shared" si="0"/>
        <v>0</v>
      </c>
      <c r="N20" s="250"/>
      <c r="O20" s="369">
        <f t="shared" si="18"/>
        <v>0</v>
      </c>
      <c r="P20" s="370">
        <f t="shared" si="1"/>
        <v>0</v>
      </c>
      <c r="Q20" s="247"/>
      <c r="R20" s="248"/>
      <c r="S20" s="249"/>
      <c r="T20" s="368">
        <f t="shared" si="19"/>
        <v>0</v>
      </c>
      <c r="U20" s="250"/>
      <c r="V20" s="369">
        <f t="shared" si="20"/>
        <v>0</v>
      </c>
      <c r="W20" s="370">
        <f t="shared" si="2"/>
        <v>0</v>
      </c>
      <c r="X20" s="247"/>
      <c r="Y20" s="248"/>
      <c r="Z20" s="249"/>
      <c r="AA20" s="368">
        <f t="shared" si="21"/>
        <v>0</v>
      </c>
      <c r="AB20" s="250"/>
      <c r="AC20" s="369">
        <f t="shared" si="22"/>
        <v>0</v>
      </c>
      <c r="AD20" s="370">
        <f t="shared" si="3"/>
        <v>0</v>
      </c>
      <c r="AE20" s="247"/>
      <c r="AF20" s="248"/>
      <c r="AG20" s="249"/>
      <c r="AH20" s="368">
        <f t="shared" si="23"/>
        <v>0</v>
      </c>
      <c r="AI20" s="250"/>
      <c r="AJ20" s="369">
        <f t="shared" si="24"/>
        <v>0</v>
      </c>
      <c r="AK20" s="370">
        <f t="shared" si="4"/>
        <v>0</v>
      </c>
      <c r="AL20" s="247"/>
      <c r="AM20" s="248"/>
      <c r="AN20" s="249"/>
      <c r="AO20" s="368">
        <f t="shared" si="25"/>
        <v>0</v>
      </c>
      <c r="AP20" s="250"/>
      <c r="AQ20" s="369">
        <f t="shared" si="26"/>
        <v>0</v>
      </c>
      <c r="AR20" s="370">
        <f t="shared" si="5"/>
        <v>0</v>
      </c>
      <c r="AS20" s="247"/>
      <c r="AT20" s="248"/>
      <c r="AU20" s="249"/>
      <c r="AV20" s="368">
        <f t="shared" si="6"/>
        <v>0</v>
      </c>
      <c r="AW20" s="250"/>
      <c r="AX20" s="369">
        <f t="shared" si="27"/>
        <v>0</v>
      </c>
      <c r="AY20" s="370">
        <f t="shared" si="7"/>
        <v>0</v>
      </c>
      <c r="AZ20" s="247"/>
      <c r="BA20" s="248"/>
      <c r="BB20" s="249"/>
      <c r="BC20" s="368">
        <f t="shared" si="8"/>
        <v>0</v>
      </c>
      <c r="BD20" s="250"/>
      <c r="BE20" s="369">
        <f t="shared" si="28"/>
        <v>0</v>
      </c>
      <c r="BF20" s="370">
        <f t="shared" si="9"/>
        <v>0</v>
      </c>
      <c r="BG20" s="247"/>
      <c r="BH20" s="248"/>
      <c r="BI20" s="378"/>
      <c r="BJ20" s="368">
        <f t="shared" si="10"/>
        <v>0</v>
      </c>
      <c r="BK20" s="250"/>
      <c r="BL20" s="369">
        <f t="shared" si="29"/>
        <v>0</v>
      </c>
      <c r="BM20" s="370">
        <f t="shared" si="11"/>
        <v>0</v>
      </c>
      <c r="BN20" s="247"/>
      <c r="BO20" s="248"/>
      <c r="BP20" s="249"/>
      <c r="BQ20" s="368">
        <f t="shared" si="12"/>
        <v>0</v>
      </c>
      <c r="BR20" s="250"/>
      <c r="BS20" s="369">
        <f t="shared" si="30"/>
        <v>0</v>
      </c>
      <c r="BT20" s="561">
        <f t="shared" si="13"/>
        <v>0</v>
      </c>
      <c r="BU20" s="382">
        <f t="shared" si="14"/>
        <v>0</v>
      </c>
      <c r="BV20" s="371">
        <f t="shared" si="14"/>
        <v>0</v>
      </c>
      <c r="BW20" s="370">
        <f t="shared" si="14"/>
        <v>0</v>
      </c>
      <c r="BX20" s="252"/>
      <c r="BY20" s="252"/>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row>
    <row r="21" spans="1:112" ht="20.149999999999999" customHeight="1">
      <c r="A21" s="1173"/>
      <c r="B21" s="1049"/>
      <c r="C21" s="247"/>
      <c r="D21" s="248"/>
      <c r="E21" s="249"/>
      <c r="F21" s="368">
        <f t="shared" si="15"/>
        <v>0</v>
      </c>
      <c r="G21" s="342"/>
      <c r="H21" s="369">
        <f t="shared" si="16"/>
        <v>0</v>
      </c>
      <c r="I21" s="370">
        <f t="shared" si="17"/>
        <v>0</v>
      </c>
      <c r="J21" s="125"/>
      <c r="K21" s="341"/>
      <c r="L21" s="120"/>
      <c r="M21" s="368">
        <f t="shared" si="0"/>
        <v>0</v>
      </c>
      <c r="N21" s="342"/>
      <c r="O21" s="369">
        <f t="shared" si="18"/>
        <v>0</v>
      </c>
      <c r="P21" s="370">
        <f t="shared" si="1"/>
        <v>0</v>
      </c>
      <c r="Q21" s="125"/>
      <c r="R21" s="341"/>
      <c r="S21" s="120"/>
      <c r="T21" s="368">
        <f t="shared" si="19"/>
        <v>0</v>
      </c>
      <c r="U21" s="342"/>
      <c r="V21" s="369">
        <f t="shared" si="20"/>
        <v>0</v>
      </c>
      <c r="W21" s="370">
        <f t="shared" si="2"/>
        <v>0</v>
      </c>
      <c r="X21" s="125"/>
      <c r="Y21" s="341"/>
      <c r="Z21" s="120"/>
      <c r="AA21" s="368">
        <f t="shared" si="21"/>
        <v>0</v>
      </c>
      <c r="AB21" s="342"/>
      <c r="AC21" s="369">
        <f t="shared" si="22"/>
        <v>0</v>
      </c>
      <c r="AD21" s="370">
        <f t="shared" si="3"/>
        <v>0</v>
      </c>
      <c r="AE21" s="125"/>
      <c r="AF21" s="341"/>
      <c r="AG21" s="120"/>
      <c r="AH21" s="368">
        <f t="shared" si="23"/>
        <v>0</v>
      </c>
      <c r="AI21" s="342"/>
      <c r="AJ21" s="369">
        <f t="shared" si="24"/>
        <v>0</v>
      </c>
      <c r="AK21" s="370">
        <f t="shared" si="4"/>
        <v>0</v>
      </c>
      <c r="AL21" s="125"/>
      <c r="AM21" s="248"/>
      <c r="AN21" s="249"/>
      <c r="AO21" s="368">
        <f t="shared" si="25"/>
        <v>0</v>
      </c>
      <c r="AP21" s="250"/>
      <c r="AQ21" s="369">
        <f t="shared" si="26"/>
        <v>0</v>
      </c>
      <c r="AR21" s="370">
        <f t="shared" si="5"/>
        <v>0</v>
      </c>
      <c r="AS21" s="247"/>
      <c r="AT21" s="248"/>
      <c r="AU21" s="249"/>
      <c r="AV21" s="368">
        <f t="shared" si="6"/>
        <v>0</v>
      </c>
      <c r="AW21" s="250"/>
      <c r="AX21" s="369">
        <f t="shared" si="27"/>
        <v>0</v>
      </c>
      <c r="AY21" s="370">
        <f t="shared" si="7"/>
        <v>0</v>
      </c>
      <c r="AZ21" s="247"/>
      <c r="BA21" s="248"/>
      <c r="BB21" s="249"/>
      <c r="BC21" s="368">
        <f t="shared" si="8"/>
        <v>0</v>
      </c>
      <c r="BD21" s="250"/>
      <c r="BE21" s="369">
        <f t="shared" si="28"/>
        <v>0</v>
      </c>
      <c r="BF21" s="370">
        <f t="shared" si="9"/>
        <v>0</v>
      </c>
      <c r="BG21" s="247"/>
      <c r="BH21" s="248"/>
      <c r="BI21" s="378"/>
      <c r="BJ21" s="368">
        <f t="shared" si="10"/>
        <v>0</v>
      </c>
      <c r="BK21" s="250"/>
      <c r="BL21" s="369">
        <f t="shared" si="29"/>
        <v>0</v>
      </c>
      <c r="BM21" s="370">
        <f t="shared" si="11"/>
        <v>0</v>
      </c>
      <c r="BN21" s="247"/>
      <c r="BO21" s="248"/>
      <c r="BP21" s="249"/>
      <c r="BQ21" s="368">
        <f t="shared" si="12"/>
        <v>0</v>
      </c>
      <c r="BR21" s="250"/>
      <c r="BS21" s="369">
        <f t="shared" si="30"/>
        <v>0</v>
      </c>
      <c r="BT21" s="561">
        <f t="shared" si="13"/>
        <v>0</v>
      </c>
      <c r="BU21" s="382">
        <f t="shared" si="14"/>
        <v>0</v>
      </c>
      <c r="BV21" s="371">
        <f t="shared" si="14"/>
        <v>0</v>
      </c>
      <c r="BW21" s="370">
        <f t="shared" si="14"/>
        <v>0</v>
      </c>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row>
    <row r="22" spans="1:112" ht="20.149999999999999" customHeight="1">
      <c r="A22" s="1173"/>
      <c r="B22" s="1049"/>
      <c r="C22" s="247"/>
      <c r="D22" s="248"/>
      <c r="E22" s="249"/>
      <c r="F22" s="368">
        <f t="shared" si="15"/>
        <v>0</v>
      </c>
      <c r="G22" s="342"/>
      <c r="H22" s="369">
        <f t="shared" si="16"/>
        <v>0</v>
      </c>
      <c r="I22" s="370">
        <f t="shared" si="17"/>
        <v>0</v>
      </c>
      <c r="J22" s="125"/>
      <c r="K22" s="341"/>
      <c r="L22" s="120"/>
      <c r="M22" s="368">
        <f t="shared" si="0"/>
        <v>0</v>
      </c>
      <c r="N22" s="342"/>
      <c r="O22" s="369">
        <f t="shared" si="18"/>
        <v>0</v>
      </c>
      <c r="P22" s="370">
        <f t="shared" si="1"/>
        <v>0</v>
      </c>
      <c r="Q22" s="125"/>
      <c r="R22" s="341"/>
      <c r="S22" s="120"/>
      <c r="T22" s="368">
        <f t="shared" si="19"/>
        <v>0</v>
      </c>
      <c r="U22" s="342"/>
      <c r="V22" s="369">
        <f t="shared" si="20"/>
        <v>0</v>
      </c>
      <c r="W22" s="370">
        <f t="shared" si="2"/>
        <v>0</v>
      </c>
      <c r="X22" s="125"/>
      <c r="Y22" s="341"/>
      <c r="Z22" s="120"/>
      <c r="AA22" s="368">
        <f t="shared" si="21"/>
        <v>0</v>
      </c>
      <c r="AB22" s="342"/>
      <c r="AC22" s="369">
        <f t="shared" si="22"/>
        <v>0</v>
      </c>
      <c r="AD22" s="370">
        <f t="shared" si="3"/>
        <v>0</v>
      </c>
      <c r="AE22" s="125"/>
      <c r="AF22" s="341"/>
      <c r="AG22" s="120"/>
      <c r="AH22" s="368">
        <f t="shared" si="23"/>
        <v>0</v>
      </c>
      <c r="AI22" s="342"/>
      <c r="AJ22" s="369">
        <f t="shared" si="24"/>
        <v>0</v>
      </c>
      <c r="AK22" s="370">
        <f t="shared" si="4"/>
        <v>0</v>
      </c>
      <c r="AL22" s="125"/>
      <c r="AM22" s="248"/>
      <c r="AN22" s="249"/>
      <c r="AO22" s="368">
        <f t="shared" si="25"/>
        <v>0</v>
      </c>
      <c r="AP22" s="250"/>
      <c r="AQ22" s="369">
        <f t="shared" si="26"/>
        <v>0</v>
      </c>
      <c r="AR22" s="370">
        <f t="shared" si="5"/>
        <v>0</v>
      </c>
      <c r="AS22" s="247"/>
      <c r="AT22" s="248"/>
      <c r="AU22" s="249"/>
      <c r="AV22" s="368">
        <f t="shared" si="6"/>
        <v>0</v>
      </c>
      <c r="AW22" s="250"/>
      <c r="AX22" s="369">
        <f t="shared" si="27"/>
        <v>0</v>
      </c>
      <c r="AY22" s="370">
        <f t="shared" si="7"/>
        <v>0</v>
      </c>
      <c r="AZ22" s="247"/>
      <c r="BA22" s="248"/>
      <c r="BB22" s="249"/>
      <c r="BC22" s="368">
        <f t="shared" si="8"/>
        <v>0</v>
      </c>
      <c r="BD22" s="250"/>
      <c r="BE22" s="369">
        <f t="shared" si="28"/>
        <v>0</v>
      </c>
      <c r="BF22" s="370">
        <f t="shared" si="9"/>
        <v>0</v>
      </c>
      <c r="BG22" s="247"/>
      <c r="BH22" s="248"/>
      <c r="BI22" s="378"/>
      <c r="BJ22" s="368">
        <f t="shared" si="10"/>
        <v>0</v>
      </c>
      <c r="BK22" s="250"/>
      <c r="BL22" s="369">
        <f t="shared" si="29"/>
        <v>0</v>
      </c>
      <c r="BM22" s="370">
        <f t="shared" si="11"/>
        <v>0</v>
      </c>
      <c r="BN22" s="247"/>
      <c r="BO22" s="248"/>
      <c r="BP22" s="249"/>
      <c r="BQ22" s="368">
        <f t="shared" si="12"/>
        <v>0</v>
      </c>
      <c r="BR22" s="250"/>
      <c r="BS22" s="369">
        <f t="shared" si="30"/>
        <v>0</v>
      </c>
      <c r="BT22" s="561">
        <f t="shared" si="13"/>
        <v>0</v>
      </c>
      <c r="BU22" s="382">
        <f t="shared" si="14"/>
        <v>0</v>
      </c>
      <c r="BV22" s="371">
        <f t="shared" si="14"/>
        <v>0</v>
      </c>
      <c r="BW22" s="370">
        <f t="shared" si="14"/>
        <v>0</v>
      </c>
      <c r="BX22" s="251"/>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row>
    <row r="23" spans="1:112" ht="20.149999999999999" customHeight="1">
      <c r="A23" s="1173"/>
      <c r="B23" s="1049"/>
      <c r="C23" s="247"/>
      <c r="D23" s="248"/>
      <c r="E23" s="249"/>
      <c r="F23" s="368">
        <f t="shared" si="15"/>
        <v>0</v>
      </c>
      <c r="G23" s="342"/>
      <c r="H23" s="369">
        <f t="shared" si="16"/>
        <v>0</v>
      </c>
      <c r="I23" s="370">
        <f t="shared" si="17"/>
        <v>0</v>
      </c>
      <c r="J23" s="125"/>
      <c r="K23" s="341"/>
      <c r="L23" s="120"/>
      <c r="M23" s="368">
        <f t="shared" si="0"/>
        <v>0</v>
      </c>
      <c r="N23" s="342"/>
      <c r="O23" s="369">
        <f t="shared" si="18"/>
        <v>0</v>
      </c>
      <c r="P23" s="370">
        <f t="shared" si="1"/>
        <v>0</v>
      </c>
      <c r="Q23" s="125"/>
      <c r="R23" s="341"/>
      <c r="S23" s="120"/>
      <c r="T23" s="368">
        <f t="shared" si="19"/>
        <v>0</v>
      </c>
      <c r="U23" s="342"/>
      <c r="V23" s="369">
        <f t="shared" si="20"/>
        <v>0</v>
      </c>
      <c r="W23" s="370">
        <f t="shared" si="2"/>
        <v>0</v>
      </c>
      <c r="X23" s="125"/>
      <c r="Y23" s="341"/>
      <c r="Z23" s="120"/>
      <c r="AA23" s="368">
        <f t="shared" si="21"/>
        <v>0</v>
      </c>
      <c r="AB23" s="342"/>
      <c r="AC23" s="369">
        <f t="shared" si="22"/>
        <v>0</v>
      </c>
      <c r="AD23" s="370">
        <f t="shared" si="3"/>
        <v>0</v>
      </c>
      <c r="AE23" s="125"/>
      <c r="AF23" s="341"/>
      <c r="AG23" s="120"/>
      <c r="AH23" s="368">
        <f t="shared" si="23"/>
        <v>0</v>
      </c>
      <c r="AI23" s="342"/>
      <c r="AJ23" s="369">
        <f t="shared" si="24"/>
        <v>0</v>
      </c>
      <c r="AK23" s="370">
        <f t="shared" si="4"/>
        <v>0</v>
      </c>
      <c r="AL23" s="125"/>
      <c r="AM23" s="248"/>
      <c r="AN23" s="249"/>
      <c r="AO23" s="368">
        <f t="shared" si="25"/>
        <v>0</v>
      </c>
      <c r="AP23" s="250"/>
      <c r="AQ23" s="369">
        <f t="shared" si="26"/>
        <v>0</v>
      </c>
      <c r="AR23" s="370">
        <f t="shared" si="5"/>
        <v>0</v>
      </c>
      <c r="AS23" s="247"/>
      <c r="AT23" s="248"/>
      <c r="AU23" s="249"/>
      <c r="AV23" s="368">
        <f t="shared" si="6"/>
        <v>0</v>
      </c>
      <c r="AW23" s="250"/>
      <c r="AX23" s="369">
        <f t="shared" si="27"/>
        <v>0</v>
      </c>
      <c r="AY23" s="370">
        <f t="shared" si="7"/>
        <v>0</v>
      </c>
      <c r="AZ23" s="247"/>
      <c r="BA23" s="248"/>
      <c r="BB23" s="249"/>
      <c r="BC23" s="368">
        <f t="shared" si="8"/>
        <v>0</v>
      </c>
      <c r="BD23" s="250"/>
      <c r="BE23" s="369">
        <f t="shared" si="28"/>
        <v>0</v>
      </c>
      <c r="BF23" s="370">
        <f t="shared" si="9"/>
        <v>0</v>
      </c>
      <c r="BG23" s="247"/>
      <c r="BH23" s="248"/>
      <c r="BI23" s="378"/>
      <c r="BJ23" s="368">
        <f t="shared" si="10"/>
        <v>0</v>
      </c>
      <c r="BK23" s="250"/>
      <c r="BL23" s="369">
        <f t="shared" si="29"/>
        <v>0</v>
      </c>
      <c r="BM23" s="370">
        <f t="shared" si="11"/>
        <v>0</v>
      </c>
      <c r="BN23" s="247"/>
      <c r="BO23" s="248"/>
      <c r="BP23" s="249"/>
      <c r="BQ23" s="368">
        <f t="shared" si="12"/>
        <v>0</v>
      </c>
      <c r="BR23" s="250"/>
      <c r="BS23" s="369">
        <f t="shared" si="30"/>
        <v>0</v>
      </c>
      <c r="BT23" s="561">
        <f t="shared" si="13"/>
        <v>0</v>
      </c>
      <c r="BU23" s="382">
        <f t="shared" si="14"/>
        <v>0</v>
      </c>
      <c r="BV23" s="371">
        <f t="shared" si="14"/>
        <v>0</v>
      </c>
      <c r="BW23" s="370">
        <f t="shared" si="14"/>
        <v>0</v>
      </c>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row>
    <row r="24" spans="1:112" ht="20.149999999999999" customHeight="1">
      <c r="A24" s="1173"/>
      <c r="B24" s="1049"/>
      <c r="C24" s="247"/>
      <c r="D24" s="248"/>
      <c r="E24" s="249"/>
      <c r="F24" s="368">
        <f t="shared" si="15"/>
        <v>0</v>
      </c>
      <c r="G24" s="250"/>
      <c r="H24" s="369">
        <f t="shared" si="16"/>
        <v>0</v>
      </c>
      <c r="I24" s="370">
        <f t="shared" si="17"/>
        <v>0</v>
      </c>
      <c r="J24" s="247"/>
      <c r="K24" s="248"/>
      <c r="L24" s="249"/>
      <c r="M24" s="368">
        <f t="shared" si="0"/>
        <v>0</v>
      </c>
      <c r="N24" s="250"/>
      <c r="O24" s="369">
        <f t="shared" si="18"/>
        <v>0</v>
      </c>
      <c r="P24" s="370">
        <f t="shared" si="1"/>
        <v>0</v>
      </c>
      <c r="Q24" s="247"/>
      <c r="R24" s="248"/>
      <c r="S24" s="249"/>
      <c r="T24" s="368">
        <f t="shared" si="19"/>
        <v>0</v>
      </c>
      <c r="U24" s="250"/>
      <c r="V24" s="369">
        <f t="shared" si="20"/>
        <v>0</v>
      </c>
      <c r="W24" s="370">
        <f t="shared" si="2"/>
        <v>0</v>
      </c>
      <c r="X24" s="247"/>
      <c r="Y24" s="248"/>
      <c r="Z24" s="249"/>
      <c r="AA24" s="368">
        <f t="shared" si="21"/>
        <v>0</v>
      </c>
      <c r="AB24" s="250"/>
      <c r="AC24" s="369">
        <f t="shared" si="22"/>
        <v>0</v>
      </c>
      <c r="AD24" s="370">
        <f t="shared" si="3"/>
        <v>0</v>
      </c>
      <c r="AE24" s="247"/>
      <c r="AF24" s="248"/>
      <c r="AG24" s="249"/>
      <c r="AH24" s="368">
        <f t="shared" si="23"/>
        <v>0</v>
      </c>
      <c r="AI24" s="250"/>
      <c r="AJ24" s="369">
        <f t="shared" si="24"/>
        <v>0</v>
      </c>
      <c r="AK24" s="370">
        <f t="shared" si="4"/>
        <v>0</v>
      </c>
      <c r="AL24" s="247"/>
      <c r="AM24" s="248"/>
      <c r="AN24" s="249"/>
      <c r="AO24" s="368">
        <f t="shared" si="25"/>
        <v>0</v>
      </c>
      <c r="AP24" s="250"/>
      <c r="AQ24" s="369">
        <f t="shared" si="26"/>
        <v>0</v>
      </c>
      <c r="AR24" s="370">
        <f t="shared" si="5"/>
        <v>0</v>
      </c>
      <c r="AS24" s="247"/>
      <c r="AT24" s="248"/>
      <c r="AU24" s="249"/>
      <c r="AV24" s="368">
        <f t="shared" si="6"/>
        <v>0</v>
      </c>
      <c r="AW24" s="250"/>
      <c r="AX24" s="369">
        <f t="shared" si="27"/>
        <v>0</v>
      </c>
      <c r="AY24" s="370">
        <f t="shared" si="7"/>
        <v>0</v>
      </c>
      <c r="AZ24" s="247"/>
      <c r="BA24" s="248"/>
      <c r="BB24" s="249"/>
      <c r="BC24" s="368">
        <f t="shared" si="8"/>
        <v>0</v>
      </c>
      <c r="BD24" s="250"/>
      <c r="BE24" s="369">
        <f t="shared" si="28"/>
        <v>0</v>
      </c>
      <c r="BF24" s="370">
        <f t="shared" si="9"/>
        <v>0</v>
      </c>
      <c r="BG24" s="247"/>
      <c r="BH24" s="248"/>
      <c r="BI24" s="378"/>
      <c r="BJ24" s="368">
        <f t="shared" si="10"/>
        <v>0</v>
      </c>
      <c r="BK24" s="250"/>
      <c r="BL24" s="369">
        <f t="shared" si="29"/>
        <v>0</v>
      </c>
      <c r="BM24" s="370">
        <f t="shared" si="11"/>
        <v>0</v>
      </c>
      <c r="BN24" s="247"/>
      <c r="BO24" s="248"/>
      <c r="BP24" s="249"/>
      <c r="BQ24" s="368">
        <f t="shared" si="12"/>
        <v>0</v>
      </c>
      <c r="BR24" s="250"/>
      <c r="BS24" s="369">
        <f t="shared" si="30"/>
        <v>0</v>
      </c>
      <c r="BT24" s="561">
        <f t="shared" si="13"/>
        <v>0</v>
      </c>
      <c r="BU24" s="382">
        <f t="shared" si="14"/>
        <v>0</v>
      </c>
      <c r="BV24" s="371">
        <f t="shared" si="14"/>
        <v>0</v>
      </c>
      <c r="BW24" s="370">
        <f t="shared" si="14"/>
        <v>0</v>
      </c>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row>
    <row r="25" spans="1:112" ht="20.149999999999999" customHeight="1">
      <c r="A25" s="1173"/>
      <c r="B25" s="1049"/>
      <c r="C25" s="247"/>
      <c r="D25" s="248"/>
      <c r="E25" s="249"/>
      <c r="F25" s="368">
        <f t="shared" si="15"/>
        <v>0</v>
      </c>
      <c r="G25" s="342"/>
      <c r="H25" s="369">
        <f t="shared" si="16"/>
        <v>0</v>
      </c>
      <c r="I25" s="370">
        <f t="shared" si="17"/>
        <v>0</v>
      </c>
      <c r="J25" s="125"/>
      <c r="K25" s="341"/>
      <c r="L25" s="120"/>
      <c r="M25" s="368">
        <f t="shared" si="0"/>
        <v>0</v>
      </c>
      <c r="N25" s="342"/>
      <c r="O25" s="369">
        <f t="shared" si="18"/>
        <v>0</v>
      </c>
      <c r="P25" s="370">
        <f t="shared" si="1"/>
        <v>0</v>
      </c>
      <c r="Q25" s="125"/>
      <c r="R25" s="341"/>
      <c r="S25" s="120"/>
      <c r="T25" s="368">
        <f t="shared" si="19"/>
        <v>0</v>
      </c>
      <c r="U25" s="342"/>
      <c r="V25" s="369">
        <f t="shared" si="20"/>
        <v>0</v>
      </c>
      <c r="W25" s="370">
        <f t="shared" si="2"/>
        <v>0</v>
      </c>
      <c r="X25" s="125"/>
      <c r="Y25" s="341"/>
      <c r="Z25" s="120"/>
      <c r="AA25" s="368">
        <f t="shared" si="21"/>
        <v>0</v>
      </c>
      <c r="AB25" s="342"/>
      <c r="AC25" s="369">
        <f t="shared" si="22"/>
        <v>0</v>
      </c>
      <c r="AD25" s="370">
        <f t="shared" si="3"/>
        <v>0</v>
      </c>
      <c r="AE25" s="125"/>
      <c r="AF25" s="341"/>
      <c r="AG25" s="120"/>
      <c r="AH25" s="368">
        <f t="shared" si="23"/>
        <v>0</v>
      </c>
      <c r="AI25" s="342"/>
      <c r="AJ25" s="369">
        <f t="shared" si="24"/>
        <v>0</v>
      </c>
      <c r="AK25" s="370">
        <f t="shared" si="4"/>
        <v>0</v>
      </c>
      <c r="AL25" s="125"/>
      <c r="AM25" s="248"/>
      <c r="AN25" s="249"/>
      <c r="AO25" s="368">
        <f t="shared" si="25"/>
        <v>0</v>
      </c>
      <c r="AP25" s="250"/>
      <c r="AQ25" s="369">
        <f t="shared" si="26"/>
        <v>0</v>
      </c>
      <c r="AR25" s="370">
        <f t="shared" si="5"/>
        <v>0</v>
      </c>
      <c r="AS25" s="247"/>
      <c r="AT25" s="248"/>
      <c r="AU25" s="249"/>
      <c r="AV25" s="368">
        <f t="shared" si="6"/>
        <v>0</v>
      </c>
      <c r="AW25" s="250"/>
      <c r="AX25" s="369">
        <f t="shared" si="27"/>
        <v>0</v>
      </c>
      <c r="AY25" s="370">
        <f t="shared" si="7"/>
        <v>0</v>
      </c>
      <c r="AZ25" s="247"/>
      <c r="BA25" s="248"/>
      <c r="BB25" s="249"/>
      <c r="BC25" s="368">
        <f t="shared" si="8"/>
        <v>0</v>
      </c>
      <c r="BD25" s="250"/>
      <c r="BE25" s="369">
        <f t="shared" si="28"/>
        <v>0</v>
      </c>
      <c r="BF25" s="370">
        <f t="shared" si="9"/>
        <v>0</v>
      </c>
      <c r="BG25" s="247"/>
      <c r="BH25" s="248"/>
      <c r="BI25" s="378"/>
      <c r="BJ25" s="368">
        <f t="shared" si="10"/>
        <v>0</v>
      </c>
      <c r="BK25" s="250"/>
      <c r="BL25" s="369">
        <f t="shared" si="29"/>
        <v>0</v>
      </c>
      <c r="BM25" s="370">
        <f t="shared" si="11"/>
        <v>0</v>
      </c>
      <c r="BN25" s="247"/>
      <c r="BO25" s="248"/>
      <c r="BP25" s="249"/>
      <c r="BQ25" s="368">
        <f t="shared" si="12"/>
        <v>0</v>
      </c>
      <c r="BR25" s="250"/>
      <c r="BS25" s="369">
        <f t="shared" si="30"/>
        <v>0</v>
      </c>
      <c r="BT25" s="561">
        <f t="shared" si="13"/>
        <v>0</v>
      </c>
      <c r="BU25" s="382">
        <f t="shared" si="14"/>
        <v>0</v>
      </c>
      <c r="BV25" s="371">
        <f t="shared" si="14"/>
        <v>0</v>
      </c>
      <c r="BW25" s="370">
        <f t="shared" si="14"/>
        <v>0</v>
      </c>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row>
    <row r="26" spans="1:112" ht="20.149999999999999" customHeight="1">
      <c r="A26" s="1173"/>
      <c r="B26" s="1049"/>
      <c r="C26" s="247"/>
      <c r="D26" s="248"/>
      <c r="E26" s="249"/>
      <c r="F26" s="368">
        <f t="shared" si="15"/>
        <v>0</v>
      </c>
      <c r="G26" s="342"/>
      <c r="H26" s="369">
        <f t="shared" si="16"/>
        <v>0</v>
      </c>
      <c r="I26" s="370">
        <f t="shared" si="17"/>
        <v>0</v>
      </c>
      <c r="J26" s="125"/>
      <c r="K26" s="341"/>
      <c r="L26" s="120"/>
      <c r="M26" s="368">
        <f t="shared" si="0"/>
        <v>0</v>
      </c>
      <c r="N26" s="342"/>
      <c r="O26" s="369">
        <f t="shared" si="18"/>
        <v>0</v>
      </c>
      <c r="P26" s="370">
        <f t="shared" si="1"/>
        <v>0</v>
      </c>
      <c r="Q26" s="125"/>
      <c r="R26" s="341"/>
      <c r="S26" s="120"/>
      <c r="T26" s="368">
        <f t="shared" si="19"/>
        <v>0</v>
      </c>
      <c r="U26" s="342"/>
      <c r="V26" s="369">
        <f t="shared" si="20"/>
        <v>0</v>
      </c>
      <c r="W26" s="370">
        <f t="shared" si="2"/>
        <v>0</v>
      </c>
      <c r="X26" s="125"/>
      <c r="Y26" s="341"/>
      <c r="Z26" s="120"/>
      <c r="AA26" s="368">
        <f t="shared" si="21"/>
        <v>0</v>
      </c>
      <c r="AB26" s="342"/>
      <c r="AC26" s="369">
        <f t="shared" si="22"/>
        <v>0</v>
      </c>
      <c r="AD26" s="370">
        <f t="shared" si="3"/>
        <v>0</v>
      </c>
      <c r="AE26" s="125"/>
      <c r="AF26" s="341"/>
      <c r="AG26" s="120"/>
      <c r="AH26" s="368">
        <f t="shared" si="23"/>
        <v>0</v>
      </c>
      <c r="AI26" s="342"/>
      <c r="AJ26" s="369">
        <f t="shared" si="24"/>
        <v>0</v>
      </c>
      <c r="AK26" s="370">
        <f t="shared" si="4"/>
        <v>0</v>
      </c>
      <c r="AL26" s="125"/>
      <c r="AM26" s="248"/>
      <c r="AN26" s="249"/>
      <c r="AO26" s="368">
        <f t="shared" si="25"/>
        <v>0</v>
      </c>
      <c r="AP26" s="250"/>
      <c r="AQ26" s="369">
        <f t="shared" si="26"/>
        <v>0</v>
      </c>
      <c r="AR26" s="370">
        <f t="shared" si="5"/>
        <v>0</v>
      </c>
      <c r="AS26" s="247"/>
      <c r="AT26" s="248"/>
      <c r="AU26" s="249"/>
      <c r="AV26" s="368">
        <f t="shared" si="6"/>
        <v>0</v>
      </c>
      <c r="AW26" s="250"/>
      <c r="AX26" s="369">
        <f t="shared" si="27"/>
        <v>0</v>
      </c>
      <c r="AY26" s="370">
        <f t="shared" si="7"/>
        <v>0</v>
      </c>
      <c r="AZ26" s="247"/>
      <c r="BA26" s="248"/>
      <c r="BB26" s="249"/>
      <c r="BC26" s="368">
        <f t="shared" si="8"/>
        <v>0</v>
      </c>
      <c r="BD26" s="250"/>
      <c r="BE26" s="369">
        <f t="shared" si="28"/>
        <v>0</v>
      </c>
      <c r="BF26" s="370">
        <f t="shared" si="9"/>
        <v>0</v>
      </c>
      <c r="BG26" s="247"/>
      <c r="BH26" s="248"/>
      <c r="BI26" s="378"/>
      <c r="BJ26" s="368">
        <f t="shared" si="10"/>
        <v>0</v>
      </c>
      <c r="BK26" s="250"/>
      <c r="BL26" s="369">
        <f t="shared" si="29"/>
        <v>0</v>
      </c>
      <c r="BM26" s="370">
        <f t="shared" si="11"/>
        <v>0</v>
      </c>
      <c r="BN26" s="247"/>
      <c r="BO26" s="248"/>
      <c r="BP26" s="249"/>
      <c r="BQ26" s="368">
        <f t="shared" si="12"/>
        <v>0</v>
      </c>
      <c r="BR26" s="250"/>
      <c r="BS26" s="369">
        <f t="shared" si="30"/>
        <v>0</v>
      </c>
      <c r="BT26" s="561">
        <f t="shared" si="13"/>
        <v>0</v>
      </c>
      <c r="BU26" s="382">
        <f t="shared" si="14"/>
        <v>0</v>
      </c>
      <c r="BV26" s="371">
        <f t="shared" si="14"/>
        <v>0</v>
      </c>
      <c r="BW26" s="370">
        <f t="shared" si="14"/>
        <v>0</v>
      </c>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row>
    <row r="27" spans="1:112" ht="20.149999999999999" customHeight="1">
      <c r="A27" s="1173"/>
      <c r="B27" s="1049"/>
      <c r="C27" s="247"/>
      <c r="D27" s="248"/>
      <c r="E27" s="249"/>
      <c r="F27" s="368">
        <f t="shared" si="15"/>
        <v>0</v>
      </c>
      <c r="G27" s="342"/>
      <c r="H27" s="369">
        <f t="shared" si="16"/>
        <v>0</v>
      </c>
      <c r="I27" s="370">
        <f t="shared" si="17"/>
        <v>0</v>
      </c>
      <c r="J27" s="125"/>
      <c r="K27" s="341"/>
      <c r="L27" s="120"/>
      <c r="M27" s="368">
        <f t="shared" si="0"/>
        <v>0</v>
      </c>
      <c r="N27" s="342"/>
      <c r="O27" s="369">
        <f t="shared" si="18"/>
        <v>0</v>
      </c>
      <c r="P27" s="370">
        <f t="shared" si="1"/>
        <v>0</v>
      </c>
      <c r="Q27" s="125"/>
      <c r="R27" s="341"/>
      <c r="S27" s="120"/>
      <c r="T27" s="368">
        <f t="shared" si="19"/>
        <v>0</v>
      </c>
      <c r="U27" s="342"/>
      <c r="V27" s="369">
        <f t="shared" si="20"/>
        <v>0</v>
      </c>
      <c r="W27" s="370">
        <f t="shared" si="2"/>
        <v>0</v>
      </c>
      <c r="X27" s="125"/>
      <c r="Y27" s="341"/>
      <c r="Z27" s="120"/>
      <c r="AA27" s="368">
        <f t="shared" si="21"/>
        <v>0</v>
      </c>
      <c r="AB27" s="342"/>
      <c r="AC27" s="369">
        <f t="shared" si="22"/>
        <v>0</v>
      </c>
      <c r="AD27" s="370">
        <f t="shared" si="3"/>
        <v>0</v>
      </c>
      <c r="AE27" s="125"/>
      <c r="AF27" s="341"/>
      <c r="AG27" s="120"/>
      <c r="AH27" s="368">
        <f t="shared" si="23"/>
        <v>0</v>
      </c>
      <c r="AI27" s="342"/>
      <c r="AJ27" s="369">
        <f t="shared" si="24"/>
        <v>0</v>
      </c>
      <c r="AK27" s="370">
        <f t="shared" si="4"/>
        <v>0</v>
      </c>
      <c r="AL27" s="125"/>
      <c r="AM27" s="248"/>
      <c r="AN27" s="249"/>
      <c r="AO27" s="368">
        <f t="shared" si="25"/>
        <v>0</v>
      </c>
      <c r="AP27" s="250"/>
      <c r="AQ27" s="369">
        <f t="shared" si="26"/>
        <v>0</v>
      </c>
      <c r="AR27" s="370">
        <f t="shared" si="5"/>
        <v>0</v>
      </c>
      <c r="AS27" s="247"/>
      <c r="AT27" s="248"/>
      <c r="AU27" s="249"/>
      <c r="AV27" s="368">
        <f t="shared" si="6"/>
        <v>0</v>
      </c>
      <c r="AW27" s="250"/>
      <c r="AX27" s="369">
        <f t="shared" si="27"/>
        <v>0</v>
      </c>
      <c r="AY27" s="370">
        <f t="shared" si="7"/>
        <v>0</v>
      </c>
      <c r="AZ27" s="247"/>
      <c r="BA27" s="248"/>
      <c r="BB27" s="249"/>
      <c r="BC27" s="368">
        <f t="shared" si="8"/>
        <v>0</v>
      </c>
      <c r="BD27" s="250"/>
      <c r="BE27" s="369">
        <f t="shared" si="28"/>
        <v>0</v>
      </c>
      <c r="BF27" s="370">
        <f t="shared" si="9"/>
        <v>0</v>
      </c>
      <c r="BG27" s="247"/>
      <c r="BH27" s="248"/>
      <c r="BI27" s="378"/>
      <c r="BJ27" s="368">
        <f t="shared" si="10"/>
        <v>0</v>
      </c>
      <c r="BK27" s="250"/>
      <c r="BL27" s="369">
        <f t="shared" si="29"/>
        <v>0</v>
      </c>
      <c r="BM27" s="370">
        <f t="shared" si="11"/>
        <v>0</v>
      </c>
      <c r="BN27" s="247"/>
      <c r="BO27" s="248"/>
      <c r="BP27" s="249"/>
      <c r="BQ27" s="368">
        <f t="shared" si="12"/>
        <v>0</v>
      </c>
      <c r="BR27" s="250"/>
      <c r="BS27" s="369">
        <f t="shared" si="30"/>
        <v>0</v>
      </c>
      <c r="BT27" s="561">
        <f t="shared" si="13"/>
        <v>0</v>
      </c>
      <c r="BU27" s="382">
        <f t="shared" si="14"/>
        <v>0</v>
      </c>
      <c r="BV27" s="371">
        <f t="shared" si="14"/>
        <v>0</v>
      </c>
      <c r="BW27" s="370">
        <f t="shared" si="14"/>
        <v>0</v>
      </c>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row>
    <row r="28" spans="1:112" ht="20.149999999999999" customHeight="1">
      <c r="A28" s="1173"/>
      <c r="B28" s="1049"/>
      <c r="C28" s="247"/>
      <c r="D28" s="248"/>
      <c r="E28" s="249"/>
      <c r="F28" s="368">
        <f t="shared" si="15"/>
        <v>0</v>
      </c>
      <c r="G28" s="250"/>
      <c r="H28" s="369">
        <f t="shared" si="16"/>
        <v>0</v>
      </c>
      <c r="I28" s="370">
        <f t="shared" si="17"/>
        <v>0</v>
      </c>
      <c r="J28" s="247"/>
      <c r="K28" s="248"/>
      <c r="L28" s="249"/>
      <c r="M28" s="368">
        <f t="shared" si="0"/>
        <v>0</v>
      </c>
      <c r="N28" s="250"/>
      <c r="O28" s="369">
        <f t="shared" si="18"/>
        <v>0</v>
      </c>
      <c r="P28" s="370">
        <f t="shared" si="1"/>
        <v>0</v>
      </c>
      <c r="Q28" s="247"/>
      <c r="R28" s="248"/>
      <c r="S28" s="249"/>
      <c r="T28" s="368">
        <f t="shared" si="19"/>
        <v>0</v>
      </c>
      <c r="U28" s="250"/>
      <c r="V28" s="369">
        <f t="shared" si="20"/>
        <v>0</v>
      </c>
      <c r="W28" s="370">
        <f t="shared" si="2"/>
        <v>0</v>
      </c>
      <c r="X28" s="247"/>
      <c r="Y28" s="248"/>
      <c r="Z28" s="249"/>
      <c r="AA28" s="368">
        <f t="shared" si="21"/>
        <v>0</v>
      </c>
      <c r="AB28" s="250"/>
      <c r="AC28" s="369">
        <f t="shared" si="22"/>
        <v>0</v>
      </c>
      <c r="AD28" s="370">
        <f t="shared" si="3"/>
        <v>0</v>
      </c>
      <c r="AE28" s="247"/>
      <c r="AF28" s="248"/>
      <c r="AG28" s="249"/>
      <c r="AH28" s="368">
        <f t="shared" si="23"/>
        <v>0</v>
      </c>
      <c r="AI28" s="250"/>
      <c r="AJ28" s="369">
        <f t="shared" si="24"/>
        <v>0</v>
      </c>
      <c r="AK28" s="370">
        <f t="shared" si="4"/>
        <v>0</v>
      </c>
      <c r="AL28" s="247"/>
      <c r="AM28" s="248"/>
      <c r="AN28" s="249"/>
      <c r="AO28" s="368">
        <f t="shared" si="25"/>
        <v>0</v>
      </c>
      <c r="AP28" s="250"/>
      <c r="AQ28" s="369">
        <f t="shared" si="26"/>
        <v>0</v>
      </c>
      <c r="AR28" s="370">
        <f t="shared" si="5"/>
        <v>0</v>
      </c>
      <c r="AS28" s="247"/>
      <c r="AT28" s="248"/>
      <c r="AU28" s="249"/>
      <c r="AV28" s="368">
        <f t="shared" si="6"/>
        <v>0</v>
      </c>
      <c r="AW28" s="250"/>
      <c r="AX28" s="369">
        <f t="shared" si="27"/>
        <v>0</v>
      </c>
      <c r="AY28" s="370">
        <f t="shared" si="7"/>
        <v>0</v>
      </c>
      <c r="AZ28" s="247"/>
      <c r="BA28" s="248"/>
      <c r="BB28" s="249"/>
      <c r="BC28" s="368">
        <f t="shared" si="8"/>
        <v>0</v>
      </c>
      <c r="BD28" s="250"/>
      <c r="BE28" s="369">
        <f t="shared" si="28"/>
        <v>0</v>
      </c>
      <c r="BF28" s="370">
        <f t="shared" si="9"/>
        <v>0</v>
      </c>
      <c r="BG28" s="247"/>
      <c r="BH28" s="248"/>
      <c r="BI28" s="378"/>
      <c r="BJ28" s="368">
        <f t="shared" si="10"/>
        <v>0</v>
      </c>
      <c r="BK28" s="250"/>
      <c r="BL28" s="369">
        <f t="shared" si="29"/>
        <v>0</v>
      </c>
      <c r="BM28" s="370">
        <f t="shared" si="11"/>
        <v>0</v>
      </c>
      <c r="BN28" s="247"/>
      <c r="BO28" s="248"/>
      <c r="BP28" s="249"/>
      <c r="BQ28" s="368">
        <f t="shared" si="12"/>
        <v>0</v>
      </c>
      <c r="BR28" s="250"/>
      <c r="BS28" s="369">
        <f t="shared" si="30"/>
        <v>0</v>
      </c>
      <c r="BT28" s="561">
        <f t="shared" si="13"/>
        <v>0</v>
      </c>
      <c r="BU28" s="382">
        <f t="shared" si="14"/>
        <v>0</v>
      </c>
      <c r="BV28" s="371">
        <f t="shared" si="14"/>
        <v>0</v>
      </c>
      <c r="BW28" s="370">
        <f t="shared" si="14"/>
        <v>0</v>
      </c>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row>
    <row r="29" spans="1:112" ht="20.149999999999999" customHeight="1">
      <c r="A29" s="1173"/>
      <c r="B29" s="1049"/>
      <c r="C29" s="247"/>
      <c r="D29" s="248"/>
      <c r="E29" s="249"/>
      <c r="F29" s="368">
        <f t="shared" si="15"/>
        <v>0</v>
      </c>
      <c r="G29" s="342"/>
      <c r="H29" s="369">
        <f t="shared" si="16"/>
        <v>0</v>
      </c>
      <c r="I29" s="370">
        <f t="shared" si="17"/>
        <v>0</v>
      </c>
      <c r="J29" s="125"/>
      <c r="K29" s="341"/>
      <c r="L29" s="120"/>
      <c r="M29" s="368">
        <f t="shared" si="0"/>
        <v>0</v>
      </c>
      <c r="N29" s="342"/>
      <c r="O29" s="369">
        <f t="shared" si="18"/>
        <v>0</v>
      </c>
      <c r="P29" s="370">
        <f t="shared" si="1"/>
        <v>0</v>
      </c>
      <c r="Q29" s="125"/>
      <c r="R29" s="341"/>
      <c r="S29" s="120"/>
      <c r="T29" s="368">
        <f t="shared" si="19"/>
        <v>0</v>
      </c>
      <c r="U29" s="342"/>
      <c r="V29" s="369">
        <f t="shared" si="20"/>
        <v>0</v>
      </c>
      <c r="W29" s="370">
        <f t="shared" si="2"/>
        <v>0</v>
      </c>
      <c r="X29" s="125"/>
      <c r="Y29" s="341"/>
      <c r="Z29" s="120"/>
      <c r="AA29" s="368">
        <f t="shared" si="21"/>
        <v>0</v>
      </c>
      <c r="AB29" s="342"/>
      <c r="AC29" s="369">
        <f t="shared" si="22"/>
        <v>0</v>
      </c>
      <c r="AD29" s="370">
        <f t="shared" si="3"/>
        <v>0</v>
      </c>
      <c r="AE29" s="125"/>
      <c r="AF29" s="341"/>
      <c r="AG29" s="120"/>
      <c r="AH29" s="368">
        <f t="shared" si="23"/>
        <v>0</v>
      </c>
      <c r="AI29" s="342"/>
      <c r="AJ29" s="369">
        <f t="shared" si="24"/>
        <v>0</v>
      </c>
      <c r="AK29" s="370">
        <f t="shared" si="4"/>
        <v>0</v>
      </c>
      <c r="AL29" s="125"/>
      <c r="AM29" s="248"/>
      <c r="AN29" s="249"/>
      <c r="AO29" s="368">
        <f t="shared" si="25"/>
        <v>0</v>
      </c>
      <c r="AP29" s="250"/>
      <c r="AQ29" s="369">
        <f t="shared" si="26"/>
        <v>0</v>
      </c>
      <c r="AR29" s="370">
        <f t="shared" si="5"/>
        <v>0</v>
      </c>
      <c r="AS29" s="247"/>
      <c r="AT29" s="248"/>
      <c r="AU29" s="249"/>
      <c r="AV29" s="368">
        <f t="shared" si="6"/>
        <v>0</v>
      </c>
      <c r="AW29" s="250"/>
      <c r="AX29" s="369">
        <f t="shared" si="27"/>
        <v>0</v>
      </c>
      <c r="AY29" s="370">
        <f t="shared" si="7"/>
        <v>0</v>
      </c>
      <c r="AZ29" s="247"/>
      <c r="BA29" s="248"/>
      <c r="BB29" s="249"/>
      <c r="BC29" s="368">
        <f t="shared" si="8"/>
        <v>0</v>
      </c>
      <c r="BD29" s="250"/>
      <c r="BE29" s="369">
        <f t="shared" si="28"/>
        <v>0</v>
      </c>
      <c r="BF29" s="370">
        <f t="shared" si="9"/>
        <v>0</v>
      </c>
      <c r="BG29" s="247"/>
      <c r="BH29" s="248"/>
      <c r="BI29" s="378"/>
      <c r="BJ29" s="368">
        <f t="shared" si="10"/>
        <v>0</v>
      </c>
      <c r="BK29" s="250"/>
      <c r="BL29" s="369">
        <f t="shared" si="29"/>
        <v>0</v>
      </c>
      <c r="BM29" s="370">
        <f t="shared" si="11"/>
        <v>0</v>
      </c>
      <c r="BN29" s="247"/>
      <c r="BO29" s="248"/>
      <c r="BP29" s="249"/>
      <c r="BQ29" s="368">
        <f t="shared" si="12"/>
        <v>0</v>
      </c>
      <c r="BR29" s="250"/>
      <c r="BS29" s="369">
        <f t="shared" si="30"/>
        <v>0</v>
      </c>
      <c r="BT29" s="561">
        <f t="shared" si="13"/>
        <v>0</v>
      </c>
      <c r="BU29" s="382">
        <f t="shared" si="14"/>
        <v>0</v>
      </c>
      <c r="BV29" s="371">
        <f t="shared" si="14"/>
        <v>0</v>
      </c>
      <c r="BW29" s="370">
        <f t="shared" si="14"/>
        <v>0</v>
      </c>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row>
    <row r="30" spans="1:112" ht="20.149999999999999" customHeight="1">
      <c r="A30" s="1173"/>
      <c r="B30" s="1049"/>
      <c r="C30" s="247"/>
      <c r="D30" s="248"/>
      <c r="E30" s="249"/>
      <c r="F30" s="368">
        <f t="shared" si="15"/>
        <v>0</v>
      </c>
      <c r="G30" s="342"/>
      <c r="H30" s="369">
        <f t="shared" si="16"/>
        <v>0</v>
      </c>
      <c r="I30" s="370">
        <f t="shared" si="17"/>
        <v>0</v>
      </c>
      <c r="J30" s="125"/>
      <c r="K30" s="341"/>
      <c r="L30" s="120"/>
      <c r="M30" s="368">
        <f t="shared" si="0"/>
        <v>0</v>
      </c>
      <c r="N30" s="342"/>
      <c r="O30" s="369">
        <f t="shared" si="18"/>
        <v>0</v>
      </c>
      <c r="P30" s="370">
        <f t="shared" si="1"/>
        <v>0</v>
      </c>
      <c r="Q30" s="125"/>
      <c r="R30" s="341"/>
      <c r="S30" s="120"/>
      <c r="T30" s="368">
        <f t="shared" si="19"/>
        <v>0</v>
      </c>
      <c r="U30" s="342"/>
      <c r="V30" s="369">
        <f t="shared" si="20"/>
        <v>0</v>
      </c>
      <c r="W30" s="370">
        <f t="shared" si="2"/>
        <v>0</v>
      </c>
      <c r="X30" s="125"/>
      <c r="Y30" s="341"/>
      <c r="Z30" s="120"/>
      <c r="AA30" s="368">
        <f t="shared" si="21"/>
        <v>0</v>
      </c>
      <c r="AB30" s="342"/>
      <c r="AC30" s="369">
        <f t="shared" si="22"/>
        <v>0</v>
      </c>
      <c r="AD30" s="370">
        <f t="shared" si="3"/>
        <v>0</v>
      </c>
      <c r="AE30" s="125"/>
      <c r="AF30" s="341"/>
      <c r="AG30" s="120"/>
      <c r="AH30" s="368">
        <f t="shared" si="23"/>
        <v>0</v>
      </c>
      <c r="AI30" s="342"/>
      <c r="AJ30" s="369">
        <f t="shared" si="24"/>
        <v>0</v>
      </c>
      <c r="AK30" s="370">
        <f t="shared" si="4"/>
        <v>0</v>
      </c>
      <c r="AL30" s="125"/>
      <c r="AM30" s="248"/>
      <c r="AN30" s="249"/>
      <c r="AO30" s="368">
        <f t="shared" si="25"/>
        <v>0</v>
      </c>
      <c r="AP30" s="250"/>
      <c r="AQ30" s="369">
        <f t="shared" si="26"/>
        <v>0</v>
      </c>
      <c r="AR30" s="370">
        <f t="shared" si="5"/>
        <v>0</v>
      </c>
      <c r="AS30" s="247"/>
      <c r="AT30" s="248"/>
      <c r="AU30" s="249"/>
      <c r="AV30" s="368">
        <f t="shared" si="6"/>
        <v>0</v>
      </c>
      <c r="AW30" s="250"/>
      <c r="AX30" s="369">
        <f t="shared" si="27"/>
        <v>0</v>
      </c>
      <c r="AY30" s="370">
        <f t="shared" si="7"/>
        <v>0</v>
      </c>
      <c r="AZ30" s="247"/>
      <c r="BA30" s="248"/>
      <c r="BB30" s="249"/>
      <c r="BC30" s="368">
        <f t="shared" si="8"/>
        <v>0</v>
      </c>
      <c r="BD30" s="250"/>
      <c r="BE30" s="369">
        <f t="shared" si="28"/>
        <v>0</v>
      </c>
      <c r="BF30" s="370">
        <f t="shared" si="9"/>
        <v>0</v>
      </c>
      <c r="BG30" s="247"/>
      <c r="BH30" s="248"/>
      <c r="BI30" s="378"/>
      <c r="BJ30" s="368">
        <f t="shared" si="10"/>
        <v>0</v>
      </c>
      <c r="BK30" s="250"/>
      <c r="BL30" s="369">
        <f t="shared" si="29"/>
        <v>0</v>
      </c>
      <c r="BM30" s="370">
        <f t="shared" si="11"/>
        <v>0</v>
      </c>
      <c r="BN30" s="247"/>
      <c r="BO30" s="248"/>
      <c r="BP30" s="249"/>
      <c r="BQ30" s="368">
        <f t="shared" si="12"/>
        <v>0</v>
      </c>
      <c r="BR30" s="250"/>
      <c r="BS30" s="369">
        <f t="shared" si="30"/>
        <v>0</v>
      </c>
      <c r="BT30" s="561">
        <f t="shared" si="13"/>
        <v>0</v>
      </c>
      <c r="BU30" s="382">
        <f t="shared" si="14"/>
        <v>0</v>
      </c>
      <c r="BV30" s="371">
        <f t="shared" si="14"/>
        <v>0</v>
      </c>
      <c r="BW30" s="370">
        <f t="shared" si="14"/>
        <v>0</v>
      </c>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c r="CW30" s="238"/>
      <c r="CX30" s="238"/>
      <c r="CY30" s="238"/>
      <c r="CZ30" s="238"/>
      <c r="DA30" s="238"/>
      <c r="DB30" s="238"/>
      <c r="DC30" s="238"/>
      <c r="DD30" s="238"/>
      <c r="DE30" s="238"/>
      <c r="DF30" s="238"/>
      <c r="DG30" s="238"/>
      <c r="DH30" s="238"/>
    </row>
    <row r="31" spans="1:112" ht="20.149999999999999" customHeight="1">
      <c r="A31" s="1173"/>
      <c r="B31" s="1049"/>
      <c r="C31" s="247"/>
      <c r="D31" s="248"/>
      <c r="E31" s="249"/>
      <c r="F31" s="368">
        <f t="shared" si="15"/>
        <v>0</v>
      </c>
      <c r="G31" s="342"/>
      <c r="H31" s="369">
        <f t="shared" si="16"/>
        <v>0</v>
      </c>
      <c r="I31" s="370">
        <f t="shared" si="17"/>
        <v>0</v>
      </c>
      <c r="J31" s="125"/>
      <c r="K31" s="341"/>
      <c r="L31" s="120"/>
      <c r="M31" s="368">
        <f t="shared" si="0"/>
        <v>0</v>
      </c>
      <c r="N31" s="342"/>
      <c r="O31" s="369">
        <f t="shared" si="18"/>
        <v>0</v>
      </c>
      <c r="P31" s="370">
        <f t="shared" si="1"/>
        <v>0</v>
      </c>
      <c r="Q31" s="125"/>
      <c r="R31" s="341"/>
      <c r="S31" s="120"/>
      <c r="T31" s="368">
        <f t="shared" si="19"/>
        <v>0</v>
      </c>
      <c r="U31" s="342"/>
      <c r="V31" s="369">
        <f t="shared" si="20"/>
        <v>0</v>
      </c>
      <c r="W31" s="370">
        <f t="shared" si="2"/>
        <v>0</v>
      </c>
      <c r="X31" s="125"/>
      <c r="Y31" s="341"/>
      <c r="Z31" s="120"/>
      <c r="AA31" s="368">
        <f t="shared" si="21"/>
        <v>0</v>
      </c>
      <c r="AB31" s="342"/>
      <c r="AC31" s="369">
        <f t="shared" si="22"/>
        <v>0</v>
      </c>
      <c r="AD31" s="370">
        <f t="shared" si="3"/>
        <v>0</v>
      </c>
      <c r="AE31" s="125"/>
      <c r="AF31" s="341"/>
      <c r="AG31" s="120"/>
      <c r="AH31" s="368">
        <f t="shared" si="23"/>
        <v>0</v>
      </c>
      <c r="AI31" s="342"/>
      <c r="AJ31" s="369">
        <f t="shared" si="24"/>
        <v>0</v>
      </c>
      <c r="AK31" s="370">
        <f t="shared" si="4"/>
        <v>0</v>
      </c>
      <c r="AL31" s="125"/>
      <c r="AM31" s="248"/>
      <c r="AN31" s="249"/>
      <c r="AO31" s="368">
        <f t="shared" si="25"/>
        <v>0</v>
      </c>
      <c r="AP31" s="250"/>
      <c r="AQ31" s="369">
        <f t="shared" si="26"/>
        <v>0</v>
      </c>
      <c r="AR31" s="370">
        <f t="shared" si="5"/>
        <v>0</v>
      </c>
      <c r="AS31" s="247"/>
      <c r="AT31" s="248"/>
      <c r="AU31" s="249"/>
      <c r="AV31" s="368">
        <f t="shared" si="6"/>
        <v>0</v>
      </c>
      <c r="AW31" s="250"/>
      <c r="AX31" s="369">
        <f t="shared" si="27"/>
        <v>0</v>
      </c>
      <c r="AY31" s="370">
        <f t="shared" si="7"/>
        <v>0</v>
      </c>
      <c r="AZ31" s="247"/>
      <c r="BA31" s="248"/>
      <c r="BB31" s="249"/>
      <c r="BC31" s="368">
        <f t="shared" si="8"/>
        <v>0</v>
      </c>
      <c r="BD31" s="250"/>
      <c r="BE31" s="369">
        <f t="shared" si="28"/>
        <v>0</v>
      </c>
      <c r="BF31" s="370">
        <f t="shared" si="9"/>
        <v>0</v>
      </c>
      <c r="BG31" s="247"/>
      <c r="BH31" s="248"/>
      <c r="BI31" s="378"/>
      <c r="BJ31" s="368">
        <f t="shared" si="10"/>
        <v>0</v>
      </c>
      <c r="BK31" s="250"/>
      <c r="BL31" s="369">
        <f t="shared" si="29"/>
        <v>0</v>
      </c>
      <c r="BM31" s="370">
        <f t="shared" si="11"/>
        <v>0</v>
      </c>
      <c r="BN31" s="247"/>
      <c r="BO31" s="248"/>
      <c r="BP31" s="249"/>
      <c r="BQ31" s="368">
        <f t="shared" si="12"/>
        <v>0</v>
      </c>
      <c r="BR31" s="250"/>
      <c r="BS31" s="369">
        <f t="shared" si="30"/>
        <v>0</v>
      </c>
      <c r="BT31" s="561">
        <f t="shared" si="13"/>
        <v>0</v>
      </c>
      <c r="BU31" s="382">
        <f t="shared" ref="BU31:BW57" si="31">SUM(G31,N31,U31,AB31,AI31,AP31,AW31,BD31,BK31,BR31)</f>
        <v>0</v>
      </c>
      <c r="BV31" s="371">
        <f t="shared" si="31"/>
        <v>0</v>
      </c>
      <c r="BW31" s="370">
        <f t="shared" si="31"/>
        <v>0</v>
      </c>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row>
    <row r="32" spans="1:112" ht="20.149999999999999" customHeight="1">
      <c r="A32" s="1173"/>
      <c r="B32" s="1049"/>
      <c r="C32" s="247"/>
      <c r="D32" s="248"/>
      <c r="E32" s="249"/>
      <c r="F32" s="368">
        <f t="shared" si="15"/>
        <v>0</v>
      </c>
      <c r="G32" s="342"/>
      <c r="H32" s="369">
        <f t="shared" si="16"/>
        <v>0</v>
      </c>
      <c r="I32" s="370">
        <f t="shared" si="17"/>
        <v>0</v>
      </c>
      <c r="J32" s="125"/>
      <c r="K32" s="248"/>
      <c r="L32" s="249"/>
      <c r="M32" s="368">
        <f t="shared" si="0"/>
        <v>0</v>
      </c>
      <c r="N32" s="250"/>
      <c r="O32" s="369">
        <f t="shared" si="18"/>
        <v>0</v>
      </c>
      <c r="P32" s="370">
        <f t="shared" si="1"/>
        <v>0</v>
      </c>
      <c r="Q32" s="247"/>
      <c r="R32" s="248"/>
      <c r="S32" s="120"/>
      <c r="T32" s="368">
        <f t="shared" si="19"/>
        <v>0</v>
      </c>
      <c r="U32" s="250"/>
      <c r="V32" s="369">
        <f t="shared" si="20"/>
        <v>0</v>
      </c>
      <c r="W32" s="370">
        <f t="shared" si="2"/>
        <v>0</v>
      </c>
      <c r="X32" s="247"/>
      <c r="Y32" s="341"/>
      <c r="Z32" s="249"/>
      <c r="AA32" s="368">
        <f t="shared" si="21"/>
        <v>0</v>
      </c>
      <c r="AB32" s="342"/>
      <c r="AC32" s="369">
        <f t="shared" si="22"/>
        <v>0</v>
      </c>
      <c r="AD32" s="370">
        <f t="shared" si="3"/>
        <v>0</v>
      </c>
      <c r="AE32" s="125"/>
      <c r="AF32" s="248"/>
      <c r="AG32" s="249"/>
      <c r="AH32" s="368">
        <f t="shared" si="23"/>
        <v>0</v>
      </c>
      <c r="AI32" s="250"/>
      <c r="AJ32" s="369">
        <f t="shared" si="24"/>
        <v>0</v>
      </c>
      <c r="AK32" s="370">
        <f t="shared" si="4"/>
        <v>0</v>
      </c>
      <c r="AL32" s="125"/>
      <c r="AM32" s="248"/>
      <c r="AN32" s="249"/>
      <c r="AO32" s="368">
        <f t="shared" si="25"/>
        <v>0</v>
      </c>
      <c r="AP32" s="250"/>
      <c r="AQ32" s="369">
        <f t="shared" si="26"/>
        <v>0</v>
      </c>
      <c r="AR32" s="370">
        <f t="shared" si="5"/>
        <v>0</v>
      </c>
      <c r="AS32" s="247"/>
      <c r="AT32" s="248"/>
      <c r="AU32" s="249"/>
      <c r="AV32" s="368">
        <f t="shared" si="6"/>
        <v>0</v>
      </c>
      <c r="AW32" s="250"/>
      <c r="AX32" s="369">
        <f t="shared" si="27"/>
        <v>0</v>
      </c>
      <c r="AY32" s="370">
        <f t="shared" si="7"/>
        <v>0</v>
      </c>
      <c r="AZ32" s="247"/>
      <c r="BA32" s="248"/>
      <c r="BB32" s="249"/>
      <c r="BC32" s="368">
        <f t="shared" si="8"/>
        <v>0</v>
      </c>
      <c r="BD32" s="250"/>
      <c r="BE32" s="369">
        <f t="shared" si="28"/>
        <v>0</v>
      </c>
      <c r="BF32" s="370">
        <f t="shared" si="9"/>
        <v>0</v>
      </c>
      <c r="BG32" s="247"/>
      <c r="BH32" s="248"/>
      <c r="BI32" s="378"/>
      <c r="BJ32" s="368">
        <f t="shared" si="10"/>
        <v>0</v>
      </c>
      <c r="BK32" s="250"/>
      <c r="BL32" s="369">
        <f t="shared" si="29"/>
        <v>0</v>
      </c>
      <c r="BM32" s="370">
        <f t="shared" si="11"/>
        <v>0</v>
      </c>
      <c r="BN32" s="247"/>
      <c r="BO32" s="248"/>
      <c r="BP32" s="249"/>
      <c r="BQ32" s="368">
        <f t="shared" si="12"/>
        <v>0</v>
      </c>
      <c r="BR32" s="250"/>
      <c r="BS32" s="369">
        <f t="shared" si="30"/>
        <v>0</v>
      </c>
      <c r="BT32" s="561">
        <f t="shared" si="13"/>
        <v>0</v>
      </c>
      <c r="BU32" s="382">
        <f t="shared" si="31"/>
        <v>0</v>
      </c>
      <c r="BV32" s="371">
        <f t="shared" si="31"/>
        <v>0</v>
      </c>
      <c r="BW32" s="370">
        <f t="shared" si="31"/>
        <v>0</v>
      </c>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row>
    <row r="33" spans="1:112" ht="20.149999999999999" customHeight="1">
      <c r="A33" s="1173"/>
      <c r="B33" s="1049"/>
      <c r="C33" s="247"/>
      <c r="D33" s="248"/>
      <c r="E33" s="249"/>
      <c r="F33" s="368">
        <f t="shared" si="15"/>
        <v>0</v>
      </c>
      <c r="G33" s="342"/>
      <c r="H33" s="369">
        <f t="shared" si="16"/>
        <v>0</v>
      </c>
      <c r="I33" s="370">
        <f t="shared" si="17"/>
        <v>0</v>
      </c>
      <c r="J33" s="125"/>
      <c r="K33" s="341"/>
      <c r="L33" s="120"/>
      <c r="M33" s="368">
        <f t="shared" si="0"/>
        <v>0</v>
      </c>
      <c r="N33" s="342"/>
      <c r="O33" s="369">
        <f t="shared" si="18"/>
        <v>0</v>
      </c>
      <c r="P33" s="370">
        <f t="shared" si="1"/>
        <v>0</v>
      </c>
      <c r="Q33" s="125"/>
      <c r="R33" s="341"/>
      <c r="S33" s="120"/>
      <c r="T33" s="368">
        <f t="shared" si="19"/>
        <v>0</v>
      </c>
      <c r="U33" s="342"/>
      <c r="V33" s="369">
        <f t="shared" si="20"/>
        <v>0</v>
      </c>
      <c r="W33" s="370">
        <f t="shared" si="2"/>
        <v>0</v>
      </c>
      <c r="X33" s="125"/>
      <c r="Y33" s="341"/>
      <c r="Z33" s="120"/>
      <c r="AA33" s="368">
        <f t="shared" si="21"/>
        <v>0</v>
      </c>
      <c r="AB33" s="342"/>
      <c r="AC33" s="369">
        <f t="shared" si="22"/>
        <v>0</v>
      </c>
      <c r="AD33" s="370">
        <f t="shared" si="3"/>
        <v>0</v>
      </c>
      <c r="AE33" s="125"/>
      <c r="AF33" s="341"/>
      <c r="AG33" s="120"/>
      <c r="AH33" s="368">
        <f t="shared" si="23"/>
        <v>0</v>
      </c>
      <c r="AI33" s="342"/>
      <c r="AJ33" s="369">
        <f t="shared" si="24"/>
        <v>0</v>
      </c>
      <c r="AK33" s="370">
        <f t="shared" si="4"/>
        <v>0</v>
      </c>
      <c r="AL33" s="125"/>
      <c r="AM33" s="248"/>
      <c r="AN33" s="249"/>
      <c r="AO33" s="368">
        <f t="shared" si="25"/>
        <v>0</v>
      </c>
      <c r="AP33" s="250"/>
      <c r="AQ33" s="369">
        <f t="shared" si="26"/>
        <v>0</v>
      </c>
      <c r="AR33" s="370">
        <f t="shared" si="5"/>
        <v>0</v>
      </c>
      <c r="AS33" s="247"/>
      <c r="AT33" s="248"/>
      <c r="AU33" s="249"/>
      <c r="AV33" s="368">
        <f t="shared" si="6"/>
        <v>0</v>
      </c>
      <c r="AW33" s="250"/>
      <c r="AX33" s="369">
        <f t="shared" si="27"/>
        <v>0</v>
      </c>
      <c r="AY33" s="370">
        <f t="shared" si="7"/>
        <v>0</v>
      </c>
      <c r="AZ33" s="247"/>
      <c r="BA33" s="248"/>
      <c r="BB33" s="249"/>
      <c r="BC33" s="368">
        <f t="shared" si="8"/>
        <v>0</v>
      </c>
      <c r="BD33" s="250"/>
      <c r="BE33" s="369">
        <f t="shared" si="28"/>
        <v>0</v>
      </c>
      <c r="BF33" s="370">
        <f t="shared" si="9"/>
        <v>0</v>
      </c>
      <c r="BG33" s="247"/>
      <c r="BH33" s="248"/>
      <c r="BI33" s="378"/>
      <c r="BJ33" s="368">
        <f t="shared" si="10"/>
        <v>0</v>
      </c>
      <c r="BK33" s="250"/>
      <c r="BL33" s="369">
        <f t="shared" si="29"/>
        <v>0</v>
      </c>
      <c r="BM33" s="370">
        <f t="shared" si="11"/>
        <v>0</v>
      </c>
      <c r="BN33" s="247"/>
      <c r="BO33" s="248"/>
      <c r="BP33" s="249"/>
      <c r="BQ33" s="368">
        <f t="shared" si="12"/>
        <v>0</v>
      </c>
      <c r="BR33" s="250"/>
      <c r="BS33" s="369">
        <f t="shared" si="30"/>
        <v>0</v>
      </c>
      <c r="BT33" s="561">
        <f t="shared" si="13"/>
        <v>0</v>
      </c>
      <c r="BU33" s="382">
        <f t="shared" si="31"/>
        <v>0</v>
      </c>
      <c r="BV33" s="371">
        <f t="shared" si="31"/>
        <v>0</v>
      </c>
      <c r="BW33" s="370">
        <f t="shared" si="31"/>
        <v>0</v>
      </c>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row>
    <row r="34" spans="1:112" ht="20.149999999999999" customHeight="1">
      <c r="A34" s="1173"/>
      <c r="B34" s="1049"/>
      <c r="C34" s="247"/>
      <c r="D34" s="248"/>
      <c r="E34" s="249"/>
      <c r="F34" s="368">
        <f t="shared" si="15"/>
        <v>0</v>
      </c>
      <c r="G34" s="250"/>
      <c r="H34" s="369">
        <f t="shared" si="16"/>
        <v>0</v>
      </c>
      <c r="I34" s="370">
        <f t="shared" si="17"/>
        <v>0</v>
      </c>
      <c r="J34" s="247"/>
      <c r="K34" s="248"/>
      <c r="L34" s="249"/>
      <c r="M34" s="368">
        <f t="shared" si="0"/>
        <v>0</v>
      </c>
      <c r="N34" s="250"/>
      <c r="O34" s="369">
        <f t="shared" si="18"/>
        <v>0</v>
      </c>
      <c r="P34" s="370">
        <f t="shared" si="1"/>
        <v>0</v>
      </c>
      <c r="Q34" s="247"/>
      <c r="R34" s="248"/>
      <c r="S34" s="249"/>
      <c r="T34" s="368">
        <f t="shared" si="19"/>
        <v>0</v>
      </c>
      <c r="U34" s="250"/>
      <c r="V34" s="369">
        <f t="shared" si="20"/>
        <v>0</v>
      </c>
      <c r="W34" s="370">
        <f t="shared" si="2"/>
        <v>0</v>
      </c>
      <c r="X34" s="247"/>
      <c r="Y34" s="248"/>
      <c r="Z34" s="249"/>
      <c r="AA34" s="368">
        <f t="shared" si="21"/>
        <v>0</v>
      </c>
      <c r="AB34" s="250"/>
      <c r="AC34" s="369">
        <f t="shared" si="22"/>
        <v>0</v>
      </c>
      <c r="AD34" s="370">
        <f t="shared" si="3"/>
        <v>0</v>
      </c>
      <c r="AE34" s="247"/>
      <c r="AF34" s="248"/>
      <c r="AG34" s="249"/>
      <c r="AH34" s="368">
        <f t="shared" si="23"/>
        <v>0</v>
      </c>
      <c r="AI34" s="250"/>
      <c r="AJ34" s="369">
        <f t="shared" si="24"/>
        <v>0</v>
      </c>
      <c r="AK34" s="370">
        <f t="shared" si="4"/>
        <v>0</v>
      </c>
      <c r="AL34" s="247"/>
      <c r="AM34" s="248"/>
      <c r="AN34" s="249"/>
      <c r="AO34" s="368">
        <f t="shared" si="25"/>
        <v>0</v>
      </c>
      <c r="AP34" s="250"/>
      <c r="AQ34" s="369">
        <f t="shared" si="26"/>
        <v>0</v>
      </c>
      <c r="AR34" s="370">
        <f t="shared" si="5"/>
        <v>0</v>
      </c>
      <c r="AS34" s="247"/>
      <c r="AT34" s="248"/>
      <c r="AU34" s="249"/>
      <c r="AV34" s="368">
        <f t="shared" si="6"/>
        <v>0</v>
      </c>
      <c r="AW34" s="250"/>
      <c r="AX34" s="369">
        <f t="shared" si="27"/>
        <v>0</v>
      </c>
      <c r="AY34" s="370">
        <f t="shared" si="7"/>
        <v>0</v>
      </c>
      <c r="AZ34" s="247"/>
      <c r="BA34" s="248"/>
      <c r="BB34" s="249"/>
      <c r="BC34" s="368">
        <f t="shared" si="8"/>
        <v>0</v>
      </c>
      <c r="BD34" s="250"/>
      <c r="BE34" s="369">
        <f t="shared" si="28"/>
        <v>0</v>
      </c>
      <c r="BF34" s="370">
        <f t="shared" si="9"/>
        <v>0</v>
      </c>
      <c r="BG34" s="247"/>
      <c r="BH34" s="248"/>
      <c r="BI34" s="378"/>
      <c r="BJ34" s="368">
        <f t="shared" si="10"/>
        <v>0</v>
      </c>
      <c r="BK34" s="250"/>
      <c r="BL34" s="369">
        <f t="shared" si="29"/>
        <v>0</v>
      </c>
      <c r="BM34" s="370">
        <f t="shared" si="11"/>
        <v>0</v>
      </c>
      <c r="BN34" s="247"/>
      <c r="BO34" s="248"/>
      <c r="BP34" s="249"/>
      <c r="BQ34" s="368">
        <f t="shared" si="12"/>
        <v>0</v>
      </c>
      <c r="BR34" s="250"/>
      <c r="BS34" s="369">
        <f t="shared" si="30"/>
        <v>0</v>
      </c>
      <c r="BT34" s="561">
        <f t="shared" si="13"/>
        <v>0</v>
      </c>
      <c r="BU34" s="382">
        <f t="shared" si="31"/>
        <v>0</v>
      </c>
      <c r="BV34" s="371">
        <f t="shared" si="31"/>
        <v>0</v>
      </c>
      <c r="BW34" s="370">
        <f t="shared" si="31"/>
        <v>0</v>
      </c>
      <c r="BX34" s="238"/>
      <c r="BY34" s="238"/>
      <c r="BZ34" s="238"/>
      <c r="CA34" s="238"/>
      <c r="CB34" s="238"/>
      <c r="CC34" s="238"/>
      <c r="CD34" s="238"/>
      <c r="CE34" s="238"/>
      <c r="CF34" s="238"/>
      <c r="CG34" s="238"/>
      <c r="CH34" s="238"/>
      <c r="CI34" s="238"/>
      <c r="CJ34" s="238"/>
      <c r="CK34" s="238"/>
      <c r="CL34" s="238"/>
      <c r="CM34" s="238"/>
      <c r="CN34" s="238"/>
      <c r="CO34" s="238"/>
      <c r="CP34" s="238"/>
      <c r="CQ34" s="238"/>
      <c r="CR34" s="238"/>
      <c r="CS34" s="238"/>
      <c r="CT34" s="238"/>
      <c r="CU34" s="238"/>
      <c r="CV34" s="238"/>
      <c r="CW34" s="238"/>
      <c r="CX34" s="238"/>
      <c r="CY34" s="238"/>
      <c r="CZ34" s="238"/>
      <c r="DA34" s="238"/>
      <c r="DB34" s="238"/>
      <c r="DC34" s="238"/>
      <c r="DD34" s="238"/>
      <c r="DE34" s="238"/>
      <c r="DF34" s="238"/>
      <c r="DG34" s="238"/>
      <c r="DH34" s="238"/>
    </row>
    <row r="35" spans="1:112" ht="20.149999999999999" customHeight="1">
      <c r="A35" s="1173"/>
      <c r="B35" s="1049"/>
      <c r="C35" s="247"/>
      <c r="D35" s="248"/>
      <c r="E35" s="249"/>
      <c r="F35" s="368">
        <f t="shared" si="15"/>
        <v>0</v>
      </c>
      <c r="G35" s="250"/>
      <c r="H35" s="369">
        <f t="shared" si="16"/>
        <v>0</v>
      </c>
      <c r="I35" s="370">
        <f t="shared" si="17"/>
        <v>0</v>
      </c>
      <c r="J35" s="247"/>
      <c r="K35" s="248"/>
      <c r="L35" s="249"/>
      <c r="M35" s="368">
        <f t="shared" si="0"/>
        <v>0</v>
      </c>
      <c r="N35" s="250"/>
      <c r="O35" s="369">
        <f t="shared" si="18"/>
        <v>0</v>
      </c>
      <c r="P35" s="370">
        <f t="shared" si="1"/>
        <v>0</v>
      </c>
      <c r="Q35" s="247"/>
      <c r="R35" s="248"/>
      <c r="S35" s="249"/>
      <c r="T35" s="368">
        <f t="shared" si="19"/>
        <v>0</v>
      </c>
      <c r="U35" s="250"/>
      <c r="V35" s="369">
        <f t="shared" si="20"/>
        <v>0</v>
      </c>
      <c r="W35" s="370">
        <f t="shared" si="2"/>
        <v>0</v>
      </c>
      <c r="X35" s="247"/>
      <c r="Y35" s="248"/>
      <c r="Z35" s="249"/>
      <c r="AA35" s="368">
        <f t="shared" si="21"/>
        <v>0</v>
      </c>
      <c r="AB35" s="250"/>
      <c r="AC35" s="369">
        <f t="shared" si="22"/>
        <v>0</v>
      </c>
      <c r="AD35" s="370">
        <f t="shared" si="3"/>
        <v>0</v>
      </c>
      <c r="AE35" s="247"/>
      <c r="AF35" s="248"/>
      <c r="AG35" s="249"/>
      <c r="AH35" s="368">
        <f t="shared" si="23"/>
        <v>0</v>
      </c>
      <c r="AI35" s="250"/>
      <c r="AJ35" s="369">
        <f t="shared" si="24"/>
        <v>0</v>
      </c>
      <c r="AK35" s="370">
        <f t="shared" si="4"/>
        <v>0</v>
      </c>
      <c r="AL35" s="247"/>
      <c r="AM35" s="248"/>
      <c r="AN35" s="249"/>
      <c r="AO35" s="368">
        <f t="shared" si="25"/>
        <v>0</v>
      </c>
      <c r="AP35" s="250"/>
      <c r="AQ35" s="369">
        <f t="shared" si="26"/>
        <v>0</v>
      </c>
      <c r="AR35" s="370">
        <f t="shared" si="5"/>
        <v>0</v>
      </c>
      <c r="AS35" s="247"/>
      <c r="AT35" s="248"/>
      <c r="AU35" s="249"/>
      <c r="AV35" s="368">
        <f t="shared" si="6"/>
        <v>0</v>
      </c>
      <c r="AW35" s="250"/>
      <c r="AX35" s="369">
        <f t="shared" si="27"/>
        <v>0</v>
      </c>
      <c r="AY35" s="370">
        <f t="shared" si="7"/>
        <v>0</v>
      </c>
      <c r="AZ35" s="247"/>
      <c r="BA35" s="248"/>
      <c r="BB35" s="249"/>
      <c r="BC35" s="368">
        <f t="shared" si="8"/>
        <v>0</v>
      </c>
      <c r="BD35" s="250"/>
      <c r="BE35" s="369">
        <f t="shared" si="28"/>
        <v>0</v>
      </c>
      <c r="BF35" s="370">
        <f t="shared" si="9"/>
        <v>0</v>
      </c>
      <c r="BG35" s="247"/>
      <c r="BH35" s="248"/>
      <c r="BI35" s="378"/>
      <c r="BJ35" s="368">
        <f t="shared" si="10"/>
        <v>0</v>
      </c>
      <c r="BK35" s="250"/>
      <c r="BL35" s="369">
        <f t="shared" si="29"/>
        <v>0</v>
      </c>
      <c r="BM35" s="370">
        <f t="shared" si="11"/>
        <v>0</v>
      </c>
      <c r="BN35" s="247"/>
      <c r="BO35" s="248"/>
      <c r="BP35" s="249"/>
      <c r="BQ35" s="368">
        <f t="shared" si="12"/>
        <v>0</v>
      </c>
      <c r="BR35" s="250"/>
      <c r="BS35" s="369">
        <f t="shared" si="30"/>
        <v>0</v>
      </c>
      <c r="BT35" s="561">
        <f t="shared" si="13"/>
        <v>0</v>
      </c>
      <c r="BU35" s="382">
        <f t="shared" si="31"/>
        <v>0</v>
      </c>
      <c r="BV35" s="371">
        <f t="shared" si="31"/>
        <v>0</v>
      </c>
      <c r="BW35" s="370">
        <f t="shared" si="31"/>
        <v>0</v>
      </c>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row>
    <row r="36" spans="1:112" ht="20.149999999999999" customHeight="1">
      <c r="A36" s="1173"/>
      <c r="B36" s="1049"/>
      <c r="C36" s="247"/>
      <c r="D36" s="248"/>
      <c r="E36" s="249"/>
      <c r="F36" s="368">
        <f t="shared" si="15"/>
        <v>0</v>
      </c>
      <c r="G36" s="250"/>
      <c r="H36" s="369">
        <f t="shared" si="16"/>
        <v>0</v>
      </c>
      <c r="I36" s="370">
        <f t="shared" si="17"/>
        <v>0</v>
      </c>
      <c r="J36" s="247"/>
      <c r="K36" s="341"/>
      <c r="L36" s="249"/>
      <c r="M36" s="368">
        <f t="shared" si="0"/>
        <v>0</v>
      </c>
      <c r="N36" s="342"/>
      <c r="O36" s="369">
        <f t="shared" si="18"/>
        <v>0</v>
      </c>
      <c r="P36" s="370">
        <f t="shared" si="1"/>
        <v>0</v>
      </c>
      <c r="Q36" s="125"/>
      <c r="R36" s="248"/>
      <c r="S36" s="249"/>
      <c r="T36" s="368">
        <f t="shared" si="19"/>
        <v>0</v>
      </c>
      <c r="U36" s="250"/>
      <c r="V36" s="369">
        <f t="shared" si="20"/>
        <v>0</v>
      </c>
      <c r="W36" s="370">
        <f t="shared" si="2"/>
        <v>0</v>
      </c>
      <c r="X36" s="247"/>
      <c r="Y36" s="248"/>
      <c r="Z36" s="120"/>
      <c r="AA36" s="368">
        <f t="shared" si="21"/>
        <v>0</v>
      </c>
      <c r="AB36" s="250"/>
      <c r="AC36" s="369">
        <f t="shared" si="22"/>
        <v>0</v>
      </c>
      <c r="AD36" s="370">
        <f t="shared" si="3"/>
        <v>0</v>
      </c>
      <c r="AE36" s="247"/>
      <c r="AF36" s="341"/>
      <c r="AG36" s="249"/>
      <c r="AH36" s="368">
        <f t="shared" si="23"/>
        <v>0</v>
      </c>
      <c r="AI36" s="342"/>
      <c r="AJ36" s="369">
        <f t="shared" si="24"/>
        <v>0</v>
      </c>
      <c r="AK36" s="370">
        <f t="shared" si="4"/>
        <v>0</v>
      </c>
      <c r="AL36" s="125"/>
      <c r="AM36" s="248"/>
      <c r="AN36" s="249"/>
      <c r="AO36" s="368">
        <f t="shared" si="25"/>
        <v>0</v>
      </c>
      <c r="AP36" s="250"/>
      <c r="AQ36" s="369">
        <f t="shared" si="26"/>
        <v>0</v>
      </c>
      <c r="AR36" s="370">
        <f t="shared" si="5"/>
        <v>0</v>
      </c>
      <c r="AS36" s="247"/>
      <c r="AT36" s="248"/>
      <c r="AU36" s="249"/>
      <c r="AV36" s="368">
        <f t="shared" si="6"/>
        <v>0</v>
      </c>
      <c r="AW36" s="250"/>
      <c r="AX36" s="369">
        <f t="shared" si="27"/>
        <v>0</v>
      </c>
      <c r="AY36" s="370">
        <f t="shared" si="7"/>
        <v>0</v>
      </c>
      <c r="AZ36" s="247"/>
      <c r="BA36" s="248"/>
      <c r="BB36" s="249"/>
      <c r="BC36" s="368">
        <f t="shared" si="8"/>
        <v>0</v>
      </c>
      <c r="BD36" s="250"/>
      <c r="BE36" s="369">
        <f t="shared" si="28"/>
        <v>0</v>
      </c>
      <c r="BF36" s="370">
        <f t="shared" si="9"/>
        <v>0</v>
      </c>
      <c r="BG36" s="247"/>
      <c r="BH36" s="248"/>
      <c r="BI36" s="378"/>
      <c r="BJ36" s="368">
        <f t="shared" si="10"/>
        <v>0</v>
      </c>
      <c r="BK36" s="250"/>
      <c r="BL36" s="369">
        <f t="shared" si="29"/>
        <v>0</v>
      </c>
      <c r="BM36" s="370">
        <f t="shared" si="11"/>
        <v>0</v>
      </c>
      <c r="BN36" s="247"/>
      <c r="BO36" s="248"/>
      <c r="BP36" s="249"/>
      <c r="BQ36" s="368">
        <f t="shared" si="12"/>
        <v>0</v>
      </c>
      <c r="BR36" s="250"/>
      <c r="BS36" s="369">
        <f t="shared" si="30"/>
        <v>0</v>
      </c>
      <c r="BT36" s="561">
        <f t="shared" si="13"/>
        <v>0</v>
      </c>
      <c r="BU36" s="382">
        <f t="shared" si="31"/>
        <v>0</v>
      </c>
      <c r="BV36" s="371">
        <f t="shared" si="31"/>
        <v>0</v>
      </c>
      <c r="BW36" s="370">
        <f t="shared" si="31"/>
        <v>0</v>
      </c>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row>
    <row r="37" spans="1:112" ht="20.149999999999999" customHeight="1">
      <c r="A37" s="1173"/>
      <c r="B37" s="1049"/>
      <c r="C37" s="247"/>
      <c r="D37" s="248"/>
      <c r="E37" s="249"/>
      <c r="F37" s="368">
        <f t="shared" si="15"/>
        <v>0</v>
      </c>
      <c r="G37" s="250"/>
      <c r="H37" s="369">
        <f t="shared" si="16"/>
        <v>0</v>
      </c>
      <c r="I37" s="370">
        <f t="shared" si="17"/>
        <v>0</v>
      </c>
      <c r="J37" s="247"/>
      <c r="K37" s="341"/>
      <c r="L37" s="249"/>
      <c r="M37" s="368">
        <f t="shared" si="0"/>
        <v>0</v>
      </c>
      <c r="N37" s="342"/>
      <c r="O37" s="369">
        <f t="shared" si="18"/>
        <v>0</v>
      </c>
      <c r="P37" s="370">
        <f t="shared" si="1"/>
        <v>0</v>
      </c>
      <c r="Q37" s="125"/>
      <c r="R37" s="248"/>
      <c r="S37" s="249"/>
      <c r="T37" s="368">
        <f t="shared" si="19"/>
        <v>0</v>
      </c>
      <c r="U37" s="250"/>
      <c r="V37" s="369">
        <f t="shared" si="20"/>
        <v>0</v>
      </c>
      <c r="W37" s="370">
        <f t="shared" si="2"/>
        <v>0</v>
      </c>
      <c r="X37" s="247"/>
      <c r="Y37" s="248"/>
      <c r="Z37" s="120"/>
      <c r="AA37" s="368">
        <f t="shared" si="21"/>
        <v>0</v>
      </c>
      <c r="AB37" s="250"/>
      <c r="AC37" s="369">
        <f t="shared" si="22"/>
        <v>0</v>
      </c>
      <c r="AD37" s="370">
        <f t="shared" si="3"/>
        <v>0</v>
      </c>
      <c r="AE37" s="247"/>
      <c r="AF37" s="341"/>
      <c r="AG37" s="249"/>
      <c r="AH37" s="368">
        <f t="shared" si="23"/>
        <v>0</v>
      </c>
      <c r="AI37" s="342"/>
      <c r="AJ37" s="369">
        <f t="shared" si="24"/>
        <v>0</v>
      </c>
      <c r="AK37" s="370">
        <f t="shared" si="4"/>
        <v>0</v>
      </c>
      <c r="AL37" s="125"/>
      <c r="AM37" s="248"/>
      <c r="AN37" s="249"/>
      <c r="AO37" s="368">
        <f t="shared" si="25"/>
        <v>0</v>
      </c>
      <c r="AP37" s="250"/>
      <c r="AQ37" s="369">
        <f t="shared" si="26"/>
        <v>0</v>
      </c>
      <c r="AR37" s="370">
        <f t="shared" si="5"/>
        <v>0</v>
      </c>
      <c r="AS37" s="247"/>
      <c r="AT37" s="248"/>
      <c r="AU37" s="249"/>
      <c r="AV37" s="368">
        <f t="shared" si="6"/>
        <v>0</v>
      </c>
      <c r="AW37" s="250"/>
      <c r="AX37" s="369">
        <f t="shared" si="27"/>
        <v>0</v>
      </c>
      <c r="AY37" s="370">
        <f t="shared" si="7"/>
        <v>0</v>
      </c>
      <c r="AZ37" s="247"/>
      <c r="BA37" s="248"/>
      <c r="BB37" s="249"/>
      <c r="BC37" s="368">
        <f t="shared" si="8"/>
        <v>0</v>
      </c>
      <c r="BD37" s="250"/>
      <c r="BE37" s="369">
        <f t="shared" si="28"/>
        <v>0</v>
      </c>
      <c r="BF37" s="370">
        <f t="shared" si="9"/>
        <v>0</v>
      </c>
      <c r="BG37" s="247"/>
      <c r="BH37" s="248"/>
      <c r="BI37" s="378"/>
      <c r="BJ37" s="368">
        <f t="shared" si="10"/>
        <v>0</v>
      </c>
      <c r="BK37" s="250"/>
      <c r="BL37" s="369">
        <f t="shared" si="29"/>
        <v>0</v>
      </c>
      <c r="BM37" s="370">
        <f t="shared" si="11"/>
        <v>0</v>
      </c>
      <c r="BN37" s="247"/>
      <c r="BO37" s="248"/>
      <c r="BP37" s="249"/>
      <c r="BQ37" s="368">
        <f t="shared" si="12"/>
        <v>0</v>
      </c>
      <c r="BR37" s="250"/>
      <c r="BS37" s="369">
        <f t="shared" si="30"/>
        <v>0</v>
      </c>
      <c r="BT37" s="561">
        <f t="shared" si="13"/>
        <v>0</v>
      </c>
      <c r="BU37" s="382">
        <f t="shared" si="31"/>
        <v>0</v>
      </c>
      <c r="BV37" s="371">
        <f t="shared" si="31"/>
        <v>0</v>
      </c>
      <c r="BW37" s="370">
        <f t="shared" si="31"/>
        <v>0</v>
      </c>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row>
    <row r="38" spans="1:112" ht="20.149999999999999" customHeight="1">
      <c r="A38" s="1173"/>
      <c r="B38" s="1049"/>
      <c r="C38" s="247"/>
      <c r="D38" s="248"/>
      <c r="E38" s="249"/>
      <c r="F38" s="368">
        <f t="shared" si="15"/>
        <v>0</v>
      </c>
      <c r="G38" s="250"/>
      <c r="H38" s="369">
        <f t="shared" si="16"/>
        <v>0</v>
      </c>
      <c r="I38" s="370">
        <f t="shared" si="17"/>
        <v>0</v>
      </c>
      <c r="J38" s="247"/>
      <c r="K38" s="341"/>
      <c r="L38" s="249"/>
      <c r="M38" s="368">
        <f t="shared" si="0"/>
        <v>0</v>
      </c>
      <c r="N38" s="342"/>
      <c r="O38" s="369">
        <f t="shared" si="18"/>
        <v>0</v>
      </c>
      <c r="P38" s="370">
        <f t="shared" si="1"/>
        <v>0</v>
      </c>
      <c r="Q38" s="125"/>
      <c r="R38" s="248"/>
      <c r="S38" s="249"/>
      <c r="T38" s="368">
        <f t="shared" si="19"/>
        <v>0</v>
      </c>
      <c r="U38" s="250"/>
      <c r="V38" s="369">
        <f t="shared" si="20"/>
        <v>0</v>
      </c>
      <c r="W38" s="370">
        <f t="shared" si="2"/>
        <v>0</v>
      </c>
      <c r="X38" s="247"/>
      <c r="Y38" s="248"/>
      <c r="Z38" s="120"/>
      <c r="AA38" s="368">
        <f t="shared" si="21"/>
        <v>0</v>
      </c>
      <c r="AB38" s="250"/>
      <c r="AC38" s="369">
        <f t="shared" si="22"/>
        <v>0</v>
      </c>
      <c r="AD38" s="370">
        <f t="shared" si="3"/>
        <v>0</v>
      </c>
      <c r="AE38" s="247"/>
      <c r="AF38" s="341"/>
      <c r="AG38" s="249"/>
      <c r="AH38" s="368">
        <f t="shared" si="23"/>
        <v>0</v>
      </c>
      <c r="AI38" s="342"/>
      <c r="AJ38" s="369">
        <f t="shared" si="24"/>
        <v>0</v>
      </c>
      <c r="AK38" s="370">
        <f t="shared" si="4"/>
        <v>0</v>
      </c>
      <c r="AL38" s="125"/>
      <c r="AM38" s="248"/>
      <c r="AN38" s="249"/>
      <c r="AO38" s="368">
        <f t="shared" si="25"/>
        <v>0</v>
      </c>
      <c r="AP38" s="250"/>
      <c r="AQ38" s="369">
        <f t="shared" si="26"/>
        <v>0</v>
      </c>
      <c r="AR38" s="370">
        <f t="shared" si="5"/>
        <v>0</v>
      </c>
      <c r="AS38" s="247"/>
      <c r="AT38" s="248"/>
      <c r="AU38" s="249"/>
      <c r="AV38" s="368">
        <f t="shared" si="6"/>
        <v>0</v>
      </c>
      <c r="AW38" s="250"/>
      <c r="AX38" s="369">
        <f t="shared" si="27"/>
        <v>0</v>
      </c>
      <c r="AY38" s="370">
        <f t="shared" si="7"/>
        <v>0</v>
      </c>
      <c r="AZ38" s="247"/>
      <c r="BA38" s="248"/>
      <c r="BB38" s="249"/>
      <c r="BC38" s="368">
        <f t="shared" si="8"/>
        <v>0</v>
      </c>
      <c r="BD38" s="250"/>
      <c r="BE38" s="369">
        <f t="shared" si="28"/>
        <v>0</v>
      </c>
      <c r="BF38" s="370">
        <f t="shared" si="9"/>
        <v>0</v>
      </c>
      <c r="BG38" s="247"/>
      <c r="BH38" s="248"/>
      <c r="BI38" s="378"/>
      <c r="BJ38" s="368">
        <f t="shared" si="10"/>
        <v>0</v>
      </c>
      <c r="BK38" s="250"/>
      <c r="BL38" s="369">
        <f t="shared" si="29"/>
        <v>0</v>
      </c>
      <c r="BM38" s="370">
        <f t="shared" si="11"/>
        <v>0</v>
      </c>
      <c r="BN38" s="247"/>
      <c r="BO38" s="248"/>
      <c r="BP38" s="249"/>
      <c r="BQ38" s="368">
        <f t="shared" si="12"/>
        <v>0</v>
      </c>
      <c r="BR38" s="250"/>
      <c r="BS38" s="369">
        <f t="shared" si="30"/>
        <v>0</v>
      </c>
      <c r="BT38" s="561">
        <f t="shared" si="13"/>
        <v>0</v>
      </c>
      <c r="BU38" s="382">
        <f t="shared" si="31"/>
        <v>0</v>
      </c>
      <c r="BV38" s="371">
        <f t="shared" si="31"/>
        <v>0</v>
      </c>
      <c r="BW38" s="370">
        <f t="shared" si="31"/>
        <v>0</v>
      </c>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row>
    <row r="39" spans="1:112" ht="20.149999999999999" customHeight="1">
      <c r="A39" s="1173"/>
      <c r="B39" s="1049"/>
      <c r="C39" s="247"/>
      <c r="D39" s="248"/>
      <c r="E39" s="249"/>
      <c r="F39" s="368">
        <f t="shared" si="15"/>
        <v>0</v>
      </c>
      <c r="G39" s="250"/>
      <c r="H39" s="369">
        <f t="shared" si="16"/>
        <v>0</v>
      </c>
      <c r="I39" s="370">
        <f t="shared" si="17"/>
        <v>0</v>
      </c>
      <c r="J39" s="247"/>
      <c r="K39" s="341"/>
      <c r="L39" s="249"/>
      <c r="M39" s="368">
        <f t="shared" si="0"/>
        <v>0</v>
      </c>
      <c r="N39" s="342"/>
      <c r="O39" s="369">
        <f t="shared" si="18"/>
        <v>0</v>
      </c>
      <c r="P39" s="370">
        <f t="shared" si="1"/>
        <v>0</v>
      </c>
      <c r="Q39" s="125"/>
      <c r="R39" s="248"/>
      <c r="S39" s="249"/>
      <c r="T39" s="368">
        <f t="shared" si="19"/>
        <v>0</v>
      </c>
      <c r="U39" s="250"/>
      <c r="V39" s="369">
        <f t="shared" si="20"/>
        <v>0</v>
      </c>
      <c r="W39" s="370">
        <f t="shared" si="2"/>
        <v>0</v>
      </c>
      <c r="X39" s="247"/>
      <c r="Y39" s="248"/>
      <c r="Z39" s="120"/>
      <c r="AA39" s="368">
        <f t="shared" si="21"/>
        <v>0</v>
      </c>
      <c r="AB39" s="250"/>
      <c r="AC39" s="369">
        <f t="shared" si="22"/>
        <v>0</v>
      </c>
      <c r="AD39" s="370">
        <f t="shared" si="3"/>
        <v>0</v>
      </c>
      <c r="AE39" s="247"/>
      <c r="AF39" s="341"/>
      <c r="AG39" s="249"/>
      <c r="AH39" s="368">
        <f t="shared" si="23"/>
        <v>0</v>
      </c>
      <c r="AI39" s="342"/>
      <c r="AJ39" s="369">
        <f t="shared" si="24"/>
        <v>0</v>
      </c>
      <c r="AK39" s="370">
        <f t="shared" si="4"/>
        <v>0</v>
      </c>
      <c r="AL39" s="125"/>
      <c r="AM39" s="248"/>
      <c r="AN39" s="249"/>
      <c r="AO39" s="368">
        <f t="shared" si="25"/>
        <v>0</v>
      </c>
      <c r="AP39" s="250"/>
      <c r="AQ39" s="369">
        <f t="shared" si="26"/>
        <v>0</v>
      </c>
      <c r="AR39" s="370">
        <f t="shared" si="5"/>
        <v>0</v>
      </c>
      <c r="AS39" s="247"/>
      <c r="AT39" s="248"/>
      <c r="AU39" s="249"/>
      <c r="AV39" s="368">
        <f t="shared" si="6"/>
        <v>0</v>
      </c>
      <c r="AW39" s="250"/>
      <c r="AX39" s="369">
        <f t="shared" si="27"/>
        <v>0</v>
      </c>
      <c r="AY39" s="370">
        <f t="shared" si="7"/>
        <v>0</v>
      </c>
      <c r="AZ39" s="247"/>
      <c r="BA39" s="248"/>
      <c r="BB39" s="249"/>
      <c r="BC39" s="368">
        <f t="shared" si="8"/>
        <v>0</v>
      </c>
      <c r="BD39" s="250"/>
      <c r="BE39" s="369">
        <f t="shared" si="28"/>
        <v>0</v>
      </c>
      <c r="BF39" s="370">
        <f t="shared" si="9"/>
        <v>0</v>
      </c>
      <c r="BG39" s="247"/>
      <c r="BH39" s="248"/>
      <c r="BI39" s="378"/>
      <c r="BJ39" s="368">
        <f t="shared" si="10"/>
        <v>0</v>
      </c>
      <c r="BK39" s="250"/>
      <c r="BL39" s="369">
        <f t="shared" si="29"/>
        <v>0</v>
      </c>
      <c r="BM39" s="370">
        <f t="shared" si="11"/>
        <v>0</v>
      </c>
      <c r="BN39" s="247"/>
      <c r="BO39" s="248"/>
      <c r="BP39" s="249"/>
      <c r="BQ39" s="368">
        <f t="shared" si="12"/>
        <v>0</v>
      </c>
      <c r="BR39" s="250"/>
      <c r="BS39" s="369">
        <f t="shared" si="30"/>
        <v>0</v>
      </c>
      <c r="BT39" s="561">
        <f t="shared" si="13"/>
        <v>0</v>
      </c>
      <c r="BU39" s="382">
        <f t="shared" si="31"/>
        <v>0</v>
      </c>
      <c r="BV39" s="371">
        <f t="shared" si="31"/>
        <v>0</v>
      </c>
      <c r="BW39" s="370">
        <f t="shared" si="31"/>
        <v>0</v>
      </c>
      <c r="BX39" s="238"/>
      <c r="BY39" s="238"/>
      <c r="BZ39" s="238"/>
      <c r="CA39" s="238"/>
      <c r="CB39" s="238"/>
      <c r="CC39" s="238"/>
      <c r="CD39" s="238"/>
      <c r="CE39" s="238"/>
      <c r="CF39" s="238"/>
      <c r="CG39" s="238"/>
      <c r="CH39" s="238"/>
      <c r="CI39" s="238"/>
      <c r="CJ39" s="238"/>
      <c r="CK39" s="238"/>
      <c r="CL39" s="238"/>
      <c r="CM39" s="238"/>
      <c r="CN39" s="238"/>
      <c r="CO39" s="238"/>
      <c r="CP39" s="238"/>
      <c r="CQ39" s="238"/>
      <c r="CR39" s="238"/>
      <c r="CS39" s="238"/>
      <c r="CT39" s="238"/>
      <c r="CU39" s="238"/>
      <c r="CV39" s="238"/>
      <c r="CW39" s="238"/>
      <c r="CX39" s="238"/>
      <c r="CY39" s="238"/>
      <c r="CZ39" s="238"/>
      <c r="DA39" s="238"/>
      <c r="DB39" s="238"/>
      <c r="DC39" s="238"/>
      <c r="DD39" s="238"/>
      <c r="DE39" s="238"/>
      <c r="DF39" s="238"/>
      <c r="DG39" s="238"/>
      <c r="DH39" s="238"/>
    </row>
    <row r="40" spans="1:112" ht="20.149999999999999" customHeight="1">
      <c r="A40" s="1173"/>
      <c r="B40" s="1049"/>
      <c r="C40" s="247"/>
      <c r="D40" s="248"/>
      <c r="E40" s="249"/>
      <c r="F40" s="368">
        <f t="shared" si="15"/>
        <v>0</v>
      </c>
      <c r="G40" s="250"/>
      <c r="H40" s="369">
        <f t="shared" si="16"/>
        <v>0</v>
      </c>
      <c r="I40" s="370">
        <f t="shared" si="17"/>
        <v>0</v>
      </c>
      <c r="J40" s="247"/>
      <c r="K40" s="341"/>
      <c r="L40" s="249"/>
      <c r="M40" s="368">
        <f t="shared" si="0"/>
        <v>0</v>
      </c>
      <c r="N40" s="342"/>
      <c r="O40" s="369">
        <f t="shared" si="18"/>
        <v>0</v>
      </c>
      <c r="P40" s="370">
        <f t="shared" si="1"/>
        <v>0</v>
      </c>
      <c r="Q40" s="125"/>
      <c r="R40" s="248"/>
      <c r="S40" s="249"/>
      <c r="T40" s="368">
        <f t="shared" si="19"/>
        <v>0</v>
      </c>
      <c r="U40" s="250"/>
      <c r="V40" s="369">
        <f t="shared" si="20"/>
        <v>0</v>
      </c>
      <c r="W40" s="370">
        <f t="shared" si="2"/>
        <v>0</v>
      </c>
      <c r="X40" s="247"/>
      <c r="Y40" s="248"/>
      <c r="Z40" s="120"/>
      <c r="AA40" s="368">
        <f t="shared" si="21"/>
        <v>0</v>
      </c>
      <c r="AB40" s="250"/>
      <c r="AC40" s="369">
        <f t="shared" si="22"/>
        <v>0</v>
      </c>
      <c r="AD40" s="370">
        <f t="shared" si="3"/>
        <v>0</v>
      </c>
      <c r="AE40" s="247"/>
      <c r="AF40" s="341"/>
      <c r="AG40" s="249"/>
      <c r="AH40" s="368">
        <f t="shared" si="23"/>
        <v>0</v>
      </c>
      <c r="AI40" s="342"/>
      <c r="AJ40" s="369">
        <f t="shared" si="24"/>
        <v>0</v>
      </c>
      <c r="AK40" s="370">
        <f t="shared" si="4"/>
        <v>0</v>
      </c>
      <c r="AL40" s="125"/>
      <c r="AM40" s="248"/>
      <c r="AN40" s="249"/>
      <c r="AO40" s="368">
        <f t="shared" si="25"/>
        <v>0</v>
      </c>
      <c r="AP40" s="250"/>
      <c r="AQ40" s="369">
        <f t="shared" si="26"/>
        <v>0</v>
      </c>
      <c r="AR40" s="370">
        <f t="shared" si="5"/>
        <v>0</v>
      </c>
      <c r="AS40" s="247"/>
      <c r="AT40" s="248"/>
      <c r="AU40" s="249"/>
      <c r="AV40" s="368">
        <f t="shared" si="6"/>
        <v>0</v>
      </c>
      <c r="AW40" s="250"/>
      <c r="AX40" s="369">
        <f t="shared" si="27"/>
        <v>0</v>
      </c>
      <c r="AY40" s="370">
        <f t="shared" si="7"/>
        <v>0</v>
      </c>
      <c r="AZ40" s="247"/>
      <c r="BA40" s="248"/>
      <c r="BB40" s="249"/>
      <c r="BC40" s="368">
        <f t="shared" si="8"/>
        <v>0</v>
      </c>
      <c r="BD40" s="250"/>
      <c r="BE40" s="369">
        <f t="shared" si="28"/>
        <v>0</v>
      </c>
      <c r="BF40" s="370">
        <f t="shared" si="9"/>
        <v>0</v>
      </c>
      <c r="BG40" s="247"/>
      <c r="BH40" s="248"/>
      <c r="BI40" s="378"/>
      <c r="BJ40" s="368">
        <f t="shared" si="10"/>
        <v>0</v>
      </c>
      <c r="BK40" s="250"/>
      <c r="BL40" s="369">
        <f t="shared" si="29"/>
        <v>0</v>
      </c>
      <c r="BM40" s="370">
        <f t="shared" si="11"/>
        <v>0</v>
      </c>
      <c r="BN40" s="247"/>
      <c r="BO40" s="248"/>
      <c r="BP40" s="249"/>
      <c r="BQ40" s="368">
        <f t="shared" si="12"/>
        <v>0</v>
      </c>
      <c r="BR40" s="250"/>
      <c r="BS40" s="369">
        <f t="shared" si="30"/>
        <v>0</v>
      </c>
      <c r="BT40" s="561">
        <f t="shared" si="13"/>
        <v>0</v>
      </c>
      <c r="BU40" s="382">
        <f t="shared" si="31"/>
        <v>0</v>
      </c>
      <c r="BV40" s="371">
        <f t="shared" si="31"/>
        <v>0</v>
      </c>
      <c r="BW40" s="370">
        <f t="shared" si="31"/>
        <v>0</v>
      </c>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row>
    <row r="41" spans="1:112" ht="20.149999999999999" customHeight="1">
      <c r="A41" s="1173"/>
      <c r="B41" s="1049"/>
      <c r="C41" s="247"/>
      <c r="D41" s="248"/>
      <c r="E41" s="249"/>
      <c r="F41" s="368">
        <f t="shared" si="15"/>
        <v>0</v>
      </c>
      <c r="G41" s="250"/>
      <c r="H41" s="369">
        <f t="shared" si="16"/>
        <v>0</v>
      </c>
      <c r="I41" s="370">
        <f t="shared" si="17"/>
        <v>0</v>
      </c>
      <c r="J41" s="247"/>
      <c r="K41" s="341"/>
      <c r="L41" s="249"/>
      <c r="M41" s="368">
        <f t="shared" si="0"/>
        <v>0</v>
      </c>
      <c r="N41" s="342"/>
      <c r="O41" s="369">
        <f t="shared" si="18"/>
        <v>0</v>
      </c>
      <c r="P41" s="370">
        <f t="shared" si="1"/>
        <v>0</v>
      </c>
      <c r="Q41" s="125"/>
      <c r="R41" s="248"/>
      <c r="S41" s="249"/>
      <c r="T41" s="368">
        <f t="shared" si="19"/>
        <v>0</v>
      </c>
      <c r="U41" s="250"/>
      <c r="V41" s="369">
        <f t="shared" si="20"/>
        <v>0</v>
      </c>
      <c r="W41" s="370">
        <f t="shared" si="2"/>
        <v>0</v>
      </c>
      <c r="X41" s="247"/>
      <c r="Y41" s="248"/>
      <c r="Z41" s="120"/>
      <c r="AA41" s="368">
        <f t="shared" si="21"/>
        <v>0</v>
      </c>
      <c r="AB41" s="250"/>
      <c r="AC41" s="369">
        <f t="shared" si="22"/>
        <v>0</v>
      </c>
      <c r="AD41" s="370">
        <f t="shared" si="3"/>
        <v>0</v>
      </c>
      <c r="AE41" s="247"/>
      <c r="AF41" s="341"/>
      <c r="AG41" s="249"/>
      <c r="AH41" s="368">
        <f t="shared" si="23"/>
        <v>0</v>
      </c>
      <c r="AI41" s="342"/>
      <c r="AJ41" s="369">
        <f t="shared" si="24"/>
        <v>0</v>
      </c>
      <c r="AK41" s="370">
        <f t="shared" si="4"/>
        <v>0</v>
      </c>
      <c r="AL41" s="125"/>
      <c r="AM41" s="248"/>
      <c r="AN41" s="249"/>
      <c r="AO41" s="368">
        <f t="shared" si="25"/>
        <v>0</v>
      </c>
      <c r="AP41" s="250"/>
      <c r="AQ41" s="369">
        <f t="shared" si="26"/>
        <v>0</v>
      </c>
      <c r="AR41" s="370">
        <f t="shared" si="5"/>
        <v>0</v>
      </c>
      <c r="AS41" s="247"/>
      <c r="AT41" s="248"/>
      <c r="AU41" s="249"/>
      <c r="AV41" s="368">
        <f t="shared" si="6"/>
        <v>0</v>
      </c>
      <c r="AW41" s="250"/>
      <c r="AX41" s="369">
        <f t="shared" si="27"/>
        <v>0</v>
      </c>
      <c r="AY41" s="370">
        <f t="shared" si="7"/>
        <v>0</v>
      </c>
      <c r="AZ41" s="247"/>
      <c r="BA41" s="248"/>
      <c r="BB41" s="249"/>
      <c r="BC41" s="368">
        <f t="shared" si="8"/>
        <v>0</v>
      </c>
      <c r="BD41" s="250"/>
      <c r="BE41" s="369">
        <f t="shared" si="28"/>
        <v>0</v>
      </c>
      <c r="BF41" s="370">
        <f t="shared" si="9"/>
        <v>0</v>
      </c>
      <c r="BG41" s="247"/>
      <c r="BH41" s="248"/>
      <c r="BI41" s="378"/>
      <c r="BJ41" s="368">
        <f t="shared" si="10"/>
        <v>0</v>
      </c>
      <c r="BK41" s="250"/>
      <c r="BL41" s="369">
        <f t="shared" si="29"/>
        <v>0</v>
      </c>
      <c r="BM41" s="370">
        <f t="shared" si="11"/>
        <v>0</v>
      </c>
      <c r="BN41" s="247"/>
      <c r="BO41" s="248"/>
      <c r="BP41" s="249"/>
      <c r="BQ41" s="368">
        <f t="shared" si="12"/>
        <v>0</v>
      </c>
      <c r="BR41" s="250"/>
      <c r="BS41" s="369">
        <f t="shared" si="30"/>
        <v>0</v>
      </c>
      <c r="BT41" s="561">
        <f t="shared" si="13"/>
        <v>0</v>
      </c>
      <c r="BU41" s="382">
        <f t="shared" si="31"/>
        <v>0</v>
      </c>
      <c r="BV41" s="371">
        <f t="shared" si="31"/>
        <v>0</v>
      </c>
      <c r="BW41" s="370">
        <f t="shared" si="31"/>
        <v>0</v>
      </c>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row>
    <row r="42" spans="1:112" ht="20.149999999999999" customHeight="1">
      <c r="A42" s="1173"/>
      <c r="B42" s="1049"/>
      <c r="C42" s="247"/>
      <c r="D42" s="248"/>
      <c r="E42" s="249"/>
      <c r="F42" s="368">
        <f t="shared" si="15"/>
        <v>0</v>
      </c>
      <c r="G42" s="250"/>
      <c r="H42" s="369">
        <f t="shared" si="16"/>
        <v>0</v>
      </c>
      <c r="I42" s="370">
        <f t="shared" si="17"/>
        <v>0</v>
      </c>
      <c r="J42" s="247"/>
      <c r="K42" s="341"/>
      <c r="L42" s="249"/>
      <c r="M42" s="368">
        <f t="shared" si="0"/>
        <v>0</v>
      </c>
      <c r="N42" s="342"/>
      <c r="O42" s="369">
        <f t="shared" si="18"/>
        <v>0</v>
      </c>
      <c r="P42" s="370">
        <f t="shared" si="1"/>
        <v>0</v>
      </c>
      <c r="Q42" s="125"/>
      <c r="R42" s="248"/>
      <c r="S42" s="249"/>
      <c r="T42" s="368">
        <f t="shared" si="19"/>
        <v>0</v>
      </c>
      <c r="U42" s="250"/>
      <c r="V42" s="369">
        <f t="shared" si="20"/>
        <v>0</v>
      </c>
      <c r="W42" s="370">
        <f t="shared" si="2"/>
        <v>0</v>
      </c>
      <c r="X42" s="247"/>
      <c r="Y42" s="248"/>
      <c r="Z42" s="120"/>
      <c r="AA42" s="368">
        <f t="shared" si="21"/>
        <v>0</v>
      </c>
      <c r="AB42" s="250"/>
      <c r="AC42" s="369">
        <f t="shared" si="22"/>
        <v>0</v>
      </c>
      <c r="AD42" s="370">
        <f t="shared" si="3"/>
        <v>0</v>
      </c>
      <c r="AE42" s="247"/>
      <c r="AF42" s="341"/>
      <c r="AG42" s="249"/>
      <c r="AH42" s="368">
        <f t="shared" si="23"/>
        <v>0</v>
      </c>
      <c r="AI42" s="342"/>
      <c r="AJ42" s="369">
        <f t="shared" si="24"/>
        <v>0</v>
      </c>
      <c r="AK42" s="370">
        <f t="shared" si="4"/>
        <v>0</v>
      </c>
      <c r="AL42" s="125"/>
      <c r="AM42" s="248"/>
      <c r="AN42" s="249"/>
      <c r="AO42" s="368">
        <f t="shared" si="25"/>
        <v>0</v>
      </c>
      <c r="AP42" s="250"/>
      <c r="AQ42" s="369">
        <f t="shared" si="26"/>
        <v>0</v>
      </c>
      <c r="AR42" s="370">
        <f t="shared" si="5"/>
        <v>0</v>
      </c>
      <c r="AS42" s="247"/>
      <c r="AT42" s="248"/>
      <c r="AU42" s="249"/>
      <c r="AV42" s="368">
        <f t="shared" si="6"/>
        <v>0</v>
      </c>
      <c r="AW42" s="250"/>
      <c r="AX42" s="369">
        <f t="shared" si="27"/>
        <v>0</v>
      </c>
      <c r="AY42" s="370">
        <f t="shared" si="7"/>
        <v>0</v>
      </c>
      <c r="AZ42" s="247"/>
      <c r="BA42" s="248"/>
      <c r="BB42" s="249"/>
      <c r="BC42" s="368">
        <f t="shared" si="8"/>
        <v>0</v>
      </c>
      <c r="BD42" s="250"/>
      <c r="BE42" s="369">
        <f t="shared" si="28"/>
        <v>0</v>
      </c>
      <c r="BF42" s="370">
        <f t="shared" si="9"/>
        <v>0</v>
      </c>
      <c r="BG42" s="247"/>
      <c r="BH42" s="248"/>
      <c r="BI42" s="378"/>
      <c r="BJ42" s="368">
        <f t="shared" si="10"/>
        <v>0</v>
      </c>
      <c r="BK42" s="250"/>
      <c r="BL42" s="369">
        <f t="shared" si="29"/>
        <v>0</v>
      </c>
      <c r="BM42" s="370">
        <f t="shared" si="11"/>
        <v>0</v>
      </c>
      <c r="BN42" s="247"/>
      <c r="BO42" s="248"/>
      <c r="BP42" s="249"/>
      <c r="BQ42" s="368">
        <f t="shared" si="12"/>
        <v>0</v>
      </c>
      <c r="BR42" s="250"/>
      <c r="BS42" s="369">
        <f t="shared" si="30"/>
        <v>0</v>
      </c>
      <c r="BT42" s="561">
        <f t="shared" si="13"/>
        <v>0</v>
      </c>
      <c r="BU42" s="382">
        <f t="shared" si="31"/>
        <v>0</v>
      </c>
      <c r="BV42" s="371">
        <f t="shared" si="31"/>
        <v>0</v>
      </c>
      <c r="BW42" s="370">
        <f t="shared" si="31"/>
        <v>0</v>
      </c>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row>
    <row r="43" spans="1:112" ht="20.149999999999999" customHeight="1">
      <c r="A43" s="1173"/>
      <c r="B43" s="1049"/>
      <c r="C43" s="247"/>
      <c r="D43" s="248"/>
      <c r="E43" s="249"/>
      <c r="F43" s="368">
        <f t="shared" si="15"/>
        <v>0</v>
      </c>
      <c r="G43" s="250"/>
      <c r="H43" s="369">
        <f t="shared" si="16"/>
        <v>0</v>
      </c>
      <c r="I43" s="370">
        <f t="shared" si="17"/>
        <v>0</v>
      </c>
      <c r="J43" s="247"/>
      <c r="K43" s="341"/>
      <c r="L43" s="249"/>
      <c r="M43" s="368">
        <f t="shared" si="0"/>
        <v>0</v>
      </c>
      <c r="N43" s="342"/>
      <c r="O43" s="369">
        <f t="shared" si="18"/>
        <v>0</v>
      </c>
      <c r="P43" s="370">
        <f t="shared" si="1"/>
        <v>0</v>
      </c>
      <c r="Q43" s="125"/>
      <c r="R43" s="248"/>
      <c r="S43" s="249"/>
      <c r="T43" s="368">
        <f t="shared" si="19"/>
        <v>0</v>
      </c>
      <c r="U43" s="250"/>
      <c r="V43" s="369">
        <f t="shared" si="20"/>
        <v>0</v>
      </c>
      <c r="W43" s="370">
        <f t="shared" si="2"/>
        <v>0</v>
      </c>
      <c r="X43" s="247"/>
      <c r="Y43" s="248"/>
      <c r="Z43" s="120"/>
      <c r="AA43" s="368">
        <f t="shared" si="21"/>
        <v>0</v>
      </c>
      <c r="AB43" s="250"/>
      <c r="AC43" s="369">
        <f t="shared" si="22"/>
        <v>0</v>
      </c>
      <c r="AD43" s="370">
        <f t="shared" si="3"/>
        <v>0</v>
      </c>
      <c r="AE43" s="247"/>
      <c r="AF43" s="341"/>
      <c r="AG43" s="249"/>
      <c r="AH43" s="368">
        <f t="shared" si="23"/>
        <v>0</v>
      </c>
      <c r="AI43" s="342"/>
      <c r="AJ43" s="369">
        <f t="shared" si="24"/>
        <v>0</v>
      </c>
      <c r="AK43" s="370">
        <f t="shared" si="4"/>
        <v>0</v>
      </c>
      <c r="AL43" s="125"/>
      <c r="AM43" s="248"/>
      <c r="AN43" s="249"/>
      <c r="AO43" s="368">
        <f t="shared" si="25"/>
        <v>0</v>
      </c>
      <c r="AP43" s="250"/>
      <c r="AQ43" s="369">
        <f t="shared" si="26"/>
        <v>0</v>
      </c>
      <c r="AR43" s="370">
        <f t="shared" si="5"/>
        <v>0</v>
      </c>
      <c r="AS43" s="247"/>
      <c r="AT43" s="248"/>
      <c r="AU43" s="249"/>
      <c r="AV43" s="368">
        <f t="shared" si="6"/>
        <v>0</v>
      </c>
      <c r="AW43" s="250"/>
      <c r="AX43" s="369">
        <f t="shared" si="27"/>
        <v>0</v>
      </c>
      <c r="AY43" s="370">
        <f t="shared" si="7"/>
        <v>0</v>
      </c>
      <c r="AZ43" s="247"/>
      <c r="BA43" s="248"/>
      <c r="BB43" s="249"/>
      <c r="BC43" s="368">
        <f t="shared" si="8"/>
        <v>0</v>
      </c>
      <c r="BD43" s="250"/>
      <c r="BE43" s="369">
        <f t="shared" si="28"/>
        <v>0</v>
      </c>
      <c r="BF43" s="370">
        <f t="shared" si="9"/>
        <v>0</v>
      </c>
      <c r="BG43" s="247"/>
      <c r="BH43" s="248"/>
      <c r="BI43" s="378"/>
      <c r="BJ43" s="368">
        <f t="shared" si="10"/>
        <v>0</v>
      </c>
      <c r="BK43" s="250"/>
      <c r="BL43" s="369">
        <f t="shared" si="29"/>
        <v>0</v>
      </c>
      <c r="BM43" s="370">
        <f t="shared" si="11"/>
        <v>0</v>
      </c>
      <c r="BN43" s="247"/>
      <c r="BO43" s="248"/>
      <c r="BP43" s="249"/>
      <c r="BQ43" s="368">
        <f t="shared" si="12"/>
        <v>0</v>
      </c>
      <c r="BR43" s="250"/>
      <c r="BS43" s="369">
        <f t="shared" si="30"/>
        <v>0</v>
      </c>
      <c r="BT43" s="561">
        <f t="shared" si="13"/>
        <v>0</v>
      </c>
      <c r="BU43" s="382">
        <f t="shared" si="31"/>
        <v>0</v>
      </c>
      <c r="BV43" s="371">
        <f t="shared" si="31"/>
        <v>0</v>
      </c>
      <c r="BW43" s="370">
        <f t="shared" si="31"/>
        <v>0</v>
      </c>
      <c r="BX43" s="238"/>
      <c r="BY43" s="238"/>
      <c r="BZ43" s="238"/>
      <c r="CA43" s="238"/>
      <c r="CB43" s="238"/>
      <c r="CC43" s="238"/>
      <c r="CD43" s="238"/>
      <c r="CE43" s="238"/>
      <c r="CF43" s="238"/>
      <c r="CG43" s="238"/>
      <c r="CH43" s="238"/>
      <c r="CI43" s="238"/>
      <c r="CJ43" s="238"/>
      <c r="CK43" s="238"/>
      <c r="CL43" s="238"/>
      <c r="CM43" s="238"/>
      <c r="CN43" s="238"/>
      <c r="CO43" s="238"/>
      <c r="CP43" s="238"/>
      <c r="CQ43" s="238"/>
      <c r="CR43" s="238"/>
      <c r="CS43" s="238"/>
      <c r="CT43" s="238"/>
      <c r="CU43" s="238"/>
      <c r="CV43" s="238"/>
      <c r="CW43" s="238"/>
      <c r="CX43" s="238"/>
      <c r="CY43" s="238"/>
      <c r="CZ43" s="238"/>
      <c r="DA43" s="238"/>
      <c r="DB43" s="238"/>
      <c r="DC43" s="238"/>
      <c r="DD43" s="238"/>
      <c r="DE43" s="238"/>
      <c r="DF43" s="238"/>
      <c r="DG43" s="238"/>
      <c r="DH43" s="238"/>
    </row>
    <row r="44" spans="1:112" ht="20.149999999999999" customHeight="1">
      <c r="A44" s="1173"/>
      <c r="B44" s="1049"/>
      <c r="C44" s="247"/>
      <c r="D44" s="248"/>
      <c r="E44" s="249"/>
      <c r="F44" s="368">
        <f t="shared" si="15"/>
        <v>0</v>
      </c>
      <c r="G44" s="250"/>
      <c r="H44" s="369">
        <f t="shared" si="16"/>
        <v>0</v>
      </c>
      <c r="I44" s="370">
        <f t="shared" si="17"/>
        <v>0</v>
      </c>
      <c r="J44" s="247"/>
      <c r="K44" s="341"/>
      <c r="L44" s="249"/>
      <c r="M44" s="368">
        <f t="shared" si="0"/>
        <v>0</v>
      </c>
      <c r="N44" s="342"/>
      <c r="O44" s="369">
        <f t="shared" si="18"/>
        <v>0</v>
      </c>
      <c r="P44" s="370">
        <f t="shared" si="1"/>
        <v>0</v>
      </c>
      <c r="Q44" s="125"/>
      <c r="R44" s="248"/>
      <c r="S44" s="249"/>
      <c r="T44" s="368">
        <f t="shared" si="19"/>
        <v>0</v>
      </c>
      <c r="U44" s="250"/>
      <c r="V44" s="369">
        <f t="shared" si="20"/>
        <v>0</v>
      </c>
      <c r="W44" s="370">
        <f t="shared" si="2"/>
        <v>0</v>
      </c>
      <c r="X44" s="247"/>
      <c r="Y44" s="248"/>
      <c r="Z44" s="120"/>
      <c r="AA44" s="368">
        <f t="shared" si="21"/>
        <v>0</v>
      </c>
      <c r="AB44" s="250"/>
      <c r="AC44" s="369">
        <f t="shared" si="22"/>
        <v>0</v>
      </c>
      <c r="AD44" s="370">
        <f t="shared" si="3"/>
        <v>0</v>
      </c>
      <c r="AE44" s="247"/>
      <c r="AF44" s="341"/>
      <c r="AG44" s="249"/>
      <c r="AH44" s="368">
        <f t="shared" si="23"/>
        <v>0</v>
      </c>
      <c r="AI44" s="342"/>
      <c r="AJ44" s="369">
        <f t="shared" si="24"/>
        <v>0</v>
      </c>
      <c r="AK44" s="370">
        <f t="shared" si="4"/>
        <v>0</v>
      </c>
      <c r="AL44" s="125"/>
      <c r="AM44" s="248"/>
      <c r="AN44" s="249"/>
      <c r="AO44" s="368">
        <f t="shared" si="25"/>
        <v>0</v>
      </c>
      <c r="AP44" s="250"/>
      <c r="AQ44" s="369">
        <f t="shared" si="26"/>
        <v>0</v>
      </c>
      <c r="AR44" s="370">
        <f t="shared" si="5"/>
        <v>0</v>
      </c>
      <c r="AS44" s="247"/>
      <c r="AT44" s="248"/>
      <c r="AU44" s="249"/>
      <c r="AV44" s="368">
        <f t="shared" si="6"/>
        <v>0</v>
      </c>
      <c r="AW44" s="250"/>
      <c r="AX44" s="369">
        <f t="shared" si="27"/>
        <v>0</v>
      </c>
      <c r="AY44" s="370">
        <f t="shared" si="7"/>
        <v>0</v>
      </c>
      <c r="AZ44" s="247"/>
      <c r="BA44" s="248"/>
      <c r="BB44" s="249"/>
      <c r="BC44" s="368">
        <f t="shared" si="8"/>
        <v>0</v>
      </c>
      <c r="BD44" s="250"/>
      <c r="BE44" s="369">
        <f t="shared" si="28"/>
        <v>0</v>
      </c>
      <c r="BF44" s="370">
        <f t="shared" si="9"/>
        <v>0</v>
      </c>
      <c r="BG44" s="247"/>
      <c r="BH44" s="248"/>
      <c r="BI44" s="378"/>
      <c r="BJ44" s="368">
        <f t="shared" si="10"/>
        <v>0</v>
      </c>
      <c r="BK44" s="250"/>
      <c r="BL44" s="369">
        <f t="shared" si="29"/>
        <v>0</v>
      </c>
      <c r="BM44" s="370">
        <f t="shared" si="11"/>
        <v>0</v>
      </c>
      <c r="BN44" s="247"/>
      <c r="BO44" s="248"/>
      <c r="BP44" s="249"/>
      <c r="BQ44" s="368">
        <f t="shared" si="12"/>
        <v>0</v>
      </c>
      <c r="BR44" s="250"/>
      <c r="BS44" s="369">
        <f t="shared" si="30"/>
        <v>0</v>
      </c>
      <c r="BT44" s="561">
        <f t="shared" si="13"/>
        <v>0</v>
      </c>
      <c r="BU44" s="382">
        <f t="shared" si="31"/>
        <v>0</v>
      </c>
      <c r="BV44" s="371">
        <f t="shared" si="31"/>
        <v>0</v>
      </c>
      <c r="BW44" s="370">
        <f t="shared" si="31"/>
        <v>0</v>
      </c>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row>
    <row r="45" spans="1:112" ht="20.149999999999999" customHeight="1">
      <c r="A45" s="1173"/>
      <c r="B45" s="1049"/>
      <c r="C45" s="247"/>
      <c r="D45" s="248"/>
      <c r="E45" s="249"/>
      <c r="F45" s="368">
        <f t="shared" si="15"/>
        <v>0</v>
      </c>
      <c r="G45" s="250"/>
      <c r="H45" s="369">
        <f t="shared" si="16"/>
        <v>0</v>
      </c>
      <c r="I45" s="370">
        <f t="shared" si="17"/>
        <v>0</v>
      </c>
      <c r="J45" s="247"/>
      <c r="K45" s="341"/>
      <c r="L45" s="249"/>
      <c r="M45" s="368">
        <f t="shared" si="0"/>
        <v>0</v>
      </c>
      <c r="N45" s="342"/>
      <c r="O45" s="369">
        <f t="shared" si="18"/>
        <v>0</v>
      </c>
      <c r="P45" s="370">
        <f t="shared" si="1"/>
        <v>0</v>
      </c>
      <c r="Q45" s="125"/>
      <c r="R45" s="248"/>
      <c r="S45" s="249"/>
      <c r="T45" s="368">
        <f t="shared" si="19"/>
        <v>0</v>
      </c>
      <c r="U45" s="250"/>
      <c r="V45" s="369">
        <f t="shared" si="20"/>
        <v>0</v>
      </c>
      <c r="W45" s="370">
        <f t="shared" si="2"/>
        <v>0</v>
      </c>
      <c r="X45" s="247"/>
      <c r="Y45" s="248"/>
      <c r="Z45" s="120"/>
      <c r="AA45" s="368">
        <f t="shared" si="21"/>
        <v>0</v>
      </c>
      <c r="AB45" s="250"/>
      <c r="AC45" s="369">
        <f t="shared" si="22"/>
        <v>0</v>
      </c>
      <c r="AD45" s="370">
        <f t="shared" si="3"/>
        <v>0</v>
      </c>
      <c r="AE45" s="247"/>
      <c r="AF45" s="341"/>
      <c r="AG45" s="249"/>
      <c r="AH45" s="368">
        <f t="shared" si="23"/>
        <v>0</v>
      </c>
      <c r="AI45" s="342"/>
      <c r="AJ45" s="369">
        <f t="shared" si="24"/>
        <v>0</v>
      </c>
      <c r="AK45" s="370">
        <f t="shared" si="4"/>
        <v>0</v>
      </c>
      <c r="AL45" s="125"/>
      <c r="AM45" s="248"/>
      <c r="AN45" s="249"/>
      <c r="AO45" s="368">
        <f t="shared" si="25"/>
        <v>0</v>
      </c>
      <c r="AP45" s="250"/>
      <c r="AQ45" s="369">
        <f t="shared" si="26"/>
        <v>0</v>
      </c>
      <c r="AR45" s="370">
        <f t="shared" si="5"/>
        <v>0</v>
      </c>
      <c r="AS45" s="247"/>
      <c r="AT45" s="248"/>
      <c r="AU45" s="249"/>
      <c r="AV45" s="368">
        <f t="shared" si="6"/>
        <v>0</v>
      </c>
      <c r="AW45" s="250"/>
      <c r="AX45" s="369">
        <f t="shared" si="27"/>
        <v>0</v>
      </c>
      <c r="AY45" s="370">
        <f t="shared" si="7"/>
        <v>0</v>
      </c>
      <c r="AZ45" s="247"/>
      <c r="BA45" s="248"/>
      <c r="BB45" s="249"/>
      <c r="BC45" s="368">
        <f t="shared" si="8"/>
        <v>0</v>
      </c>
      <c r="BD45" s="250"/>
      <c r="BE45" s="369">
        <f t="shared" si="28"/>
        <v>0</v>
      </c>
      <c r="BF45" s="370">
        <f t="shared" si="9"/>
        <v>0</v>
      </c>
      <c r="BG45" s="247"/>
      <c r="BH45" s="248"/>
      <c r="BI45" s="378"/>
      <c r="BJ45" s="368">
        <f t="shared" si="10"/>
        <v>0</v>
      </c>
      <c r="BK45" s="250"/>
      <c r="BL45" s="369">
        <f t="shared" si="29"/>
        <v>0</v>
      </c>
      <c r="BM45" s="370">
        <f t="shared" si="11"/>
        <v>0</v>
      </c>
      <c r="BN45" s="247"/>
      <c r="BO45" s="248"/>
      <c r="BP45" s="249"/>
      <c r="BQ45" s="368">
        <f t="shared" si="12"/>
        <v>0</v>
      </c>
      <c r="BR45" s="250"/>
      <c r="BS45" s="369">
        <f t="shared" si="30"/>
        <v>0</v>
      </c>
      <c r="BT45" s="561">
        <f t="shared" si="13"/>
        <v>0</v>
      </c>
      <c r="BU45" s="382">
        <f t="shared" si="31"/>
        <v>0</v>
      </c>
      <c r="BV45" s="371">
        <f t="shared" si="31"/>
        <v>0</v>
      </c>
      <c r="BW45" s="370">
        <f t="shared" si="31"/>
        <v>0</v>
      </c>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row>
    <row r="46" spans="1:112" ht="20.149999999999999" customHeight="1">
      <c r="A46" s="1173"/>
      <c r="B46" s="1049"/>
      <c r="C46" s="247"/>
      <c r="D46" s="248"/>
      <c r="E46" s="249"/>
      <c r="F46" s="368">
        <f t="shared" si="15"/>
        <v>0</v>
      </c>
      <c r="G46" s="250"/>
      <c r="H46" s="369">
        <f t="shared" si="16"/>
        <v>0</v>
      </c>
      <c r="I46" s="370">
        <f t="shared" si="17"/>
        <v>0</v>
      </c>
      <c r="J46" s="247"/>
      <c r="K46" s="341"/>
      <c r="L46" s="249"/>
      <c r="M46" s="368">
        <f t="shared" si="0"/>
        <v>0</v>
      </c>
      <c r="N46" s="342"/>
      <c r="O46" s="369">
        <f t="shared" si="18"/>
        <v>0</v>
      </c>
      <c r="P46" s="370">
        <f t="shared" si="1"/>
        <v>0</v>
      </c>
      <c r="Q46" s="125"/>
      <c r="R46" s="248"/>
      <c r="S46" s="249"/>
      <c r="T46" s="368">
        <f t="shared" si="19"/>
        <v>0</v>
      </c>
      <c r="U46" s="250"/>
      <c r="V46" s="369">
        <f t="shared" si="20"/>
        <v>0</v>
      </c>
      <c r="W46" s="370">
        <f t="shared" si="2"/>
        <v>0</v>
      </c>
      <c r="X46" s="247"/>
      <c r="Y46" s="248"/>
      <c r="Z46" s="120"/>
      <c r="AA46" s="368">
        <f t="shared" si="21"/>
        <v>0</v>
      </c>
      <c r="AB46" s="250"/>
      <c r="AC46" s="369">
        <f t="shared" si="22"/>
        <v>0</v>
      </c>
      <c r="AD46" s="370">
        <f t="shared" si="3"/>
        <v>0</v>
      </c>
      <c r="AE46" s="247"/>
      <c r="AF46" s="341"/>
      <c r="AG46" s="249"/>
      <c r="AH46" s="368">
        <f t="shared" si="23"/>
        <v>0</v>
      </c>
      <c r="AI46" s="342"/>
      <c r="AJ46" s="369">
        <f t="shared" si="24"/>
        <v>0</v>
      </c>
      <c r="AK46" s="370">
        <f t="shared" si="4"/>
        <v>0</v>
      </c>
      <c r="AL46" s="125"/>
      <c r="AM46" s="248"/>
      <c r="AN46" s="249"/>
      <c r="AO46" s="368">
        <f t="shared" si="25"/>
        <v>0</v>
      </c>
      <c r="AP46" s="250"/>
      <c r="AQ46" s="369">
        <f t="shared" si="26"/>
        <v>0</v>
      </c>
      <c r="AR46" s="370">
        <f t="shared" si="5"/>
        <v>0</v>
      </c>
      <c r="AS46" s="247"/>
      <c r="AT46" s="248"/>
      <c r="AU46" s="249"/>
      <c r="AV46" s="368">
        <f t="shared" si="6"/>
        <v>0</v>
      </c>
      <c r="AW46" s="250"/>
      <c r="AX46" s="369">
        <f t="shared" si="27"/>
        <v>0</v>
      </c>
      <c r="AY46" s="370">
        <f t="shared" si="7"/>
        <v>0</v>
      </c>
      <c r="AZ46" s="247"/>
      <c r="BA46" s="248"/>
      <c r="BB46" s="249"/>
      <c r="BC46" s="368">
        <f t="shared" si="8"/>
        <v>0</v>
      </c>
      <c r="BD46" s="250"/>
      <c r="BE46" s="369">
        <f t="shared" si="28"/>
        <v>0</v>
      </c>
      <c r="BF46" s="370">
        <f t="shared" si="9"/>
        <v>0</v>
      </c>
      <c r="BG46" s="247"/>
      <c r="BH46" s="248"/>
      <c r="BI46" s="378"/>
      <c r="BJ46" s="368">
        <f t="shared" si="10"/>
        <v>0</v>
      </c>
      <c r="BK46" s="250"/>
      <c r="BL46" s="369">
        <f t="shared" si="29"/>
        <v>0</v>
      </c>
      <c r="BM46" s="370">
        <f t="shared" si="11"/>
        <v>0</v>
      </c>
      <c r="BN46" s="247"/>
      <c r="BO46" s="248"/>
      <c r="BP46" s="249"/>
      <c r="BQ46" s="368">
        <f t="shared" si="12"/>
        <v>0</v>
      </c>
      <c r="BR46" s="250"/>
      <c r="BS46" s="369">
        <f t="shared" si="30"/>
        <v>0</v>
      </c>
      <c r="BT46" s="561">
        <f t="shared" si="13"/>
        <v>0</v>
      </c>
      <c r="BU46" s="382">
        <f t="shared" si="31"/>
        <v>0</v>
      </c>
      <c r="BV46" s="371">
        <f t="shared" si="31"/>
        <v>0</v>
      </c>
      <c r="BW46" s="370">
        <f t="shared" si="31"/>
        <v>0</v>
      </c>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row>
    <row r="47" spans="1:112" ht="20.149999999999999" customHeight="1">
      <c r="A47" s="1173"/>
      <c r="B47" s="1049"/>
      <c r="C47" s="247"/>
      <c r="D47" s="248"/>
      <c r="E47" s="249"/>
      <c r="F47" s="368">
        <f t="shared" si="15"/>
        <v>0</v>
      </c>
      <c r="G47" s="250"/>
      <c r="H47" s="369">
        <f t="shared" si="16"/>
        <v>0</v>
      </c>
      <c r="I47" s="370">
        <f t="shared" si="17"/>
        <v>0</v>
      </c>
      <c r="J47" s="247"/>
      <c r="K47" s="341"/>
      <c r="L47" s="249"/>
      <c r="M47" s="368">
        <f t="shared" si="0"/>
        <v>0</v>
      </c>
      <c r="N47" s="342"/>
      <c r="O47" s="369">
        <f t="shared" si="18"/>
        <v>0</v>
      </c>
      <c r="P47" s="370">
        <f t="shared" si="1"/>
        <v>0</v>
      </c>
      <c r="Q47" s="125"/>
      <c r="R47" s="248"/>
      <c r="S47" s="249"/>
      <c r="T47" s="368">
        <f t="shared" si="19"/>
        <v>0</v>
      </c>
      <c r="U47" s="250"/>
      <c r="V47" s="369">
        <f t="shared" si="20"/>
        <v>0</v>
      </c>
      <c r="W47" s="370">
        <f t="shared" si="2"/>
        <v>0</v>
      </c>
      <c r="X47" s="247"/>
      <c r="Y47" s="248"/>
      <c r="Z47" s="120"/>
      <c r="AA47" s="368">
        <f t="shared" si="21"/>
        <v>0</v>
      </c>
      <c r="AB47" s="250"/>
      <c r="AC47" s="369">
        <f t="shared" si="22"/>
        <v>0</v>
      </c>
      <c r="AD47" s="370">
        <f t="shared" si="3"/>
        <v>0</v>
      </c>
      <c r="AE47" s="247"/>
      <c r="AF47" s="341"/>
      <c r="AG47" s="249"/>
      <c r="AH47" s="368">
        <f t="shared" si="23"/>
        <v>0</v>
      </c>
      <c r="AI47" s="342"/>
      <c r="AJ47" s="369">
        <f t="shared" si="24"/>
        <v>0</v>
      </c>
      <c r="AK47" s="370">
        <f t="shared" si="4"/>
        <v>0</v>
      </c>
      <c r="AL47" s="125"/>
      <c r="AM47" s="248"/>
      <c r="AN47" s="249"/>
      <c r="AO47" s="368">
        <f t="shared" si="25"/>
        <v>0</v>
      </c>
      <c r="AP47" s="250"/>
      <c r="AQ47" s="369">
        <f t="shared" si="26"/>
        <v>0</v>
      </c>
      <c r="AR47" s="370">
        <f t="shared" si="5"/>
        <v>0</v>
      </c>
      <c r="AS47" s="247"/>
      <c r="AT47" s="248"/>
      <c r="AU47" s="249"/>
      <c r="AV47" s="368">
        <f t="shared" si="6"/>
        <v>0</v>
      </c>
      <c r="AW47" s="250"/>
      <c r="AX47" s="369">
        <f t="shared" si="27"/>
        <v>0</v>
      </c>
      <c r="AY47" s="370">
        <f t="shared" si="7"/>
        <v>0</v>
      </c>
      <c r="AZ47" s="247"/>
      <c r="BA47" s="248"/>
      <c r="BB47" s="249"/>
      <c r="BC47" s="368">
        <f t="shared" si="8"/>
        <v>0</v>
      </c>
      <c r="BD47" s="250"/>
      <c r="BE47" s="369">
        <f t="shared" si="28"/>
        <v>0</v>
      </c>
      <c r="BF47" s="370">
        <f t="shared" si="9"/>
        <v>0</v>
      </c>
      <c r="BG47" s="247"/>
      <c r="BH47" s="248"/>
      <c r="BI47" s="378"/>
      <c r="BJ47" s="368">
        <f t="shared" si="10"/>
        <v>0</v>
      </c>
      <c r="BK47" s="250"/>
      <c r="BL47" s="369">
        <f t="shared" si="29"/>
        <v>0</v>
      </c>
      <c r="BM47" s="370">
        <f t="shared" si="11"/>
        <v>0</v>
      </c>
      <c r="BN47" s="247"/>
      <c r="BO47" s="248"/>
      <c r="BP47" s="249"/>
      <c r="BQ47" s="368">
        <f t="shared" si="12"/>
        <v>0</v>
      </c>
      <c r="BR47" s="250"/>
      <c r="BS47" s="369">
        <f t="shared" si="30"/>
        <v>0</v>
      </c>
      <c r="BT47" s="561">
        <f t="shared" si="13"/>
        <v>0</v>
      </c>
      <c r="BU47" s="382">
        <f t="shared" si="31"/>
        <v>0</v>
      </c>
      <c r="BV47" s="371">
        <f t="shared" si="31"/>
        <v>0</v>
      </c>
      <c r="BW47" s="370">
        <f t="shared" si="31"/>
        <v>0</v>
      </c>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row>
    <row r="48" spans="1:112" ht="20.149999999999999" customHeight="1">
      <c r="A48" s="1173"/>
      <c r="B48" s="1049"/>
      <c r="C48" s="247"/>
      <c r="D48" s="248"/>
      <c r="E48" s="249"/>
      <c r="F48" s="368">
        <f t="shared" si="15"/>
        <v>0</v>
      </c>
      <c r="G48" s="250"/>
      <c r="H48" s="369">
        <f t="shared" si="16"/>
        <v>0</v>
      </c>
      <c r="I48" s="370">
        <f t="shared" si="17"/>
        <v>0</v>
      </c>
      <c r="J48" s="247"/>
      <c r="K48" s="341"/>
      <c r="L48" s="249"/>
      <c r="M48" s="368">
        <f t="shared" si="0"/>
        <v>0</v>
      </c>
      <c r="N48" s="342"/>
      <c r="O48" s="369">
        <f t="shared" si="18"/>
        <v>0</v>
      </c>
      <c r="P48" s="370">
        <f t="shared" si="1"/>
        <v>0</v>
      </c>
      <c r="Q48" s="125"/>
      <c r="R48" s="248"/>
      <c r="S48" s="249"/>
      <c r="T48" s="368">
        <f t="shared" si="19"/>
        <v>0</v>
      </c>
      <c r="U48" s="250"/>
      <c r="V48" s="369">
        <f t="shared" si="20"/>
        <v>0</v>
      </c>
      <c r="W48" s="370">
        <f t="shared" si="2"/>
        <v>0</v>
      </c>
      <c r="X48" s="247"/>
      <c r="Y48" s="248"/>
      <c r="Z48" s="120"/>
      <c r="AA48" s="368">
        <f t="shared" si="21"/>
        <v>0</v>
      </c>
      <c r="AB48" s="250"/>
      <c r="AC48" s="369">
        <f t="shared" si="22"/>
        <v>0</v>
      </c>
      <c r="AD48" s="370">
        <f t="shared" si="3"/>
        <v>0</v>
      </c>
      <c r="AE48" s="247"/>
      <c r="AF48" s="341"/>
      <c r="AG48" s="249"/>
      <c r="AH48" s="368">
        <f t="shared" si="23"/>
        <v>0</v>
      </c>
      <c r="AI48" s="342"/>
      <c r="AJ48" s="369">
        <f t="shared" si="24"/>
        <v>0</v>
      </c>
      <c r="AK48" s="370">
        <f t="shared" si="4"/>
        <v>0</v>
      </c>
      <c r="AL48" s="125"/>
      <c r="AM48" s="248"/>
      <c r="AN48" s="249"/>
      <c r="AO48" s="368">
        <f t="shared" si="25"/>
        <v>0</v>
      </c>
      <c r="AP48" s="250"/>
      <c r="AQ48" s="369">
        <f t="shared" si="26"/>
        <v>0</v>
      </c>
      <c r="AR48" s="370">
        <f t="shared" si="5"/>
        <v>0</v>
      </c>
      <c r="AS48" s="247"/>
      <c r="AT48" s="248"/>
      <c r="AU48" s="249"/>
      <c r="AV48" s="368">
        <f t="shared" si="6"/>
        <v>0</v>
      </c>
      <c r="AW48" s="250"/>
      <c r="AX48" s="369">
        <f t="shared" si="27"/>
        <v>0</v>
      </c>
      <c r="AY48" s="370">
        <f t="shared" si="7"/>
        <v>0</v>
      </c>
      <c r="AZ48" s="247"/>
      <c r="BA48" s="248"/>
      <c r="BB48" s="249"/>
      <c r="BC48" s="368">
        <f t="shared" si="8"/>
        <v>0</v>
      </c>
      <c r="BD48" s="250"/>
      <c r="BE48" s="369">
        <f t="shared" si="28"/>
        <v>0</v>
      </c>
      <c r="BF48" s="370">
        <f t="shared" si="9"/>
        <v>0</v>
      </c>
      <c r="BG48" s="247"/>
      <c r="BH48" s="248"/>
      <c r="BI48" s="378"/>
      <c r="BJ48" s="368">
        <f t="shared" si="10"/>
        <v>0</v>
      </c>
      <c r="BK48" s="250"/>
      <c r="BL48" s="369">
        <f t="shared" si="29"/>
        <v>0</v>
      </c>
      <c r="BM48" s="370">
        <f t="shared" si="11"/>
        <v>0</v>
      </c>
      <c r="BN48" s="247"/>
      <c r="BO48" s="248"/>
      <c r="BP48" s="249"/>
      <c r="BQ48" s="368">
        <f t="shared" si="12"/>
        <v>0</v>
      </c>
      <c r="BR48" s="250"/>
      <c r="BS48" s="369">
        <f t="shared" si="30"/>
        <v>0</v>
      </c>
      <c r="BT48" s="561">
        <f t="shared" si="13"/>
        <v>0</v>
      </c>
      <c r="BU48" s="382">
        <f t="shared" si="31"/>
        <v>0</v>
      </c>
      <c r="BV48" s="371">
        <f t="shared" si="31"/>
        <v>0</v>
      </c>
      <c r="BW48" s="370">
        <f t="shared" si="31"/>
        <v>0</v>
      </c>
      <c r="BX48" s="238"/>
      <c r="BY48" s="238"/>
      <c r="BZ48" s="238"/>
      <c r="CA48" s="238"/>
      <c r="CB48" s="238"/>
      <c r="CC48" s="238"/>
      <c r="CD48" s="238"/>
      <c r="CE48" s="238"/>
      <c r="CF48" s="238"/>
      <c r="CG48" s="238"/>
      <c r="CH48" s="238"/>
      <c r="CI48" s="238"/>
      <c r="CJ48" s="238"/>
      <c r="CK48" s="238"/>
      <c r="CL48" s="238"/>
      <c r="CM48" s="238"/>
      <c r="CN48" s="238"/>
      <c r="CO48" s="238"/>
      <c r="CP48" s="238"/>
      <c r="CQ48" s="238"/>
      <c r="CR48" s="238"/>
      <c r="CS48" s="238"/>
      <c r="CT48" s="238"/>
      <c r="CU48" s="238"/>
      <c r="CV48" s="238"/>
      <c r="CW48" s="238"/>
      <c r="CX48" s="238"/>
      <c r="CY48" s="238"/>
      <c r="CZ48" s="238"/>
      <c r="DA48" s="238"/>
      <c r="DB48" s="238"/>
      <c r="DC48" s="238"/>
      <c r="DD48" s="238"/>
      <c r="DE48" s="238"/>
      <c r="DF48" s="238"/>
      <c r="DG48" s="238"/>
      <c r="DH48" s="238"/>
    </row>
    <row r="49" spans="1:112" ht="20.149999999999999" customHeight="1">
      <c r="A49" s="1173"/>
      <c r="B49" s="1049"/>
      <c r="C49" s="247"/>
      <c r="D49" s="248"/>
      <c r="E49" s="249"/>
      <c r="F49" s="368">
        <f t="shared" si="15"/>
        <v>0</v>
      </c>
      <c r="G49" s="250"/>
      <c r="H49" s="369">
        <f t="shared" si="16"/>
        <v>0</v>
      </c>
      <c r="I49" s="370">
        <f t="shared" si="17"/>
        <v>0</v>
      </c>
      <c r="J49" s="247"/>
      <c r="K49" s="341"/>
      <c r="L49" s="249"/>
      <c r="M49" s="368">
        <f t="shared" si="0"/>
        <v>0</v>
      </c>
      <c r="N49" s="342"/>
      <c r="O49" s="369">
        <f t="shared" si="18"/>
        <v>0</v>
      </c>
      <c r="P49" s="370">
        <f t="shared" si="1"/>
        <v>0</v>
      </c>
      <c r="Q49" s="125"/>
      <c r="R49" s="248"/>
      <c r="S49" s="249"/>
      <c r="T49" s="368">
        <f t="shared" si="19"/>
        <v>0</v>
      </c>
      <c r="U49" s="250"/>
      <c r="V49" s="369">
        <f t="shared" si="20"/>
        <v>0</v>
      </c>
      <c r="W49" s="370">
        <f t="shared" si="2"/>
        <v>0</v>
      </c>
      <c r="X49" s="247"/>
      <c r="Y49" s="248"/>
      <c r="Z49" s="120"/>
      <c r="AA49" s="368">
        <f t="shared" si="21"/>
        <v>0</v>
      </c>
      <c r="AB49" s="250"/>
      <c r="AC49" s="369">
        <f t="shared" si="22"/>
        <v>0</v>
      </c>
      <c r="AD49" s="370">
        <f t="shared" si="3"/>
        <v>0</v>
      </c>
      <c r="AE49" s="247"/>
      <c r="AF49" s="341"/>
      <c r="AG49" s="249"/>
      <c r="AH49" s="368">
        <f t="shared" si="23"/>
        <v>0</v>
      </c>
      <c r="AI49" s="342"/>
      <c r="AJ49" s="369">
        <f t="shared" si="24"/>
        <v>0</v>
      </c>
      <c r="AK49" s="370">
        <f t="shared" si="4"/>
        <v>0</v>
      </c>
      <c r="AL49" s="125"/>
      <c r="AM49" s="248"/>
      <c r="AN49" s="249"/>
      <c r="AO49" s="368">
        <f t="shared" si="25"/>
        <v>0</v>
      </c>
      <c r="AP49" s="250"/>
      <c r="AQ49" s="369">
        <f t="shared" si="26"/>
        <v>0</v>
      </c>
      <c r="AR49" s="370">
        <f t="shared" si="5"/>
        <v>0</v>
      </c>
      <c r="AS49" s="247"/>
      <c r="AT49" s="248"/>
      <c r="AU49" s="249"/>
      <c r="AV49" s="368">
        <f t="shared" si="6"/>
        <v>0</v>
      </c>
      <c r="AW49" s="250"/>
      <c r="AX49" s="369">
        <f t="shared" si="27"/>
        <v>0</v>
      </c>
      <c r="AY49" s="370">
        <f t="shared" si="7"/>
        <v>0</v>
      </c>
      <c r="AZ49" s="247"/>
      <c r="BA49" s="248"/>
      <c r="BB49" s="249"/>
      <c r="BC49" s="368">
        <f t="shared" si="8"/>
        <v>0</v>
      </c>
      <c r="BD49" s="250"/>
      <c r="BE49" s="369">
        <f t="shared" si="28"/>
        <v>0</v>
      </c>
      <c r="BF49" s="370">
        <f t="shared" si="9"/>
        <v>0</v>
      </c>
      <c r="BG49" s="247"/>
      <c r="BH49" s="248"/>
      <c r="BI49" s="378"/>
      <c r="BJ49" s="368">
        <f t="shared" si="10"/>
        <v>0</v>
      </c>
      <c r="BK49" s="250"/>
      <c r="BL49" s="369">
        <f t="shared" si="29"/>
        <v>0</v>
      </c>
      <c r="BM49" s="370">
        <f t="shared" si="11"/>
        <v>0</v>
      </c>
      <c r="BN49" s="247"/>
      <c r="BO49" s="248"/>
      <c r="BP49" s="249"/>
      <c r="BQ49" s="368">
        <f t="shared" si="12"/>
        <v>0</v>
      </c>
      <c r="BR49" s="250"/>
      <c r="BS49" s="369">
        <f t="shared" si="30"/>
        <v>0</v>
      </c>
      <c r="BT49" s="561">
        <f t="shared" si="13"/>
        <v>0</v>
      </c>
      <c r="BU49" s="382">
        <f t="shared" si="31"/>
        <v>0</v>
      </c>
      <c r="BV49" s="371">
        <f t="shared" si="31"/>
        <v>0</v>
      </c>
      <c r="BW49" s="370">
        <f t="shared" si="31"/>
        <v>0</v>
      </c>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row>
    <row r="50" spans="1:112" ht="20.149999999999999" customHeight="1">
      <c r="A50" s="1173"/>
      <c r="B50" s="1049"/>
      <c r="C50" s="247"/>
      <c r="D50" s="248"/>
      <c r="E50" s="249"/>
      <c r="F50" s="368">
        <f t="shared" si="15"/>
        <v>0</v>
      </c>
      <c r="G50" s="250"/>
      <c r="H50" s="369">
        <f t="shared" si="16"/>
        <v>0</v>
      </c>
      <c r="I50" s="370">
        <f t="shared" si="17"/>
        <v>0</v>
      </c>
      <c r="J50" s="247"/>
      <c r="K50" s="341"/>
      <c r="L50" s="249"/>
      <c r="M50" s="368">
        <f t="shared" si="0"/>
        <v>0</v>
      </c>
      <c r="N50" s="342"/>
      <c r="O50" s="369">
        <f t="shared" si="18"/>
        <v>0</v>
      </c>
      <c r="P50" s="370">
        <f t="shared" si="1"/>
        <v>0</v>
      </c>
      <c r="Q50" s="125"/>
      <c r="R50" s="248"/>
      <c r="S50" s="249"/>
      <c r="T50" s="368">
        <f t="shared" si="19"/>
        <v>0</v>
      </c>
      <c r="U50" s="250"/>
      <c r="V50" s="369">
        <f t="shared" si="20"/>
        <v>0</v>
      </c>
      <c r="W50" s="370">
        <f t="shared" si="2"/>
        <v>0</v>
      </c>
      <c r="X50" s="247"/>
      <c r="Y50" s="248"/>
      <c r="Z50" s="120"/>
      <c r="AA50" s="368">
        <f t="shared" si="21"/>
        <v>0</v>
      </c>
      <c r="AB50" s="250"/>
      <c r="AC50" s="369">
        <f t="shared" si="22"/>
        <v>0</v>
      </c>
      <c r="AD50" s="370">
        <f t="shared" si="3"/>
        <v>0</v>
      </c>
      <c r="AE50" s="247"/>
      <c r="AF50" s="341"/>
      <c r="AG50" s="249"/>
      <c r="AH50" s="368">
        <f t="shared" si="23"/>
        <v>0</v>
      </c>
      <c r="AI50" s="342"/>
      <c r="AJ50" s="369">
        <f t="shared" si="24"/>
        <v>0</v>
      </c>
      <c r="AK50" s="370">
        <f t="shared" si="4"/>
        <v>0</v>
      </c>
      <c r="AL50" s="125"/>
      <c r="AM50" s="248"/>
      <c r="AN50" s="249"/>
      <c r="AO50" s="368">
        <f t="shared" si="25"/>
        <v>0</v>
      </c>
      <c r="AP50" s="250"/>
      <c r="AQ50" s="369">
        <f t="shared" si="26"/>
        <v>0</v>
      </c>
      <c r="AR50" s="370">
        <f t="shared" si="5"/>
        <v>0</v>
      </c>
      <c r="AS50" s="247"/>
      <c r="AT50" s="248"/>
      <c r="AU50" s="249"/>
      <c r="AV50" s="368">
        <f t="shared" si="6"/>
        <v>0</v>
      </c>
      <c r="AW50" s="250"/>
      <c r="AX50" s="369">
        <f t="shared" si="27"/>
        <v>0</v>
      </c>
      <c r="AY50" s="370">
        <f t="shared" si="7"/>
        <v>0</v>
      </c>
      <c r="AZ50" s="247"/>
      <c r="BA50" s="248"/>
      <c r="BB50" s="249"/>
      <c r="BC50" s="368">
        <f t="shared" si="8"/>
        <v>0</v>
      </c>
      <c r="BD50" s="250"/>
      <c r="BE50" s="369">
        <f t="shared" si="28"/>
        <v>0</v>
      </c>
      <c r="BF50" s="370">
        <f t="shared" si="9"/>
        <v>0</v>
      </c>
      <c r="BG50" s="247"/>
      <c r="BH50" s="248"/>
      <c r="BI50" s="378"/>
      <c r="BJ50" s="368">
        <f t="shared" si="10"/>
        <v>0</v>
      </c>
      <c r="BK50" s="250"/>
      <c r="BL50" s="369">
        <f t="shared" si="29"/>
        <v>0</v>
      </c>
      <c r="BM50" s="370">
        <f t="shared" si="11"/>
        <v>0</v>
      </c>
      <c r="BN50" s="247"/>
      <c r="BO50" s="248"/>
      <c r="BP50" s="249"/>
      <c r="BQ50" s="368">
        <f t="shared" si="12"/>
        <v>0</v>
      </c>
      <c r="BR50" s="250"/>
      <c r="BS50" s="369">
        <f t="shared" si="30"/>
        <v>0</v>
      </c>
      <c r="BT50" s="561">
        <f t="shared" si="13"/>
        <v>0</v>
      </c>
      <c r="BU50" s="382">
        <f t="shared" si="31"/>
        <v>0</v>
      </c>
      <c r="BV50" s="371">
        <f t="shared" si="31"/>
        <v>0</v>
      </c>
      <c r="BW50" s="370">
        <f t="shared" si="31"/>
        <v>0</v>
      </c>
      <c r="BX50" s="238"/>
      <c r="BY50" s="238"/>
      <c r="BZ50" s="238"/>
      <c r="CA50" s="238"/>
      <c r="CB50" s="238"/>
      <c r="CC50" s="238"/>
      <c r="CD50" s="238"/>
      <c r="CE50" s="238"/>
      <c r="CF50" s="238"/>
      <c r="CG50" s="238"/>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row>
    <row r="51" spans="1:112" ht="20.149999999999999" customHeight="1">
      <c r="A51" s="1173"/>
      <c r="B51" s="1049"/>
      <c r="C51" s="247"/>
      <c r="D51" s="248"/>
      <c r="E51" s="249"/>
      <c r="F51" s="368">
        <f t="shared" si="15"/>
        <v>0</v>
      </c>
      <c r="G51" s="250"/>
      <c r="H51" s="369">
        <f t="shared" si="16"/>
        <v>0</v>
      </c>
      <c r="I51" s="370">
        <f t="shared" si="17"/>
        <v>0</v>
      </c>
      <c r="J51" s="247"/>
      <c r="K51" s="341"/>
      <c r="L51" s="249"/>
      <c r="M51" s="368">
        <f t="shared" si="0"/>
        <v>0</v>
      </c>
      <c r="N51" s="342"/>
      <c r="O51" s="369">
        <f t="shared" si="18"/>
        <v>0</v>
      </c>
      <c r="P51" s="370">
        <f t="shared" si="1"/>
        <v>0</v>
      </c>
      <c r="Q51" s="125"/>
      <c r="R51" s="248"/>
      <c r="S51" s="249"/>
      <c r="T51" s="368">
        <f t="shared" si="19"/>
        <v>0</v>
      </c>
      <c r="U51" s="250"/>
      <c r="V51" s="369">
        <f t="shared" si="20"/>
        <v>0</v>
      </c>
      <c r="W51" s="370">
        <f t="shared" si="2"/>
        <v>0</v>
      </c>
      <c r="X51" s="247"/>
      <c r="Y51" s="248"/>
      <c r="Z51" s="120"/>
      <c r="AA51" s="368">
        <f t="shared" si="21"/>
        <v>0</v>
      </c>
      <c r="AB51" s="250"/>
      <c r="AC51" s="369">
        <f t="shared" si="22"/>
        <v>0</v>
      </c>
      <c r="AD51" s="370">
        <f t="shared" si="3"/>
        <v>0</v>
      </c>
      <c r="AE51" s="247"/>
      <c r="AF51" s="341"/>
      <c r="AG51" s="249"/>
      <c r="AH51" s="368">
        <f t="shared" si="23"/>
        <v>0</v>
      </c>
      <c r="AI51" s="342"/>
      <c r="AJ51" s="369">
        <f t="shared" si="24"/>
        <v>0</v>
      </c>
      <c r="AK51" s="370">
        <f t="shared" si="4"/>
        <v>0</v>
      </c>
      <c r="AL51" s="125"/>
      <c r="AM51" s="248"/>
      <c r="AN51" s="249"/>
      <c r="AO51" s="368">
        <f t="shared" si="25"/>
        <v>0</v>
      </c>
      <c r="AP51" s="250"/>
      <c r="AQ51" s="369">
        <f t="shared" si="26"/>
        <v>0</v>
      </c>
      <c r="AR51" s="370">
        <f t="shared" si="5"/>
        <v>0</v>
      </c>
      <c r="AS51" s="247"/>
      <c r="AT51" s="248"/>
      <c r="AU51" s="249"/>
      <c r="AV51" s="368">
        <f t="shared" si="6"/>
        <v>0</v>
      </c>
      <c r="AW51" s="250"/>
      <c r="AX51" s="369">
        <f t="shared" si="27"/>
        <v>0</v>
      </c>
      <c r="AY51" s="370">
        <f t="shared" si="7"/>
        <v>0</v>
      </c>
      <c r="AZ51" s="247"/>
      <c r="BA51" s="248"/>
      <c r="BB51" s="249"/>
      <c r="BC51" s="368">
        <f t="shared" si="8"/>
        <v>0</v>
      </c>
      <c r="BD51" s="250"/>
      <c r="BE51" s="369">
        <f t="shared" si="28"/>
        <v>0</v>
      </c>
      <c r="BF51" s="370">
        <f t="shared" si="9"/>
        <v>0</v>
      </c>
      <c r="BG51" s="247"/>
      <c r="BH51" s="248"/>
      <c r="BI51" s="378"/>
      <c r="BJ51" s="368">
        <f t="shared" si="10"/>
        <v>0</v>
      </c>
      <c r="BK51" s="250"/>
      <c r="BL51" s="369">
        <f t="shared" si="29"/>
        <v>0</v>
      </c>
      <c r="BM51" s="370">
        <f t="shared" si="11"/>
        <v>0</v>
      </c>
      <c r="BN51" s="247"/>
      <c r="BO51" s="248"/>
      <c r="BP51" s="249"/>
      <c r="BQ51" s="368">
        <f t="shared" si="12"/>
        <v>0</v>
      </c>
      <c r="BR51" s="250"/>
      <c r="BS51" s="369">
        <f t="shared" si="30"/>
        <v>0</v>
      </c>
      <c r="BT51" s="561">
        <f t="shared" si="13"/>
        <v>0</v>
      </c>
      <c r="BU51" s="382">
        <f t="shared" si="31"/>
        <v>0</v>
      </c>
      <c r="BV51" s="371">
        <f t="shared" si="31"/>
        <v>0</v>
      </c>
      <c r="BW51" s="370">
        <f t="shared" si="31"/>
        <v>0</v>
      </c>
      <c r="BX51" s="238"/>
      <c r="BY51" s="238"/>
      <c r="BZ51" s="238"/>
      <c r="CA51" s="238"/>
      <c r="CB51" s="238"/>
      <c r="CC51" s="238"/>
      <c r="CD51" s="238"/>
      <c r="CE51" s="238"/>
      <c r="CF51" s="238"/>
      <c r="CG51" s="238"/>
      <c r="CH51" s="238"/>
      <c r="CI51" s="238"/>
      <c r="CJ51" s="238"/>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row>
    <row r="52" spans="1:112" ht="20.149999999999999" customHeight="1">
      <c r="A52" s="1173"/>
      <c r="B52" s="1049"/>
      <c r="C52" s="247"/>
      <c r="D52" s="248"/>
      <c r="E52" s="249"/>
      <c r="F52" s="368">
        <f t="shared" si="15"/>
        <v>0</v>
      </c>
      <c r="G52" s="250"/>
      <c r="H52" s="369">
        <f t="shared" si="16"/>
        <v>0</v>
      </c>
      <c r="I52" s="370">
        <f t="shared" si="17"/>
        <v>0</v>
      </c>
      <c r="J52" s="247"/>
      <c r="K52" s="341"/>
      <c r="L52" s="249"/>
      <c r="M52" s="368">
        <f t="shared" si="0"/>
        <v>0</v>
      </c>
      <c r="N52" s="342"/>
      <c r="O52" s="369">
        <f t="shared" si="18"/>
        <v>0</v>
      </c>
      <c r="P52" s="370">
        <f t="shared" si="1"/>
        <v>0</v>
      </c>
      <c r="Q52" s="125"/>
      <c r="R52" s="248"/>
      <c r="S52" s="249"/>
      <c r="T52" s="368">
        <f t="shared" si="19"/>
        <v>0</v>
      </c>
      <c r="U52" s="250"/>
      <c r="V52" s="369">
        <f t="shared" si="20"/>
        <v>0</v>
      </c>
      <c r="W52" s="370">
        <f t="shared" si="2"/>
        <v>0</v>
      </c>
      <c r="X52" s="247"/>
      <c r="Y52" s="248"/>
      <c r="Z52" s="120"/>
      <c r="AA52" s="368">
        <f t="shared" si="21"/>
        <v>0</v>
      </c>
      <c r="AB52" s="250"/>
      <c r="AC52" s="369">
        <f t="shared" si="22"/>
        <v>0</v>
      </c>
      <c r="AD52" s="370">
        <f t="shared" si="3"/>
        <v>0</v>
      </c>
      <c r="AE52" s="247"/>
      <c r="AF52" s="341"/>
      <c r="AG52" s="249"/>
      <c r="AH52" s="368">
        <f t="shared" si="23"/>
        <v>0</v>
      </c>
      <c r="AI52" s="342"/>
      <c r="AJ52" s="369">
        <f t="shared" si="24"/>
        <v>0</v>
      </c>
      <c r="AK52" s="370">
        <f t="shared" si="4"/>
        <v>0</v>
      </c>
      <c r="AL52" s="125"/>
      <c r="AM52" s="248"/>
      <c r="AN52" s="249"/>
      <c r="AO52" s="368">
        <f t="shared" si="25"/>
        <v>0</v>
      </c>
      <c r="AP52" s="250"/>
      <c r="AQ52" s="369">
        <f t="shared" si="26"/>
        <v>0</v>
      </c>
      <c r="AR52" s="370">
        <f t="shared" si="5"/>
        <v>0</v>
      </c>
      <c r="AS52" s="247"/>
      <c r="AT52" s="248"/>
      <c r="AU52" s="249"/>
      <c r="AV52" s="368">
        <f t="shared" si="6"/>
        <v>0</v>
      </c>
      <c r="AW52" s="250"/>
      <c r="AX52" s="369">
        <f t="shared" si="27"/>
        <v>0</v>
      </c>
      <c r="AY52" s="370">
        <f t="shared" si="7"/>
        <v>0</v>
      </c>
      <c r="AZ52" s="247"/>
      <c r="BA52" s="248"/>
      <c r="BB52" s="249"/>
      <c r="BC52" s="368">
        <f t="shared" si="8"/>
        <v>0</v>
      </c>
      <c r="BD52" s="250"/>
      <c r="BE52" s="369">
        <f t="shared" si="28"/>
        <v>0</v>
      </c>
      <c r="BF52" s="370">
        <f t="shared" si="9"/>
        <v>0</v>
      </c>
      <c r="BG52" s="247"/>
      <c r="BH52" s="248"/>
      <c r="BI52" s="378"/>
      <c r="BJ52" s="368">
        <f t="shared" si="10"/>
        <v>0</v>
      </c>
      <c r="BK52" s="250"/>
      <c r="BL52" s="369">
        <f t="shared" si="29"/>
        <v>0</v>
      </c>
      <c r="BM52" s="370">
        <f t="shared" si="11"/>
        <v>0</v>
      </c>
      <c r="BN52" s="247"/>
      <c r="BO52" s="248"/>
      <c r="BP52" s="249"/>
      <c r="BQ52" s="368">
        <f t="shared" si="12"/>
        <v>0</v>
      </c>
      <c r="BR52" s="250"/>
      <c r="BS52" s="369">
        <f t="shared" si="30"/>
        <v>0</v>
      </c>
      <c r="BT52" s="561">
        <f t="shared" si="13"/>
        <v>0</v>
      </c>
      <c r="BU52" s="382">
        <f t="shared" si="31"/>
        <v>0</v>
      </c>
      <c r="BV52" s="371">
        <f t="shared" si="31"/>
        <v>0</v>
      </c>
      <c r="BW52" s="370">
        <f t="shared" si="31"/>
        <v>0</v>
      </c>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row>
    <row r="53" spans="1:112" ht="20.149999999999999" customHeight="1">
      <c r="A53" s="1173"/>
      <c r="B53" s="1049"/>
      <c r="C53" s="247"/>
      <c r="D53" s="248"/>
      <c r="E53" s="249"/>
      <c r="F53" s="368">
        <f t="shared" si="15"/>
        <v>0</v>
      </c>
      <c r="G53" s="250"/>
      <c r="H53" s="369">
        <f t="shared" si="16"/>
        <v>0</v>
      </c>
      <c r="I53" s="370">
        <f t="shared" si="17"/>
        <v>0</v>
      </c>
      <c r="J53" s="247"/>
      <c r="K53" s="341"/>
      <c r="L53" s="249"/>
      <c r="M53" s="368">
        <f t="shared" si="0"/>
        <v>0</v>
      </c>
      <c r="N53" s="342"/>
      <c r="O53" s="369">
        <f t="shared" si="18"/>
        <v>0</v>
      </c>
      <c r="P53" s="370">
        <f t="shared" si="1"/>
        <v>0</v>
      </c>
      <c r="Q53" s="125"/>
      <c r="R53" s="248"/>
      <c r="S53" s="249"/>
      <c r="T53" s="368">
        <f t="shared" si="19"/>
        <v>0</v>
      </c>
      <c r="U53" s="250"/>
      <c r="V53" s="369">
        <f t="shared" si="20"/>
        <v>0</v>
      </c>
      <c r="W53" s="370">
        <f t="shared" si="2"/>
        <v>0</v>
      </c>
      <c r="X53" s="247"/>
      <c r="Y53" s="248"/>
      <c r="Z53" s="120"/>
      <c r="AA53" s="368">
        <f t="shared" si="21"/>
        <v>0</v>
      </c>
      <c r="AB53" s="250"/>
      <c r="AC53" s="369">
        <f t="shared" si="22"/>
        <v>0</v>
      </c>
      <c r="AD53" s="370">
        <f t="shared" si="3"/>
        <v>0</v>
      </c>
      <c r="AE53" s="247"/>
      <c r="AF53" s="341"/>
      <c r="AG53" s="249"/>
      <c r="AH53" s="368">
        <f t="shared" si="23"/>
        <v>0</v>
      </c>
      <c r="AI53" s="342"/>
      <c r="AJ53" s="369">
        <f t="shared" si="24"/>
        <v>0</v>
      </c>
      <c r="AK53" s="370">
        <f t="shared" si="4"/>
        <v>0</v>
      </c>
      <c r="AL53" s="125"/>
      <c r="AM53" s="248"/>
      <c r="AN53" s="249"/>
      <c r="AO53" s="368">
        <f t="shared" si="25"/>
        <v>0</v>
      </c>
      <c r="AP53" s="250"/>
      <c r="AQ53" s="369">
        <f t="shared" si="26"/>
        <v>0</v>
      </c>
      <c r="AR53" s="370">
        <f t="shared" si="5"/>
        <v>0</v>
      </c>
      <c r="AS53" s="247"/>
      <c r="AT53" s="248"/>
      <c r="AU53" s="249"/>
      <c r="AV53" s="368">
        <f t="shared" si="6"/>
        <v>0</v>
      </c>
      <c r="AW53" s="250"/>
      <c r="AX53" s="369">
        <f t="shared" si="27"/>
        <v>0</v>
      </c>
      <c r="AY53" s="370">
        <f t="shared" si="7"/>
        <v>0</v>
      </c>
      <c r="AZ53" s="247"/>
      <c r="BA53" s="248"/>
      <c r="BB53" s="249"/>
      <c r="BC53" s="368">
        <f t="shared" si="8"/>
        <v>0</v>
      </c>
      <c r="BD53" s="250"/>
      <c r="BE53" s="369">
        <f t="shared" si="28"/>
        <v>0</v>
      </c>
      <c r="BF53" s="370">
        <f t="shared" si="9"/>
        <v>0</v>
      </c>
      <c r="BG53" s="247"/>
      <c r="BH53" s="248"/>
      <c r="BI53" s="378"/>
      <c r="BJ53" s="368">
        <f t="shared" si="10"/>
        <v>0</v>
      </c>
      <c r="BK53" s="250"/>
      <c r="BL53" s="369">
        <f t="shared" si="29"/>
        <v>0</v>
      </c>
      <c r="BM53" s="370">
        <f t="shared" si="11"/>
        <v>0</v>
      </c>
      <c r="BN53" s="247"/>
      <c r="BO53" s="248"/>
      <c r="BP53" s="249"/>
      <c r="BQ53" s="368">
        <f t="shared" si="12"/>
        <v>0</v>
      </c>
      <c r="BR53" s="250"/>
      <c r="BS53" s="369">
        <f t="shared" si="30"/>
        <v>0</v>
      </c>
      <c r="BT53" s="561">
        <f t="shared" si="13"/>
        <v>0</v>
      </c>
      <c r="BU53" s="382">
        <f t="shared" si="31"/>
        <v>0</v>
      </c>
      <c r="BV53" s="371">
        <f t="shared" si="31"/>
        <v>0</v>
      </c>
      <c r="BW53" s="370">
        <f t="shared" si="31"/>
        <v>0</v>
      </c>
      <c r="BX53" s="238"/>
      <c r="BY53" s="238"/>
      <c r="BZ53" s="238"/>
      <c r="CA53" s="238"/>
      <c r="CB53" s="238"/>
      <c r="CC53" s="238"/>
      <c r="CD53" s="238"/>
      <c r="CE53" s="238"/>
      <c r="CF53" s="238"/>
      <c r="CG53" s="238"/>
      <c r="CH53" s="238"/>
      <c r="CI53" s="238"/>
      <c r="CJ53" s="238"/>
      <c r="CK53" s="238"/>
      <c r="CL53" s="238"/>
      <c r="CM53" s="238"/>
      <c r="CN53" s="238"/>
      <c r="CO53" s="238"/>
      <c r="CP53" s="238"/>
      <c r="CQ53" s="238"/>
      <c r="CR53" s="238"/>
      <c r="CS53" s="238"/>
      <c r="CT53" s="238"/>
      <c r="CU53" s="238"/>
      <c r="CV53" s="238"/>
      <c r="CW53" s="238"/>
      <c r="CX53" s="238"/>
      <c r="CY53" s="238"/>
      <c r="CZ53" s="238"/>
      <c r="DA53" s="238"/>
      <c r="DB53" s="238"/>
      <c r="DC53" s="238"/>
      <c r="DD53" s="238"/>
      <c r="DE53" s="238"/>
      <c r="DF53" s="238"/>
      <c r="DG53" s="238"/>
      <c r="DH53" s="238"/>
    </row>
    <row r="54" spans="1:112" ht="20.149999999999999" customHeight="1">
      <c r="A54" s="1173"/>
      <c r="B54" s="1049"/>
      <c r="C54" s="247"/>
      <c r="D54" s="248"/>
      <c r="E54" s="249"/>
      <c r="F54" s="368">
        <f t="shared" si="15"/>
        <v>0</v>
      </c>
      <c r="G54" s="250"/>
      <c r="H54" s="369">
        <f t="shared" si="16"/>
        <v>0</v>
      </c>
      <c r="I54" s="370">
        <f t="shared" si="17"/>
        <v>0</v>
      </c>
      <c r="J54" s="247"/>
      <c r="K54" s="341"/>
      <c r="L54" s="249"/>
      <c r="M54" s="368">
        <f t="shared" si="0"/>
        <v>0</v>
      </c>
      <c r="N54" s="342"/>
      <c r="O54" s="369">
        <f t="shared" si="18"/>
        <v>0</v>
      </c>
      <c r="P54" s="370">
        <f t="shared" si="1"/>
        <v>0</v>
      </c>
      <c r="Q54" s="125"/>
      <c r="R54" s="248"/>
      <c r="S54" s="249"/>
      <c r="T54" s="368">
        <f t="shared" si="19"/>
        <v>0</v>
      </c>
      <c r="U54" s="250"/>
      <c r="V54" s="369">
        <f t="shared" si="20"/>
        <v>0</v>
      </c>
      <c r="W54" s="370">
        <f t="shared" si="2"/>
        <v>0</v>
      </c>
      <c r="X54" s="247"/>
      <c r="Y54" s="248"/>
      <c r="Z54" s="120"/>
      <c r="AA54" s="368">
        <f t="shared" si="21"/>
        <v>0</v>
      </c>
      <c r="AB54" s="250"/>
      <c r="AC54" s="369">
        <f t="shared" si="22"/>
        <v>0</v>
      </c>
      <c r="AD54" s="370">
        <f t="shared" si="3"/>
        <v>0</v>
      </c>
      <c r="AE54" s="247"/>
      <c r="AF54" s="341"/>
      <c r="AG54" s="249"/>
      <c r="AH54" s="368">
        <f t="shared" si="23"/>
        <v>0</v>
      </c>
      <c r="AI54" s="342"/>
      <c r="AJ54" s="369">
        <f t="shared" si="24"/>
        <v>0</v>
      </c>
      <c r="AK54" s="370">
        <f t="shared" si="4"/>
        <v>0</v>
      </c>
      <c r="AL54" s="125"/>
      <c r="AM54" s="248"/>
      <c r="AN54" s="249"/>
      <c r="AO54" s="368">
        <f t="shared" si="25"/>
        <v>0</v>
      </c>
      <c r="AP54" s="250"/>
      <c r="AQ54" s="369">
        <f t="shared" si="26"/>
        <v>0</v>
      </c>
      <c r="AR54" s="370">
        <f t="shared" si="5"/>
        <v>0</v>
      </c>
      <c r="AS54" s="247"/>
      <c r="AT54" s="248"/>
      <c r="AU54" s="249"/>
      <c r="AV54" s="368">
        <f t="shared" si="6"/>
        <v>0</v>
      </c>
      <c r="AW54" s="250"/>
      <c r="AX54" s="369">
        <f t="shared" si="27"/>
        <v>0</v>
      </c>
      <c r="AY54" s="370">
        <f t="shared" si="7"/>
        <v>0</v>
      </c>
      <c r="AZ54" s="247"/>
      <c r="BA54" s="248"/>
      <c r="BB54" s="249"/>
      <c r="BC54" s="368">
        <f t="shared" si="8"/>
        <v>0</v>
      </c>
      <c r="BD54" s="250"/>
      <c r="BE54" s="369">
        <f t="shared" si="28"/>
        <v>0</v>
      </c>
      <c r="BF54" s="370">
        <f t="shared" si="9"/>
        <v>0</v>
      </c>
      <c r="BG54" s="247"/>
      <c r="BH54" s="248"/>
      <c r="BI54" s="378"/>
      <c r="BJ54" s="368">
        <f t="shared" si="10"/>
        <v>0</v>
      </c>
      <c r="BK54" s="250"/>
      <c r="BL54" s="369">
        <f t="shared" si="29"/>
        <v>0</v>
      </c>
      <c r="BM54" s="370">
        <f t="shared" si="11"/>
        <v>0</v>
      </c>
      <c r="BN54" s="247"/>
      <c r="BO54" s="248"/>
      <c r="BP54" s="249"/>
      <c r="BQ54" s="368">
        <f t="shared" si="12"/>
        <v>0</v>
      </c>
      <c r="BR54" s="250"/>
      <c r="BS54" s="369">
        <f t="shared" si="30"/>
        <v>0</v>
      </c>
      <c r="BT54" s="561">
        <f t="shared" si="13"/>
        <v>0</v>
      </c>
      <c r="BU54" s="382">
        <f t="shared" si="31"/>
        <v>0</v>
      </c>
      <c r="BV54" s="371">
        <f t="shared" si="31"/>
        <v>0</v>
      </c>
      <c r="BW54" s="370">
        <f t="shared" si="31"/>
        <v>0</v>
      </c>
      <c r="BX54" s="238"/>
      <c r="BY54" s="238"/>
      <c r="BZ54" s="238"/>
      <c r="CA54" s="238"/>
      <c r="CB54" s="238"/>
      <c r="CC54" s="238"/>
      <c r="CD54" s="238"/>
      <c r="CE54" s="238"/>
      <c r="CF54" s="238"/>
      <c r="CG54" s="238"/>
      <c r="CH54" s="238"/>
      <c r="CI54" s="238"/>
      <c r="CJ54" s="238"/>
      <c r="CK54" s="238"/>
      <c r="CL54" s="238"/>
      <c r="CM54" s="238"/>
      <c r="CN54" s="238"/>
      <c r="CO54" s="238"/>
      <c r="CP54" s="238"/>
      <c r="CQ54" s="238"/>
      <c r="CR54" s="238"/>
      <c r="CS54" s="238"/>
      <c r="CT54" s="238"/>
      <c r="CU54" s="238"/>
      <c r="CV54" s="238"/>
      <c r="CW54" s="238"/>
      <c r="CX54" s="238"/>
      <c r="CY54" s="238"/>
      <c r="CZ54" s="238"/>
      <c r="DA54" s="238"/>
      <c r="DB54" s="238"/>
      <c r="DC54" s="238"/>
      <c r="DD54" s="238"/>
      <c r="DE54" s="238"/>
      <c r="DF54" s="238"/>
      <c r="DG54" s="238"/>
      <c r="DH54" s="238"/>
    </row>
    <row r="55" spans="1:112" ht="20.149999999999999" customHeight="1">
      <c r="A55" s="1173"/>
      <c r="B55" s="1049"/>
      <c r="C55" s="247"/>
      <c r="D55" s="248"/>
      <c r="E55" s="249"/>
      <c r="F55" s="368">
        <f t="shared" si="15"/>
        <v>0</v>
      </c>
      <c r="G55" s="342"/>
      <c r="H55" s="369">
        <f t="shared" si="16"/>
        <v>0</v>
      </c>
      <c r="I55" s="370">
        <f t="shared" si="17"/>
        <v>0</v>
      </c>
      <c r="J55" s="125"/>
      <c r="K55" s="341"/>
      <c r="L55" s="120"/>
      <c r="M55" s="368">
        <f t="shared" si="0"/>
        <v>0</v>
      </c>
      <c r="N55" s="342"/>
      <c r="O55" s="369">
        <f t="shared" si="18"/>
        <v>0</v>
      </c>
      <c r="P55" s="370">
        <f t="shared" si="1"/>
        <v>0</v>
      </c>
      <c r="Q55" s="125"/>
      <c r="R55" s="341"/>
      <c r="S55" s="120"/>
      <c r="T55" s="368">
        <f t="shared" si="19"/>
        <v>0</v>
      </c>
      <c r="U55" s="342"/>
      <c r="V55" s="369">
        <f t="shared" si="20"/>
        <v>0</v>
      </c>
      <c r="W55" s="370">
        <f t="shared" si="2"/>
        <v>0</v>
      </c>
      <c r="X55" s="125"/>
      <c r="Y55" s="341"/>
      <c r="Z55" s="120"/>
      <c r="AA55" s="368">
        <f t="shared" si="21"/>
        <v>0</v>
      </c>
      <c r="AB55" s="342"/>
      <c r="AC55" s="369">
        <f t="shared" si="22"/>
        <v>0</v>
      </c>
      <c r="AD55" s="370">
        <f t="shared" si="3"/>
        <v>0</v>
      </c>
      <c r="AE55" s="125"/>
      <c r="AF55" s="341"/>
      <c r="AG55" s="120"/>
      <c r="AH55" s="368">
        <f t="shared" si="23"/>
        <v>0</v>
      </c>
      <c r="AI55" s="342"/>
      <c r="AJ55" s="369">
        <f t="shared" si="24"/>
        <v>0</v>
      </c>
      <c r="AK55" s="370">
        <f t="shared" si="4"/>
        <v>0</v>
      </c>
      <c r="AL55" s="125"/>
      <c r="AM55" s="248"/>
      <c r="AN55" s="249"/>
      <c r="AO55" s="368">
        <f t="shared" si="25"/>
        <v>0</v>
      </c>
      <c r="AP55" s="250"/>
      <c r="AQ55" s="369">
        <f t="shared" si="26"/>
        <v>0</v>
      </c>
      <c r="AR55" s="370">
        <f t="shared" si="5"/>
        <v>0</v>
      </c>
      <c r="AS55" s="247"/>
      <c r="AT55" s="248"/>
      <c r="AU55" s="249"/>
      <c r="AV55" s="368">
        <f t="shared" si="6"/>
        <v>0</v>
      </c>
      <c r="AW55" s="250"/>
      <c r="AX55" s="369">
        <f t="shared" si="27"/>
        <v>0</v>
      </c>
      <c r="AY55" s="370">
        <f t="shared" si="7"/>
        <v>0</v>
      </c>
      <c r="AZ55" s="247"/>
      <c r="BA55" s="248"/>
      <c r="BB55" s="249"/>
      <c r="BC55" s="368">
        <f t="shared" si="8"/>
        <v>0</v>
      </c>
      <c r="BD55" s="250"/>
      <c r="BE55" s="369">
        <f t="shared" si="28"/>
        <v>0</v>
      </c>
      <c r="BF55" s="370">
        <f t="shared" si="9"/>
        <v>0</v>
      </c>
      <c r="BG55" s="247"/>
      <c r="BH55" s="248"/>
      <c r="BI55" s="378"/>
      <c r="BJ55" s="368">
        <f t="shared" si="10"/>
        <v>0</v>
      </c>
      <c r="BK55" s="250"/>
      <c r="BL55" s="369">
        <f t="shared" si="29"/>
        <v>0</v>
      </c>
      <c r="BM55" s="370">
        <f t="shared" si="11"/>
        <v>0</v>
      </c>
      <c r="BN55" s="247"/>
      <c r="BO55" s="248"/>
      <c r="BP55" s="249"/>
      <c r="BQ55" s="368">
        <f t="shared" si="12"/>
        <v>0</v>
      </c>
      <c r="BR55" s="250"/>
      <c r="BS55" s="369">
        <f t="shared" si="30"/>
        <v>0</v>
      </c>
      <c r="BT55" s="561">
        <f t="shared" si="13"/>
        <v>0</v>
      </c>
      <c r="BU55" s="382">
        <f t="shared" si="31"/>
        <v>0</v>
      </c>
      <c r="BV55" s="371">
        <f t="shared" si="31"/>
        <v>0</v>
      </c>
      <c r="BW55" s="370">
        <f t="shared" si="31"/>
        <v>0</v>
      </c>
      <c r="BX55" s="238"/>
      <c r="BY55" s="238"/>
      <c r="BZ55" s="238"/>
      <c r="CA55" s="238"/>
      <c r="CB55" s="238"/>
      <c r="CC55" s="238"/>
      <c r="CD55" s="238"/>
      <c r="CE55" s="238"/>
      <c r="CF55" s="238"/>
      <c r="CG55" s="238"/>
      <c r="CH55" s="238"/>
      <c r="CI55" s="238"/>
      <c r="CJ55" s="238"/>
      <c r="CK55" s="238"/>
      <c r="CL55" s="238"/>
      <c r="CM55" s="238"/>
      <c r="CN55" s="238"/>
      <c r="CO55" s="238"/>
      <c r="CP55" s="238"/>
      <c r="CQ55" s="238"/>
      <c r="CR55" s="238"/>
      <c r="CS55" s="238"/>
      <c r="CT55" s="238"/>
      <c r="CU55" s="238"/>
      <c r="CV55" s="238"/>
      <c r="CW55" s="238"/>
      <c r="CX55" s="238"/>
      <c r="CY55" s="238"/>
      <c r="CZ55" s="238"/>
      <c r="DA55" s="238"/>
      <c r="DB55" s="238"/>
      <c r="DC55" s="238"/>
      <c r="DD55" s="238"/>
      <c r="DE55" s="238"/>
      <c r="DF55" s="238"/>
      <c r="DG55" s="238"/>
      <c r="DH55" s="238"/>
    </row>
    <row r="56" spans="1:112" ht="20.149999999999999" customHeight="1">
      <c r="A56" s="1173"/>
      <c r="B56" s="1049"/>
      <c r="C56" s="247"/>
      <c r="D56" s="248"/>
      <c r="E56" s="249"/>
      <c r="F56" s="368">
        <f t="shared" si="15"/>
        <v>0</v>
      </c>
      <c r="G56" s="250"/>
      <c r="H56" s="369">
        <f t="shared" si="16"/>
        <v>0</v>
      </c>
      <c r="I56" s="370">
        <f t="shared" si="17"/>
        <v>0</v>
      </c>
      <c r="J56" s="247"/>
      <c r="K56" s="248"/>
      <c r="L56" s="249"/>
      <c r="M56" s="368">
        <f t="shared" si="0"/>
        <v>0</v>
      </c>
      <c r="N56" s="250"/>
      <c r="O56" s="369">
        <f t="shared" si="18"/>
        <v>0</v>
      </c>
      <c r="P56" s="370">
        <f t="shared" si="1"/>
        <v>0</v>
      </c>
      <c r="Q56" s="247"/>
      <c r="R56" s="248"/>
      <c r="S56" s="249"/>
      <c r="T56" s="368">
        <f t="shared" si="19"/>
        <v>0</v>
      </c>
      <c r="U56" s="250"/>
      <c r="V56" s="369">
        <f t="shared" si="20"/>
        <v>0</v>
      </c>
      <c r="W56" s="370">
        <f t="shared" si="2"/>
        <v>0</v>
      </c>
      <c r="X56" s="247"/>
      <c r="Y56" s="248"/>
      <c r="Z56" s="249"/>
      <c r="AA56" s="368">
        <f t="shared" si="21"/>
        <v>0</v>
      </c>
      <c r="AB56" s="250"/>
      <c r="AC56" s="369">
        <f t="shared" si="22"/>
        <v>0</v>
      </c>
      <c r="AD56" s="370">
        <f t="shared" si="3"/>
        <v>0</v>
      </c>
      <c r="AE56" s="247"/>
      <c r="AF56" s="248"/>
      <c r="AG56" s="249"/>
      <c r="AH56" s="368">
        <f t="shared" si="23"/>
        <v>0</v>
      </c>
      <c r="AI56" s="250"/>
      <c r="AJ56" s="369">
        <f t="shared" si="24"/>
        <v>0</v>
      </c>
      <c r="AK56" s="370">
        <f t="shared" si="4"/>
        <v>0</v>
      </c>
      <c r="AL56" s="247"/>
      <c r="AM56" s="248"/>
      <c r="AN56" s="249"/>
      <c r="AO56" s="368">
        <f t="shared" si="25"/>
        <v>0</v>
      </c>
      <c r="AP56" s="250"/>
      <c r="AQ56" s="369">
        <f t="shared" si="26"/>
        <v>0</v>
      </c>
      <c r="AR56" s="370">
        <f t="shared" si="5"/>
        <v>0</v>
      </c>
      <c r="AS56" s="247"/>
      <c r="AT56" s="248"/>
      <c r="AU56" s="249"/>
      <c r="AV56" s="368">
        <f t="shared" si="6"/>
        <v>0</v>
      </c>
      <c r="AW56" s="250"/>
      <c r="AX56" s="369">
        <f t="shared" si="27"/>
        <v>0</v>
      </c>
      <c r="AY56" s="370">
        <f t="shared" si="7"/>
        <v>0</v>
      </c>
      <c r="AZ56" s="247"/>
      <c r="BA56" s="248"/>
      <c r="BB56" s="249"/>
      <c r="BC56" s="368">
        <f t="shared" si="8"/>
        <v>0</v>
      </c>
      <c r="BD56" s="250"/>
      <c r="BE56" s="369">
        <f t="shared" si="28"/>
        <v>0</v>
      </c>
      <c r="BF56" s="370">
        <f t="shared" si="9"/>
        <v>0</v>
      </c>
      <c r="BG56" s="247"/>
      <c r="BH56" s="248"/>
      <c r="BI56" s="378"/>
      <c r="BJ56" s="368">
        <f t="shared" si="10"/>
        <v>0</v>
      </c>
      <c r="BK56" s="250"/>
      <c r="BL56" s="369">
        <f t="shared" si="29"/>
        <v>0</v>
      </c>
      <c r="BM56" s="370">
        <f t="shared" si="11"/>
        <v>0</v>
      </c>
      <c r="BN56" s="247"/>
      <c r="BO56" s="248"/>
      <c r="BP56" s="249"/>
      <c r="BQ56" s="368">
        <f t="shared" si="12"/>
        <v>0</v>
      </c>
      <c r="BR56" s="250"/>
      <c r="BS56" s="369">
        <f t="shared" si="30"/>
        <v>0</v>
      </c>
      <c r="BT56" s="561">
        <f t="shared" si="13"/>
        <v>0</v>
      </c>
      <c r="BU56" s="382">
        <f t="shared" si="31"/>
        <v>0</v>
      </c>
      <c r="BV56" s="371">
        <f t="shared" si="31"/>
        <v>0</v>
      </c>
      <c r="BW56" s="370">
        <f t="shared" si="31"/>
        <v>0</v>
      </c>
      <c r="BX56" s="238"/>
      <c r="BY56" s="238"/>
      <c r="BZ56" s="238"/>
      <c r="CA56" s="238"/>
      <c r="CB56" s="238"/>
      <c r="CC56" s="238"/>
      <c r="CD56" s="238"/>
      <c r="CE56" s="238"/>
      <c r="CF56" s="238"/>
      <c r="CG56" s="238"/>
      <c r="CH56" s="238"/>
      <c r="CI56" s="238"/>
      <c r="CJ56" s="238"/>
      <c r="CK56" s="238"/>
      <c r="CL56" s="238"/>
      <c r="CM56" s="238"/>
      <c r="CN56" s="238"/>
      <c r="CO56" s="238"/>
      <c r="CP56" s="238"/>
      <c r="CQ56" s="238"/>
      <c r="CR56" s="238"/>
      <c r="CS56" s="238"/>
      <c r="CT56" s="238"/>
      <c r="CU56" s="238"/>
      <c r="CV56" s="238"/>
      <c r="CW56" s="238"/>
      <c r="CX56" s="238"/>
      <c r="CY56" s="238"/>
      <c r="CZ56" s="238"/>
      <c r="DA56" s="238"/>
      <c r="DB56" s="238"/>
      <c r="DC56" s="238"/>
      <c r="DD56" s="238"/>
      <c r="DE56" s="238"/>
      <c r="DF56" s="238"/>
      <c r="DG56" s="238"/>
      <c r="DH56" s="238"/>
    </row>
    <row r="57" spans="1:112" ht="20.149999999999999" customHeight="1">
      <c r="A57" s="1173"/>
      <c r="B57" s="1049"/>
      <c r="C57" s="247"/>
      <c r="D57" s="248"/>
      <c r="E57" s="249"/>
      <c r="F57" s="368">
        <f t="shared" si="15"/>
        <v>0</v>
      </c>
      <c r="G57" s="250"/>
      <c r="H57" s="369">
        <f t="shared" si="16"/>
        <v>0</v>
      </c>
      <c r="I57" s="370">
        <f t="shared" si="17"/>
        <v>0</v>
      </c>
      <c r="J57" s="247"/>
      <c r="K57" s="341"/>
      <c r="L57" s="249"/>
      <c r="M57" s="368">
        <f t="shared" si="0"/>
        <v>0</v>
      </c>
      <c r="N57" s="342"/>
      <c r="O57" s="369">
        <f t="shared" si="18"/>
        <v>0</v>
      </c>
      <c r="P57" s="370">
        <f t="shared" si="1"/>
        <v>0</v>
      </c>
      <c r="Q57" s="125"/>
      <c r="R57" s="248"/>
      <c r="S57" s="249"/>
      <c r="T57" s="368">
        <f t="shared" si="19"/>
        <v>0</v>
      </c>
      <c r="U57" s="250"/>
      <c r="V57" s="369">
        <f t="shared" si="20"/>
        <v>0</v>
      </c>
      <c r="W57" s="370">
        <f t="shared" si="2"/>
        <v>0</v>
      </c>
      <c r="X57" s="247"/>
      <c r="Y57" s="248"/>
      <c r="Z57" s="120"/>
      <c r="AA57" s="368">
        <f t="shared" si="21"/>
        <v>0</v>
      </c>
      <c r="AB57" s="250"/>
      <c r="AC57" s="369">
        <f t="shared" si="22"/>
        <v>0</v>
      </c>
      <c r="AD57" s="370">
        <f t="shared" si="3"/>
        <v>0</v>
      </c>
      <c r="AE57" s="247"/>
      <c r="AF57" s="341"/>
      <c r="AG57" s="249"/>
      <c r="AH57" s="368">
        <f t="shared" si="23"/>
        <v>0</v>
      </c>
      <c r="AI57" s="342"/>
      <c r="AJ57" s="369">
        <f t="shared" si="24"/>
        <v>0</v>
      </c>
      <c r="AK57" s="370">
        <f t="shared" si="4"/>
        <v>0</v>
      </c>
      <c r="AL57" s="125"/>
      <c r="AM57" s="248"/>
      <c r="AN57" s="249"/>
      <c r="AO57" s="368">
        <f t="shared" si="25"/>
        <v>0</v>
      </c>
      <c r="AP57" s="250"/>
      <c r="AQ57" s="369">
        <f t="shared" si="26"/>
        <v>0</v>
      </c>
      <c r="AR57" s="370">
        <f t="shared" si="5"/>
        <v>0</v>
      </c>
      <c r="AS57" s="247"/>
      <c r="AT57" s="248"/>
      <c r="AU57" s="249"/>
      <c r="AV57" s="368">
        <f t="shared" si="6"/>
        <v>0</v>
      </c>
      <c r="AW57" s="250"/>
      <c r="AX57" s="369">
        <f t="shared" si="27"/>
        <v>0</v>
      </c>
      <c r="AY57" s="370">
        <f t="shared" si="7"/>
        <v>0</v>
      </c>
      <c r="AZ57" s="247"/>
      <c r="BA57" s="248"/>
      <c r="BB57" s="249"/>
      <c r="BC57" s="368">
        <f t="shared" si="8"/>
        <v>0</v>
      </c>
      <c r="BD57" s="250"/>
      <c r="BE57" s="369">
        <f t="shared" si="28"/>
        <v>0</v>
      </c>
      <c r="BF57" s="370">
        <f t="shared" si="9"/>
        <v>0</v>
      </c>
      <c r="BG57" s="247"/>
      <c r="BH57" s="248"/>
      <c r="BI57" s="378"/>
      <c r="BJ57" s="368">
        <f t="shared" si="10"/>
        <v>0</v>
      </c>
      <c r="BK57" s="250"/>
      <c r="BL57" s="369">
        <f t="shared" si="29"/>
        <v>0</v>
      </c>
      <c r="BM57" s="370">
        <f t="shared" si="11"/>
        <v>0</v>
      </c>
      <c r="BN57" s="247"/>
      <c r="BO57" s="248"/>
      <c r="BP57" s="249"/>
      <c r="BQ57" s="368">
        <f t="shared" si="12"/>
        <v>0</v>
      </c>
      <c r="BR57" s="250"/>
      <c r="BS57" s="369">
        <f t="shared" si="30"/>
        <v>0</v>
      </c>
      <c r="BT57" s="561">
        <f t="shared" si="13"/>
        <v>0</v>
      </c>
      <c r="BU57" s="382">
        <f t="shared" si="31"/>
        <v>0</v>
      </c>
      <c r="BV57" s="371">
        <f t="shared" si="31"/>
        <v>0</v>
      </c>
      <c r="BW57" s="370">
        <f t="shared" si="31"/>
        <v>0</v>
      </c>
      <c r="BX57" s="238"/>
      <c r="BY57" s="238"/>
      <c r="BZ57" s="238"/>
      <c r="CA57" s="238"/>
      <c r="CB57" s="238"/>
      <c r="CC57" s="238"/>
      <c r="CD57" s="238"/>
      <c r="CE57" s="238"/>
      <c r="CF57" s="238"/>
      <c r="CG57" s="238"/>
      <c r="CH57" s="238"/>
      <c r="CI57" s="238"/>
      <c r="CJ57" s="238"/>
      <c r="CK57" s="238"/>
      <c r="CL57" s="238"/>
      <c r="CM57" s="238"/>
      <c r="CN57" s="238"/>
      <c r="CO57" s="238"/>
      <c r="CP57" s="238"/>
      <c r="CQ57" s="238"/>
      <c r="CR57" s="238"/>
      <c r="CS57" s="238"/>
      <c r="CT57" s="238"/>
      <c r="CU57" s="238"/>
      <c r="CV57" s="238"/>
      <c r="CW57" s="238"/>
      <c r="CX57" s="238"/>
      <c r="CY57" s="238"/>
      <c r="CZ57" s="238"/>
      <c r="DA57" s="238"/>
      <c r="DB57" s="238"/>
      <c r="DC57" s="238"/>
      <c r="DD57" s="238"/>
      <c r="DE57" s="238"/>
      <c r="DF57" s="238"/>
      <c r="DG57" s="238"/>
      <c r="DH57" s="238"/>
    </row>
    <row r="58" spans="1:112" s="71" customFormat="1" ht="20.149999999999999" customHeight="1">
      <c r="A58" s="1417"/>
      <c r="B58" s="1418"/>
      <c r="C58" s="1432" t="s">
        <v>286</v>
      </c>
      <c r="D58" s="1433"/>
      <c r="E58" s="1433"/>
      <c r="F58" s="1196"/>
      <c r="G58" s="371">
        <f>ROUND(SUM(G15:G57),0)</f>
        <v>0</v>
      </c>
      <c r="H58" s="369">
        <f>ROUND(SUM(H15:H57),0)</f>
        <v>0</v>
      </c>
      <c r="I58" s="372">
        <f>ROUND(SUM(I15:I57),0)</f>
        <v>0</v>
      </c>
      <c r="J58" s="1432" t="s">
        <v>286</v>
      </c>
      <c r="K58" s="1433"/>
      <c r="L58" s="1433"/>
      <c r="M58" s="1196"/>
      <c r="N58" s="371">
        <f>ROUND(SUM(N15:N57),0)</f>
        <v>0</v>
      </c>
      <c r="O58" s="369">
        <f>ROUND(SUM(O15:O57),0)</f>
        <v>0</v>
      </c>
      <c r="P58" s="372">
        <f>ROUND(SUM(P15:P57),0)</f>
        <v>0</v>
      </c>
      <c r="Q58" s="1432" t="s">
        <v>286</v>
      </c>
      <c r="R58" s="1433"/>
      <c r="S58" s="1433"/>
      <c r="T58" s="1196"/>
      <c r="U58" s="371">
        <f>ROUND(SUM(U15:U57),0)</f>
        <v>0</v>
      </c>
      <c r="V58" s="369">
        <f>ROUND(SUM(V15:V57),0)</f>
        <v>0</v>
      </c>
      <c r="W58" s="372">
        <f>ROUND(SUM(W15:W57),0)</f>
        <v>0</v>
      </c>
      <c r="X58" s="1432" t="s">
        <v>286</v>
      </c>
      <c r="Y58" s="1433"/>
      <c r="Z58" s="1433"/>
      <c r="AA58" s="1196"/>
      <c r="AB58" s="371">
        <f>ROUND(SUM(AB15:AB57),0)</f>
        <v>0</v>
      </c>
      <c r="AC58" s="369">
        <f>ROUND(SUM(AC15:AC57),0)</f>
        <v>0</v>
      </c>
      <c r="AD58" s="372">
        <f>ROUND(SUM(AD15:AD57),0)</f>
        <v>0</v>
      </c>
      <c r="AE58" s="1432" t="s">
        <v>286</v>
      </c>
      <c r="AF58" s="1433"/>
      <c r="AG58" s="1433"/>
      <c r="AH58" s="1196"/>
      <c r="AI58" s="371">
        <f>ROUND(SUM(AI15:AI57),0)</f>
        <v>0</v>
      </c>
      <c r="AJ58" s="369">
        <f>ROUND(SUM(AJ15:AJ57),0)</f>
        <v>0</v>
      </c>
      <c r="AK58" s="372">
        <f>SUM(AK15:AK57)</f>
        <v>0</v>
      </c>
      <c r="AL58" s="1432" t="s">
        <v>286</v>
      </c>
      <c r="AM58" s="1433"/>
      <c r="AN58" s="1433"/>
      <c r="AO58" s="1196"/>
      <c r="AP58" s="371">
        <f>ROUND(SUM(AP15:AP57),0)</f>
        <v>0</v>
      </c>
      <c r="AQ58" s="369">
        <f>ROUND(SUM(AQ15:AQ57),0)</f>
        <v>0</v>
      </c>
      <c r="AR58" s="372">
        <f>ROUND(SUM(AR15:AR57),0)</f>
        <v>0</v>
      </c>
      <c r="AS58" s="1432" t="s">
        <v>286</v>
      </c>
      <c r="AT58" s="1433"/>
      <c r="AU58" s="1433"/>
      <c r="AV58" s="1196"/>
      <c r="AW58" s="371">
        <f>ROUND(SUM(AW15:AW57),0)</f>
        <v>0</v>
      </c>
      <c r="AX58" s="369">
        <f>ROUND(SUM(AX15:AX57),0)</f>
        <v>0</v>
      </c>
      <c r="AY58" s="372">
        <f>ROUND(SUM(AY15:AY57),0)</f>
        <v>0</v>
      </c>
      <c r="AZ58" s="1432" t="s">
        <v>286</v>
      </c>
      <c r="BA58" s="1433"/>
      <c r="BB58" s="1433"/>
      <c r="BC58" s="1196"/>
      <c r="BD58" s="371">
        <f>ROUND(SUM(BD15:BD57),0)</f>
        <v>0</v>
      </c>
      <c r="BE58" s="369">
        <f>ROUND(SUM(BE15:BE57),0)</f>
        <v>0</v>
      </c>
      <c r="BF58" s="372">
        <f>ROUND(SUM(BF15:BF57),0)</f>
        <v>0</v>
      </c>
      <c r="BG58" s="1432" t="s">
        <v>286</v>
      </c>
      <c r="BH58" s="1433"/>
      <c r="BI58" s="1433"/>
      <c r="BJ58" s="1196"/>
      <c r="BK58" s="371">
        <f>ROUND(SUM(BK15:BK57),0)</f>
        <v>0</v>
      </c>
      <c r="BL58" s="369">
        <f>ROUND(SUM(BL15:BL57),0)</f>
        <v>0</v>
      </c>
      <c r="BM58" s="372">
        <f>ROUND(SUM(BM15:BM57),0)</f>
        <v>0</v>
      </c>
      <c r="BN58" s="1432" t="s">
        <v>286</v>
      </c>
      <c r="BO58" s="1433"/>
      <c r="BP58" s="1433"/>
      <c r="BQ58" s="1196"/>
      <c r="BR58" s="371">
        <f>ROUND(SUM(BR15:BR57),0)</f>
        <v>0</v>
      </c>
      <c r="BS58" s="369">
        <f>ROUND(SUM(BS15:BS57),0)</f>
        <v>0</v>
      </c>
      <c r="BT58" s="562">
        <f>ROUND(SUM(BT15:BT57),0)</f>
        <v>0</v>
      </c>
      <c r="BU58" s="383">
        <f>SUM(BU15:BU57)</f>
        <v>0</v>
      </c>
      <c r="BV58" s="371">
        <f t="shared" ref="BV58:BW58" si="32">SUM(BV15:BV57)</f>
        <v>0</v>
      </c>
      <c r="BW58" s="372">
        <f t="shared" si="32"/>
        <v>0</v>
      </c>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row>
    <row r="59" spans="1:112" s="71" customFormat="1" ht="20.149999999999999" customHeight="1">
      <c r="A59" s="1419" t="s">
        <v>287</v>
      </c>
      <c r="B59" s="1420"/>
      <c r="C59" s="1193"/>
      <c r="D59" s="1193"/>
      <c r="E59" s="1431"/>
      <c r="F59" s="376">
        <f>SUM(F15:F57)</f>
        <v>0</v>
      </c>
      <c r="G59" s="576"/>
      <c r="H59" s="577"/>
      <c r="I59" s="578"/>
      <c r="J59" s="1192"/>
      <c r="K59" s="1193"/>
      <c r="L59" s="1431"/>
      <c r="M59" s="376">
        <f>SUM(M15:M57)</f>
        <v>0</v>
      </c>
      <c r="N59" s="576"/>
      <c r="O59" s="577"/>
      <c r="P59" s="578"/>
      <c r="Q59" s="1192"/>
      <c r="R59" s="1193"/>
      <c r="S59" s="1431"/>
      <c r="T59" s="376">
        <f>SUM(T15:T57)</f>
        <v>0</v>
      </c>
      <c r="U59" s="576"/>
      <c r="V59" s="577"/>
      <c r="W59" s="578"/>
      <c r="X59" s="1192"/>
      <c r="Y59" s="1193"/>
      <c r="Z59" s="1431"/>
      <c r="AA59" s="376">
        <f>SUM(AA15:AA57)</f>
        <v>0</v>
      </c>
      <c r="AB59" s="576"/>
      <c r="AC59" s="577"/>
      <c r="AD59" s="578"/>
      <c r="AE59" s="1192"/>
      <c r="AF59" s="1193"/>
      <c r="AG59" s="1431"/>
      <c r="AH59" s="376"/>
      <c r="AI59" s="576"/>
      <c r="AJ59" s="577"/>
      <c r="AK59" s="578"/>
      <c r="AL59" s="1192"/>
      <c r="AM59" s="1193"/>
      <c r="AN59" s="1431"/>
      <c r="AO59" s="376">
        <f>SUM(AO15:AO57)</f>
        <v>0</v>
      </c>
      <c r="AP59" s="576"/>
      <c r="AQ59" s="577"/>
      <c r="AR59" s="578"/>
      <c r="AS59" s="1192"/>
      <c r="AT59" s="1193"/>
      <c r="AU59" s="1431"/>
      <c r="AV59" s="376">
        <f>SUM(AV15:AV57)</f>
        <v>0</v>
      </c>
      <c r="AW59" s="576"/>
      <c r="AX59" s="577"/>
      <c r="AY59" s="578"/>
      <c r="AZ59" s="1192"/>
      <c r="BA59" s="1193"/>
      <c r="BB59" s="1431"/>
      <c r="BC59" s="376">
        <f>SUM(BC15:BC57)</f>
        <v>0</v>
      </c>
      <c r="BD59" s="576"/>
      <c r="BE59" s="577"/>
      <c r="BF59" s="578"/>
      <c r="BG59" s="1192"/>
      <c r="BH59" s="1193"/>
      <c r="BI59" s="1431"/>
      <c r="BJ59" s="376">
        <f>SUM(BJ15:BJ57)</f>
        <v>0</v>
      </c>
      <c r="BK59" s="576"/>
      <c r="BL59" s="577"/>
      <c r="BM59" s="578"/>
      <c r="BN59" s="1192"/>
      <c r="BO59" s="1193"/>
      <c r="BP59" s="1431"/>
      <c r="BQ59" s="376">
        <f>SUM(BQ15:BQ57)</f>
        <v>0</v>
      </c>
      <c r="BR59" s="576"/>
      <c r="BS59" s="577"/>
      <c r="BT59" s="576"/>
      <c r="BU59" s="281"/>
      <c r="BV59" s="282"/>
      <c r="BW59" s="86"/>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row>
    <row r="60" spans="1:112" ht="20.149999999999999" customHeight="1">
      <c r="A60" s="1421" t="s">
        <v>288</v>
      </c>
      <c r="B60" s="1422"/>
      <c r="C60" s="254"/>
      <c r="D60" s="254"/>
      <c r="E60" s="254"/>
      <c r="F60" s="491"/>
      <c r="G60" s="256"/>
      <c r="H60" s="377">
        <f>I60-G60</f>
        <v>0</v>
      </c>
      <c r="I60" s="257"/>
      <c r="J60" s="253"/>
      <c r="K60" s="121"/>
      <c r="L60" s="254"/>
      <c r="M60" s="491"/>
      <c r="N60" s="343"/>
      <c r="O60" s="377">
        <f>P60-N60</f>
        <v>0</v>
      </c>
      <c r="P60" s="257"/>
      <c r="Q60" s="126"/>
      <c r="R60" s="254"/>
      <c r="S60" s="254"/>
      <c r="T60" s="494"/>
      <c r="U60" s="256"/>
      <c r="V60" s="377">
        <f>W60-U60</f>
        <v>0</v>
      </c>
      <c r="W60" s="257"/>
      <c r="X60" s="253"/>
      <c r="Y60" s="254"/>
      <c r="Z60" s="121"/>
      <c r="AA60" s="491"/>
      <c r="AB60" s="256"/>
      <c r="AC60" s="377">
        <f>AD60-AB60</f>
        <v>0</v>
      </c>
      <c r="AD60" s="257"/>
      <c r="AE60" s="253"/>
      <c r="AF60" s="121"/>
      <c r="AG60" s="254"/>
      <c r="AH60" s="491"/>
      <c r="AI60" s="343"/>
      <c r="AJ60" s="314">
        <f>AK60-AI60</f>
        <v>0</v>
      </c>
      <c r="AK60" s="257"/>
      <c r="AL60" s="126"/>
      <c r="AM60" s="254"/>
      <c r="AN60" s="254"/>
      <c r="AO60" s="491"/>
      <c r="AP60" s="256"/>
      <c r="AQ60" s="314">
        <f>AR60-AP60</f>
        <v>0</v>
      </c>
      <c r="AR60" s="257"/>
      <c r="AS60" s="253"/>
      <c r="AT60" s="254"/>
      <c r="AU60" s="254"/>
      <c r="AV60" s="491"/>
      <c r="AW60" s="256"/>
      <c r="AX60" s="314">
        <f>AY60-AW60</f>
        <v>0</v>
      </c>
      <c r="AY60" s="257"/>
      <c r="AZ60" s="253"/>
      <c r="BA60" s="254"/>
      <c r="BB60" s="254"/>
      <c r="BC60" s="255"/>
      <c r="BD60" s="256"/>
      <c r="BE60" s="314">
        <f>BF60-BD60</f>
        <v>0</v>
      </c>
      <c r="BF60" s="257"/>
      <c r="BG60" s="253"/>
      <c r="BH60" s="254"/>
      <c r="BI60" s="254"/>
      <c r="BJ60" s="491"/>
      <c r="BK60" s="256"/>
      <c r="BL60" s="314">
        <f>BM60-BK60</f>
        <v>0</v>
      </c>
      <c r="BM60" s="257"/>
      <c r="BN60" s="253"/>
      <c r="BO60" s="254"/>
      <c r="BP60" s="254"/>
      <c r="BQ60" s="491"/>
      <c r="BR60" s="256"/>
      <c r="BS60" s="314">
        <f>BT60-BR60</f>
        <v>0</v>
      </c>
      <c r="BT60" s="563"/>
      <c r="BU60" s="285"/>
      <c r="BV60" s="282"/>
      <c r="BW60" s="79"/>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row>
    <row r="61" spans="1:112" s="71" customFormat="1" ht="20.149999999999999" customHeight="1">
      <c r="A61" s="1421" t="s">
        <v>289</v>
      </c>
      <c r="B61" s="1422"/>
      <c r="C61" s="573"/>
      <c r="D61" s="76"/>
      <c r="E61" s="87"/>
      <c r="F61" s="492"/>
      <c r="G61" s="552">
        <f>ROUND(G58*G60,0)</f>
        <v>0</v>
      </c>
      <c r="H61" s="369">
        <f>I61-G61</f>
        <v>0</v>
      </c>
      <c r="I61" s="553">
        <f>ROUND(I58*I60,0)</f>
        <v>0</v>
      </c>
      <c r="J61" s="283"/>
      <c r="K61" s="76"/>
      <c r="L61" s="87"/>
      <c r="M61" s="492"/>
      <c r="N61" s="552">
        <f>ROUND(N58*N60,0)</f>
        <v>0</v>
      </c>
      <c r="O61" s="369">
        <f>P61-N61</f>
        <v>0</v>
      </c>
      <c r="P61" s="553">
        <f>ROUND(P58*P60,0)</f>
        <v>0</v>
      </c>
      <c r="Q61" s="283"/>
      <c r="R61" s="76"/>
      <c r="S61" s="87"/>
      <c r="T61" s="492"/>
      <c r="U61" s="552">
        <f>ROUND(U58*U60,0)</f>
        <v>0</v>
      </c>
      <c r="V61" s="369">
        <f>W61-U61</f>
        <v>0</v>
      </c>
      <c r="W61" s="553">
        <f>ROUND(W58*W60,0)</f>
        <v>0</v>
      </c>
      <c r="X61" s="283"/>
      <c r="Y61" s="76"/>
      <c r="Z61" s="87"/>
      <c r="AA61" s="492"/>
      <c r="AB61" s="552">
        <f>ROUND(AB58*AB60,0)</f>
        <v>0</v>
      </c>
      <c r="AC61" s="369">
        <f>AD61-AB61</f>
        <v>0</v>
      </c>
      <c r="AD61" s="553">
        <f>ROUND(AD58*AD60,0)</f>
        <v>0</v>
      </c>
      <c r="AE61" s="283"/>
      <c r="AF61" s="76"/>
      <c r="AG61" s="87"/>
      <c r="AH61" s="492"/>
      <c r="AI61" s="552">
        <f>ROUND(AI58*AI60,0)</f>
        <v>0</v>
      </c>
      <c r="AJ61" s="369">
        <f>AK61-AI61</f>
        <v>0</v>
      </c>
      <c r="AK61" s="553">
        <f>ROUND(AK58*AK60,0)</f>
        <v>0</v>
      </c>
      <c r="AL61" s="283"/>
      <c r="AM61" s="76"/>
      <c r="AN61" s="87"/>
      <c r="AO61" s="492"/>
      <c r="AP61" s="521">
        <f>ROUND(AP58*AP60,0)</f>
        <v>0</v>
      </c>
      <c r="AQ61" s="373">
        <f>AR61-AP61</f>
        <v>0</v>
      </c>
      <c r="AR61" s="466">
        <f>ROUND(AR58*AR60,0)</f>
        <v>0</v>
      </c>
      <c r="AS61" s="283"/>
      <c r="AT61" s="76"/>
      <c r="AU61" s="87"/>
      <c r="AV61" s="492"/>
      <c r="AW61" s="552">
        <f>ROUND(AW58*AW60,0)</f>
        <v>0</v>
      </c>
      <c r="AX61" s="369">
        <f>AY61-AW61</f>
        <v>0</v>
      </c>
      <c r="AY61" s="553">
        <f>ROUND(AY58*AY60,0)</f>
        <v>0</v>
      </c>
      <c r="AZ61" s="283"/>
      <c r="BA61" s="76"/>
      <c r="BB61" s="87"/>
      <c r="BC61" s="747"/>
      <c r="BD61" s="552">
        <f>ROUND(BD58*BD60,0)</f>
        <v>0</v>
      </c>
      <c r="BE61" s="369">
        <f>BF61-BD61</f>
        <v>0</v>
      </c>
      <c r="BF61" s="553">
        <f>ROUND(BF58*BF60,0)</f>
        <v>0</v>
      </c>
      <c r="BG61" s="283"/>
      <c r="BH61" s="76"/>
      <c r="BI61" s="87"/>
      <c r="BJ61" s="492"/>
      <c r="BK61" s="552">
        <f>ROUND(BK58*BK60,0)</f>
        <v>0</v>
      </c>
      <c r="BL61" s="369">
        <f>BM61-BK61</f>
        <v>0</v>
      </c>
      <c r="BM61" s="553">
        <f>ROUND(BM58*BM60,0)</f>
        <v>0</v>
      </c>
      <c r="BN61" s="283"/>
      <c r="BO61" s="76"/>
      <c r="BP61" s="87"/>
      <c r="BQ61" s="492"/>
      <c r="BR61" s="552">
        <f>ROUND(BR58*BR60,0)</f>
        <v>0</v>
      </c>
      <c r="BS61" s="369">
        <f>BT61-BR61</f>
        <v>0</v>
      </c>
      <c r="BT61" s="564">
        <f>ROUND(BT58*BT60,0)</f>
        <v>0</v>
      </c>
      <c r="BU61" s="383">
        <f t="shared" ref="BU61:BW61" si="33">SUM(G61,N61,U61,AB61,AI61,AP61,AW61,BD61,BK61,BR61)</f>
        <v>0</v>
      </c>
      <c r="BV61" s="554">
        <f t="shared" si="33"/>
        <v>0</v>
      </c>
      <c r="BW61" s="372">
        <f t="shared" si="33"/>
        <v>0</v>
      </c>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row>
    <row r="62" spans="1:112" s="71" customFormat="1" ht="16" thickBot="1">
      <c r="A62" s="1423" t="s">
        <v>290</v>
      </c>
      <c r="B62" s="1424"/>
      <c r="C62" s="574"/>
      <c r="D62" s="127"/>
      <c r="E62" s="127"/>
      <c r="F62" s="493"/>
      <c r="G62" s="522">
        <f>G58+G61</f>
        <v>0</v>
      </c>
      <c r="H62" s="374">
        <f>H58+H61</f>
        <v>0</v>
      </c>
      <c r="I62" s="375">
        <f>I58+I61</f>
        <v>0</v>
      </c>
      <c r="J62" s="284"/>
      <c r="K62" s="127"/>
      <c r="L62" s="127"/>
      <c r="M62" s="493"/>
      <c r="N62" s="522">
        <f>N58+N61</f>
        <v>0</v>
      </c>
      <c r="O62" s="374">
        <f>O58+O61</f>
        <v>0</v>
      </c>
      <c r="P62" s="375">
        <f>P58+P61</f>
        <v>0</v>
      </c>
      <c r="Q62" s="284"/>
      <c r="R62" s="127"/>
      <c r="S62" s="127"/>
      <c r="T62" s="493"/>
      <c r="U62" s="522">
        <f>U58+U61</f>
        <v>0</v>
      </c>
      <c r="V62" s="374">
        <f>V58+V61</f>
        <v>0</v>
      </c>
      <c r="W62" s="375">
        <f>W58+W61</f>
        <v>0</v>
      </c>
      <c r="X62" s="284"/>
      <c r="Y62" s="127"/>
      <c r="Z62" s="127"/>
      <c r="AA62" s="493"/>
      <c r="AB62" s="522">
        <f>AB58+AB61</f>
        <v>0</v>
      </c>
      <c r="AC62" s="374">
        <f>AC58+AC61</f>
        <v>0</v>
      </c>
      <c r="AD62" s="375">
        <f>AD58+AD61</f>
        <v>0</v>
      </c>
      <c r="AE62" s="284"/>
      <c r="AF62" s="127"/>
      <c r="AG62" s="127"/>
      <c r="AH62" s="493"/>
      <c r="AI62" s="522">
        <f>AI58+AI61</f>
        <v>0</v>
      </c>
      <c r="AJ62" s="374">
        <f>AJ58+AJ61</f>
        <v>0</v>
      </c>
      <c r="AK62" s="375">
        <f>AK58+AK61</f>
        <v>0</v>
      </c>
      <c r="AL62" s="284"/>
      <c r="AM62" s="127"/>
      <c r="AN62" s="127"/>
      <c r="AO62" s="493"/>
      <c r="AP62" s="522">
        <f>AP58+AP61</f>
        <v>0</v>
      </c>
      <c r="AQ62" s="374">
        <f>AQ58+AQ61</f>
        <v>0</v>
      </c>
      <c r="AR62" s="375">
        <f>AR58+AR61</f>
        <v>0</v>
      </c>
      <c r="AS62" s="284"/>
      <c r="AT62" s="127"/>
      <c r="AU62" s="127"/>
      <c r="AV62" s="493"/>
      <c r="AW62" s="522">
        <f>AW58+AW61</f>
        <v>0</v>
      </c>
      <c r="AX62" s="374">
        <f>AX58+AX61</f>
        <v>0</v>
      </c>
      <c r="AY62" s="375">
        <f>AY58+AY61</f>
        <v>0</v>
      </c>
      <c r="AZ62" s="284"/>
      <c r="BA62" s="127"/>
      <c r="BB62" s="127"/>
      <c r="BC62" s="128"/>
      <c r="BD62" s="522">
        <f>BD58+BD61</f>
        <v>0</v>
      </c>
      <c r="BE62" s="374">
        <f>BE58+BE61</f>
        <v>0</v>
      </c>
      <c r="BF62" s="375">
        <f>BF58+BF61</f>
        <v>0</v>
      </c>
      <c r="BG62" s="284"/>
      <c r="BH62" s="127"/>
      <c r="BI62" s="127"/>
      <c r="BJ62" s="493"/>
      <c r="BK62" s="522">
        <f>BK58+BK61</f>
        <v>0</v>
      </c>
      <c r="BL62" s="374">
        <f>BL58+BL61</f>
        <v>0</v>
      </c>
      <c r="BM62" s="375">
        <f>BM58+BM61</f>
        <v>0</v>
      </c>
      <c r="BN62" s="284"/>
      <c r="BO62" s="127"/>
      <c r="BP62" s="127"/>
      <c r="BQ62" s="493"/>
      <c r="BR62" s="522">
        <f>BR58+BR61</f>
        <v>0</v>
      </c>
      <c r="BS62" s="374">
        <f>BS58+BS61</f>
        <v>0</v>
      </c>
      <c r="BT62" s="565">
        <f>BT58+BT61</f>
        <v>0</v>
      </c>
      <c r="BU62" s="379">
        <f t="shared" ref="BU62:BW62" si="34">SUM(G62,N62,U62,AB62,AI62,AP62,AW62,BD62,BK62,BR62)</f>
        <v>0</v>
      </c>
      <c r="BV62" s="380">
        <f t="shared" si="34"/>
        <v>0</v>
      </c>
      <c r="BW62" s="381">
        <f t="shared" si="34"/>
        <v>0</v>
      </c>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row>
    <row r="63" spans="1:112">
      <c r="A63" s="575"/>
      <c r="B63" s="575"/>
      <c r="C63" s="258"/>
      <c r="D63" s="259"/>
      <c r="E63" s="259"/>
      <c r="F63" s="259"/>
      <c r="G63" s="260"/>
      <c r="H63" s="261"/>
      <c r="I63" s="260"/>
      <c r="J63" s="260"/>
      <c r="K63" s="260"/>
      <c r="L63" s="260"/>
      <c r="M63" s="260"/>
      <c r="N63" s="260"/>
      <c r="O63" s="261"/>
      <c r="P63" s="260"/>
      <c r="Q63" s="260"/>
      <c r="R63" s="260"/>
      <c r="S63" s="260"/>
      <c r="T63" s="260"/>
      <c r="U63" s="260"/>
      <c r="V63" s="261"/>
      <c r="W63" s="260"/>
      <c r="X63" s="260"/>
      <c r="Y63" s="260"/>
      <c r="Z63" s="260"/>
      <c r="AA63" s="260"/>
      <c r="AB63" s="260"/>
      <c r="AC63" s="261"/>
      <c r="AD63" s="260"/>
      <c r="AE63" s="260"/>
      <c r="AF63" s="260"/>
      <c r="AG63" s="260"/>
      <c r="AH63" s="260"/>
      <c r="AI63" s="260"/>
      <c r="AJ63" s="261"/>
      <c r="AK63" s="260"/>
      <c r="AL63" s="260"/>
      <c r="AM63" s="260"/>
      <c r="AN63" s="260"/>
      <c r="AO63" s="260"/>
      <c r="AP63" s="260"/>
      <c r="AQ63" s="261"/>
      <c r="AR63" s="260"/>
      <c r="AS63" s="260"/>
      <c r="AT63" s="260"/>
      <c r="AU63" s="260"/>
      <c r="AV63" s="260"/>
      <c r="AW63" s="260"/>
      <c r="AX63" s="261"/>
      <c r="AY63" s="260"/>
      <c r="AZ63" s="260"/>
      <c r="BA63" s="260"/>
      <c r="BB63" s="260"/>
      <c r="BC63" s="260"/>
      <c r="BD63" s="260"/>
      <c r="BE63" s="261"/>
      <c r="BF63" s="260"/>
      <c r="BG63" s="260"/>
      <c r="BH63" s="260"/>
      <c r="BI63" s="260"/>
      <c r="BJ63" s="260"/>
      <c r="BK63" s="260"/>
      <c r="BL63" s="261"/>
      <c r="BM63" s="260"/>
      <c r="BN63" s="260"/>
      <c r="BO63" s="260"/>
      <c r="BP63" s="260"/>
      <c r="BQ63" s="260"/>
      <c r="BR63" s="260"/>
      <c r="BS63" s="261"/>
      <c r="BT63" s="260"/>
      <c r="BU63" s="154"/>
      <c r="BV63" s="154"/>
      <c r="BW63" s="155"/>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row>
    <row r="64" spans="1:112">
      <c r="A64" s="262"/>
      <c r="B64" s="226"/>
      <c r="C64" s="241"/>
      <c r="D64" s="243"/>
      <c r="E64" s="243"/>
      <c r="F64" s="76"/>
      <c r="G64" s="71"/>
      <c r="H64" s="237"/>
      <c r="I64" s="71"/>
      <c r="J64" s="71"/>
      <c r="K64" s="71"/>
      <c r="L64" s="71"/>
      <c r="M64" s="71"/>
      <c r="N64" s="71"/>
      <c r="O64" s="237"/>
      <c r="P64" s="71"/>
      <c r="Q64" s="71"/>
      <c r="R64" s="71"/>
      <c r="S64" s="71"/>
      <c r="T64" s="71"/>
      <c r="U64" s="71"/>
      <c r="V64" s="237"/>
      <c r="W64" s="71"/>
      <c r="X64" s="71"/>
      <c r="Y64" s="71"/>
      <c r="Z64" s="71"/>
      <c r="AA64" s="71"/>
      <c r="AB64" s="71"/>
      <c r="AC64" s="237"/>
      <c r="AD64" s="71"/>
      <c r="AE64" s="71"/>
      <c r="AF64" s="71"/>
      <c r="AG64" s="71"/>
      <c r="AH64" s="71"/>
      <c r="AI64" s="71"/>
      <c r="AJ64" s="237"/>
      <c r="AK64" s="71"/>
      <c r="AL64" s="71"/>
      <c r="BN64" s="226"/>
      <c r="BO64" s="226"/>
      <c r="BP64" s="226"/>
      <c r="BS64" s="240"/>
      <c r="BU64" s="71"/>
      <c r="BV64" s="71"/>
      <c r="BW64" s="82"/>
      <c r="BX64" s="238"/>
      <c r="BY64" s="238"/>
      <c r="BZ64" s="238"/>
      <c r="CA64" s="238"/>
      <c r="CB64" s="238"/>
      <c r="CC64" s="238"/>
      <c r="CD64" s="238"/>
      <c r="CE64" s="238"/>
      <c r="CF64" s="238"/>
      <c r="CG64" s="238"/>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row>
    <row r="65" spans="1:112" ht="20.149999999999999" customHeight="1">
      <c r="A65" s="240"/>
      <c r="B65" s="240"/>
      <c r="C65" s="240"/>
      <c r="D65" s="240"/>
      <c r="E65" s="240"/>
      <c r="F65" s="237"/>
      <c r="G65" s="240"/>
      <c r="H65" s="237"/>
      <c r="I65" s="237"/>
      <c r="J65" s="240"/>
      <c r="K65" s="237"/>
      <c r="L65" s="237"/>
      <c r="M65" s="240"/>
      <c r="N65" s="237"/>
      <c r="O65" s="237"/>
      <c r="P65" s="240"/>
      <c r="Q65" s="237"/>
      <c r="R65" s="237"/>
      <c r="S65" s="240"/>
      <c r="T65" s="237"/>
      <c r="U65" s="237"/>
      <c r="W65" s="237"/>
      <c r="X65" s="237"/>
      <c r="Y65" s="240"/>
      <c r="Z65" s="237"/>
      <c r="AA65" s="237"/>
      <c r="AB65" s="240"/>
      <c r="AC65" s="237"/>
      <c r="AD65" s="237"/>
      <c r="AE65" s="240"/>
      <c r="AF65" s="237"/>
      <c r="AG65" s="237"/>
      <c r="AH65" s="240"/>
      <c r="AI65" s="237"/>
      <c r="AJ65" s="237"/>
      <c r="AK65" s="240"/>
      <c r="AL65" s="237"/>
      <c r="AM65" s="240"/>
      <c r="AN65" s="240"/>
      <c r="AO65" s="240"/>
      <c r="AP65" s="240"/>
      <c r="AR65" s="240"/>
      <c r="AS65" s="240"/>
      <c r="AT65" s="240"/>
      <c r="AU65" s="240"/>
      <c r="AV65" s="240"/>
      <c r="AW65" s="240"/>
      <c r="AY65" s="240"/>
      <c r="AZ65" s="240"/>
      <c r="BA65" s="240"/>
      <c r="BB65" s="240"/>
      <c r="BC65" s="240"/>
      <c r="BD65" s="240"/>
      <c r="BF65" s="240"/>
      <c r="BG65" s="240"/>
      <c r="BH65" s="240"/>
      <c r="BI65" s="240"/>
      <c r="BJ65" s="240"/>
      <c r="BK65" s="240"/>
      <c r="BM65" s="240"/>
      <c r="BN65" s="240"/>
      <c r="BO65" s="240"/>
      <c r="BP65" s="240"/>
      <c r="BQ65" s="240"/>
      <c r="BR65" s="240"/>
      <c r="BS65" s="240"/>
      <c r="BT65" s="240"/>
      <c r="BU65" s="236"/>
      <c r="BV65" s="236"/>
      <c r="BW65" s="286"/>
      <c r="BX65" s="238"/>
      <c r="BY65" s="238"/>
      <c r="BZ65" s="238"/>
      <c r="CA65" s="238"/>
      <c r="CB65" s="238"/>
      <c r="CC65" s="238"/>
      <c r="CD65" s="238"/>
      <c r="CE65" s="238"/>
      <c r="CF65" s="238"/>
      <c r="CG65" s="238"/>
      <c r="CH65" s="238"/>
      <c r="CI65" s="238"/>
      <c r="CJ65" s="238"/>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row>
    <row r="66" spans="1:112" ht="20.149999999999999" customHeight="1">
      <c r="A66" s="240"/>
      <c r="B66" s="240"/>
      <c r="C66" s="240"/>
      <c r="D66" s="240"/>
      <c r="E66" s="240"/>
      <c r="F66" s="240"/>
      <c r="G66" s="240"/>
      <c r="I66" s="240"/>
      <c r="J66" s="240"/>
      <c r="K66" s="240"/>
      <c r="L66" s="240"/>
      <c r="M66" s="240"/>
      <c r="N66" s="240"/>
      <c r="P66" s="240"/>
      <c r="Q66" s="240"/>
      <c r="R66" s="240"/>
      <c r="S66" s="240"/>
      <c r="T66" s="240"/>
      <c r="U66" s="240"/>
      <c r="W66" s="240"/>
      <c r="X66" s="240"/>
      <c r="Y66" s="240"/>
      <c r="Z66" s="240"/>
      <c r="AA66" s="240"/>
      <c r="AB66" s="240"/>
      <c r="AD66" s="240"/>
      <c r="AE66" s="240"/>
      <c r="AF66" s="240"/>
      <c r="AG66" s="240"/>
      <c r="AH66" s="240"/>
      <c r="AI66" s="240"/>
      <c r="AK66" s="240"/>
      <c r="AL66" s="240"/>
      <c r="AM66" s="240"/>
      <c r="AN66" s="240"/>
      <c r="AO66" s="240"/>
      <c r="AP66" s="240"/>
      <c r="AR66" s="240"/>
      <c r="AS66" s="240"/>
      <c r="AT66" s="240"/>
      <c r="AU66" s="240"/>
      <c r="AV66" s="240"/>
      <c r="AW66" s="240"/>
      <c r="AY66" s="240"/>
      <c r="AZ66" s="240"/>
      <c r="BA66" s="240"/>
      <c r="BB66" s="240"/>
      <c r="BC66" s="240"/>
      <c r="BD66" s="240"/>
      <c r="BF66" s="240"/>
      <c r="BG66" s="240"/>
      <c r="BH66" s="240"/>
      <c r="BI66" s="240"/>
      <c r="BJ66" s="240"/>
      <c r="BK66" s="240"/>
      <c r="BM66" s="240"/>
      <c r="BN66" s="240"/>
      <c r="BO66" s="240"/>
      <c r="BP66" s="240"/>
      <c r="BQ66" s="240"/>
      <c r="BR66" s="240"/>
      <c r="BS66" s="240"/>
      <c r="BT66" s="240"/>
      <c r="BU66" s="236"/>
      <c r="BV66" s="236"/>
      <c r="BW66" s="286"/>
      <c r="BX66" s="238"/>
      <c r="BY66" s="238"/>
      <c r="BZ66" s="238"/>
      <c r="CA66" s="238"/>
      <c r="CB66" s="238"/>
      <c r="CC66" s="238"/>
      <c r="CD66" s="238"/>
      <c r="CE66" s="238"/>
      <c r="CF66" s="238"/>
      <c r="CG66" s="238"/>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row>
    <row r="67" spans="1:112" s="239" customFormat="1" ht="20.149999999999999" customHeight="1">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36"/>
      <c r="BV67" s="236"/>
      <c r="BW67" s="286"/>
    </row>
    <row r="68" spans="1:112" s="239" customFormat="1" ht="20.149999999999999" customHeight="1">
      <c r="A68" s="226"/>
      <c r="B68" s="226"/>
      <c r="C68" s="241"/>
      <c r="D68" s="243"/>
      <c r="E68" s="243"/>
      <c r="F68" s="243"/>
      <c r="G68" s="226"/>
      <c r="H68" s="240"/>
      <c r="I68" s="226"/>
      <c r="J68" s="226"/>
      <c r="K68" s="226"/>
      <c r="L68" s="226"/>
      <c r="M68" s="226"/>
      <c r="N68" s="226"/>
      <c r="O68" s="240"/>
      <c r="P68" s="226"/>
      <c r="Q68" s="226"/>
      <c r="R68" s="226"/>
      <c r="S68" s="226"/>
      <c r="T68" s="226"/>
      <c r="U68" s="226"/>
      <c r="V68" s="240"/>
      <c r="W68" s="226"/>
      <c r="X68" s="226"/>
      <c r="Y68" s="226"/>
      <c r="Z68" s="226"/>
      <c r="AA68" s="226"/>
      <c r="AB68" s="226"/>
      <c r="AC68" s="240"/>
      <c r="AD68" s="226"/>
      <c r="AE68" s="226"/>
      <c r="AF68" s="226"/>
      <c r="AG68" s="226"/>
      <c r="AH68" s="226"/>
      <c r="AI68" s="226"/>
      <c r="AJ68" s="240"/>
      <c r="AK68" s="226"/>
      <c r="AL68" s="226"/>
      <c r="AM68" s="226"/>
      <c r="AN68" s="226"/>
      <c r="AO68" s="226"/>
      <c r="AP68" s="226"/>
      <c r="AQ68" s="240"/>
      <c r="AR68" s="226"/>
      <c r="AS68" s="226"/>
      <c r="AT68" s="226"/>
      <c r="AU68" s="226"/>
      <c r="AV68" s="226"/>
      <c r="AW68" s="226"/>
      <c r="AX68" s="240"/>
      <c r="AY68" s="226"/>
      <c r="AZ68" s="226"/>
      <c r="BA68" s="226"/>
      <c r="BB68" s="226"/>
      <c r="BC68" s="226"/>
      <c r="BD68" s="226"/>
      <c r="BE68" s="240"/>
      <c r="BF68" s="226"/>
      <c r="BG68" s="226"/>
      <c r="BH68" s="226"/>
      <c r="BI68" s="226"/>
      <c r="BJ68" s="226"/>
      <c r="BK68" s="226"/>
      <c r="BL68" s="240"/>
      <c r="BM68" s="226"/>
      <c r="BN68" s="226"/>
      <c r="BO68" s="226"/>
      <c r="BP68" s="226"/>
      <c r="BQ68" s="226"/>
      <c r="BR68" s="226"/>
      <c r="BS68" s="240"/>
      <c r="BT68" s="226"/>
      <c r="BU68" s="71"/>
      <c r="BV68" s="71"/>
      <c r="BW68" s="82"/>
    </row>
    <row r="69" spans="1:112" s="239" customFormat="1" ht="20.149999999999999" customHeight="1">
      <c r="A69" s="226"/>
      <c r="B69" s="226"/>
      <c r="C69" s="241"/>
      <c r="D69" s="243"/>
      <c r="E69" s="243"/>
      <c r="F69" s="243"/>
      <c r="G69" s="226"/>
      <c r="H69" s="240"/>
      <c r="I69" s="226"/>
      <c r="J69" s="226"/>
      <c r="K69" s="226"/>
      <c r="L69" s="226"/>
      <c r="M69" s="226"/>
      <c r="N69" s="226"/>
      <c r="O69" s="240"/>
      <c r="P69" s="226"/>
      <c r="Q69" s="226"/>
      <c r="R69" s="226"/>
      <c r="S69" s="226"/>
      <c r="T69" s="226"/>
      <c r="U69" s="226"/>
      <c r="V69" s="240"/>
      <c r="W69" s="226"/>
      <c r="X69" s="226"/>
      <c r="Y69" s="226"/>
      <c r="Z69" s="226"/>
      <c r="AA69" s="226"/>
      <c r="AB69" s="226"/>
      <c r="AC69" s="240"/>
      <c r="AD69" s="226"/>
      <c r="AE69" s="226"/>
      <c r="AF69" s="226"/>
      <c r="AG69" s="226"/>
      <c r="AH69" s="226"/>
      <c r="AI69" s="226"/>
      <c r="AJ69" s="240"/>
      <c r="AK69" s="226"/>
      <c r="AL69" s="226"/>
      <c r="AM69" s="226"/>
      <c r="AN69" s="226"/>
      <c r="AO69" s="226"/>
      <c r="AP69" s="226"/>
      <c r="AQ69" s="240"/>
      <c r="AR69" s="226"/>
      <c r="AS69" s="226"/>
      <c r="AT69" s="226"/>
      <c r="AU69" s="226"/>
      <c r="AV69" s="226"/>
      <c r="AW69" s="226"/>
      <c r="AX69" s="240"/>
      <c r="AY69" s="226"/>
      <c r="AZ69" s="226"/>
      <c r="BA69" s="226"/>
      <c r="BB69" s="226"/>
      <c r="BC69" s="226"/>
      <c r="BD69" s="226"/>
      <c r="BE69" s="240"/>
      <c r="BF69" s="226"/>
      <c r="BG69" s="226"/>
      <c r="BH69" s="226"/>
      <c r="BI69" s="226"/>
      <c r="BJ69" s="226"/>
      <c r="BK69" s="226"/>
      <c r="BL69" s="240"/>
      <c r="BM69" s="226"/>
      <c r="BN69" s="226"/>
      <c r="BO69" s="226"/>
      <c r="BP69" s="226"/>
      <c r="BQ69" s="226"/>
      <c r="BR69" s="226"/>
      <c r="BS69" s="240"/>
      <c r="BT69" s="226"/>
      <c r="BU69" s="71"/>
      <c r="BV69" s="71"/>
      <c r="BW69" s="82"/>
    </row>
    <row r="70" spans="1:112" ht="20.149999999999999" customHeight="1">
      <c r="B70" s="226"/>
      <c r="C70" s="241"/>
      <c r="D70" s="243"/>
      <c r="E70" s="243"/>
      <c r="F70" s="243"/>
      <c r="BN70" s="226"/>
      <c r="BO70" s="226"/>
      <c r="BP70" s="226"/>
      <c r="BS70" s="240"/>
      <c r="BU70" s="71"/>
      <c r="BV70" s="71"/>
      <c r="BW70" s="82"/>
      <c r="BX70" s="238"/>
      <c r="BY70" s="238"/>
      <c r="BZ70" s="238"/>
      <c r="CA70" s="238"/>
      <c r="CB70" s="238"/>
      <c r="CC70" s="238"/>
      <c r="CD70" s="238"/>
      <c r="CE70" s="238"/>
      <c r="CF70" s="238"/>
      <c r="CG70" s="238"/>
      <c r="CH70" s="238"/>
      <c r="CI70" s="238"/>
      <c r="CJ70" s="238"/>
      <c r="CK70" s="238"/>
      <c r="CL70" s="238"/>
      <c r="CM70" s="238"/>
      <c r="CN70" s="238"/>
      <c r="CO70" s="238"/>
      <c r="CP70" s="238"/>
      <c r="CQ70" s="238"/>
      <c r="CR70" s="238"/>
      <c r="CS70" s="238"/>
      <c r="CT70" s="238"/>
      <c r="CU70" s="238"/>
      <c r="CV70" s="238"/>
      <c r="CW70" s="238"/>
      <c r="CX70" s="238"/>
      <c r="CY70" s="238"/>
      <c r="CZ70" s="238"/>
      <c r="DA70" s="238"/>
      <c r="DB70" s="238"/>
      <c r="DC70" s="238"/>
      <c r="DD70" s="238"/>
      <c r="DE70" s="238"/>
      <c r="DF70" s="238"/>
      <c r="DG70" s="238"/>
      <c r="DH70" s="238"/>
    </row>
    <row r="71" spans="1:112" ht="20.149999999999999" customHeight="1">
      <c r="B71" s="226"/>
      <c r="C71" s="241"/>
      <c r="D71" s="243"/>
      <c r="E71" s="243"/>
      <c r="F71" s="243"/>
      <c r="BN71" s="226"/>
      <c r="BO71" s="226"/>
      <c r="BP71" s="226"/>
      <c r="BS71" s="240"/>
      <c r="BU71" s="71"/>
      <c r="BV71" s="71"/>
      <c r="BW71" s="82"/>
      <c r="BX71" s="238"/>
      <c r="BY71" s="238"/>
      <c r="BZ71" s="238"/>
      <c r="CA71" s="238"/>
      <c r="CB71" s="238"/>
      <c r="CC71" s="238"/>
      <c r="CD71" s="238"/>
      <c r="CE71" s="238"/>
      <c r="CF71" s="238"/>
      <c r="CG71" s="238"/>
      <c r="CH71" s="238"/>
      <c r="CI71" s="238"/>
      <c r="CJ71" s="238"/>
      <c r="CK71" s="238"/>
      <c r="CL71" s="238"/>
      <c r="CM71" s="238"/>
      <c r="CN71" s="238"/>
      <c r="CO71" s="238"/>
      <c r="CP71" s="238"/>
      <c r="CQ71" s="238"/>
      <c r="CR71" s="238"/>
      <c r="CS71" s="238"/>
      <c r="CT71" s="238"/>
      <c r="CU71" s="238"/>
      <c r="CV71" s="238"/>
      <c r="CW71" s="238"/>
      <c r="CX71" s="238"/>
      <c r="CY71" s="238"/>
      <c r="CZ71" s="238"/>
      <c r="DA71" s="238"/>
      <c r="DB71" s="238"/>
      <c r="DC71" s="238"/>
      <c r="DD71" s="238"/>
      <c r="DE71" s="238"/>
      <c r="DF71" s="238"/>
      <c r="DG71" s="238"/>
      <c r="DH71" s="238"/>
    </row>
    <row r="72" spans="1:112" ht="20.149999999999999" customHeight="1">
      <c r="B72" s="226"/>
      <c r="C72" s="241"/>
      <c r="D72" s="243"/>
      <c r="E72" s="243"/>
      <c r="F72" s="243"/>
      <c r="BN72" s="226"/>
      <c r="BO72" s="226"/>
      <c r="BP72" s="226"/>
      <c r="BS72" s="240"/>
      <c r="BU72" s="71"/>
      <c r="BV72" s="71"/>
      <c r="BW72" s="82"/>
      <c r="BX72" s="238"/>
      <c r="BY72" s="238"/>
      <c r="BZ72" s="238"/>
      <c r="CA72" s="238"/>
      <c r="CB72" s="238"/>
      <c r="CC72" s="238"/>
      <c r="CD72" s="238"/>
      <c r="CE72" s="238"/>
      <c r="CF72" s="238"/>
      <c r="CG72" s="238"/>
      <c r="CH72" s="238"/>
      <c r="CI72" s="238"/>
      <c r="CJ72" s="238"/>
      <c r="CK72" s="238"/>
      <c r="CL72" s="238"/>
      <c r="CM72" s="238"/>
      <c r="CN72" s="238"/>
      <c r="CO72" s="238"/>
      <c r="CP72" s="238"/>
      <c r="CQ72" s="238"/>
      <c r="CR72" s="238"/>
      <c r="CS72" s="238"/>
      <c r="CT72" s="238"/>
      <c r="CU72" s="238"/>
      <c r="CV72" s="238"/>
      <c r="CW72" s="238"/>
      <c r="CX72" s="238"/>
      <c r="CY72" s="238"/>
      <c r="CZ72" s="238"/>
      <c r="DA72" s="238"/>
      <c r="DB72" s="238"/>
      <c r="DC72" s="238"/>
      <c r="DD72" s="238"/>
      <c r="DE72" s="238"/>
      <c r="DF72" s="238"/>
      <c r="DG72" s="238"/>
      <c r="DH72" s="238"/>
    </row>
    <row r="73" spans="1:112" ht="20.149999999999999" customHeight="1" thickBot="1">
      <c r="B73" s="226"/>
      <c r="C73" s="241"/>
      <c r="D73" s="243"/>
      <c r="E73" s="243"/>
      <c r="F73" s="243"/>
      <c r="BN73" s="226"/>
      <c r="BO73" s="226"/>
      <c r="BP73" s="226"/>
      <c r="BS73" s="240"/>
      <c r="BU73" s="71"/>
      <c r="BV73" s="71"/>
      <c r="BW73" s="82"/>
      <c r="BX73" s="238"/>
      <c r="BY73" s="238"/>
      <c r="BZ73" s="238"/>
      <c r="CA73" s="238"/>
      <c r="CB73" s="238"/>
      <c r="CC73" s="238"/>
      <c r="CD73" s="238"/>
      <c r="CE73" s="238"/>
      <c r="CF73" s="238"/>
      <c r="CG73" s="238"/>
      <c r="CH73" s="238"/>
      <c r="CI73" s="238"/>
      <c r="CJ73" s="238"/>
      <c r="CK73" s="238"/>
      <c r="CL73" s="238"/>
      <c r="CM73" s="238"/>
      <c r="CN73" s="238"/>
      <c r="CO73" s="238"/>
      <c r="CP73" s="238"/>
      <c r="CQ73" s="238"/>
      <c r="CR73" s="238"/>
      <c r="CS73" s="238"/>
      <c r="CT73" s="238"/>
      <c r="CU73" s="238"/>
      <c r="CV73" s="238"/>
      <c r="CW73" s="238"/>
      <c r="CX73" s="238"/>
      <c r="CY73" s="238"/>
      <c r="CZ73" s="238"/>
      <c r="DA73" s="238"/>
      <c r="DB73" s="238"/>
      <c r="DC73" s="238"/>
      <c r="DD73" s="238"/>
      <c r="DE73" s="238"/>
      <c r="DF73" s="238"/>
      <c r="DG73" s="238"/>
      <c r="DH73" s="238"/>
    </row>
    <row r="74" spans="1:112" s="71" customFormat="1">
      <c r="A74" s="361" t="s">
        <v>222</v>
      </c>
      <c r="B74" s="361"/>
      <c r="C74" s="185">
        <f>'Summary (6)'!$E86</f>
        <v>0</v>
      </c>
      <c r="D74" s="186">
        <f>'Summary (6)'!$E86</f>
        <v>0</v>
      </c>
      <c r="E74" s="186">
        <f>'Summary (6)'!$E86</f>
        <v>0</v>
      </c>
      <c r="F74" s="186">
        <f>'Summary (6)'!$E86</f>
        <v>0</v>
      </c>
      <c r="G74" s="186">
        <f>'Summary (6)'!$E86</f>
        <v>0</v>
      </c>
      <c r="H74" s="287">
        <f>'Summary (6)'!$E86</f>
        <v>0</v>
      </c>
      <c r="I74" s="187">
        <f>'Summary (6)'!$E86</f>
        <v>0</v>
      </c>
      <c r="J74" s="185">
        <f>'Summary (6)'!$H86</f>
        <v>0</v>
      </c>
      <c r="K74" s="186">
        <f>'Summary (6)'!$H86</f>
        <v>0</v>
      </c>
      <c r="L74" s="186">
        <f>'Summary (6)'!$H86</f>
        <v>0</v>
      </c>
      <c r="M74" s="186">
        <f>'Summary (6)'!$H86</f>
        <v>0</v>
      </c>
      <c r="N74" s="186">
        <f>'Summary (6)'!$H86</f>
        <v>0</v>
      </c>
      <c r="O74" s="287">
        <f>'Summary (6)'!$H86</f>
        <v>0</v>
      </c>
      <c r="P74" s="187">
        <f>'Summary (6)'!$H86</f>
        <v>0</v>
      </c>
      <c r="Q74" s="185">
        <f>'Summary (6)'!$K86</f>
        <v>0</v>
      </c>
      <c r="R74" s="186">
        <f>'Summary (6)'!$K86</f>
        <v>0</v>
      </c>
      <c r="S74" s="186">
        <f>'Summary (6)'!$K86</f>
        <v>0</v>
      </c>
      <c r="T74" s="186">
        <f>'Summary (6)'!$K86</f>
        <v>0</v>
      </c>
      <c r="U74" s="186">
        <f>'Summary (6)'!$K86</f>
        <v>0</v>
      </c>
      <c r="V74" s="287">
        <f>'Summary (6)'!$K86</f>
        <v>0</v>
      </c>
      <c r="W74" s="187">
        <f>'Summary (6)'!$K86</f>
        <v>0</v>
      </c>
      <c r="X74" s="185">
        <f>'Summary (6)'!$N86</f>
        <v>0</v>
      </c>
      <c r="Y74" s="186">
        <f>'Summary (6)'!$N86</f>
        <v>0</v>
      </c>
      <c r="Z74" s="186">
        <f>'Summary (6)'!$N86</f>
        <v>0</v>
      </c>
      <c r="AA74" s="186">
        <f>'Summary (6)'!$N86</f>
        <v>0</v>
      </c>
      <c r="AB74" s="186">
        <f>'Summary (6)'!$N86</f>
        <v>0</v>
      </c>
      <c r="AC74" s="287">
        <f>'Summary (6)'!$N86</f>
        <v>0</v>
      </c>
      <c r="AD74" s="187">
        <f>'Summary (6)'!$N86</f>
        <v>0</v>
      </c>
      <c r="AE74" s="185">
        <f>'Summary (6)'!$Q86</f>
        <v>0</v>
      </c>
      <c r="AF74" s="186">
        <f>'Summary (6)'!$Q86</f>
        <v>0</v>
      </c>
      <c r="AG74" s="186">
        <f>'Summary (6)'!$Q86</f>
        <v>0</v>
      </c>
      <c r="AH74" s="186">
        <f>'Summary (6)'!$Q86</f>
        <v>0</v>
      </c>
      <c r="AI74" s="186">
        <f>'Summary (6)'!$Q86</f>
        <v>0</v>
      </c>
      <c r="AJ74" s="287">
        <f>'Summary (6)'!$Q86</f>
        <v>0</v>
      </c>
      <c r="AK74" s="187">
        <f>'Summary (6)'!$Q86</f>
        <v>0</v>
      </c>
      <c r="AL74" s="185">
        <f>'Summary (6)'!$T86</f>
        <v>0</v>
      </c>
      <c r="AM74" s="186">
        <f>'Summary (6)'!$T86</f>
        <v>0</v>
      </c>
      <c r="AN74" s="186">
        <f>'Summary (6)'!$T86</f>
        <v>0</v>
      </c>
      <c r="AO74" s="186">
        <f>'Summary (6)'!$T86</f>
        <v>0</v>
      </c>
      <c r="AP74" s="186">
        <f>'Summary (6)'!$T86</f>
        <v>0</v>
      </c>
      <c r="AQ74" s="287">
        <f>'Summary (6)'!$T86</f>
        <v>0</v>
      </c>
      <c r="AR74" s="187">
        <f>'Summary (6)'!$T86</f>
        <v>0</v>
      </c>
      <c r="AS74" s="185">
        <f>'Summary (6)'!$W86</f>
        <v>0</v>
      </c>
      <c r="AT74" s="186">
        <f>'Summary (6)'!$W86</f>
        <v>0</v>
      </c>
      <c r="AU74" s="186">
        <f>'Summary (6)'!$W86</f>
        <v>0</v>
      </c>
      <c r="AV74" s="186">
        <f>'Summary (6)'!$W86</f>
        <v>0</v>
      </c>
      <c r="AW74" s="186">
        <f>'Summary (6)'!$W86</f>
        <v>0</v>
      </c>
      <c r="AX74" s="287">
        <f>'Summary (6)'!$W86</f>
        <v>0</v>
      </c>
      <c r="AY74" s="187">
        <f>'Summary (6)'!$W86</f>
        <v>0</v>
      </c>
      <c r="AZ74" s="185">
        <f>'Summary (6)'!$Z86</f>
        <v>0</v>
      </c>
      <c r="BA74" s="186">
        <f>'Summary (6)'!$Z86</f>
        <v>0</v>
      </c>
      <c r="BB74" s="186">
        <f>'Summary (6)'!$Z86</f>
        <v>0</v>
      </c>
      <c r="BC74" s="186">
        <f>'Summary (6)'!$Z86</f>
        <v>0</v>
      </c>
      <c r="BD74" s="186">
        <f>'Summary (6)'!$Z86</f>
        <v>0</v>
      </c>
      <c r="BE74" s="287">
        <f>'Summary (6)'!$Z86</f>
        <v>0</v>
      </c>
      <c r="BF74" s="187">
        <f>'Summary (6)'!$Z86</f>
        <v>0</v>
      </c>
      <c r="BG74" s="185">
        <f>'Summary (6)'!$AC86</f>
        <v>0</v>
      </c>
      <c r="BH74" s="186">
        <f>'Summary (6)'!$AC86</f>
        <v>0</v>
      </c>
      <c r="BI74" s="186">
        <f>'Summary (6)'!$AC86</f>
        <v>0</v>
      </c>
      <c r="BJ74" s="186">
        <f>'Summary (6)'!$AC86</f>
        <v>0</v>
      </c>
      <c r="BK74" s="186">
        <f>'Summary (6)'!$AC86</f>
        <v>0</v>
      </c>
      <c r="BL74" s="287">
        <f>'Summary (6)'!$AC86</f>
        <v>0</v>
      </c>
      <c r="BM74" s="187">
        <f>'Summary (6)'!$AC86</f>
        <v>0</v>
      </c>
      <c r="BN74" s="185">
        <f>'Summary (6)'!$AF86</f>
        <v>0</v>
      </c>
      <c r="BO74" s="186">
        <f>'Summary (6)'!$AF86</f>
        <v>0</v>
      </c>
      <c r="BP74" s="186">
        <f>'Summary (6)'!$AF86</f>
        <v>0</v>
      </c>
      <c r="BQ74" s="186">
        <f>'Summary (6)'!$AF86</f>
        <v>0</v>
      </c>
      <c r="BR74" s="186">
        <f>'Summary (6)'!$AF86</f>
        <v>0</v>
      </c>
      <c r="BS74" s="287">
        <f>'Summary (6)'!$AF86</f>
        <v>0</v>
      </c>
      <c r="BT74" s="187">
        <f>'Summary (6)'!$AF86</f>
        <v>0</v>
      </c>
      <c r="BU74" s="172">
        <f>BS74</f>
        <v>0</v>
      </c>
      <c r="BV74" s="172">
        <f>BT74</f>
        <v>0</v>
      </c>
      <c r="BW74" s="172">
        <f>BU74</f>
        <v>0</v>
      </c>
      <c r="BX74" s="72"/>
      <c r="BY74" s="72"/>
      <c r="BZ74" s="72"/>
      <c r="CA74" s="72"/>
      <c r="CB74" s="72"/>
      <c r="CC74" s="72"/>
      <c r="CD74" s="72"/>
      <c r="CE74" s="72"/>
      <c r="CF74" s="72"/>
      <c r="CG74" s="72"/>
      <c r="CH74" s="72"/>
      <c r="CI74" s="72"/>
      <c r="CJ74" s="72"/>
      <c r="CK74" s="72"/>
      <c r="CL74" s="72"/>
      <c r="CM74" s="72"/>
      <c r="CN74" s="72"/>
      <c r="CO74" s="72"/>
      <c r="CP74" s="72"/>
      <c r="CQ74" s="72"/>
      <c r="CR74" s="72"/>
      <c r="CS74" s="72"/>
      <c r="CT74" s="72"/>
      <c r="CU74" s="72"/>
      <c r="CV74" s="72"/>
      <c r="CW74" s="72"/>
      <c r="CX74" s="72"/>
      <c r="CY74" s="72"/>
      <c r="CZ74" s="72"/>
      <c r="DA74" s="72"/>
      <c r="DB74" s="72"/>
      <c r="DC74" s="72"/>
      <c r="DD74" s="72"/>
      <c r="DE74" s="72"/>
      <c r="DF74" s="72"/>
      <c r="DG74" s="72"/>
      <c r="DH74" s="72"/>
    </row>
    <row r="75" spans="1:112" s="71" customFormat="1">
      <c r="A75" s="362" t="s">
        <v>223</v>
      </c>
      <c r="B75" s="362"/>
      <c r="C75" s="188">
        <f>'Summary (6)'!$E87</f>
        <v>0</v>
      </c>
      <c r="D75" s="80">
        <f>'Summary (6)'!$E87</f>
        <v>0</v>
      </c>
      <c r="E75" s="80">
        <f>'Summary (6)'!$E87</f>
        <v>0</v>
      </c>
      <c r="F75" s="80">
        <f>'Summary (6)'!$E87</f>
        <v>0</v>
      </c>
      <c r="G75" s="80">
        <f>'Summary (6)'!$E87</f>
        <v>0</v>
      </c>
      <c r="H75" s="288">
        <f>'Summary (6)'!$E87</f>
        <v>0</v>
      </c>
      <c r="I75" s="189">
        <f>'Summary (6)'!$E87</f>
        <v>0</v>
      </c>
      <c r="J75" s="188">
        <f>'Summary (6)'!$H87</f>
        <v>0</v>
      </c>
      <c r="K75" s="80">
        <f>'Summary (6)'!$H87</f>
        <v>0</v>
      </c>
      <c r="L75" s="80">
        <f>'Summary (6)'!$H87</f>
        <v>0</v>
      </c>
      <c r="M75" s="80">
        <f>'Summary (6)'!$H87</f>
        <v>0</v>
      </c>
      <c r="N75" s="80">
        <f>'Summary (6)'!$H87</f>
        <v>0</v>
      </c>
      <c r="O75" s="288">
        <f>'Summary (6)'!$H87</f>
        <v>0</v>
      </c>
      <c r="P75" s="189">
        <f>'Summary (6)'!$H87</f>
        <v>0</v>
      </c>
      <c r="Q75" s="188">
        <f>'Summary (6)'!$K87</f>
        <v>0</v>
      </c>
      <c r="R75" s="80">
        <f>'Summary (6)'!$K87</f>
        <v>0</v>
      </c>
      <c r="S75" s="80">
        <f>'Summary (6)'!$K87</f>
        <v>0</v>
      </c>
      <c r="T75" s="80">
        <f>'Summary (6)'!$K87</f>
        <v>0</v>
      </c>
      <c r="U75" s="80">
        <f>'Summary (6)'!$K87</f>
        <v>0</v>
      </c>
      <c r="V75" s="288">
        <f>'Summary (6)'!$K87</f>
        <v>0</v>
      </c>
      <c r="W75" s="189">
        <f>'Summary (6)'!$K87</f>
        <v>0</v>
      </c>
      <c r="X75" s="188">
        <f>'Summary (6)'!$N87</f>
        <v>0</v>
      </c>
      <c r="Y75" s="80">
        <f>'Summary (6)'!$N87</f>
        <v>0</v>
      </c>
      <c r="Z75" s="80">
        <f>'Summary (6)'!$N87</f>
        <v>0</v>
      </c>
      <c r="AA75" s="80">
        <f>'Summary (6)'!$N87</f>
        <v>0</v>
      </c>
      <c r="AB75" s="80">
        <f>'Summary (6)'!$N87</f>
        <v>0</v>
      </c>
      <c r="AC75" s="288">
        <f>'Summary (6)'!$N87</f>
        <v>0</v>
      </c>
      <c r="AD75" s="189">
        <f>'Summary (6)'!$N87</f>
        <v>0</v>
      </c>
      <c r="AE75" s="188">
        <f>'Summary (6)'!$Q87</f>
        <v>0</v>
      </c>
      <c r="AF75" s="80">
        <f>'Summary (6)'!$Q87</f>
        <v>0</v>
      </c>
      <c r="AG75" s="80">
        <f>'Summary (6)'!$Q87</f>
        <v>0</v>
      </c>
      <c r="AH75" s="80">
        <f>'Summary (6)'!$Q87</f>
        <v>0</v>
      </c>
      <c r="AI75" s="80">
        <f>'Summary (6)'!$Q87</f>
        <v>0</v>
      </c>
      <c r="AJ75" s="288">
        <f>'Summary (6)'!$Q87</f>
        <v>0</v>
      </c>
      <c r="AK75" s="189">
        <f>'Summary (6)'!$Q87</f>
        <v>0</v>
      </c>
      <c r="AL75" s="188">
        <f>'Summary (6)'!$T87</f>
        <v>0</v>
      </c>
      <c r="AM75" s="80">
        <f>'Summary (6)'!$T87</f>
        <v>0</v>
      </c>
      <c r="AN75" s="80">
        <f>'Summary (6)'!$T87</f>
        <v>0</v>
      </c>
      <c r="AO75" s="80">
        <f>'Summary (6)'!$T87</f>
        <v>0</v>
      </c>
      <c r="AP75" s="80">
        <f>'Summary (6)'!$T87</f>
        <v>0</v>
      </c>
      <c r="AQ75" s="288">
        <f>'Summary (6)'!$T87</f>
        <v>0</v>
      </c>
      <c r="AR75" s="189">
        <f>'Summary (6)'!$T87</f>
        <v>0</v>
      </c>
      <c r="AS75" s="188">
        <f>'Summary (6)'!$W87</f>
        <v>0</v>
      </c>
      <c r="AT75" s="80">
        <f>'Summary (6)'!$W87</f>
        <v>0</v>
      </c>
      <c r="AU75" s="80">
        <f>'Summary (6)'!$W87</f>
        <v>0</v>
      </c>
      <c r="AV75" s="80">
        <f>'Summary (6)'!$W87</f>
        <v>0</v>
      </c>
      <c r="AW75" s="80">
        <f>'Summary (6)'!$W87</f>
        <v>0</v>
      </c>
      <c r="AX75" s="288">
        <f>'Summary (6)'!$W87</f>
        <v>0</v>
      </c>
      <c r="AY75" s="189">
        <f>'Summary (6)'!$W87</f>
        <v>0</v>
      </c>
      <c r="AZ75" s="188">
        <f>'Summary (6)'!$Z87</f>
        <v>0</v>
      </c>
      <c r="BA75" s="80">
        <f>'Summary (6)'!$Z87</f>
        <v>0</v>
      </c>
      <c r="BB75" s="80">
        <f>'Summary (6)'!$Z87</f>
        <v>0</v>
      </c>
      <c r="BC75" s="80">
        <f>'Summary (6)'!$Z87</f>
        <v>0</v>
      </c>
      <c r="BD75" s="80">
        <f>'Summary (6)'!$Z87</f>
        <v>0</v>
      </c>
      <c r="BE75" s="288">
        <f>'Summary (6)'!$Z87</f>
        <v>0</v>
      </c>
      <c r="BF75" s="189">
        <f>'Summary (6)'!$Z87</f>
        <v>0</v>
      </c>
      <c r="BG75" s="188">
        <f>'Summary (6)'!$AC87</f>
        <v>0</v>
      </c>
      <c r="BH75" s="80">
        <f>'Summary (6)'!$AC87</f>
        <v>0</v>
      </c>
      <c r="BI75" s="80">
        <f>'Summary (6)'!$AC87</f>
        <v>0</v>
      </c>
      <c r="BJ75" s="80">
        <f>'Summary (6)'!$AC87</f>
        <v>0</v>
      </c>
      <c r="BK75" s="80">
        <f>'Summary (6)'!$AC87</f>
        <v>0</v>
      </c>
      <c r="BL75" s="288">
        <f>'Summary (6)'!$AC87</f>
        <v>0</v>
      </c>
      <c r="BM75" s="189">
        <f>'Summary (6)'!$AC87</f>
        <v>0</v>
      </c>
      <c r="BN75" s="188">
        <f>'Summary (6)'!$AF87</f>
        <v>0</v>
      </c>
      <c r="BO75" s="80">
        <f>'Summary (6)'!$AF87</f>
        <v>0</v>
      </c>
      <c r="BP75" s="80">
        <f>'Summary (6)'!$AF87</f>
        <v>0</v>
      </c>
      <c r="BQ75" s="80">
        <f>'Summary (6)'!$AF87</f>
        <v>0</v>
      </c>
      <c r="BR75" s="80">
        <f>'Summary (6)'!$AF87</f>
        <v>0</v>
      </c>
      <c r="BS75" s="288">
        <f>'Summary (6)'!$AF87</f>
        <v>0</v>
      </c>
      <c r="BT75" s="189">
        <f>'Summary (6)'!$AF87</f>
        <v>0</v>
      </c>
      <c r="BU75" s="80">
        <f>'Summary (6)'!AI87</f>
        <v>0</v>
      </c>
      <c r="BV75" s="80">
        <f>'Summary (6)'!AJ87</f>
        <v>0</v>
      </c>
      <c r="BW75" s="80">
        <f>'Summary (6)'!AK87</f>
        <v>0</v>
      </c>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c r="CX75" s="72"/>
      <c r="CY75" s="72"/>
      <c r="CZ75" s="72"/>
      <c r="DA75" s="72"/>
      <c r="DB75" s="72"/>
      <c r="DC75" s="72"/>
      <c r="DD75" s="72"/>
      <c r="DE75" s="72"/>
      <c r="DF75" s="72"/>
      <c r="DG75" s="72"/>
      <c r="DH75" s="72"/>
    </row>
    <row r="76" spans="1:112" s="173" customFormat="1">
      <c r="A76" s="362" t="s">
        <v>224</v>
      </c>
      <c r="B76" s="362"/>
      <c r="C76" s="188">
        <f>'Summary (6)'!$E88</f>
        <v>0</v>
      </c>
      <c r="D76" s="80">
        <f>'Summary (6)'!$E88</f>
        <v>0</v>
      </c>
      <c r="E76" s="80">
        <f>'Summary (6)'!$E88</f>
        <v>0</v>
      </c>
      <c r="F76" s="80">
        <f>'Summary (6)'!$E88</f>
        <v>0</v>
      </c>
      <c r="G76" s="80">
        <f>'Summary (6)'!$E88</f>
        <v>0</v>
      </c>
      <c r="H76" s="288">
        <f>'Summary (6)'!$E88</f>
        <v>0</v>
      </c>
      <c r="I76" s="189">
        <f>'Summary (6)'!$E88</f>
        <v>0</v>
      </c>
      <c r="J76" s="188">
        <f>'Summary (6)'!$H88</f>
        <v>0</v>
      </c>
      <c r="K76" s="80">
        <f>'Summary (6)'!$H88</f>
        <v>0</v>
      </c>
      <c r="L76" s="80">
        <f>'Summary (6)'!$H88</f>
        <v>0</v>
      </c>
      <c r="M76" s="80">
        <f>'Summary (6)'!$H88</f>
        <v>0</v>
      </c>
      <c r="N76" s="80">
        <f>'Summary (6)'!$H88</f>
        <v>0</v>
      </c>
      <c r="O76" s="288">
        <f>'Summary (6)'!$H88</f>
        <v>0</v>
      </c>
      <c r="P76" s="189">
        <f>'Summary (6)'!$H88</f>
        <v>0</v>
      </c>
      <c r="Q76" s="188">
        <f>'Summary (6)'!$K88</f>
        <v>0</v>
      </c>
      <c r="R76" s="80">
        <f>'Summary (6)'!$K88</f>
        <v>0</v>
      </c>
      <c r="S76" s="80">
        <f>'Summary (6)'!$K88</f>
        <v>0</v>
      </c>
      <c r="T76" s="80">
        <f>'Summary (6)'!$K88</f>
        <v>0</v>
      </c>
      <c r="U76" s="80">
        <f>'Summary (6)'!$K88</f>
        <v>0</v>
      </c>
      <c r="V76" s="288">
        <f>'Summary (6)'!$K88</f>
        <v>0</v>
      </c>
      <c r="W76" s="189">
        <f>'Summary (6)'!$K88</f>
        <v>0</v>
      </c>
      <c r="X76" s="188">
        <f>'Summary (6)'!$N88</f>
        <v>0</v>
      </c>
      <c r="Y76" s="80">
        <f>'Summary (6)'!$N88</f>
        <v>0</v>
      </c>
      <c r="Z76" s="80">
        <f>'Summary (6)'!$N88</f>
        <v>0</v>
      </c>
      <c r="AA76" s="80">
        <f>'Summary (6)'!$N88</f>
        <v>0</v>
      </c>
      <c r="AB76" s="80">
        <f>'Summary (6)'!$N88</f>
        <v>0</v>
      </c>
      <c r="AC76" s="288">
        <f>'Summary (6)'!$N88</f>
        <v>0</v>
      </c>
      <c r="AD76" s="189">
        <f>'Summary (6)'!$N88</f>
        <v>0</v>
      </c>
      <c r="AE76" s="188">
        <f>'Summary (6)'!$Q88</f>
        <v>0</v>
      </c>
      <c r="AF76" s="80">
        <f>'Summary (6)'!$Q88</f>
        <v>0</v>
      </c>
      <c r="AG76" s="80">
        <f>'Summary (6)'!$Q88</f>
        <v>0</v>
      </c>
      <c r="AH76" s="80">
        <f>'Summary (6)'!$Q88</f>
        <v>0</v>
      </c>
      <c r="AI76" s="80">
        <f>'Summary (6)'!$Q88</f>
        <v>0</v>
      </c>
      <c r="AJ76" s="288">
        <f>'Summary (6)'!$Q88</f>
        <v>0</v>
      </c>
      <c r="AK76" s="189">
        <f>'Summary (6)'!$Q88</f>
        <v>0</v>
      </c>
      <c r="AL76" s="188">
        <f>'Summary (6)'!$T88</f>
        <v>0</v>
      </c>
      <c r="AM76" s="80">
        <f>'Summary (6)'!$T88</f>
        <v>0</v>
      </c>
      <c r="AN76" s="80">
        <f>'Summary (6)'!$T88</f>
        <v>0</v>
      </c>
      <c r="AO76" s="80">
        <f>'Summary (6)'!$T88</f>
        <v>0</v>
      </c>
      <c r="AP76" s="80">
        <f>'Summary (6)'!$T88</f>
        <v>0</v>
      </c>
      <c r="AQ76" s="288">
        <f>'Summary (6)'!$T88</f>
        <v>0</v>
      </c>
      <c r="AR76" s="189">
        <f>'Summary (6)'!$T88</f>
        <v>0</v>
      </c>
      <c r="AS76" s="188">
        <f>'Summary (6)'!$W88</f>
        <v>0</v>
      </c>
      <c r="AT76" s="80">
        <f>'Summary (6)'!$W88</f>
        <v>0</v>
      </c>
      <c r="AU76" s="80">
        <f>'Summary (6)'!$W88</f>
        <v>0</v>
      </c>
      <c r="AV76" s="80">
        <f>'Summary (6)'!$W88</f>
        <v>0</v>
      </c>
      <c r="AW76" s="80">
        <f>'Summary (6)'!$W88</f>
        <v>0</v>
      </c>
      <c r="AX76" s="288">
        <f>'Summary (6)'!$W88</f>
        <v>0</v>
      </c>
      <c r="AY76" s="189">
        <f>'Summary (6)'!$W88</f>
        <v>0</v>
      </c>
      <c r="AZ76" s="188">
        <f>'Summary (6)'!$Z88</f>
        <v>0</v>
      </c>
      <c r="BA76" s="80">
        <f>'Summary (6)'!$Z88</f>
        <v>0</v>
      </c>
      <c r="BB76" s="80">
        <f>'Summary (6)'!$Z88</f>
        <v>0</v>
      </c>
      <c r="BC76" s="80">
        <f>'Summary (6)'!$Z88</f>
        <v>0</v>
      </c>
      <c r="BD76" s="80">
        <f>'Summary (6)'!$Z88</f>
        <v>0</v>
      </c>
      <c r="BE76" s="288">
        <f>'Summary (6)'!$Z88</f>
        <v>0</v>
      </c>
      <c r="BF76" s="189">
        <f>'Summary (6)'!$Z88</f>
        <v>0</v>
      </c>
      <c r="BG76" s="188">
        <f>'Summary (6)'!$AC88</f>
        <v>0</v>
      </c>
      <c r="BH76" s="80">
        <f>'Summary (6)'!$AC88</f>
        <v>0</v>
      </c>
      <c r="BI76" s="80">
        <f>'Summary (6)'!$AC88</f>
        <v>0</v>
      </c>
      <c r="BJ76" s="80">
        <f>'Summary (6)'!$AC88</f>
        <v>0</v>
      </c>
      <c r="BK76" s="80">
        <f>'Summary (6)'!$AC88</f>
        <v>0</v>
      </c>
      <c r="BL76" s="288">
        <f>'Summary (6)'!$AC88</f>
        <v>0</v>
      </c>
      <c r="BM76" s="189">
        <f>'Summary (6)'!$AC88</f>
        <v>0</v>
      </c>
      <c r="BN76" s="188">
        <f>'Summary (6)'!$AF88</f>
        <v>0</v>
      </c>
      <c r="BO76" s="80">
        <f>'Summary (6)'!$AF88</f>
        <v>0</v>
      </c>
      <c r="BP76" s="80">
        <f>'Summary (6)'!$AF88</f>
        <v>0</v>
      </c>
      <c r="BQ76" s="80">
        <f>'Summary (6)'!$AF88</f>
        <v>0</v>
      </c>
      <c r="BR76" s="80">
        <f>'Summary (6)'!$AF88</f>
        <v>0</v>
      </c>
      <c r="BS76" s="288">
        <f>'Summary (6)'!$AF88</f>
        <v>0</v>
      </c>
      <c r="BT76" s="189">
        <f>'Summary (6)'!$AF88</f>
        <v>0</v>
      </c>
      <c r="BU76" s="80">
        <f>'Summary (6)'!AI88</f>
        <v>0</v>
      </c>
      <c r="BV76" s="80">
        <f>'Summary (6)'!AJ88</f>
        <v>0</v>
      </c>
      <c r="BW76" s="80">
        <f>'Summary (6)'!AK88</f>
        <v>0</v>
      </c>
    </row>
    <row r="77" spans="1:112" s="75" customFormat="1">
      <c r="A77" s="361" t="s">
        <v>211</v>
      </c>
      <c r="B77" s="361"/>
      <c r="C77" s="188">
        <f>'Summary (6)'!$E89</f>
        <v>0</v>
      </c>
      <c r="D77" s="80">
        <f>'Summary (6)'!$E89</f>
        <v>0</v>
      </c>
      <c r="E77" s="80">
        <f>'Summary (6)'!$E89</f>
        <v>0</v>
      </c>
      <c r="F77" s="80">
        <f>'Summary (6)'!$E89</f>
        <v>0</v>
      </c>
      <c r="G77" s="80">
        <f>'Summary (6)'!$E89</f>
        <v>0</v>
      </c>
      <c r="H77" s="288">
        <f>'Summary (6)'!$E89</f>
        <v>0</v>
      </c>
      <c r="I77" s="189">
        <f>'Summary (6)'!$E89</f>
        <v>0</v>
      </c>
      <c r="J77" s="188">
        <f>'Summary (6)'!$H89</f>
        <v>0</v>
      </c>
      <c r="K77" s="80">
        <f>'Summary (6)'!$H89</f>
        <v>0</v>
      </c>
      <c r="L77" s="80">
        <f>'Summary (6)'!$H89</f>
        <v>0</v>
      </c>
      <c r="M77" s="80">
        <f>'Summary (6)'!$H89</f>
        <v>0</v>
      </c>
      <c r="N77" s="80">
        <f>'Summary (6)'!$H89</f>
        <v>0</v>
      </c>
      <c r="O77" s="288">
        <f>'Summary (6)'!$H89</f>
        <v>0</v>
      </c>
      <c r="P77" s="189">
        <f>'Summary (6)'!$H89</f>
        <v>0</v>
      </c>
      <c r="Q77" s="188">
        <f>'Summary (6)'!$K89</f>
        <v>0</v>
      </c>
      <c r="R77" s="80">
        <f>'Summary (6)'!$K89</f>
        <v>0</v>
      </c>
      <c r="S77" s="80">
        <f>'Summary (6)'!$K89</f>
        <v>0</v>
      </c>
      <c r="T77" s="80">
        <f>'Summary (6)'!$K89</f>
        <v>0</v>
      </c>
      <c r="U77" s="80">
        <f>'Summary (6)'!$K89</f>
        <v>0</v>
      </c>
      <c r="V77" s="288">
        <f>'Summary (6)'!$K89</f>
        <v>0</v>
      </c>
      <c r="W77" s="189">
        <f>'Summary (6)'!$K89</f>
        <v>0</v>
      </c>
      <c r="X77" s="188">
        <f>'Summary (6)'!$N89</f>
        <v>0</v>
      </c>
      <c r="Y77" s="80">
        <f>'Summary (6)'!$N89</f>
        <v>0</v>
      </c>
      <c r="Z77" s="80">
        <f>'Summary (6)'!$N89</f>
        <v>0</v>
      </c>
      <c r="AA77" s="80">
        <f>'Summary (6)'!$N89</f>
        <v>0</v>
      </c>
      <c r="AB77" s="80">
        <f>'Summary (6)'!$N89</f>
        <v>0</v>
      </c>
      <c r="AC77" s="288">
        <f>'Summary (6)'!$N89</f>
        <v>0</v>
      </c>
      <c r="AD77" s="189">
        <f>'Summary (6)'!$N89</f>
        <v>0</v>
      </c>
      <c r="AE77" s="188">
        <f>'Summary (6)'!$Q89</f>
        <v>0</v>
      </c>
      <c r="AF77" s="80">
        <f>'Summary (6)'!$Q89</f>
        <v>0</v>
      </c>
      <c r="AG77" s="80">
        <f>'Summary (6)'!$Q89</f>
        <v>0</v>
      </c>
      <c r="AH77" s="80">
        <f>'Summary (6)'!$Q89</f>
        <v>0</v>
      </c>
      <c r="AI77" s="80">
        <f>'Summary (6)'!$Q89</f>
        <v>0</v>
      </c>
      <c r="AJ77" s="288">
        <f>'Summary (6)'!$Q89</f>
        <v>0</v>
      </c>
      <c r="AK77" s="189">
        <f>'Summary (6)'!$Q89</f>
        <v>0</v>
      </c>
      <c r="AL77" s="188">
        <f>'Summary (6)'!$T89</f>
        <v>0</v>
      </c>
      <c r="AM77" s="80">
        <f>'Summary (6)'!$T89</f>
        <v>0</v>
      </c>
      <c r="AN77" s="80">
        <f>'Summary (6)'!$T89</f>
        <v>0</v>
      </c>
      <c r="AO77" s="80">
        <f>'Summary (6)'!$T89</f>
        <v>0</v>
      </c>
      <c r="AP77" s="80">
        <f>'Summary (6)'!$T89</f>
        <v>0</v>
      </c>
      <c r="AQ77" s="288">
        <f>'Summary (6)'!$T89</f>
        <v>0</v>
      </c>
      <c r="AR77" s="189">
        <f>'Summary (6)'!$T89</f>
        <v>0</v>
      </c>
      <c r="AS77" s="188">
        <f>'Summary (6)'!$W89</f>
        <v>0</v>
      </c>
      <c r="AT77" s="80">
        <f>'Summary (6)'!$W89</f>
        <v>0</v>
      </c>
      <c r="AU77" s="80">
        <f>'Summary (6)'!$W89</f>
        <v>0</v>
      </c>
      <c r="AV77" s="80">
        <f>'Summary (6)'!$W89</f>
        <v>0</v>
      </c>
      <c r="AW77" s="80">
        <f>'Summary (6)'!$W89</f>
        <v>0</v>
      </c>
      <c r="AX77" s="288">
        <f>'Summary (6)'!$W89</f>
        <v>0</v>
      </c>
      <c r="AY77" s="189">
        <f>'Summary (6)'!$W89</f>
        <v>0</v>
      </c>
      <c r="AZ77" s="188">
        <f>'Summary (6)'!$Z89</f>
        <v>0</v>
      </c>
      <c r="BA77" s="80">
        <f>'Summary (6)'!$Z89</f>
        <v>0</v>
      </c>
      <c r="BB77" s="80">
        <f>'Summary (6)'!$Z89</f>
        <v>0</v>
      </c>
      <c r="BC77" s="80">
        <f>'Summary (6)'!$Z89</f>
        <v>0</v>
      </c>
      <c r="BD77" s="80">
        <f>'Summary (6)'!$Z89</f>
        <v>0</v>
      </c>
      <c r="BE77" s="288">
        <f>'Summary (6)'!$Z89</f>
        <v>0</v>
      </c>
      <c r="BF77" s="189">
        <f>'Summary (6)'!$Z89</f>
        <v>0</v>
      </c>
      <c r="BG77" s="188">
        <f>'Summary (6)'!$AC89</f>
        <v>0</v>
      </c>
      <c r="BH77" s="80">
        <f>'Summary (6)'!$AC89</f>
        <v>0</v>
      </c>
      <c r="BI77" s="80">
        <f>'Summary (6)'!$AC89</f>
        <v>0</v>
      </c>
      <c r="BJ77" s="80">
        <f>'Summary (6)'!$AC89</f>
        <v>0</v>
      </c>
      <c r="BK77" s="80">
        <f>'Summary (6)'!$AC89</f>
        <v>0</v>
      </c>
      <c r="BL77" s="288">
        <f>'Summary (6)'!$AC89</f>
        <v>0</v>
      </c>
      <c r="BM77" s="189">
        <f>'Summary (6)'!$AC89</f>
        <v>0</v>
      </c>
      <c r="BN77" s="188">
        <f>'Summary (6)'!$AF89</f>
        <v>0</v>
      </c>
      <c r="BO77" s="80">
        <f>'Summary (6)'!$AF89</f>
        <v>0</v>
      </c>
      <c r="BP77" s="80">
        <f>'Summary (6)'!$AF89</f>
        <v>0</v>
      </c>
      <c r="BQ77" s="80">
        <f>'Summary (6)'!$AF89</f>
        <v>0</v>
      </c>
      <c r="BR77" s="80">
        <f>'Summary (6)'!$AF89</f>
        <v>0</v>
      </c>
      <c r="BS77" s="288">
        <f>'Summary (6)'!$AF89</f>
        <v>0</v>
      </c>
      <c r="BT77" s="189">
        <f>'Summary (6)'!$AF89</f>
        <v>0</v>
      </c>
      <c r="BU77" s="80">
        <f>'Summary (6)'!AI89</f>
        <v>0</v>
      </c>
      <c r="BV77" s="80">
        <f>'Summary (6)'!AJ89</f>
        <v>0</v>
      </c>
      <c r="BW77" s="80">
        <f>'Summary (6)'!AK89</f>
        <v>0</v>
      </c>
    </row>
    <row r="78" spans="1:112" s="75" customFormat="1" ht="16" thickBot="1">
      <c r="A78" s="363" t="s">
        <v>225</v>
      </c>
      <c r="B78" s="363"/>
      <c r="C78" s="190">
        <f>'Summary (6)'!$E90</f>
        <v>0</v>
      </c>
      <c r="D78" s="191">
        <f>'Summary (6)'!$E90</f>
        <v>0</v>
      </c>
      <c r="E78" s="191">
        <f>'Summary (6)'!$E90</f>
        <v>0</v>
      </c>
      <c r="F78" s="191">
        <f>'Summary (6)'!$E90</f>
        <v>0</v>
      </c>
      <c r="G78" s="191">
        <f>'Summary (6)'!$E90</f>
        <v>0</v>
      </c>
      <c r="H78" s="289">
        <f>'Summary (6)'!$E90</f>
        <v>0</v>
      </c>
      <c r="I78" s="192">
        <f>'Summary (6)'!$E90</f>
        <v>0</v>
      </c>
      <c r="J78" s="190">
        <f>'Summary (6)'!$H90</f>
        <v>0</v>
      </c>
      <c r="K78" s="191">
        <f>'Summary (6)'!$H90</f>
        <v>0</v>
      </c>
      <c r="L78" s="191">
        <f>'Summary (6)'!$H90</f>
        <v>0</v>
      </c>
      <c r="M78" s="191">
        <f>'Summary (6)'!$H90</f>
        <v>0</v>
      </c>
      <c r="N78" s="191">
        <f>'Summary (6)'!$H90</f>
        <v>0</v>
      </c>
      <c r="O78" s="289">
        <f>'Summary (6)'!$H90</f>
        <v>0</v>
      </c>
      <c r="P78" s="192">
        <f>'Summary (6)'!$H90</f>
        <v>0</v>
      </c>
      <c r="Q78" s="190">
        <f>'Summary (6)'!$K90</f>
        <v>0</v>
      </c>
      <c r="R78" s="191">
        <f>'Summary (6)'!$K90</f>
        <v>0</v>
      </c>
      <c r="S78" s="191">
        <f>'Summary (6)'!$K90</f>
        <v>0</v>
      </c>
      <c r="T78" s="191">
        <f>'Summary (6)'!$K90</f>
        <v>0</v>
      </c>
      <c r="U78" s="191">
        <f>'Summary (6)'!$K90</f>
        <v>0</v>
      </c>
      <c r="V78" s="289">
        <f>'Summary (6)'!$K90</f>
        <v>0</v>
      </c>
      <c r="W78" s="192">
        <f>'Summary (6)'!$K90</f>
        <v>0</v>
      </c>
      <c r="X78" s="190">
        <f>'Summary (6)'!$N90</f>
        <v>0</v>
      </c>
      <c r="Y78" s="191">
        <f>'Summary (6)'!$N90</f>
        <v>0</v>
      </c>
      <c r="Z78" s="191">
        <f>'Summary (6)'!$N90</f>
        <v>0</v>
      </c>
      <c r="AA78" s="191">
        <f>'Summary (6)'!$N90</f>
        <v>0</v>
      </c>
      <c r="AB78" s="191">
        <f>'Summary (6)'!$N90</f>
        <v>0</v>
      </c>
      <c r="AC78" s="289">
        <f>'Summary (6)'!$N90</f>
        <v>0</v>
      </c>
      <c r="AD78" s="192">
        <f>'Summary (6)'!$N90</f>
        <v>0</v>
      </c>
      <c r="AE78" s="190">
        <f>'Summary (6)'!$Q90</f>
        <v>0</v>
      </c>
      <c r="AF78" s="191">
        <f>'Summary (6)'!$Q90</f>
        <v>0</v>
      </c>
      <c r="AG78" s="191">
        <f>'Summary (6)'!$Q90</f>
        <v>0</v>
      </c>
      <c r="AH78" s="191">
        <f>'Summary (6)'!$Q90</f>
        <v>0</v>
      </c>
      <c r="AI78" s="191">
        <f>'Summary (6)'!$Q90</f>
        <v>0</v>
      </c>
      <c r="AJ78" s="289">
        <f>'Summary (6)'!$Q90</f>
        <v>0</v>
      </c>
      <c r="AK78" s="192">
        <f>'Summary (6)'!$Q90</f>
        <v>0</v>
      </c>
      <c r="AL78" s="190">
        <f>'Summary (6)'!$T90</f>
        <v>0</v>
      </c>
      <c r="AM78" s="191">
        <f>'Summary (6)'!$T90</f>
        <v>0</v>
      </c>
      <c r="AN78" s="191">
        <f>'Summary (6)'!$T90</f>
        <v>0</v>
      </c>
      <c r="AO78" s="191">
        <f>'Summary (6)'!$T90</f>
        <v>0</v>
      </c>
      <c r="AP78" s="191">
        <f>'Summary (6)'!$T90</f>
        <v>0</v>
      </c>
      <c r="AQ78" s="289">
        <f>'Summary (6)'!$T90</f>
        <v>0</v>
      </c>
      <c r="AR78" s="192">
        <f>'Summary (6)'!$T90</f>
        <v>0</v>
      </c>
      <c r="AS78" s="190">
        <f>'Summary (6)'!$W90</f>
        <v>0</v>
      </c>
      <c r="AT78" s="191">
        <f>'Summary (6)'!$W90</f>
        <v>0</v>
      </c>
      <c r="AU78" s="191">
        <f>'Summary (6)'!$W90</f>
        <v>0</v>
      </c>
      <c r="AV78" s="191">
        <f>'Summary (6)'!$W90</f>
        <v>0</v>
      </c>
      <c r="AW78" s="191">
        <f>'Summary (6)'!$W90</f>
        <v>0</v>
      </c>
      <c r="AX78" s="289">
        <f>'Summary (6)'!$W90</f>
        <v>0</v>
      </c>
      <c r="AY78" s="192">
        <f>'Summary (6)'!$W90</f>
        <v>0</v>
      </c>
      <c r="AZ78" s="190">
        <f>'Summary (6)'!$Z90</f>
        <v>0</v>
      </c>
      <c r="BA78" s="191">
        <f>'Summary (6)'!$Z90</f>
        <v>0</v>
      </c>
      <c r="BB78" s="191">
        <f>'Summary (6)'!$Z90</f>
        <v>0</v>
      </c>
      <c r="BC78" s="191">
        <f>'Summary (6)'!$Z90</f>
        <v>0</v>
      </c>
      <c r="BD78" s="191">
        <f>'Summary (6)'!$Z90</f>
        <v>0</v>
      </c>
      <c r="BE78" s="289">
        <f>'Summary (6)'!$Z90</f>
        <v>0</v>
      </c>
      <c r="BF78" s="192">
        <f>'Summary (6)'!$Z90</f>
        <v>0</v>
      </c>
      <c r="BG78" s="190">
        <f>'Summary (6)'!$AC90</f>
        <v>0</v>
      </c>
      <c r="BH78" s="191">
        <f>'Summary (6)'!$AC90</f>
        <v>0</v>
      </c>
      <c r="BI78" s="191">
        <f>'Summary (6)'!$AC90</f>
        <v>0</v>
      </c>
      <c r="BJ78" s="191">
        <f>'Summary (6)'!$AC90</f>
        <v>0</v>
      </c>
      <c r="BK78" s="191">
        <f>'Summary (6)'!$AC90</f>
        <v>0</v>
      </c>
      <c r="BL78" s="289">
        <f>'Summary (6)'!$AC90</f>
        <v>0</v>
      </c>
      <c r="BM78" s="192">
        <f>'Summary (6)'!$AC90</f>
        <v>0</v>
      </c>
      <c r="BN78" s="190">
        <f>'Summary (6)'!$AF90</f>
        <v>0</v>
      </c>
      <c r="BO78" s="191">
        <f>'Summary (6)'!$AF90</f>
        <v>0</v>
      </c>
      <c r="BP78" s="191">
        <f>'Summary (6)'!$AF90</f>
        <v>0</v>
      </c>
      <c r="BQ78" s="191">
        <f>'Summary (6)'!$AF90</f>
        <v>0</v>
      </c>
      <c r="BR78" s="191">
        <f>'Summary (6)'!$AF90</f>
        <v>0</v>
      </c>
      <c r="BS78" s="289">
        <f>'Summary (6)'!$AF90</f>
        <v>0</v>
      </c>
      <c r="BT78" s="192">
        <f>'Summary (6)'!$AF90</f>
        <v>0</v>
      </c>
      <c r="BU78" s="173"/>
      <c r="BV78" s="173"/>
      <c r="BW78" s="174"/>
    </row>
    <row r="79" spans="1:112" s="242" customFormat="1">
      <c r="A79" s="392" t="s">
        <v>291</v>
      </c>
      <c r="B79" s="392"/>
      <c r="C79" s="393" t="e">
        <f>LOOKUP(C75,'Dropdown Lists'!$K$1:$K$20,'Dropdown Lists'!$N$1:$N$20)</f>
        <v>#N/A</v>
      </c>
      <c r="D79" s="394"/>
      <c r="E79" s="394"/>
      <c r="F79" s="394"/>
      <c r="G79" s="395"/>
      <c r="H79" s="396"/>
      <c r="I79" s="395"/>
      <c r="J79" s="393" t="e">
        <f>LOOKUP(J75,'Dropdown Lists'!$K$1:$K$20,'Dropdown Lists'!$N$1:$N$20)</f>
        <v>#N/A</v>
      </c>
      <c r="K79" s="395"/>
      <c r="L79" s="395"/>
      <c r="M79" s="395"/>
      <c r="N79" s="395"/>
      <c r="O79" s="396"/>
      <c r="P79" s="395"/>
      <c r="Q79" s="393" t="e">
        <f>LOOKUP(Q75,'Dropdown Lists'!$K$1:$K$20,'Dropdown Lists'!$N$1:$N$20)</f>
        <v>#N/A</v>
      </c>
      <c r="R79" s="395"/>
      <c r="S79" s="395"/>
      <c r="T79" s="395"/>
      <c r="U79" s="395"/>
      <c r="V79" s="396"/>
      <c r="W79" s="395"/>
      <c r="X79" s="393" t="e">
        <f>LOOKUP(X75,'Dropdown Lists'!$K$1:$K$20,'Dropdown Lists'!$N$1:$N$20)</f>
        <v>#N/A</v>
      </c>
      <c r="Y79" s="395"/>
      <c r="Z79" s="395"/>
      <c r="AA79" s="395"/>
      <c r="AB79" s="395"/>
      <c r="AC79" s="396"/>
      <c r="AD79" s="395"/>
      <c r="AE79" s="393" t="e">
        <f>LOOKUP(AE75,'Dropdown Lists'!$K$1:$K$20,'Dropdown Lists'!$N$1:$N$20)</f>
        <v>#N/A</v>
      </c>
      <c r="AF79" s="395"/>
      <c r="AG79" s="395"/>
      <c r="AH79" s="395"/>
      <c r="AI79" s="395"/>
      <c r="AJ79" s="396"/>
      <c r="AK79" s="395"/>
      <c r="AL79" s="393" t="e">
        <f>LOOKUP(AL75,'Dropdown Lists'!$K$1:$K$20,'Dropdown Lists'!$N$1:$N$20)</f>
        <v>#N/A</v>
      </c>
      <c r="AM79" s="395"/>
      <c r="AN79" s="395"/>
      <c r="AO79" s="395"/>
      <c r="AP79" s="395"/>
      <c r="AQ79" s="396"/>
      <c r="AR79" s="395"/>
      <c r="AS79" s="393" t="e">
        <f>LOOKUP(AS75,'Dropdown Lists'!$K$1:$K$20,'Dropdown Lists'!$N$1:$N$20)</f>
        <v>#N/A</v>
      </c>
      <c r="AT79" s="395"/>
      <c r="AU79" s="395"/>
      <c r="AV79" s="395"/>
      <c r="AW79" s="395"/>
      <c r="AX79" s="396"/>
      <c r="AY79" s="395"/>
      <c r="AZ79" s="393" t="e">
        <f>LOOKUP(AZ75,'Dropdown Lists'!$K$1:$K$20,'Dropdown Lists'!$N$1:$N$20)</f>
        <v>#N/A</v>
      </c>
      <c r="BA79" s="395"/>
      <c r="BB79" s="395"/>
      <c r="BC79" s="395"/>
      <c r="BD79" s="395"/>
      <c r="BE79" s="396"/>
      <c r="BF79" s="395"/>
      <c r="BG79" s="393" t="e">
        <f>LOOKUP(BG75,'Dropdown Lists'!$K$1:$K$20,'Dropdown Lists'!$N$1:$N$20)</f>
        <v>#N/A</v>
      </c>
      <c r="BH79" s="395"/>
      <c r="BI79" s="395"/>
      <c r="BJ79" s="395"/>
      <c r="BK79" s="395"/>
      <c r="BL79" s="396"/>
      <c r="BM79" s="395"/>
      <c r="BN79" s="393" t="e">
        <f>LOOKUP(BN75,'Dropdown Lists'!$K$1:$K$20,'Dropdown Lists'!$N$1:$N$20)</f>
        <v>#N/A</v>
      </c>
      <c r="BO79" s="395"/>
      <c r="BP79" s="395"/>
      <c r="BQ79" s="395"/>
      <c r="BR79" s="395"/>
      <c r="BS79" s="396"/>
      <c r="BT79" s="395"/>
      <c r="BU79" s="397"/>
      <c r="BV79" s="397"/>
      <c r="BW79" s="398"/>
    </row>
    <row r="80" spans="1:112" s="263" customFormat="1">
      <c r="C80" s="241"/>
      <c r="D80" s="243"/>
      <c r="E80" s="243"/>
      <c r="F80" s="243"/>
      <c r="G80" s="226"/>
      <c r="H80" s="240"/>
      <c r="I80" s="226"/>
      <c r="J80" s="226"/>
      <c r="K80" s="226"/>
      <c r="L80" s="226"/>
      <c r="M80" s="226"/>
      <c r="N80" s="226"/>
      <c r="O80" s="240"/>
      <c r="P80" s="226"/>
      <c r="Q80" s="226"/>
      <c r="R80" s="226"/>
      <c r="S80" s="226"/>
      <c r="T80" s="226"/>
      <c r="U80" s="226"/>
      <c r="V80" s="240"/>
      <c r="W80" s="226"/>
      <c r="X80" s="226"/>
      <c r="Y80" s="226"/>
      <c r="Z80" s="226"/>
      <c r="AA80" s="226"/>
      <c r="AB80" s="226"/>
      <c r="AC80" s="240"/>
      <c r="AD80" s="226"/>
      <c r="AE80" s="226"/>
      <c r="AF80" s="226"/>
      <c r="AG80" s="226"/>
      <c r="AH80" s="226"/>
      <c r="AI80" s="226"/>
      <c r="AJ80" s="240"/>
      <c r="AK80" s="226"/>
      <c r="AL80" s="226"/>
      <c r="AM80" s="226"/>
      <c r="AN80" s="226"/>
      <c r="AO80" s="226"/>
      <c r="AP80" s="226"/>
      <c r="AQ80" s="240"/>
      <c r="AR80" s="226"/>
      <c r="AS80" s="226"/>
      <c r="AT80" s="226"/>
      <c r="AU80" s="226"/>
      <c r="AV80" s="226"/>
      <c r="AW80" s="226"/>
      <c r="AX80" s="240"/>
      <c r="AY80" s="226"/>
      <c r="AZ80" s="226"/>
      <c r="BA80" s="226"/>
      <c r="BB80" s="226"/>
      <c r="BC80" s="226"/>
      <c r="BD80" s="226"/>
      <c r="BE80" s="240"/>
      <c r="BF80" s="226"/>
      <c r="BG80" s="226"/>
      <c r="BH80" s="226"/>
      <c r="BI80" s="226"/>
      <c r="BJ80" s="226"/>
      <c r="BK80" s="226"/>
      <c r="BL80" s="240"/>
      <c r="BM80" s="226"/>
      <c r="BN80" s="226"/>
      <c r="BO80" s="226"/>
      <c r="BP80" s="226"/>
      <c r="BQ80" s="226"/>
      <c r="BR80" s="226"/>
      <c r="BS80" s="240"/>
      <c r="BT80" s="226"/>
      <c r="BU80" s="71"/>
      <c r="BV80" s="71"/>
      <c r="BW80" s="82"/>
    </row>
    <row r="81" spans="2:112">
      <c r="B81" s="226"/>
      <c r="C81" s="241"/>
      <c r="D81" s="243"/>
      <c r="E81" s="243"/>
      <c r="F81" s="243"/>
      <c r="BN81" s="226"/>
      <c r="BO81" s="226"/>
      <c r="BP81" s="226"/>
      <c r="BS81" s="240"/>
      <c r="BU81" s="71"/>
      <c r="BV81" s="71"/>
      <c r="BW81" s="82"/>
      <c r="BX81" s="238"/>
      <c r="BY81" s="238"/>
      <c r="BZ81" s="238"/>
      <c r="CA81" s="238"/>
      <c r="CB81" s="238"/>
      <c r="CC81" s="238"/>
      <c r="CD81" s="238"/>
      <c r="CE81" s="238"/>
      <c r="CF81" s="238"/>
      <c r="CG81" s="238"/>
      <c r="CH81" s="238"/>
      <c r="CI81" s="238"/>
      <c r="CJ81" s="238"/>
      <c r="CK81" s="238"/>
      <c r="CL81" s="238"/>
      <c r="CM81" s="238"/>
      <c r="CN81" s="238"/>
      <c r="CO81" s="238"/>
      <c r="CP81" s="238"/>
      <c r="CQ81" s="238"/>
      <c r="CR81" s="238"/>
      <c r="CS81" s="238"/>
      <c r="CT81" s="238"/>
      <c r="CU81" s="238"/>
      <c r="CV81" s="238"/>
      <c r="CW81" s="238"/>
      <c r="CX81" s="238"/>
      <c r="CY81" s="238"/>
      <c r="CZ81" s="238"/>
      <c r="DA81" s="238"/>
      <c r="DB81" s="238"/>
      <c r="DC81" s="238"/>
      <c r="DD81" s="238"/>
      <c r="DE81" s="238"/>
      <c r="DF81" s="238"/>
      <c r="DG81" s="238"/>
      <c r="DH81" s="238"/>
    </row>
    <row r="82" spans="2:112">
      <c r="B82" s="226"/>
      <c r="BN82" s="226"/>
      <c r="BO82" s="226"/>
      <c r="BP82" s="226"/>
      <c r="BS82" s="240"/>
      <c r="BU82" s="71"/>
      <c r="BV82" s="71"/>
      <c r="BW82" s="82"/>
      <c r="BX82" s="238"/>
      <c r="BY82" s="238"/>
      <c r="BZ82" s="238"/>
      <c r="CA82" s="238"/>
      <c r="CB82" s="238"/>
      <c r="CC82" s="238"/>
      <c r="CD82" s="238"/>
      <c r="CE82" s="238"/>
      <c r="CF82" s="238"/>
      <c r="CG82" s="238"/>
      <c r="CH82" s="238"/>
      <c r="CI82" s="238"/>
      <c r="CJ82" s="238"/>
      <c r="CK82" s="238"/>
      <c r="CL82" s="238"/>
      <c r="CM82" s="238"/>
      <c r="CN82" s="238"/>
      <c r="CO82" s="238"/>
      <c r="CP82" s="238"/>
      <c r="CQ82" s="238"/>
      <c r="CR82" s="238"/>
      <c r="CS82" s="238"/>
      <c r="CT82" s="238"/>
      <c r="CU82" s="238"/>
      <c r="CV82" s="238"/>
      <c r="CW82" s="238"/>
      <c r="CX82" s="238"/>
      <c r="CY82" s="238"/>
      <c r="CZ82" s="238"/>
      <c r="DA82" s="238"/>
      <c r="DB82" s="238"/>
      <c r="DC82" s="238"/>
      <c r="DD82" s="238"/>
      <c r="DE82" s="238"/>
      <c r="DF82" s="238"/>
      <c r="DG82" s="238"/>
      <c r="DH82" s="238"/>
    </row>
    <row r="83" spans="2:112">
      <c r="B83" s="226"/>
      <c r="BN83" s="226"/>
      <c r="BO83" s="226"/>
      <c r="BP83" s="226"/>
      <c r="BS83" s="240"/>
      <c r="BU83" s="71"/>
      <c r="BV83" s="71"/>
      <c r="BW83" s="82"/>
      <c r="BX83" s="238"/>
      <c r="BY83" s="238"/>
      <c r="BZ83" s="238"/>
      <c r="CA83" s="238"/>
      <c r="CB83" s="238"/>
      <c r="CC83" s="238"/>
      <c r="CD83" s="238"/>
      <c r="CE83" s="238"/>
      <c r="CF83" s="238"/>
      <c r="CG83" s="238"/>
      <c r="CH83" s="238"/>
      <c r="CI83" s="238"/>
      <c r="CJ83" s="238"/>
      <c r="CK83" s="238"/>
      <c r="CL83" s="238"/>
      <c r="CM83" s="238"/>
      <c r="CN83" s="238"/>
      <c r="CO83" s="238"/>
      <c r="CP83" s="238"/>
      <c r="CQ83" s="238"/>
      <c r="CR83" s="238"/>
      <c r="CS83" s="238"/>
      <c r="CT83" s="238"/>
      <c r="CU83" s="238"/>
      <c r="CV83" s="238"/>
      <c r="CW83" s="238"/>
      <c r="CX83" s="238"/>
      <c r="CY83" s="238"/>
      <c r="CZ83" s="238"/>
      <c r="DA83" s="238"/>
      <c r="DB83" s="238"/>
      <c r="DC83" s="238"/>
      <c r="DD83" s="238"/>
      <c r="DE83" s="238"/>
      <c r="DF83" s="238"/>
      <c r="DG83" s="238"/>
      <c r="DH83" s="238"/>
    </row>
    <row r="84" spans="2:112">
      <c r="B84" s="226"/>
      <c r="BN84" s="226"/>
      <c r="BO84" s="226"/>
      <c r="BP84" s="226"/>
      <c r="BS84" s="240"/>
      <c r="BU84" s="71"/>
      <c r="BV84" s="71"/>
      <c r="BW84" s="82"/>
      <c r="BX84" s="238"/>
      <c r="BY84" s="238"/>
      <c r="BZ84" s="238"/>
      <c r="CA84" s="238"/>
      <c r="CB84" s="238"/>
      <c r="CC84" s="238"/>
      <c r="CD84" s="238"/>
      <c r="CE84" s="238"/>
      <c r="CF84" s="238"/>
      <c r="CG84" s="238"/>
      <c r="CH84" s="238"/>
      <c r="CI84" s="238"/>
      <c r="CJ84" s="238"/>
      <c r="CK84" s="238"/>
      <c r="CL84" s="238"/>
      <c r="CM84" s="238"/>
      <c r="CN84" s="238"/>
      <c r="CO84" s="238"/>
      <c r="CP84" s="238"/>
      <c r="CQ84" s="238"/>
      <c r="CR84" s="238"/>
      <c r="CS84" s="238"/>
      <c r="CT84" s="238"/>
      <c r="CU84" s="238"/>
      <c r="CV84" s="238"/>
      <c r="CW84" s="238"/>
      <c r="CX84" s="238"/>
      <c r="CY84" s="238"/>
      <c r="CZ84" s="238"/>
      <c r="DA84" s="238"/>
      <c r="DB84" s="238"/>
      <c r="DC84" s="238"/>
      <c r="DD84" s="238"/>
      <c r="DE84" s="238"/>
      <c r="DF84" s="238"/>
      <c r="DG84" s="238"/>
      <c r="DH84" s="238"/>
    </row>
    <row r="85" spans="2:112">
      <c r="B85" s="226"/>
      <c r="BN85" s="226"/>
      <c r="BO85" s="226"/>
      <c r="BP85" s="226"/>
      <c r="BS85" s="240"/>
      <c r="BU85" s="71"/>
      <c r="BV85" s="71"/>
      <c r="BW85" s="82"/>
      <c r="BX85" s="238"/>
      <c r="BY85" s="238"/>
      <c r="BZ85" s="238"/>
      <c r="CA85" s="238"/>
      <c r="CB85" s="238"/>
      <c r="CC85" s="238"/>
      <c r="CD85" s="238"/>
      <c r="CE85" s="238"/>
      <c r="CF85" s="238"/>
      <c r="CG85" s="238"/>
      <c r="CH85" s="238"/>
      <c r="CI85" s="238"/>
      <c r="CJ85" s="238"/>
      <c r="CK85" s="238"/>
      <c r="CL85" s="238"/>
      <c r="CM85" s="238"/>
      <c r="CN85" s="238"/>
      <c r="CO85" s="238"/>
      <c r="CP85" s="238"/>
      <c r="CQ85" s="238"/>
      <c r="CR85" s="238"/>
      <c r="CS85" s="238"/>
      <c r="CT85" s="238"/>
      <c r="CU85" s="238"/>
      <c r="CV85" s="238"/>
      <c r="CW85" s="238"/>
      <c r="CX85" s="238"/>
      <c r="CY85" s="238"/>
      <c r="CZ85" s="238"/>
      <c r="DA85" s="238"/>
      <c r="DB85" s="238"/>
      <c r="DC85" s="238"/>
      <c r="DD85" s="238"/>
      <c r="DE85" s="238"/>
      <c r="DF85" s="238"/>
      <c r="DG85" s="238"/>
      <c r="DH85" s="238"/>
    </row>
    <row r="86" spans="2:112">
      <c r="B86" s="226"/>
      <c r="BN86" s="226"/>
      <c r="BO86" s="226"/>
      <c r="BP86" s="226"/>
      <c r="BS86" s="240"/>
      <c r="BU86" s="71"/>
      <c r="BV86" s="71"/>
      <c r="BW86" s="82"/>
      <c r="BX86" s="238"/>
      <c r="BY86" s="238"/>
      <c r="BZ86" s="238"/>
      <c r="CA86" s="238"/>
      <c r="CB86" s="238"/>
      <c r="CC86" s="238"/>
      <c r="CD86" s="238"/>
      <c r="CE86" s="238"/>
      <c r="CF86" s="238"/>
      <c r="CG86" s="238"/>
      <c r="CH86" s="238"/>
      <c r="CI86" s="238"/>
      <c r="CJ86" s="238"/>
      <c r="CK86" s="238"/>
      <c r="CL86" s="238"/>
      <c r="CM86" s="238"/>
      <c r="CN86" s="238"/>
      <c r="CO86" s="238"/>
      <c r="CP86" s="238"/>
      <c r="CQ86" s="238"/>
      <c r="CR86" s="238"/>
      <c r="CS86" s="238"/>
      <c r="CT86" s="238"/>
      <c r="CU86" s="238"/>
      <c r="CV86" s="238"/>
      <c r="CW86" s="238"/>
      <c r="CX86" s="238"/>
      <c r="CY86" s="238"/>
      <c r="CZ86" s="238"/>
      <c r="DA86" s="238"/>
      <c r="DB86" s="238"/>
      <c r="DC86" s="238"/>
      <c r="DD86" s="238"/>
      <c r="DE86" s="238"/>
      <c r="DF86" s="238"/>
      <c r="DG86" s="238"/>
      <c r="DH86" s="238"/>
    </row>
    <row r="87" spans="2:112">
      <c r="B87" s="226"/>
      <c r="I87" s="71"/>
      <c r="J87" s="71"/>
      <c r="K87" s="71"/>
      <c r="L87" s="71"/>
      <c r="M87" s="71"/>
      <c r="N87" s="71"/>
      <c r="O87" s="237"/>
      <c r="P87" s="71"/>
      <c r="Q87" s="71"/>
      <c r="R87" s="71"/>
      <c r="S87" s="71"/>
      <c r="T87" s="71"/>
      <c r="U87" s="71"/>
      <c r="V87" s="237"/>
      <c r="W87" s="71"/>
      <c r="X87" s="71"/>
      <c r="Y87" s="71"/>
      <c r="Z87" s="71"/>
      <c r="AA87" s="71"/>
      <c r="AB87" s="71"/>
      <c r="AC87" s="237"/>
      <c r="AD87" s="71"/>
      <c r="AE87" s="71"/>
      <c r="AF87" s="71"/>
      <c r="AG87" s="71"/>
      <c r="AH87" s="71"/>
      <c r="AI87" s="71"/>
      <c r="AJ87" s="237"/>
      <c r="AK87" s="71"/>
      <c r="AL87" s="71"/>
      <c r="BN87" s="226"/>
      <c r="BO87" s="226"/>
      <c r="BP87" s="226"/>
      <c r="BS87" s="240"/>
      <c r="BU87" s="71"/>
      <c r="BV87" s="71"/>
      <c r="BW87" s="82"/>
      <c r="BX87" s="238"/>
      <c r="BY87" s="238"/>
      <c r="BZ87" s="238"/>
      <c r="CA87" s="238"/>
      <c r="CB87" s="238"/>
      <c r="CC87" s="238"/>
      <c r="CD87" s="238"/>
      <c r="CE87" s="238"/>
      <c r="CF87" s="238"/>
      <c r="CG87" s="238"/>
      <c r="CH87" s="238"/>
      <c r="CI87" s="238"/>
      <c r="CJ87" s="238"/>
      <c r="CK87" s="238"/>
      <c r="CL87" s="238"/>
      <c r="CM87" s="238"/>
      <c r="CN87" s="238"/>
      <c r="CO87" s="238"/>
      <c r="CP87" s="238"/>
      <c r="CQ87" s="238"/>
      <c r="CR87" s="238"/>
      <c r="CS87" s="238"/>
      <c r="CT87" s="238"/>
      <c r="CU87" s="238"/>
      <c r="CV87" s="238"/>
      <c r="CW87" s="238"/>
      <c r="CX87" s="238"/>
      <c r="CY87" s="238"/>
      <c r="CZ87" s="238"/>
      <c r="DA87" s="238"/>
      <c r="DB87" s="238"/>
      <c r="DC87" s="238"/>
      <c r="DD87" s="238"/>
      <c r="DE87" s="238"/>
      <c r="DF87" s="238"/>
      <c r="DG87" s="238"/>
      <c r="DH87" s="238"/>
    </row>
    <row r="88" spans="2:112">
      <c r="B88" s="226"/>
      <c r="F88" s="71"/>
      <c r="G88" s="71"/>
      <c r="H88" s="237"/>
      <c r="I88" s="71"/>
      <c r="J88" s="71"/>
      <c r="K88" s="71"/>
      <c r="L88" s="71"/>
      <c r="M88" s="71"/>
      <c r="N88" s="71"/>
      <c r="O88" s="237"/>
      <c r="P88" s="71"/>
      <c r="Q88" s="71"/>
      <c r="R88" s="71"/>
      <c r="S88" s="71"/>
      <c r="T88" s="71"/>
      <c r="U88" s="71"/>
      <c r="V88" s="237"/>
      <c r="W88" s="71"/>
      <c r="X88" s="71"/>
      <c r="Y88" s="71"/>
      <c r="Z88" s="71"/>
      <c r="AA88" s="71"/>
      <c r="AB88" s="71"/>
      <c r="AC88" s="237"/>
      <c r="AD88" s="71"/>
      <c r="AE88" s="71"/>
      <c r="AF88" s="71"/>
      <c r="AG88" s="71"/>
      <c r="AH88" s="71"/>
      <c r="AI88" s="71"/>
      <c r="AJ88" s="237"/>
      <c r="AK88" s="71"/>
      <c r="AL88" s="71"/>
      <c r="BN88" s="226"/>
      <c r="BO88" s="226"/>
      <c r="BP88" s="226"/>
      <c r="BS88" s="240"/>
      <c r="BU88" s="71"/>
      <c r="BV88" s="71"/>
      <c r="BW88" s="82"/>
      <c r="BX88" s="238"/>
      <c r="BY88" s="238"/>
      <c r="BZ88" s="238"/>
      <c r="CA88" s="238"/>
      <c r="CB88" s="238"/>
      <c r="CC88" s="238"/>
      <c r="CD88" s="238"/>
      <c r="CE88" s="238"/>
      <c r="CF88" s="238"/>
      <c r="CG88" s="238"/>
      <c r="CH88" s="238"/>
      <c r="CI88" s="238"/>
      <c r="CJ88" s="238"/>
      <c r="CK88" s="238"/>
      <c r="CL88" s="238"/>
      <c r="CM88" s="238"/>
      <c r="CN88" s="238"/>
      <c r="CO88" s="238"/>
      <c r="CP88" s="238"/>
      <c r="CQ88" s="238"/>
      <c r="CR88" s="238"/>
      <c r="CS88" s="238"/>
      <c r="CT88" s="238"/>
      <c r="CU88" s="238"/>
      <c r="CV88" s="238"/>
      <c r="CW88" s="238"/>
      <c r="CX88" s="238"/>
      <c r="CY88" s="238"/>
      <c r="CZ88" s="238"/>
      <c r="DA88" s="238"/>
      <c r="DB88" s="238"/>
      <c r="DC88" s="238"/>
      <c r="DD88" s="238"/>
      <c r="DE88" s="238"/>
      <c r="DF88" s="238"/>
      <c r="DG88" s="238"/>
      <c r="DH88" s="238"/>
    </row>
    <row r="89" spans="2:112">
      <c r="B89" s="226"/>
      <c r="F89" s="71"/>
      <c r="G89" s="71"/>
      <c r="H89" s="237"/>
      <c r="I89" s="71"/>
      <c r="J89" s="71"/>
      <c r="K89" s="71"/>
      <c r="L89" s="71"/>
      <c r="M89" s="71"/>
      <c r="N89" s="71"/>
      <c r="O89" s="237"/>
      <c r="P89" s="71"/>
      <c r="Q89" s="71"/>
      <c r="R89" s="71"/>
      <c r="S89" s="71"/>
      <c r="T89" s="71"/>
      <c r="U89" s="71"/>
      <c r="V89" s="237"/>
      <c r="W89" s="71"/>
      <c r="X89" s="71"/>
      <c r="Y89" s="71"/>
      <c r="Z89" s="71"/>
      <c r="AA89" s="71"/>
      <c r="AB89" s="71"/>
      <c r="AC89" s="237"/>
      <c r="AD89" s="71"/>
      <c r="AE89" s="71"/>
      <c r="AF89" s="71"/>
      <c r="AG89" s="71"/>
      <c r="AH89" s="71"/>
      <c r="AI89" s="71"/>
      <c r="AJ89" s="237"/>
      <c r="AK89" s="71"/>
      <c r="AL89" s="71"/>
      <c r="BN89" s="226"/>
      <c r="BO89" s="226"/>
      <c r="BP89" s="226"/>
      <c r="BS89" s="240"/>
      <c r="BU89" s="71"/>
      <c r="BV89" s="71"/>
      <c r="BW89" s="82"/>
      <c r="BX89" s="238"/>
      <c r="BY89" s="238"/>
      <c r="BZ89" s="238"/>
      <c r="CA89" s="238"/>
      <c r="CB89" s="238"/>
      <c r="CC89" s="238"/>
      <c r="CD89" s="238"/>
      <c r="CE89" s="238"/>
      <c r="CF89" s="238"/>
      <c r="CG89" s="238"/>
      <c r="CH89" s="238"/>
      <c r="CI89" s="238"/>
      <c r="CJ89" s="238"/>
      <c r="CK89" s="238"/>
      <c r="CL89" s="238"/>
      <c r="CM89" s="238"/>
      <c r="CN89" s="238"/>
      <c r="CO89" s="238"/>
      <c r="CP89" s="238"/>
      <c r="CQ89" s="238"/>
      <c r="CR89" s="238"/>
      <c r="CS89" s="238"/>
      <c r="CT89" s="238"/>
      <c r="CU89" s="238"/>
      <c r="CV89" s="238"/>
      <c r="CW89" s="238"/>
      <c r="CX89" s="238"/>
      <c r="CY89" s="238"/>
      <c r="CZ89" s="238"/>
      <c r="DA89" s="238"/>
      <c r="DB89" s="238"/>
      <c r="DC89" s="238"/>
      <c r="DD89" s="238"/>
      <c r="DE89" s="238"/>
      <c r="DF89" s="238"/>
      <c r="DG89" s="238"/>
      <c r="DH89" s="238"/>
    </row>
    <row r="90" spans="2:112">
      <c r="B90" s="226"/>
      <c r="F90" s="71"/>
      <c r="G90" s="71"/>
      <c r="H90" s="237"/>
      <c r="I90" s="71"/>
      <c r="J90" s="71"/>
      <c r="K90" s="71"/>
      <c r="L90" s="71"/>
      <c r="M90" s="71"/>
      <c r="N90" s="71"/>
      <c r="O90" s="237"/>
      <c r="P90" s="71"/>
      <c r="Q90" s="71"/>
      <c r="R90" s="71"/>
      <c r="S90" s="71"/>
      <c r="T90" s="71"/>
      <c r="U90" s="71"/>
      <c r="V90" s="237"/>
      <c r="W90" s="71"/>
      <c r="X90" s="71"/>
      <c r="Y90" s="71"/>
      <c r="Z90" s="71"/>
      <c r="AA90" s="71"/>
      <c r="AB90" s="71"/>
      <c r="AC90" s="237"/>
      <c r="AD90" s="71"/>
      <c r="AE90" s="71"/>
      <c r="AF90" s="71"/>
      <c r="AG90" s="71"/>
      <c r="AH90" s="71"/>
      <c r="AI90" s="71"/>
      <c r="AJ90" s="237"/>
      <c r="AK90" s="71"/>
      <c r="AL90" s="71"/>
      <c r="BN90" s="226"/>
      <c r="BO90" s="226"/>
      <c r="BP90" s="226"/>
      <c r="BS90" s="240"/>
      <c r="BU90" s="71"/>
      <c r="BV90" s="71"/>
      <c r="BW90" s="82"/>
      <c r="BX90" s="238"/>
      <c r="BY90" s="238"/>
      <c r="BZ90" s="238"/>
      <c r="CA90" s="238"/>
      <c r="CB90" s="238"/>
      <c r="CC90" s="238"/>
      <c r="CD90" s="238"/>
      <c r="CE90" s="238"/>
      <c r="CF90" s="238"/>
      <c r="CG90" s="238"/>
      <c r="CH90" s="238"/>
      <c r="CI90" s="238"/>
      <c r="CJ90" s="238"/>
      <c r="CK90" s="238"/>
      <c r="CL90" s="238"/>
      <c r="CM90" s="238"/>
      <c r="CN90" s="238"/>
      <c r="CO90" s="238"/>
      <c r="CP90" s="238"/>
      <c r="CQ90" s="238"/>
      <c r="CR90" s="238"/>
      <c r="CS90" s="238"/>
      <c r="CT90" s="238"/>
      <c r="CU90" s="238"/>
      <c r="CV90" s="238"/>
      <c r="CW90" s="238"/>
      <c r="CX90" s="238"/>
      <c r="CY90" s="238"/>
      <c r="CZ90" s="238"/>
      <c r="DA90" s="238"/>
      <c r="DB90" s="238"/>
      <c r="DC90" s="238"/>
      <c r="DD90" s="238"/>
      <c r="DE90" s="238"/>
      <c r="DF90" s="238"/>
      <c r="DG90" s="238"/>
      <c r="DH90" s="238"/>
    </row>
    <row r="91" spans="2:112">
      <c r="B91" s="226"/>
      <c r="F91" s="71"/>
      <c r="G91" s="71"/>
      <c r="H91" s="237"/>
      <c r="I91" s="71"/>
      <c r="J91" s="71"/>
      <c r="K91" s="71"/>
      <c r="L91" s="71"/>
      <c r="M91" s="71"/>
      <c r="N91" s="71"/>
      <c r="O91" s="237"/>
      <c r="P91" s="71"/>
      <c r="Q91" s="71"/>
      <c r="R91" s="71"/>
      <c r="S91" s="71"/>
      <c r="T91" s="71"/>
      <c r="U91" s="71"/>
      <c r="V91" s="237"/>
      <c r="W91" s="71"/>
      <c r="X91" s="71"/>
      <c r="Y91" s="71"/>
      <c r="Z91" s="71"/>
      <c r="AA91" s="71"/>
      <c r="AB91" s="71"/>
      <c r="AC91" s="237"/>
      <c r="AD91" s="71"/>
      <c r="AE91" s="71"/>
      <c r="AF91" s="71"/>
      <c r="AG91" s="71"/>
      <c r="AH91" s="71"/>
      <c r="AI91" s="71"/>
      <c r="BN91" s="226"/>
      <c r="BO91" s="226"/>
      <c r="BP91" s="226"/>
      <c r="BS91" s="240"/>
      <c r="BU91" s="71"/>
      <c r="BV91" s="71"/>
      <c r="BW91" s="82"/>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row>
    <row r="92" spans="2:112">
      <c r="B92" s="226"/>
      <c r="AJ92" s="237"/>
      <c r="AK92" s="71"/>
      <c r="AL92" s="71"/>
      <c r="BN92" s="226"/>
      <c r="BO92" s="226"/>
      <c r="BP92" s="226"/>
      <c r="BS92" s="240"/>
      <c r="BU92" s="71"/>
      <c r="BV92" s="71"/>
      <c r="BW92" s="82"/>
      <c r="BX92" s="238"/>
      <c r="BY92" s="238"/>
      <c r="BZ92" s="238"/>
      <c r="CA92" s="238"/>
      <c r="CB92" s="238"/>
      <c r="CC92" s="238"/>
      <c r="CD92" s="238"/>
      <c r="CE92" s="238"/>
      <c r="CF92" s="238"/>
      <c r="CG92" s="238"/>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row>
    <row r="93" spans="2:112">
      <c r="B93" s="226"/>
      <c r="AJ93" s="237"/>
      <c r="AK93" s="71"/>
      <c r="AL93" s="71"/>
      <c r="BN93" s="226"/>
      <c r="BO93" s="226"/>
      <c r="BP93" s="226"/>
      <c r="BS93" s="240"/>
      <c r="BU93" s="71"/>
      <c r="BV93" s="71"/>
      <c r="BW93" s="82"/>
      <c r="BX93" s="238"/>
      <c r="BY93" s="238"/>
      <c r="BZ93" s="238"/>
      <c r="CA93" s="238"/>
      <c r="CB93" s="238"/>
      <c r="CC93" s="238"/>
      <c r="CD93" s="238"/>
      <c r="CE93" s="238"/>
      <c r="CF93" s="238"/>
      <c r="CG93" s="238"/>
      <c r="CH93" s="238"/>
      <c r="CI93" s="238"/>
      <c r="CJ93" s="238"/>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row>
    <row r="94" spans="2:112">
      <c r="B94" s="226"/>
      <c r="BN94" s="226"/>
      <c r="BO94" s="226"/>
      <c r="BP94" s="226"/>
      <c r="BS94" s="240"/>
      <c r="BU94" s="71"/>
      <c r="BV94" s="71"/>
      <c r="BW94" s="82"/>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row>
    <row r="95" spans="2:112">
      <c r="B95" s="226"/>
      <c r="BN95" s="226"/>
      <c r="BO95" s="226"/>
      <c r="BP95" s="226"/>
      <c r="BS95" s="240"/>
      <c r="BU95" s="71"/>
      <c r="BV95" s="71"/>
      <c r="BW95" s="82"/>
      <c r="BX95" s="238"/>
      <c r="BY95" s="238"/>
      <c r="BZ95" s="238"/>
      <c r="CA95" s="238"/>
      <c r="CB95" s="238"/>
      <c r="CC95" s="238"/>
      <c r="CD95" s="238"/>
      <c r="CE95" s="238"/>
      <c r="CF95" s="238"/>
      <c r="CG95" s="238"/>
      <c r="CH95" s="238"/>
      <c r="CI95" s="238"/>
      <c r="CJ95" s="238"/>
      <c r="CK95" s="238"/>
      <c r="CL95" s="238"/>
      <c r="CM95" s="238"/>
      <c r="CN95" s="238"/>
      <c r="CO95" s="238"/>
      <c r="CP95" s="238"/>
      <c r="CQ95" s="238"/>
      <c r="CR95" s="238"/>
      <c r="CS95" s="238"/>
      <c r="CT95" s="238"/>
      <c r="CU95" s="238"/>
      <c r="CV95" s="238"/>
      <c r="CW95" s="238"/>
      <c r="CX95" s="238"/>
      <c r="CY95" s="238"/>
      <c r="CZ95" s="238"/>
      <c r="DA95" s="238"/>
      <c r="DB95" s="238"/>
      <c r="DC95" s="238"/>
      <c r="DD95" s="238"/>
      <c r="DE95" s="238"/>
      <c r="DF95" s="238"/>
      <c r="DG95" s="238"/>
      <c r="DH95" s="238"/>
    </row>
    <row r="96" spans="2:112">
      <c r="B96" s="226"/>
      <c r="BN96" s="226"/>
      <c r="BO96" s="226"/>
      <c r="BP96" s="226"/>
      <c r="BS96" s="240"/>
      <c r="BU96" s="71"/>
      <c r="BV96" s="71"/>
      <c r="BW96" s="82"/>
      <c r="BX96" s="238"/>
      <c r="BY96" s="238"/>
      <c r="BZ96" s="238"/>
      <c r="CA96" s="238"/>
      <c r="CB96" s="238"/>
      <c r="CC96" s="238"/>
      <c r="CD96" s="238"/>
      <c r="CE96" s="238"/>
      <c r="CF96" s="238"/>
      <c r="CG96" s="238"/>
      <c r="CH96" s="238"/>
      <c r="CI96" s="238"/>
      <c r="CJ96" s="238"/>
      <c r="CK96" s="238"/>
      <c r="CL96" s="238"/>
      <c r="CM96" s="238"/>
      <c r="CN96" s="238"/>
      <c r="CO96" s="238"/>
      <c r="CP96" s="238"/>
      <c r="CQ96" s="238"/>
      <c r="CR96" s="238"/>
      <c r="CS96" s="238"/>
      <c r="CT96" s="238"/>
      <c r="CU96" s="238"/>
      <c r="CV96" s="238"/>
      <c r="CW96" s="238"/>
      <c r="CX96" s="238"/>
      <c r="CY96" s="238"/>
      <c r="CZ96" s="238"/>
      <c r="DA96" s="238"/>
      <c r="DB96" s="238"/>
      <c r="DC96" s="238"/>
      <c r="DD96" s="238"/>
      <c r="DE96" s="238"/>
      <c r="DF96" s="238"/>
      <c r="DG96" s="238"/>
      <c r="DH96" s="238"/>
    </row>
    <row r="97" spans="2:112">
      <c r="B97" s="226"/>
      <c r="BN97" s="226"/>
      <c r="BO97" s="226"/>
      <c r="BP97" s="226"/>
      <c r="BS97" s="240"/>
      <c r="BU97" s="71"/>
      <c r="BV97" s="71"/>
      <c r="BW97" s="82"/>
      <c r="BX97" s="238"/>
      <c r="BY97" s="238"/>
      <c r="BZ97" s="238"/>
      <c r="CA97" s="238"/>
      <c r="CB97" s="238"/>
      <c r="CC97" s="238"/>
      <c r="CD97" s="238"/>
      <c r="CE97" s="238"/>
      <c r="CF97" s="238"/>
      <c r="CG97" s="238"/>
      <c r="CH97" s="238"/>
      <c r="CI97" s="238"/>
      <c r="CJ97" s="238"/>
      <c r="CK97" s="238"/>
      <c r="CL97" s="238"/>
      <c r="CM97" s="238"/>
      <c r="CN97" s="238"/>
      <c r="CO97" s="238"/>
      <c r="CP97" s="238"/>
      <c r="CQ97" s="238"/>
      <c r="CR97" s="238"/>
      <c r="CS97" s="238"/>
      <c r="CT97" s="238"/>
      <c r="CU97" s="238"/>
      <c r="CV97" s="238"/>
      <c r="CW97" s="238"/>
      <c r="CX97" s="238"/>
      <c r="CY97" s="238"/>
      <c r="CZ97" s="238"/>
      <c r="DA97" s="238"/>
      <c r="DB97" s="238"/>
      <c r="DC97" s="238"/>
      <c r="DD97" s="238"/>
      <c r="DE97" s="238"/>
      <c r="DF97" s="238"/>
      <c r="DG97" s="238"/>
      <c r="DH97" s="238"/>
    </row>
    <row r="98" spans="2:112">
      <c r="B98" s="226"/>
      <c r="BN98" s="226"/>
      <c r="BO98" s="226"/>
      <c r="BP98" s="226"/>
      <c r="BS98" s="240"/>
      <c r="BU98" s="71"/>
      <c r="BV98" s="71"/>
      <c r="BW98" s="82"/>
      <c r="BX98" s="238"/>
      <c r="BY98" s="238"/>
      <c r="BZ98" s="238"/>
      <c r="CA98" s="238"/>
      <c r="CB98" s="238"/>
      <c r="CC98" s="238"/>
      <c r="CD98" s="238"/>
      <c r="CE98" s="238"/>
      <c r="CF98" s="238"/>
      <c r="CG98" s="238"/>
      <c r="CH98" s="238"/>
      <c r="CI98" s="238"/>
      <c r="CJ98" s="238"/>
      <c r="CK98" s="238"/>
      <c r="CL98" s="238"/>
      <c r="CM98" s="238"/>
      <c r="CN98" s="238"/>
      <c r="CO98" s="238"/>
      <c r="CP98" s="238"/>
      <c r="CQ98" s="238"/>
      <c r="CR98" s="238"/>
      <c r="CS98" s="238"/>
      <c r="CT98" s="238"/>
      <c r="CU98" s="238"/>
      <c r="CV98" s="238"/>
      <c r="CW98" s="238"/>
      <c r="CX98" s="238"/>
      <c r="CY98" s="238"/>
      <c r="CZ98" s="238"/>
      <c r="DA98" s="238"/>
      <c r="DB98" s="238"/>
      <c r="DC98" s="238"/>
      <c r="DD98" s="238"/>
      <c r="DE98" s="238"/>
      <c r="DF98" s="238"/>
      <c r="DG98" s="238"/>
      <c r="DH98" s="238"/>
    </row>
    <row r="99" spans="2:112">
      <c r="B99" s="226"/>
      <c r="BN99" s="226"/>
      <c r="BO99" s="226"/>
      <c r="BP99" s="226"/>
      <c r="BS99" s="240"/>
      <c r="BU99" s="71"/>
      <c r="BV99" s="71"/>
      <c r="BW99" s="82"/>
      <c r="BX99" s="238"/>
      <c r="BY99" s="238"/>
      <c r="BZ99" s="238"/>
      <c r="CA99" s="238"/>
      <c r="CB99" s="238"/>
      <c r="CC99" s="238"/>
      <c r="CD99" s="238"/>
      <c r="CE99" s="238"/>
      <c r="CF99" s="238"/>
      <c r="CG99" s="238"/>
      <c r="CH99" s="238"/>
      <c r="CI99" s="238"/>
      <c r="CJ99" s="238"/>
      <c r="CK99" s="238"/>
      <c r="CL99" s="238"/>
      <c r="CM99" s="238"/>
      <c r="CN99" s="238"/>
      <c r="CO99" s="238"/>
      <c r="CP99" s="238"/>
      <c r="CQ99" s="238"/>
      <c r="CR99" s="238"/>
      <c r="CS99" s="238"/>
      <c r="CT99" s="238"/>
      <c r="CU99" s="238"/>
      <c r="CV99" s="238"/>
      <c r="CW99" s="238"/>
      <c r="CX99" s="238"/>
      <c r="CY99" s="238"/>
      <c r="CZ99" s="238"/>
      <c r="DA99" s="238"/>
      <c r="DB99" s="238"/>
      <c r="DC99" s="238"/>
      <c r="DD99" s="238"/>
      <c r="DE99" s="238"/>
      <c r="DF99" s="238"/>
      <c r="DG99" s="238"/>
      <c r="DH99" s="238"/>
    </row>
    <row r="100" spans="2:112">
      <c r="B100" s="226"/>
      <c r="BN100" s="226"/>
      <c r="BO100" s="226"/>
      <c r="BP100" s="226"/>
      <c r="BS100" s="240"/>
      <c r="BU100" s="71"/>
      <c r="BV100" s="71"/>
      <c r="BW100" s="82"/>
      <c r="BX100" s="238"/>
      <c r="BY100" s="238"/>
      <c r="BZ100" s="238"/>
      <c r="CA100" s="238"/>
      <c r="CB100" s="238"/>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8"/>
      <c r="CX100" s="238"/>
      <c r="CY100" s="238"/>
      <c r="CZ100" s="238"/>
      <c r="DA100" s="238"/>
      <c r="DB100" s="238"/>
      <c r="DC100" s="238"/>
      <c r="DD100" s="238"/>
      <c r="DE100" s="238"/>
      <c r="DF100" s="238"/>
      <c r="DG100" s="238"/>
      <c r="DH100" s="238"/>
    </row>
    <row r="101" spans="2:112">
      <c r="B101" s="226"/>
      <c r="BN101" s="226"/>
      <c r="BO101" s="226"/>
      <c r="BP101" s="226"/>
      <c r="BS101" s="240"/>
      <c r="BU101" s="71"/>
      <c r="BV101" s="71"/>
      <c r="BW101" s="82"/>
      <c r="BX101" s="238"/>
      <c r="BY101" s="238"/>
      <c r="BZ101" s="238"/>
      <c r="CA101" s="238"/>
      <c r="CB101" s="238"/>
      <c r="CC101" s="238"/>
      <c r="CD101" s="238"/>
      <c r="CE101" s="238"/>
      <c r="CF101" s="238"/>
      <c r="CG101" s="238"/>
      <c r="CH101" s="238"/>
      <c r="CI101" s="238"/>
      <c r="CJ101" s="238"/>
      <c r="CK101" s="238"/>
      <c r="CL101" s="238"/>
      <c r="CM101" s="238"/>
      <c r="CN101" s="238"/>
      <c r="CO101" s="238"/>
      <c r="CP101" s="238"/>
      <c r="CQ101" s="238"/>
      <c r="CR101" s="238"/>
      <c r="CS101" s="238"/>
      <c r="CT101" s="238"/>
      <c r="CU101" s="238"/>
      <c r="CV101" s="238"/>
      <c r="CW101" s="238"/>
      <c r="CX101" s="238"/>
      <c r="CY101" s="238"/>
      <c r="CZ101" s="238"/>
      <c r="DA101" s="238"/>
      <c r="DB101" s="238"/>
      <c r="DC101" s="238"/>
      <c r="DD101" s="238"/>
      <c r="DE101" s="238"/>
      <c r="DF101" s="238"/>
      <c r="DG101" s="238"/>
      <c r="DH101" s="238"/>
    </row>
    <row r="102" spans="2:112">
      <c r="B102" s="226"/>
      <c r="BN102" s="226"/>
      <c r="BO102" s="226"/>
      <c r="BP102" s="226"/>
      <c r="BS102" s="240"/>
      <c r="BU102" s="71"/>
      <c r="BV102" s="71"/>
      <c r="BW102" s="82"/>
      <c r="BX102" s="238"/>
      <c r="BY102" s="238"/>
      <c r="BZ102" s="238"/>
      <c r="CA102" s="238"/>
      <c r="CB102" s="238"/>
      <c r="CC102" s="238"/>
      <c r="CD102" s="238"/>
      <c r="CE102" s="238"/>
      <c r="CF102" s="238"/>
      <c r="CG102" s="238"/>
      <c r="CH102" s="238"/>
      <c r="CI102" s="238"/>
      <c r="CJ102" s="238"/>
      <c r="CK102" s="238"/>
      <c r="CL102" s="238"/>
      <c r="CM102" s="238"/>
      <c r="CN102" s="238"/>
      <c r="CO102" s="238"/>
      <c r="CP102" s="238"/>
      <c r="CQ102" s="238"/>
      <c r="CR102" s="238"/>
      <c r="CS102" s="238"/>
      <c r="CT102" s="238"/>
      <c r="CU102" s="238"/>
      <c r="CV102" s="238"/>
      <c r="CW102" s="238"/>
      <c r="CX102" s="238"/>
      <c r="CY102" s="238"/>
      <c r="CZ102" s="238"/>
      <c r="DA102" s="238"/>
      <c r="DB102" s="238"/>
      <c r="DC102" s="238"/>
      <c r="DD102" s="238"/>
      <c r="DE102" s="238"/>
      <c r="DF102" s="238"/>
      <c r="DG102" s="238"/>
      <c r="DH102" s="238"/>
    </row>
    <row r="103" spans="2:112">
      <c r="B103" s="226"/>
      <c r="BN103" s="226"/>
      <c r="BO103" s="226"/>
      <c r="BP103" s="226"/>
      <c r="BS103" s="240"/>
      <c r="BU103" s="71"/>
      <c r="BV103" s="71"/>
      <c r="BW103" s="82"/>
      <c r="BX103" s="238"/>
      <c r="BY103" s="238"/>
      <c r="BZ103" s="238"/>
      <c r="CA103" s="238"/>
      <c r="CB103" s="238"/>
      <c r="CC103" s="238"/>
      <c r="CD103" s="238"/>
      <c r="CE103" s="238"/>
      <c r="CF103" s="238"/>
      <c r="CG103" s="238"/>
      <c r="CH103" s="238"/>
      <c r="CI103" s="238"/>
      <c r="CJ103" s="238"/>
      <c r="CK103" s="238"/>
      <c r="CL103" s="238"/>
      <c r="CM103" s="238"/>
      <c r="CN103" s="238"/>
      <c r="CO103" s="238"/>
      <c r="CP103" s="238"/>
      <c r="CQ103" s="238"/>
      <c r="CR103" s="238"/>
      <c r="CS103" s="238"/>
      <c r="CT103" s="238"/>
      <c r="CU103" s="238"/>
      <c r="CV103" s="238"/>
      <c r="CW103" s="238"/>
      <c r="CX103" s="238"/>
      <c r="CY103" s="238"/>
      <c r="CZ103" s="238"/>
      <c r="DA103" s="238"/>
      <c r="DB103" s="238"/>
      <c r="DC103" s="238"/>
      <c r="DD103" s="238"/>
      <c r="DE103" s="238"/>
      <c r="DF103" s="238"/>
      <c r="DG103" s="238"/>
      <c r="DH103" s="238"/>
    </row>
    <row r="104" spans="2:112">
      <c r="B104" s="226"/>
      <c r="BN104" s="226"/>
      <c r="BO104" s="226"/>
      <c r="BP104" s="226"/>
      <c r="BS104" s="240"/>
      <c r="BU104" s="71"/>
      <c r="BV104" s="71"/>
      <c r="BW104" s="82"/>
      <c r="BX104" s="238"/>
      <c r="BY104" s="238"/>
      <c r="BZ104" s="238"/>
      <c r="CA104" s="238"/>
      <c r="CB104" s="238"/>
      <c r="CC104" s="238"/>
      <c r="CD104" s="238"/>
      <c r="CE104" s="238"/>
      <c r="CF104" s="238"/>
      <c r="CG104" s="238"/>
      <c r="CH104" s="238"/>
      <c r="CI104" s="238"/>
      <c r="CJ104" s="238"/>
      <c r="CK104" s="238"/>
      <c r="CL104" s="238"/>
      <c r="CM104" s="238"/>
      <c r="CN104" s="238"/>
      <c r="CO104" s="238"/>
      <c r="CP104" s="238"/>
      <c r="CQ104" s="238"/>
      <c r="CR104" s="238"/>
      <c r="CS104" s="238"/>
      <c r="CT104" s="238"/>
      <c r="CU104" s="238"/>
      <c r="CV104" s="238"/>
      <c r="CW104" s="238"/>
      <c r="CX104" s="238"/>
      <c r="CY104" s="238"/>
      <c r="CZ104" s="238"/>
      <c r="DA104" s="238"/>
      <c r="DB104" s="238"/>
      <c r="DC104" s="238"/>
      <c r="DD104" s="238"/>
      <c r="DE104" s="238"/>
      <c r="DF104" s="238"/>
      <c r="DG104" s="238"/>
      <c r="DH104" s="238"/>
    </row>
    <row r="105" spans="2:112">
      <c r="B105" s="226"/>
      <c r="BN105" s="226"/>
      <c r="BO105" s="226"/>
      <c r="BP105" s="226"/>
      <c r="BS105" s="240"/>
      <c r="BU105" s="71"/>
      <c r="BV105" s="71"/>
      <c r="BW105" s="82"/>
      <c r="BX105" s="238"/>
      <c r="BY105" s="238"/>
      <c r="BZ105" s="238"/>
      <c r="CA105" s="238"/>
      <c r="CB105" s="238"/>
      <c r="CC105" s="238"/>
      <c r="CD105" s="238"/>
      <c r="CE105" s="238"/>
      <c r="CF105" s="238"/>
      <c r="CG105" s="238"/>
      <c r="CH105" s="238"/>
      <c r="CI105" s="238"/>
      <c r="CJ105" s="238"/>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row>
    <row r="106" spans="2:112">
      <c r="B106" s="226"/>
      <c r="BN106" s="226"/>
      <c r="BO106" s="226"/>
      <c r="BP106" s="226"/>
      <c r="BS106" s="240"/>
      <c r="BU106" s="71"/>
      <c r="BV106" s="71"/>
      <c r="BW106" s="82"/>
      <c r="BX106" s="238"/>
      <c r="BY106" s="238"/>
      <c r="BZ106" s="238"/>
      <c r="CA106" s="238"/>
      <c r="CB106" s="238"/>
      <c r="CC106" s="238"/>
      <c r="CD106" s="238"/>
      <c r="CE106" s="238"/>
      <c r="CF106" s="238"/>
      <c r="CG106" s="238"/>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row>
    <row r="107" spans="2:112">
      <c r="B107" s="226"/>
      <c r="BN107" s="226"/>
      <c r="BO107" s="226"/>
      <c r="BP107" s="226"/>
      <c r="BS107" s="240"/>
      <c r="BU107" s="71"/>
      <c r="BV107" s="71"/>
      <c r="BW107" s="82"/>
      <c r="BX107" s="238"/>
      <c r="BY107" s="238"/>
      <c r="BZ107" s="238"/>
      <c r="CA107" s="238"/>
      <c r="CB107" s="238"/>
      <c r="CC107" s="238"/>
      <c r="CD107" s="238"/>
      <c r="CE107" s="238"/>
      <c r="CF107" s="238"/>
      <c r="CG107" s="238"/>
      <c r="CH107" s="238"/>
      <c r="CI107" s="238"/>
      <c r="CJ107" s="238"/>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row>
    <row r="108" spans="2:112">
      <c r="B108" s="226"/>
      <c r="BN108" s="226"/>
      <c r="BO108" s="226"/>
      <c r="BP108" s="226"/>
      <c r="BS108" s="240"/>
      <c r="BU108" s="71"/>
      <c r="BV108" s="71"/>
      <c r="BW108" s="82"/>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row>
    <row r="109" spans="2:112">
      <c r="B109" s="226"/>
      <c r="BN109" s="226"/>
      <c r="BO109" s="226"/>
      <c r="BP109" s="226"/>
      <c r="BS109" s="240"/>
      <c r="BU109" s="71"/>
      <c r="BV109" s="71"/>
      <c r="BW109" s="82"/>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row>
    <row r="110" spans="2:112">
      <c r="B110" s="226"/>
      <c r="BN110" s="226"/>
      <c r="BO110" s="226"/>
      <c r="BP110" s="226"/>
      <c r="BS110" s="240"/>
      <c r="BU110" s="71"/>
      <c r="BV110" s="71"/>
      <c r="BW110" s="82"/>
      <c r="BX110" s="238"/>
      <c r="BY110" s="238"/>
      <c r="BZ110" s="238"/>
      <c r="CA110" s="238"/>
      <c r="CB110" s="238"/>
      <c r="CC110" s="238"/>
      <c r="CD110" s="238"/>
      <c r="CE110" s="238"/>
      <c r="CF110" s="238"/>
      <c r="CG110" s="238"/>
      <c r="CH110" s="238"/>
      <c r="CI110" s="238"/>
      <c r="CJ110" s="238"/>
      <c r="CK110" s="238"/>
      <c r="CL110" s="238"/>
      <c r="CM110" s="238"/>
      <c r="CN110" s="238"/>
      <c r="CO110" s="238"/>
      <c r="CP110" s="238"/>
      <c r="CQ110" s="238"/>
      <c r="CR110" s="238"/>
      <c r="CS110" s="238"/>
      <c r="CT110" s="238"/>
      <c r="CU110" s="238"/>
      <c r="CV110" s="238"/>
      <c r="CW110" s="238"/>
      <c r="CX110" s="238"/>
      <c r="CY110" s="238"/>
      <c r="CZ110" s="238"/>
      <c r="DA110" s="238"/>
      <c r="DB110" s="238"/>
      <c r="DC110" s="238"/>
      <c r="DD110" s="238"/>
      <c r="DE110" s="238"/>
      <c r="DF110" s="238"/>
      <c r="DG110" s="238"/>
      <c r="DH110" s="238"/>
    </row>
    <row r="111" spans="2:112">
      <c r="B111" s="226"/>
      <c r="BN111" s="226"/>
      <c r="BO111" s="226"/>
      <c r="BP111" s="226"/>
      <c r="BS111" s="240"/>
      <c r="BU111" s="71"/>
      <c r="BV111" s="71"/>
      <c r="BW111" s="82"/>
      <c r="BX111" s="238"/>
      <c r="BY111" s="238"/>
      <c r="BZ111" s="238"/>
      <c r="CA111" s="238"/>
      <c r="CB111" s="238"/>
      <c r="CC111" s="238"/>
      <c r="CD111" s="238"/>
      <c r="CE111" s="238"/>
      <c r="CF111" s="238"/>
      <c r="CG111" s="238"/>
      <c r="CH111" s="238"/>
      <c r="CI111" s="238"/>
      <c r="CJ111" s="238"/>
      <c r="CK111" s="238"/>
      <c r="CL111" s="238"/>
      <c r="CM111" s="238"/>
      <c r="CN111" s="238"/>
      <c r="CO111" s="238"/>
      <c r="CP111" s="238"/>
      <c r="CQ111" s="238"/>
      <c r="CR111" s="238"/>
      <c r="CS111" s="238"/>
      <c r="CT111" s="238"/>
      <c r="CU111" s="238"/>
      <c r="CV111" s="238"/>
      <c r="CW111" s="238"/>
      <c r="CX111" s="238"/>
      <c r="CY111" s="238"/>
      <c r="CZ111" s="238"/>
      <c r="DA111" s="238"/>
      <c r="DB111" s="238"/>
      <c r="DC111" s="238"/>
      <c r="DD111" s="238"/>
      <c r="DE111" s="238"/>
      <c r="DF111" s="238"/>
      <c r="DG111" s="238"/>
      <c r="DH111" s="238"/>
    </row>
    <row r="112" spans="2:112">
      <c r="B112" s="226"/>
      <c r="BN112" s="226"/>
      <c r="BO112" s="226"/>
      <c r="BP112" s="226"/>
      <c r="BS112" s="240"/>
      <c r="BU112" s="71"/>
      <c r="BV112" s="71"/>
      <c r="BW112" s="82"/>
      <c r="BX112" s="238"/>
      <c r="BY112" s="238"/>
      <c r="BZ112" s="238"/>
      <c r="CA112" s="238"/>
      <c r="CB112" s="238"/>
      <c r="CC112" s="238"/>
      <c r="CD112" s="238"/>
      <c r="CE112" s="238"/>
      <c r="CF112" s="238"/>
      <c r="CG112" s="238"/>
      <c r="CH112" s="238"/>
      <c r="CI112" s="238"/>
      <c r="CJ112" s="238"/>
      <c r="CK112" s="238"/>
      <c r="CL112" s="238"/>
      <c r="CM112" s="238"/>
      <c r="CN112" s="238"/>
      <c r="CO112" s="238"/>
      <c r="CP112" s="238"/>
      <c r="CQ112" s="238"/>
      <c r="CR112" s="238"/>
      <c r="CS112" s="238"/>
      <c r="CT112" s="238"/>
      <c r="CU112" s="238"/>
      <c r="CV112" s="238"/>
      <c r="CW112" s="238"/>
      <c r="CX112" s="238"/>
      <c r="CY112" s="238"/>
      <c r="CZ112" s="238"/>
      <c r="DA112" s="238"/>
      <c r="DB112" s="238"/>
      <c r="DC112" s="238"/>
      <c r="DD112" s="238"/>
      <c r="DE112" s="238"/>
      <c r="DF112" s="238"/>
      <c r="DG112" s="238"/>
      <c r="DH112" s="238"/>
    </row>
    <row r="113" spans="2:112">
      <c r="B113" s="226"/>
      <c r="BN113" s="226"/>
      <c r="BO113" s="226"/>
      <c r="BP113" s="226"/>
      <c r="BS113" s="240"/>
      <c r="BU113" s="71"/>
      <c r="BV113" s="71"/>
      <c r="BW113" s="82"/>
      <c r="BX113" s="238"/>
      <c r="BY113" s="238"/>
      <c r="BZ113" s="238"/>
      <c r="CA113" s="238"/>
      <c r="CB113" s="238"/>
      <c r="CC113" s="238"/>
      <c r="CD113" s="238"/>
      <c r="CE113" s="238"/>
      <c r="CF113" s="238"/>
      <c r="CG113" s="238"/>
      <c r="CH113" s="238"/>
      <c r="CI113" s="238"/>
      <c r="CJ113" s="238"/>
      <c r="CK113" s="238"/>
      <c r="CL113" s="238"/>
      <c r="CM113" s="238"/>
      <c r="CN113" s="238"/>
      <c r="CO113" s="238"/>
      <c r="CP113" s="238"/>
      <c r="CQ113" s="238"/>
      <c r="CR113" s="238"/>
      <c r="CS113" s="238"/>
      <c r="CT113" s="238"/>
      <c r="CU113" s="238"/>
      <c r="CV113" s="238"/>
      <c r="CW113" s="238"/>
      <c r="CX113" s="238"/>
      <c r="CY113" s="238"/>
      <c r="CZ113" s="238"/>
      <c r="DA113" s="238"/>
      <c r="DB113" s="238"/>
      <c r="DC113" s="238"/>
      <c r="DD113" s="238"/>
      <c r="DE113" s="238"/>
      <c r="DF113" s="238"/>
      <c r="DG113" s="238"/>
      <c r="DH113" s="238"/>
    </row>
    <row r="114" spans="2:112">
      <c r="B114" s="226"/>
      <c r="BN114" s="226"/>
      <c r="BO114" s="226"/>
      <c r="BP114" s="226"/>
      <c r="BS114" s="240"/>
      <c r="BU114" s="71"/>
      <c r="BV114" s="71"/>
      <c r="BW114" s="82"/>
      <c r="BX114" s="238"/>
      <c r="BY114" s="238"/>
      <c r="BZ114" s="238"/>
      <c r="CA114" s="238"/>
      <c r="CB114" s="238"/>
      <c r="CC114" s="238"/>
      <c r="CD114" s="238"/>
      <c r="CE114" s="238"/>
      <c r="CF114" s="238"/>
      <c r="CG114" s="238"/>
      <c r="CH114" s="238"/>
      <c r="CI114" s="238"/>
      <c r="CJ114" s="238"/>
      <c r="CK114" s="238"/>
      <c r="CL114" s="238"/>
      <c r="CM114" s="238"/>
      <c r="CN114" s="238"/>
      <c r="CO114" s="238"/>
      <c r="CP114" s="238"/>
      <c r="CQ114" s="238"/>
      <c r="CR114" s="238"/>
      <c r="CS114" s="238"/>
      <c r="CT114" s="238"/>
      <c r="CU114" s="238"/>
      <c r="CV114" s="238"/>
      <c r="CW114" s="238"/>
      <c r="CX114" s="238"/>
      <c r="CY114" s="238"/>
      <c r="CZ114" s="238"/>
      <c r="DA114" s="238"/>
      <c r="DB114" s="238"/>
      <c r="DC114" s="238"/>
      <c r="DD114" s="238"/>
      <c r="DE114" s="238"/>
      <c r="DF114" s="238"/>
      <c r="DG114" s="238"/>
      <c r="DH114" s="238"/>
    </row>
    <row r="115" spans="2:112">
      <c r="B115" s="226"/>
      <c r="BN115" s="226"/>
      <c r="BO115" s="226"/>
      <c r="BP115" s="226"/>
      <c r="BS115" s="240"/>
      <c r="BU115" s="71"/>
      <c r="BV115" s="71"/>
      <c r="BW115" s="82"/>
      <c r="BX115" s="238"/>
      <c r="BY115" s="238"/>
      <c r="BZ115" s="238"/>
      <c r="CA115" s="238"/>
      <c r="CB115" s="238"/>
      <c r="CC115" s="238"/>
      <c r="CD115" s="238"/>
      <c r="CE115" s="238"/>
      <c r="CF115" s="238"/>
      <c r="CG115" s="238"/>
      <c r="CH115" s="238"/>
      <c r="CI115" s="238"/>
      <c r="CJ115" s="238"/>
      <c r="CK115" s="238"/>
      <c r="CL115" s="238"/>
      <c r="CM115" s="238"/>
      <c r="CN115" s="238"/>
      <c r="CO115" s="238"/>
      <c r="CP115" s="238"/>
      <c r="CQ115" s="238"/>
      <c r="CR115" s="238"/>
      <c r="CS115" s="238"/>
      <c r="CT115" s="238"/>
      <c r="CU115" s="238"/>
      <c r="CV115" s="238"/>
      <c r="CW115" s="238"/>
      <c r="CX115" s="238"/>
      <c r="CY115" s="238"/>
      <c r="CZ115" s="238"/>
      <c r="DA115" s="238"/>
      <c r="DB115" s="238"/>
      <c r="DC115" s="238"/>
      <c r="DD115" s="238"/>
      <c r="DE115" s="238"/>
      <c r="DF115" s="238"/>
      <c r="DG115" s="238"/>
      <c r="DH115" s="238"/>
    </row>
    <row r="116" spans="2:112">
      <c r="B116" s="226"/>
      <c r="BN116" s="226"/>
      <c r="BO116" s="226"/>
      <c r="BP116" s="226"/>
      <c r="BS116" s="240"/>
      <c r="BU116" s="71"/>
      <c r="BV116" s="71"/>
      <c r="BW116" s="82"/>
      <c r="BX116" s="238"/>
      <c r="BY116" s="238"/>
      <c r="BZ116" s="238"/>
      <c r="CA116" s="238"/>
      <c r="CB116" s="238"/>
      <c r="CC116" s="238"/>
      <c r="CD116" s="238"/>
      <c r="CE116" s="238"/>
      <c r="CF116" s="238"/>
      <c r="CG116" s="238"/>
      <c r="CH116" s="238"/>
      <c r="CI116" s="238"/>
      <c r="CJ116" s="238"/>
      <c r="CK116" s="238"/>
      <c r="CL116" s="238"/>
      <c r="CM116" s="238"/>
      <c r="CN116" s="238"/>
      <c r="CO116" s="238"/>
      <c r="CP116" s="238"/>
      <c r="CQ116" s="238"/>
      <c r="CR116" s="238"/>
      <c r="CS116" s="238"/>
      <c r="CT116" s="238"/>
      <c r="CU116" s="238"/>
      <c r="CV116" s="238"/>
      <c r="CW116" s="238"/>
      <c r="CX116" s="238"/>
      <c r="CY116" s="238"/>
      <c r="CZ116" s="238"/>
      <c r="DA116" s="238"/>
      <c r="DB116" s="238"/>
      <c r="DC116" s="238"/>
      <c r="DD116" s="238"/>
      <c r="DE116" s="238"/>
      <c r="DF116" s="238"/>
      <c r="DG116" s="238"/>
      <c r="DH116" s="238"/>
    </row>
    <row r="117" spans="2:112">
      <c r="B117" s="226"/>
      <c r="BN117" s="226"/>
      <c r="BO117" s="226"/>
      <c r="BP117" s="226"/>
      <c r="BS117" s="240"/>
      <c r="BU117" s="71"/>
      <c r="BV117" s="71"/>
      <c r="BW117" s="82"/>
      <c r="BX117" s="238"/>
      <c r="BY117" s="238"/>
      <c r="BZ117" s="238"/>
      <c r="CA117" s="238"/>
      <c r="CB117" s="238"/>
      <c r="CC117" s="238"/>
      <c r="CD117" s="238"/>
      <c r="CE117" s="238"/>
      <c r="CF117" s="238"/>
      <c r="CG117" s="238"/>
      <c r="CH117" s="238"/>
      <c r="CI117" s="238"/>
      <c r="CJ117" s="238"/>
      <c r="CK117" s="238"/>
      <c r="CL117" s="238"/>
      <c r="CM117" s="238"/>
      <c r="CN117" s="238"/>
      <c r="CO117" s="238"/>
      <c r="CP117" s="238"/>
      <c r="CQ117" s="238"/>
      <c r="CR117" s="238"/>
      <c r="CS117" s="238"/>
      <c r="CT117" s="238"/>
      <c r="CU117" s="238"/>
      <c r="CV117" s="238"/>
      <c r="CW117" s="238"/>
      <c r="CX117" s="238"/>
      <c r="CY117" s="238"/>
      <c r="CZ117" s="238"/>
      <c r="DA117" s="238"/>
      <c r="DB117" s="238"/>
      <c r="DC117" s="238"/>
      <c r="DD117" s="238"/>
      <c r="DE117" s="238"/>
      <c r="DF117" s="238"/>
      <c r="DG117" s="238"/>
      <c r="DH117" s="238"/>
    </row>
    <row r="118" spans="2:112">
      <c r="B118" s="226"/>
      <c r="BN118" s="226"/>
      <c r="BO118" s="226"/>
      <c r="BP118" s="226"/>
      <c r="BS118" s="240"/>
      <c r="BU118" s="71"/>
      <c r="BV118" s="71"/>
      <c r="BW118" s="82"/>
      <c r="BX118" s="238"/>
      <c r="BY118" s="238"/>
      <c r="BZ118" s="238"/>
      <c r="CA118" s="238"/>
      <c r="CB118" s="238"/>
      <c r="CC118" s="238"/>
      <c r="CD118" s="238"/>
      <c r="CE118" s="238"/>
      <c r="CF118" s="238"/>
      <c r="CG118" s="238"/>
      <c r="CH118" s="238"/>
      <c r="CI118" s="238"/>
      <c r="CJ118" s="238"/>
      <c r="CK118" s="238"/>
      <c r="CL118" s="238"/>
      <c r="CM118" s="238"/>
      <c r="CN118" s="238"/>
      <c r="CO118" s="238"/>
      <c r="CP118" s="238"/>
      <c r="CQ118" s="238"/>
      <c r="CR118" s="238"/>
      <c r="CS118" s="238"/>
      <c r="CT118" s="238"/>
      <c r="CU118" s="238"/>
      <c r="CV118" s="238"/>
      <c r="CW118" s="238"/>
      <c r="CX118" s="238"/>
      <c r="CY118" s="238"/>
      <c r="CZ118" s="238"/>
      <c r="DA118" s="238"/>
      <c r="DB118" s="238"/>
      <c r="DC118" s="238"/>
      <c r="DD118" s="238"/>
      <c r="DE118" s="238"/>
      <c r="DF118" s="238"/>
      <c r="DG118" s="238"/>
      <c r="DH118" s="238"/>
    </row>
    <row r="119" spans="2:112">
      <c r="B119" s="226"/>
      <c r="BN119" s="226"/>
      <c r="BO119" s="226"/>
      <c r="BP119" s="226"/>
      <c r="BS119" s="240"/>
      <c r="BU119" s="71"/>
      <c r="BV119" s="71"/>
      <c r="BW119" s="82"/>
      <c r="BX119" s="238"/>
      <c r="BY119" s="238"/>
      <c r="BZ119" s="238"/>
      <c r="CA119" s="238"/>
      <c r="CB119" s="238"/>
      <c r="CC119" s="238"/>
      <c r="CD119" s="238"/>
      <c r="CE119" s="238"/>
      <c r="CF119" s="238"/>
      <c r="CG119" s="238"/>
      <c r="CH119" s="238"/>
      <c r="CI119" s="238"/>
      <c r="CJ119" s="238"/>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row>
    <row r="120" spans="2:112">
      <c r="B120" s="226"/>
      <c r="BN120" s="226"/>
      <c r="BO120" s="226"/>
      <c r="BP120" s="226"/>
      <c r="BS120" s="240"/>
      <c r="BU120" s="71"/>
      <c r="BV120" s="71"/>
      <c r="BW120" s="82"/>
      <c r="BX120" s="238"/>
      <c r="BY120" s="238"/>
      <c r="BZ120" s="238"/>
      <c r="CA120" s="238"/>
      <c r="CB120" s="238"/>
      <c r="CC120" s="238"/>
      <c r="CD120" s="238"/>
      <c r="CE120" s="238"/>
      <c r="CF120" s="238"/>
      <c r="CG120" s="238"/>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row>
    <row r="121" spans="2:112">
      <c r="B121" s="226"/>
      <c r="BN121" s="226"/>
      <c r="BO121" s="226"/>
      <c r="BP121" s="226"/>
      <c r="BS121" s="240"/>
      <c r="BU121" s="71"/>
      <c r="BV121" s="71"/>
      <c r="BW121" s="82"/>
      <c r="BX121" s="238"/>
      <c r="BY121" s="238"/>
      <c r="BZ121" s="238"/>
      <c r="CA121" s="238"/>
      <c r="CB121" s="238"/>
      <c r="CC121" s="238"/>
      <c r="CD121" s="238"/>
      <c r="CE121" s="238"/>
      <c r="CF121" s="238"/>
      <c r="CG121" s="238"/>
      <c r="CH121" s="238"/>
      <c r="CI121" s="238"/>
      <c r="CJ121" s="238"/>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row>
    <row r="122" spans="2:112">
      <c r="B122" s="226"/>
      <c r="BN122" s="226"/>
      <c r="BO122" s="226"/>
      <c r="BP122" s="226"/>
      <c r="BS122" s="240"/>
      <c r="BU122" s="71"/>
      <c r="BV122" s="71"/>
      <c r="BW122" s="82"/>
      <c r="BX122" s="238"/>
      <c r="BY122" s="238"/>
      <c r="BZ122" s="238"/>
      <c r="CA122" s="238"/>
      <c r="CB122" s="238"/>
      <c r="CC122" s="238"/>
      <c r="CD122" s="238"/>
      <c r="CE122" s="238"/>
      <c r="CF122" s="238"/>
      <c r="CG122" s="238"/>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row>
    <row r="123" spans="2:112">
      <c r="B123" s="226"/>
      <c r="BN123" s="226"/>
      <c r="BO123" s="226"/>
      <c r="BP123" s="226"/>
      <c r="BS123" s="240"/>
      <c r="BU123" s="71"/>
      <c r="BV123" s="71"/>
      <c r="BW123" s="82"/>
      <c r="BX123" s="238"/>
      <c r="BY123" s="238"/>
      <c r="BZ123" s="238"/>
      <c r="CA123" s="238"/>
      <c r="CB123" s="238"/>
      <c r="CC123" s="238"/>
      <c r="CD123" s="238"/>
      <c r="CE123" s="238"/>
      <c r="CF123" s="238"/>
      <c r="CG123" s="238"/>
      <c r="CH123" s="238"/>
      <c r="CI123" s="238"/>
      <c r="CJ123" s="238"/>
      <c r="CK123" s="238"/>
      <c r="CL123" s="238"/>
      <c r="CM123" s="238"/>
      <c r="CN123" s="238"/>
      <c r="CO123" s="238"/>
      <c r="CP123" s="238"/>
      <c r="CQ123" s="238"/>
      <c r="CR123" s="238"/>
      <c r="CS123" s="238"/>
      <c r="CT123" s="238"/>
      <c r="CU123" s="238"/>
      <c r="CV123" s="238"/>
      <c r="CW123" s="238"/>
      <c r="CX123" s="238"/>
      <c r="CY123" s="238"/>
      <c r="CZ123" s="238"/>
      <c r="DA123" s="238"/>
      <c r="DB123" s="238"/>
      <c r="DC123" s="238"/>
      <c r="DD123" s="238"/>
      <c r="DE123" s="238"/>
      <c r="DF123" s="238"/>
      <c r="DG123" s="238"/>
      <c r="DH123" s="238"/>
    </row>
    <row r="124" spans="2:112">
      <c r="B124" s="226"/>
      <c r="BP124" s="82"/>
      <c r="BQ124" s="238"/>
      <c r="BR124" s="238"/>
      <c r="BS124" s="238"/>
      <c r="BT124" s="238"/>
      <c r="BU124" s="238"/>
      <c r="BV124" s="238"/>
      <c r="BW124" s="238"/>
      <c r="BX124" s="238"/>
      <c r="BY124" s="238"/>
      <c r="BZ124" s="238"/>
      <c r="CA124" s="238"/>
      <c r="CB124" s="238"/>
      <c r="CC124" s="238"/>
      <c r="CD124" s="238"/>
      <c r="CE124" s="238"/>
      <c r="CF124" s="238"/>
      <c r="CG124" s="238"/>
      <c r="CH124" s="238"/>
      <c r="CI124" s="238"/>
      <c r="CJ124" s="238"/>
      <c r="CK124" s="238"/>
      <c r="CL124" s="238"/>
      <c r="CM124" s="238"/>
      <c r="CN124" s="238"/>
      <c r="CO124" s="238"/>
      <c r="CP124" s="238"/>
      <c r="CQ124" s="238"/>
      <c r="CR124" s="238"/>
      <c r="CS124" s="238"/>
      <c r="CT124" s="238"/>
      <c r="CU124" s="238"/>
      <c r="CV124" s="238"/>
      <c r="CW124" s="238"/>
      <c r="CX124" s="238"/>
      <c r="CY124" s="238"/>
      <c r="CZ124" s="238"/>
      <c r="DA124" s="238"/>
    </row>
    <row r="125" spans="2:112">
      <c r="B125" s="226"/>
      <c r="BP125" s="82"/>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38"/>
      <c r="CN125" s="238"/>
      <c r="CO125" s="238"/>
      <c r="CP125" s="238"/>
      <c r="CQ125" s="238"/>
      <c r="CR125" s="238"/>
      <c r="CS125" s="238"/>
      <c r="CT125" s="238"/>
      <c r="CU125" s="238"/>
      <c r="CV125" s="238"/>
      <c r="CW125" s="238"/>
      <c r="CX125" s="238"/>
      <c r="CY125" s="238"/>
      <c r="CZ125" s="238"/>
      <c r="DA125" s="238"/>
    </row>
    <row r="126" spans="2:112">
      <c r="B126" s="226"/>
      <c r="BP126" s="82"/>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38"/>
      <c r="CN126" s="238"/>
      <c r="CO126" s="238"/>
      <c r="CP126" s="238"/>
      <c r="CQ126" s="238"/>
      <c r="CR126" s="238"/>
      <c r="CS126" s="238"/>
      <c r="CT126" s="238"/>
      <c r="CU126" s="238"/>
      <c r="CV126" s="238"/>
      <c r="CW126" s="238"/>
      <c r="CX126" s="238"/>
      <c r="CY126" s="238"/>
      <c r="CZ126" s="238"/>
      <c r="DA126" s="238"/>
    </row>
    <row r="127" spans="2:112">
      <c r="B127" s="226"/>
      <c r="BP127" s="82"/>
      <c r="BQ127" s="238"/>
      <c r="BR127" s="238"/>
      <c r="BS127" s="238"/>
      <c r="BT127" s="238"/>
      <c r="BU127" s="238"/>
      <c r="BV127" s="238"/>
      <c r="BW127" s="238"/>
      <c r="BX127" s="238"/>
      <c r="BY127" s="238"/>
      <c r="BZ127" s="238"/>
      <c r="CA127" s="238"/>
      <c r="CB127" s="238"/>
      <c r="CC127" s="238"/>
      <c r="CD127" s="238"/>
      <c r="CE127" s="238"/>
      <c r="CF127" s="238"/>
      <c r="CG127" s="238"/>
      <c r="CH127" s="238"/>
      <c r="CI127" s="238"/>
      <c r="CJ127" s="238"/>
      <c r="CK127" s="238"/>
      <c r="CL127" s="238"/>
      <c r="CM127" s="238"/>
      <c r="CN127" s="238"/>
      <c r="CO127" s="238"/>
      <c r="CP127" s="238"/>
      <c r="CQ127" s="238"/>
      <c r="CR127" s="238"/>
      <c r="CS127" s="238"/>
      <c r="CT127" s="238"/>
      <c r="CU127" s="238"/>
      <c r="CV127" s="238"/>
      <c r="CW127" s="238"/>
      <c r="CX127" s="238"/>
      <c r="CY127" s="238"/>
      <c r="CZ127" s="238"/>
      <c r="DA127" s="238"/>
    </row>
    <row r="128" spans="2:112">
      <c r="B128" s="226"/>
      <c r="BP128" s="82"/>
      <c r="BQ128" s="238"/>
      <c r="BR128" s="238"/>
      <c r="BS128" s="238"/>
      <c r="BT128" s="238"/>
      <c r="BU128" s="238"/>
      <c r="BV128" s="238"/>
      <c r="BW128" s="238"/>
      <c r="BX128" s="238"/>
      <c r="BY128" s="238"/>
      <c r="BZ128" s="238"/>
      <c r="CA128" s="238"/>
      <c r="CB128" s="238"/>
      <c r="CC128" s="238"/>
      <c r="CD128" s="238"/>
      <c r="CE128" s="238"/>
      <c r="CF128" s="238"/>
      <c r="CG128" s="238"/>
      <c r="CH128" s="238"/>
      <c r="CI128" s="238"/>
      <c r="CJ128" s="238"/>
      <c r="CK128" s="238"/>
      <c r="CL128" s="238"/>
      <c r="CM128" s="238"/>
      <c r="CN128" s="238"/>
      <c r="CO128" s="238"/>
      <c r="CP128" s="238"/>
      <c r="CQ128" s="238"/>
      <c r="CR128" s="238"/>
      <c r="CS128" s="238"/>
      <c r="CT128" s="238"/>
      <c r="CU128" s="238"/>
      <c r="CV128" s="238"/>
      <c r="CW128" s="238"/>
      <c r="CX128" s="238"/>
      <c r="CY128" s="238"/>
      <c r="CZ128" s="238"/>
      <c r="DA128" s="238"/>
    </row>
    <row r="129" spans="2:105">
      <c r="B129" s="226"/>
      <c r="BP129" s="82"/>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38"/>
      <c r="CN129" s="238"/>
      <c r="CO129" s="238"/>
      <c r="CP129" s="238"/>
      <c r="CQ129" s="238"/>
      <c r="CR129" s="238"/>
      <c r="CS129" s="238"/>
      <c r="CT129" s="238"/>
      <c r="CU129" s="238"/>
      <c r="CV129" s="238"/>
      <c r="CW129" s="238"/>
      <c r="CX129" s="238"/>
      <c r="CY129" s="238"/>
      <c r="CZ129" s="238"/>
      <c r="DA129" s="238"/>
    </row>
    <row r="130" spans="2:105">
      <c r="B130" s="226"/>
      <c r="BP130" s="82"/>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row>
    <row r="131" spans="2:105">
      <c r="B131" s="226"/>
      <c r="BP131" s="82"/>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row>
    <row r="132" spans="2:105">
      <c r="B132" s="226"/>
      <c r="BP132" s="82"/>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38"/>
      <c r="CN132" s="238"/>
      <c r="CO132" s="238"/>
      <c r="CP132" s="238"/>
      <c r="CQ132" s="238"/>
      <c r="CR132" s="238"/>
      <c r="CS132" s="238"/>
      <c r="CT132" s="238"/>
      <c r="CU132" s="238"/>
      <c r="CV132" s="238"/>
      <c r="CW132" s="238"/>
      <c r="CX132" s="238"/>
      <c r="CY132" s="238"/>
      <c r="CZ132" s="238"/>
      <c r="DA132" s="238"/>
    </row>
    <row r="133" spans="2:105">
      <c r="B133" s="226"/>
      <c r="BP133" s="82"/>
      <c r="BQ133" s="238"/>
      <c r="BR133" s="238"/>
      <c r="BS133" s="238"/>
      <c r="BT133" s="238"/>
      <c r="BU133" s="238"/>
      <c r="BV133" s="238"/>
      <c r="BW133" s="238"/>
      <c r="BX133" s="238"/>
      <c r="BY133" s="238"/>
      <c r="BZ133" s="238"/>
      <c r="CA133" s="238"/>
      <c r="CB133" s="238"/>
      <c r="CC133" s="238"/>
      <c r="CD133" s="238"/>
      <c r="CE133" s="238"/>
      <c r="CF133" s="238"/>
      <c r="CG133" s="238"/>
      <c r="CH133" s="238"/>
      <c r="CI133" s="238"/>
      <c r="CJ133" s="238"/>
      <c r="CK133" s="238"/>
      <c r="CL133" s="238"/>
      <c r="CM133" s="238"/>
      <c r="CN133" s="238"/>
      <c r="CO133" s="238"/>
      <c r="CP133" s="238"/>
      <c r="CQ133" s="238"/>
      <c r="CR133" s="238"/>
      <c r="CS133" s="238"/>
      <c r="CT133" s="238"/>
      <c r="CU133" s="238"/>
      <c r="CV133" s="238"/>
      <c r="CW133" s="238"/>
      <c r="CX133" s="238"/>
      <c r="CY133" s="238"/>
      <c r="CZ133" s="238"/>
      <c r="DA133" s="238"/>
    </row>
    <row r="134" spans="2:105">
      <c r="B134" s="226"/>
      <c r="BP134" s="82"/>
      <c r="BQ134" s="238"/>
      <c r="BR134" s="238"/>
      <c r="BS134" s="238"/>
      <c r="BT134" s="238"/>
      <c r="BU134" s="238"/>
      <c r="BV134" s="238"/>
      <c r="BW134" s="238"/>
      <c r="BX134" s="238"/>
      <c r="BY134" s="238"/>
      <c r="BZ134" s="238"/>
      <c r="CA134" s="238"/>
      <c r="CB134" s="238"/>
      <c r="CC134" s="238"/>
      <c r="CD134" s="238"/>
      <c r="CE134" s="238"/>
      <c r="CF134" s="238"/>
      <c r="CG134" s="238"/>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row>
    <row r="135" spans="2:105">
      <c r="B135" s="226"/>
      <c r="BP135" s="82"/>
      <c r="BQ135" s="238"/>
      <c r="BR135" s="238"/>
      <c r="BS135" s="238"/>
      <c r="BT135" s="238"/>
      <c r="BU135" s="238"/>
      <c r="BV135" s="238"/>
      <c r="BW135" s="238"/>
      <c r="BX135" s="238"/>
      <c r="BY135" s="238"/>
      <c r="BZ135" s="238"/>
      <c r="CA135" s="238"/>
      <c r="CB135" s="238"/>
      <c r="CC135" s="238"/>
      <c r="CD135" s="238"/>
      <c r="CE135" s="238"/>
      <c r="CF135" s="238"/>
      <c r="CG135" s="238"/>
      <c r="CH135" s="238"/>
      <c r="CI135" s="238"/>
      <c r="CJ135" s="238"/>
      <c r="CK135" s="238"/>
      <c r="CL135" s="238"/>
      <c r="CM135" s="238"/>
      <c r="CN135" s="238"/>
      <c r="CO135" s="238"/>
      <c r="CP135" s="238"/>
      <c r="CQ135" s="238"/>
      <c r="CR135" s="238"/>
      <c r="CS135" s="238"/>
      <c r="CT135" s="238"/>
      <c r="CU135" s="238"/>
      <c r="CV135" s="238"/>
      <c r="CW135" s="238"/>
      <c r="CX135" s="238"/>
      <c r="CY135" s="238"/>
      <c r="CZ135" s="238"/>
      <c r="DA135" s="238"/>
    </row>
    <row r="136" spans="2:105">
      <c r="B136" s="226"/>
      <c r="BP136" s="82"/>
      <c r="BQ136" s="238"/>
      <c r="BR136" s="238"/>
      <c r="BS136" s="238"/>
      <c r="BT136" s="238"/>
      <c r="BU136" s="238"/>
      <c r="BV136" s="238"/>
      <c r="BW136" s="238"/>
      <c r="BX136" s="238"/>
      <c r="BY136" s="238"/>
      <c r="BZ136" s="238"/>
      <c r="CA136" s="238"/>
      <c r="CB136" s="238"/>
      <c r="CC136" s="238"/>
      <c r="CD136" s="238"/>
      <c r="CE136" s="238"/>
      <c r="CF136" s="238"/>
      <c r="CG136" s="238"/>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row>
    <row r="137" spans="2:105">
      <c r="B137" s="226"/>
      <c r="BP137" s="82"/>
      <c r="BQ137" s="238"/>
      <c r="BR137" s="238"/>
      <c r="BS137" s="238"/>
      <c r="BT137" s="238"/>
      <c r="BU137" s="238"/>
      <c r="BV137" s="238"/>
      <c r="BW137" s="238"/>
      <c r="BX137" s="238"/>
      <c r="BY137" s="238"/>
      <c r="BZ137" s="238"/>
      <c r="CA137" s="238"/>
      <c r="CB137" s="238"/>
      <c r="CC137" s="238"/>
      <c r="CD137" s="238"/>
      <c r="CE137" s="238"/>
      <c r="CF137" s="238"/>
      <c r="CG137" s="238"/>
      <c r="CH137" s="238"/>
      <c r="CI137" s="238"/>
      <c r="CJ137" s="238"/>
      <c r="CK137" s="238"/>
      <c r="CL137" s="238"/>
      <c r="CM137" s="238"/>
      <c r="CN137" s="238"/>
      <c r="CO137" s="238"/>
      <c r="CP137" s="238"/>
      <c r="CQ137" s="238"/>
      <c r="CR137" s="238"/>
      <c r="CS137" s="238"/>
      <c r="CT137" s="238"/>
      <c r="CU137" s="238"/>
      <c r="CV137" s="238"/>
      <c r="CW137" s="238"/>
      <c r="CX137" s="238"/>
      <c r="CY137" s="238"/>
      <c r="CZ137" s="238"/>
      <c r="DA137" s="238"/>
    </row>
    <row r="138" spans="2:105">
      <c r="B138" s="226"/>
      <c r="BP138" s="82"/>
      <c r="BQ138" s="238"/>
      <c r="BR138" s="238"/>
      <c r="BS138" s="238"/>
      <c r="BT138" s="238"/>
      <c r="BU138" s="238"/>
      <c r="BV138" s="238"/>
      <c r="BW138" s="238"/>
      <c r="BX138" s="238"/>
      <c r="BY138" s="238"/>
      <c r="BZ138" s="238"/>
      <c r="CA138" s="238"/>
      <c r="CB138" s="238"/>
      <c r="CC138" s="238"/>
      <c r="CD138" s="238"/>
      <c r="CE138" s="238"/>
      <c r="CF138" s="238"/>
      <c r="CG138" s="238"/>
      <c r="CH138" s="238"/>
      <c r="CI138" s="238"/>
      <c r="CJ138" s="238"/>
      <c r="CK138" s="238"/>
      <c r="CL138" s="238"/>
      <c r="CM138" s="238"/>
      <c r="CN138" s="238"/>
      <c r="CO138" s="238"/>
      <c r="CP138" s="238"/>
      <c r="CQ138" s="238"/>
      <c r="CR138" s="238"/>
      <c r="CS138" s="238"/>
      <c r="CT138" s="238"/>
      <c r="CU138" s="238"/>
      <c r="CV138" s="238"/>
      <c r="CW138" s="238"/>
      <c r="CX138" s="238"/>
      <c r="CY138" s="238"/>
      <c r="CZ138" s="238"/>
      <c r="DA138" s="238"/>
    </row>
    <row r="139" spans="2:105">
      <c r="B139" s="226"/>
      <c r="BP139" s="82"/>
      <c r="BQ139" s="238"/>
      <c r="BR139" s="238"/>
      <c r="BS139" s="238"/>
      <c r="BT139" s="238"/>
      <c r="BU139" s="238"/>
      <c r="BV139" s="238"/>
      <c r="BW139" s="238"/>
      <c r="BX139" s="238"/>
      <c r="BY139" s="238"/>
      <c r="BZ139" s="238"/>
      <c r="CA139" s="238"/>
      <c r="CB139" s="238"/>
      <c r="CC139" s="238"/>
      <c r="CD139" s="238"/>
      <c r="CE139" s="238"/>
      <c r="CF139" s="238"/>
      <c r="CG139" s="238"/>
      <c r="CH139" s="238"/>
      <c r="CI139" s="238"/>
      <c r="CJ139" s="238"/>
      <c r="CK139" s="238"/>
      <c r="CL139" s="238"/>
      <c r="CM139" s="238"/>
      <c r="CN139" s="238"/>
      <c r="CO139" s="238"/>
      <c r="CP139" s="238"/>
      <c r="CQ139" s="238"/>
      <c r="CR139" s="238"/>
      <c r="CS139" s="238"/>
      <c r="CT139" s="238"/>
      <c r="CU139" s="238"/>
      <c r="CV139" s="238"/>
      <c r="CW139" s="238"/>
      <c r="CX139" s="238"/>
      <c r="CY139" s="238"/>
      <c r="CZ139" s="238"/>
      <c r="DA139" s="238"/>
    </row>
    <row r="140" spans="2:105">
      <c r="B140" s="226"/>
      <c r="BP140" s="82"/>
      <c r="BQ140" s="238"/>
      <c r="BR140" s="238"/>
      <c r="BS140" s="238"/>
      <c r="BT140" s="238"/>
      <c r="BU140" s="238"/>
      <c r="BV140" s="238"/>
      <c r="BW140" s="238"/>
      <c r="BX140" s="238"/>
      <c r="BY140" s="238"/>
      <c r="BZ140" s="238"/>
      <c r="CA140" s="238"/>
      <c r="CB140" s="238"/>
      <c r="CC140" s="238"/>
      <c r="CD140" s="238"/>
      <c r="CE140" s="238"/>
      <c r="CF140" s="238"/>
      <c r="CG140" s="238"/>
      <c r="CH140" s="238"/>
      <c r="CI140" s="238"/>
      <c r="CJ140" s="238"/>
      <c r="CK140" s="238"/>
      <c r="CL140" s="238"/>
      <c r="CM140" s="238"/>
      <c r="CN140" s="238"/>
      <c r="CO140" s="238"/>
      <c r="CP140" s="238"/>
      <c r="CQ140" s="238"/>
      <c r="CR140" s="238"/>
      <c r="CS140" s="238"/>
      <c r="CT140" s="238"/>
      <c r="CU140" s="238"/>
      <c r="CV140" s="238"/>
      <c r="CW140" s="238"/>
      <c r="CX140" s="238"/>
      <c r="CY140" s="238"/>
      <c r="CZ140" s="238"/>
      <c r="DA140" s="238"/>
    </row>
    <row r="141" spans="2:105">
      <c r="B141" s="226"/>
      <c r="BP141" s="82"/>
      <c r="BQ141" s="238"/>
      <c r="BR141" s="238"/>
      <c r="BS141" s="238"/>
      <c r="BT141" s="238"/>
      <c r="BU141" s="238"/>
      <c r="BV141" s="238"/>
      <c r="BW141" s="238"/>
      <c r="BX141" s="238"/>
      <c r="BY141" s="238"/>
      <c r="BZ141" s="238"/>
      <c r="CA141" s="238"/>
      <c r="CB141" s="238"/>
      <c r="CC141" s="238"/>
      <c r="CD141" s="238"/>
      <c r="CE141" s="238"/>
      <c r="CF141" s="238"/>
      <c r="CG141" s="238"/>
      <c r="CH141" s="238"/>
      <c r="CI141" s="238"/>
      <c r="CJ141" s="238"/>
      <c r="CK141" s="238"/>
      <c r="CL141" s="238"/>
      <c r="CM141" s="238"/>
      <c r="CN141" s="238"/>
      <c r="CO141" s="238"/>
      <c r="CP141" s="238"/>
      <c r="CQ141" s="238"/>
      <c r="CR141" s="238"/>
      <c r="CS141" s="238"/>
      <c r="CT141" s="238"/>
      <c r="CU141" s="238"/>
      <c r="CV141" s="238"/>
      <c r="CW141" s="238"/>
      <c r="CX141" s="238"/>
      <c r="CY141" s="238"/>
      <c r="CZ141" s="238"/>
      <c r="DA141" s="238"/>
    </row>
    <row r="142" spans="2:105">
      <c r="B142" s="226"/>
      <c r="BP142" s="82"/>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row>
    <row r="143" spans="2:105">
      <c r="B143" s="226"/>
      <c r="BP143" s="82"/>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row>
    <row r="144" spans="2:105">
      <c r="B144" s="226"/>
      <c r="BP144" s="82"/>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row>
    <row r="145" spans="2:105">
      <c r="B145" s="226"/>
      <c r="BP145" s="82"/>
      <c r="BQ145" s="238"/>
      <c r="BR145" s="238"/>
      <c r="BS145" s="238"/>
      <c r="BT145" s="238"/>
      <c r="BU145" s="238"/>
      <c r="BV145" s="238"/>
      <c r="BW145" s="238"/>
      <c r="BX145" s="238"/>
      <c r="BY145" s="238"/>
      <c r="BZ145" s="238"/>
      <c r="CA145" s="238"/>
      <c r="CB145" s="238"/>
      <c r="CC145" s="238"/>
      <c r="CD145" s="238"/>
      <c r="CE145" s="238"/>
      <c r="CF145" s="238"/>
      <c r="CG145" s="238"/>
      <c r="CH145" s="238"/>
      <c r="CI145" s="238"/>
      <c r="CJ145" s="238"/>
      <c r="CK145" s="238"/>
      <c r="CL145" s="238"/>
      <c r="CM145" s="238"/>
      <c r="CN145" s="238"/>
      <c r="CO145" s="238"/>
      <c r="CP145" s="238"/>
      <c r="CQ145" s="238"/>
      <c r="CR145" s="238"/>
      <c r="CS145" s="238"/>
      <c r="CT145" s="238"/>
      <c r="CU145" s="238"/>
      <c r="CV145" s="238"/>
      <c r="CW145" s="238"/>
      <c r="CX145" s="238"/>
      <c r="CY145" s="238"/>
      <c r="CZ145" s="238"/>
      <c r="DA145" s="238"/>
    </row>
    <row r="146" spans="2:105">
      <c r="B146" s="226"/>
      <c r="BP146" s="82"/>
      <c r="BQ146" s="238"/>
      <c r="BR146" s="238"/>
      <c r="BS146" s="238"/>
      <c r="BT146" s="238"/>
      <c r="BU146" s="238"/>
      <c r="BV146" s="238"/>
      <c r="BW146" s="238"/>
      <c r="BX146" s="238"/>
      <c r="BY146" s="238"/>
      <c r="BZ146" s="238"/>
      <c r="CA146" s="238"/>
      <c r="CB146" s="238"/>
      <c r="CC146" s="238"/>
      <c r="CD146" s="238"/>
      <c r="CE146" s="238"/>
      <c r="CF146" s="238"/>
      <c r="CG146" s="238"/>
      <c r="CH146" s="238"/>
      <c r="CI146" s="238"/>
      <c r="CJ146" s="238"/>
      <c r="CK146" s="238"/>
      <c r="CL146" s="238"/>
      <c r="CM146" s="238"/>
      <c r="CN146" s="238"/>
      <c r="CO146" s="238"/>
      <c r="CP146" s="238"/>
      <c r="CQ146" s="238"/>
      <c r="CR146" s="238"/>
      <c r="CS146" s="238"/>
      <c r="CT146" s="238"/>
      <c r="CU146" s="238"/>
      <c r="CV146" s="238"/>
      <c r="CW146" s="238"/>
      <c r="CX146" s="238"/>
      <c r="CY146" s="238"/>
      <c r="CZ146" s="238"/>
      <c r="DA146" s="238"/>
    </row>
    <row r="147" spans="2:105">
      <c r="B147" s="226"/>
      <c r="BP147" s="82"/>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38"/>
      <c r="CY147" s="238"/>
      <c r="CZ147" s="238"/>
      <c r="DA147" s="238"/>
    </row>
    <row r="148" spans="2:105">
      <c r="B148" s="226"/>
      <c r="BP148" s="82"/>
      <c r="BQ148" s="238"/>
      <c r="BR148" s="238"/>
      <c r="BS148" s="238"/>
      <c r="BT148" s="238"/>
      <c r="BU148" s="238"/>
      <c r="BV148" s="238"/>
      <c r="BW148" s="238"/>
      <c r="BX148" s="238"/>
      <c r="BY148" s="238"/>
      <c r="BZ148" s="238"/>
      <c r="CA148" s="238"/>
      <c r="CB148" s="238"/>
      <c r="CC148" s="238"/>
      <c r="CD148" s="238"/>
      <c r="CE148" s="238"/>
      <c r="CF148" s="238"/>
      <c r="CG148" s="238"/>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row>
    <row r="149" spans="2:105">
      <c r="B149" s="226"/>
      <c r="BP149" s="82"/>
      <c r="BQ149" s="238"/>
      <c r="BR149" s="238"/>
      <c r="BS149" s="238"/>
      <c r="BT149" s="238"/>
      <c r="BU149" s="238"/>
      <c r="BV149" s="238"/>
      <c r="BW149" s="238"/>
      <c r="BX149" s="238"/>
      <c r="BY149" s="238"/>
      <c r="BZ149" s="238"/>
      <c r="CA149" s="238"/>
      <c r="CB149" s="238"/>
      <c r="CC149" s="238"/>
      <c r="CD149" s="238"/>
      <c r="CE149" s="238"/>
      <c r="CF149" s="238"/>
      <c r="CG149" s="238"/>
      <c r="CH149" s="238"/>
      <c r="CI149" s="238"/>
      <c r="CJ149" s="238"/>
      <c r="CK149" s="238"/>
      <c r="CL149" s="238"/>
      <c r="CM149" s="238"/>
      <c r="CN149" s="238"/>
      <c r="CO149" s="238"/>
      <c r="CP149" s="238"/>
      <c r="CQ149" s="238"/>
      <c r="CR149" s="238"/>
      <c r="CS149" s="238"/>
      <c r="CT149" s="238"/>
      <c r="CU149" s="238"/>
      <c r="CV149" s="238"/>
      <c r="CW149" s="238"/>
      <c r="CX149" s="238"/>
      <c r="CY149" s="238"/>
      <c r="CZ149" s="238"/>
      <c r="DA149" s="238"/>
    </row>
    <row r="150" spans="2:105">
      <c r="B150" s="226"/>
      <c r="BP150" s="82"/>
      <c r="BQ150" s="238"/>
      <c r="BR150" s="238"/>
      <c r="BS150" s="238"/>
      <c r="BT150" s="238"/>
      <c r="BU150" s="238"/>
      <c r="BV150" s="238"/>
      <c r="BW150" s="238"/>
      <c r="BX150" s="238"/>
      <c r="BY150" s="238"/>
      <c r="BZ150" s="238"/>
      <c r="CA150" s="238"/>
      <c r="CB150" s="238"/>
      <c r="CC150" s="238"/>
      <c r="CD150" s="238"/>
      <c r="CE150" s="238"/>
      <c r="CF150" s="238"/>
      <c r="CG150" s="238"/>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row>
    <row r="151" spans="2:105">
      <c r="B151" s="226"/>
      <c r="BP151" s="82"/>
      <c r="BQ151" s="238"/>
      <c r="BR151" s="238"/>
      <c r="BS151" s="238"/>
      <c r="BT151" s="238"/>
      <c r="BU151" s="238"/>
      <c r="BV151" s="238"/>
      <c r="BW151" s="238"/>
      <c r="BX151" s="238"/>
      <c r="BY151" s="238"/>
      <c r="BZ151" s="238"/>
      <c r="CA151" s="238"/>
      <c r="CB151" s="238"/>
      <c r="CC151" s="238"/>
      <c r="CD151" s="238"/>
      <c r="CE151" s="238"/>
      <c r="CF151" s="238"/>
      <c r="CG151" s="238"/>
      <c r="CH151" s="238"/>
      <c r="CI151" s="238"/>
      <c r="CJ151" s="238"/>
      <c r="CK151" s="238"/>
      <c r="CL151" s="238"/>
      <c r="CM151" s="238"/>
      <c r="CN151" s="238"/>
      <c r="CO151" s="238"/>
      <c r="CP151" s="238"/>
      <c r="CQ151" s="238"/>
      <c r="CR151" s="238"/>
      <c r="CS151" s="238"/>
      <c r="CT151" s="238"/>
      <c r="CU151" s="238"/>
      <c r="CV151" s="238"/>
      <c r="CW151" s="238"/>
      <c r="CX151" s="238"/>
      <c r="CY151" s="238"/>
      <c r="CZ151" s="238"/>
      <c r="DA151" s="238"/>
    </row>
    <row r="152" spans="2:105">
      <c r="B152" s="226"/>
      <c r="BP152" s="82"/>
      <c r="BQ152" s="238"/>
      <c r="BR152" s="238"/>
      <c r="BS152" s="238"/>
      <c r="BT152" s="238"/>
      <c r="BU152" s="238"/>
      <c r="BV152" s="238"/>
      <c r="BW152" s="238"/>
      <c r="BX152" s="238"/>
      <c r="BY152" s="238"/>
      <c r="BZ152" s="238"/>
      <c r="CA152" s="238"/>
      <c r="CB152" s="238"/>
      <c r="CC152" s="238"/>
      <c r="CD152" s="238"/>
      <c r="CE152" s="238"/>
      <c r="CF152" s="238"/>
      <c r="CG152" s="238"/>
      <c r="CH152" s="238"/>
      <c r="CI152" s="238"/>
      <c r="CJ152" s="238"/>
      <c r="CK152" s="238"/>
      <c r="CL152" s="238"/>
      <c r="CM152" s="238"/>
      <c r="CN152" s="238"/>
      <c r="CO152" s="238"/>
      <c r="CP152" s="238"/>
      <c r="CQ152" s="238"/>
      <c r="CR152" s="238"/>
      <c r="CS152" s="238"/>
      <c r="CT152" s="238"/>
      <c r="CU152" s="238"/>
      <c r="CV152" s="238"/>
      <c r="CW152" s="238"/>
      <c r="CX152" s="238"/>
      <c r="CY152" s="238"/>
      <c r="CZ152" s="238"/>
      <c r="DA152" s="238"/>
    </row>
    <row r="153" spans="2:105">
      <c r="B153" s="226"/>
      <c r="BP153" s="82"/>
      <c r="BQ153" s="238"/>
      <c r="BR153" s="238"/>
      <c r="BS153" s="238"/>
      <c r="BT153" s="238"/>
      <c r="BU153" s="238"/>
      <c r="BV153" s="238"/>
      <c r="BW153" s="238"/>
      <c r="BX153" s="238"/>
      <c r="BY153" s="238"/>
      <c r="BZ153" s="238"/>
      <c r="CA153" s="238"/>
      <c r="CB153" s="238"/>
      <c r="CC153" s="238"/>
      <c r="CD153" s="238"/>
      <c r="CE153" s="238"/>
      <c r="CF153" s="238"/>
      <c r="CG153" s="238"/>
      <c r="CH153" s="238"/>
      <c r="CI153" s="238"/>
      <c r="CJ153" s="238"/>
      <c r="CK153" s="238"/>
      <c r="CL153" s="238"/>
      <c r="CM153" s="238"/>
      <c r="CN153" s="238"/>
      <c r="CO153" s="238"/>
      <c r="CP153" s="238"/>
      <c r="CQ153" s="238"/>
      <c r="CR153" s="238"/>
      <c r="CS153" s="238"/>
      <c r="CT153" s="238"/>
      <c r="CU153" s="238"/>
      <c r="CV153" s="238"/>
      <c r="CW153" s="238"/>
      <c r="CX153" s="238"/>
      <c r="CY153" s="238"/>
      <c r="CZ153" s="238"/>
      <c r="DA153" s="238"/>
    </row>
    <row r="154" spans="2:105">
      <c r="B154" s="226"/>
      <c r="BP154" s="82"/>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38"/>
      <c r="CN154" s="238"/>
      <c r="CO154" s="238"/>
      <c r="CP154" s="238"/>
      <c r="CQ154" s="238"/>
      <c r="CR154" s="238"/>
      <c r="CS154" s="238"/>
      <c r="CT154" s="238"/>
      <c r="CU154" s="238"/>
      <c r="CV154" s="238"/>
      <c r="CW154" s="238"/>
      <c r="CX154" s="238"/>
      <c r="CY154" s="238"/>
      <c r="CZ154" s="238"/>
      <c r="DA154" s="238"/>
    </row>
    <row r="155" spans="2:105">
      <c r="B155" s="226"/>
      <c r="BP155" s="82"/>
      <c r="BQ155" s="238"/>
      <c r="BR155" s="238"/>
      <c r="BS155" s="238"/>
      <c r="BT155" s="238"/>
      <c r="BU155" s="238"/>
      <c r="BV155" s="238"/>
      <c r="BW155" s="238"/>
      <c r="BX155" s="238"/>
      <c r="BY155" s="238"/>
      <c r="BZ155" s="238"/>
      <c r="CA155" s="238"/>
      <c r="CB155" s="238"/>
      <c r="CC155" s="238"/>
      <c r="CD155" s="238"/>
      <c r="CE155" s="238"/>
      <c r="CF155" s="238"/>
      <c r="CG155" s="238"/>
      <c r="CH155" s="238"/>
      <c r="CI155" s="238"/>
      <c r="CJ155" s="238"/>
      <c r="CK155" s="238"/>
      <c r="CL155" s="238"/>
      <c r="CM155" s="238"/>
      <c r="CN155" s="238"/>
      <c r="CO155" s="238"/>
      <c r="CP155" s="238"/>
      <c r="CQ155" s="238"/>
      <c r="CR155" s="238"/>
      <c r="CS155" s="238"/>
      <c r="CT155" s="238"/>
      <c r="CU155" s="238"/>
      <c r="CV155" s="238"/>
      <c r="CW155" s="238"/>
      <c r="CX155" s="238"/>
      <c r="CY155" s="238"/>
      <c r="CZ155" s="238"/>
      <c r="DA155" s="238"/>
    </row>
    <row r="156" spans="2:105">
      <c r="B156" s="226"/>
      <c r="BP156" s="82"/>
      <c r="BQ156" s="238"/>
      <c r="BR156" s="238"/>
      <c r="BS156" s="238"/>
      <c r="BT156" s="238"/>
      <c r="BU156" s="238"/>
      <c r="BV156" s="238"/>
      <c r="BW156" s="238"/>
      <c r="BX156" s="238"/>
      <c r="BY156" s="238"/>
      <c r="BZ156" s="238"/>
      <c r="CA156" s="238"/>
      <c r="CB156" s="238"/>
      <c r="CC156" s="238"/>
      <c r="CD156" s="238"/>
      <c r="CE156" s="238"/>
      <c r="CF156" s="238"/>
      <c r="CG156" s="238"/>
      <c r="CH156" s="238"/>
      <c r="CI156" s="238"/>
      <c r="CJ156" s="238"/>
      <c r="CK156" s="238"/>
      <c r="CL156" s="238"/>
      <c r="CM156" s="238"/>
      <c r="CN156" s="238"/>
      <c r="CO156" s="238"/>
      <c r="CP156" s="238"/>
      <c r="CQ156" s="238"/>
      <c r="CR156" s="238"/>
      <c r="CS156" s="238"/>
      <c r="CT156" s="238"/>
      <c r="CU156" s="238"/>
      <c r="CV156" s="238"/>
      <c r="CW156" s="238"/>
      <c r="CX156" s="238"/>
      <c r="CY156" s="238"/>
      <c r="CZ156" s="238"/>
      <c r="DA156" s="238"/>
    </row>
    <row r="157" spans="2:105">
      <c r="B157" s="226"/>
      <c r="BP157" s="82"/>
      <c r="BQ157" s="238"/>
      <c r="BR157" s="238"/>
      <c r="BS157" s="238"/>
      <c r="BT157" s="238"/>
      <c r="BU157" s="238"/>
      <c r="BV157" s="238"/>
      <c r="BW157" s="238"/>
      <c r="BX157" s="238"/>
      <c r="BY157" s="238"/>
      <c r="BZ157" s="238"/>
      <c r="CA157" s="238"/>
      <c r="CB157" s="238"/>
      <c r="CC157" s="238"/>
      <c r="CD157" s="238"/>
      <c r="CE157" s="238"/>
      <c r="CF157" s="238"/>
      <c r="CG157" s="238"/>
      <c r="CH157" s="238"/>
      <c r="CI157" s="238"/>
      <c r="CJ157" s="238"/>
      <c r="CK157" s="238"/>
      <c r="CL157" s="238"/>
      <c r="CM157" s="238"/>
      <c r="CN157" s="238"/>
      <c r="CO157" s="238"/>
      <c r="CP157" s="238"/>
      <c r="CQ157" s="238"/>
      <c r="CR157" s="238"/>
      <c r="CS157" s="238"/>
      <c r="CT157" s="238"/>
      <c r="CU157" s="238"/>
      <c r="CV157" s="238"/>
      <c r="CW157" s="238"/>
      <c r="CX157" s="238"/>
      <c r="CY157" s="238"/>
      <c r="CZ157" s="238"/>
      <c r="DA157" s="238"/>
    </row>
    <row r="158" spans="2:105">
      <c r="B158" s="226"/>
      <c r="BP158" s="82"/>
      <c r="BQ158" s="238"/>
      <c r="BR158" s="238"/>
      <c r="BS158" s="238"/>
      <c r="BT158" s="238"/>
      <c r="BU158" s="238"/>
      <c r="BV158" s="238"/>
      <c r="BW158" s="238"/>
      <c r="BX158" s="238"/>
      <c r="BY158" s="238"/>
      <c r="BZ158" s="238"/>
      <c r="CA158" s="238"/>
      <c r="CB158" s="238"/>
      <c r="CC158" s="238"/>
      <c r="CD158" s="238"/>
      <c r="CE158" s="238"/>
      <c r="CF158" s="238"/>
      <c r="CG158" s="238"/>
      <c r="CH158" s="238"/>
      <c r="CI158" s="238"/>
      <c r="CJ158" s="238"/>
      <c r="CK158" s="238"/>
      <c r="CL158" s="238"/>
      <c r="CM158" s="238"/>
      <c r="CN158" s="238"/>
      <c r="CO158" s="238"/>
      <c r="CP158" s="238"/>
      <c r="CQ158" s="238"/>
      <c r="CR158" s="238"/>
      <c r="CS158" s="238"/>
      <c r="CT158" s="238"/>
      <c r="CU158" s="238"/>
      <c r="CV158" s="238"/>
      <c r="CW158" s="238"/>
      <c r="CX158" s="238"/>
      <c r="CY158" s="238"/>
      <c r="CZ158" s="238"/>
      <c r="DA158" s="238"/>
    </row>
    <row r="159" spans="2:105">
      <c r="B159" s="226"/>
      <c r="BP159" s="82"/>
      <c r="BQ159" s="238"/>
      <c r="BR159" s="238"/>
      <c r="BS159" s="238"/>
      <c r="BT159" s="238"/>
      <c r="BU159" s="238"/>
      <c r="BV159" s="238"/>
      <c r="BW159" s="238"/>
      <c r="BX159" s="238"/>
      <c r="BY159" s="238"/>
      <c r="BZ159" s="238"/>
      <c r="CA159" s="238"/>
      <c r="CB159" s="238"/>
      <c r="CC159" s="238"/>
      <c r="CD159" s="238"/>
      <c r="CE159" s="238"/>
      <c r="CF159" s="238"/>
      <c r="CG159" s="238"/>
      <c r="CH159" s="238"/>
      <c r="CI159" s="238"/>
      <c r="CJ159" s="238"/>
      <c r="CK159" s="238"/>
      <c r="CL159" s="238"/>
      <c r="CM159" s="238"/>
      <c r="CN159" s="238"/>
      <c r="CO159" s="238"/>
      <c r="CP159" s="238"/>
      <c r="CQ159" s="238"/>
      <c r="CR159" s="238"/>
      <c r="CS159" s="238"/>
      <c r="CT159" s="238"/>
      <c r="CU159" s="238"/>
      <c r="CV159" s="238"/>
      <c r="CW159" s="238"/>
      <c r="CX159" s="238"/>
      <c r="CY159" s="238"/>
      <c r="CZ159" s="238"/>
      <c r="DA159" s="238"/>
    </row>
    <row r="160" spans="2:105">
      <c r="B160" s="226"/>
      <c r="BP160" s="82"/>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row>
    <row r="161" spans="2:105">
      <c r="B161" s="226"/>
      <c r="BP161" s="82"/>
      <c r="BQ161" s="238"/>
      <c r="BR161" s="238"/>
      <c r="BS161" s="238"/>
      <c r="BT161" s="238"/>
      <c r="BU161" s="238"/>
      <c r="BV161" s="238"/>
      <c r="BW161" s="238"/>
      <c r="BX161" s="238"/>
      <c r="BY161" s="238"/>
      <c r="BZ161" s="238"/>
      <c r="CA161" s="238"/>
      <c r="CB161" s="238"/>
      <c r="CC161" s="238"/>
      <c r="CD161" s="238"/>
      <c r="CE161" s="238"/>
      <c r="CF161" s="238"/>
      <c r="CG161" s="238"/>
      <c r="CH161" s="238"/>
      <c r="CI161" s="238"/>
      <c r="CJ161" s="238"/>
      <c r="CK161" s="238"/>
      <c r="CL161" s="238"/>
      <c r="CM161" s="238"/>
      <c r="CN161" s="238"/>
      <c r="CO161" s="238"/>
      <c r="CP161" s="238"/>
      <c r="CQ161" s="238"/>
      <c r="CR161" s="238"/>
      <c r="CS161" s="238"/>
      <c r="CT161" s="238"/>
      <c r="CU161" s="238"/>
      <c r="CV161" s="238"/>
      <c r="CW161" s="238"/>
      <c r="CX161" s="238"/>
      <c r="CY161" s="238"/>
      <c r="CZ161" s="238"/>
      <c r="DA161" s="238"/>
    </row>
    <row r="162" spans="2:105">
      <c r="B162" s="226"/>
      <c r="BP162" s="82"/>
      <c r="BQ162" s="238"/>
      <c r="BR162" s="238"/>
      <c r="BS162" s="238"/>
      <c r="BT162" s="238"/>
      <c r="BU162" s="238"/>
      <c r="BV162" s="238"/>
      <c r="BW162" s="238"/>
      <c r="BX162" s="238"/>
      <c r="BY162" s="238"/>
      <c r="BZ162" s="238"/>
      <c r="CA162" s="238"/>
      <c r="CB162" s="238"/>
      <c r="CC162" s="238"/>
      <c r="CD162" s="238"/>
      <c r="CE162" s="238"/>
      <c r="CF162" s="238"/>
      <c r="CG162" s="238"/>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row>
    <row r="163" spans="2:105">
      <c r="B163" s="226"/>
      <c r="BP163" s="82"/>
      <c r="BQ163" s="238"/>
      <c r="BR163" s="238"/>
      <c r="BS163" s="238"/>
      <c r="BT163" s="238"/>
      <c r="BU163" s="238"/>
      <c r="BV163" s="238"/>
      <c r="BW163" s="238"/>
      <c r="BX163" s="238"/>
      <c r="BY163" s="238"/>
      <c r="BZ163" s="238"/>
      <c r="CA163" s="238"/>
      <c r="CB163" s="238"/>
      <c r="CC163" s="238"/>
      <c r="CD163" s="238"/>
      <c r="CE163" s="238"/>
      <c r="CF163" s="238"/>
      <c r="CG163" s="238"/>
      <c r="CH163" s="238"/>
      <c r="CI163" s="238"/>
      <c r="CJ163" s="238"/>
      <c r="CK163" s="238"/>
      <c r="CL163" s="238"/>
      <c r="CM163" s="238"/>
      <c r="CN163" s="238"/>
      <c r="CO163" s="238"/>
      <c r="CP163" s="238"/>
      <c r="CQ163" s="238"/>
      <c r="CR163" s="238"/>
      <c r="CS163" s="238"/>
      <c r="CT163" s="238"/>
      <c r="CU163" s="238"/>
      <c r="CV163" s="238"/>
      <c r="CW163" s="238"/>
      <c r="CX163" s="238"/>
      <c r="CY163" s="238"/>
      <c r="CZ163" s="238"/>
      <c r="DA163" s="238"/>
    </row>
    <row r="164" spans="2:105">
      <c r="B164" s="226"/>
      <c r="BP164" s="82"/>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row>
    <row r="165" spans="2:105">
      <c r="B165" s="226"/>
      <c r="BP165" s="82"/>
      <c r="BQ165" s="238"/>
      <c r="BR165" s="238"/>
      <c r="BS165" s="238"/>
      <c r="BT165" s="238"/>
      <c r="BU165" s="238"/>
      <c r="BV165" s="238"/>
      <c r="BW165" s="238"/>
      <c r="BX165" s="238"/>
      <c r="BY165" s="238"/>
      <c r="BZ165" s="238"/>
      <c r="CA165" s="238"/>
      <c r="CB165" s="238"/>
      <c r="CC165" s="238"/>
      <c r="CD165" s="238"/>
      <c r="CE165" s="238"/>
      <c r="CF165" s="238"/>
      <c r="CG165" s="238"/>
      <c r="CH165" s="238"/>
      <c r="CI165" s="238"/>
      <c r="CJ165" s="238"/>
      <c r="CK165" s="238"/>
      <c r="CL165" s="238"/>
      <c r="CM165" s="238"/>
      <c r="CN165" s="238"/>
      <c r="CO165" s="238"/>
      <c r="CP165" s="238"/>
      <c r="CQ165" s="238"/>
      <c r="CR165" s="238"/>
      <c r="CS165" s="238"/>
      <c r="CT165" s="238"/>
      <c r="CU165" s="238"/>
      <c r="CV165" s="238"/>
      <c r="CW165" s="238"/>
      <c r="CX165" s="238"/>
      <c r="CY165" s="238"/>
      <c r="CZ165" s="238"/>
      <c r="DA165" s="238"/>
    </row>
    <row r="166" spans="2:105">
      <c r="B166" s="226"/>
      <c r="BP166" s="82"/>
      <c r="BQ166" s="238"/>
      <c r="BR166" s="238"/>
      <c r="BS166" s="238"/>
      <c r="BT166" s="238"/>
      <c r="BU166" s="238"/>
      <c r="BV166" s="238"/>
      <c r="BW166" s="238"/>
      <c r="BX166" s="238"/>
      <c r="BY166" s="238"/>
      <c r="BZ166" s="238"/>
      <c r="CA166" s="238"/>
      <c r="CB166" s="238"/>
      <c r="CC166" s="238"/>
      <c r="CD166" s="238"/>
      <c r="CE166" s="238"/>
      <c r="CF166" s="238"/>
      <c r="CG166" s="238"/>
      <c r="CH166" s="238"/>
      <c r="CI166" s="238"/>
      <c r="CJ166" s="238"/>
      <c r="CK166" s="238"/>
      <c r="CL166" s="238"/>
      <c r="CM166" s="238"/>
      <c r="CN166" s="238"/>
      <c r="CO166" s="238"/>
      <c r="CP166" s="238"/>
      <c r="CQ166" s="238"/>
      <c r="CR166" s="238"/>
      <c r="CS166" s="238"/>
      <c r="CT166" s="238"/>
      <c r="CU166" s="238"/>
      <c r="CV166" s="238"/>
      <c r="CW166" s="238"/>
      <c r="CX166" s="238"/>
      <c r="CY166" s="238"/>
      <c r="CZ166" s="238"/>
      <c r="DA166" s="238"/>
    </row>
    <row r="167" spans="2:105">
      <c r="B167" s="226"/>
      <c r="BP167" s="82"/>
      <c r="BQ167" s="238"/>
      <c r="BR167" s="238"/>
      <c r="BS167" s="238"/>
      <c r="BT167" s="238"/>
      <c r="BU167" s="238"/>
      <c r="BV167" s="238"/>
      <c r="BW167" s="238"/>
      <c r="BX167" s="238"/>
      <c r="BY167" s="238"/>
      <c r="BZ167" s="238"/>
      <c r="CA167" s="238"/>
      <c r="CB167" s="238"/>
      <c r="CC167" s="238"/>
      <c r="CD167" s="238"/>
      <c r="CE167" s="238"/>
      <c r="CF167" s="238"/>
      <c r="CG167" s="238"/>
      <c r="CH167" s="238"/>
      <c r="CI167" s="238"/>
      <c r="CJ167" s="238"/>
      <c r="CK167" s="238"/>
      <c r="CL167" s="238"/>
      <c r="CM167" s="238"/>
      <c r="CN167" s="238"/>
      <c r="CO167" s="238"/>
      <c r="CP167" s="238"/>
      <c r="CQ167" s="238"/>
      <c r="CR167" s="238"/>
      <c r="CS167" s="238"/>
      <c r="CT167" s="238"/>
      <c r="CU167" s="238"/>
      <c r="CV167" s="238"/>
      <c r="CW167" s="238"/>
      <c r="CX167" s="238"/>
      <c r="CY167" s="238"/>
      <c r="CZ167" s="238"/>
      <c r="DA167" s="238"/>
    </row>
    <row r="168" spans="2:105">
      <c r="B168" s="226"/>
      <c r="BP168" s="82"/>
      <c r="BQ168" s="238"/>
      <c r="BR168" s="238"/>
      <c r="BS168" s="238"/>
      <c r="BT168" s="238"/>
      <c r="BU168" s="238"/>
      <c r="BV168" s="238"/>
      <c r="BW168" s="238"/>
      <c r="BX168" s="238"/>
      <c r="BY168" s="238"/>
      <c r="BZ168" s="238"/>
      <c r="CA168" s="238"/>
      <c r="CB168" s="238"/>
      <c r="CC168" s="238"/>
      <c r="CD168" s="238"/>
      <c r="CE168" s="238"/>
      <c r="CF168" s="238"/>
      <c r="CG168" s="238"/>
      <c r="CH168" s="238"/>
      <c r="CI168" s="238"/>
      <c r="CJ168" s="238"/>
      <c r="CK168" s="238"/>
      <c r="CL168" s="238"/>
      <c r="CM168" s="238"/>
      <c r="CN168" s="238"/>
      <c r="CO168" s="238"/>
      <c r="CP168" s="238"/>
      <c r="CQ168" s="238"/>
      <c r="CR168" s="238"/>
      <c r="CS168" s="238"/>
      <c r="CT168" s="238"/>
      <c r="CU168" s="238"/>
      <c r="CV168" s="238"/>
      <c r="CW168" s="238"/>
      <c r="CX168" s="238"/>
      <c r="CY168" s="238"/>
      <c r="CZ168" s="238"/>
      <c r="DA168" s="238"/>
    </row>
    <row r="169" spans="2:105">
      <c r="B169" s="226"/>
      <c r="BP169" s="82"/>
      <c r="BQ169" s="238"/>
      <c r="BR169" s="238"/>
      <c r="BS169" s="238"/>
      <c r="BT169" s="238"/>
      <c r="BU169" s="238"/>
      <c r="BV169" s="238"/>
      <c r="BW169" s="238"/>
      <c r="BX169" s="238"/>
      <c r="BY169" s="238"/>
      <c r="BZ169" s="238"/>
      <c r="CA169" s="238"/>
      <c r="CB169" s="238"/>
      <c r="CC169" s="238"/>
      <c r="CD169" s="238"/>
      <c r="CE169" s="238"/>
      <c r="CF169" s="238"/>
      <c r="CG169" s="238"/>
      <c r="CH169" s="238"/>
      <c r="CI169" s="238"/>
      <c r="CJ169" s="238"/>
      <c r="CK169" s="238"/>
      <c r="CL169" s="238"/>
      <c r="CM169" s="238"/>
      <c r="CN169" s="238"/>
      <c r="CO169" s="238"/>
      <c r="CP169" s="238"/>
      <c r="CQ169" s="238"/>
      <c r="CR169" s="238"/>
      <c r="CS169" s="238"/>
      <c r="CT169" s="238"/>
      <c r="CU169" s="238"/>
      <c r="CV169" s="238"/>
      <c r="CW169" s="238"/>
      <c r="CX169" s="238"/>
      <c r="CY169" s="238"/>
      <c r="CZ169" s="238"/>
      <c r="DA169" s="238"/>
    </row>
    <row r="170" spans="2:105">
      <c r="B170" s="226"/>
      <c r="BP170" s="82"/>
      <c r="BQ170" s="238"/>
      <c r="BR170" s="238"/>
      <c r="BS170" s="238"/>
      <c r="BT170" s="238"/>
      <c r="BU170" s="238"/>
      <c r="BV170" s="238"/>
      <c r="BW170" s="238"/>
      <c r="BX170" s="238"/>
      <c r="BY170" s="238"/>
      <c r="BZ170" s="238"/>
      <c r="CA170" s="238"/>
      <c r="CB170" s="238"/>
      <c r="CC170" s="238"/>
      <c r="CD170" s="238"/>
      <c r="CE170" s="238"/>
      <c r="CF170" s="238"/>
      <c r="CG170" s="238"/>
      <c r="CH170" s="238"/>
      <c r="CI170" s="238"/>
      <c r="CJ170" s="238"/>
      <c r="CK170" s="238"/>
      <c r="CL170" s="238"/>
      <c r="CM170" s="238"/>
      <c r="CN170" s="238"/>
      <c r="CO170" s="238"/>
      <c r="CP170" s="238"/>
      <c r="CQ170" s="238"/>
      <c r="CR170" s="238"/>
      <c r="CS170" s="238"/>
      <c r="CT170" s="238"/>
      <c r="CU170" s="238"/>
      <c r="CV170" s="238"/>
      <c r="CW170" s="238"/>
      <c r="CX170" s="238"/>
      <c r="CY170" s="238"/>
      <c r="CZ170" s="238"/>
      <c r="DA170" s="238"/>
    </row>
    <row r="171" spans="2:105">
      <c r="B171" s="226"/>
      <c r="BP171" s="82"/>
      <c r="BQ171" s="238"/>
      <c r="BR171" s="238"/>
      <c r="BS171" s="238"/>
      <c r="BT171" s="238"/>
      <c r="BU171" s="238"/>
      <c r="BV171" s="238"/>
      <c r="BW171" s="238"/>
      <c r="BX171" s="238"/>
      <c r="BY171" s="238"/>
      <c r="BZ171" s="238"/>
      <c r="CA171" s="238"/>
      <c r="CB171" s="238"/>
      <c r="CC171" s="238"/>
      <c r="CD171" s="238"/>
      <c r="CE171" s="238"/>
      <c r="CF171" s="238"/>
      <c r="CG171" s="238"/>
      <c r="CH171" s="238"/>
      <c r="CI171" s="238"/>
      <c r="CJ171" s="238"/>
      <c r="CK171" s="238"/>
      <c r="CL171" s="238"/>
      <c r="CM171" s="238"/>
      <c r="CN171" s="238"/>
      <c r="CO171" s="238"/>
      <c r="CP171" s="238"/>
      <c r="CQ171" s="238"/>
      <c r="CR171" s="238"/>
      <c r="CS171" s="238"/>
      <c r="CT171" s="238"/>
      <c r="CU171" s="238"/>
      <c r="CV171" s="238"/>
      <c r="CW171" s="238"/>
      <c r="CX171" s="238"/>
      <c r="CY171" s="238"/>
      <c r="CZ171" s="238"/>
      <c r="DA171" s="238"/>
    </row>
    <row r="172" spans="2:105">
      <c r="B172" s="226"/>
      <c r="BP172" s="82"/>
      <c r="BQ172" s="238"/>
      <c r="BR172" s="238"/>
      <c r="BS172" s="238"/>
      <c r="BT172" s="238"/>
      <c r="BU172" s="238"/>
      <c r="BV172" s="238"/>
      <c r="BW172" s="238"/>
      <c r="BX172" s="238"/>
      <c r="BY172" s="238"/>
      <c r="BZ172" s="238"/>
      <c r="CA172" s="238"/>
      <c r="CB172" s="238"/>
      <c r="CC172" s="238"/>
      <c r="CD172" s="238"/>
      <c r="CE172" s="238"/>
      <c r="CF172" s="238"/>
      <c r="CG172" s="238"/>
      <c r="CH172" s="238"/>
      <c r="CI172" s="238"/>
      <c r="CJ172" s="238"/>
      <c r="CK172" s="238"/>
      <c r="CL172" s="238"/>
      <c r="CM172" s="238"/>
      <c r="CN172" s="238"/>
      <c r="CO172" s="238"/>
      <c r="CP172" s="238"/>
      <c r="CQ172" s="238"/>
      <c r="CR172" s="238"/>
      <c r="CS172" s="238"/>
      <c r="CT172" s="238"/>
      <c r="CU172" s="238"/>
      <c r="CV172" s="238"/>
      <c r="CW172" s="238"/>
      <c r="CX172" s="238"/>
      <c r="CY172" s="238"/>
      <c r="CZ172" s="238"/>
      <c r="DA172" s="238"/>
    </row>
    <row r="173" spans="2:105">
      <c r="B173" s="226"/>
      <c r="BP173" s="82"/>
      <c r="BQ173" s="238"/>
      <c r="BR173" s="238"/>
      <c r="BS173" s="238"/>
      <c r="BT173" s="238"/>
      <c r="BU173" s="238"/>
      <c r="BV173" s="238"/>
      <c r="BW173" s="238"/>
      <c r="BX173" s="238"/>
      <c r="BY173" s="238"/>
      <c r="BZ173" s="238"/>
      <c r="CA173" s="238"/>
      <c r="CB173" s="238"/>
      <c r="CC173" s="238"/>
      <c r="CD173" s="238"/>
      <c r="CE173" s="238"/>
      <c r="CF173" s="238"/>
      <c r="CG173" s="238"/>
      <c r="CH173" s="238"/>
      <c r="CI173" s="238"/>
      <c r="CJ173" s="238"/>
      <c r="CK173" s="238"/>
      <c r="CL173" s="238"/>
      <c r="CM173" s="238"/>
      <c r="CN173" s="238"/>
      <c r="CO173" s="238"/>
      <c r="CP173" s="238"/>
      <c r="CQ173" s="238"/>
      <c r="CR173" s="238"/>
      <c r="CS173" s="238"/>
      <c r="CT173" s="238"/>
      <c r="CU173" s="238"/>
      <c r="CV173" s="238"/>
      <c r="CW173" s="238"/>
      <c r="CX173" s="238"/>
      <c r="CY173" s="238"/>
      <c r="CZ173" s="238"/>
      <c r="DA173" s="238"/>
    </row>
    <row r="174" spans="2:105">
      <c r="B174" s="226"/>
      <c r="BP174" s="82"/>
      <c r="BQ174" s="238"/>
      <c r="BR174" s="238"/>
      <c r="BS174" s="238"/>
      <c r="BT174" s="238"/>
      <c r="BU174" s="238"/>
      <c r="BV174" s="238"/>
      <c r="BW174" s="238"/>
      <c r="BX174" s="238"/>
      <c r="BY174" s="238"/>
      <c r="BZ174" s="238"/>
      <c r="CA174" s="238"/>
      <c r="CB174" s="238"/>
      <c r="CC174" s="238"/>
      <c r="CD174" s="238"/>
      <c r="CE174" s="238"/>
      <c r="CF174" s="238"/>
      <c r="CG174" s="238"/>
      <c r="CH174" s="238"/>
      <c r="CI174" s="238"/>
      <c r="CJ174" s="238"/>
      <c r="CK174" s="238"/>
      <c r="CL174" s="238"/>
      <c r="CM174" s="238"/>
      <c r="CN174" s="238"/>
      <c r="CO174" s="238"/>
      <c r="CP174" s="238"/>
      <c r="CQ174" s="238"/>
      <c r="CR174" s="238"/>
      <c r="CS174" s="238"/>
      <c r="CT174" s="238"/>
      <c r="CU174" s="238"/>
      <c r="CV174" s="238"/>
      <c r="CW174" s="238"/>
      <c r="CX174" s="238"/>
      <c r="CY174" s="238"/>
      <c r="CZ174" s="238"/>
      <c r="DA174" s="238"/>
    </row>
    <row r="175" spans="2:105">
      <c r="B175" s="226"/>
      <c r="BP175" s="82"/>
      <c r="BQ175" s="238"/>
      <c r="BR175" s="238"/>
      <c r="BS175" s="238"/>
      <c r="BT175" s="238"/>
      <c r="BU175" s="238"/>
      <c r="BV175" s="238"/>
      <c r="BW175" s="238"/>
      <c r="BX175" s="238"/>
      <c r="BY175" s="238"/>
      <c r="BZ175" s="238"/>
      <c r="CA175" s="238"/>
      <c r="CB175" s="238"/>
      <c r="CC175" s="238"/>
      <c r="CD175" s="238"/>
      <c r="CE175" s="238"/>
      <c r="CF175" s="238"/>
      <c r="CG175" s="238"/>
      <c r="CH175" s="238"/>
      <c r="CI175" s="238"/>
      <c r="CJ175" s="238"/>
      <c r="CK175" s="238"/>
      <c r="CL175" s="238"/>
      <c r="CM175" s="238"/>
      <c r="CN175" s="238"/>
      <c r="CO175" s="238"/>
      <c r="CP175" s="238"/>
      <c r="CQ175" s="238"/>
      <c r="CR175" s="238"/>
      <c r="CS175" s="238"/>
      <c r="CT175" s="238"/>
      <c r="CU175" s="238"/>
      <c r="CV175" s="238"/>
      <c r="CW175" s="238"/>
      <c r="CX175" s="238"/>
      <c r="CY175" s="238"/>
      <c r="CZ175" s="238"/>
      <c r="DA175" s="238"/>
    </row>
    <row r="176" spans="2:105">
      <c r="B176" s="226"/>
      <c r="BP176" s="82"/>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row>
    <row r="177" spans="2:105">
      <c r="B177" s="226"/>
      <c r="BP177" s="82"/>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row>
    <row r="178" spans="2:105">
      <c r="B178" s="226"/>
      <c r="BP178" s="82"/>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row>
    <row r="179" spans="2:105">
      <c r="B179" s="226"/>
      <c r="BP179" s="82"/>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row>
    <row r="180" spans="2:105">
      <c r="B180" s="226"/>
      <c r="BP180" s="82"/>
      <c r="BQ180" s="238"/>
      <c r="BR180" s="238"/>
      <c r="BS180" s="238"/>
      <c r="BT180" s="238"/>
      <c r="BU180" s="238"/>
      <c r="BV180" s="238"/>
      <c r="BW180" s="238"/>
      <c r="BX180" s="238"/>
      <c r="BY180" s="238"/>
      <c r="BZ180" s="238"/>
      <c r="CA180" s="238"/>
      <c r="CB180" s="238"/>
      <c r="CC180" s="238"/>
      <c r="CD180" s="238"/>
      <c r="CE180" s="238"/>
      <c r="CF180" s="238"/>
      <c r="CG180" s="238"/>
      <c r="CH180" s="238"/>
      <c r="CI180" s="238"/>
      <c r="CJ180" s="238"/>
      <c r="CK180" s="238"/>
      <c r="CL180" s="238"/>
      <c r="CM180" s="238"/>
      <c r="CN180" s="238"/>
      <c r="CO180" s="238"/>
      <c r="CP180" s="238"/>
      <c r="CQ180" s="238"/>
      <c r="CR180" s="238"/>
      <c r="CS180" s="238"/>
      <c r="CT180" s="238"/>
      <c r="CU180" s="238"/>
      <c r="CV180" s="238"/>
      <c r="CW180" s="238"/>
      <c r="CX180" s="238"/>
      <c r="CY180" s="238"/>
      <c r="CZ180" s="238"/>
      <c r="DA180" s="238"/>
    </row>
    <row r="181" spans="2:105">
      <c r="B181" s="226"/>
      <c r="BP181" s="82"/>
      <c r="BQ181" s="238"/>
      <c r="BR181" s="238"/>
      <c r="BS181" s="238"/>
      <c r="BT181" s="238"/>
      <c r="BU181" s="238"/>
      <c r="BV181" s="238"/>
      <c r="BW181" s="238"/>
      <c r="BX181" s="238"/>
      <c r="BY181" s="238"/>
      <c r="BZ181" s="238"/>
      <c r="CA181" s="238"/>
      <c r="CB181" s="238"/>
      <c r="CC181" s="238"/>
      <c r="CD181" s="238"/>
      <c r="CE181" s="238"/>
      <c r="CF181" s="238"/>
      <c r="CG181" s="238"/>
      <c r="CH181" s="238"/>
      <c r="CI181" s="238"/>
      <c r="CJ181" s="238"/>
      <c r="CK181" s="238"/>
      <c r="CL181" s="238"/>
      <c r="CM181" s="238"/>
      <c r="CN181" s="238"/>
      <c r="CO181" s="238"/>
      <c r="CP181" s="238"/>
      <c r="CQ181" s="238"/>
      <c r="CR181" s="238"/>
      <c r="CS181" s="238"/>
      <c r="CT181" s="238"/>
      <c r="CU181" s="238"/>
      <c r="CV181" s="238"/>
      <c r="CW181" s="238"/>
      <c r="CX181" s="238"/>
      <c r="CY181" s="238"/>
      <c r="CZ181" s="238"/>
      <c r="DA181" s="238"/>
    </row>
    <row r="182" spans="2:105">
      <c r="B182" s="226"/>
      <c r="BP182" s="82"/>
      <c r="BQ182" s="238"/>
      <c r="BR182" s="238"/>
      <c r="BS182" s="238"/>
      <c r="BT182" s="238"/>
      <c r="BU182" s="238"/>
      <c r="BV182" s="238"/>
      <c r="BW182" s="238"/>
      <c r="BX182" s="238"/>
      <c r="BY182" s="238"/>
      <c r="BZ182" s="238"/>
      <c r="CA182" s="238"/>
      <c r="CB182" s="238"/>
      <c r="CC182" s="238"/>
      <c r="CD182" s="238"/>
      <c r="CE182" s="238"/>
      <c r="CF182" s="238"/>
      <c r="CG182" s="238"/>
      <c r="CH182" s="238"/>
      <c r="CI182" s="238"/>
      <c r="CJ182" s="238"/>
      <c r="CK182" s="238"/>
      <c r="CL182" s="238"/>
      <c r="CM182" s="238"/>
      <c r="CN182" s="238"/>
      <c r="CO182" s="238"/>
      <c r="CP182" s="238"/>
      <c r="CQ182" s="238"/>
      <c r="CR182" s="238"/>
      <c r="CS182" s="238"/>
      <c r="CT182" s="238"/>
      <c r="CU182" s="238"/>
      <c r="CV182" s="238"/>
      <c r="CW182" s="238"/>
      <c r="CX182" s="238"/>
      <c r="CY182" s="238"/>
      <c r="CZ182" s="238"/>
      <c r="DA182" s="238"/>
    </row>
    <row r="183" spans="2:105">
      <c r="B183" s="226"/>
      <c r="BP183" s="82"/>
      <c r="BQ183" s="238"/>
      <c r="BR183" s="238"/>
      <c r="BS183" s="238"/>
      <c r="BT183" s="238"/>
      <c r="BU183" s="238"/>
      <c r="BV183" s="238"/>
      <c r="BW183" s="238"/>
      <c r="BX183" s="238"/>
      <c r="BY183" s="238"/>
      <c r="BZ183" s="238"/>
      <c r="CA183" s="238"/>
      <c r="CB183" s="238"/>
      <c r="CC183" s="238"/>
      <c r="CD183" s="238"/>
      <c r="CE183" s="238"/>
      <c r="CF183" s="238"/>
      <c r="CG183" s="238"/>
      <c r="CH183" s="238"/>
      <c r="CI183" s="238"/>
      <c r="CJ183" s="238"/>
      <c r="CK183" s="238"/>
      <c r="CL183" s="238"/>
      <c r="CM183" s="238"/>
      <c r="CN183" s="238"/>
      <c r="CO183" s="238"/>
      <c r="CP183" s="238"/>
      <c r="CQ183" s="238"/>
      <c r="CR183" s="238"/>
      <c r="CS183" s="238"/>
      <c r="CT183" s="238"/>
      <c r="CU183" s="238"/>
      <c r="CV183" s="238"/>
      <c r="CW183" s="238"/>
      <c r="CX183" s="238"/>
      <c r="CY183" s="238"/>
      <c r="CZ183" s="238"/>
      <c r="DA183" s="238"/>
    </row>
    <row r="184" spans="2:105">
      <c r="B184" s="226"/>
      <c r="BP184" s="82"/>
      <c r="BQ184" s="238"/>
      <c r="BR184" s="238"/>
      <c r="BS184" s="238"/>
      <c r="BT184" s="238"/>
      <c r="BU184" s="238"/>
      <c r="BV184" s="238"/>
      <c r="BW184" s="238"/>
      <c r="BX184" s="238"/>
      <c r="BY184" s="238"/>
      <c r="BZ184" s="238"/>
      <c r="CA184" s="238"/>
      <c r="CB184" s="238"/>
      <c r="CC184" s="238"/>
      <c r="CD184" s="238"/>
      <c r="CE184" s="238"/>
      <c r="CF184" s="238"/>
      <c r="CG184" s="238"/>
      <c r="CH184" s="238"/>
      <c r="CI184" s="238"/>
      <c r="CJ184" s="238"/>
      <c r="CK184" s="238"/>
      <c r="CL184" s="238"/>
      <c r="CM184" s="238"/>
      <c r="CN184" s="238"/>
      <c r="CO184" s="238"/>
      <c r="CP184" s="238"/>
      <c r="CQ184" s="238"/>
      <c r="CR184" s="238"/>
      <c r="CS184" s="238"/>
      <c r="CT184" s="238"/>
      <c r="CU184" s="238"/>
      <c r="CV184" s="238"/>
      <c r="CW184" s="238"/>
      <c r="CX184" s="238"/>
      <c r="CY184" s="238"/>
      <c r="CZ184" s="238"/>
      <c r="DA184" s="238"/>
    </row>
    <row r="185" spans="2:105">
      <c r="B185" s="226"/>
      <c r="BP185" s="82"/>
      <c r="BQ185" s="238"/>
      <c r="BR185" s="238"/>
      <c r="BS185" s="238"/>
      <c r="BT185" s="238"/>
      <c r="BU185" s="238"/>
      <c r="BV185" s="238"/>
      <c r="BW185" s="238"/>
      <c r="BX185" s="238"/>
      <c r="BY185" s="238"/>
      <c r="BZ185" s="238"/>
      <c r="CA185" s="238"/>
      <c r="CB185" s="238"/>
      <c r="CC185" s="238"/>
      <c r="CD185" s="238"/>
      <c r="CE185" s="238"/>
      <c r="CF185" s="238"/>
      <c r="CG185" s="238"/>
      <c r="CH185" s="238"/>
      <c r="CI185" s="238"/>
      <c r="CJ185" s="238"/>
      <c r="CK185" s="238"/>
      <c r="CL185" s="238"/>
      <c r="CM185" s="238"/>
      <c r="CN185" s="238"/>
      <c r="CO185" s="238"/>
      <c r="CP185" s="238"/>
      <c r="CQ185" s="238"/>
      <c r="CR185" s="238"/>
      <c r="CS185" s="238"/>
      <c r="CT185" s="238"/>
      <c r="CU185" s="238"/>
      <c r="CV185" s="238"/>
      <c r="CW185" s="238"/>
      <c r="CX185" s="238"/>
      <c r="CY185" s="238"/>
      <c r="CZ185" s="238"/>
      <c r="DA185" s="238"/>
    </row>
    <row r="186" spans="2:105">
      <c r="B186" s="226"/>
      <c r="BP186" s="82"/>
      <c r="BQ186" s="238"/>
      <c r="BR186" s="238"/>
      <c r="BS186" s="238"/>
      <c r="BT186" s="238"/>
      <c r="BU186" s="238"/>
      <c r="BV186" s="238"/>
      <c r="BW186" s="238"/>
      <c r="BX186" s="238"/>
      <c r="BY186" s="238"/>
      <c r="BZ186" s="238"/>
      <c r="CA186" s="238"/>
      <c r="CB186" s="238"/>
      <c r="CC186" s="238"/>
      <c r="CD186" s="238"/>
      <c r="CE186" s="238"/>
      <c r="CF186" s="238"/>
      <c r="CG186" s="238"/>
      <c r="CH186" s="238"/>
      <c r="CI186" s="238"/>
      <c r="CJ186" s="238"/>
      <c r="CK186" s="238"/>
      <c r="CL186" s="238"/>
      <c r="CM186" s="238"/>
      <c r="CN186" s="238"/>
      <c r="CO186" s="238"/>
      <c r="CP186" s="238"/>
      <c r="CQ186" s="238"/>
      <c r="CR186" s="238"/>
      <c r="CS186" s="238"/>
      <c r="CT186" s="238"/>
      <c r="CU186" s="238"/>
      <c r="CV186" s="238"/>
      <c r="CW186" s="238"/>
      <c r="CX186" s="238"/>
      <c r="CY186" s="238"/>
      <c r="CZ186" s="238"/>
      <c r="DA186" s="238"/>
    </row>
    <row r="187" spans="2:105">
      <c r="B187" s="226"/>
      <c r="BP187" s="82"/>
      <c r="BQ187" s="238"/>
      <c r="BR187" s="238"/>
      <c r="BS187" s="238"/>
      <c r="BT187" s="238"/>
      <c r="BU187" s="238"/>
      <c r="BV187" s="238"/>
      <c r="BW187" s="238"/>
      <c r="BX187" s="238"/>
      <c r="BY187" s="238"/>
      <c r="BZ187" s="238"/>
      <c r="CA187" s="238"/>
      <c r="CB187" s="238"/>
      <c r="CC187" s="238"/>
      <c r="CD187" s="238"/>
      <c r="CE187" s="238"/>
      <c r="CF187" s="238"/>
      <c r="CG187" s="238"/>
      <c r="CH187" s="238"/>
      <c r="CI187" s="238"/>
      <c r="CJ187" s="238"/>
      <c r="CK187" s="238"/>
      <c r="CL187" s="238"/>
      <c r="CM187" s="238"/>
      <c r="CN187" s="238"/>
      <c r="CO187" s="238"/>
      <c r="CP187" s="238"/>
      <c r="CQ187" s="238"/>
      <c r="CR187" s="238"/>
      <c r="CS187" s="238"/>
      <c r="CT187" s="238"/>
      <c r="CU187" s="238"/>
      <c r="CV187" s="238"/>
      <c r="CW187" s="238"/>
      <c r="CX187" s="238"/>
      <c r="CY187" s="238"/>
      <c r="CZ187" s="238"/>
      <c r="DA187" s="238"/>
    </row>
    <row r="188" spans="2:105">
      <c r="B188" s="226"/>
      <c r="BP188" s="82"/>
      <c r="BQ188" s="238"/>
      <c r="BR188" s="238"/>
      <c r="BS188" s="238"/>
      <c r="BT188" s="238"/>
      <c r="BU188" s="238"/>
      <c r="BV188" s="238"/>
      <c r="BW188" s="238"/>
      <c r="BX188" s="238"/>
      <c r="BY188" s="238"/>
      <c r="BZ188" s="238"/>
      <c r="CA188" s="238"/>
      <c r="CB188" s="238"/>
      <c r="CC188" s="238"/>
      <c r="CD188" s="238"/>
      <c r="CE188" s="238"/>
      <c r="CF188" s="238"/>
      <c r="CG188" s="238"/>
      <c r="CH188" s="238"/>
      <c r="CI188" s="238"/>
      <c r="CJ188" s="238"/>
      <c r="CK188" s="238"/>
      <c r="CL188" s="238"/>
      <c r="CM188" s="238"/>
      <c r="CN188" s="238"/>
      <c r="CO188" s="238"/>
      <c r="CP188" s="238"/>
      <c r="CQ188" s="238"/>
      <c r="CR188" s="238"/>
      <c r="CS188" s="238"/>
      <c r="CT188" s="238"/>
      <c r="CU188" s="238"/>
      <c r="CV188" s="238"/>
      <c r="CW188" s="238"/>
      <c r="CX188" s="238"/>
      <c r="CY188" s="238"/>
      <c r="CZ188" s="238"/>
      <c r="DA188" s="238"/>
    </row>
    <row r="189" spans="2:105">
      <c r="B189" s="226"/>
      <c r="BP189" s="82"/>
      <c r="BQ189" s="238"/>
      <c r="BR189" s="238"/>
      <c r="BS189" s="238"/>
      <c r="BT189" s="238"/>
      <c r="BU189" s="238"/>
      <c r="BV189" s="238"/>
      <c r="BW189" s="238"/>
      <c r="BX189" s="238"/>
      <c r="BY189" s="238"/>
      <c r="BZ189" s="238"/>
      <c r="CA189" s="238"/>
      <c r="CB189" s="238"/>
      <c r="CC189" s="238"/>
      <c r="CD189" s="238"/>
      <c r="CE189" s="238"/>
      <c r="CF189" s="238"/>
      <c r="CG189" s="238"/>
      <c r="CH189" s="238"/>
      <c r="CI189" s="238"/>
      <c r="CJ189" s="238"/>
      <c r="CK189" s="238"/>
      <c r="CL189" s="238"/>
      <c r="CM189" s="238"/>
      <c r="CN189" s="238"/>
      <c r="CO189" s="238"/>
      <c r="CP189" s="238"/>
      <c r="CQ189" s="238"/>
      <c r="CR189" s="238"/>
      <c r="CS189" s="238"/>
      <c r="CT189" s="238"/>
      <c r="CU189" s="238"/>
      <c r="CV189" s="238"/>
      <c r="CW189" s="238"/>
      <c r="CX189" s="238"/>
      <c r="CY189" s="238"/>
      <c r="CZ189" s="238"/>
      <c r="DA189" s="238"/>
    </row>
    <row r="190" spans="2:105">
      <c r="B190" s="226"/>
      <c r="BP190" s="82"/>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row>
    <row r="191" spans="2:105">
      <c r="B191" s="226"/>
      <c r="BP191" s="82"/>
      <c r="BQ191" s="238"/>
      <c r="BR191" s="238"/>
      <c r="BS191" s="238"/>
      <c r="BT191" s="238"/>
      <c r="BU191" s="238"/>
      <c r="BV191" s="238"/>
      <c r="BW191" s="238"/>
      <c r="BX191" s="238"/>
      <c r="BY191" s="238"/>
      <c r="BZ191" s="238"/>
      <c r="CA191" s="238"/>
      <c r="CB191" s="238"/>
      <c r="CC191" s="238"/>
      <c r="CD191" s="238"/>
      <c r="CE191" s="238"/>
      <c r="CF191" s="238"/>
      <c r="CG191" s="238"/>
      <c r="CH191" s="238"/>
      <c r="CI191" s="238"/>
      <c r="CJ191" s="238"/>
      <c r="CK191" s="238"/>
      <c r="CL191" s="238"/>
      <c r="CM191" s="238"/>
      <c r="CN191" s="238"/>
      <c r="CO191" s="238"/>
      <c r="CP191" s="238"/>
      <c r="CQ191" s="238"/>
      <c r="CR191" s="238"/>
      <c r="CS191" s="238"/>
      <c r="CT191" s="238"/>
      <c r="CU191" s="238"/>
      <c r="CV191" s="238"/>
      <c r="CW191" s="238"/>
      <c r="CX191" s="238"/>
      <c r="CY191" s="238"/>
      <c r="CZ191" s="238"/>
      <c r="DA191" s="238"/>
    </row>
    <row r="192" spans="2:105">
      <c r="B192" s="226"/>
      <c r="BP192" s="82"/>
      <c r="BQ192" s="238"/>
      <c r="BR192" s="238"/>
      <c r="BS192" s="238"/>
      <c r="BT192" s="238"/>
      <c r="BU192" s="238"/>
      <c r="BV192" s="238"/>
      <c r="BW192" s="238"/>
      <c r="BX192" s="238"/>
      <c r="BY192" s="238"/>
      <c r="BZ192" s="238"/>
      <c r="CA192" s="238"/>
      <c r="CB192" s="238"/>
      <c r="CC192" s="238"/>
      <c r="CD192" s="238"/>
      <c r="CE192" s="238"/>
      <c r="CF192" s="238"/>
      <c r="CG192" s="238"/>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row>
    <row r="193" spans="2:105">
      <c r="B193" s="226"/>
      <c r="BP193" s="82"/>
      <c r="BQ193" s="238"/>
      <c r="BR193" s="238"/>
      <c r="BS193" s="238"/>
      <c r="BT193" s="238"/>
      <c r="BU193" s="238"/>
      <c r="BV193" s="238"/>
      <c r="BW193" s="238"/>
      <c r="BX193" s="238"/>
      <c r="BY193" s="238"/>
      <c r="BZ193" s="238"/>
      <c r="CA193" s="238"/>
      <c r="CB193" s="238"/>
      <c r="CC193" s="238"/>
      <c r="CD193" s="238"/>
      <c r="CE193" s="238"/>
      <c r="CF193" s="238"/>
      <c r="CG193" s="238"/>
      <c r="CH193" s="238"/>
      <c r="CI193" s="238"/>
      <c r="CJ193" s="238"/>
      <c r="CK193" s="238"/>
      <c r="CL193" s="238"/>
      <c r="CM193" s="238"/>
      <c r="CN193" s="238"/>
      <c r="CO193" s="238"/>
      <c r="CP193" s="238"/>
      <c r="CQ193" s="238"/>
      <c r="CR193" s="238"/>
      <c r="CS193" s="238"/>
      <c r="CT193" s="238"/>
      <c r="CU193" s="238"/>
      <c r="CV193" s="238"/>
      <c r="CW193" s="238"/>
      <c r="CX193" s="238"/>
      <c r="CY193" s="238"/>
      <c r="CZ193" s="238"/>
      <c r="DA193" s="238"/>
    </row>
    <row r="194" spans="2:105">
      <c r="B194" s="226"/>
      <c r="BP194" s="82"/>
      <c r="BQ194" s="238"/>
      <c r="BR194" s="238"/>
      <c r="BS194" s="238"/>
      <c r="BT194" s="238"/>
      <c r="BU194" s="238"/>
      <c r="BV194" s="238"/>
      <c r="BW194" s="238"/>
      <c r="BX194" s="238"/>
      <c r="BY194" s="238"/>
      <c r="BZ194" s="238"/>
      <c r="CA194" s="238"/>
      <c r="CB194" s="238"/>
      <c r="CC194" s="238"/>
      <c r="CD194" s="238"/>
      <c r="CE194" s="238"/>
      <c r="CF194" s="238"/>
      <c r="CG194" s="238"/>
      <c r="CH194" s="238"/>
      <c r="CI194" s="238"/>
      <c r="CJ194" s="238"/>
      <c r="CK194" s="238"/>
      <c r="CL194" s="238"/>
      <c r="CM194" s="238"/>
      <c r="CN194" s="238"/>
      <c r="CO194" s="238"/>
      <c r="CP194" s="238"/>
      <c r="CQ194" s="238"/>
      <c r="CR194" s="238"/>
      <c r="CS194" s="238"/>
      <c r="CT194" s="238"/>
      <c r="CU194" s="238"/>
      <c r="CV194" s="238"/>
      <c r="CW194" s="238"/>
      <c r="CX194" s="238"/>
      <c r="CY194" s="238"/>
      <c r="CZ194" s="238"/>
      <c r="DA194" s="238"/>
    </row>
    <row r="195" spans="2:105">
      <c r="B195" s="226"/>
      <c r="BP195" s="82"/>
      <c r="BQ195" s="238"/>
      <c r="BR195" s="238"/>
      <c r="BS195" s="238"/>
      <c r="BT195" s="238"/>
      <c r="BU195" s="238"/>
      <c r="BV195" s="238"/>
      <c r="BW195" s="238"/>
      <c r="BX195" s="238"/>
      <c r="BY195" s="238"/>
      <c r="BZ195" s="238"/>
      <c r="CA195" s="238"/>
      <c r="CB195" s="238"/>
      <c r="CC195" s="238"/>
      <c r="CD195" s="238"/>
      <c r="CE195" s="238"/>
      <c r="CF195" s="238"/>
      <c r="CG195" s="238"/>
      <c r="CH195" s="238"/>
      <c r="CI195" s="238"/>
      <c r="CJ195" s="238"/>
      <c r="CK195" s="238"/>
      <c r="CL195" s="238"/>
      <c r="CM195" s="238"/>
      <c r="CN195" s="238"/>
      <c r="CO195" s="238"/>
      <c r="CP195" s="238"/>
      <c r="CQ195" s="238"/>
      <c r="CR195" s="238"/>
      <c r="CS195" s="238"/>
      <c r="CT195" s="238"/>
      <c r="CU195" s="238"/>
      <c r="CV195" s="238"/>
      <c r="CW195" s="238"/>
      <c r="CX195" s="238"/>
      <c r="CY195" s="238"/>
      <c r="CZ195" s="238"/>
      <c r="DA195" s="238"/>
    </row>
    <row r="196" spans="2:105">
      <c r="B196" s="226"/>
      <c r="BP196" s="82"/>
      <c r="BQ196" s="238"/>
      <c r="BR196" s="238"/>
      <c r="BS196" s="238"/>
      <c r="BT196" s="238"/>
      <c r="BU196" s="238"/>
      <c r="BV196" s="238"/>
      <c r="BW196" s="238"/>
      <c r="BX196" s="238"/>
      <c r="BY196" s="238"/>
      <c r="BZ196" s="238"/>
      <c r="CA196" s="238"/>
      <c r="CB196" s="238"/>
      <c r="CC196" s="238"/>
      <c r="CD196" s="238"/>
      <c r="CE196" s="238"/>
      <c r="CF196" s="238"/>
      <c r="CG196" s="238"/>
      <c r="CH196" s="238"/>
      <c r="CI196" s="238"/>
      <c r="CJ196" s="238"/>
      <c r="CK196" s="238"/>
      <c r="CL196" s="238"/>
      <c r="CM196" s="238"/>
      <c r="CN196" s="238"/>
      <c r="CO196" s="238"/>
      <c r="CP196" s="238"/>
      <c r="CQ196" s="238"/>
      <c r="CR196" s="238"/>
      <c r="CS196" s="238"/>
      <c r="CT196" s="238"/>
      <c r="CU196" s="238"/>
      <c r="CV196" s="238"/>
      <c r="CW196" s="238"/>
      <c r="CX196" s="238"/>
      <c r="CY196" s="238"/>
      <c r="CZ196" s="238"/>
      <c r="DA196" s="238"/>
    </row>
    <row r="197" spans="2:105">
      <c r="B197" s="226"/>
      <c r="BP197" s="82"/>
      <c r="BQ197" s="238"/>
      <c r="BR197" s="238"/>
      <c r="BS197" s="238"/>
      <c r="BT197" s="238"/>
      <c r="BU197" s="238"/>
      <c r="BV197" s="238"/>
      <c r="BW197" s="238"/>
      <c r="BX197" s="238"/>
      <c r="BY197" s="238"/>
      <c r="BZ197" s="238"/>
      <c r="CA197" s="238"/>
      <c r="CB197" s="238"/>
      <c r="CC197" s="238"/>
      <c r="CD197" s="238"/>
      <c r="CE197" s="238"/>
      <c r="CF197" s="238"/>
      <c r="CG197" s="238"/>
      <c r="CH197" s="238"/>
      <c r="CI197" s="238"/>
      <c r="CJ197" s="238"/>
      <c r="CK197" s="238"/>
      <c r="CL197" s="238"/>
      <c r="CM197" s="238"/>
      <c r="CN197" s="238"/>
      <c r="CO197" s="238"/>
      <c r="CP197" s="238"/>
      <c r="CQ197" s="238"/>
      <c r="CR197" s="238"/>
      <c r="CS197" s="238"/>
      <c r="CT197" s="238"/>
      <c r="CU197" s="238"/>
      <c r="CV197" s="238"/>
      <c r="CW197" s="238"/>
      <c r="CX197" s="238"/>
      <c r="CY197" s="238"/>
      <c r="CZ197" s="238"/>
      <c r="DA197" s="238"/>
    </row>
    <row r="198" spans="2:105">
      <c r="B198" s="226"/>
      <c r="BP198" s="82"/>
      <c r="BQ198" s="238"/>
      <c r="BR198" s="238"/>
      <c r="BS198" s="238"/>
      <c r="BT198" s="238"/>
      <c r="BU198" s="238"/>
      <c r="BV198" s="238"/>
      <c r="BW198" s="238"/>
      <c r="BX198" s="238"/>
      <c r="BY198" s="238"/>
      <c r="BZ198" s="238"/>
      <c r="CA198" s="238"/>
      <c r="CB198" s="238"/>
      <c r="CC198" s="238"/>
      <c r="CD198" s="238"/>
      <c r="CE198" s="238"/>
      <c r="CF198" s="238"/>
      <c r="CG198" s="238"/>
      <c r="CH198" s="238"/>
      <c r="CI198" s="238"/>
      <c r="CJ198" s="238"/>
      <c r="CK198" s="238"/>
      <c r="CL198" s="238"/>
      <c r="CM198" s="238"/>
      <c r="CN198" s="238"/>
      <c r="CO198" s="238"/>
      <c r="CP198" s="238"/>
      <c r="CQ198" s="238"/>
      <c r="CR198" s="238"/>
      <c r="CS198" s="238"/>
      <c r="CT198" s="238"/>
      <c r="CU198" s="238"/>
      <c r="CV198" s="238"/>
      <c r="CW198" s="238"/>
      <c r="CX198" s="238"/>
      <c r="CY198" s="238"/>
      <c r="CZ198" s="238"/>
      <c r="DA198" s="238"/>
    </row>
    <row r="199" spans="2:105">
      <c r="B199" s="226"/>
      <c r="BP199" s="82"/>
      <c r="BQ199" s="238"/>
      <c r="BR199" s="238"/>
      <c r="BS199" s="238"/>
      <c r="BT199" s="238"/>
      <c r="BU199" s="238"/>
      <c r="BV199" s="238"/>
      <c r="BW199" s="238"/>
      <c r="BX199" s="238"/>
      <c r="BY199" s="238"/>
      <c r="BZ199" s="238"/>
      <c r="CA199" s="238"/>
      <c r="CB199" s="238"/>
      <c r="CC199" s="238"/>
      <c r="CD199" s="238"/>
      <c r="CE199" s="238"/>
      <c r="CF199" s="238"/>
      <c r="CG199" s="238"/>
      <c r="CH199" s="238"/>
      <c r="CI199" s="238"/>
      <c r="CJ199" s="238"/>
      <c r="CK199" s="238"/>
      <c r="CL199" s="238"/>
      <c r="CM199" s="238"/>
      <c r="CN199" s="238"/>
      <c r="CO199" s="238"/>
      <c r="CP199" s="238"/>
      <c r="CQ199" s="238"/>
      <c r="CR199" s="238"/>
      <c r="CS199" s="238"/>
      <c r="CT199" s="238"/>
      <c r="CU199" s="238"/>
      <c r="CV199" s="238"/>
      <c r="CW199" s="238"/>
      <c r="CX199" s="238"/>
      <c r="CY199" s="238"/>
      <c r="CZ199" s="238"/>
      <c r="DA199" s="238"/>
    </row>
    <row r="200" spans="2:105">
      <c r="B200" s="226"/>
      <c r="BP200" s="82"/>
      <c r="BQ200" s="238"/>
      <c r="BR200" s="238"/>
      <c r="BS200" s="238"/>
      <c r="BT200" s="238"/>
      <c r="BU200" s="238"/>
      <c r="BV200" s="238"/>
      <c r="BW200" s="238"/>
      <c r="BX200" s="238"/>
      <c r="BY200" s="238"/>
      <c r="BZ200" s="238"/>
      <c r="CA200" s="238"/>
      <c r="CB200" s="238"/>
      <c r="CC200" s="238"/>
      <c r="CD200" s="238"/>
      <c r="CE200" s="238"/>
      <c r="CF200" s="238"/>
      <c r="CG200" s="238"/>
      <c r="CH200" s="238"/>
      <c r="CI200" s="238"/>
      <c r="CJ200" s="238"/>
      <c r="CK200" s="238"/>
      <c r="CL200" s="238"/>
      <c r="CM200" s="238"/>
      <c r="CN200" s="238"/>
      <c r="CO200" s="238"/>
      <c r="CP200" s="238"/>
      <c r="CQ200" s="238"/>
      <c r="CR200" s="238"/>
      <c r="CS200" s="238"/>
      <c r="CT200" s="238"/>
      <c r="CU200" s="238"/>
      <c r="CV200" s="238"/>
      <c r="CW200" s="238"/>
      <c r="CX200" s="238"/>
      <c r="CY200" s="238"/>
      <c r="CZ200" s="238"/>
      <c r="DA200" s="238"/>
    </row>
    <row r="201" spans="2:105">
      <c r="B201" s="226"/>
      <c r="BP201" s="82"/>
      <c r="BQ201" s="238"/>
      <c r="BR201" s="238"/>
      <c r="BS201" s="238"/>
      <c r="BT201" s="238"/>
      <c r="BU201" s="238"/>
      <c r="BV201" s="238"/>
      <c r="BW201" s="238"/>
      <c r="BX201" s="238"/>
      <c r="BY201" s="238"/>
      <c r="BZ201" s="238"/>
      <c r="CA201" s="238"/>
      <c r="CB201" s="238"/>
      <c r="CC201" s="238"/>
      <c r="CD201" s="238"/>
      <c r="CE201" s="238"/>
      <c r="CF201" s="238"/>
      <c r="CG201" s="238"/>
      <c r="CH201" s="238"/>
      <c r="CI201" s="238"/>
      <c r="CJ201" s="238"/>
      <c r="CK201" s="238"/>
      <c r="CL201" s="238"/>
      <c r="CM201" s="238"/>
      <c r="CN201" s="238"/>
      <c r="CO201" s="238"/>
      <c r="CP201" s="238"/>
      <c r="CQ201" s="238"/>
      <c r="CR201" s="238"/>
      <c r="CS201" s="238"/>
      <c r="CT201" s="238"/>
      <c r="CU201" s="238"/>
      <c r="CV201" s="238"/>
      <c r="CW201" s="238"/>
      <c r="CX201" s="238"/>
      <c r="CY201" s="238"/>
      <c r="CZ201" s="238"/>
      <c r="DA201" s="238"/>
    </row>
    <row r="202" spans="2:105">
      <c r="B202" s="226"/>
      <c r="BP202" s="82"/>
      <c r="BQ202" s="238"/>
      <c r="BR202" s="238"/>
      <c r="BS202" s="238"/>
      <c r="BT202" s="238"/>
      <c r="BU202" s="238"/>
      <c r="BV202" s="238"/>
      <c r="BW202" s="238"/>
      <c r="BX202" s="238"/>
      <c r="BY202" s="238"/>
      <c r="BZ202" s="238"/>
      <c r="CA202" s="238"/>
      <c r="CB202" s="238"/>
      <c r="CC202" s="238"/>
      <c r="CD202" s="238"/>
      <c r="CE202" s="238"/>
      <c r="CF202" s="238"/>
      <c r="CG202" s="238"/>
      <c r="CH202" s="238"/>
      <c r="CI202" s="238"/>
      <c r="CJ202" s="238"/>
      <c r="CK202" s="238"/>
      <c r="CL202" s="238"/>
      <c r="CM202" s="238"/>
      <c r="CN202" s="238"/>
      <c r="CO202" s="238"/>
      <c r="CP202" s="238"/>
      <c r="CQ202" s="238"/>
      <c r="CR202" s="238"/>
      <c r="CS202" s="238"/>
      <c r="CT202" s="238"/>
      <c r="CU202" s="238"/>
      <c r="CV202" s="238"/>
      <c r="CW202" s="238"/>
      <c r="CX202" s="238"/>
      <c r="CY202" s="238"/>
      <c r="CZ202" s="238"/>
      <c r="DA202" s="238"/>
    </row>
    <row r="203" spans="2:105">
      <c r="B203" s="226"/>
      <c r="BP203" s="82"/>
      <c r="BQ203" s="238"/>
      <c r="BR203" s="238"/>
      <c r="BS203" s="238"/>
      <c r="BT203" s="238"/>
      <c r="BU203" s="238"/>
      <c r="BV203" s="238"/>
      <c r="BW203" s="238"/>
      <c r="BX203" s="238"/>
      <c r="BY203" s="238"/>
      <c r="BZ203" s="238"/>
      <c r="CA203" s="238"/>
      <c r="CB203" s="238"/>
      <c r="CC203" s="238"/>
      <c r="CD203" s="238"/>
      <c r="CE203" s="238"/>
      <c r="CF203" s="238"/>
      <c r="CG203" s="238"/>
      <c r="CH203" s="238"/>
      <c r="CI203" s="238"/>
      <c r="CJ203" s="238"/>
      <c r="CK203" s="238"/>
      <c r="CL203" s="238"/>
      <c r="CM203" s="238"/>
      <c r="CN203" s="238"/>
      <c r="CO203" s="238"/>
      <c r="CP203" s="238"/>
      <c r="CQ203" s="238"/>
      <c r="CR203" s="238"/>
      <c r="CS203" s="238"/>
      <c r="CT203" s="238"/>
      <c r="CU203" s="238"/>
      <c r="CV203" s="238"/>
      <c r="CW203" s="238"/>
      <c r="CX203" s="238"/>
      <c r="CY203" s="238"/>
      <c r="CZ203" s="238"/>
      <c r="DA203" s="238"/>
    </row>
    <row r="204" spans="2:105">
      <c r="B204" s="226"/>
      <c r="BP204" s="82"/>
      <c r="BQ204" s="238"/>
      <c r="BR204" s="238"/>
      <c r="BS204" s="238"/>
      <c r="BT204" s="238"/>
      <c r="BU204" s="238"/>
      <c r="BV204" s="238"/>
      <c r="BW204" s="238"/>
      <c r="BX204" s="238"/>
      <c r="BY204" s="238"/>
      <c r="BZ204" s="238"/>
      <c r="CA204" s="238"/>
      <c r="CB204" s="238"/>
      <c r="CC204" s="238"/>
      <c r="CD204" s="238"/>
      <c r="CE204" s="238"/>
      <c r="CF204" s="238"/>
      <c r="CG204" s="238"/>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row>
    <row r="205" spans="2:105">
      <c r="B205" s="226"/>
      <c r="BP205" s="82"/>
      <c r="BQ205" s="238"/>
      <c r="BR205" s="238"/>
      <c r="BS205" s="238"/>
      <c r="BT205" s="238"/>
      <c r="BU205" s="238"/>
      <c r="BV205" s="238"/>
      <c r="BW205" s="238"/>
      <c r="BX205" s="238"/>
      <c r="BY205" s="238"/>
      <c r="BZ205" s="238"/>
      <c r="CA205" s="238"/>
      <c r="CB205" s="238"/>
      <c r="CC205" s="238"/>
      <c r="CD205" s="238"/>
      <c r="CE205" s="238"/>
      <c r="CF205" s="238"/>
      <c r="CG205" s="238"/>
      <c r="CH205" s="238"/>
      <c r="CI205" s="238"/>
      <c r="CJ205" s="238"/>
      <c r="CK205" s="238"/>
      <c r="CL205" s="238"/>
      <c r="CM205" s="238"/>
      <c r="CN205" s="238"/>
      <c r="CO205" s="238"/>
      <c r="CP205" s="238"/>
      <c r="CQ205" s="238"/>
      <c r="CR205" s="238"/>
      <c r="CS205" s="238"/>
      <c r="CT205" s="238"/>
      <c r="CU205" s="238"/>
      <c r="CV205" s="238"/>
      <c r="CW205" s="238"/>
      <c r="CX205" s="238"/>
      <c r="CY205" s="238"/>
      <c r="CZ205" s="238"/>
      <c r="DA205" s="238"/>
    </row>
    <row r="206" spans="2:105">
      <c r="B206" s="226"/>
      <c r="BP206" s="82"/>
      <c r="BQ206" s="238"/>
      <c r="BR206" s="238"/>
      <c r="BS206" s="238"/>
      <c r="BT206" s="238"/>
      <c r="BU206" s="238"/>
      <c r="BV206" s="238"/>
      <c r="BW206" s="238"/>
      <c r="BX206" s="238"/>
      <c r="BY206" s="238"/>
      <c r="BZ206" s="238"/>
      <c r="CA206" s="238"/>
      <c r="CB206" s="238"/>
      <c r="CC206" s="238"/>
      <c r="CD206" s="238"/>
      <c r="CE206" s="238"/>
      <c r="CF206" s="238"/>
      <c r="CG206" s="238"/>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row>
    <row r="207" spans="2:105">
      <c r="B207" s="226"/>
      <c r="BP207" s="82"/>
      <c r="BQ207" s="238"/>
      <c r="BR207" s="238"/>
      <c r="BS207" s="238"/>
      <c r="BT207" s="238"/>
      <c r="BU207" s="238"/>
      <c r="BV207" s="238"/>
      <c r="BW207" s="238"/>
      <c r="BX207" s="238"/>
      <c r="BY207" s="238"/>
      <c r="BZ207" s="238"/>
      <c r="CA207" s="238"/>
      <c r="CB207" s="238"/>
      <c r="CC207" s="238"/>
      <c r="CD207" s="238"/>
      <c r="CE207" s="238"/>
      <c r="CF207" s="238"/>
      <c r="CG207" s="238"/>
      <c r="CH207" s="238"/>
      <c r="CI207" s="238"/>
      <c r="CJ207" s="238"/>
      <c r="CK207" s="238"/>
      <c r="CL207" s="238"/>
      <c r="CM207" s="238"/>
      <c r="CN207" s="238"/>
      <c r="CO207" s="238"/>
      <c r="CP207" s="238"/>
      <c r="CQ207" s="238"/>
      <c r="CR207" s="238"/>
      <c r="CS207" s="238"/>
      <c r="CT207" s="238"/>
      <c r="CU207" s="238"/>
      <c r="CV207" s="238"/>
      <c r="CW207" s="238"/>
      <c r="CX207" s="238"/>
      <c r="CY207" s="238"/>
      <c r="CZ207" s="238"/>
      <c r="DA207" s="238"/>
    </row>
    <row r="208" spans="2:105">
      <c r="B208" s="226"/>
      <c r="BP208" s="82"/>
      <c r="BQ208" s="238"/>
      <c r="BR208" s="238"/>
      <c r="BS208" s="238"/>
      <c r="BT208" s="238"/>
      <c r="BU208" s="238"/>
      <c r="BV208" s="238"/>
      <c r="BW208" s="238"/>
      <c r="BX208" s="238"/>
      <c r="BY208" s="238"/>
      <c r="BZ208" s="238"/>
      <c r="CA208" s="238"/>
      <c r="CB208" s="238"/>
      <c r="CC208" s="238"/>
      <c r="CD208" s="238"/>
      <c r="CE208" s="238"/>
      <c r="CF208" s="238"/>
      <c r="CG208" s="238"/>
      <c r="CH208" s="238"/>
      <c r="CI208" s="238"/>
      <c r="CJ208" s="238"/>
      <c r="CK208" s="238"/>
      <c r="CL208" s="238"/>
      <c r="CM208" s="238"/>
      <c r="CN208" s="238"/>
      <c r="CO208" s="238"/>
      <c r="CP208" s="238"/>
      <c r="CQ208" s="238"/>
      <c r="CR208" s="238"/>
      <c r="CS208" s="238"/>
      <c r="CT208" s="238"/>
      <c r="CU208" s="238"/>
      <c r="CV208" s="238"/>
      <c r="CW208" s="238"/>
      <c r="CX208" s="238"/>
      <c r="CY208" s="238"/>
      <c r="CZ208" s="238"/>
      <c r="DA208" s="238"/>
    </row>
    <row r="209" spans="2:105">
      <c r="B209" s="226"/>
      <c r="BP209" s="82"/>
      <c r="BQ209" s="238"/>
      <c r="BR209" s="238"/>
      <c r="BS209" s="238"/>
      <c r="BT209" s="238"/>
      <c r="BU209" s="238"/>
      <c r="BV209" s="238"/>
      <c r="BW209" s="238"/>
      <c r="BX209" s="238"/>
      <c r="BY209" s="238"/>
      <c r="BZ209" s="238"/>
      <c r="CA209" s="238"/>
      <c r="CB209" s="238"/>
      <c r="CC209" s="238"/>
      <c r="CD209" s="238"/>
      <c r="CE209" s="238"/>
      <c r="CF209" s="238"/>
      <c r="CG209" s="238"/>
      <c r="CH209" s="238"/>
      <c r="CI209" s="238"/>
      <c r="CJ209" s="238"/>
      <c r="CK209" s="238"/>
      <c r="CL209" s="238"/>
      <c r="CM209" s="238"/>
      <c r="CN209" s="238"/>
      <c r="CO209" s="238"/>
      <c r="CP209" s="238"/>
      <c r="CQ209" s="238"/>
      <c r="CR209" s="238"/>
      <c r="CS209" s="238"/>
      <c r="CT209" s="238"/>
      <c r="CU209" s="238"/>
      <c r="CV209" s="238"/>
      <c r="CW209" s="238"/>
      <c r="CX209" s="238"/>
      <c r="CY209" s="238"/>
      <c r="CZ209" s="238"/>
      <c r="DA209" s="238"/>
    </row>
    <row r="210" spans="2:105">
      <c r="B210" s="226"/>
      <c r="BP210" s="82"/>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row>
    <row r="211" spans="2:105">
      <c r="B211" s="226"/>
      <c r="BP211" s="82"/>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row>
    <row r="212" spans="2:105">
      <c r="B212" s="226"/>
      <c r="BP212" s="82"/>
      <c r="BQ212" s="238"/>
      <c r="BR212" s="238"/>
      <c r="BS212" s="238"/>
      <c r="BT212" s="238"/>
      <c r="BU212" s="238"/>
      <c r="BV212" s="238"/>
      <c r="BW212" s="238"/>
      <c r="BX212" s="238"/>
      <c r="BY212" s="238"/>
      <c r="BZ212" s="238"/>
      <c r="CA212" s="238"/>
      <c r="CB212" s="238"/>
      <c r="CC212" s="238"/>
      <c r="CD212" s="238"/>
      <c r="CE212" s="238"/>
      <c r="CF212" s="238"/>
      <c r="CG212" s="238"/>
      <c r="CH212" s="238"/>
      <c r="CI212" s="238"/>
      <c r="CJ212" s="238"/>
      <c r="CK212" s="238"/>
      <c r="CL212" s="238"/>
      <c r="CM212" s="238"/>
      <c r="CN212" s="238"/>
      <c r="CO212" s="238"/>
      <c r="CP212" s="238"/>
      <c r="CQ212" s="238"/>
      <c r="CR212" s="238"/>
      <c r="CS212" s="238"/>
      <c r="CT212" s="238"/>
      <c r="CU212" s="238"/>
      <c r="CV212" s="238"/>
      <c r="CW212" s="238"/>
      <c r="CX212" s="238"/>
      <c r="CY212" s="238"/>
      <c r="CZ212" s="238"/>
      <c r="DA212" s="238"/>
    </row>
    <row r="213" spans="2:105">
      <c r="B213" s="226"/>
      <c r="BP213" s="82"/>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row>
    <row r="214" spans="2:105">
      <c r="B214" s="226"/>
      <c r="BP214" s="82"/>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row>
    <row r="215" spans="2:105">
      <c r="B215" s="226"/>
      <c r="BP215" s="82"/>
      <c r="BQ215" s="238"/>
      <c r="BR215" s="238"/>
      <c r="BS215" s="238"/>
      <c r="BT215" s="238"/>
      <c r="BU215" s="238"/>
      <c r="BV215" s="238"/>
      <c r="BW215" s="238"/>
      <c r="BX215" s="238"/>
      <c r="BY215" s="238"/>
      <c r="BZ215" s="238"/>
      <c r="CA215" s="238"/>
      <c r="CB215" s="238"/>
      <c r="CC215" s="238"/>
      <c r="CD215" s="238"/>
      <c r="CE215" s="238"/>
      <c r="CF215" s="238"/>
      <c r="CG215" s="238"/>
      <c r="CH215" s="238"/>
      <c r="CI215" s="238"/>
      <c r="CJ215" s="238"/>
      <c r="CK215" s="238"/>
      <c r="CL215" s="238"/>
      <c r="CM215" s="238"/>
      <c r="CN215" s="238"/>
      <c r="CO215" s="238"/>
      <c r="CP215" s="238"/>
      <c r="CQ215" s="238"/>
      <c r="CR215" s="238"/>
      <c r="CS215" s="238"/>
      <c r="CT215" s="238"/>
      <c r="CU215" s="238"/>
      <c r="CV215" s="238"/>
      <c r="CW215" s="238"/>
      <c r="CX215" s="238"/>
      <c r="CY215" s="238"/>
      <c r="CZ215" s="238"/>
      <c r="DA215" s="238"/>
    </row>
    <row r="216" spans="2:105">
      <c r="B216" s="226"/>
      <c r="BP216" s="82"/>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38"/>
      <c r="CN216" s="238"/>
      <c r="CO216" s="238"/>
      <c r="CP216" s="238"/>
      <c r="CQ216" s="238"/>
      <c r="CR216" s="238"/>
      <c r="CS216" s="238"/>
      <c r="CT216" s="238"/>
      <c r="CU216" s="238"/>
      <c r="CV216" s="238"/>
      <c r="CW216" s="238"/>
      <c r="CX216" s="238"/>
      <c r="CY216" s="238"/>
      <c r="CZ216" s="238"/>
      <c r="DA216" s="238"/>
    </row>
    <row r="217" spans="2:105">
      <c r="B217" s="226"/>
      <c r="BP217" s="82"/>
      <c r="BQ217" s="238"/>
      <c r="BR217" s="238"/>
      <c r="BS217" s="238"/>
      <c r="BT217" s="238"/>
      <c r="BU217" s="238"/>
      <c r="BV217" s="238"/>
      <c r="BW217" s="238"/>
      <c r="BX217" s="238"/>
      <c r="BY217" s="238"/>
      <c r="BZ217" s="238"/>
      <c r="CA217" s="238"/>
      <c r="CB217" s="238"/>
      <c r="CC217" s="238"/>
      <c r="CD217" s="238"/>
      <c r="CE217" s="238"/>
      <c r="CF217" s="238"/>
      <c r="CG217" s="238"/>
      <c r="CH217" s="238"/>
      <c r="CI217" s="238"/>
      <c r="CJ217" s="238"/>
      <c r="CK217" s="238"/>
      <c r="CL217" s="238"/>
      <c r="CM217" s="238"/>
      <c r="CN217" s="238"/>
      <c r="CO217" s="238"/>
      <c r="CP217" s="238"/>
      <c r="CQ217" s="238"/>
      <c r="CR217" s="238"/>
      <c r="CS217" s="238"/>
      <c r="CT217" s="238"/>
      <c r="CU217" s="238"/>
      <c r="CV217" s="238"/>
      <c r="CW217" s="238"/>
      <c r="CX217" s="238"/>
      <c r="CY217" s="238"/>
      <c r="CZ217" s="238"/>
      <c r="DA217" s="238"/>
    </row>
    <row r="218" spans="2:105">
      <c r="B218" s="226"/>
      <c r="BP218" s="82"/>
      <c r="BQ218" s="238"/>
      <c r="BR218" s="238"/>
      <c r="BS218" s="238"/>
      <c r="BT218" s="238"/>
      <c r="BU218" s="238"/>
      <c r="BV218" s="238"/>
      <c r="BW218" s="238"/>
      <c r="BX218" s="238"/>
      <c r="BY218" s="238"/>
      <c r="BZ218" s="238"/>
      <c r="CA218" s="238"/>
      <c r="CB218" s="238"/>
      <c r="CC218" s="238"/>
      <c r="CD218" s="238"/>
      <c r="CE218" s="238"/>
      <c r="CF218" s="238"/>
      <c r="CG218" s="238"/>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row>
    <row r="219" spans="2:105">
      <c r="B219" s="226"/>
      <c r="BP219" s="82"/>
      <c r="BQ219" s="238"/>
      <c r="BR219" s="238"/>
      <c r="BS219" s="238"/>
      <c r="BT219" s="238"/>
      <c r="BU219" s="238"/>
      <c r="BV219" s="238"/>
      <c r="BW219" s="238"/>
      <c r="BX219" s="238"/>
      <c r="BY219" s="238"/>
      <c r="BZ219" s="238"/>
      <c r="CA219" s="238"/>
      <c r="CB219" s="238"/>
      <c r="CC219" s="238"/>
      <c r="CD219" s="238"/>
      <c r="CE219" s="238"/>
      <c r="CF219" s="238"/>
      <c r="CG219" s="238"/>
      <c r="CH219" s="238"/>
      <c r="CI219" s="238"/>
      <c r="CJ219" s="238"/>
      <c r="CK219" s="238"/>
      <c r="CL219" s="238"/>
      <c r="CM219" s="238"/>
      <c r="CN219" s="238"/>
      <c r="CO219" s="238"/>
      <c r="CP219" s="238"/>
      <c r="CQ219" s="238"/>
      <c r="CR219" s="238"/>
      <c r="CS219" s="238"/>
      <c r="CT219" s="238"/>
      <c r="CU219" s="238"/>
      <c r="CV219" s="238"/>
      <c r="CW219" s="238"/>
      <c r="CX219" s="238"/>
      <c r="CY219" s="238"/>
      <c r="CZ219" s="238"/>
      <c r="DA219" s="238"/>
    </row>
    <row r="220" spans="2:105">
      <c r="B220" s="226"/>
      <c r="BP220" s="82"/>
      <c r="BQ220" s="238"/>
      <c r="BR220" s="238"/>
      <c r="BS220" s="238"/>
      <c r="BT220" s="238"/>
      <c r="BU220" s="238"/>
      <c r="BV220" s="238"/>
      <c r="BW220" s="238"/>
      <c r="BX220" s="238"/>
      <c r="BY220" s="238"/>
      <c r="BZ220" s="238"/>
      <c r="CA220" s="238"/>
      <c r="CB220" s="238"/>
      <c r="CC220" s="238"/>
      <c r="CD220" s="238"/>
      <c r="CE220" s="238"/>
      <c r="CF220" s="238"/>
      <c r="CG220" s="238"/>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row>
    <row r="221" spans="2:105">
      <c r="B221" s="226"/>
      <c r="BP221" s="82"/>
      <c r="BQ221" s="238"/>
      <c r="BR221" s="238"/>
      <c r="BS221" s="238"/>
      <c r="BT221" s="238"/>
      <c r="BU221" s="238"/>
      <c r="BV221" s="238"/>
      <c r="BW221" s="238"/>
      <c r="BX221" s="238"/>
      <c r="BY221" s="238"/>
      <c r="BZ221" s="238"/>
      <c r="CA221" s="238"/>
      <c r="CB221" s="238"/>
      <c r="CC221" s="238"/>
      <c r="CD221" s="238"/>
      <c r="CE221" s="238"/>
      <c r="CF221" s="238"/>
      <c r="CG221" s="238"/>
      <c r="CH221" s="238"/>
      <c r="CI221" s="238"/>
      <c r="CJ221" s="238"/>
      <c r="CK221" s="238"/>
      <c r="CL221" s="238"/>
      <c r="CM221" s="238"/>
      <c r="CN221" s="238"/>
      <c r="CO221" s="238"/>
      <c r="CP221" s="238"/>
      <c r="CQ221" s="238"/>
      <c r="CR221" s="238"/>
      <c r="CS221" s="238"/>
      <c r="CT221" s="238"/>
      <c r="CU221" s="238"/>
      <c r="CV221" s="238"/>
      <c r="CW221" s="238"/>
      <c r="CX221" s="238"/>
      <c r="CY221" s="238"/>
      <c r="CZ221" s="238"/>
      <c r="DA221" s="238"/>
    </row>
    <row r="222" spans="2:105">
      <c r="B222" s="226"/>
      <c r="BP222" s="82"/>
      <c r="BQ222" s="238"/>
      <c r="BR222" s="238"/>
      <c r="BS222" s="238"/>
      <c r="BT222" s="238"/>
      <c r="BU222" s="238"/>
      <c r="BV222" s="238"/>
      <c r="BW222" s="238"/>
      <c r="BX222" s="238"/>
      <c r="BY222" s="238"/>
      <c r="BZ222" s="238"/>
      <c r="CA222" s="238"/>
      <c r="CB222" s="238"/>
      <c r="CC222" s="238"/>
      <c r="CD222" s="238"/>
      <c r="CE222" s="238"/>
      <c r="CF222" s="238"/>
      <c r="CG222" s="238"/>
      <c r="CH222" s="238"/>
      <c r="CI222" s="238"/>
      <c r="CJ222" s="238"/>
      <c r="CK222" s="238"/>
      <c r="CL222" s="238"/>
      <c r="CM222" s="238"/>
      <c r="CN222" s="238"/>
      <c r="CO222" s="238"/>
      <c r="CP222" s="238"/>
      <c r="CQ222" s="238"/>
      <c r="CR222" s="238"/>
      <c r="CS222" s="238"/>
      <c r="CT222" s="238"/>
      <c r="CU222" s="238"/>
      <c r="CV222" s="238"/>
      <c r="CW222" s="238"/>
      <c r="CX222" s="238"/>
      <c r="CY222" s="238"/>
      <c r="CZ222" s="238"/>
      <c r="DA222" s="238"/>
    </row>
    <row r="223" spans="2:105">
      <c r="B223" s="226"/>
      <c r="BP223" s="82"/>
      <c r="BQ223" s="238"/>
      <c r="BR223" s="238"/>
      <c r="BS223" s="238"/>
      <c r="BT223" s="238"/>
      <c r="BU223" s="238"/>
      <c r="BV223" s="238"/>
      <c r="BW223" s="238"/>
      <c r="BX223" s="238"/>
      <c r="BY223" s="238"/>
      <c r="BZ223" s="238"/>
      <c r="CA223" s="238"/>
      <c r="CB223" s="238"/>
      <c r="CC223" s="238"/>
      <c r="CD223" s="238"/>
      <c r="CE223" s="238"/>
      <c r="CF223" s="238"/>
      <c r="CG223" s="238"/>
      <c r="CH223" s="238"/>
      <c r="CI223" s="238"/>
      <c r="CJ223" s="238"/>
      <c r="CK223" s="238"/>
      <c r="CL223" s="238"/>
      <c r="CM223" s="238"/>
      <c r="CN223" s="238"/>
      <c r="CO223" s="238"/>
      <c r="CP223" s="238"/>
      <c r="CQ223" s="238"/>
      <c r="CR223" s="238"/>
      <c r="CS223" s="238"/>
      <c r="CT223" s="238"/>
      <c r="CU223" s="238"/>
      <c r="CV223" s="238"/>
      <c r="CW223" s="238"/>
      <c r="CX223" s="238"/>
      <c r="CY223" s="238"/>
      <c r="CZ223" s="238"/>
      <c r="DA223" s="238"/>
    </row>
    <row r="224" spans="2:105">
      <c r="B224" s="226"/>
      <c r="BP224" s="82"/>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38"/>
      <c r="CN224" s="238"/>
      <c r="CO224" s="238"/>
      <c r="CP224" s="238"/>
      <c r="CQ224" s="238"/>
      <c r="CR224" s="238"/>
      <c r="CS224" s="238"/>
      <c r="CT224" s="238"/>
      <c r="CU224" s="238"/>
      <c r="CV224" s="238"/>
      <c r="CW224" s="238"/>
      <c r="CX224" s="238"/>
      <c r="CY224" s="238"/>
      <c r="CZ224" s="238"/>
      <c r="DA224" s="238"/>
    </row>
    <row r="225" spans="2:105">
      <c r="B225" s="226"/>
      <c r="BP225" s="82"/>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row>
    <row r="226" spans="2:105">
      <c r="B226" s="226"/>
      <c r="BP226" s="82"/>
      <c r="BQ226" s="238"/>
      <c r="BR226" s="238"/>
      <c r="BS226" s="238"/>
      <c r="BT226" s="238"/>
      <c r="BU226" s="238"/>
      <c r="BV226" s="238"/>
      <c r="BW226" s="238"/>
      <c r="BX226" s="238"/>
      <c r="BY226" s="238"/>
      <c r="BZ226" s="238"/>
      <c r="CA226" s="238"/>
      <c r="CB226" s="238"/>
      <c r="CC226" s="238"/>
      <c r="CD226" s="238"/>
      <c r="CE226" s="238"/>
      <c r="CF226" s="238"/>
      <c r="CG226" s="238"/>
      <c r="CH226" s="238"/>
      <c r="CI226" s="238"/>
      <c r="CJ226" s="238"/>
      <c r="CK226" s="238"/>
      <c r="CL226" s="238"/>
      <c r="CM226" s="238"/>
      <c r="CN226" s="238"/>
      <c r="CO226" s="238"/>
      <c r="CP226" s="238"/>
      <c r="CQ226" s="238"/>
      <c r="CR226" s="238"/>
      <c r="CS226" s="238"/>
      <c r="CT226" s="238"/>
      <c r="CU226" s="238"/>
      <c r="CV226" s="238"/>
      <c r="CW226" s="238"/>
      <c r="CX226" s="238"/>
      <c r="CY226" s="238"/>
      <c r="CZ226" s="238"/>
      <c r="DA226" s="238"/>
    </row>
    <row r="227" spans="2:105">
      <c r="B227" s="226"/>
      <c r="BP227" s="82"/>
      <c r="BQ227" s="238"/>
      <c r="BR227" s="238"/>
      <c r="BS227" s="238"/>
      <c r="BT227" s="238"/>
      <c r="BU227" s="238"/>
      <c r="BV227" s="238"/>
      <c r="BW227" s="238"/>
      <c r="BX227" s="238"/>
      <c r="BY227" s="238"/>
      <c r="BZ227" s="238"/>
      <c r="CA227" s="238"/>
      <c r="CB227" s="238"/>
      <c r="CC227" s="238"/>
      <c r="CD227" s="238"/>
      <c r="CE227" s="238"/>
      <c r="CF227" s="238"/>
      <c r="CG227" s="238"/>
      <c r="CH227" s="238"/>
      <c r="CI227" s="238"/>
      <c r="CJ227" s="238"/>
      <c r="CK227" s="238"/>
      <c r="CL227" s="238"/>
      <c r="CM227" s="238"/>
      <c r="CN227" s="238"/>
      <c r="CO227" s="238"/>
      <c r="CP227" s="238"/>
      <c r="CQ227" s="238"/>
      <c r="CR227" s="238"/>
      <c r="CS227" s="238"/>
      <c r="CT227" s="238"/>
      <c r="CU227" s="238"/>
      <c r="CV227" s="238"/>
      <c r="CW227" s="238"/>
      <c r="CX227" s="238"/>
      <c r="CY227" s="238"/>
      <c r="CZ227" s="238"/>
      <c r="DA227" s="238"/>
    </row>
    <row r="228" spans="2:105">
      <c r="B228" s="226"/>
      <c r="BP228" s="82"/>
      <c r="BQ228" s="238"/>
      <c r="BR228" s="238"/>
      <c r="BS228" s="238"/>
      <c r="BT228" s="238"/>
      <c r="BU228" s="238"/>
      <c r="BV228" s="238"/>
      <c r="BW228" s="238"/>
      <c r="BX228" s="238"/>
      <c r="BY228" s="238"/>
      <c r="BZ228" s="238"/>
      <c r="CA228" s="238"/>
      <c r="CB228" s="238"/>
      <c r="CC228" s="238"/>
      <c r="CD228" s="238"/>
      <c r="CE228" s="238"/>
      <c r="CF228" s="238"/>
      <c r="CG228" s="238"/>
      <c r="CH228" s="238"/>
      <c r="CI228" s="238"/>
      <c r="CJ228" s="238"/>
      <c r="CK228" s="238"/>
      <c r="CL228" s="238"/>
      <c r="CM228" s="238"/>
      <c r="CN228" s="238"/>
      <c r="CO228" s="238"/>
      <c r="CP228" s="238"/>
      <c r="CQ228" s="238"/>
      <c r="CR228" s="238"/>
      <c r="CS228" s="238"/>
      <c r="CT228" s="238"/>
      <c r="CU228" s="238"/>
      <c r="CV228" s="238"/>
      <c r="CW228" s="238"/>
      <c r="CX228" s="238"/>
      <c r="CY228" s="238"/>
      <c r="CZ228" s="238"/>
      <c r="DA228" s="238"/>
    </row>
    <row r="229" spans="2:105">
      <c r="B229" s="226"/>
      <c r="BP229" s="82"/>
      <c r="BQ229" s="238"/>
      <c r="BR229" s="238"/>
      <c r="BS229" s="238"/>
      <c r="BT229" s="238"/>
      <c r="BU229" s="238"/>
      <c r="BV229" s="238"/>
      <c r="BW229" s="238"/>
      <c r="BX229" s="238"/>
      <c r="BY229" s="238"/>
      <c r="BZ229" s="238"/>
      <c r="CA229" s="238"/>
      <c r="CB229" s="238"/>
      <c r="CC229" s="238"/>
      <c r="CD229" s="238"/>
      <c r="CE229" s="238"/>
      <c r="CF229" s="238"/>
      <c r="CG229" s="238"/>
      <c r="CH229" s="238"/>
      <c r="CI229" s="238"/>
      <c r="CJ229" s="238"/>
      <c r="CK229" s="238"/>
      <c r="CL229" s="238"/>
      <c r="CM229" s="238"/>
      <c r="CN229" s="238"/>
      <c r="CO229" s="238"/>
      <c r="CP229" s="238"/>
      <c r="CQ229" s="238"/>
      <c r="CR229" s="238"/>
      <c r="CS229" s="238"/>
      <c r="CT229" s="238"/>
      <c r="CU229" s="238"/>
      <c r="CV229" s="238"/>
      <c r="CW229" s="238"/>
      <c r="CX229" s="238"/>
      <c r="CY229" s="238"/>
      <c r="CZ229" s="238"/>
      <c r="DA229" s="238"/>
    </row>
    <row r="230" spans="2:105">
      <c r="B230" s="226"/>
      <c r="BP230" s="82"/>
      <c r="BQ230" s="238"/>
      <c r="BR230" s="238"/>
      <c r="BS230" s="238"/>
      <c r="BT230" s="238"/>
      <c r="BU230" s="238"/>
      <c r="BV230" s="238"/>
      <c r="BW230" s="238"/>
      <c r="BX230" s="238"/>
      <c r="BY230" s="238"/>
      <c r="BZ230" s="238"/>
      <c r="CA230" s="238"/>
      <c r="CB230" s="238"/>
      <c r="CC230" s="238"/>
      <c r="CD230" s="238"/>
      <c r="CE230" s="238"/>
      <c r="CF230" s="238"/>
      <c r="CG230" s="238"/>
      <c r="CH230" s="238"/>
      <c r="CI230" s="238"/>
      <c r="CJ230" s="238"/>
      <c r="CK230" s="238"/>
      <c r="CL230" s="238"/>
      <c r="CM230" s="238"/>
      <c r="CN230" s="238"/>
      <c r="CO230" s="238"/>
      <c r="CP230" s="238"/>
      <c r="CQ230" s="238"/>
      <c r="CR230" s="238"/>
      <c r="CS230" s="238"/>
      <c r="CT230" s="238"/>
      <c r="CU230" s="238"/>
      <c r="CV230" s="238"/>
      <c r="CW230" s="238"/>
      <c r="CX230" s="238"/>
      <c r="CY230" s="238"/>
      <c r="CZ230" s="238"/>
      <c r="DA230" s="238"/>
    </row>
    <row r="231" spans="2:105">
      <c r="B231" s="226"/>
      <c r="BP231" s="82"/>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row>
    <row r="232" spans="2:105">
      <c r="B232" s="226"/>
      <c r="BP232" s="82"/>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row>
    <row r="233" spans="2:105">
      <c r="B233" s="226"/>
      <c r="BP233" s="82"/>
      <c r="BQ233" s="238"/>
      <c r="BR233" s="238"/>
      <c r="BS233" s="238"/>
      <c r="BT233" s="238"/>
      <c r="BU233" s="238"/>
      <c r="BV233" s="238"/>
      <c r="BW233" s="238"/>
      <c r="BX233" s="238"/>
      <c r="BY233" s="238"/>
      <c r="BZ233" s="238"/>
      <c r="CA233" s="238"/>
      <c r="CB233" s="238"/>
      <c r="CC233" s="238"/>
      <c r="CD233" s="238"/>
      <c r="CE233" s="238"/>
      <c r="CF233" s="238"/>
      <c r="CG233" s="238"/>
      <c r="CH233" s="238"/>
      <c r="CI233" s="238"/>
      <c r="CJ233" s="238"/>
      <c r="CK233" s="238"/>
      <c r="CL233" s="238"/>
      <c r="CM233" s="238"/>
      <c r="CN233" s="238"/>
      <c r="CO233" s="238"/>
      <c r="CP233" s="238"/>
      <c r="CQ233" s="238"/>
      <c r="CR233" s="238"/>
      <c r="CS233" s="238"/>
      <c r="CT233" s="238"/>
      <c r="CU233" s="238"/>
      <c r="CV233" s="238"/>
      <c r="CW233" s="238"/>
      <c r="CX233" s="238"/>
      <c r="CY233" s="238"/>
      <c r="CZ233" s="238"/>
      <c r="DA233" s="238"/>
    </row>
    <row r="234" spans="2:105">
      <c r="B234" s="226"/>
      <c r="BP234" s="82"/>
      <c r="BQ234" s="238"/>
      <c r="BR234" s="238"/>
      <c r="BS234" s="238"/>
      <c r="BT234" s="238"/>
      <c r="BU234" s="238"/>
      <c r="BV234" s="238"/>
      <c r="BW234" s="238"/>
      <c r="BX234" s="238"/>
      <c r="BY234" s="238"/>
      <c r="BZ234" s="238"/>
      <c r="CA234" s="238"/>
      <c r="CB234" s="238"/>
      <c r="CC234" s="238"/>
      <c r="CD234" s="238"/>
      <c r="CE234" s="238"/>
      <c r="CF234" s="238"/>
      <c r="CG234" s="238"/>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row>
    <row r="235" spans="2:105">
      <c r="B235" s="226"/>
      <c r="BP235" s="82"/>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38"/>
      <c r="CN235" s="238"/>
      <c r="CO235" s="238"/>
      <c r="CP235" s="238"/>
      <c r="CQ235" s="238"/>
      <c r="CR235" s="238"/>
      <c r="CS235" s="238"/>
      <c r="CT235" s="238"/>
      <c r="CU235" s="238"/>
      <c r="CV235" s="238"/>
      <c r="CW235" s="238"/>
      <c r="CX235" s="238"/>
      <c r="CY235" s="238"/>
      <c r="CZ235" s="238"/>
      <c r="DA235" s="238"/>
    </row>
    <row r="236" spans="2:105">
      <c r="B236" s="226"/>
      <c r="BP236" s="82"/>
      <c r="BQ236" s="238"/>
      <c r="BR236" s="238"/>
      <c r="BS236" s="238"/>
      <c r="BT236" s="238"/>
      <c r="BU236" s="238"/>
      <c r="BV236" s="238"/>
      <c r="BW236" s="238"/>
      <c r="BX236" s="238"/>
      <c r="BY236" s="238"/>
      <c r="BZ236" s="238"/>
      <c r="CA236" s="238"/>
      <c r="CB236" s="238"/>
      <c r="CC236" s="238"/>
      <c r="CD236" s="238"/>
      <c r="CE236" s="238"/>
      <c r="CF236" s="238"/>
      <c r="CG236" s="238"/>
      <c r="CH236" s="238"/>
      <c r="CI236" s="238"/>
      <c r="CJ236" s="238"/>
      <c r="CK236" s="238"/>
      <c r="CL236" s="238"/>
      <c r="CM236" s="238"/>
      <c r="CN236" s="238"/>
      <c r="CO236" s="238"/>
      <c r="CP236" s="238"/>
      <c r="CQ236" s="238"/>
      <c r="CR236" s="238"/>
      <c r="CS236" s="238"/>
      <c r="CT236" s="238"/>
      <c r="CU236" s="238"/>
      <c r="CV236" s="238"/>
      <c r="CW236" s="238"/>
      <c r="CX236" s="238"/>
      <c r="CY236" s="238"/>
      <c r="CZ236" s="238"/>
      <c r="DA236" s="238"/>
    </row>
    <row r="237" spans="2:105">
      <c r="B237" s="226"/>
      <c r="BP237" s="82"/>
      <c r="BQ237" s="238"/>
      <c r="BR237" s="238"/>
      <c r="BS237" s="238"/>
      <c r="BT237" s="238"/>
      <c r="BU237" s="238"/>
      <c r="BV237" s="238"/>
      <c r="BW237" s="238"/>
      <c r="BX237" s="238"/>
      <c r="BY237" s="238"/>
      <c r="BZ237" s="238"/>
      <c r="CA237" s="238"/>
      <c r="CB237" s="238"/>
      <c r="CC237" s="238"/>
      <c r="CD237" s="238"/>
      <c r="CE237" s="238"/>
      <c r="CF237" s="238"/>
      <c r="CG237" s="238"/>
      <c r="CH237" s="238"/>
      <c r="CI237" s="238"/>
      <c r="CJ237" s="238"/>
      <c r="CK237" s="238"/>
      <c r="CL237" s="238"/>
      <c r="CM237" s="238"/>
      <c r="CN237" s="238"/>
      <c r="CO237" s="238"/>
      <c r="CP237" s="238"/>
      <c r="CQ237" s="238"/>
      <c r="CR237" s="238"/>
      <c r="CS237" s="238"/>
      <c r="CT237" s="238"/>
      <c r="CU237" s="238"/>
      <c r="CV237" s="238"/>
      <c r="CW237" s="238"/>
      <c r="CX237" s="238"/>
      <c r="CY237" s="238"/>
      <c r="CZ237" s="238"/>
      <c r="DA237" s="238"/>
    </row>
    <row r="238" spans="2:105">
      <c r="B238" s="226"/>
      <c r="BP238" s="82"/>
      <c r="BQ238" s="238"/>
      <c r="BR238" s="238"/>
      <c r="BS238" s="238"/>
      <c r="BT238" s="238"/>
      <c r="BU238" s="238"/>
      <c r="BV238" s="238"/>
      <c r="BW238" s="238"/>
      <c r="BX238" s="238"/>
      <c r="BY238" s="238"/>
      <c r="BZ238" s="238"/>
      <c r="CA238" s="238"/>
      <c r="CB238" s="238"/>
      <c r="CC238" s="238"/>
      <c r="CD238" s="238"/>
      <c r="CE238" s="238"/>
      <c r="CF238" s="238"/>
      <c r="CG238" s="238"/>
      <c r="CH238" s="238"/>
      <c r="CI238" s="238"/>
      <c r="CJ238" s="238"/>
      <c r="CK238" s="238"/>
      <c r="CL238" s="238"/>
      <c r="CM238" s="238"/>
      <c r="CN238" s="238"/>
      <c r="CO238" s="238"/>
      <c r="CP238" s="238"/>
      <c r="CQ238" s="238"/>
      <c r="CR238" s="238"/>
      <c r="CS238" s="238"/>
      <c r="CT238" s="238"/>
      <c r="CU238" s="238"/>
      <c r="CV238" s="238"/>
      <c r="CW238" s="238"/>
      <c r="CX238" s="238"/>
      <c r="CY238" s="238"/>
      <c r="CZ238" s="238"/>
      <c r="DA238" s="238"/>
    </row>
    <row r="239" spans="2:105">
      <c r="B239" s="226"/>
      <c r="BP239" s="82"/>
      <c r="BQ239" s="238"/>
      <c r="BR239" s="238"/>
      <c r="BS239" s="238"/>
      <c r="BT239" s="238"/>
      <c r="BU239" s="238"/>
      <c r="BV239" s="238"/>
      <c r="BW239" s="238"/>
      <c r="BX239" s="238"/>
      <c r="BY239" s="238"/>
      <c r="BZ239" s="238"/>
      <c r="CA239" s="238"/>
      <c r="CB239" s="238"/>
      <c r="CC239" s="238"/>
      <c r="CD239" s="238"/>
      <c r="CE239" s="238"/>
      <c r="CF239" s="238"/>
      <c r="CG239" s="238"/>
      <c r="CH239" s="238"/>
      <c r="CI239" s="238"/>
      <c r="CJ239" s="238"/>
      <c r="CK239" s="238"/>
      <c r="CL239" s="238"/>
      <c r="CM239" s="238"/>
      <c r="CN239" s="238"/>
      <c r="CO239" s="238"/>
      <c r="CP239" s="238"/>
      <c r="CQ239" s="238"/>
      <c r="CR239" s="238"/>
      <c r="CS239" s="238"/>
      <c r="CT239" s="238"/>
      <c r="CU239" s="238"/>
      <c r="CV239" s="238"/>
      <c r="CW239" s="238"/>
      <c r="CX239" s="238"/>
      <c r="CY239" s="238"/>
      <c r="CZ239" s="238"/>
      <c r="DA239" s="238"/>
    </row>
    <row r="240" spans="2:105">
      <c r="B240" s="226"/>
      <c r="BP240" s="82"/>
      <c r="BQ240" s="238"/>
      <c r="BR240" s="238"/>
      <c r="BS240" s="238"/>
      <c r="BT240" s="238"/>
      <c r="BU240" s="238"/>
      <c r="BV240" s="238"/>
      <c r="BW240" s="238"/>
      <c r="BX240" s="238"/>
      <c r="BY240" s="238"/>
      <c r="BZ240" s="238"/>
      <c r="CA240" s="238"/>
      <c r="CB240" s="238"/>
      <c r="CC240" s="238"/>
      <c r="CD240" s="238"/>
      <c r="CE240" s="238"/>
      <c r="CF240" s="238"/>
      <c r="CG240" s="238"/>
      <c r="CH240" s="238"/>
      <c r="CI240" s="238"/>
      <c r="CJ240" s="238"/>
      <c r="CK240" s="238"/>
      <c r="CL240" s="238"/>
      <c r="CM240" s="238"/>
      <c r="CN240" s="238"/>
      <c r="CO240" s="238"/>
      <c r="CP240" s="238"/>
      <c r="CQ240" s="238"/>
      <c r="CR240" s="238"/>
      <c r="CS240" s="238"/>
      <c r="CT240" s="238"/>
      <c r="CU240" s="238"/>
      <c r="CV240" s="238"/>
      <c r="CW240" s="238"/>
      <c r="CX240" s="238"/>
      <c r="CY240" s="238"/>
      <c r="CZ240" s="238"/>
      <c r="DA240" s="238"/>
    </row>
    <row r="241" spans="2:105">
      <c r="B241" s="226"/>
      <c r="BP241" s="82"/>
      <c r="BQ241" s="238"/>
      <c r="BR241" s="238"/>
      <c r="BS241" s="238"/>
      <c r="BT241" s="238"/>
      <c r="BU241" s="238"/>
      <c r="BV241" s="238"/>
      <c r="BW241" s="238"/>
      <c r="BX241" s="238"/>
      <c r="BY241" s="238"/>
      <c r="BZ241" s="238"/>
      <c r="CA241" s="238"/>
      <c r="CB241" s="238"/>
      <c r="CC241" s="238"/>
      <c r="CD241" s="238"/>
      <c r="CE241" s="238"/>
      <c r="CF241" s="238"/>
      <c r="CG241" s="238"/>
      <c r="CH241" s="238"/>
      <c r="CI241" s="238"/>
      <c r="CJ241" s="238"/>
      <c r="CK241" s="238"/>
      <c r="CL241" s="238"/>
      <c r="CM241" s="238"/>
      <c r="CN241" s="238"/>
      <c r="CO241" s="238"/>
      <c r="CP241" s="238"/>
      <c r="CQ241" s="238"/>
      <c r="CR241" s="238"/>
      <c r="CS241" s="238"/>
      <c r="CT241" s="238"/>
      <c r="CU241" s="238"/>
      <c r="CV241" s="238"/>
      <c r="CW241" s="238"/>
      <c r="CX241" s="238"/>
      <c r="CY241" s="238"/>
      <c r="CZ241" s="238"/>
      <c r="DA241" s="238"/>
    </row>
    <row r="242" spans="2:105">
      <c r="B242" s="226"/>
      <c r="BP242" s="82"/>
      <c r="BQ242" s="238"/>
      <c r="BR242" s="238"/>
      <c r="BS242" s="238"/>
      <c r="BT242" s="238"/>
      <c r="BU242" s="238"/>
      <c r="BV242" s="238"/>
      <c r="BW242" s="238"/>
      <c r="BX242" s="238"/>
      <c r="BY242" s="238"/>
      <c r="BZ242" s="238"/>
      <c r="CA242" s="238"/>
      <c r="CB242" s="238"/>
      <c r="CC242" s="238"/>
      <c r="CD242" s="238"/>
      <c r="CE242" s="238"/>
      <c r="CF242" s="238"/>
      <c r="CG242" s="238"/>
      <c r="CH242" s="238"/>
      <c r="CI242" s="238"/>
      <c r="CJ242" s="238"/>
      <c r="CK242" s="238"/>
      <c r="CL242" s="238"/>
      <c r="CM242" s="238"/>
      <c r="CN242" s="238"/>
      <c r="CO242" s="238"/>
      <c r="CP242" s="238"/>
      <c r="CQ242" s="238"/>
      <c r="CR242" s="238"/>
      <c r="CS242" s="238"/>
      <c r="CT242" s="238"/>
      <c r="CU242" s="238"/>
      <c r="CV242" s="238"/>
      <c r="CW242" s="238"/>
      <c r="CX242" s="238"/>
      <c r="CY242" s="238"/>
      <c r="CZ242" s="238"/>
      <c r="DA242" s="238"/>
    </row>
    <row r="243" spans="2:105">
      <c r="B243" s="226"/>
      <c r="BP243" s="82"/>
      <c r="BQ243" s="238"/>
      <c r="BR243" s="238"/>
      <c r="BS243" s="238"/>
      <c r="BT243" s="238"/>
      <c r="BU243" s="238"/>
      <c r="BV243" s="238"/>
      <c r="BW243" s="238"/>
      <c r="BX243" s="238"/>
      <c r="BY243" s="238"/>
      <c r="BZ243" s="238"/>
      <c r="CA243" s="238"/>
      <c r="CB243" s="238"/>
      <c r="CC243" s="238"/>
      <c r="CD243" s="238"/>
      <c r="CE243" s="238"/>
      <c r="CF243" s="238"/>
      <c r="CG243" s="238"/>
      <c r="CH243" s="238"/>
      <c r="CI243" s="238"/>
      <c r="CJ243" s="238"/>
      <c r="CK243" s="238"/>
      <c r="CL243" s="238"/>
      <c r="CM243" s="238"/>
      <c r="CN243" s="238"/>
      <c r="CO243" s="238"/>
      <c r="CP243" s="238"/>
      <c r="CQ243" s="238"/>
      <c r="CR243" s="238"/>
      <c r="CS243" s="238"/>
      <c r="CT243" s="238"/>
      <c r="CU243" s="238"/>
      <c r="CV243" s="238"/>
      <c r="CW243" s="238"/>
      <c r="CX243" s="238"/>
      <c r="CY243" s="238"/>
      <c r="CZ243" s="238"/>
      <c r="DA243" s="238"/>
    </row>
    <row r="244" spans="2:105">
      <c r="B244" s="226"/>
      <c r="BP244" s="82"/>
      <c r="BQ244" s="238"/>
      <c r="BR244" s="238"/>
      <c r="BS244" s="238"/>
      <c r="BT244" s="238"/>
      <c r="BU244" s="238"/>
      <c r="BV244" s="238"/>
      <c r="BW244" s="238"/>
      <c r="BX244" s="238"/>
      <c r="BY244" s="238"/>
      <c r="BZ244" s="238"/>
      <c r="CA244" s="238"/>
      <c r="CB244" s="238"/>
      <c r="CC244" s="238"/>
      <c r="CD244" s="238"/>
      <c r="CE244" s="238"/>
      <c r="CF244" s="238"/>
      <c r="CG244" s="238"/>
      <c r="CH244" s="238"/>
      <c r="CI244" s="238"/>
      <c r="CJ244" s="238"/>
      <c r="CK244" s="238"/>
      <c r="CL244" s="238"/>
      <c r="CM244" s="238"/>
      <c r="CN244" s="238"/>
      <c r="CO244" s="238"/>
      <c r="CP244" s="238"/>
      <c r="CQ244" s="238"/>
      <c r="CR244" s="238"/>
      <c r="CS244" s="238"/>
      <c r="CT244" s="238"/>
      <c r="CU244" s="238"/>
      <c r="CV244" s="238"/>
      <c r="CW244" s="238"/>
      <c r="CX244" s="238"/>
      <c r="CY244" s="238"/>
      <c r="CZ244" s="238"/>
      <c r="DA244" s="238"/>
    </row>
    <row r="245" spans="2:105">
      <c r="B245" s="226"/>
      <c r="BP245" s="82"/>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row>
    <row r="246" spans="2:105">
      <c r="B246" s="226"/>
      <c r="BP246" s="82"/>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row>
    <row r="247" spans="2:105">
      <c r="B247" s="226"/>
      <c r="BP247" s="82"/>
      <c r="BQ247" s="238"/>
      <c r="BR247" s="238"/>
      <c r="BS247" s="238"/>
      <c r="BT247" s="238"/>
      <c r="BU247" s="238"/>
      <c r="BV247" s="238"/>
      <c r="BW247" s="238"/>
      <c r="BX247" s="238"/>
      <c r="BY247" s="238"/>
      <c r="BZ247" s="238"/>
      <c r="CA247" s="238"/>
      <c r="CB247" s="238"/>
      <c r="CC247" s="238"/>
      <c r="CD247" s="238"/>
      <c r="CE247" s="238"/>
      <c r="CF247" s="238"/>
      <c r="CG247" s="238"/>
      <c r="CH247" s="238"/>
      <c r="CI247" s="238"/>
      <c r="CJ247" s="238"/>
      <c r="CK247" s="238"/>
      <c r="CL247" s="238"/>
      <c r="CM247" s="238"/>
      <c r="CN247" s="238"/>
      <c r="CO247" s="238"/>
      <c r="CP247" s="238"/>
      <c r="CQ247" s="238"/>
      <c r="CR247" s="238"/>
      <c r="CS247" s="238"/>
      <c r="CT247" s="238"/>
      <c r="CU247" s="238"/>
      <c r="CV247" s="238"/>
      <c r="CW247" s="238"/>
      <c r="CX247" s="238"/>
      <c r="CY247" s="238"/>
      <c r="CZ247" s="238"/>
      <c r="DA247" s="238"/>
    </row>
    <row r="248" spans="2:105">
      <c r="B248" s="226"/>
      <c r="BP248" s="82"/>
      <c r="BQ248" s="238"/>
      <c r="BR248" s="238"/>
      <c r="BS248" s="238"/>
      <c r="BT248" s="238"/>
      <c r="BU248" s="238"/>
      <c r="BV248" s="238"/>
      <c r="BW248" s="238"/>
      <c r="BX248" s="238"/>
      <c r="BY248" s="238"/>
      <c r="BZ248" s="238"/>
      <c r="CA248" s="238"/>
      <c r="CB248" s="238"/>
      <c r="CC248" s="238"/>
      <c r="CD248" s="238"/>
      <c r="CE248" s="238"/>
      <c r="CF248" s="238"/>
      <c r="CG248" s="238"/>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row>
    <row r="249" spans="2:105">
      <c r="B249" s="226"/>
      <c r="BP249" s="82"/>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row>
    <row r="250" spans="2:105">
      <c r="B250" s="226"/>
      <c r="BP250" s="82"/>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row>
    <row r="251" spans="2:105">
      <c r="B251" s="226"/>
      <c r="BP251" s="82"/>
      <c r="BQ251" s="238"/>
      <c r="BR251" s="238"/>
      <c r="BS251" s="238"/>
      <c r="BT251" s="238"/>
      <c r="BU251" s="238"/>
      <c r="BV251" s="238"/>
      <c r="BW251" s="238"/>
      <c r="BX251" s="238"/>
      <c r="BY251" s="238"/>
      <c r="BZ251" s="238"/>
      <c r="CA251" s="238"/>
      <c r="CB251" s="238"/>
      <c r="CC251" s="238"/>
      <c r="CD251" s="238"/>
      <c r="CE251" s="238"/>
      <c r="CF251" s="238"/>
      <c r="CG251" s="238"/>
      <c r="CH251" s="238"/>
      <c r="CI251" s="238"/>
      <c r="CJ251" s="238"/>
      <c r="CK251" s="238"/>
      <c r="CL251" s="238"/>
      <c r="CM251" s="238"/>
      <c r="CN251" s="238"/>
      <c r="CO251" s="238"/>
      <c r="CP251" s="238"/>
      <c r="CQ251" s="238"/>
      <c r="CR251" s="238"/>
      <c r="CS251" s="238"/>
      <c r="CT251" s="238"/>
      <c r="CU251" s="238"/>
      <c r="CV251" s="238"/>
      <c r="CW251" s="238"/>
      <c r="CX251" s="238"/>
      <c r="CY251" s="238"/>
      <c r="CZ251" s="238"/>
      <c r="DA251" s="238"/>
    </row>
    <row r="252" spans="2:105">
      <c r="B252" s="226"/>
      <c r="BP252" s="82"/>
      <c r="BQ252" s="238"/>
      <c r="BR252" s="238"/>
      <c r="BS252" s="238"/>
      <c r="BT252" s="238"/>
      <c r="BU252" s="238"/>
      <c r="BV252" s="238"/>
      <c r="BW252" s="238"/>
      <c r="BX252" s="238"/>
      <c r="BY252" s="238"/>
      <c r="BZ252" s="238"/>
      <c r="CA252" s="238"/>
      <c r="CB252" s="238"/>
      <c r="CC252" s="238"/>
      <c r="CD252" s="238"/>
      <c r="CE252" s="238"/>
      <c r="CF252" s="238"/>
      <c r="CG252" s="238"/>
      <c r="CH252" s="238"/>
      <c r="CI252" s="238"/>
      <c r="CJ252" s="238"/>
      <c r="CK252" s="238"/>
      <c r="CL252" s="238"/>
      <c r="CM252" s="238"/>
      <c r="CN252" s="238"/>
      <c r="CO252" s="238"/>
      <c r="CP252" s="238"/>
      <c r="CQ252" s="238"/>
      <c r="CR252" s="238"/>
      <c r="CS252" s="238"/>
      <c r="CT252" s="238"/>
      <c r="CU252" s="238"/>
      <c r="CV252" s="238"/>
      <c r="CW252" s="238"/>
      <c r="CX252" s="238"/>
      <c r="CY252" s="238"/>
      <c r="CZ252" s="238"/>
      <c r="DA252" s="238"/>
    </row>
    <row r="253" spans="2:105">
      <c r="B253" s="226"/>
      <c r="BP253" s="82"/>
      <c r="BQ253" s="238"/>
      <c r="BR253" s="238"/>
      <c r="BS253" s="238"/>
      <c r="BT253" s="238"/>
      <c r="BU253" s="238"/>
      <c r="BV253" s="238"/>
      <c r="BW253" s="238"/>
      <c r="BX253" s="238"/>
      <c r="BY253" s="238"/>
      <c r="BZ253" s="238"/>
      <c r="CA253" s="238"/>
      <c r="CB253" s="238"/>
      <c r="CC253" s="238"/>
      <c r="CD253" s="238"/>
      <c r="CE253" s="238"/>
      <c r="CF253" s="238"/>
      <c r="CG253" s="238"/>
      <c r="CH253" s="238"/>
      <c r="CI253" s="238"/>
      <c r="CJ253" s="238"/>
      <c r="CK253" s="238"/>
      <c r="CL253" s="238"/>
      <c r="CM253" s="238"/>
      <c r="CN253" s="238"/>
      <c r="CO253" s="238"/>
      <c r="CP253" s="238"/>
      <c r="CQ253" s="238"/>
      <c r="CR253" s="238"/>
      <c r="CS253" s="238"/>
      <c r="CT253" s="238"/>
      <c r="CU253" s="238"/>
      <c r="CV253" s="238"/>
      <c r="CW253" s="238"/>
      <c r="CX253" s="238"/>
      <c r="CY253" s="238"/>
      <c r="CZ253" s="238"/>
      <c r="DA253" s="238"/>
    </row>
    <row r="254" spans="2:105">
      <c r="B254" s="226"/>
      <c r="BP254" s="82"/>
      <c r="BQ254" s="238"/>
      <c r="BR254" s="238"/>
      <c r="BS254" s="238"/>
      <c r="BT254" s="238"/>
      <c r="BU254" s="238"/>
      <c r="BV254" s="238"/>
      <c r="BW254" s="238"/>
      <c r="BX254" s="238"/>
      <c r="BY254" s="238"/>
      <c r="BZ254" s="238"/>
      <c r="CA254" s="238"/>
      <c r="CB254" s="238"/>
      <c r="CC254" s="238"/>
      <c r="CD254" s="238"/>
      <c r="CE254" s="238"/>
      <c r="CF254" s="238"/>
      <c r="CG254" s="238"/>
      <c r="CH254" s="238"/>
      <c r="CI254" s="238"/>
      <c r="CJ254" s="238"/>
      <c r="CK254" s="238"/>
      <c r="CL254" s="238"/>
      <c r="CM254" s="238"/>
      <c r="CN254" s="238"/>
      <c r="CO254" s="238"/>
      <c r="CP254" s="238"/>
      <c r="CQ254" s="238"/>
      <c r="CR254" s="238"/>
      <c r="CS254" s="238"/>
      <c r="CT254" s="238"/>
      <c r="CU254" s="238"/>
      <c r="CV254" s="238"/>
      <c r="CW254" s="238"/>
      <c r="CX254" s="238"/>
      <c r="CY254" s="238"/>
      <c r="CZ254" s="238"/>
      <c r="DA254" s="238"/>
    </row>
    <row r="255" spans="2:105">
      <c r="B255" s="226"/>
      <c r="BP255" s="82"/>
      <c r="BQ255" s="238"/>
      <c r="BR255" s="238"/>
      <c r="BS255" s="238"/>
      <c r="BT255" s="238"/>
      <c r="BU255" s="238"/>
      <c r="BV255" s="238"/>
      <c r="BW255" s="238"/>
      <c r="BX255" s="238"/>
      <c r="BY255" s="238"/>
      <c r="BZ255" s="238"/>
      <c r="CA255" s="238"/>
      <c r="CB255" s="238"/>
      <c r="CC255" s="238"/>
      <c r="CD255" s="238"/>
      <c r="CE255" s="238"/>
      <c r="CF255" s="238"/>
      <c r="CG255" s="238"/>
      <c r="CH255" s="238"/>
      <c r="CI255" s="238"/>
      <c r="CJ255" s="238"/>
      <c r="CK255" s="238"/>
      <c r="CL255" s="238"/>
      <c r="CM255" s="238"/>
      <c r="CN255" s="238"/>
      <c r="CO255" s="238"/>
      <c r="CP255" s="238"/>
      <c r="CQ255" s="238"/>
      <c r="CR255" s="238"/>
      <c r="CS255" s="238"/>
      <c r="CT255" s="238"/>
      <c r="CU255" s="238"/>
      <c r="CV255" s="238"/>
      <c r="CW255" s="238"/>
      <c r="CX255" s="238"/>
      <c r="CY255" s="238"/>
      <c r="CZ255" s="238"/>
      <c r="DA255" s="238"/>
    </row>
    <row r="256" spans="2:105">
      <c r="B256" s="226"/>
      <c r="BP256" s="82"/>
      <c r="BQ256" s="238"/>
      <c r="BR256" s="238"/>
      <c r="BS256" s="238"/>
      <c r="BT256" s="238"/>
      <c r="BU256" s="238"/>
      <c r="BV256" s="238"/>
      <c r="BW256" s="238"/>
      <c r="BX256" s="238"/>
      <c r="BY256" s="238"/>
      <c r="BZ256" s="238"/>
      <c r="CA256" s="238"/>
      <c r="CB256" s="238"/>
      <c r="CC256" s="238"/>
      <c r="CD256" s="238"/>
      <c r="CE256" s="238"/>
      <c r="CF256" s="238"/>
      <c r="CG256" s="238"/>
      <c r="CH256" s="238"/>
      <c r="CI256" s="238"/>
      <c r="CJ256" s="238"/>
      <c r="CK256" s="238"/>
      <c r="CL256" s="238"/>
      <c r="CM256" s="238"/>
      <c r="CN256" s="238"/>
      <c r="CO256" s="238"/>
      <c r="CP256" s="238"/>
      <c r="CQ256" s="238"/>
      <c r="CR256" s="238"/>
      <c r="CS256" s="238"/>
      <c r="CT256" s="238"/>
      <c r="CU256" s="238"/>
      <c r="CV256" s="238"/>
      <c r="CW256" s="238"/>
      <c r="CX256" s="238"/>
      <c r="CY256" s="238"/>
      <c r="CZ256" s="238"/>
      <c r="DA256" s="238"/>
    </row>
    <row r="257" spans="2:105">
      <c r="B257" s="226"/>
      <c r="BP257" s="82"/>
      <c r="BQ257" s="238"/>
      <c r="BR257" s="238"/>
      <c r="BS257" s="238"/>
      <c r="BT257" s="238"/>
      <c r="BU257" s="238"/>
      <c r="BV257" s="238"/>
      <c r="BW257" s="238"/>
      <c r="BX257" s="238"/>
      <c r="BY257" s="238"/>
      <c r="BZ257" s="238"/>
      <c r="CA257" s="238"/>
      <c r="CB257" s="238"/>
      <c r="CC257" s="238"/>
      <c r="CD257" s="238"/>
      <c r="CE257" s="238"/>
      <c r="CF257" s="238"/>
      <c r="CG257" s="238"/>
      <c r="CH257" s="238"/>
      <c r="CI257" s="238"/>
      <c r="CJ257" s="238"/>
      <c r="CK257" s="238"/>
      <c r="CL257" s="238"/>
      <c r="CM257" s="238"/>
      <c r="CN257" s="238"/>
      <c r="CO257" s="238"/>
      <c r="CP257" s="238"/>
      <c r="CQ257" s="238"/>
      <c r="CR257" s="238"/>
      <c r="CS257" s="238"/>
      <c r="CT257" s="238"/>
      <c r="CU257" s="238"/>
      <c r="CV257" s="238"/>
      <c r="CW257" s="238"/>
      <c r="CX257" s="238"/>
      <c r="CY257" s="238"/>
      <c r="CZ257" s="238"/>
      <c r="DA257" s="238"/>
    </row>
    <row r="258" spans="2:105">
      <c r="B258" s="226"/>
      <c r="BP258" s="82"/>
      <c r="BQ258" s="238"/>
      <c r="BR258" s="238"/>
      <c r="BS258" s="238"/>
      <c r="BT258" s="238"/>
      <c r="BU258" s="238"/>
      <c r="BV258" s="238"/>
      <c r="BW258" s="238"/>
      <c r="BX258" s="238"/>
      <c r="BY258" s="238"/>
      <c r="BZ258" s="238"/>
      <c r="CA258" s="238"/>
      <c r="CB258" s="238"/>
      <c r="CC258" s="238"/>
      <c r="CD258" s="238"/>
      <c r="CE258" s="238"/>
      <c r="CF258" s="238"/>
      <c r="CG258" s="238"/>
      <c r="CH258" s="238"/>
      <c r="CI258" s="238"/>
      <c r="CJ258" s="238"/>
      <c r="CK258" s="238"/>
      <c r="CL258" s="238"/>
      <c r="CM258" s="238"/>
      <c r="CN258" s="238"/>
      <c r="CO258" s="238"/>
      <c r="CP258" s="238"/>
      <c r="CQ258" s="238"/>
      <c r="CR258" s="238"/>
      <c r="CS258" s="238"/>
      <c r="CT258" s="238"/>
      <c r="CU258" s="238"/>
      <c r="CV258" s="238"/>
      <c r="CW258" s="238"/>
      <c r="CX258" s="238"/>
      <c r="CY258" s="238"/>
      <c r="CZ258" s="238"/>
      <c r="DA258" s="238"/>
    </row>
    <row r="259" spans="2:105">
      <c r="B259" s="226"/>
      <c r="BP259" s="82"/>
      <c r="BQ259" s="238"/>
      <c r="BR259" s="238"/>
      <c r="BS259" s="238"/>
      <c r="BT259" s="238"/>
      <c r="BU259" s="238"/>
      <c r="BV259" s="238"/>
      <c r="BW259" s="238"/>
      <c r="BX259" s="238"/>
      <c r="BY259" s="238"/>
      <c r="BZ259" s="238"/>
      <c r="CA259" s="238"/>
      <c r="CB259" s="238"/>
      <c r="CC259" s="238"/>
      <c r="CD259" s="238"/>
      <c r="CE259" s="238"/>
      <c r="CF259" s="238"/>
      <c r="CG259" s="238"/>
      <c r="CH259" s="238"/>
      <c r="CI259" s="238"/>
      <c r="CJ259" s="238"/>
      <c r="CK259" s="238"/>
      <c r="CL259" s="238"/>
      <c r="CM259" s="238"/>
      <c r="CN259" s="238"/>
      <c r="CO259" s="238"/>
      <c r="CP259" s="238"/>
      <c r="CQ259" s="238"/>
      <c r="CR259" s="238"/>
      <c r="CS259" s="238"/>
      <c r="CT259" s="238"/>
      <c r="CU259" s="238"/>
      <c r="CV259" s="238"/>
      <c r="CW259" s="238"/>
      <c r="CX259" s="238"/>
      <c r="CY259" s="238"/>
      <c r="CZ259" s="238"/>
      <c r="DA259" s="238"/>
    </row>
    <row r="260" spans="2:105">
      <c r="B260" s="226"/>
      <c r="BP260" s="82"/>
      <c r="BQ260" s="238"/>
      <c r="BR260" s="238"/>
      <c r="BS260" s="238"/>
      <c r="BT260" s="238"/>
      <c r="BU260" s="238"/>
      <c r="BV260" s="238"/>
      <c r="BW260" s="238"/>
      <c r="BX260" s="238"/>
      <c r="BY260" s="238"/>
      <c r="BZ260" s="238"/>
      <c r="CA260" s="238"/>
      <c r="CB260" s="238"/>
      <c r="CC260" s="238"/>
      <c r="CD260" s="238"/>
      <c r="CE260" s="238"/>
      <c r="CF260" s="238"/>
      <c r="CG260" s="238"/>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row>
    <row r="261" spans="2:105">
      <c r="B261" s="226"/>
      <c r="BP261" s="82"/>
      <c r="BQ261" s="238"/>
      <c r="BR261" s="238"/>
      <c r="BS261" s="238"/>
      <c r="BT261" s="238"/>
      <c r="BU261" s="238"/>
      <c r="BV261" s="238"/>
      <c r="BW261" s="238"/>
      <c r="BX261" s="238"/>
      <c r="BY261" s="238"/>
      <c r="BZ261" s="238"/>
      <c r="CA261" s="238"/>
      <c r="CB261" s="238"/>
      <c r="CC261" s="238"/>
      <c r="CD261" s="238"/>
      <c r="CE261" s="238"/>
      <c r="CF261" s="238"/>
      <c r="CG261" s="238"/>
      <c r="CH261" s="238"/>
      <c r="CI261" s="238"/>
      <c r="CJ261" s="238"/>
      <c r="CK261" s="238"/>
      <c r="CL261" s="238"/>
      <c r="CM261" s="238"/>
      <c r="CN261" s="238"/>
      <c r="CO261" s="238"/>
      <c r="CP261" s="238"/>
      <c r="CQ261" s="238"/>
      <c r="CR261" s="238"/>
      <c r="CS261" s="238"/>
      <c r="CT261" s="238"/>
      <c r="CU261" s="238"/>
      <c r="CV261" s="238"/>
      <c r="CW261" s="238"/>
      <c r="CX261" s="238"/>
      <c r="CY261" s="238"/>
      <c r="CZ261" s="238"/>
      <c r="DA261" s="238"/>
    </row>
    <row r="262" spans="2:105">
      <c r="B262" s="226"/>
      <c r="BP262" s="82"/>
      <c r="BQ262" s="238"/>
      <c r="BR262" s="238"/>
      <c r="BS262" s="238"/>
      <c r="BT262" s="238"/>
      <c r="BU262" s="238"/>
      <c r="BV262" s="238"/>
      <c r="BW262" s="238"/>
      <c r="BX262" s="238"/>
      <c r="BY262" s="238"/>
      <c r="BZ262" s="238"/>
      <c r="CA262" s="238"/>
      <c r="CB262" s="238"/>
      <c r="CC262" s="238"/>
      <c r="CD262" s="238"/>
      <c r="CE262" s="238"/>
      <c r="CF262" s="238"/>
      <c r="CG262" s="238"/>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row>
    <row r="263" spans="2:105">
      <c r="B263" s="226"/>
      <c r="BP263" s="82"/>
      <c r="BQ263" s="238"/>
      <c r="BR263" s="238"/>
      <c r="BS263" s="238"/>
      <c r="BT263" s="238"/>
      <c r="BU263" s="238"/>
      <c r="BV263" s="238"/>
      <c r="BW263" s="238"/>
      <c r="BX263" s="238"/>
      <c r="BY263" s="238"/>
      <c r="BZ263" s="238"/>
      <c r="CA263" s="238"/>
      <c r="CB263" s="238"/>
      <c r="CC263" s="238"/>
      <c r="CD263" s="238"/>
      <c r="CE263" s="238"/>
      <c r="CF263" s="238"/>
      <c r="CG263" s="238"/>
      <c r="CH263" s="238"/>
      <c r="CI263" s="238"/>
      <c r="CJ263" s="238"/>
      <c r="CK263" s="238"/>
      <c r="CL263" s="238"/>
      <c r="CM263" s="238"/>
      <c r="CN263" s="238"/>
      <c r="CO263" s="238"/>
      <c r="CP263" s="238"/>
      <c r="CQ263" s="238"/>
      <c r="CR263" s="238"/>
      <c r="CS263" s="238"/>
      <c r="CT263" s="238"/>
      <c r="CU263" s="238"/>
      <c r="CV263" s="238"/>
      <c r="CW263" s="238"/>
      <c r="CX263" s="238"/>
      <c r="CY263" s="238"/>
      <c r="CZ263" s="238"/>
      <c r="DA263" s="238"/>
    </row>
    <row r="264" spans="2:105">
      <c r="B264" s="226"/>
      <c r="BP264" s="82"/>
      <c r="BQ264" s="238"/>
      <c r="BR264" s="238"/>
      <c r="BS264" s="238"/>
      <c r="BT264" s="238"/>
      <c r="BU264" s="238"/>
      <c r="BV264" s="238"/>
      <c r="BW264" s="238"/>
      <c r="BX264" s="238"/>
      <c r="BY264" s="238"/>
      <c r="BZ264" s="238"/>
      <c r="CA264" s="238"/>
      <c r="CB264" s="238"/>
      <c r="CC264" s="238"/>
      <c r="CD264" s="238"/>
      <c r="CE264" s="238"/>
      <c r="CF264" s="238"/>
      <c r="CG264" s="238"/>
      <c r="CH264" s="238"/>
      <c r="CI264" s="238"/>
      <c r="CJ264" s="238"/>
      <c r="CK264" s="238"/>
      <c r="CL264" s="238"/>
      <c r="CM264" s="238"/>
      <c r="CN264" s="238"/>
      <c r="CO264" s="238"/>
      <c r="CP264" s="238"/>
      <c r="CQ264" s="238"/>
      <c r="CR264" s="238"/>
      <c r="CS264" s="238"/>
      <c r="CT264" s="238"/>
      <c r="CU264" s="238"/>
      <c r="CV264" s="238"/>
      <c r="CW264" s="238"/>
      <c r="CX264" s="238"/>
      <c r="CY264" s="238"/>
      <c r="CZ264" s="238"/>
      <c r="DA264" s="238"/>
    </row>
    <row r="265" spans="2:105">
      <c r="B265" s="226"/>
      <c r="BP265" s="82"/>
      <c r="BQ265" s="238"/>
      <c r="BR265" s="238"/>
      <c r="BS265" s="238"/>
      <c r="BT265" s="238"/>
      <c r="BU265" s="238"/>
      <c r="BV265" s="238"/>
      <c r="BW265" s="238"/>
      <c r="BX265" s="238"/>
      <c r="BY265" s="238"/>
      <c r="BZ265" s="238"/>
      <c r="CA265" s="238"/>
      <c r="CB265" s="238"/>
      <c r="CC265" s="238"/>
      <c r="CD265" s="238"/>
      <c r="CE265" s="238"/>
      <c r="CF265" s="238"/>
      <c r="CG265" s="238"/>
      <c r="CH265" s="238"/>
      <c r="CI265" s="238"/>
      <c r="CJ265" s="238"/>
      <c r="CK265" s="238"/>
      <c r="CL265" s="238"/>
      <c r="CM265" s="238"/>
      <c r="CN265" s="238"/>
      <c r="CO265" s="238"/>
      <c r="CP265" s="238"/>
      <c r="CQ265" s="238"/>
      <c r="CR265" s="238"/>
      <c r="CS265" s="238"/>
      <c r="CT265" s="238"/>
      <c r="CU265" s="238"/>
      <c r="CV265" s="238"/>
      <c r="CW265" s="238"/>
      <c r="CX265" s="238"/>
      <c r="CY265" s="238"/>
      <c r="CZ265" s="238"/>
      <c r="DA265" s="238"/>
    </row>
    <row r="266" spans="2:105">
      <c r="B266" s="226"/>
      <c r="BP266" s="82"/>
      <c r="BQ266" s="238"/>
      <c r="BR266" s="238"/>
      <c r="BS266" s="238"/>
      <c r="BT266" s="238"/>
      <c r="BU266" s="238"/>
      <c r="BV266" s="238"/>
      <c r="BW266" s="238"/>
      <c r="BX266" s="238"/>
      <c r="BY266" s="238"/>
      <c r="BZ266" s="238"/>
      <c r="CA266" s="238"/>
      <c r="CB266" s="238"/>
      <c r="CC266" s="238"/>
      <c r="CD266" s="238"/>
      <c r="CE266" s="238"/>
      <c r="CF266" s="238"/>
      <c r="CG266" s="238"/>
      <c r="CH266" s="238"/>
      <c r="CI266" s="238"/>
      <c r="CJ266" s="238"/>
      <c r="CK266" s="238"/>
      <c r="CL266" s="238"/>
      <c r="CM266" s="238"/>
      <c r="CN266" s="238"/>
      <c r="CO266" s="238"/>
      <c r="CP266" s="238"/>
      <c r="CQ266" s="238"/>
      <c r="CR266" s="238"/>
      <c r="CS266" s="238"/>
      <c r="CT266" s="238"/>
      <c r="CU266" s="238"/>
      <c r="CV266" s="238"/>
      <c r="CW266" s="238"/>
      <c r="CX266" s="238"/>
      <c r="CY266" s="238"/>
      <c r="CZ266" s="238"/>
      <c r="DA266" s="238"/>
    </row>
    <row r="267" spans="2:105">
      <c r="B267" s="226"/>
      <c r="BP267" s="82"/>
      <c r="BQ267" s="238"/>
      <c r="BR267" s="238"/>
      <c r="BS267" s="238"/>
      <c r="BT267" s="238"/>
      <c r="BU267" s="238"/>
      <c r="BV267" s="238"/>
      <c r="BW267" s="238"/>
      <c r="BX267" s="238"/>
      <c r="BY267" s="238"/>
      <c r="BZ267" s="238"/>
      <c r="CA267" s="238"/>
      <c r="CB267" s="238"/>
      <c r="CC267" s="238"/>
      <c r="CD267" s="238"/>
      <c r="CE267" s="238"/>
      <c r="CF267" s="238"/>
      <c r="CG267" s="238"/>
      <c r="CH267" s="238"/>
      <c r="CI267" s="238"/>
      <c r="CJ267" s="238"/>
      <c r="CK267" s="238"/>
      <c r="CL267" s="238"/>
      <c r="CM267" s="238"/>
      <c r="CN267" s="238"/>
      <c r="CO267" s="238"/>
      <c r="CP267" s="238"/>
      <c r="CQ267" s="238"/>
      <c r="CR267" s="238"/>
      <c r="CS267" s="238"/>
      <c r="CT267" s="238"/>
      <c r="CU267" s="238"/>
      <c r="CV267" s="238"/>
      <c r="CW267" s="238"/>
      <c r="CX267" s="238"/>
      <c r="CY267" s="238"/>
      <c r="CZ267" s="238"/>
      <c r="DA267" s="238"/>
    </row>
    <row r="268" spans="2:105">
      <c r="B268" s="226"/>
      <c r="BP268" s="82"/>
      <c r="BQ268" s="238"/>
      <c r="BR268" s="238"/>
      <c r="BS268" s="238"/>
      <c r="BT268" s="238"/>
      <c r="BU268" s="238"/>
      <c r="BV268" s="238"/>
      <c r="BW268" s="238"/>
      <c r="BX268" s="238"/>
      <c r="BY268" s="238"/>
      <c r="BZ268" s="238"/>
      <c r="CA268" s="238"/>
      <c r="CB268" s="238"/>
      <c r="CC268" s="238"/>
      <c r="CD268" s="238"/>
      <c r="CE268" s="238"/>
      <c r="CF268" s="238"/>
      <c r="CG268" s="238"/>
      <c r="CH268" s="238"/>
      <c r="CI268" s="238"/>
      <c r="CJ268" s="238"/>
      <c r="CK268" s="238"/>
      <c r="CL268" s="238"/>
      <c r="CM268" s="238"/>
      <c r="CN268" s="238"/>
      <c r="CO268" s="238"/>
      <c r="CP268" s="238"/>
      <c r="CQ268" s="238"/>
      <c r="CR268" s="238"/>
      <c r="CS268" s="238"/>
      <c r="CT268" s="238"/>
      <c r="CU268" s="238"/>
      <c r="CV268" s="238"/>
      <c r="CW268" s="238"/>
      <c r="CX268" s="238"/>
      <c r="CY268" s="238"/>
      <c r="CZ268" s="238"/>
      <c r="DA268" s="238"/>
    </row>
    <row r="269" spans="2:105">
      <c r="B269" s="226"/>
      <c r="BP269" s="82"/>
      <c r="BQ269" s="238"/>
      <c r="BR269" s="238"/>
      <c r="BS269" s="238"/>
      <c r="BT269" s="238"/>
      <c r="BU269" s="238"/>
      <c r="BV269" s="238"/>
      <c r="BW269" s="238"/>
      <c r="BX269" s="238"/>
      <c r="BY269" s="238"/>
      <c r="BZ269" s="238"/>
      <c r="CA269" s="238"/>
      <c r="CB269" s="238"/>
      <c r="CC269" s="238"/>
      <c r="CD269" s="238"/>
      <c r="CE269" s="238"/>
      <c r="CF269" s="238"/>
      <c r="CG269" s="238"/>
      <c r="CH269" s="238"/>
      <c r="CI269" s="238"/>
      <c r="CJ269" s="238"/>
      <c r="CK269" s="238"/>
      <c r="CL269" s="238"/>
      <c r="CM269" s="238"/>
      <c r="CN269" s="238"/>
      <c r="CO269" s="238"/>
      <c r="CP269" s="238"/>
      <c r="CQ269" s="238"/>
      <c r="CR269" s="238"/>
      <c r="CS269" s="238"/>
      <c r="CT269" s="238"/>
      <c r="CU269" s="238"/>
      <c r="CV269" s="238"/>
      <c r="CW269" s="238"/>
      <c r="CX269" s="238"/>
      <c r="CY269" s="238"/>
      <c r="CZ269" s="238"/>
      <c r="DA269" s="238"/>
    </row>
    <row r="270" spans="2:105">
      <c r="B270" s="226"/>
      <c r="BP270" s="82"/>
      <c r="BQ270" s="238"/>
      <c r="BR270" s="238"/>
      <c r="BS270" s="238"/>
      <c r="BT270" s="238"/>
      <c r="BU270" s="238"/>
      <c r="BV270" s="238"/>
      <c r="BW270" s="238"/>
      <c r="BX270" s="238"/>
      <c r="BY270" s="238"/>
      <c r="BZ270" s="238"/>
      <c r="CA270" s="238"/>
      <c r="CB270" s="238"/>
      <c r="CC270" s="238"/>
      <c r="CD270" s="238"/>
      <c r="CE270" s="238"/>
      <c r="CF270" s="238"/>
      <c r="CG270" s="238"/>
      <c r="CH270" s="238"/>
      <c r="CI270" s="238"/>
      <c r="CJ270" s="238"/>
      <c r="CK270" s="238"/>
      <c r="CL270" s="238"/>
      <c r="CM270" s="238"/>
      <c r="CN270" s="238"/>
      <c r="CO270" s="238"/>
      <c r="CP270" s="238"/>
      <c r="CQ270" s="238"/>
      <c r="CR270" s="238"/>
      <c r="CS270" s="238"/>
      <c r="CT270" s="238"/>
      <c r="CU270" s="238"/>
      <c r="CV270" s="238"/>
      <c r="CW270" s="238"/>
      <c r="CX270" s="238"/>
      <c r="CY270" s="238"/>
      <c r="CZ270" s="238"/>
      <c r="DA270" s="238"/>
    </row>
    <row r="271" spans="2:105">
      <c r="B271" s="226"/>
      <c r="BP271" s="82"/>
      <c r="BQ271" s="238"/>
      <c r="BR271" s="238"/>
      <c r="BS271" s="238"/>
      <c r="BT271" s="238"/>
      <c r="BU271" s="238"/>
      <c r="BV271" s="238"/>
      <c r="BW271" s="238"/>
      <c r="BX271" s="238"/>
      <c r="BY271" s="238"/>
      <c r="BZ271" s="238"/>
      <c r="CA271" s="238"/>
      <c r="CB271" s="238"/>
      <c r="CC271" s="238"/>
      <c r="CD271" s="238"/>
      <c r="CE271" s="238"/>
      <c r="CF271" s="238"/>
      <c r="CG271" s="238"/>
      <c r="CH271" s="238"/>
      <c r="CI271" s="238"/>
      <c r="CJ271" s="238"/>
      <c r="CK271" s="238"/>
      <c r="CL271" s="238"/>
      <c r="CM271" s="238"/>
      <c r="CN271" s="238"/>
      <c r="CO271" s="238"/>
      <c r="CP271" s="238"/>
      <c r="CQ271" s="238"/>
      <c r="CR271" s="238"/>
      <c r="CS271" s="238"/>
      <c r="CT271" s="238"/>
      <c r="CU271" s="238"/>
      <c r="CV271" s="238"/>
      <c r="CW271" s="238"/>
      <c r="CX271" s="238"/>
      <c r="CY271" s="238"/>
      <c r="CZ271" s="238"/>
      <c r="DA271" s="238"/>
    </row>
    <row r="272" spans="2:105">
      <c r="B272" s="226"/>
      <c r="BP272" s="82"/>
      <c r="BQ272" s="238"/>
      <c r="BR272" s="238"/>
      <c r="BS272" s="238"/>
      <c r="BT272" s="238"/>
      <c r="BU272" s="238"/>
      <c r="BV272" s="238"/>
      <c r="BW272" s="238"/>
      <c r="BX272" s="238"/>
      <c r="BY272" s="238"/>
      <c r="BZ272" s="238"/>
      <c r="CA272" s="238"/>
      <c r="CB272" s="238"/>
      <c r="CC272" s="238"/>
      <c r="CD272" s="238"/>
      <c r="CE272" s="238"/>
      <c r="CF272" s="238"/>
      <c r="CG272" s="238"/>
      <c r="CH272" s="238"/>
      <c r="CI272" s="238"/>
      <c r="CJ272" s="238"/>
      <c r="CK272" s="238"/>
      <c r="CL272" s="238"/>
      <c r="CM272" s="238"/>
      <c r="CN272" s="238"/>
      <c r="CO272" s="238"/>
      <c r="CP272" s="238"/>
      <c r="CQ272" s="238"/>
      <c r="CR272" s="238"/>
      <c r="CS272" s="238"/>
      <c r="CT272" s="238"/>
      <c r="CU272" s="238"/>
      <c r="CV272" s="238"/>
      <c r="CW272" s="238"/>
      <c r="CX272" s="238"/>
      <c r="CY272" s="238"/>
      <c r="CZ272" s="238"/>
      <c r="DA272" s="238"/>
    </row>
    <row r="273" spans="2:105">
      <c r="B273" s="226"/>
      <c r="BP273" s="82"/>
      <c r="BQ273" s="238"/>
      <c r="BR273" s="238"/>
      <c r="BS273" s="238"/>
      <c r="BT273" s="238"/>
      <c r="BU273" s="238"/>
      <c r="BV273" s="238"/>
      <c r="BW273" s="238"/>
      <c r="BX273" s="238"/>
      <c r="BY273" s="238"/>
      <c r="BZ273" s="238"/>
      <c r="CA273" s="238"/>
      <c r="CB273" s="238"/>
      <c r="CC273" s="238"/>
      <c r="CD273" s="238"/>
      <c r="CE273" s="238"/>
      <c r="CF273" s="238"/>
      <c r="CG273" s="238"/>
      <c r="CH273" s="238"/>
      <c r="CI273" s="238"/>
      <c r="CJ273" s="238"/>
      <c r="CK273" s="238"/>
      <c r="CL273" s="238"/>
      <c r="CM273" s="238"/>
      <c r="CN273" s="238"/>
      <c r="CO273" s="238"/>
      <c r="CP273" s="238"/>
      <c r="CQ273" s="238"/>
      <c r="CR273" s="238"/>
      <c r="CS273" s="238"/>
      <c r="CT273" s="238"/>
      <c r="CU273" s="238"/>
      <c r="CV273" s="238"/>
      <c r="CW273" s="238"/>
      <c r="CX273" s="238"/>
      <c r="CY273" s="238"/>
      <c r="CZ273" s="238"/>
      <c r="DA273" s="238"/>
    </row>
    <row r="274" spans="2:105">
      <c r="B274" s="226"/>
      <c r="BP274" s="82"/>
      <c r="BQ274" s="238"/>
      <c r="BR274" s="238"/>
      <c r="BS274" s="238"/>
      <c r="BT274" s="238"/>
      <c r="BU274" s="238"/>
      <c r="BV274" s="238"/>
      <c r="BW274" s="238"/>
      <c r="BX274" s="238"/>
      <c r="BY274" s="238"/>
      <c r="BZ274" s="238"/>
      <c r="CA274" s="238"/>
      <c r="CB274" s="238"/>
      <c r="CC274" s="238"/>
      <c r="CD274" s="238"/>
      <c r="CE274" s="238"/>
      <c r="CF274" s="238"/>
      <c r="CG274" s="238"/>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row>
    <row r="275" spans="2:105">
      <c r="B275" s="226"/>
      <c r="BP275" s="82"/>
      <c r="BQ275" s="238"/>
      <c r="BR275" s="238"/>
      <c r="BS275" s="238"/>
      <c r="BT275" s="238"/>
      <c r="BU275" s="238"/>
      <c r="BV275" s="238"/>
      <c r="BW275" s="238"/>
      <c r="BX275" s="238"/>
      <c r="BY275" s="238"/>
      <c r="BZ275" s="238"/>
      <c r="CA275" s="238"/>
      <c r="CB275" s="238"/>
      <c r="CC275" s="238"/>
      <c r="CD275" s="238"/>
      <c r="CE275" s="238"/>
      <c r="CF275" s="238"/>
      <c r="CG275" s="238"/>
      <c r="CH275" s="238"/>
      <c r="CI275" s="238"/>
      <c r="CJ275" s="238"/>
      <c r="CK275" s="238"/>
      <c r="CL275" s="238"/>
      <c r="CM275" s="238"/>
      <c r="CN275" s="238"/>
      <c r="CO275" s="238"/>
      <c r="CP275" s="238"/>
      <c r="CQ275" s="238"/>
      <c r="CR275" s="238"/>
      <c r="CS275" s="238"/>
      <c r="CT275" s="238"/>
      <c r="CU275" s="238"/>
      <c r="CV275" s="238"/>
      <c r="CW275" s="238"/>
      <c r="CX275" s="238"/>
      <c r="CY275" s="238"/>
      <c r="CZ275" s="238"/>
      <c r="DA275" s="238"/>
    </row>
    <row r="276" spans="2:105">
      <c r="B276" s="226"/>
      <c r="BP276" s="82"/>
      <c r="BQ276" s="238"/>
      <c r="BR276" s="238"/>
      <c r="BS276" s="238"/>
      <c r="BT276" s="238"/>
      <c r="BU276" s="238"/>
      <c r="BV276" s="238"/>
      <c r="BW276" s="238"/>
      <c r="BX276" s="238"/>
      <c r="BY276" s="238"/>
      <c r="BZ276" s="238"/>
      <c r="CA276" s="238"/>
      <c r="CB276" s="238"/>
      <c r="CC276" s="238"/>
      <c r="CD276" s="238"/>
      <c r="CE276" s="238"/>
      <c r="CF276" s="238"/>
      <c r="CG276" s="238"/>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row>
    <row r="277" spans="2:105">
      <c r="B277" s="226"/>
      <c r="BP277" s="82"/>
      <c r="BQ277" s="238"/>
      <c r="BR277" s="238"/>
      <c r="BS277" s="238"/>
      <c r="BT277" s="238"/>
      <c r="BU277" s="238"/>
      <c r="BV277" s="238"/>
      <c r="BW277" s="238"/>
      <c r="BX277" s="238"/>
      <c r="BY277" s="238"/>
      <c r="BZ277" s="238"/>
      <c r="CA277" s="238"/>
      <c r="CB277" s="238"/>
      <c r="CC277" s="238"/>
      <c r="CD277" s="238"/>
      <c r="CE277" s="238"/>
      <c r="CF277" s="238"/>
      <c r="CG277" s="238"/>
      <c r="CH277" s="238"/>
      <c r="CI277" s="238"/>
      <c r="CJ277" s="238"/>
      <c r="CK277" s="238"/>
      <c r="CL277" s="238"/>
      <c r="CM277" s="238"/>
      <c r="CN277" s="238"/>
      <c r="CO277" s="238"/>
      <c r="CP277" s="238"/>
      <c r="CQ277" s="238"/>
      <c r="CR277" s="238"/>
      <c r="CS277" s="238"/>
      <c r="CT277" s="238"/>
      <c r="CU277" s="238"/>
      <c r="CV277" s="238"/>
      <c r="CW277" s="238"/>
      <c r="CX277" s="238"/>
      <c r="CY277" s="238"/>
      <c r="CZ277" s="238"/>
      <c r="DA277" s="238"/>
    </row>
    <row r="278" spans="2:105">
      <c r="B278" s="226"/>
      <c r="BP278" s="82"/>
      <c r="BQ278" s="238"/>
      <c r="BR278" s="238"/>
      <c r="BS278" s="238"/>
      <c r="BT278" s="238"/>
      <c r="BU278" s="238"/>
      <c r="BV278" s="238"/>
      <c r="BW278" s="238"/>
      <c r="BX278" s="238"/>
      <c r="BY278" s="238"/>
      <c r="BZ278" s="238"/>
      <c r="CA278" s="238"/>
      <c r="CB278" s="238"/>
      <c r="CC278" s="238"/>
      <c r="CD278" s="238"/>
      <c r="CE278" s="238"/>
      <c r="CF278" s="238"/>
      <c r="CG278" s="238"/>
      <c r="CH278" s="238"/>
      <c r="CI278" s="238"/>
      <c r="CJ278" s="238"/>
      <c r="CK278" s="238"/>
      <c r="CL278" s="238"/>
      <c r="CM278" s="238"/>
      <c r="CN278" s="238"/>
      <c r="CO278" s="238"/>
      <c r="CP278" s="238"/>
      <c r="CQ278" s="238"/>
      <c r="CR278" s="238"/>
      <c r="CS278" s="238"/>
      <c r="CT278" s="238"/>
      <c r="CU278" s="238"/>
      <c r="CV278" s="238"/>
      <c r="CW278" s="238"/>
      <c r="CX278" s="238"/>
      <c r="CY278" s="238"/>
      <c r="CZ278" s="238"/>
      <c r="DA278" s="238"/>
    </row>
    <row r="279" spans="2:105">
      <c r="B279" s="226"/>
      <c r="BP279" s="82"/>
      <c r="BQ279" s="238"/>
      <c r="BR279" s="238"/>
      <c r="BS279" s="238"/>
      <c r="BT279" s="238"/>
      <c r="BU279" s="238"/>
      <c r="BV279" s="238"/>
      <c r="BW279" s="238"/>
      <c r="BX279" s="238"/>
      <c r="BY279" s="238"/>
      <c r="BZ279" s="238"/>
      <c r="CA279" s="238"/>
      <c r="CB279" s="238"/>
      <c r="CC279" s="238"/>
      <c r="CD279" s="238"/>
      <c r="CE279" s="238"/>
      <c r="CF279" s="238"/>
      <c r="CG279" s="238"/>
      <c r="CH279" s="238"/>
      <c r="CI279" s="238"/>
      <c r="CJ279" s="238"/>
      <c r="CK279" s="238"/>
      <c r="CL279" s="238"/>
      <c r="CM279" s="238"/>
      <c r="CN279" s="238"/>
      <c r="CO279" s="238"/>
      <c r="CP279" s="238"/>
      <c r="CQ279" s="238"/>
      <c r="CR279" s="238"/>
      <c r="CS279" s="238"/>
      <c r="CT279" s="238"/>
      <c r="CU279" s="238"/>
      <c r="CV279" s="238"/>
      <c r="CW279" s="238"/>
      <c r="CX279" s="238"/>
      <c r="CY279" s="238"/>
      <c r="CZ279" s="238"/>
      <c r="DA279" s="238"/>
    </row>
    <row r="280" spans="2:105">
      <c r="B280" s="226"/>
      <c r="BP280" s="82"/>
      <c r="BQ280" s="238"/>
      <c r="BR280" s="238"/>
      <c r="BS280" s="238"/>
      <c r="BT280" s="238"/>
      <c r="BU280" s="238"/>
      <c r="BV280" s="238"/>
      <c r="BW280" s="238"/>
      <c r="BX280" s="238"/>
      <c r="BY280" s="238"/>
      <c r="BZ280" s="238"/>
      <c r="CA280" s="238"/>
      <c r="CB280" s="238"/>
      <c r="CC280" s="238"/>
      <c r="CD280" s="238"/>
      <c r="CE280" s="238"/>
      <c r="CF280" s="238"/>
      <c r="CG280" s="238"/>
      <c r="CH280" s="238"/>
      <c r="CI280" s="238"/>
      <c r="CJ280" s="238"/>
      <c r="CK280" s="238"/>
      <c r="CL280" s="238"/>
      <c r="CM280" s="238"/>
      <c r="CN280" s="238"/>
      <c r="CO280" s="238"/>
      <c r="CP280" s="238"/>
      <c r="CQ280" s="238"/>
      <c r="CR280" s="238"/>
      <c r="CS280" s="238"/>
      <c r="CT280" s="238"/>
      <c r="CU280" s="238"/>
      <c r="CV280" s="238"/>
      <c r="CW280" s="238"/>
      <c r="CX280" s="238"/>
      <c r="CY280" s="238"/>
      <c r="CZ280" s="238"/>
      <c r="DA280" s="238"/>
    </row>
    <row r="281" spans="2:105">
      <c r="B281" s="226"/>
      <c r="BP281" s="82"/>
      <c r="BQ281" s="238"/>
      <c r="BR281" s="238"/>
      <c r="BS281" s="238"/>
      <c r="BT281" s="238"/>
      <c r="BU281" s="238"/>
      <c r="BV281" s="238"/>
      <c r="BW281" s="238"/>
      <c r="BX281" s="238"/>
      <c r="BY281" s="238"/>
      <c r="BZ281" s="238"/>
      <c r="CA281" s="238"/>
      <c r="CB281" s="238"/>
      <c r="CC281" s="238"/>
      <c r="CD281" s="238"/>
      <c r="CE281" s="238"/>
      <c r="CF281" s="238"/>
      <c r="CG281" s="238"/>
      <c r="CH281" s="238"/>
      <c r="CI281" s="238"/>
      <c r="CJ281" s="238"/>
      <c r="CK281" s="238"/>
      <c r="CL281" s="238"/>
      <c r="CM281" s="238"/>
      <c r="CN281" s="238"/>
      <c r="CO281" s="238"/>
      <c r="CP281" s="238"/>
      <c r="CQ281" s="238"/>
      <c r="CR281" s="238"/>
      <c r="CS281" s="238"/>
      <c r="CT281" s="238"/>
      <c r="CU281" s="238"/>
      <c r="CV281" s="238"/>
      <c r="CW281" s="238"/>
      <c r="CX281" s="238"/>
      <c r="CY281" s="238"/>
      <c r="CZ281" s="238"/>
      <c r="DA281" s="238"/>
    </row>
    <row r="282" spans="2:105">
      <c r="B282" s="226"/>
      <c r="BP282" s="82"/>
      <c r="BQ282" s="238"/>
      <c r="BR282" s="238"/>
      <c r="BS282" s="238"/>
      <c r="BT282" s="238"/>
      <c r="BU282" s="238"/>
      <c r="BV282" s="238"/>
      <c r="BW282" s="238"/>
      <c r="BX282" s="238"/>
      <c r="BY282" s="238"/>
      <c r="BZ282" s="238"/>
      <c r="CA282" s="238"/>
      <c r="CB282" s="238"/>
      <c r="CC282" s="238"/>
      <c r="CD282" s="238"/>
      <c r="CE282" s="238"/>
      <c r="CF282" s="238"/>
      <c r="CG282" s="238"/>
      <c r="CH282" s="238"/>
      <c r="CI282" s="238"/>
      <c r="CJ282" s="238"/>
      <c r="CK282" s="238"/>
      <c r="CL282" s="238"/>
      <c r="CM282" s="238"/>
      <c r="CN282" s="238"/>
      <c r="CO282" s="238"/>
      <c r="CP282" s="238"/>
      <c r="CQ282" s="238"/>
      <c r="CR282" s="238"/>
      <c r="CS282" s="238"/>
      <c r="CT282" s="238"/>
      <c r="CU282" s="238"/>
      <c r="CV282" s="238"/>
      <c r="CW282" s="238"/>
      <c r="CX282" s="238"/>
      <c r="CY282" s="238"/>
      <c r="CZ282" s="238"/>
      <c r="DA282" s="238"/>
    </row>
    <row r="283" spans="2:105">
      <c r="B283" s="226"/>
      <c r="BP283" s="82"/>
      <c r="BQ283" s="238"/>
      <c r="BR283" s="238"/>
      <c r="BS283" s="238"/>
      <c r="BT283" s="238"/>
      <c r="BU283" s="238"/>
      <c r="BV283" s="238"/>
      <c r="BW283" s="238"/>
      <c r="BX283" s="238"/>
      <c r="BY283" s="238"/>
      <c r="BZ283" s="238"/>
      <c r="CA283" s="238"/>
      <c r="CB283" s="238"/>
      <c r="CC283" s="238"/>
      <c r="CD283" s="238"/>
      <c r="CE283" s="238"/>
      <c r="CF283" s="238"/>
      <c r="CG283" s="238"/>
      <c r="CH283" s="238"/>
      <c r="CI283" s="238"/>
      <c r="CJ283" s="238"/>
      <c r="CK283" s="238"/>
      <c r="CL283" s="238"/>
      <c r="CM283" s="238"/>
      <c r="CN283" s="238"/>
      <c r="CO283" s="238"/>
      <c r="CP283" s="238"/>
      <c r="CQ283" s="238"/>
      <c r="CR283" s="238"/>
      <c r="CS283" s="238"/>
      <c r="CT283" s="238"/>
      <c r="CU283" s="238"/>
      <c r="CV283" s="238"/>
      <c r="CW283" s="238"/>
      <c r="CX283" s="238"/>
      <c r="CY283" s="238"/>
      <c r="CZ283" s="238"/>
      <c r="DA283" s="238"/>
    </row>
    <row r="284" spans="2:105">
      <c r="B284" s="226"/>
      <c r="BP284" s="82"/>
      <c r="BQ284" s="238"/>
      <c r="BR284" s="238"/>
      <c r="BS284" s="238"/>
      <c r="BT284" s="238"/>
      <c r="BU284" s="238"/>
      <c r="BV284" s="238"/>
      <c r="BW284" s="238"/>
      <c r="BX284" s="238"/>
      <c r="BY284" s="238"/>
      <c r="BZ284" s="238"/>
      <c r="CA284" s="238"/>
      <c r="CB284" s="238"/>
      <c r="CC284" s="238"/>
      <c r="CD284" s="238"/>
      <c r="CE284" s="238"/>
      <c r="CF284" s="238"/>
      <c r="CG284" s="238"/>
      <c r="CH284" s="238"/>
      <c r="CI284" s="238"/>
      <c r="CJ284" s="238"/>
      <c r="CK284" s="238"/>
      <c r="CL284" s="238"/>
      <c r="CM284" s="238"/>
      <c r="CN284" s="238"/>
      <c r="CO284" s="238"/>
      <c r="CP284" s="238"/>
      <c r="CQ284" s="238"/>
      <c r="CR284" s="238"/>
      <c r="CS284" s="238"/>
      <c r="CT284" s="238"/>
      <c r="CU284" s="238"/>
      <c r="CV284" s="238"/>
      <c r="CW284" s="238"/>
      <c r="CX284" s="238"/>
      <c r="CY284" s="238"/>
      <c r="CZ284" s="238"/>
      <c r="DA284" s="238"/>
    </row>
    <row r="285" spans="2:105">
      <c r="B285" s="226"/>
      <c r="BP285" s="82"/>
      <c r="BQ285" s="238"/>
      <c r="BR285" s="238"/>
      <c r="BS285" s="238"/>
      <c r="BT285" s="238"/>
      <c r="BU285" s="238"/>
      <c r="BV285" s="238"/>
      <c r="BW285" s="238"/>
      <c r="BX285" s="238"/>
      <c r="BY285" s="238"/>
      <c r="BZ285" s="238"/>
      <c r="CA285" s="238"/>
      <c r="CB285" s="238"/>
      <c r="CC285" s="238"/>
      <c r="CD285" s="238"/>
      <c r="CE285" s="238"/>
      <c r="CF285" s="238"/>
      <c r="CG285" s="238"/>
      <c r="CH285" s="238"/>
      <c r="CI285" s="238"/>
      <c r="CJ285" s="238"/>
      <c r="CK285" s="238"/>
      <c r="CL285" s="238"/>
      <c r="CM285" s="238"/>
      <c r="CN285" s="238"/>
      <c r="CO285" s="238"/>
      <c r="CP285" s="238"/>
      <c r="CQ285" s="238"/>
      <c r="CR285" s="238"/>
      <c r="CS285" s="238"/>
      <c r="CT285" s="238"/>
      <c r="CU285" s="238"/>
      <c r="CV285" s="238"/>
      <c r="CW285" s="238"/>
      <c r="CX285" s="238"/>
      <c r="CY285" s="238"/>
      <c r="CZ285" s="238"/>
      <c r="DA285" s="238"/>
    </row>
    <row r="286" spans="2:105">
      <c r="B286" s="226"/>
      <c r="BP286" s="82"/>
      <c r="BQ286" s="238"/>
      <c r="BR286" s="238"/>
      <c r="BS286" s="238"/>
      <c r="BT286" s="238"/>
      <c r="BU286" s="238"/>
      <c r="BV286" s="238"/>
      <c r="BW286" s="238"/>
      <c r="BX286" s="238"/>
      <c r="BY286" s="238"/>
      <c r="BZ286" s="238"/>
      <c r="CA286" s="238"/>
      <c r="CB286" s="238"/>
      <c r="CC286" s="238"/>
      <c r="CD286" s="238"/>
      <c r="CE286" s="238"/>
      <c r="CF286" s="238"/>
      <c r="CG286" s="238"/>
      <c r="CH286" s="238"/>
      <c r="CI286" s="238"/>
      <c r="CJ286" s="238"/>
      <c r="CK286" s="238"/>
      <c r="CL286" s="238"/>
      <c r="CM286" s="238"/>
      <c r="CN286" s="238"/>
      <c r="CO286" s="238"/>
      <c r="CP286" s="238"/>
      <c r="CQ286" s="238"/>
      <c r="CR286" s="238"/>
      <c r="CS286" s="238"/>
      <c r="CT286" s="238"/>
      <c r="CU286" s="238"/>
      <c r="CV286" s="238"/>
      <c r="CW286" s="238"/>
      <c r="CX286" s="238"/>
      <c r="CY286" s="238"/>
      <c r="CZ286" s="238"/>
      <c r="DA286" s="238"/>
    </row>
    <row r="287" spans="2:105">
      <c r="B287" s="226"/>
      <c r="BP287" s="82"/>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38"/>
      <c r="CN287" s="238"/>
      <c r="CO287" s="238"/>
      <c r="CP287" s="238"/>
      <c r="CQ287" s="238"/>
      <c r="CR287" s="238"/>
      <c r="CS287" s="238"/>
      <c r="CT287" s="238"/>
      <c r="CU287" s="238"/>
      <c r="CV287" s="238"/>
      <c r="CW287" s="238"/>
      <c r="CX287" s="238"/>
      <c r="CY287" s="238"/>
      <c r="CZ287" s="238"/>
      <c r="DA287" s="238"/>
    </row>
    <row r="288" spans="2:105">
      <c r="B288" s="226"/>
      <c r="BP288" s="82"/>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row>
    <row r="289" spans="2:105">
      <c r="B289" s="226"/>
      <c r="BP289" s="82"/>
      <c r="BQ289" s="238"/>
      <c r="BR289" s="238"/>
      <c r="BS289" s="238"/>
      <c r="BT289" s="238"/>
      <c r="BU289" s="238"/>
      <c r="BV289" s="238"/>
      <c r="BW289" s="238"/>
      <c r="BX289" s="238"/>
      <c r="BY289" s="238"/>
      <c r="BZ289" s="238"/>
      <c r="CA289" s="238"/>
      <c r="CB289" s="238"/>
      <c r="CC289" s="238"/>
      <c r="CD289" s="238"/>
      <c r="CE289" s="238"/>
      <c r="CF289" s="238"/>
      <c r="CG289" s="238"/>
      <c r="CH289" s="238"/>
      <c r="CI289" s="238"/>
      <c r="CJ289" s="238"/>
      <c r="CK289" s="238"/>
      <c r="CL289" s="238"/>
      <c r="CM289" s="238"/>
      <c r="CN289" s="238"/>
      <c r="CO289" s="238"/>
      <c r="CP289" s="238"/>
      <c r="CQ289" s="238"/>
      <c r="CR289" s="238"/>
      <c r="CS289" s="238"/>
      <c r="CT289" s="238"/>
      <c r="CU289" s="238"/>
      <c r="CV289" s="238"/>
      <c r="CW289" s="238"/>
      <c r="CX289" s="238"/>
      <c r="CY289" s="238"/>
      <c r="CZ289" s="238"/>
      <c r="DA289" s="238"/>
    </row>
    <row r="290" spans="2:105">
      <c r="B290" s="226"/>
      <c r="BP290" s="82"/>
      <c r="BQ290" s="238"/>
      <c r="BR290" s="238"/>
      <c r="BS290" s="238"/>
      <c r="BT290" s="238"/>
      <c r="BU290" s="238"/>
      <c r="BV290" s="238"/>
      <c r="BW290" s="238"/>
      <c r="BX290" s="238"/>
      <c r="BY290" s="238"/>
      <c r="BZ290" s="238"/>
      <c r="CA290" s="238"/>
      <c r="CB290" s="238"/>
      <c r="CC290" s="238"/>
      <c r="CD290" s="238"/>
      <c r="CE290" s="238"/>
      <c r="CF290" s="238"/>
      <c r="CG290" s="238"/>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row>
    <row r="291" spans="2:105">
      <c r="B291" s="226"/>
      <c r="BP291" s="82"/>
      <c r="BQ291" s="238"/>
      <c r="BR291" s="238"/>
      <c r="BS291" s="238"/>
      <c r="BT291" s="238"/>
      <c r="BU291" s="238"/>
      <c r="BV291" s="238"/>
      <c r="BW291" s="238"/>
      <c r="BX291" s="238"/>
      <c r="BY291" s="238"/>
      <c r="BZ291" s="238"/>
      <c r="CA291" s="238"/>
      <c r="CB291" s="238"/>
      <c r="CC291" s="238"/>
      <c r="CD291" s="238"/>
      <c r="CE291" s="238"/>
      <c r="CF291" s="238"/>
      <c r="CG291" s="238"/>
      <c r="CH291" s="238"/>
      <c r="CI291" s="238"/>
      <c r="CJ291" s="238"/>
      <c r="CK291" s="238"/>
      <c r="CL291" s="238"/>
      <c r="CM291" s="238"/>
      <c r="CN291" s="238"/>
      <c r="CO291" s="238"/>
      <c r="CP291" s="238"/>
      <c r="CQ291" s="238"/>
      <c r="CR291" s="238"/>
      <c r="CS291" s="238"/>
      <c r="CT291" s="238"/>
      <c r="CU291" s="238"/>
      <c r="CV291" s="238"/>
      <c r="CW291" s="238"/>
      <c r="CX291" s="238"/>
      <c r="CY291" s="238"/>
      <c r="CZ291" s="238"/>
      <c r="DA291" s="238"/>
    </row>
    <row r="292" spans="2:105">
      <c r="B292" s="226"/>
      <c r="BP292" s="82"/>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row>
    <row r="293" spans="2:105">
      <c r="B293" s="226"/>
      <c r="BP293" s="82"/>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row>
    <row r="294" spans="2:105">
      <c r="B294" s="226"/>
      <c r="BP294" s="82"/>
      <c r="BQ294" s="238"/>
      <c r="BR294" s="238"/>
      <c r="BS294" s="238"/>
      <c r="BT294" s="238"/>
      <c r="BU294" s="238"/>
      <c r="BV294" s="238"/>
      <c r="BW294" s="238"/>
      <c r="BX294" s="238"/>
      <c r="BY294" s="238"/>
      <c r="BZ294" s="238"/>
      <c r="CA294" s="238"/>
      <c r="CB294" s="238"/>
      <c r="CC294" s="238"/>
      <c r="CD294" s="238"/>
      <c r="CE294" s="238"/>
      <c r="CF294" s="238"/>
      <c r="CG294" s="238"/>
      <c r="CH294" s="238"/>
      <c r="CI294" s="238"/>
      <c r="CJ294" s="238"/>
      <c r="CK294" s="238"/>
      <c r="CL294" s="238"/>
      <c r="CM294" s="238"/>
      <c r="CN294" s="238"/>
      <c r="CO294" s="238"/>
      <c r="CP294" s="238"/>
      <c r="CQ294" s="238"/>
      <c r="CR294" s="238"/>
      <c r="CS294" s="238"/>
      <c r="CT294" s="238"/>
      <c r="CU294" s="238"/>
      <c r="CV294" s="238"/>
      <c r="CW294" s="238"/>
      <c r="CX294" s="238"/>
      <c r="CY294" s="238"/>
      <c r="CZ294" s="238"/>
      <c r="DA294" s="238"/>
    </row>
    <row r="295" spans="2:105">
      <c r="B295" s="226"/>
      <c r="BP295" s="82"/>
      <c r="BQ295" s="238"/>
      <c r="BR295" s="238"/>
      <c r="BS295" s="238"/>
      <c r="BT295" s="238"/>
      <c r="BU295" s="238"/>
      <c r="BV295" s="238"/>
      <c r="BW295" s="238"/>
      <c r="BX295" s="238"/>
      <c r="BY295" s="238"/>
      <c r="BZ295" s="238"/>
      <c r="CA295" s="238"/>
      <c r="CB295" s="238"/>
      <c r="CC295" s="238"/>
      <c r="CD295" s="238"/>
      <c r="CE295" s="238"/>
      <c r="CF295" s="238"/>
      <c r="CG295" s="238"/>
      <c r="CH295" s="238"/>
      <c r="CI295" s="238"/>
      <c r="CJ295" s="238"/>
      <c r="CK295" s="238"/>
      <c r="CL295" s="238"/>
      <c r="CM295" s="238"/>
      <c r="CN295" s="238"/>
      <c r="CO295" s="238"/>
      <c r="CP295" s="238"/>
      <c r="CQ295" s="238"/>
      <c r="CR295" s="238"/>
      <c r="CS295" s="238"/>
      <c r="CT295" s="238"/>
      <c r="CU295" s="238"/>
      <c r="CV295" s="238"/>
      <c r="CW295" s="238"/>
      <c r="CX295" s="238"/>
      <c r="CY295" s="238"/>
      <c r="CZ295" s="238"/>
      <c r="DA295" s="238"/>
    </row>
    <row r="296" spans="2:105">
      <c r="B296" s="226"/>
      <c r="BP296" s="82"/>
      <c r="BQ296" s="238"/>
      <c r="BR296" s="238"/>
      <c r="BS296" s="238"/>
      <c r="BT296" s="238"/>
      <c r="BU296" s="238"/>
      <c r="BV296" s="238"/>
      <c r="BW296" s="238"/>
      <c r="BX296" s="238"/>
      <c r="BY296" s="238"/>
      <c r="BZ296" s="238"/>
      <c r="CA296" s="238"/>
      <c r="CB296" s="238"/>
      <c r="CC296" s="238"/>
      <c r="CD296" s="238"/>
      <c r="CE296" s="238"/>
      <c r="CF296" s="238"/>
      <c r="CG296" s="238"/>
      <c r="CH296" s="238"/>
      <c r="CI296" s="238"/>
      <c r="CJ296" s="238"/>
      <c r="CK296" s="238"/>
      <c r="CL296" s="238"/>
      <c r="CM296" s="238"/>
      <c r="CN296" s="238"/>
      <c r="CO296" s="238"/>
      <c r="CP296" s="238"/>
      <c r="CQ296" s="238"/>
      <c r="CR296" s="238"/>
      <c r="CS296" s="238"/>
      <c r="CT296" s="238"/>
      <c r="CU296" s="238"/>
      <c r="CV296" s="238"/>
      <c r="CW296" s="238"/>
      <c r="CX296" s="238"/>
      <c r="CY296" s="238"/>
      <c r="CZ296" s="238"/>
      <c r="DA296" s="238"/>
    </row>
    <row r="297" spans="2:105">
      <c r="B297" s="226"/>
      <c r="BP297" s="82"/>
      <c r="BQ297" s="238"/>
      <c r="BR297" s="238"/>
      <c r="BS297" s="238"/>
      <c r="BT297" s="238"/>
      <c r="BU297" s="238"/>
      <c r="BV297" s="238"/>
      <c r="BW297" s="238"/>
      <c r="BX297" s="238"/>
      <c r="BY297" s="238"/>
      <c r="BZ297" s="238"/>
      <c r="CA297" s="238"/>
      <c r="CB297" s="238"/>
      <c r="CC297" s="238"/>
      <c r="CD297" s="238"/>
      <c r="CE297" s="238"/>
      <c r="CF297" s="238"/>
      <c r="CG297" s="238"/>
      <c r="CH297" s="238"/>
      <c r="CI297" s="238"/>
      <c r="CJ297" s="238"/>
      <c r="CK297" s="238"/>
      <c r="CL297" s="238"/>
      <c r="CM297" s="238"/>
      <c r="CN297" s="238"/>
      <c r="CO297" s="238"/>
      <c r="CP297" s="238"/>
      <c r="CQ297" s="238"/>
      <c r="CR297" s="238"/>
      <c r="CS297" s="238"/>
      <c r="CT297" s="238"/>
      <c r="CU297" s="238"/>
      <c r="CV297" s="238"/>
      <c r="CW297" s="238"/>
      <c r="CX297" s="238"/>
      <c r="CY297" s="238"/>
      <c r="CZ297" s="238"/>
      <c r="DA297" s="238"/>
    </row>
    <row r="298" spans="2:105">
      <c r="B298" s="226"/>
      <c r="BP298" s="82"/>
      <c r="BQ298" s="238"/>
      <c r="BR298" s="238"/>
      <c r="BS298" s="238"/>
      <c r="BT298" s="238"/>
      <c r="BU298" s="238"/>
      <c r="BV298" s="238"/>
      <c r="BW298" s="238"/>
      <c r="BX298" s="238"/>
      <c r="BY298" s="238"/>
      <c r="BZ298" s="238"/>
      <c r="CA298" s="238"/>
      <c r="CB298" s="238"/>
      <c r="CC298" s="238"/>
      <c r="CD298" s="238"/>
      <c r="CE298" s="238"/>
      <c r="CF298" s="238"/>
      <c r="CG298" s="238"/>
      <c r="CH298" s="238"/>
      <c r="CI298" s="238"/>
      <c r="CJ298" s="238"/>
      <c r="CK298" s="238"/>
      <c r="CL298" s="238"/>
      <c r="CM298" s="238"/>
      <c r="CN298" s="238"/>
      <c r="CO298" s="238"/>
      <c r="CP298" s="238"/>
      <c r="CQ298" s="238"/>
      <c r="CR298" s="238"/>
      <c r="CS298" s="238"/>
      <c r="CT298" s="238"/>
      <c r="CU298" s="238"/>
      <c r="CV298" s="238"/>
      <c r="CW298" s="238"/>
      <c r="CX298" s="238"/>
      <c r="CY298" s="238"/>
      <c r="CZ298" s="238"/>
      <c r="DA298" s="238"/>
    </row>
    <row r="299" spans="2:105">
      <c r="B299" s="226"/>
      <c r="BP299" s="82"/>
      <c r="BQ299" s="238"/>
      <c r="BR299" s="238"/>
      <c r="BS299" s="238"/>
      <c r="BT299" s="238"/>
      <c r="BU299" s="238"/>
      <c r="BV299" s="238"/>
      <c r="BW299" s="238"/>
      <c r="BX299" s="238"/>
      <c r="BY299" s="238"/>
      <c r="BZ299" s="238"/>
      <c r="CA299" s="238"/>
      <c r="CB299" s="238"/>
      <c r="CC299" s="238"/>
      <c r="CD299" s="238"/>
      <c r="CE299" s="238"/>
      <c r="CF299" s="238"/>
      <c r="CG299" s="238"/>
      <c r="CH299" s="238"/>
      <c r="CI299" s="238"/>
      <c r="CJ299" s="238"/>
      <c r="CK299" s="238"/>
      <c r="CL299" s="238"/>
      <c r="CM299" s="238"/>
      <c r="CN299" s="238"/>
      <c r="CO299" s="238"/>
      <c r="CP299" s="238"/>
      <c r="CQ299" s="238"/>
      <c r="CR299" s="238"/>
      <c r="CS299" s="238"/>
      <c r="CT299" s="238"/>
      <c r="CU299" s="238"/>
      <c r="CV299" s="238"/>
      <c r="CW299" s="238"/>
      <c r="CX299" s="238"/>
      <c r="CY299" s="238"/>
      <c r="CZ299" s="238"/>
      <c r="DA299" s="238"/>
    </row>
    <row r="300" spans="2:105">
      <c r="B300" s="226"/>
      <c r="BP300" s="82"/>
      <c r="BQ300" s="238"/>
      <c r="BR300" s="238"/>
      <c r="BS300" s="238"/>
      <c r="BT300" s="238"/>
      <c r="BU300" s="238"/>
      <c r="BV300" s="238"/>
      <c r="BW300" s="238"/>
      <c r="BX300" s="238"/>
      <c r="BY300" s="238"/>
      <c r="BZ300" s="238"/>
      <c r="CA300" s="238"/>
      <c r="CB300" s="238"/>
      <c r="CC300" s="238"/>
      <c r="CD300" s="238"/>
      <c r="CE300" s="238"/>
      <c r="CF300" s="238"/>
      <c r="CG300" s="238"/>
      <c r="CH300" s="238"/>
      <c r="CI300" s="238"/>
      <c r="CJ300" s="238"/>
      <c r="CK300" s="238"/>
      <c r="CL300" s="238"/>
      <c r="CM300" s="238"/>
      <c r="CN300" s="238"/>
      <c r="CO300" s="238"/>
      <c r="CP300" s="238"/>
      <c r="CQ300" s="238"/>
      <c r="CR300" s="238"/>
      <c r="CS300" s="238"/>
      <c r="CT300" s="238"/>
      <c r="CU300" s="238"/>
      <c r="CV300" s="238"/>
      <c r="CW300" s="238"/>
      <c r="CX300" s="238"/>
      <c r="CY300" s="238"/>
      <c r="CZ300" s="238"/>
      <c r="DA300" s="238"/>
    </row>
    <row r="301" spans="2:105">
      <c r="B301" s="226"/>
      <c r="BP301" s="82"/>
      <c r="BQ301" s="238"/>
      <c r="BR301" s="238"/>
      <c r="BS301" s="238"/>
      <c r="BT301" s="238"/>
      <c r="BU301" s="238"/>
      <c r="BV301" s="238"/>
      <c r="BW301" s="238"/>
      <c r="BX301" s="238"/>
      <c r="BY301" s="238"/>
      <c r="BZ301" s="238"/>
      <c r="CA301" s="238"/>
      <c r="CB301" s="238"/>
      <c r="CC301" s="238"/>
      <c r="CD301" s="238"/>
      <c r="CE301" s="238"/>
      <c r="CF301" s="238"/>
      <c r="CG301" s="238"/>
      <c r="CH301" s="238"/>
      <c r="CI301" s="238"/>
      <c r="CJ301" s="238"/>
      <c r="CK301" s="238"/>
      <c r="CL301" s="238"/>
      <c r="CM301" s="238"/>
      <c r="CN301" s="238"/>
      <c r="CO301" s="238"/>
      <c r="CP301" s="238"/>
      <c r="CQ301" s="238"/>
      <c r="CR301" s="238"/>
      <c r="CS301" s="238"/>
      <c r="CT301" s="238"/>
      <c r="CU301" s="238"/>
      <c r="CV301" s="238"/>
      <c r="CW301" s="238"/>
      <c r="CX301" s="238"/>
      <c r="CY301" s="238"/>
      <c r="CZ301" s="238"/>
      <c r="DA301" s="238"/>
    </row>
    <row r="302" spans="2:105">
      <c r="B302" s="226"/>
      <c r="BP302" s="82"/>
      <c r="BQ302" s="238"/>
      <c r="BR302" s="238"/>
      <c r="BS302" s="238"/>
      <c r="BT302" s="238"/>
      <c r="BU302" s="238"/>
      <c r="BV302" s="238"/>
      <c r="BW302" s="238"/>
      <c r="BX302" s="238"/>
      <c r="BY302" s="238"/>
      <c r="BZ302" s="238"/>
      <c r="CA302" s="238"/>
      <c r="CB302" s="238"/>
      <c r="CC302" s="238"/>
      <c r="CD302" s="238"/>
      <c r="CE302" s="238"/>
      <c r="CF302" s="238"/>
      <c r="CG302" s="238"/>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row>
    <row r="303" spans="2:105">
      <c r="B303" s="226"/>
      <c r="BP303" s="82"/>
      <c r="BQ303" s="238"/>
      <c r="BR303" s="238"/>
      <c r="BS303" s="238"/>
      <c r="BT303" s="238"/>
      <c r="BU303" s="238"/>
      <c r="BV303" s="238"/>
      <c r="BW303" s="238"/>
      <c r="BX303" s="238"/>
      <c r="BY303" s="238"/>
      <c r="BZ303" s="238"/>
      <c r="CA303" s="238"/>
      <c r="CB303" s="238"/>
      <c r="CC303" s="238"/>
      <c r="CD303" s="238"/>
      <c r="CE303" s="238"/>
      <c r="CF303" s="238"/>
      <c r="CG303" s="238"/>
      <c r="CH303" s="238"/>
      <c r="CI303" s="238"/>
      <c r="CJ303" s="238"/>
      <c r="CK303" s="238"/>
      <c r="CL303" s="238"/>
      <c r="CM303" s="238"/>
      <c r="CN303" s="238"/>
      <c r="CO303" s="238"/>
      <c r="CP303" s="238"/>
      <c r="CQ303" s="238"/>
      <c r="CR303" s="238"/>
      <c r="CS303" s="238"/>
      <c r="CT303" s="238"/>
      <c r="CU303" s="238"/>
      <c r="CV303" s="238"/>
      <c r="CW303" s="238"/>
      <c r="CX303" s="238"/>
      <c r="CY303" s="238"/>
      <c r="CZ303" s="238"/>
      <c r="DA303" s="238"/>
    </row>
    <row r="304" spans="2:105">
      <c r="B304" s="226"/>
      <c r="BP304" s="82"/>
      <c r="BQ304" s="238"/>
      <c r="BR304" s="238"/>
      <c r="BS304" s="238"/>
      <c r="BT304" s="238"/>
      <c r="BU304" s="238"/>
      <c r="BV304" s="238"/>
      <c r="BW304" s="238"/>
      <c r="BX304" s="238"/>
      <c r="BY304" s="238"/>
      <c r="BZ304" s="238"/>
      <c r="CA304" s="238"/>
      <c r="CB304" s="238"/>
      <c r="CC304" s="238"/>
      <c r="CD304" s="238"/>
      <c r="CE304" s="238"/>
      <c r="CF304" s="238"/>
      <c r="CG304" s="238"/>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row>
    <row r="305" spans="2:105">
      <c r="B305" s="226"/>
      <c r="BP305" s="82"/>
      <c r="BQ305" s="238"/>
      <c r="BR305" s="238"/>
      <c r="BS305" s="238"/>
      <c r="BT305" s="238"/>
      <c r="BU305" s="238"/>
      <c r="BV305" s="238"/>
      <c r="BW305" s="238"/>
      <c r="BX305" s="238"/>
      <c r="BY305" s="238"/>
      <c r="BZ305" s="238"/>
      <c r="CA305" s="238"/>
      <c r="CB305" s="238"/>
      <c r="CC305" s="238"/>
      <c r="CD305" s="238"/>
      <c r="CE305" s="238"/>
      <c r="CF305" s="238"/>
      <c r="CG305" s="238"/>
      <c r="CH305" s="238"/>
      <c r="CI305" s="238"/>
      <c r="CJ305" s="238"/>
      <c r="CK305" s="238"/>
      <c r="CL305" s="238"/>
      <c r="CM305" s="238"/>
      <c r="CN305" s="238"/>
      <c r="CO305" s="238"/>
      <c r="CP305" s="238"/>
      <c r="CQ305" s="238"/>
      <c r="CR305" s="238"/>
      <c r="CS305" s="238"/>
      <c r="CT305" s="238"/>
      <c r="CU305" s="238"/>
      <c r="CV305" s="238"/>
      <c r="CW305" s="238"/>
      <c r="CX305" s="238"/>
      <c r="CY305" s="238"/>
      <c r="CZ305" s="238"/>
      <c r="DA305" s="238"/>
    </row>
    <row r="306" spans="2:105">
      <c r="B306" s="226"/>
      <c r="BP306" s="82"/>
      <c r="BQ306" s="238"/>
      <c r="BR306" s="238"/>
      <c r="BS306" s="238"/>
      <c r="BT306" s="238"/>
      <c r="BU306" s="238"/>
      <c r="BV306" s="238"/>
      <c r="BW306" s="238"/>
      <c r="BX306" s="238"/>
      <c r="BY306" s="238"/>
      <c r="BZ306" s="238"/>
      <c r="CA306" s="238"/>
      <c r="CB306" s="238"/>
      <c r="CC306" s="238"/>
      <c r="CD306" s="238"/>
      <c r="CE306" s="238"/>
      <c r="CF306" s="238"/>
      <c r="CG306" s="238"/>
      <c r="CH306" s="238"/>
      <c r="CI306" s="238"/>
      <c r="CJ306" s="238"/>
      <c r="CK306" s="238"/>
      <c r="CL306" s="238"/>
      <c r="CM306" s="238"/>
      <c r="CN306" s="238"/>
      <c r="CO306" s="238"/>
      <c r="CP306" s="238"/>
      <c r="CQ306" s="238"/>
      <c r="CR306" s="238"/>
      <c r="CS306" s="238"/>
      <c r="CT306" s="238"/>
      <c r="CU306" s="238"/>
      <c r="CV306" s="238"/>
      <c r="CW306" s="238"/>
      <c r="CX306" s="238"/>
      <c r="CY306" s="238"/>
      <c r="CZ306" s="238"/>
      <c r="DA306" s="238"/>
    </row>
    <row r="307" spans="2:105">
      <c r="B307" s="226"/>
      <c r="BP307" s="82"/>
      <c r="BQ307" s="238"/>
      <c r="BR307" s="238"/>
      <c r="BS307" s="238"/>
      <c r="BT307" s="238"/>
      <c r="BU307" s="238"/>
      <c r="BV307" s="238"/>
      <c r="BW307" s="238"/>
      <c r="BX307" s="238"/>
      <c r="BY307" s="238"/>
      <c r="BZ307" s="238"/>
      <c r="CA307" s="238"/>
      <c r="CB307" s="238"/>
      <c r="CC307" s="238"/>
      <c r="CD307" s="238"/>
      <c r="CE307" s="238"/>
      <c r="CF307" s="238"/>
      <c r="CG307" s="238"/>
      <c r="CH307" s="238"/>
      <c r="CI307" s="238"/>
      <c r="CJ307" s="238"/>
      <c r="CK307" s="238"/>
      <c r="CL307" s="238"/>
      <c r="CM307" s="238"/>
      <c r="CN307" s="238"/>
      <c r="CO307" s="238"/>
      <c r="CP307" s="238"/>
      <c r="CQ307" s="238"/>
      <c r="CR307" s="238"/>
      <c r="CS307" s="238"/>
      <c r="CT307" s="238"/>
      <c r="CU307" s="238"/>
      <c r="CV307" s="238"/>
      <c r="CW307" s="238"/>
      <c r="CX307" s="238"/>
      <c r="CY307" s="238"/>
      <c r="CZ307" s="238"/>
      <c r="DA307" s="238"/>
    </row>
    <row r="308" spans="2:105">
      <c r="B308" s="226"/>
      <c r="BP308" s="82"/>
      <c r="BQ308" s="238"/>
      <c r="BR308" s="238"/>
      <c r="BS308" s="238"/>
      <c r="BT308" s="238"/>
      <c r="BU308" s="238"/>
      <c r="BV308" s="238"/>
      <c r="BW308" s="238"/>
      <c r="BX308" s="238"/>
      <c r="BY308" s="238"/>
      <c r="BZ308" s="238"/>
      <c r="CA308" s="238"/>
      <c r="CB308" s="238"/>
      <c r="CC308" s="238"/>
      <c r="CD308" s="238"/>
      <c r="CE308" s="238"/>
      <c r="CF308" s="238"/>
      <c r="CG308" s="238"/>
      <c r="CH308" s="238"/>
      <c r="CI308" s="238"/>
      <c r="CJ308" s="238"/>
      <c r="CK308" s="238"/>
      <c r="CL308" s="238"/>
      <c r="CM308" s="238"/>
      <c r="CN308" s="238"/>
      <c r="CO308" s="238"/>
      <c r="CP308" s="238"/>
      <c r="CQ308" s="238"/>
      <c r="CR308" s="238"/>
      <c r="CS308" s="238"/>
      <c r="CT308" s="238"/>
      <c r="CU308" s="238"/>
      <c r="CV308" s="238"/>
      <c r="CW308" s="238"/>
      <c r="CX308" s="238"/>
      <c r="CY308" s="238"/>
      <c r="CZ308" s="238"/>
      <c r="DA308" s="238"/>
    </row>
    <row r="309" spans="2:105">
      <c r="B309" s="226"/>
      <c r="BP309" s="82"/>
      <c r="BQ309" s="238"/>
      <c r="BR309" s="238"/>
      <c r="BS309" s="238"/>
      <c r="BT309" s="238"/>
      <c r="BU309" s="238"/>
      <c r="BV309" s="238"/>
      <c r="BW309" s="238"/>
      <c r="BX309" s="238"/>
      <c r="BY309" s="238"/>
      <c r="BZ309" s="238"/>
      <c r="CA309" s="238"/>
      <c r="CB309" s="238"/>
      <c r="CC309" s="238"/>
      <c r="CD309" s="238"/>
      <c r="CE309" s="238"/>
      <c r="CF309" s="238"/>
      <c r="CG309" s="238"/>
      <c r="CH309" s="238"/>
      <c r="CI309" s="238"/>
      <c r="CJ309" s="238"/>
      <c r="CK309" s="238"/>
      <c r="CL309" s="238"/>
      <c r="CM309" s="238"/>
      <c r="CN309" s="238"/>
      <c r="CO309" s="238"/>
      <c r="CP309" s="238"/>
      <c r="CQ309" s="238"/>
      <c r="CR309" s="238"/>
      <c r="CS309" s="238"/>
      <c r="CT309" s="238"/>
      <c r="CU309" s="238"/>
      <c r="CV309" s="238"/>
      <c r="CW309" s="238"/>
      <c r="CX309" s="238"/>
      <c r="CY309" s="238"/>
      <c r="CZ309" s="238"/>
      <c r="DA309" s="238"/>
    </row>
    <row r="310" spans="2:105">
      <c r="B310" s="226"/>
      <c r="BP310" s="82"/>
      <c r="BQ310" s="238"/>
      <c r="BR310" s="238"/>
      <c r="BS310" s="238"/>
      <c r="BT310" s="238"/>
      <c r="BU310" s="238"/>
      <c r="BV310" s="238"/>
      <c r="BW310" s="238"/>
      <c r="BX310" s="238"/>
      <c r="BY310" s="238"/>
      <c r="BZ310" s="238"/>
      <c r="CA310" s="238"/>
      <c r="CB310" s="238"/>
      <c r="CC310" s="238"/>
      <c r="CD310" s="238"/>
      <c r="CE310" s="238"/>
      <c r="CF310" s="238"/>
      <c r="CG310" s="238"/>
      <c r="CH310" s="238"/>
      <c r="CI310" s="238"/>
      <c r="CJ310" s="238"/>
      <c r="CK310" s="238"/>
      <c r="CL310" s="238"/>
      <c r="CM310" s="238"/>
      <c r="CN310" s="238"/>
      <c r="CO310" s="238"/>
      <c r="CP310" s="238"/>
      <c r="CQ310" s="238"/>
      <c r="CR310" s="238"/>
      <c r="CS310" s="238"/>
      <c r="CT310" s="238"/>
      <c r="CU310" s="238"/>
      <c r="CV310" s="238"/>
      <c r="CW310" s="238"/>
      <c r="CX310" s="238"/>
      <c r="CY310" s="238"/>
      <c r="CZ310" s="238"/>
      <c r="DA310" s="238"/>
    </row>
    <row r="311" spans="2:105">
      <c r="B311" s="226"/>
      <c r="BP311" s="82"/>
      <c r="BQ311" s="238"/>
      <c r="BR311" s="238"/>
      <c r="BS311" s="238"/>
      <c r="BT311" s="238"/>
      <c r="BU311" s="238"/>
      <c r="BV311" s="238"/>
      <c r="BW311" s="238"/>
      <c r="BX311" s="238"/>
      <c r="BY311" s="238"/>
      <c r="BZ311" s="238"/>
      <c r="CA311" s="238"/>
      <c r="CB311" s="238"/>
      <c r="CC311" s="238"/>
      <c r="CD311" s="238"/>
      <c r="CE311" s="238"/>
      <c r="CF311" s="238"/>
      <c r="CG311" s="238"/>
      <c r="CH311" s="238"/>
      <c r="CI311" s="238"/>
      <c r="CJ311" s="238"/>
      <c r="CK311" s="238"/>
      <c r="CL311" s="238"/>
      <c r="CM311" s="238"/>
      <c r="CN311" s="238"/>
      <c r="CO311" s="238"/>
      <c r="CP311" s="238"/>
      <c r="CQ311" s="238"/>
      <c r="CR311" s="238"/>
      <c r="CS311" s="238"/>
      <c r="CT311" s="238"/>
      <c r="CU311" s="238"/>
      <c r="CV311" s="238"/>
      <c r="CW311" s="238"/>
      <c r="CX311" s="238"/>
      <c r="CY311" s="238"/>
      <c r="CZ311" s="238"/>
      <c r="DA311" s="238"/>
    </row>
    <row r="312" spans="2:105">
      <c r="B312" s="226"/>
      <c r="BP312" s="82"/>
      <c r="BQ312" s="238"/>
      <c r="BR312" s="238"/>
      <c r="BS312" s="238"/>
      <c r="BT312" s="238"/>
      <c r="BU312" s="238"/>
      <c r="BV312" s="238"/>
      <c r="BW312" s="238"/>
      <c r="BX312" s="238"/>
      <c r="BY312" s="238"/>
      <c r="BZ312" s="238"/>
      <c r="CA312" s="238"/>
      <c r="CB312" s="238"/>
      <c r="CC312" s="238"/>
      <c r="CD312" s="238"/>
      <c r="CE312" s="238"/>
      <c r="CF312" s="238"/>
      <c r="CG312" s="238"/>
      <c r="CH312" s="238"/>
      <c r="CI312" s="238"/>
      <c r="CJ312" s="238"/>
      <c r="CK312" s="238"/>
      <c r="CL312" s="238"/>
      <c r="CM312" s="238"/>
      <c r="CN312" s="238"/>
      <c r="CO312" s="238"/>
      <c r="CP312" s="238"/>
      <c r="CQ312" s="238"/>
      <c r="CR312" s="238"/>
      <c r="CS312" s="238"/>
      <c r="CT312" s="238"/>
      <c r="CU312" s="238"/>
      <c r="CV312" s="238"/>
      <c r="CW312" s="238"/>
      <c r="CX312" s="238"/>
      <c r="CY312" s="238"/>
      <c r="CZ312" s="238"/>
      <c r="DA312" s="238"/>
    </row>
    <row r="313" spans="2:105">
      <c r="B313" s="226"/>
      <c r="BP313" s="82"/>
      <c r="BQ313" s="238"/>
      <c r="BR313" s="238"/>
      <c r="BS313" s="238"/>
      <c r="BT313" s="238"/>
      <c r="BU313" s="238"/>
      <c r="BV313" s="238"/>
      <c r="BW313" s="238"/>
      <c r="BX313" s="238"/>
      <c r="BY313" s="238"/>
      <c r="BZ313" s="238"/>
      <c r="CA313" s="238"/>
      <c r="CB313" s="238"/>
      <c r="CC313" s="238"/>
      <c r="CD313" s="238"/>
      <c r="CE313" s="238"/>
      <c r="CF313" s="238"/>
      <c r="CG313" s="238"/>
      <c r="CH313" s="238"/>
      <c r="CI313" s="238"/>
      <c r="CJ313" s="238"/>
      <c r="CK313" s="238"/>
      <c r="CL313" s="238"/>
      <c r="CM313" s="238"/>
      <c r="CN313" s="238"/>
      <c r="CO313" s="238"/>
      <c r="CP313" s="238"/>
      <c r="CQ313" s="238"/>
      <c r="CR313" s="238"/>
      <c r="CS313" s="238"/>
      <c r="CT313" s="238"/>
      <c r="CU313" s="238"/>
      <c r="CV313" s="238"/>
      <c r="CW313" s="238"/>
      <c r="CX313" s="238"/>
      <c r="CY313" s="238"/>
      <c r="CZ313" s="238"/>
      <c r="DA313" s="238"/>
    </row>
    <row r="314" spans="2:105">
      <c r="B314" s="226"/>
      <c r="BP314" s="82"/>
      <c r="BQ314" s="238"/>
      <c r="BR314" s="238"/>
      <c r="BS314" s="238"/>
      <c r="BT314" s="238"/>
      <c r="BU314" s="238"/>
      <c r="BV314" s="238"/>
      <c r="BW314" s="238"/>
      <c r="BX314" s="238"/>
      <c r="BY314" s="238"/>
      <c r="BZ314" s="238"/>
      <c r="CA314" s="238"/>
      <c r="CB314" s="238"/>
      <c r="CC314" s="238"/>
      <c r="CD314" s="238"/>
      <c r="CE314" s="238"/>
      <c r="CF314" s="238"/>
      <c r="CG314" s="238"/>
      <c r="CH314" s="238"/>
      <c r="CI314" s="238"/>
      <c r="CJ314" s="238"/>
      <c r="CK314" s="238"/>
      <c r="CL314" s="238"/>
      <c r="CM314" s="238"/>
      <c r="CN314" s="238"/>
      <c r="CO314" s="238"/>
      <c r="CP314" s="238"/>
      <c r="CQ314" s="238"/>
      <c r="CR314" s="238"/>
      <c r="CS314" s="238"/>
      <c r="CT314" s="238"/>
      <c r="CU314" s="238"/>
      <c r="CV314" s="238"/>
      <c r="CW314" s="238"/>
      <c r="CX314" s="238"/>
      <c r="CY314" s="238"/>
      <c r="CZ314" s="238"/>
      <c r="DA314" s="238"/>
    </row>
    <row r="315" spans="2:105">
      <c r="B315" s="226"/>
      <c r="BP315" s="82"/>
      <c r="BQ315" s="238"/>
      <c r="BR315" s="238"/>
      <c r="BS315" s="238"/>
      <c r="BT315" s="238"/>
      <c r="BU315" s="238"/>
      <c r="BV315" s="238"/>
      <c r="BW315" s="238"/>
      <c r="BX315" s="238"/>
      <c r="BY315" s="238"/>
      <c r="BZ315" s="238"/>
      <c r="CA315" s="238"/>
      <c r="CB315" s="238"/>
      <c r="CC315" s="238"/>
      <c r="CD315" s="238"/>
      <c r="CE315" s="238"/>
      <c r="CF315" s="238"/>
      <c r="CG315" s="238"/>
      <c r="CH315" s="238"/>
      <c r="CI315" s="238"/>
      <c r="CJ315" s="238"/>
      <c r="CK315" s="238"/>
      <c r="CL315" s="238"/>
      <c r="CM315" s="238"/>
      <c r="CN315" s="238"/>
      <c r="CO315" s="238"/>
      <c r="CP315" s="238"/>
      <c r="CQ315" s="238"/>
      <c r="CR315" s="238"/>
      <c r="CS315" s="238"/>
      <c r="CT315" s="238"/>
      <c r="CU315" s="238"/>
      <c r="CV315" s="238"/>
      <c r="CW315" s="238"/>
      <c r="CX315" s="238"/>
      <c r="CY315" s="238"/>
      <c r="CZ315" s="238"/>
      <c r="DA315" s="238"/>
    </row>
    <row r="316" spans="2:105">
      <c r="B316" s="226"/>
      <c r="BP316" s="82"/>
      <c r="BQ316" s="238"/>
      <c r="BR316" s="238"/>
      <c r="BS316" s="238"/>
      <c r="BT316" s="238"/>
      <c r="BU316" s="238"/>
      <c r="BV316" s="238"/>
      <c r="BW316" s="238"/>
      <c r="BX316" s="238"/>
      <c r="BY316" s="238"/>
      <c r="BZ316" s="238"/>
      <c r="CA316" s="238"/>
      <c r="CB316" s="238"/>
      <c r="CC316" s="238"/>
      <c r="CD316" s="238"/>
      <c r="CE316" s="238"/>
      <c r="CF316" s="238"/>
      <c r="CG316" s="238"/>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row>
    <row r="317" spans="2:105">
      <c r="B317" s="226"/>
      <c r="BP317" s="82"/>
      <c r="BQ317" s="238"/>
      <c r="BR317" s="238"/>
      <c r="BS317" s="238"/>
      <c r="BT317" s="238"/>
      <c r="BU317" s="238"/>
      <c r="BV317" s="238"/>
      <c r="BW317" s="238"/>
      <c r="BX317" s="238"/>
      <c r="BY317" s="238"/>
      <c r="BZ317" s="238"/>
      <c r="CA317" s="238"/>
      <c r="CB317" s="238"/>
      <c r="CC317" s="238"/>
      <c r="CD317" s="238"/>
      <c r="CE317" s="238"/>
      <c r="CF317" s="238"/>
      <c r="CG317" s="238"/>
      <c r="CH317" s="238"/>
      <c r="CI317" s="238"/>
      <c r="CJ317" s="238"/>
      <c r="CK317" s="238"/>
      <c r="CL317" s="238"/>
      <c r="CM317" s="238"/>
      <c r="CN317" s="238"/>
      <c r="CO317" s="238"/>
      <c r="CP317" s="238"/>
      <c r="CQ317" s="238"/>
      <c r="CR317" s="238"/>
      <c r="CS317" s="238"/>
      <c r="CT317" s="238"/>
      <c r="CU317" s="238"/>
      <c r="CV317" s="238"/>
      <c r="CW317" s="238"/>
      <c r="CX317" s="238"/>
      <c r="CY317" s="238"/>
      <c r="CZ317" s="238"/>
      <c r="DA317" s="238"/>
    </row>
    <row r="318" spans="2:105">
      <c r="B318" s="226"/>
      <c r="BP318" s="82"/>
      <c r="BQ318" s="238"/>
      <c r="BR318" s="238"/>
      <c r="BS318" s="238"/>
      <c r="BT318" s="238"/>
      <c r="BU318" s="238"/>
      <c r="BV318" s="238"/>
      <c r="BW318" s="238"/>
      <c r="BX318" s="238"/>
      <c r="BY318" s="238"/>
      <c r="BZ318" s="238"/>
      <c r="CA318" s="238"/>
      <c r="CB318" s="238"/>
      <c r="CC318" s="238"/>
      <c r="CD318" s="238"/>
      <c r="CE318" s="238"/>
      <c r="CF318" s="238"/>
      <c r="CG318" s="238"/>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row>
    <row r="319" spans="2:105">
      <c r="B319" s="226"/>
      <c r="BP319" s="82"/>
      <c r="BQ319" s="238"/>
      <c r="BR319" s="238"/>
      <c r="BS319" s="238"/>
      <c r="BT319" s="238"/>
      <c r="BU319" s="238"/>
      <c r="BV319" s="238"/>
      <c r="BW319" s="238"/>
      <c r="BX319" s="238"/>
      <c r="BY319" s="238"/>
      <c r="BZ319" s="238"/>
      <c r="CA319" s="238"/>
      <c r="CB319" s="238"/>
      <c r="CC319" s="238"/>
      <c r="CD319" s="238"/>
      <c r="CE319" s="238"/>
      <c r="CF319" s="238"/>
      <c r="CG319" s="238"/>
      <c r="CH319" s="238"/>
      <c r="CI319" s="238"/>
      <c r="CJ319" s="238"/>
      <c r="CK319" s="238"/>
      <c r="CL319" s="238"/>
      <c r="CM319" s="238"/>
      <c r="CN319" s="238"/>
      <c r="CO319" s="238"/>
      <c r="CP319" s="238"/>
      <c r="CQ319" s="238"/>
      <c r="CR319" s="238"/>
      <c r="CS319" s="238"/>
      <c r="CT319" s="238"/>
      <c r="CU319" s="238"/>
      <c r="CV319" s="238"/>
      <c r="CW319" s="238"/>
      <c r="CX319" s="238"/>
      <c r="CY319" s="238"/>
      <c r="CZ319" s="238"/>
      <c r="DA319" s="238"/>
    </row>
    <row r="320" spans="2:105">
      <c r="B320" s="226"/>
      <c r="BP320" s="82"/>
      <c r="BQ320" s="238"/>
      <c r="BR320" s="238"/>
      <c r="BS320" s="238"/>
      <c r="BT320" s="238"/>
      <c r="BU320" s="238"/>
      <c r="BV320" s="238"/>
      <c r="BW320" s="238"/>
      <c r="BX320" s="238"/>
      <c r="BY320" s="238"/>
      <c r="BZ320" s="238"/>
      <c r="CA320" s="238"/>
      <c r="CB320" s="238"/>
      <c r="CC320" s="238"/>
      <c r="CD320" s="238"/>
      <c r="CE320" s="238"/>
      <c r="CF320" s="238"/>
      <c r="CG320" s="238"/>
      <c r="CH320" s="238"/>
      <c r="CI320" s="238"/>
      <c r="CJ320" s="238"/>
      <c r="CK320" s="238"/>
      <c r="CL320" s="238"/>
      <c r="CM320" s="238"/>
      <c r="CN320" s="238"/>
      <c r="CO320" s="238"/>
      <c r="CP320" s="238"/>
      <c r="CQ320" s="238"/>
      <c r="CR320" s="238"/>
      <c r="CS320" s="238"/>
      <c r="CT320" s="238"/>
      <c r="CU320" s="238"/>
      <c r="CV320" s="238"/>
      <c r="CW320" s="238"/>
      <c r="CX320" s="238"/>
      <c r="CY320" s="238"/>
      <c r="CZ320" s="238"/>
      <c r="DA320" s="238"/>
    </row>
    <row r="321" spans="2:105">
      <c r="B321" s="226"/>
      <c r="BP321" s="82"/>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38"/>
      <c r="CN321" s="238"/>
      <c r="CO321" s="238"/>
      <c r="CP321" s="238"/>
      <c r="CQ321" s="238"/>
      <c r="CR321" s="238"/>
      <c r="CS321" s="238"/>
      <c r="CT321" s="238"/>
      <c r="CU321" s="238"/>
      <c r="CV321" s="238"/>
      <c r="CW321" s="238"/>
      <c r="CX321" s="238"/>
      <c r="CY321" s="238"/>
      <c r="CZ321" s="238"/>
      <c r="DA321" s="238"/>
    </row>
    <row r="322" spans="2:105">
      <c r="B322" s="226"/>
      <c r="BP322" s="82"/>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row>
    <row r="323" spans="2:105">
      <c r="B323" s="226"/>
      <c r="BP323" s="82"/>
      <c r="BQ323" s="238"/>
      <c r="BR323" s="238"/>
      <c r="BS323" s="238"/>
      <c r="BT323" s="238"/>
      <c r="BU323" s="238"/>
      <c r="BV323" s="238"/>
      <c r="BW323" s="238"/>
      <c r="BX323" s="238"/>
      <c r="BY323" s="238"/>
      <c r="BZ323" s="238"/>
      <c r="CA323" s="238"/>
      <c r="CB323" s="238"/>
      <c r="CC323" s="238"/>
      <c r="CD323" s="238"/>
      <c r="CE323" s="238"/>
      <c r="CF323" s="238"/>
      <c r="CG323" s="238"/>
      <c r="CH323" s="238"/>
      <c r="CI323" s="238"/>
      <c r="CJ323" s="238"/>
      <c r="CK323" s="238"/>
      <c r="CL323" s="238"/>
      <c r="CM323" s="238"/>
      <c r="CN323" s="238"/>
      <c r="CO323" s="238"/>
      <c r="CP323" s="238"/>
      <c r="CQ323" s="238"/>
      <c r="CR323" s="238"/>
      <c r="CS323" s="238"/>
      <c r="CT323" s="238"/>
      <c r="CU323" s="238"/>
      <c r="CV323" s="238"/>
      <c r="CW323" s="238"/>
      <c r="CX323" s="238"/>
      <c r="CY323" s="238"/>
      <c r="CZ323" s="238"/>
      <c r="DA323" s="238"/>
    </row>
    <row r="324" spans="2:105">
      <c r="B324" s="226"/>
      <c r="BP324" s="82"/>
      <c r="BQ324" s="238"/>
      <c r="BR324" s="238"/>
      <c r="BS324" s="238"/>
      <c r="BT324" s="238"/>
      <c r="BU324" s="238"/>
      <c r="BV324" s="238"/>
      <c r="BW324" s="238"/>
      <c r="BX324" s="238"/>
      <c r="BY324" s="238"/>
      <c r="BZ324" s="238"/>
      <c r="CA324" s="238"/>
      <c r="CB324" s="238"/>
      <c r="CC324" s="238"/>
      <c r="CD324" s="238"/>
      <c r="CE324" s="238"/>
      <c r="CF324" s="238"/>
      <c r="CG324" s="238"/>
      <c r="CH324" s="238"/>
      <c r="CI324" s="238"/>
      <c r="CJ324" s="238"/>
      <c r="CK324" s="238"/>
      <c r="CL324" s="238"/>
      <c r="CM324" s="238"/>
      <c r="CN324" s="238"/>
      <c r="CO324" s="238"/>
      <c r="CP324" s="238"/>
      <c r="CQ324" s="238"/>
      <c r="CR324" s="238"/>
      <c r="CS324" s="238"/>
      <c r="CT324" s="238"/>
      <c r="CU324" s="238"/>
      <c r="CV324" s="238"/>
      <c r="CW324" s="238"/>
      <c r="CX324" s="238"/>
      <c r="CY324" s="238"/>
      <c r="CZ324" s="238"/>
      <c r="DA324" s="238"/>
    </row>
    <row r="325" spans="2:105">
      <c r="B325" s="226"/>
      <c r="BP325" s="82"/>
      <c r="BQ325" s="238"/>
      <c r="BR325" s="238"/>
      <c r="BS325" s="238"/>
      <c r="BT325" s="238"/>
      <c r="BU325" s="238"/>
      <c r="BV325" s="238"/>
      <c r="BW325" s="238"/>
      <c r="BX325" s="238"/>
      <c r="BY325" s="238"/>
      <c r="BZ325" s="238"/>
      <c r="CA325" s="238"/>
      <c r="CB325" s="238"/>
      <c r="CC325" s="238"/>
      <c r="CD325" s="238"/>
      <c r="CE325" s="238"/>
      <c r="CF325" s="238"/>
      <c r="CG325" s="238"/>
      <c r="CH325" s="238"/>
      <c r="CI325" s="238"/>
      <c r="CJ325" s="238"/>
      <c r="CK325" s="238"/>
      <c r="CL325" s="238"/>
      <c r="CM325" s="238"/>
      <c r="CN325" s="238"/>
      <c r="CO325" s="238"/>
      <c r="CP325" s="238"/>
      <c r="CQ325" s="238"/>
      <c r="CR325" s="238"/>
      <c r="CS325" s="238"/>
      <c r="CT325" s="238"/>
      <c r="CU325" s="238"/>
      <c r="CV325" s="238"/>
      <c r="CW325" s="238"/>
      <c r="CX325" s="238"/>
      <c r="CY325" s="238"/>
      <c r="CZ325" s="238"/>
      <c r="DA325" s="238"/>
    </row>
    <row r="326" spans="2:105">
      <c r="B326" s="226"/>
      <c r="BP326" s="82"/>
      <c r="BQ326" s="238"/>
      <c r="BR326" s="238"/>
      <c r="BS326" s="238"/>
      <c r="BT326" s="238"/>
      <c r="BU326" s="238"/>
      <c r="BV326" s="238"/>
      <c r="BW326" s="238"/>
      <c r="BX326" s="238"/>
      <c r="BY326" s="238"/>
      <c r="BZ326" s="238"/>
      <c r="CA326" s="238"/>
      <c r="CB326" s="238"/>
      <c r="CC326" s="238"/>
      <c r="CD326" s="238"/>
      <c r="CE326" s="238"/>
      <c r="CF326" s="238"/>
      <c r="CG326" s="238"/>
      <c r="CH326" s="238"/>
      <c r="CI326" s="238"/>
      <c r="CJ326" s="238"/>
      <c r="CK326" s="238"/>
      <c r="CL326" s="238"/>
      <c r="CM326" s="238"/>
      <c r="CN326" s="238"/>
      <c r="CO326" s="238"/>
      <c r="CP326" s="238"/>
      <c r="CQ326" s="238"/>
      <c r="CR326" s="238"/>
      <c r="CS326" s="238"/>
      <c r="CT326" s="238"/>
      <c r="CU326" s="238"/>
      <c r="CV326" s="238"/>
      <c r="CW326" s="238"/>
      <c r="CX326" s="238"/>
      <c r="CY326" s="238"/>
      <c r="CZ326" s="238"/>
      <c r="DA326" s="238"/>
    </row>
    <row r="327" spans="2:105">
      <c r="B327" s="226"/>
      <c r="BP327" s="82"/>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row>
    <row r="328" spans="2:105">
      <c r="B328" s="226"/>
      <c r="BP328" s="82"/>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row>
    <row r="329" spans="2:105">
      <c r="B329" s="226"/>
      <c r="BP329" s="82"/>
      <c r="BQ329" s="238"/>
      <c r="BR329" s="238"/>
      <c r="BS329" s="238"/>
      <c r="BT329" s="238"/>
      <c r="BU329" s="238"/>
      <c r="BV329" s="238"/>
      <c r="BW329" s="238"/>
      <c r="BX329" s="238"/>
      <c r="BY329" s="238"/>
      <c r="BZ329" s="238"/>
      <c r="CA329" s="238"/>
      <c r="CB329" s="238"/>
      <c r="CC329" s="238"/>
      <c r="CD329" s="238"/>
      <c r="CE329" s="238"/>
      <c r="CF329" s="238"/>
      <c r="CG329" s="238"/>
      <c r="CH329" s="238"/>
      <c r="CI329" s="238"/>
      <c r="CJ329" s="238"/>
      <c r="CK329" s="238"/>
      <c r="CL329" s="238"/>
      <c r="CM329" s="238"/>
      <c r="CN329" s="238"/>
      <c r="CO329" s="238"/>
      <c r="CP329" s="238"/>
      <c r="CQ329" s="238"/>
      <c r="CR329" s="238"/>
      <c r="CS329" s="238"/>
      <c r="CT329" s="238"/>
      <c r="CU329" s="238"/>
      <c r="CV329" s="238"/>
      <c r="CW329" s="238"/>
      <c r="CX329" s="238"/>
      <c r="CY329" s="238"/>
      <c r="CZ329" s="238"/>
      <c r="DA329" s="238"/>
    </row>
    <row r="330" spans="2:105">
      <c r="B330" s="226"/>
      <c r="BP330" s="82"/>
      <c r="BQ330" s="238"/>
      <c r="BR330" s="238"/>
      <c r="BS330" s="238"/>
      <c r="BT330" s="238"/>
      <c r="BU330" s="238"/>
      <c r="BV330" s="238"/>
      <c r="BW330" s="238"/>
      <c r="BX330" s="238"/>
      <c r="BY330" s="238"/>
      <c r="BZ330" s="238"/>
      <c r="CA330" s="238"/>
      <c r="CB330" s="238"/>
      <c r="CC330" s="238"/>
      <c r="CD330" s="238"/>
      <c r="CE330" s="238"/>
      <c r="CF330" s="238"/>
      <c r="CG330" s="238"/>
      <c r="CH330" s="238"/>
      <c r="CI330" s="238"/>
      <c r="CJ330" s="238"/>
      <c r="CK330" s="238"/>
      <c r="CL330" s="238"/>
      <c r="CM330" s="238"/>
      <c r="CN330" s="238"/>
      <c r="CO330" s="238"/>
      <c r="CP330" s="238"/>
      <c r="CQ330" s="238"/>
      <c r="CR330" s="238"/>
      <c r="CS330" s="238"/>
      <c r="CT330" s="238"/>
      <c r="CU330" s="238"/>
      <c r="CV330" s="238"/>
      <c r="CW330" s="238"/>
      <c r="CX330" s="238"/>
      <c r="CY330" s="238"/>
      <c r="CZ330" s="238"/>
      <c r="DA330" s="238"/>
    </row>
    <row r="331" spans="2:105">
      <c r="B331" s="226"/>
      <c r="BP331" s="82"/>
      <c r="BQ331" s="238"/>
      <c r="BR331" s="238"/>
      <c r="BS331" s="238"/>
      <c r="BT331" s="238"/>
      <c r="BU331" s="238"/>
      <c r="BV331" s="238"/>
      <c r="BW331" s="238"/>
      <c r="BX331" s="238"/>
      <c r="BY331" s="238"/>
      <c r="BZ331" s="238"/>
      <c r="CA331" s="238"/>
      <c r="CB331" s="238"/>
      <c r="CC331" s="238"/>
      <c r="CD331" s="238"/>
      <c r="CE331" s="238"/>
      <c r="CF331" s="238"/>
      <c r="CG331" s="238"/>
      <c r="CH331" s="238"/>
      <c r="CI331" s="238"/>
      <c r="CJ331" s="238"/>
      <c r="CK331" s="238"/>
      <c r="CL331" s="238"/>
      <c r="CM331" s="238"/>
      <c r="CN331" s="238"/>
      <c r="CO331" s="238"/>
      <c r="CP331" s="238"/>
      <c r="CQ331" s="238"/>
      <c r="CR331" s="238"/>
      <c r="CS331" s="238"/>
      <c r="CT331" s="238"/>
      <c r="CU331" s="238"/>
      <c r="CV331" s="238"/>
      <c r="CW331" s="238"/>
      <c r="CX331" s="238"/>
      <c r="CY331" s="238"/>
      <c r="CZ331" s="238"/>
      <c r="DA331" s="238"/>
    </row>
    <row r="332" spans="2:105">
      <c r="B332" s="226"/>
      <c r="BP332" s="82"/>
      <c r="BQ332" s="238"/>
      <c r="BR332" s="238"/>
      <c r="BS332" s="238"/>
      <c r="BT332" s="238"/>
      <c r="BU332" s="238"/>
      <c r="BV332" s="238"/>
      <c r="BW332" s="238"/>
      <c r="BX332" s="238"/>
      <c r="BY332" s="238"/>
      <c r="BZ332" s="238"/>
      <c r="CA332" s="238"/>
      <c r="CB332" s="238"/>
      <c r="CC332" s="238"/>
      <c r="CD332" s="238"/>
      <c r="CE332" s="238"/>
      <c r="CF332" s="238"/>
      <c r="CG332" s="238"/>
      <c r="CH332" s="238"/>
      <c r="CI332" s="238"/>
      <c r="CJ332" s="238"/>
      <c r="CK332" s="238"/>
      <c r="CL332" s="238"/>
      <c r="CM332" s="238"/>
      <c r="CN332" s="238"/>
      <c r="CO332" s="238"/>
      <c r="CP332" s="238"/>
      <c r="CQ332" s="238"/>
      <c r="CR332" s="238"/>
      <c r="CS332" s="238"/>
      <c r="CT332" s="238"/>
      <c r="CU332" s="238"/>
      <c r="CV332" s="238"/>
      <c r="CW332" s="238"/>
      <c r="CX332" s="238"/>
      <c r="CY332" s="238"/>
      <c r="CZ332" s="238"/>
      <c r="DA332" s="238"/>
    </row>
    <row r="333" spans="2:105">
      <c r="B333" s="226"/>
      <c r="BP333" s="82"/>
      <c r="BQ333" s="238"/>
      <c r="BR333" s="238"/>
      <c r="BS333" s="238"/>
      <c r="BT333" s="238"/>
      <c r="BU333" s="238"/>
      <c r="BV333" s="238"/>
      <c r="BW333" s="238"/>
      <c r="BX333" s="238"/>
      <c r="BY333" s="238"/>
      <c r="BZ333" s="238"/>
      <c r="CA333" s="238"/>
      <c r="CB333" s="238"/>
      <c r="CC333" s="238"/>
      <c r="CD333" s="238"/>
      <c r="CE333" s="238"/>
      <c r="CF333" s="238"/>
      <c r="CG333" s="238"/>
      <c r="CH333" s="238"/>
      <c r="CI333" s="238"/>
      <c r="CJ333" s="238"/>
      <c r="CK333" s="238"/>
      <c r="CL333" s="238"/>
      <c r="CM333" s="238"/>
      <c r="CN333" s="238"/>
      <c r="CO333" s="238"/>
      <c r="CP333" s="238"/>
      <c r="CQ333" s="238"/>
      <c r="CR333" s="238"/>
      <c r="CS333" s="238"/>
      <c r="CT333" s="238"/>
      <c r="CU333" s="238"/>
      <c r="CV333" s="238"/>
      <c r="CW333" s="238"/>
      <c r="CX333" s="238"/>
      <c r="CY333" s="238"/>
      <c r="CZ333" s="238"/>
      <c r="DA333" s="238"/>
    </row>
    <row r="334" spans="2:105">
      <c r="B334" s="226"/>
      <c r="BP334" s="82"/>
      <c r="BQ334" s="238"/>
      <c r="BR334" s="238"/>
      <c r="BS334" s="238"/>
      <c r="BT334" s="238"/>
      <c r="BU334" s="238"/>
      <c r="BV334" s="238"/>
      <c r="BW334" s="238"/>
      <c r="BX334" s="238"/>
      <c r="BY334" s="238"/>
      <c r="BZ334" s="238"/>
      <c r="CA334" s="238"/>
      <c r="CB334" s="238"/>
      <c r="CC334" s="238"/>
      <c r="CD334" s="238"/>
      <c r="CE334" s="238"/>
      <c r="CF334" s="238"/>
      <c r="CG334" s="238"/>
      <c r="CH334" s="238"/>
      <c r="CI334" s="238"/>
      <c r="CJ334" s="238"/>
      <c r="CK334" s="238"/>
      <c r="CL334" s="238"/>
      <c r="CM334" s="238"/>
      <c r="CN334" s="238"/>
      <c r="CO334" s="238"/>
      <c r="CP334" s="238"/>
      <c r="CQ334" s="238"/>
      <c r="CR334" s="238"/>
      <c r="CS334" s="238"/>
      <c r="CT334" s="238"/>
      <c r="CU334" s="238"/>
      <c r="CV334" s="238"/>
      <c r="CW334" s="238"/>
      <c r="CX334" s="238"/>
      <c r="CY334" s="238"/>
      <c r="CZ334" s="238"/>
      <c r="DA334" s="238"/>
    </row>
    <row r="335" spans="2:105">
      <c r="B335" s="226"/>
      <c r="BP335" s="82"/>
      <c r="BQ335" s="238"/>
      <c r="BR335" s="238"/>
      <c r="BS335" s="238"/>
      <c r="BT335" s="238"/>
      <c r="BU335" s="238"/>
      <c r="BV335" s="238"/>
      <c r="BW335" s="238"/>
      <c r="BX335" s="238"/>
      <c r="BY335" s="238"/>
      <c r="BZ335" s="238"/>
      <c r="CA335" s="238"/>
      <c r="CB335" s="238"/>
      <c r="CC335" s="238"/>
      <c r="CD335" s="238"/>
      <c r="CE335" s="238"/>
      <c r="CF335" s="238"/>
      <c r="CG335" s="238"/>
      <c r="CH335" s="238"/>
      <c r="CI335" s="238"/>
      <c r="CJ335" s="238"/>
      <c r="CK335" s="238"/>
      <c r="CL335" s="238"/>
      <c r="CM335" s="238"/>
      <c r="CN335" s="238"/>
      <c r="CO335" s="238"/>
      <c r="CP335" s="238"/>
      <c r="CQ335" s="238"/>
      <c r="CR335" s="238"/>
      <c r="CS335" s="238"/>
      <c r="CT335" s="238"/>
      <c r="CU335" s="238"/>
      <c r="CV335" s="238"/>
      <c r="CW335" s="238"/>
      <c r="CX335" s="238"/>
      <c r="CY335" s="238"/>
      <c r="CZ335" s="238"/>
      <c r="DA335" s="238"/>
    </row>
    <row r="336" spans="2:105">
      <c r="B336" s="226"/>
      <c r="BP336" s="82"/>
      <c r="BQ336" s="238"/>
      <c r="BR336" s="238"/>
      <c r="BS336" s="238"/>
      <c r="BT336" s="238"/>
      <c r="BU336" s="238"/>
      <c r="BV336" s="238"/>
      <c r="BW336" s="238"/>
      <c r="BX336" s="238"/>
      <c r="BY336" s="238"/>
      <c r="BZ336" s="238"/>
      <c r="CA336" s="238"/>
      <c r="CB336" s="238"/>
      <c r="CC336" s="238"/>
      <c r="CD336" s="238"/>
      <c r="CE336" s="238"/>
      <c r="CF336" s="238"/>
      <c r="CG336" s="238"/>
      <c r="CH336" s="238"/>
      <c r="CI336" s="238"/>
      <c r="CJ336" s="238"/>
      <c r="CK336" s="238"/>
      <c r="CL336" s="238"/>
      <c r="CM336" s="238"/>
      <c r="CN336" s="238"/>
      <c r="CO336" s="238"/>
      <c r="CP336" s="238"/>
      <c r="CQ336" s="238"/>
      <c r="CR336" s="238"/>
      <c r="CS336" s="238"/>
      <c r="CT336" s="238"/>
      <c r="CU336" s="238"/>
      <c r="CV336" s="238"/>
      <c r="CW336" s="238"/>
      <c r="CX336" s="238"/>
      <c r="CY336" s="238"/>
      <c r="CZ336" s="238"/>
      <c r="DA336" s="238"/>
    </row>
    <row r="337" spans="2:105">
      <c r="B337" s="226"/>
      <c r="BP337" s="82"/>
      <c r="BQ337" s="238"/>
      <c r="BR337" s="238"/>
      <c r="BS337" s="238"/>
      <c r="BT337" s="238"/>
      <c r="BU337" s="238"/>
      <c r="BV337" s="238"/>
      <c r="BW337" s="238"/>
      <c r="BX337" s="238"/>
      <c r="BY337" s="238"/>
      <c r="BZ337" s="238"/>
      <c r="CA337" s="238"/>
      <c r="CB337" s="238"/>
      <c r="CC337" s="238"/>
      <c r="CD337" s="238"/>
      <c r="CE337" s="238"/>
      <c r="CF337" s="238"/>
      <c r="CG337" s="238"/>
      <c r="CH337" s="238"/>
      <c r="CI337" s="238"/>
      <c r="CJ337" s="238"/>
      <c r="CK337" s="238"/>
      <c r="CL337" s="238"/>
      <c r="CM337" s="238"/>
      <c r="CN337" s="238"/>
      <c r="CO337" s="238"/>
      <c r="CP337" s="238"/>
      <c r="CQ337" s="238"/>
      <c r="CR337" s="238"/>
      <c r="CS337" s="238"/>
      <c r="CT337" s="238"/>
      <c r="CU337" s="238"/>
      <c r="CV337" s="238"/>
      <c r="CW337" s="238"/>
      <c r="CX337" s="238"/>
      <c r="CY337" s="238"/>
      <c r="CZ337" s="238"/>
      <c r="DA337" s="238"/>
    </row>
    <row r="338" spans="2:105">
      <c r="B338" s="226"/>
      <c r="BP338" s="82"/>
      <c r="BQ338" s="238"/>
      <c r="BR338" s="238"/>
      <c r="BS338" s="238"/>
      <c r="BT338" s="238"/>
      <c r="BU338" s="238"/>
      <c r="BV338" s="238"/>
      <c r="BW338" s="238"/>
      <c r="BX338" s="238"/>
      <c r="BY338" s="238"/>
      <c r="BZ338" s="238"/>
      <c r="CA338" s="238"/>
      <c r="CB338" s="238"/>
      <c r="CC338" s="238"/>
      <c r="CD338" s="238"/>
      <c r="CE338" s="238"/>
      <c r="CF338" s="238"/>
      <c r="CG338" s="238"/>
      <c r="CH338" s="238"/>
      <c r="CI338" s="238"/>
      <c r="CJ338" s="238"/>
      <c r="CK338" s="238"/>
      <c r="CL338" s="238"/>
      <c r="CM338" s="238"/>
      <c r="CN338" s="238"/>
      <c r="CO338" s="238"/>
      <c r="CP338" s="238"/>
      <c r="CQ338" s="238"/>
      <c r="CR338" s="238"/>
      <c r="CS338" s="238"/>
      <c r="CT338" s="238"/>
      <c r="CU338" s="238"/>
      <c r="CV338" s="238"/>
      <c r="CW338" s="238"/>
      <c r="CX338" s="238"/>
      <c r="CY338" s="238"/>
      <c r="CZ338" s="238"/>
      <c r="DA338" s="238"/>
    </row>
    <row r="339" spans="2:105">
      <c r="B339" s="226"/>
      <c r="BP339" s="82"/>
      <c r="BQ339" s="238"/>
      <c r="BR339" s="238"/>
      <c r="BS339" s="238"/>
      <c r="BT339" s="238"/>
      <c r="BU339" s="238"/>
      <c r="BV339" s="238"/>
      <c r="BW339" s="238"/>
      <c r="BX339" s="238"/>
      <c r="BY339" s="238"/>
      <c r="BZ339" s="238"/>
      <c r="CA339" s="238"/>
      <c r="CB339" s="238"/>
      <c r="CC339" s="238"/>
      <c r="CD339" s="238"/>
      <c r="CE339" s="238"/>
      <c r="CF339" s="238"/>
      <c r="CG339" s="238"/>
      <c r="CH339" s="238"/>
      <c r="CI339" s="238"/>
      <c r="CJ339" s="238"/>
      <c r="CK339" s="238"/>
      <c r="CL339" s="238"/>
      <c r="CM339" s="238"/>
      <c r="CN339" s="238"/>
      <c r="CO339" s="238"/>
      <c r="CP339" s="238"/>
      <c r="CQ339" s="238"/>
      <c r="CR339" s="238"/>
      <c r="CS339" s="238"/>
      <c r="CT339" s="238"/>
      <c r="CU339" s="238"/>
      <c r="CV339" s="238"/>
      <c r="CW339" s="238"/>
      <c r="CX339" s="238"/>
      <c r="CY339" s="238"/>
      <c r="CZ339" s="238"/>
      <c r="DA339" s="238"/>
    </row>
    <row r="340" spans="2:105">
      <c r="B340" s="226"/>
      <c r="BP340" s="82"/>
      <c r="BQ340" s="238"/>
      <c r="BR340" s="238"/>
      <c r="BS340" s="238"/>
      <c r="BT340" s="238"/>
      <c r="BU340" s="238"/>
      <c r="BV340" s="238"/>
      <c r="BW340" s="238"/>
      <c r="BX340" s="238"/>
      <c r="BY340" s="238"/>
      <c r="BZ340" s="238"/>
      <c r="CA340" s="238"/>
      <c r="CB340" s="238"/>
      <c r="CC340" s="238"/>
      <c r="CD340" s="238"/>
      <c r="CE340" s="238"/>
      <c r="CF340" s="238"/>
      <c r="CG340" s="238"/>
      <c r="CH340" s="238"/>
      <c r="CI340" s="238"/>
      <c r="CJ340" s="238"/>
      <c r="CK340" s="238"/>
      <c r="CL340" s="238"/>
      <c r="CM340" s="238"/>
      <c r="CN340" s="238"/>
      <c r="CO340" s="238"/>
      <c r="CP340" s="238"/>
      <c r="CQ340" s="238"/>
      <c r="CR340" s="238"/>
      <c r="CS340" s="238"/>
      <c r="CT340" s="238"/>
      <c r="CU340" s="238"/>
      <c r="CV340" s="238"/>
      <c r="CW340" s="238"/>
      <c r="CX340" s="238"/>
      <c r="CY340" s="238"/>
      <c r="CZ340" s="238"/>
      <c r="DA340" s="238"/>
    </row>
    <row r="341" spans="2:105">
      <c r="B341" s="226"/>
      <c r="BP341" s="82"/>
      <c r="BQ341" s="238"/>
      <c r="BR341" s="238"/>
      <c r="BS341" s="238"/>
      <c r="BT341" s="238"/>
      <c r="BU341" s="238"/>
      <c r="BV341" s="238"/>
      <c r="BW341" s="238"/>
      <c r="BX341" s="238"/>
      <c r="BY341" s="238"/>
      <c r="BZ341" s="238"/>
      <c r="CA341" s="238"/>
      <c r="CB341" s="238"/>
      <c r="CC341" s="238"/>
      <c r="CD341" s="238"/>
      <c r="CE341" s="238"/>
      <c r="CF341" s="238"/>
      <c r="CG341" s="238"/>
      <c r="CH341" s="238"/>
      <c r="CI341" s="238"/>
      <c r="CJ341" s="238"/>
      <c r="CK341" s="238"/>
      <c r="CL341" s="238"/>
      <c r="CM341" s="238"/>
      <c r="CN341" s="238"/>
      <c r="CO341" s="238"/>
      <c r="CP341" s="238"/>
      <c r="CQ341" s="238"/>
      <c r="CR341" s="238"/>
      <c r="CS341" s="238"/>
      <c r="CT341" s="238"/>
      <c r="CU341" s="238"/>
      <c r="CV341" s="238"/>
      <c r="CW341" s="238"/>
      <c r="CX341" s="238"/>
      <c r="CY341" s="238"/>
      <c r="CZ341" s="238"/>
      <c r="DA341" s="238"/>
    </row>
    <row r="342" spans="2:105">
      <c r="B342" s="226"/>
      <c r="BP342" s="82"/>
      <c r="BQ342" s="238"/>
      <c r="BR342" s="238"/>
      <c r="BS342" s="238"/>
      <c r="BT342" s="238"/>
      <c r="BU342" s="238"/>
      <c r="BV342" s="238"/>
      <c r="BW342" s="238"/>
      <c r="BX342" s="238"/>
      <c r="BY342" s="238"/>
      <c r="BZ342" s="238"/>
      <c r="CA342" s="238"/>
      <c r="CB342" s="238"/>
      <c r="CC342" s="238"/>
      <c r="CD342" s="238"/>
      <c r="CE342" s="238"/>
      <c r="CF342" s="238"/>
      <c r="CG342" s="238"/>
      <c r="CH342" s="238"/>
      <c r="CI342" s="238"/>
      <c r="CJ342" s="238"/>
      <c r="CK342" s="238"/>
      <c r="CL342" s="238"/>
      <c r="CM342" s="238"/>
      <c r="CN342" s="238"/>
      <c r="CO342" s="238"/>
      <c r="CP342" s="238"/>
      <c r="CQ342" s="238"/>
      <c r="CR342" s="238"/>
      <c r="CS342" s="238"/>
      <c r="CT342" s="238"/>
      <c r="CU342" s="238"/>
      <c r="CV342" s="238"/>
      <c r="CW342" s="238"/>
      <c r="CX342" s="238"/>
      <c r="CY342" s="238"/>
      <c r="CZ342" s="238"/>
      <c r="DA342" s="238"/>
    </row>
    <row r="343" spans="2:105">
      <c r="B343" s="226"/>
      <c r="BP343" s="82"/>
      <c r="BQ343" s="238"/>
      <c r="BR343" s="238"/>
      <c r="BS343" s="238"/>
      <c r="BT343" s="238"/>
      <c r="BU343" s="238"/>
      <c r="BV343" s="238"/>
      <c r="BW343" s="238"/>
      <c r="BX343" s="238"/>
      <c r="BY343" s="238"/>
      <c r="BZ343" s="238"/>
      <c r="CA343" s="238"/>
      <c r="CB343" s="238"/>
      <c r="CC343" s="238"/>
      <c r="CD343" s="238"/>
      <c r="CE343" s="238"/>
      <c r="CF343" s="238"/>
      <c r="CG343" s="238"/>
      <c r="CH343" s="238"/>
      <c r="CI343" s="238"/>
      <c r="CJ343" s="238"/>
      <c r="CK343" s="238"/>
      <c r="CL343" s="238"/>
      <c r="CM343" s="238"/>
      <c r="CN343" s="238"/>
      <c r="CO343" s="238"/>
      <c r="CP343" s="238"/>
      <c r="CQ343" s="238"/>
      <c r="CR343" s="238"/>
      <c r="CS343" s="238"/>
      <c r="CT343" s="238"/>
      <c r="CU343" s="238"/>
      <c r="CV343" s="238"/>
      <c r="CW343" s="238"/>
      <c r="CX343" s="238"/>
      <c r="CY343" s="238"/>
      <c r="CZ343" s="238"/>
      <c r="DA343" s="238"/>
    </row>
    <row r="344" spans="2:105">
      <c r="B344" s="226"/>
      <c r="BP344" s="82"/>
      <c r="BQ344" s="238"/>
      <c r="BR344" s="238"/>
      <c r="BS344" s="238"/>
      <c r="BT344" s="238"/>
      <c r="BU344" s="238"/>
      <c r="BV344" s="238"/>
      <c r="BW344" s="238"/>
      <c r="BX344" s="238"/>
      <c r="BY344" s="238"/>
      <c r="BZ344" s="238"/>
      <c r="CA344" s="238"/>
      <c r="CB344" s="238"/>
      <c r="CC344" s="238"/>
      <c r="CD344" s="238"/>
      <c r="CE344" s="238"/>
      <c r="CF344" s="238"/>
      <c r="CG344" s="238"/>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row>
    <row r="345" spans="2:105">
      <c r="B345" s="226"/>
      <c r="BP345" s="82"/>
      <c r="BQ345" s="238"/>
      <c r="BR345" s="238"/>
      <c r="BS345" s="238"/>
      <c r="BT345" s="238"/>
      <c r="BU345" s="238"/>
      <c r="BV345" s="238"/>
      <c r="BW345" s="238"/>
      <c r="BX345" s="238"/>
      <c r="BY345" s="238"/>
      <c r="BZ345" s="238"/>
      <c r="CA345" s="238"/>
      <c r="CB345" s="238"/>
      <c r="CC345" s="238"/>
      <c r="CD345" s="238"/>
      <c r="CE345" s="238"/>
      <c r="CF345" s="238"/>
      <c r="CG345" s="238"/>
      <c r="CH345" s="238"/>
      <c r="CI345" s="238"/>
      <c r="CJ345" s="238"/>
      <c r="CK345" s="238"/>
      <c r="CL345" s="238"/>
      <c r="CM345" s="238"/>
      <c r="CN345" s="238"/>
      <c r="CO345" s="238"/>
      <c r="CP345" s="238"/>
      <c r="CQ345" s="238"/>
      <c r="CR345" s="238"/>
      <c r="CS345" s="238"/>
      <c r="CT345" s="238"/>
      <c r="CU345" s="238"/>
      <c r="CV345" s="238"/>
      <c r="CW345" s="238"/>
      <c r="CX345" s="238"/>
      <c r="CY345" s="238"/>
      <c r="CZ345" s="238"/>
      <c r="DA345" s="238"/>
    </row>
    <row r="346" spans="2:105">
      <c r="B346" s="226"/>
      <c r="BP346" s="82"/>
      <c r="BQ346" s="238"/>
      <c r="BR346" s="238"/>
      <c r="BS346" s="238"/>
      <c r="BT346" s="238"/>
      <c r="BU346" s="238"/>
      <c r="BV346" s="238"/>
      <c r="BW346" s="238"/>
      <c r="BX346" s="238"/>
      <c r="BY346" s="238"/>
      <c r="BZ346" s="238"/>
      <c r="CA346" s="238"/>
      <c r="CB346" s="238"/>
      <c r="CC346" s="238"/>
      <c r="CD346" s="238"/>
      <c r="CE346" s="238"/>
      <c r="CF346" s="238"/>
      <c r="CG346" s="238"/>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row>
    <row r="347" spans="2:105">
      <c r="B347" s="226"/>
      <c r="BP347" s="82"/>
      <c r="BQ347" s="238"/>
      <c r="BR347" s="238"/>
      <c r="BS347" s="238"/>
      <c r="BT347" s="238"/>
      <c r="BU347" s="238"/>
      <c r="BV347" s="238"/>
      <c r="BW347" s="238"/>
      <c r="BX347" s="238"/>
      <c r="BY347" s="238"/>
      <c r="BZ347" s="238"/>
      <c r="CA347" s="238"/>
      <c r="CB347" s="238"/>
      <c r="CC347" s="238"/>
      <c r="CD347" s="238"/>
      <c r="CE347" s="238"/>
      <c r="CF347" s="238"/>
      <c r="CG347" s="238"/>
      <c r="CH347" s="238"/>
      <c r="CI347" s="238"/>
      <c r="CJ347" s="238"/>
      <c r="CK347" s="238"/>
      <c r="CL347" s="238"/>
      <c r="CM347" s="238"/>
      <c r="CN347" s="238"/>
      <c r="CO347" s="238"/>
      <c r="CP347" s="238"/>
      <c r="CQ347" s="238"/>
      <c r="CR347" s="238"/>
      <c r="CS347" s="238"/>
      <c r="CT347" s="238"/>
      <c r="CU347" s="238"/>
      <c r="CV347" s="238"/>
      <c r="CW347" s="238"/>
      <c r="CX347" s="238"/>
      <c r="CY347" s="238"/>
      <c r="CZ347" s="238"/>
      <c r="DA347" s="238"/>
    </row>
    <row r="348" spans="2:105">
      <c r="B348" s="226"/>
      <c r="BP348" s="82"/>
      <c r="BQ348" s="238"/>
      <c r="BR348" s="238"/>
      <c r="BS348" s="238"/>
      <c r="BT348" s="238"/>
      <c r="BU348" s="238"/>
      <c r="BV348" s="238"/>
      <c r="BW348" s="238"/>
      <c r="BX348" s="238"/>
      <c r="BY348" s="238"/>
      <c r="BZ348" s="238"/>
      <c r="CA348" s="238"/>
      <c r="CB348" s="238"/>
      <c r="CC348" s="238"/>
      <c r="CD348" s="238"/>
      <c r="CE348" s="238"/>
      <c r="CF348" s="238"/>
      <c r="CG348" s="238"/>
      <c r="CH348" s="238"/>
      <c r="CI348" s="238"/>
      <c r="CJ348" s="238"/>
      <c r="CK348" s="238"/>
      <c r="CL348" s="238"/>
      <c r="CM348" s="238"/>
      <c r="CN348" s="238"/>
      <c r="CO348" s="238"/>
      <c r="CP348" s="238"/>
      <c r="CQ348" s="238"/>
      <c r="CR348" s="238"/>
      <c r="CS348" s="238"/>
      <c r="CT348" s="238"/>
      <c r="CU348" s="238"/>
      <c r="CV348" s="238"/>
      <c r="CW348" s="238"/>
      <c r="CX348" s="238"/>
      <c r="CY348" s="238"/>
      <c r="CZ348" s="238"/>
      <c r="DA348" s="238"/>
    </row>
    <row r="349" spans="2:105">
      <c r="B349" s="226"/>
      <c r="BP349" s="82"/>
      <c r="BQ349" s="238"/>
      <c r="BR349" s="238"/>
      <c r="BS349" s="238"/>
      <c r="BT349" s="238"/>
      <c r="BU349" s="238"/>
      <c r="BV349" s="238"/>
      <c r="BW349" s="238"/>
      <c r="BX349" s="238"/>
      <c r="BY349" s="238"/>
      <c r="BZ349" s="238"/>
      <c r="CA349" s="238"/>
      <c r="CB349" s="238"/>
      <c r="CC349" s="238"/>
      <c r="CD349" s="238"/>
      <c r="CE349" s="238"/>
      <c r="CF349" s="238"/>
      <c r="CG349" s="238"/>
      <c r="CH349" s="238"/>
      <c r="CI349" s="238"/>
      <c r="CJ349" s="238"/>
      <c r="CK349" s="238"/>
      <c r="CL349" s="238"/>
      <c r="CM349" s="238"/>
      <c r="CN349" s="238"/>
      <c r="CO349" s="238"/>
      <c r="CP349" s="238"/>
      <c r="CQ349" s="238"/>
      <c r="CR349" s="238"/>
      <c r="CS349" s="238"/>
      <c r="CT349" s="238"/>
      <c r="CU349" s="238"/>
      <c r="CV349" s="238"/>
      <c r="CW349" s="238"/>
      <c r="CX349" s="238"/>
      <c r="CY349" s="238"/>
      <c r="CZ349" s="238"/>
      <c r="DA349" s="238"/>
    </row>
    <row r="350" spans="2:105">
      <c r="B350" s="226"/>
      <c r="BP350" s="82"/>
      <c r="BQ350" s="238"/>
      <c r="BR350" s="238"/>
      <c r="BS350" s="238"/>
      <c r="BT350" s="238"/>
      <c r="BU350" s="238"/>
      <c r="BV350" s="238"/>
      <c r="BW350" s="238"/>
      <c r="BX350" s="238"/>
      <c r="BY350" s="238"/>
      <c r="BZ350" s="238"/>
      <c r="CA350" s="238"/>
      <c r="CB350" s="238"/>
      <c r="CC350" s="238"/>
      <c r="CD350" s="238"/>
      <c r="CE350" s="238"/>
      <c r="CF350" s="238"/>
      <c r="CG350" s="238"/>
      <c r="CH350" s="238"/>
      <c r="CI350" s="238"/>
      <c r="CJ350" s="238"/>
      <c r="CK350" s="238"/>
      <c r="CL350" s="238"/>
      <c r="CM350" s="238"/>
      <c r="CN350" s="238"/>
      <c r="CO350" s="238"/>
      <c r="CP350" s="238"/>
      <c r="CQ350" s="238"/>
      <c r="CR350" s="238"/>
      <c r="CS350" s="238"/>
      <c r="CT350" s="238"/>
      <c r="CU350" s="238"/>
      <c r="CV350" s="238"/>
      <c r="CW350" s="238"/>
      <c r="CX350" s="238"/>
      <c r="CY350" s="238"/>
      <c r="CZ350" s="238"/>
      <c r="DA350" s="238"/>
    </row>
    <row r="351" spans="2:105">
      <c r="B351" s="226"/>
      <c r="BP351" s="82"/>
      <c r="BQ351" s="238"/>
      <c r="BR351" s="238"/>
      <c r="BS351" s="238"/>
      <c r="BT351" s="238"/>
      <c r="BU351" s="238"/>
      <c r="BV351" s="238"/>
      <c r="BW351" s="238"/>
      <c r="BX351" s="238"/>
      <c r="BY351" s="238"/>
      <c r="BZ351" s="238"/>
      <c r="CA351" s="238"/>
      <c r="CB351" s="238"/>
      <c r="CC351" s="238"/>
      <c r="CD351" s="238"/>
      <c r="CE351" s="238"/>
      <c r="CF351" s="238"/>
      <c r="CG351" s="238"/>
      <c r="CH351" s="238"/>
      <c r="CI351" s="238"/>
      <c r="CJ351" s="238"/>
      <c r="CK351" s="238"/>
      <c r="CL351" s="238"/>
      <c r="CM351" s="238"/>
      <c r="CN351" s="238"/>
      <c r="CO351" s="238"/>
      <c r="CP351" s="238"/>
      <c r="CQ351" s="238"/>
      <c r="CR351" s="238"/>
      <c r="CS351" s="238"/>
      <c r="CT351" s="238"/>
      <c r="CU351" s="238"/>
      <c r="CV351" s="238"/>
      <c r="CW351" s="238"/>
      <c r="CX351" s="238"/>
      <c r="CY351" s="238"/>
      <c r="CZ351" s="238"/>
      <c r="DA351" s="238"/>
    </row>
    <row r="352" spans="2:105">
      <c r="B352" s="226"/>
      <c r="BP352" s="82"/>
      <c r="BQ352" s="238"/>
      <c r="BR352" s="238"/>
      <c r="BS352" s="238"/>
      <c r="BT352" s="238"/>
      <c r="BU352" s="238"/>
      <c r="BV352" s="238"/>
      <c r="BW352" s="238"/>
      <c r="BX352" s="238"/>
      <c r="BY352" s="238"/>
      <c r="BZ352" s="238"/>
      <c r="CA352" s="238"/>
      <c r="CB352" s="238"/>
      <c r="CC352" s="238"/>
      <c r="CD352" s="238"/>
      <c r="CE352" s="238"/>
      <c r="CF352" s="238"/>
      <c r="CG352" s="238"/>
      <c r="CH352" s="238"/>
      <c r="CI352" s="238"/>
      <c r="CJ352" s="238"/>
      <c r="CK352" s="238"/>
      <c r="CL352" s="238"/>
      <c r="CM352" s="238"/>
      <c r="CN352" s="238"/>
      <c r="CO352" s="238"/>
      <c r="CP352" s="238"/>
      <c r="CQ352" s="238"/>
      <c r="CR352" s="238"/>
      <c r="CS352" s="238"/>
      <c r="CT352" s="238"/>
      <c r="CU352" s="238"/>
      <c r="CV352" s="238"/>
      <c r="CW352" s="238"/>
      <c r="CX352" s="238"/>
      <c r="CY352" s="238"/>
      <c r="CZ352" s="238"/>
      <c r="DA352" s="238"/>
    </row>
    <row r="353" spans="2:105">
      <c r="B353" s="226"/>
      <c r="BP353" s="82"/>
      <c r="BQ353" s="238"/>
      <c r="BR353" s="238"/>
      <c r="BS353" s="238"/>
      <c r="BT353" s="238"/>
      <c r="BU353" s="238"/>
      <c r="BV353" s="238"/>
      <c r="BW353" s="238"/>
      <c r="BX353" s="238"/>
      <c r="BY353" s="238"/>
      <c r="BZ353" s="238"/>
      <c r="CA353" s="238"/>
      <c r="CB353" s="238"/>
      <c r="CC353" s="238"/>
      <c r="CD353" s="238"/>
      <c r="CE353" s="238"/>
      <c r="CF353" s="238"/>
      <c r="CG353" s="238"/>
      <c r="CH353" s="238"/>
      <c r="CI353" s="238"/>
      <c r="CJ353" s="238"/>
      <c r="CK353" s="238"/>
      <c r="CL353" s="238"/>
      <c r="CM353" s="238"/>
      <c r="CN353" s="238"/>
      <c r="CO353" s="238"/>
      <c r="CP353" s="238"/>
      <c r="CQ353" s="238"/>
      <c r="CR353" s="238"/>
      <c r="CS353" s="238"/>
      <c r="CT353" s="238"/>
      <c r="CU353" s="238"/>
      <c r="CV353" s="238"/>
      <c r="CW353" s="238"/>
      <c r="CX353" s="238"/>
      <c r="CY353" s="238"/>
      <c r="CZ353" s="238"/>
      <c r="DA353" s="238"/>
    </row>
    <row r="354" spans="2:105">
      <c r="B354" s="226"/>
      <c r="BP354" s="82"/>
      <c r="BQ354" s="238"/>
      <c r="BR354" s="238"/>
      <c r="BS354" s="238"/>
      <c r="BT354" s="238"/>
      <c r="BU354" s="238"/>
      <c r="BV354" s="238"/>
      <c r="BW354" s="238"/>
      <c r="BX354" s="238"/>
      <c r="BY354" s="238"/>
      <c r="BZ354" s="238"/>
      <c r="CA354" s="238"/>
      <c r="CB354" s="238"/>
      <c r="CC354" s="238"/>
      <c r="CD354" s="238"/>
      <c r="CE354" s="238"/>
      <c r="CF354" s="238"/>
      <c r="CG354" s="238"/>
      <c r="CH354" s="238"/>
      <c r="CI354" s="238"/>
      <c r="CJ354" s="238"/>
      <c r="CK354" s="238"/>
      <c r="CL354" s="238"/>
      <c r="CM354" s="238"/>
      <c r="CN354" s="238"/>
      <c r="CO354" s="238"/>
      <c r="CP354" s="238"/>
      <c r="CQ354" s="238"/>
      <c r="CR354" s="238"/>
      <c r="CS354" s="238"/>
      <c r="CT354" s="238"/>
      <c r="CU354" s="238"/>
      <c r="CV354" s="238"/>
      <c r="CW354" s="238"/>
      <c r="CX354" s="238"/>
      <c r="CY354" s="238"/>
      <c r="CZ354" s="238"/>
      <c r="DA354" s="238"/>
    </row>
    <row r="355" spans="2:105">
      <c r="B355" s="226"/>
      <c r="BP355" s="82"/>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row>
    <row r="356" spans="2:105">
      <c r="B356" s="226"/>
      <c r="BP356" s="82"/>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row>
    <row r="357" spans="2:105">
      <c r="B357" s="226"/>
      <c r="BP357" s="82"/>
      <c r="BQ357" s="238"/>
      <c r="BR357" s="238"/>
      <c r="BS357" s="238"/>
      <c r="BT357" s="238"/>
      <c r="BU357" s="238"/>
      <c r="BV357" s="238"/>
      <c r="BW357" s="238"/>
      <c r="BX357" s="238"/>
      <c r="BY357" s="238"/>
      <c r="BZ357" s="238"/>
      <c r="CA357" s="238"/>
      <c r="CB357" s="238"/>
      <c r="CC357" s="238"/>
      <c r="CD357" s="238"/>
      <c r="CE357" s="238"/>
      <c r="CF357" s="238"/>
      <c r="CG357" s="238"/>
      <c r="CH357" s="238"/>
      <c r="CI357" s="238"/>
      <c r="CJ357" s="238"/>
      <c r="CK357" s="238"/>
      <c r="CL357" s="238"/>
      <c r="CM357" s="238"/>
      <c r="CN357" s="238"/>
      <c r="CO357" s="238"/>
      <c r="CP357" s="238"/>
      <c r="CQ357" s="238"/>
      <c r="CR357" s="238"/>
      <c r="CS357" s="238"/>
      <c r="CT357" s="238"/>
      <c r="CU357" s="238"/>
      <c r="CV357" s="238"/>
      <c r="CW357" s="238"/>
      <c r="CX357" s="238"/>
      <c r="CY357" s="238"/>
      <c r="CZ357" s="238"/>
      <c r="DA357" s="238"/>
    </row>
    <row r="358" spans="2:105">
      <c r="B358" s="226"/>
      <c r="BP358" s="82"/>
      <c r="BQ358" s="238"/>
      <c r="BR358" s="238"/>
      <c r="BS358" s="238"/>
      <c r="BT358" s="238"/>
      <c r="BU358" s="238"/>
      <c r="BV358" s="238"/>
      <c r="BW358" s="238"/>
      <c r="BX358" s="238"/>
      <c r="BY358" s="238"/>
      <c r="BZ358" s="238"/>
      <c r="CA358" s="238"/>
      <c r="CB358" s="238"/>
      <c r="CC358" s="238"/>
      <c r="CD358" s="238"/>
      <c r="CE358" s="238"/>
      <c r="CF358" s="238"/>
      <c r="CG358" s="238"/>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row>
    <row r="359" spans="2:105">
      <c r="B359" s="226"/>
      <c r="BP359" s="82"/>
      <c r="BQ359" s="238"/>
      <c r="BR359" s="238"/>
      <c r="BS359" s="238"/>
      <c r="BT359" s="238"/>
      <c r="BU359" s="238"/>
      <c r="BV359" s="238"/>
      <c r="BW359" s="238"/>
      <c r="BX359" s="238"/>
      <c r="BY359" s="238"/>
      <c r="BZ359" s="238"/>
      <c r="CA359" s="238"/>
      <c r="CB359" s="238"/>
      <c r="CC359" s="238"/>
      <c r="CD359" s="238"/>
      <c r="CE359" s="238"/>
      <c r="CF359" s="238"/>
      <c r="CG359" s="238"/>
      <c r="CH359" s="238"/>
      <c r="CI359" s="238"/>
      <c r="CJ359" s="238"/>
      <c r="CK359" s="238"/>
      <c r="CL359" s="238"/>
      <c r="CM359" s="238"/>
      <c r="CN359" s="238"/>
      <c r="CO359" s="238"/>
      <c r="CP359" s="238"/>
      <c r="CQ359" s="238"/>
      <c r="CR359" s="238"/>
      <c r="CS359" s="238"/>
      <c r="CT359" s="238"/>
      <c r="CU359" s="238"/>
      <c r="CV359" s="238"/>
      <c r="CW359" s="238"/>
      <c r="CX359" s="238"/>
      <c r="CY359" s="238"/>
      <c r="CZ359" s="238"/>
      <c r="DA359" s="238"/>
    </row>
    <row r="360" spans="2:105">
      <c r="B360" s="226"/>
      <c r="BP360" s="82"/>
      <c r="BQ360" s="238"/>
      <c r="BR360" s="238"/>
      <c r="BS360" s="238"/>
      <c r="BT360" s="238"/>
      <c r="BU360" s="238"/>
      <c r="BV360" s="238"/>
      <c r="BW360" s="238"/>
      <c r="BX360" s="238"/>
      <c r="BY360" s="238"/>
      <c r="BZ360" s="238"/>
      <c r="CA360" s="238"/>
      <c r="CB360" s="238"/>
      <c r="CC360" s="238"/>
      <c r="CD360" s="238"/>
      <c r="CE360" s="238"/>
      <c r="CF360" s="238"/>
      <c r="CG360" s="238"/>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row>
    <row r="361" spans="2:105">
      <c r="B361" s="226"/>
      <c r="BP361" s="82"/>
      <c r="BQ361" s="238"/>
      <c r="BR361" s="238"/>
      <c r="BS361" s="238"/>
      <c r="BT361" s="238"/>
      <c r="BU361" s="238"/>
      <c r="BV361" s="238"/>
      <c r="BW361" s="238"/>
      <c r="BX361" s="238"/>
      <c r="BY361" s="238"/>
      <c r="BZ361" s="238"/>
      <c r="CA361" s="238"/>
      <c r="CB361" s="238"/>
      <c r="CC361" s="238"/>
      <c r="CD361" s="238"/>
      <c r="CE361" s="238"/>
      <c r="CF361" s="238"/>
      <c r="CG361" s="238"/>
      <c r="CH361" s="238"/>
      <c r="CI361" s="238"/>
      <c r="CJ361" s="238"/>
      <c r="CK361" s="238"/>
      <c r="CL361" s="238"/>
      <c r="CM361" s="238"/>
      <c r="CN361" s="238"/>
      <c r="CO361" s="238"/>
      <c r="CP361" s="238"/>
      <c r="CQ361" s="238"/>
      <c r="CR361" s="238"/>
      <c r="CS361" s="238"/>
      <c r="CT361" s="238"/>
      <c r="CU361" s="238"/>
      <c r="CV361" s="238"/>
      <c r="CW361" s="238"/>
      <c r="CX361" s="238"/>
      <c r="CY361" s="238"/>
      <c r="CZ361" s="238"/>
      <c r="DA361" s="238"/>
    </row>
    <row r="362" spans="2:105">
      <c r="B362" s="226"/>
      <c r="BP362" s="82"/>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row>
    <row r="363" spans="2:105">
      <c r="B363" s="226"/>
      <c r="BP363" s="82"/>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row>
    <row r="364" spans="2:105">
      <c r="B364" s="226"/>
      <c r="BP364" s="82"/>
      <c r="BQ364" s="238"/>
      <c r="BR364" s="238"/>
      <c r="BS364" s="238"/>
      <c r="BT364" s="238"/>
      <c r="BU364" s="238"/>
      <c r="BV364" s="238"/>
      <c r="BW364" s="238"/>
      <c r="BX364" s="238"/>
      <c r="BY364" s="238"/>
      <c r="BZ364" s="238"/>
      <c r="CA364" s="238"/>
      <c r="CB364" s="238"/>
      <c r="CC364" s="238"/>
      <c r="CD364" s="238"/>
      <c r="CE364" s="238"/>
      <c r="CF364" s="238"/>
      <c r="CG364" s="238"/>
      <c r="CH364" s="238"/>
      <c r="CI364" s="238"/>
      <c r="CJ364" s="238"/>
      <c r="CK364" s="238"/>
      <c r="CL364" s="238"/>
      <c r="CM364" s="238"/>
      <c r="CN364" s="238"/>
      <c r="CO364" s="238"/>
      <c r="CP364" s="238"/>
      <c r="CQ364" s="238"/>
      <c r="CR364" s="238"/>
      <c r="CS364" s="238"/>
      <c r="CT364" s="238"/>
      <c r="CU364" s="238"/>
      <c r="CV364" s="238"/>
      <c r="CW364" s="238"/>
      <c r="CX364" s="238"/>
      <c r="CY364" s="238"/>
      <c r="CZ364" s="238"/>
      <c r="DA364" s="238"/>
    </row>
    <row r="365" spans="2:105">
      <c r="B365" s="226"/>
      <c r="BP365" s="82"/>
      <c r="BQ365" s="238"/>
      <c r="BR365" s="238"/>
      <c r="BS365" s="238"/>
      <c r="BT365" s="238"/>
      <c r="BU365" s="238"/>
      <c r="BV365" s="238"/>
      <c r="BW365" s="238"/>
      <c r="BX365" s="238"/>
      <c r="BY365" s="238"/>
      <c r="BZ365" s="238"/>
      <c r="CA365" s="238"/>
      <c r="CB365" s="238"/>
      <c r="CC365" s="238"/>
      <c r="CD365" s="238"/>
      <c r="CE365" s="238"/>
      <c r="CF365" s="238"/>
      <c r="CG365" s="238"/>
      <c r="CH365" s="238"/>
      <c r="CI365" s="238"/>
      <c r="CJ365" s="238"/>
      <c r="CK365" s="238"/>
      <c r="CL365" s="238"/>
      <c r="CM365" s="238"/>
      <c r="CN365" s="238"/>
      <c r="CO365" s="238"/>
      <c r="CP365" s="238"/>
      <c r="CQ365" s="238"/>
      <c r="CR365" s="238"/>
      <c r="CS365" s="238"/>
      <c r="CT365" s="238"/>
      <c r="CU365" s="238"/>
      <c r="CV365" s="238"/>
      <c r="CW365" s="238"/>
      <c r="CX365" s="238"/>
      <c r="CY365" s="238"/>
      <c r="CZ365" s="238"/>
      <c r="DA365" s="238"/>
    </row>
    <row r="366" spans="2:105">
      <c r="B366" s="226"/>
      <c r="BP366" s="82"/>
      <c r="BQ366" s="238"/>
      <c r="BR366" s="238"/>
      <c r="BS366" s="238"/>
      <c r="BT366" s="238"/>
      <c r="BU366" s="238"/>
      <c r="BV366" s="238"/>
      <c r="BW366" s="238"/>
      <c r="BX366" s="238"/>
      <c r="BY366" s="238"/>
      <c r="BZ366" s="238"/>
      <c r="CA366" s="238"/>
      <c r="CB366" s="238"/>
      <c r="CC366" s="238"/>
      <c r="CD366" s="238"/>
      <c r="CE366" s="238"/>
      <c r="CF366" s="238"/>
      <c r="CG366" s="238"/>
      <c r="CH366" s="238"/>
      <c r="CI366" s="238"/>
      <c r="CJ366" s="238"/>
      <c r="CK366" s="238"/>
      <c r="CL366" s="238"/>
      <c r="CM366" s="238"/>
      <c r="CN366" s="238"/>
      <c r="CO366" s="238"/>
      <c r="CP366" s="238"/>
      <c r="CQ366" s="238"/>
      <c r="CR366" s="238"/>
      <c r="CS366" s="238"/>
      <c r="CT366" s="238"/>
      <c r="CU366" s="238"/>
      <c r="CV366" s="238"/>
      <c r="CW366" s="238"/>
      <c r="CX366" s="238"/>
      <c r="CY366" s="238"/>
      <c r="CZ366" s="238"/>
      <c r="DA366" s="238"/>
    </row>
    <row r="367" spans="2:105">
      <c r="B367" s="226"/>
      <c r="BP367" s="82"/>
      <c r="BQ367" s="238"/>
      <c r="BR367" s="238"/>
      <c r="BS367" s="238"/>
      <c r="BT367" s="238"/>
      <c r="BU367" s="238"/>
      <c r="BV367" s="238"/>
      <c r="BW367" s="238"/>
      <c r="BX367" s="238"/>
      <c r="BY367" s="238"/>
      <c r="BZ367" s="238"/>
      <c r="CA367" s="238"/>
      <c r="CB367" s="238"/>
      <c r="CC367" s="238"/>
      <c r="CD367" s="238"/>
      <c r="CE367" s="238"/>
      <c r="CF367" s="238"/>
      <c r="CG367" s="238"/>
      <c r="CH367" s="238"/>
      <c r="CI367" s="238"/>
      <c r="CJ367" s="238"/>
      <c r="CK367" s="238"/>
      <c r="CL367" s="238"/>
      <c r="CM367" s="238"/>
      <c r="CN367" s="238"/>
      <c r="CO367" s="238"/>
      <c r="CP367" s="238"/>
      <c r="CQ367" s="238"/>
      <c r="CR367" s="238"/>
      <c r="CS367" s="238"/>
      <c r="CT367" s="238"/>
      <c r="CU367" s="238"/>
      <c r="CV367" s="238"/>
      <c r="CW367" s="238"/>
      <c r="CX367" s="238"/>
      <c r="CY367" s="238"/>
      <c r="CZ367" s="238"/>
      <c r="DA367" s="238"/>
    </row>
    <row r="368" spans="2:105">
      <c r="B368" s="226"/>
      <c r="BP368" s="82"/>
      <c r="BQ368" s="238"/>
      <c r="BR368" s="238"/>
      <c r="BS368" s="238"/>
      <c r="BT368" s="238"/>
      <c r="BU368" s="238"/>
      <c r="BV368" s="238"/>
      <c r="BW368" s="238"/>
      <c r="BX368" s="238"/>
      <c r="BY368" s="238"/>
      <c r="BZ368" s="238"/>
      <c r="CA368" s="238"/>
      <c r="CB368" s="238"/>
      <c r="CC368" s="238"/>
      <c r="CD368" s="238"/>
      <c r="CE368" s="238"/>
      <c r="CF368" s="238"/>
      <c r="CG368" s="238"/>
      <c r="CH368" s="238"/>
      <c r="CI368" s="238"/>
      <c r="CJ368" s="238"/>
      <c r="CK368" s="238"/>
      <c r="CL368" s="238"/>
      <c r="CM368" s="238"/>
      <c r="CN368" s="238"/>
      <c r="CO368" s="238"/>
      <c r="CP368" s="238"/>
      <c r="CQ368" s="238"/>
      <c r="CR368" s="238"/>
      <c r="CS368" s="238"/>
      <c r="CT368" s="238"/>
      <c r="CU368" s="238"/>
      <c r="CV368" s="238"/>
      <c r="CW368" s="238"/>
      <c r="CX368" s="238"/>
      <c r="CY368" s="238"/>
      <c r="CZ368" s="238"/>
      <c r="DA368" s="238"/>
    </row>
    <row r="369" spans="2:105">
      <c r="B369" s="226"/>
      <c r="BP369" s="82"/>
      <c r="BQ369" s="238"/>
      <c r="BR369" s="238"/>
      <c r="BS369" s="238"/>
      <c r="BT369" s="238"/>
      <c r="BU369" s="238"/>
      <c r="BV369" s="238"/>
      <c r="BW369" s="238"/>
      <c r="BX369" s="238"/>
      <c r="BY369" s="238"/>
      <c r="BZ369" s="238"/>
      <c r="CA369" s="238"/>
      <c r="CB369" s="238"/>
      <c r="CC369" s="238"/>
      <c r="CD369" s="238"/>
      <c r="CE369" s="238"/>
      <c r="CF369" s="238"/>
      <c r="CG369" s="238"/>
      <c r="CH369" s="238"/>
      <c r="CI369" s="238"/>
      <c r="CJ369" s="238"/>
      <c r="CK369" s="238"/>
      <c r="CL369" s="238"/>
      <c r="CM369" s="238"/>
      <c r="CN369" s="238"/>
      <c r="CO369" s="238"/>
      <c r="CP369" s="238"/>
      <c r="CQ369" s="238"/>
      <c r="CR369" s="238"/>
      <c r="CS369" s="238"/>
      <c r="CT369" s="238"/>
      <c r="CU369" s="238"/>
      <c r="CV369" s="238"/>
      <c r="CW369" s="238"/>
      <c r="CX369" s="238"/>
      <c r="CY369" s="238"/>
      <c r="CZ369" s="238"/>
      <c r="DA369" s="238"/>
    </row>
    <row r="370" spans="2:105">
      <c r="B370" s="226"/>
      <c r="BP370" s="82"/>
      <c r="BQ370" s="238"/>
      <c r="BR370" s="238"/>
      <c r="BS370" s="238"/>
      <c r="BT370" s="238"/>
      <c r="BU370" s="238"/>
      <c r="BV370" s="238"/>
      <c r="BW370" s="238"/>
      <c r="BX370" s="238"/>
      <c r="BY370" s="238"/>
      <c r="BZ370" s="238"/>
      <c r="CA370" s="238"/>
      <c r="CB370" s="238"/>
      <c r="CC370" s="238"/>
      <c r="CD370" s="238"/>
      <c r="CE370" s="238"/>
      <c r="CF370" s="238"/>
      <c r="CG370" s="238"/>
      <c r="CH370" s="238"/>
      <c r="CI370" s="238"/>
      <c r="CJ370" s="238"/>
      <c r="CK370" s="238"/>
      <c r="CL370" s="238"/>
      <c r="CM370" s="238"/>
      <c r="CN370" s="238"/>
      <c r="CO370" s="238"/>
      <c r="CP370" s="238"/>
      <c r="CQ370" s="238"/>
      <c r="CR370" s="238"/>
      <c r="CS370" s="238"/>
      <c r="CT370" s="238"/>
      <c r="CU370" s="238"/>
      <c r="CV370" s="238"/>
      <c r="CW370" s="238"/>
      <c r="CX370" s="238"/>
      <c r="CY370" s="238"/>
      <c r="CZ370" s="238"/>
      <c r="DA370" s="238"/>
    </row>
    <row r="371" spans="2:105">
      <c r="B371" s="226"/>
      <c r="BP371" s="82"/>
      <c r="BQ371" s="238"/>
      <c r="BR371" s="238"/>
      <c r="BS371" s="238"/>
      <c r="BT371" s="238"/>
      <c r="BU371" s="238"/>
      <c r="BV371" s="238"/>
      <c r="BW371" s="238"/>
      <c r="BX371" s="238"/>
      <c r="BY371" s="238"/>
      <c r="BZ371" s="238"/>
      <c r="CA371" s="238"/>
      <c r="CB371" s="238"/>
      <c r="CC371" s="238"/>
      <c r="CD371" s="238"/>
      <c r="CE371" s="238"/>
      <c r="CF371" s="238"/>
      <c r="CG371" s="238"/>
      <c r="CH371" s="238"/>
      <c r="CI371" s="238"/>
      <c r="CJ371" s="238"/>
      <c r="CK371" s="238"/>
      <c r="CL371" s="238"/>
      <c r="CM371" s="238"/>
      <c r="CN371" s="238"/>
      <c r="CO371" s="238"/>
      <c r="CP371" s="238"/>
      <c r="CQ371" s="238"/>
      <c r="CR371" s="238"/>
      <c r="CS371" s="238"/>
      <c r="CT371" s="238"/>
      <c r="CU371" s="238"/>
      <c r="CV371" s="238"/>
      <c r="CW371" s="238"/>
      <c r="CX371" s="238"/>
      <c r="CY371" s="238"/>
      <c r="CZ371" s="238"/>
      <c r="DA371" s="238"/>
    </row>
    <row r="372" spans="2:105">
      <c r="B372" s="226"/>
      <c r="BP372" s="82"/>
      <c r="BQ372" s="238"/>
      <c r="BR372" s="238"/>
      <c r="BS372" s="238"/>
      <c r="BT372" s="238"/>
      <c r="BU372" s="238"/>
      <c r="BV372" s="238"/>
      <c r="BW372" s="238"/>
      <c r="BX372" s="238"/>
      <c r="BY372" s="238"/>
      <c r="BZ372" s="238"/>
      <c r="CA372" s="238"/>
      <c r="CB372" s="238"/>
      <c r="CC372" s="238"/>
      <c r="CD372" s="238"/>
      <c r="CE372" s="238"/>
      <c r="CF372" s="238"/>
      <c r="CG372" s="238"/>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row>
    <row r="373" spans="2:105">
      <c r="B373" s="226"/>
      <c r="BP373" s="82"/>
      <c r="BQ373" s="238"/>
      <c r="BR373" s="238"/>
      <c r="BS373" s="238"/>
      <c r="BT373" s="238"/>
      <c r="BU373" s="238"/>
      <c r="BV373" s="238"/>
      <c r="BW373" s="238"/>
      <c r="BX373" s="238"/>
      <c r="BY373" s="238"/>
      <c r="BZ373" s="238"/>
      <c r="CA373" s="238"/>
      <c r="CB373" s="238"/>
      <c r="CC373" s="238"/>
      <c r="CD373" s="238"/>
      <c r="CE373" s="238"/>
      <c r="CF373" s="238"/>
      <c r="CG373" s="238"/>
      <c r="CH373" s="238"/>
      <c r="CI373" s="238"/>
      <c r="CJ373" s="238"/>
      <c r="CK373" s="238"/>
      <c r="CL373" s="238"/>
      <c r="CM373" s="238"/>
      <c r="CN373" s="238"/>
      <c r="CO373" s="238"/>
      <c r="CP373" s="238"/>
      <c r="CQ373" s="238"/>
      <c r="CR373" s="238"/>
      <c r="CS373" s="238"/>
      <c r="CT373" s="238"/>
      <c r="CU373" s="238"/>
      <c r="CV373" s="238"/>
      <c r="CW373" s="238"/>
      <c r="CX373" s="238"/>
      <c r="CY373" s="238"/>
      <c r="CZ373" s="238"/>
      <c r="DA373" s="238"/>
    </row>
    <row r="374" spans="2:105">
      <c r="B374" s="226"/>
      <c r="BP374" s="82"/>
      <c r="BQ374" s="238"/>
      <c r="BR374" s="238"/>
      <c r="BS374" s="238"/>
      <c r="BT374" s="238"/>
      <c r="BU374" s="238"/>
      <c r="BV374" s="238"/>
      <c r="BW374" s="238"/>
      <c r="BX374" s="238"/>
      <c r="BY374" s="238"/>
      <c r="BZ374" s="238"/>
      <c r="CA374" s="238"/>
      <c r="CB374" s="238"/>
      <c r="CC374" s="238"/>
      <c r="CD374" s="238"/>
      <c r="CE374" s="238"/>
      <c r="CF374" s="238"/>
      <c r="CG374" s="238"/>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row>
    <row r="375" spans="2:105">
      <c r="B375" s="226"/>
      <c r="BP375" s="82"/>
      <c r="BQ375" s="238"/>
      <c r="BR375" s="238"/>
      <c r="BS375" s="238"/>
      <c r="BT375" s="238"/>
      <c r="BU375" s="238"/>
      <c r="BV375" s="238"/>
      <c r="BW375" s="238"/>
      <c r="BX375" s="238"/>
      <c r="BY375" s="238"/>
      <c r="BZ375" s="238"/>
      <c r="CA375" s="238"/>
      <c r="CB375" s="238"/>
      <c r="CC375" s="238"/>
      <c r="CD375" s="238"/>
      <c r="CE375" s="238"/>
      <c r="CF375" s="238"/>
      <c r="CG375" s="238"/>
      <c r="CH375" s="238"/>
      <c r="CI375" s="238"/>
      <c r="CJ375" s="238"/>
      <c r="CK375" s="238"/>
      <c r="CL375" s="238"/>
      <c r="CM375" s="238"/>
      <c r="CN375" s="238"/>
      <c r="CO375" s="238"/>
      <c r="CP375" s="238"/>
      <c r="CQ375" s="238"/>
      <c r="CR375" s="238"/>
      <c r="CS375" s="238"/>
      <c r="CT375" s="238"/>
      <c r="CU375" s="238"/>
      <c r="CV375" s="238"/>
      <c r="CW375" s="238"/>
      <c r="CX375" s="238"/>
      <c r="CY375" s="238"/>
      <c r="CZ375" s="238"/>
      <c r="DA375" s="238"/>
    </row>
    <row r="376" spans="2:105">
      <c r="B376" s="226"/>
      <c r="BP376" s="82"/>
      <c r="BQ376" s="238"/>
      <c r="BR376" s="238"/>
      <c r="BS376" s="238"/>
      <c r="BT376" s="238"/>
      <c r="BU376" s="238"/>
      <c r="BV376" s="238"/>
      <c r="BW376" s="238"/>
      <c r="BX376" s="238"/>
      <c r="BY376" s="238"/>
      <c r="BZ376" s="238"/>
      <c r="CA376" s="238"/>
      <c r="CB376" s="238"/>
      <c r="CC376" s="238"/>
      <c r="CD376" s="238"/>
      <c r="CE376" s="238"/>
      <c r="CF376" s="238"/>
      <c r="CG376" s="238"/>
      <c r="CH376" s="238"/>
      <c r="CI376" s="238"/>
      <c r="CJ376" s="238"/>
      <c r="CK376" s="238"/>
      <c r="CL376" s="238"/>
      <c r="CM376" s="238"/>
      <c r="CN376" s="238"/>
      <c r="CO376" s="238"/>
      <c r="CP376" s="238"/>
      <c r="CQ376" s="238"/>
      <c r="CR376" s="238"/>
      <c r="CS376" s="238"/>
      <c r="CT376" s="238"/>
      <c r="CU376" s="238"/>
      <c r="CV376" s="238"/>
      <c r="CW376" s="238"/>
      <c r="CX376" s="238"/>
      <c r="CY376" s="238"/>
      <c r="CZ376" s="238"/>
      <c r="DA376" s="238"/>
    </row>
    <row r="377" spans="2:105">
      <c r="B377" s="226"/>
      <c r="BP377" s="82"/>
      <c r="BQ377" s="238"/>
      <c r="BR377" s="238"/>
      <c r="BS377" s="238"/>
      <c r="BT377" s="238"/>
      <c r="BU377" s="238"/>
      <c r="BV377" s="238"/>
      <c r="BW377" s="238"/>
      <c r="BX377" s="238"/>
      <c r="BY377" s="238"/>
      <c r="BZ377" s="238"/>
      <c r="CA377" s="238"/>
      <c r="CB377" s="238"/>
      <c r="CC377" s="238"/>
      <c r="CD377" s="238"/>
      <c r="CE377" s="238"/>
      <c r="CF377" s="238"/>
      <c r="CG377" s="238"/>
      <c r="CH377" s="238"/>
      <c r="CI377" s="238"/>
      <c r="CJ377" s="238"/>
      <c r="CK377" s="238"/>
      <c r="CL377" s="238"/>
      <c r="CM377" s="238"/>
      <c r="CN377" s="238"/>
      <c r="CO377" s="238"/>
      <c r="CP377" s="238"/>
      <c r="CQ377" s="238"/>
      <c r="CR377" s="238"/>
      <c r="CS377" s="238"/>
      <c r="CT377" s="238"/>
      <c r="CU377" s="238"/>
      <c r="CV377" s="238"/>
      <c r="CW377" s="238"/>
      <c r="CX377" s="238"/>
      <c r="CY377" s="238"/>
      <c r="CZ377" s="238"/>
      <c r="DA377" s="238"/>
    </row>
    <row r="378" spans="2:105">
      <c r="B378" s="226"/>
      <c r="BP378" s="82"/>
      <c r="BQ378" s="238"/>
      <c r="BR378" s="238"/>
      <c r="BS378" s="238"/>
      <c r="BT378" s="238"/>
      <c r="BU378" s="238"/>
      <c r="BV378" s="238"/>
      <c r="BW378" s="238"/>
      <c r="BX378" s="238"/>
      <c r="BY378" s="238"/>
      <c r="BZ378" s="238"/>
      <c r="CA378" s="238"/>
      <c r="CB378" s="238"/>
      <c r="CC378" s="238"/>
      <c r="CD378" s="238"/>
      <c r="CE378" s="238"/>
      <c r="CF378" s="238"/>
      <c r="CG378" s="238"/>
      <c r="CH378" s="238"/>
      <c r="CI378" s="238"/>
      <c r="CJ378" s="238"/>
      <c r="CK378" s="238"/>
      <c r="CL378" s="238"/>
      <c r="CM378" s="238"/>
      <c r="CN378" s="238"/>
      <c r="CO378" s="238"/>
      <c r="CP378" s="238"/>
      <c r="CQ378" s="238"/>
      <c r="CR378" s="238"/>
      <c r="CS378" s="238"/>
      <c r="CT378" s="238"/>
      <c r="CU378" s="238"/>
      <c r="CV378" s="238"/>
      <c r="CW378" s="238"/>
      <c r="CX378" s="238"/>
      <c r="CY378" s="238"/>
      <c r="CZ378" s="238"/>
      <c r="DA378" s="238"/>
    </row>
    <row r="379" spans="2:105">
      <c r="B379" s="226"/>
      <c r="BP379" s="82"/>
      <c r="BQ379" s="238"/>
      <c r="BR379" s="238"/>
      <c r="BS379" s="238"/>
      <c r="BT379" s="238"/>
      <c r="BU379" s="238"/>
      <c r="BV379" s="238"/>
      <c r="BW379" s="238"/>
      <c r="BX379" s="238"/>
      <c r="BY379" s="238"/>
      <c r="BZ379" s="238"/>
      <c r="CA379" s="238"/>
      <c r="CB379" s="238"/>
      <c r="CC379" s="238"/>
      <c r="CD379" s="238"/>
      <c r="CE379" s="238"/>
      <c r="CF379" s="238"/>
      <c r="CG379" s="238"/>
      <c r="CH379" s="238"/>
      <c r="CI379" s="238"/>
      <c r="CJ379" s="238"/>
      <c r="CK379" s="238"/>
      <c r="CL379" s="238"/>
      <c r="CM379" s="238"/>
      <c r="CN379" s="238"/>
      <c r="CO379" s="238"/>
      <c r="CP379" s="238"/>
      <c r="CQ379" s="238"/>
      <c r="CR379" s="238"/>
      <c r="CS379" s="238"/>
      <c r="CT379" s="238"/>
      <c r="CU379" s="238"/>
      <c r="CV379" s="238"/>
      <c r="CW379" s="238"/>
      <c r="CX379" s="238"/>
      <c r="CY379" s="238"/>
      <c r="CZ379" s="238"/>
      <c r="DA379" s="238"/>
    </row>
    <row r="380" spans="2:105">
      <c r="B380" s="226"/>
      <c r="BP380" s="82"/>
      <c r="BQ380" s="238"/>
      <c r="BR380" s="238"/>
      <c r="BS380" s="238"/>
      <c r="BT380" s="238"/>
      <c r="BU380" s="238"/>
      <c r="BV380" s="238"/>
      <c r="BW380" s="238"/>
      <c r="BX380" s="238"/>
      <c r="BY380" s="238"/>
      <c r="BZ380" s="238"/>
      <c r="CA380" s="238"/>
      <c r="CB380" s="238"/>
      <c r="CC380" s="238"/>
      <c r="CD380" s="238"/>
      <c r="CE380" s="238"/>
      <c r="CF380" s="238"/>
      <c r="CG380" s="238"/>
      <c r="CH380" s="238"/>
      <c r="CI380" s="238"/>
      <c r="CJ380" s="238"/>
      <c r="CK380" s="238"/>
      <c r="CL380" s="238"/>
      <c r="CM380" s="238"/>
      <c r="CN380" s="238"/>
      <c r="CO380" s="238"/>
      <c r="CP380" s="238"/>
      <c r="CQ380" s="238"/>
      <c r="CR380" s="238"/>
      <c r="CS380" s="238"/>
      <c r="CT380" s="238"/>
      <c r="CU380" s="238"/>
      <c r="CV380" s="238"/>
      <c r="CW380" s="238"/>
      <c r="CX380" s="238"/>
      <c r="CY380" s="238"/>
      <c r="CZ380" s="238"/>
      <c r="DA380" s="238"/>
    </row>
    <row r="381" spans="2:105">
      <c r="B381" s="226"/>
      <c r="BP381" s="82"/>
      <c r="BQ381" s="238"/>
      <c r="BR381" s="238"/>
      <c r="BS381" s="238"/>
      <c r="BT381" s="238"/>
      <c r="BU381" s="238"/>
      <c r="BV381" s="238"/>
      <c r="BW381" s="238"/>
      <c r="BX381" s="238"/>
      <c r="BY381" s="238"/>
      <c r="BZ381" s="238"/>
      <c r="CA381" s="238"/>
      <c r="CB381" s="238"/>
      <c r="CC381" s="238"/>
      <c r="CD381" s="238"/>
      <c r="CE381" s="238"/>
      <c r="CF381" s="238"/>
      <c r="CG381" s="238"/>
      <c r="CH381" s="238"/>
      <c r="CI381" s="238"/>
      <c r="CJ381" s="238"/>
      <c r="CK381" s="238"/>
      <c r="CL381" s="238"/>
      <c r="CM381" s="238"/>
      <c r="CN381" s="238"/>
      <c r="CO381" s="238"/>
      <c r="CP381" s="238"/>
      <c r="CQ381" s="238"/>
      <c r="CR381" s="238"/>
      <c r="CS381" s="238"/>
      <c r="CT381" s="238"/>
      <c r="CU381" s="238"/>
      <c r="CV381" s="238"/>
      <c r="CW381" s="238"/>
      <c r="CX381" s="238"/>
      <c r="CY381" s="238"/>
      <c r="CZ381" s="238"/>
      <c r="DA381" s="238"/>
    </row>
    <row r="382" spans="2:105">
      <c r="B382" s="226"/>
      <c r="BP382" s="82"/>
      <c r="BQ382" s="238"/>
      <c r="BR382" s="238"/>
      <c r="BS382" s="238"/>
      <c r="BT382" s="238"/>
      <c r="BU382" s="238"/>
      <c r="BV382" s="238"/>
      <c r="BW382" s="238"/>
      <c r="BX382" s="238"/>
      <c r="BY382" s="238"/>
      <c r="BZ382" s="238"/>
      <c r="CA382" s="238"/>
      <c r="CB382" s="238"/>
      <c r="CC382" s="238"/>
      <c r="CD382" s="238"/>
      <c r="CE382" s="238"/>
      <c r="CF382" s="238"/>
      <c r="CG382" s="238"/>
      <c r="CH382" s="238"/>
      <c r="CI382" s="238"/>
      <c r="CJ382" s="238"/>
      <c r="CK382" s="238"/>
      <c r="CL382" s="238"/>
      <c r="CM382" s="238"/>
      <c r="CN382" s="238"/>
      <c r="CO382" s="238"/>
      <c r="CP382" s="238"/>
      <c r="CQ382" s="238"/>
      <c r="CR382" s="238"/>
      <c r="CS382" s="238"/>
      <c r="CT382" s="238"/>
      <c r="CU382" s="238"/>
      <c r="CV382" s="238"/>
      <c r="CW382" s="238"/>
      <c r="CX382" s="238"/>
      <c r="CY382" s="238"/>
      <c r="CZ382" s="238"/>
      <c r="DA382" s="238"/>
    </row>
    <row r="383" spans="2:105">
      <c r="B383" s="226"/>
      <c r="BP383" s="82"/>
      <c r="BQ383" s="238"/>
      <c r="BR383" s="238"/>
      <c r="BS383" s="238"/>
      <c r="BT383" s="238"/>
      <c r="BU383" s="238"/>
      <c r="BV383" s="238"/>
      <c r="BW383" s="238"/>
      <c r="BX383" s="238"/>
      <c r="BY383" s="238"/>
      <c r="BZ383" s="238"/>
      <c r="CA383" s="238"/>
      <c r="CB383" s="238"/>
      <c r="CC383" s="238"/>
      <c r="CD383" s="238"/>
      <c r="CE383" s="238"/>
      <c r="CF383" s="238"/>
      <c r="CG383" s="238"/>
      <c r="CH383" s="238"/>
      <c r="CI383" s="238"/>
      <c r="CJ383" s="238"/>
      <c r="CK383" s="238"/>
      <c r="CL383" s="238"/>
      <c r="CM383" s="238"/>
      <c r="CN383" s="238"/>
      <c r="CO383" s="238"/>
      <c r="CP383" s="238"/>
      <c r="CQ383" s="238"/>
      <c r="CR383" s="238"/>
      <c r="CS383" s="238"/>
      <c r="CT383" s="238"/>
      <c r="CU383" s="238"/>
      <c r="CV383" s="238"/>
      <c r="CW383" s="238"/>
      <c r="CX383" s="238"/>
      <c r="CY383" s="238"/>
      <c r="CZ383" s="238"/>
      <c r="DA383" s="238"/>
    </row>
    <row r="384" spans="2:105">
      <c r="B384" s="226"/>
      <c r="BP384" s="82"/>
      <c r="BQ384" s="238"/>
      <c r="BR384" s="238"/>
      <c r="BS384" s="238"/>
      <c r="BT384" s="238"/>
      <c r="BU384" s="238"/>
      <c r="BV384" s="238"/>
      <c r="BW384" s="238"/>
      <c r="BX384" s="238"/>
      <c r="BY384" s="238"/>
      <c r="BZ384" s="238"/>
      <c r="CA384" s="238"/>
      <c r="CB384" s="238"/>
      <c r="CC384" s="238"/>
      <c r="CD384" s="238"/>
      <c r="CE384" s="238"/>
      <c r="CF384" s="238"/>
      <c r="CG384" s="238"/>
      <c r="CH384" s="238"/>
      <c r="CI384" s="238"/>
      <c r="CJ384" s="238"/>
      <c r="CK384" s="238"/>
      <c r="CL384" s="238"/>
      <c r="CM384" s="238"/>
      <c r="CN384" s="238"/>
      <c r="CO384" s="238"/>
      <c r="CP384" s="238"/>
      <c r="CQ384" s="238"/>
      <c r="CR384" s="238"/>
      <c r="CS384" s="238"/>
      <c r="CT384" s="238"/>
      <c r="CU384" s="238"/>
      <c r="CV384" s="238"/>
      <c r="CW384" s="238"/>
      <c r="CX384" s="238"/>
      <c r="CY384" s="238"/>
      <c r="CZ384" s="238"/>
      <c r="DA384" s="238"/>
    </row>
    <row r="385" spans="2:105">
      <c r="B385" s="226"/>
      <c r="BP385" s="82"/>
      <c r="BQ385" s="238"/>
      <c r="BR385" s="238"/>
      <c r="BS385" s="238"/>
      <c r="BT385" s="238"/>
      <c r="BU385" s="238"/>
      <c r="BV385" s="238"/>
      <c r="BW385" s="238"/>
      <c r="BX385" s="238"/>
      <c r="BY385" s="238"/>
      <c r="BZ385" s="238"/>
      <c r="CA385" s="238"/>
      <c r="CB385" s="238"/>
      <c r="CC385" s="238"/>
      <c r="CD385" s="238"/>
      <c r="CE385" s="238"/>
      <c r="CF385" s="238"/>
      <c r="CG385" s="238"/>
      <c r="CH385" s="238"/>
      <c r="CI385" s="238"/>
      <c r="CJ385" s="238"/>
      <c r="CK385" s="238"/>
      <c r="CL385" s="238"/>
      <c r="CM385" s="238"/>
      <c r="CN385" s="238"/>
      <c r="CO385" s="238"/>
      <c r="CP385" s="238"/>
      <c r="CQ385" s="238"/>
      <c r="CR385" s="238"/>
      <c r="CS385" s="238"/>
      <c r="CT385" s="238"/>
      <c r="CU385" s="238"/>
      <c r="CV385" s="238"/>
      <c r="CW385" s="238"/>
      <c r="CX385" s="238"/>
      <c r="CY385" s="238"/>
      <c r="CZ385" s="238"/>
      <c r="DA385" s="238"/>
    </row>
    <row r="386" spans="2:105">
      <c r="B386" s="226"/>
      <c r="BP386" s="82"/>
      <c r="BQ386" s="238"/>
      <c r="BR386" s="238"/>
      <c r="BS386" s="238"/>
      <c r="BT386" s="238"/>
      <c r="BU386" s="238"/>
      <c r="BV386" s="238"/>
      <c r="BW386" s="238"/>
      <c r="BX386" s="238"/>
      <c r="BY386" s="238"/>
      <c r="BZ386" s="238"/>
      <c r="CA386" s="238"/>
      <c r="CB386" s="238"/>
      <c r="CC386" s="238"/>
      <c r="CD386" s="238"/>
      <c r="CE386" s="238"/>
      <c r="CF386" s="238"/>
      <c r="CG386" s="238"/>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row>
    <row r="387" spans="2:105">
      <c r="B387" s="226"/>
      <c r="BP387" s="82"/>
      <c r="BQ387" s="238"/>
      <c r="BR387" s="238"/>
      <c r="BS387" s="238"/>
      <c r="BT387" s="238"/>
      <c r="BU387" s="238"/>
      <c r="BV387" s="238"/>
      <c r="BW387" s="238"/>
      <c r="BX387" s="238"/>
      <c r="BY387" s="238"/>
      <c r="BZ387" s="238"/>
      <c r="CA387" s="238"/>
      <c r="CB387" s="238"/>
      <c r="CC387" s="238"/>
      <c r="CD387" s="238"/>
      <c r="CE387" s="238"/>
      <c r="CF387" s="238"/>
      <c r="CG387" s="238"/>
      <c r="CH387" s="238"/>
      <c r="CI387" s="238"/>
      <c r="CJ387" s="238"/>
      <c r="CK387" s="238"/>
      <c r="CL387" s="238"/>
      <c r="CM387" s="238"/>
      <c r="CN387" s="238"/>
      <c r="CO387" s="238"/>
      <c r="CP387" s="238"/>
      <c r="CQ387" s="238"/>
      <c r="CR387" s="238"/>
      <c r="CS387" s="238"/>
      <c r="CT387" s="238"/>
      <c r="CU387" s="238"/>
      <c r="CV387" s="238"/>
      <c r="CW387" s="238"/>
      <c r="CX387" s="238"/>
      <c r="CY387" s="238"/>
      <c r="CZ387" s="238"/>
      <c r="DA387" s="238"/>
    </row>
    <row r="388" spans="2:105">
      <c r="B388" s="226"/>
      <c r="BP388" s="82"/>
      <c r="BQ388" s="238"/>
      <c r="BR388" s="238"/>
      <c r="BS388" s="238"/>
      <c r="BT388" s="238"/>
      <c r="BU388" s="238"/>
      <c r="BV388" s="238"/>
      <c r="BW388" s="238"/>
      <c r="BX388" s="238"/>
      <c r="BY388" s="238"/>
      <c r="BZ388" s="238"/>
      <c r="CA388" s="238"/>
      <c r="CB388" s="238"/>
      <c r="CC388" s="238"/>
      <c r="CD388" s="238"/>
      <c r="CE388" s="238"/>
      <c r="CF388" s="238"/>
      <c r="CG388" s="238"/>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row>
    <row r="389" spans="2:105">
      <c r="B389" s="226"/>
      <c r="BP389" s="82"/>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row>
    <row r="390" spans="2:105">
      <c r="B390" s="226"/>
      <c r="BP390" s="82"/>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row>
    <row r="391" spans="2:105">
      <c r="B391" s="226"/>
      <c r="BP391" s="82"/>
      <c r="BQ391" s="238"/>
      <c r="BR391" s="238"/>
      <c r="BS391" s="238"/>
      <c r="BT391" s="238"/>
      <c r="BU391" s="238"/>
      <c r="BV391" s="238"/>
      <c r="BW391" s="238"/>
      <c r="BX391" s="238"/>
      <c r="BY391" s="238"/>
      <c r="BZ391" s="238"/>
      <c r="CA391" s="238"/>
      <c r="CB391" s="238"/>
      <c r="CC391" s="238"/>
      <c r="CD391" s="238"/>
      <c r="CE391" s="238"/>
      <c r="CF391" s="238"/>
      <c r="CG391" s="238"/>
      <c r="CH391" s="238"/>
      <c r="CI391" s="238"/>
      <c r="CJ391" s="238"/>
      <c r="CK391" s="238"/>
      <c r="CL391" s="238"/>
      <c r="CM391" s="238"/>
      <c r="CN391" s="238"/>
      <c r="CO391" s="238"/>
      <c r="CP391" s="238"/>
      <c r="CQ391" s="238"/>
      <c r="CR391" s="238"/>
      <c r="CS391" s="238"/>
      <c r="CT391" s="238"/>
      <c r="CU391" s="238"/>
      <c r="CV391" s="238"/>
      <c r="CW391" s="238"/>
      <c r="CX391" s="238"/>
      <c r="CY391" s="238"/>
      <c r="CZ391" s="238"/>
      <c r="DA391" s="238"/>
    </row>
    <row r="392" spans="2:105">
      <c r="B392" s="226"/>
      <c r="BP392" s="82"/>
      <c r="BQ392" s="238"/>
      <c r="BR392" s="238"/>
      <c r="BS392" s="238"/>
      <c r="BT392" s="238"/>
      <c r="BU392" s="238"/>
      <c r="BV392" s="238"/>
      <c r="BW392" s="238"/>
      <c r="BX392" s="238"/>
      <c r="BY392" s="238"/>
      <c r="BZ392" s="238"/>
      <c r="CA392" s="238"/>
      <c r="CB392" s="238"/>
      <c r="CC392" s="238"/>
      <c r="CD392" s="238"/>
      <c r="CE392" s="238"/>
      <c r="CF392" s="238"/>
      <c r="CG392" s="238"/>
      <c r="CH392" s="238"/>
      <c r="CI392" s="238"/>
      <c r="CJ392" s="238"/>
      <c r="CK392" s="238"/>
      <c r="CL392" s="238"/>
      <c r="CM392" s="238"/>
      <c r="CN392" s="238"/>
      <c r="CO392" s="238"/>
      <c r="CP392" s="238"/>
      <c r="CQ392" s="238"/>
      <c r="CR392" s="238"/>
      <c r="CS392" s="238"/>
      <c r="CT392" s="238"/>
      <c r="CU392" s="238"/>
      <c r="CV392" s="238"/>
      <c r="CW392" s="238"/>
      <c r="CX392" s="238"/>
      <c r="CY392" s="238"/>
      <c r="CZ392" s="238"/>
      <c r="DA392" s="238"/>
    </row>
    <row r="393" spans="2:105">
      <c r="B393" s="226"/>
      <c r="BP393" s="82"/>
      <c r="BQ393" s="238"/>
      <c r="BR393" s="238"/>
      <c r="BS393" s="238"/>
      <c r="BT393" s="238"/>
      <c r="BU393" s="238"/>
      <c r="BV393" s="238"/>
      <c r="BW393" s="238"/>
      <c r="BX393" s="238"/>
      <c r="BY393" s="238"/>
      <c r="BZ393" s="238"/>
      <c r="CA393" s="238"/>
      <c r="CB393" s="238"/>
      <c r="CC393" s="238"/>
      <c r="CD393" s="238"/>
      <c r="CE393" s="238"/>
      <c r="CF393" s="238"/>
      <c r="CG393" s="238"/>
      <c r="CH393" s="238"/>
      <c r="CI393" s="238"/>
      <c r="CJ393" s="238"/>
      <c r="CK393" s="238"/>
      <c r="CL393" s="238"/>
      <c r="CM393" s="238"/>
      <c r="CN393" s="238"/>
      <c r="CO393" s="238"/>
      <c r="CP393" s="238"/>
      <c r="CQ393" s="238"/>
      <c r="CR393" s="238"/>
      <c r="CS393" s="238"/>
      <c r="CT393" s="238"/>
      <c r="CU393" s="238"/>
      <c r="CV393" s="238"/>
      <c r="CW393" s="238"/>
      <c r="CX393" s="238"/>
      <c r="CY393" s="238"/>
      <c r="CZ393" s="238"/>
      <c r="DA393" s="238"/>
    </row>
    <row r="394" spans="2:105">
      <c r="B394" s="226"/>
      <c r="BP394" s="82"/>
      <c r="BQ394" s="238"/>
      <c r="BR394" s="238"/>
      <c r="BS394" s="238"/>
      <c r="BT394" s="238"/>
      <c r="BU394" s="238"/>
      <c r="BV394" s="238"/>
      <c r="BW394" s="238"/>
      <c r="BX394" s="238"/>
      <c r="BY394" s="238"/>
      <c r="BZ394" s="238"/>
      <c r="CA394" s="238"/>
      <c r="CB394" s="238"/>
      <c r="CC394" s="238"/>
      <c r="CD394" s="238"/>
      <c r="CE394" s="238"/>
      <c r="CF394" s="238"/>
      <c r="CG394" s="238"/>
      <c r="CH394" s="238"/>
      <c r="CI394" s="238"/>
      <c r="CJ394" s="238"/>
      <c r="CK394" s="238"/>
      <c r="CL394" s="238"/>
      <c r="CM394" s="238"/>
      <c r="CN394" s="238"/>
      <c r="CO394" s="238"/>
      <c r="CP394" s="238"/>
      <c r="CQ394" s="238"/>
      <c r="CR394" s="238"/>
      <c r="CS394" s="238"/>
      <c r="CT394" s="238"/>
      <c r="CU394" s="238"/>
      <c r="CV394" s="238"/>
      <c r="CW394" s="238"/>
      <c r="CX394" s="238"/>
      <c r="CY394" s="238"/>
      <c r="CZ394" s="238"/>
      <c r="DA394" s="238"/>
    </row>
    <row r="395" spans="2:105">
      <c r="B395" s="226"/>
      <c r="BP395" s="82"/>
      <c r="BQ395" s="238"/>
      <c r="BR395" s="238"/>
      <c r="BS395" s="238"/>
      <c r="BT395" s="238"/>
      <c r="BU395" s="238"/>
      <c r="BV395" s="238"/>
      <c r="BW395" s="238"/>
      <c r="BX395" s="238"/>
      <c r="BY395" s="238"/>
      <c r="BZ395" s="238"/>
      <c r="CA395" s="238"/>
      <c r="CB395" s="238"/>
      <c r="CC395" s="238"/>
      <c r="CD395" s="238"/>
      <c r="CE395" s="238"/>
      <c r="CF395" s="238"/>
      <c r="CG395" s="238"/>
      <c r="CH395" s="238"/>
      <c r="CI395" s="238"/>
      <c r="CJ395" s="238"/>
      <c r="CK395" s="238"/>
      <c r="CL395" s="238"/>
      <c r="CM395" s="238"/>
      <c r="CN395" s="238"/>
      <c r="CO395" s="238"/>
      <c r="CP395" s="238"/>
      <c r="CQ395" s="238"/>
      <c r="CR395" s="238"/>
      <c r="CS395" s="238"/>
      <c r="CT395" s="238"/>
      <c r="CU395" s="238"/>
      <c r="CV395" s="238"/>
      <c r="CW395" s="238"/>
      <c r="CX395" s="238"/>
      <c r="CY395" s="238"/>
      <c r="CZ395" s="238"/>
      <c r="DA395" s="238"/>
    </row>
    <row r="396" spans="2:105">
      <c r="B396" s="226"/>
      <c r="BP396" s="82"/>
      <c r="BQ396" s="238"/>
      <c r="BR396" s="238"/>
      <c r="BS396" s="238"/>
      <c r="BT396" s="238"/>
      <c r="BU396" s="238"/>
      <c r="BV396" s="238"/>
      <c r="BW396" s="238"/>
      <c r="BX396" s="238"/>
      <c r="BY396" s="238"/>
      <c r="BZ396" s="238"/>
      <c r="CA396" s="238"/>
      <c r="CB396" s="238"/>
      <c r="CC396" s="238"/>
      <c r="CD396" s="238"/>
      <c r="CE396" s="238"/>
      <c r="CF396" s="238"/>
      <c r="CG396" s="238"/>
      <c r="CH396" s="238"/>
      <c r="CI396" s="238"/>
      <c r="CJ396" s="238"/>
      <c r="CK396" s="238"/>
      <c r="CL396" s="238"/>
      <c r="CM396" s="238"/>
      <c r="CN396" s="238"/>
      <c r="CO396" s="238"/>
      <c r="CP396" s="238"/>
      <c r="CQ396" s="238"/>
      <c r="CR396" s="238"/>
      <c r="CS396" s="238"/>
      <c r="CT396" s="238"/>
      <c r="CU396" s="238"/>
      <c r="CV396" s="238"/>
      <c r="CW396" s="238"/>
      <c r="CX396" s="238"/>
      <c r="CY396" s="238"/>
      <c r="CZ396" s="238"/>
      <c r="DA396" s="238"/>
    </row>
    <row r="397" spans="2:105">
      <c r="B397" s="226"/>
      <c r="BP397" s="82"/>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row>
    <row r="398" spans="2:105">
      <c r="B398" s="226"/>
      <c r="BP398" s="82"/>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row>
    <row r="399" spans="2:105">
      <c r="B399" s="226"/>
      <c r="BP399" s="82"/>
      <c r="BQ399" s="238"/>
      <c r="BR399" s="238"/>
      <c r="BS399" s="238"/>
      <c r="BT399" s="238"/>
      <c r="BU399" s="238"/>
      <c r="BV399" s="238"/>
      <c r="BW399" s="238"/>
      <c r="BX399" s="238"/>
      <c r="BY399" s="238"/>
      <c r="BZ399" s="238"/>
      <c r="CA399" s="238"/>
      <c r="CB399" s="238"/>
      <c r="CC399" s="238"/>
      <c r="CD399" s="238"/>
      <c r="CE399" s="238"/>
      <c r="CF399" s="238"/>
      <c r="CG399" s="238"/>
      <c r="CH399" s="238"/>
      <c r="CI399" s="238"/>
      <c r="CJ399" s="238"/>
      <c r="CK399" s="238"/>
      <c r="CL399" s="238"/>
      <c r="CM399" s="238"/>
      <c r="CN399" s="238"/>
      <c r="CO399" s="238"/>
      <c r="CP399" s="238"/>
      <c r="CQ399" s="238"/>
      <c r="CR399" s="238"/>
      <c r="CS399" s="238"/>
      <c r="CT399" s="238"/>
      <c r="CU399" s="238"/>
      <c r="CV399" s="238"/>
      <c r="CW399" s="238"/>
      <c r="CX399" s="238"/>
      <c r="CY399" s="238"/>
      <c r="CZ399" s="238"/>
      <c r="DA399" s="238"/>
    </row>
    <row r="400" spans="2:105">
      <c r="B400" s="226"/>
      <c r="BP400" s="82"/>
      <c r="BQ400" s="238"/>
      <c r="BR400" s="238"/>
      <c r="BS400" s="238"/>
      <c r="BT400" s="238"/>
      <c r="BU400" s="238"/>
      <c r="BV400" s="238"/>
      <c r="BW400" s="238"/>
      <c r="BX400" s="238"/>
      <c r="BY400" s="238"/>
      <c r="BZ400" s="238"/>
      <c r="CA400" s="238"/>
      <c r="CB400" s="238"/>
      <c r="CC400" s="238"/>
      <c r="CD400" s="238"/>
      <c r="CE400" s="238"/>
      <c r="CF400" s="238"/>
      <c r="CG400" s="238"/>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row>
    <row r="401" spans="2:105">
      <c r="B401" s="226"/>
      <c r="BP401" s="82"/>
      <c r="BQ401" s="238"/>
      <c r="BR401" s="238"/>
      <c r="BS401" s="238"/>
      <c r="BT401" s="238"/>
      <c r="BU401" s="238"/>
      <c r="BV401" s="238"/>
      <c r="BW401" s="238"/>
      <c r="BX401" s="238"/>
      <c r="BY401" s="238"/>
      <c r="BZ401" s="238"/>
      <c r="CA401" s="238"/>
      <c r="CB401" s="238"/>
      <c r="CC401" s="238"/>
      <c r="CD401" s="238"/>
      <c r="CE401" s="238"/>
      <c r="CF401" s="238"/>
      <c r="CG401" s="238"/>
      <c r="CH401" s="238"/>
      <c r="CI401" s="238"/>
      <c r="CJ401" s="238"/>
      <c r="CK401" s="238"/>
      <c r="CL401" s="238"/>
      <c r="CM401" s="238"/>
      <c r="CN401" s="238"/>
      <c r="CO401" s="238"/>
      <c r="CP401" s="238"/>
      <c r="CQ401" s="238"/>
      <c r="CR401" s="238"/>
      <c r="CS401" s="238"/>
      <c r="CT401" s="238"/>
      <c r="CU401" s="238"/>
      <c r="CV401" s="238"/>
      <c r="CW401" s="238"/>
      <c r="CX401" s="238"/>
      <c r="CY401" s="238"/>
      <c r="CZ401" s="238"/>
      <c r="DA401" s="238"/>
    </row>
    <row r="402" spans="2:105">
      <c r="B402" s="226"/>
      <c r="BP402" s="82"/>
      <c r="BQ402" s="238"/>
      <c r="BR402" s="238"/>
      <c r="BS402" s="238"/>
      <c r="BT402" s="238"/>
      <c r="BU402" s="238"/>
      <c r="BV402" s="238"/>
      <c r="BW402" s="238"/>
      <c r="BX402" s="238"/>
      <c r="BY402" s="238"/>
      <c r="BZ402" s="238"/>
      <c r="CA402" s="238"/>
      <c r="CB402" s="238"/>
      <c r="CC402" s="238"/>
      <c r="CD402" s="238"/>
      <c r="CE402" s="238"/>
      <c r="CF402" s="238"/>
      <c r="CG402" s="238"/>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row>
    <row r="403" spans="2:105">
      <c r="B403" s="226"/>
      <c r="BP403" s="82"/>
      <c r="BQ403" s="238"/>
      <c r="BR403" s="238"/>
      <c r="BS403" s="238"/>
      <c r="BT403" s="238"/>
      <c r="BU403" s="238"/>
      <c r="BV403" s="238"/>
      <c r="BW403" s="238"/>
      <c r="BX403" s="238"/>
      <c r="BY403" s="238"/>
      <c r="BZ403" s="238"/>
      <c r="CA403" s="238"/>
      <c r="CB403" s="238"/>
      <c r="CC403" s="238"/>
      <c r="CD403" s="238"/>
      <c r="CE403" s="238"/>
      <c r="CF403" s="238"/>
      <c r="CG403" s="238"/>
      <c r="CH403" s="238"/>
      <c r="CI403" s="238"/>
      <c r="CJ403" s="238"/>
      <c r="CK403" s="238"/>
      <c r="CL403" s="238"/>
      <c r="CM403" s="238"/>
      <c r="CN403" s="238"/>
      <c r="CO403" s="238"/>
      <c r="CP403" s="238"/>
      <c r="CQ403" s="238"/>
      <c r="CR403" s="238"/>
      <c r="CS403" s="238"/>
      <c r="CT403" s="238"/>
      <c r="CU403" s="238"/>
      <c r="CV403" s="238"/>
      <c r="CW403" s="238"/>
      <c r="CX403" s="238"/>
      <c r="CY403" s="238"/>
      <c r="CZ403" s="238"/>
      <c r="DA403" s="238"/>
    </row>
    <row r="404" spans="2:105">
      <c r="B404" s="226"/>
      <c r="BP404" s="82"/>
      <c r="BQ404" s="238"/>
      <c r="BR404" s="238"/>
      <c r="BS404" s="238"/>
      <c r="BT404" s="238"/>
      <c r="BU404" s="238"/>
      <c r="BV404" s="238"/>
      <c r="BW404" s="238"/>
      <c r="BX404" s="238"/>
      <c r="BY404" s="238"/>
      <c r="BZ404" s="238"/>
      <c r="CA404" s="238"/>
      <c r="CB404" s="238"/>
      <c r="CC404" s="238"/>
      <c r="CD404" s="238"/>
      <c r="CE404" s="238"/>
      <c r="CF404" s="238"/>
      <c r="CG404" s="238"/>
      <c r="CH404" s="238"/>
      <c r="CI404" s="238"/>
      <c r="CJ404" s="238"/>
      <c r="CK404" s="238"/>
      <c r="CL404" s="238"/>
      <c r="CM404" s="238"/>
      <c r="CN404" s="238"/>
      <c r="CO404" s="238"/>
      <c r="CP404" s="238"/>
      <c r="CQ404" s="238"/>
      <c r="CR404" s="238"/>
      <c r="CS404" s="238"/>
      <c r="CT404" s="238"/>
      <c r="CU404" s="238"/>
      <c r="CV404" s="238"/>
      <c r="CW404" s="238"/>
      <c r="CX404" s="238"/>
      <c r="CY404" s="238"/>
      <c r="CZ404" s="238"/>
      <c r="DA404" s="238"/>
    </row>
    <row r="405" spans="2:105">
      <c r="B405" s="226"/>
      <c r="BP405" s="82"/>
      <c r="BQ405" s="238"/>
      <c r="BR405" s="238"/>
      <c r="BS405" s="238"/>
      <c r="BT405" s="238"/>
      <c r="BU405" s="238"/>
      <c r="BV405" s="238"/>
      <c r="BW405" s="238"/>
      <c r="BX405" s="238"/>
      <c r="BY405" s="238"/>
      <c r="BZ405" s="238"/>
      <c r="CA405" s="238"/>
      <c r="CB405" s="238"/>
      <c r="CC405" s="238"/>
      <c r="CD405" s="238"/>
      <c r="CE405" s="238"/>
      <c r="CF405" s="238"/>
      <c r="CG405" s="238"/>
      <c r="CH405" s="238"/>
      <c r="CI405" s="238"/>
      <c r="CJ405" s="238"/>
      <c r="CK405" s="238"/>
      <c r="CL405" s="238"/>
      <c r="CM405" s="238"/>
      <c r="CN405" s="238"/>
      <c r="CO405" s="238"/>
      <c r="CP405" s="238"/>
      <c r="CQ405" s="238"/>
      <c r="CR405" s="238"/>
      <c r="CS405" s="238"/>
      <c r="CT405" s="238"/>
      <c r="CU405" s="238"/>
      <c r="CV405" s="238"/>
      <c r="CW405" s="238"/>
      <c r="CX405" s="238"/>
      <c r="CY405" s="238"/>
      <c r="CZ405" s="238"/>
      <c r="DA405" s="238"/>
    </row>
    <row r="406" spans="2:105">
      <c r="B406" s="226"/>
      <c r="BP406" s="82"/>
      <c r="BQ406" s="238"/>
      <c r="BR406" s="238"/>
      <c r="BS406" s="238"/>
      <c r="BT406" s="238"/>
      <c r="BU406" s="238"/>
      <c r="BV406" s="238"/>
      <c r="BW406" s="238"/>
      <c r="BX406" s="238"/>
      <c r="BY406" s="238"/>
      <c r="BZ406" s="238"/>
      <c r="CA406" s="238"/>
      <c r="CB406" s="238"/>
      <c r="CC406" s="238"/>
      <c r="CD406" s="238"/>
      <c r="CE406" s="238"/>
      <c r="CF406" s="238"/>
      <c r="CG406" s="238"/>
      <c r="CH406" s="238"/>
      <c r="CI406" s="238"/>
      <c r="CJ406" s="238"/>
      <c r="CK406" s="238"/>
      <c r="CL406" s="238"/>
      <c r="CM406" s="238"/>
      <c r="CN406" s="238"/>
      <c r="CO406" s="238"/>
      <c r="CP406" s="238"/>
      <c r="CQ406" s="238"/>
      <c r="CR406" s="238"/>
      <c r="CS406" s="238"/>
      <c r="CT406" s="238"/>
      <c r="CU406" s="238"/>
      <c r="CV406" s="238"/>
      <c r="CW406" s="238"/>
      <c r="CX406" s="238"/>
      <c r="CY406" s="238"/>
      <c r="CZ406" s="238"/>
      <c r="DA406" s="238"/>
    </row>
    <row r="407" spans="2:105">
      <c r="B407" s="226"/>
      <c r="BP407" s="82"/>
      <c r="BQ407" s="238"/>
      <c r="BR407" s="238"/>
      <c r="BS407" s="238"/>
      <c r="BT407" s="238"/>
      <c r="BU407" s="238"/>
      <c r="BV407" s="238"/>
      <c r="BW407" s="238"/>
      <c r="BX407" s="238"/>
      <c r="BY407" s="238"/>
      <c r="BZ407" s="238"/>
      <c r="CA407" s="238"/>
      <c r="CB407" s="238"/>
      <c r="CC407" s="238"/>
      <c r="CD407" s="238"/>
      <c r="CE407" s="238"/>
      <c r="CF407" s="238"/>
      <c r="CG407" s="238"/>
      <c r="CH407" s="238"/>
      <c r="CI407" s="238"/>
      <c r="CJ407" s="238"/>
      <c r="CK407" s="238"/>
      <c r="CL407" s="238"/>
      <c r="CM407" s="238"/>
      <c r="CN407" s="238"/>
      <c r="CO407" s="238"/>
      <c r="CP407" s="238"/>
      <c r="CQ407" s="238"/>
      <c r="CR407" s="238"/>
      <c r="CS407" s="238"/>
      <c r="CT407" s="238"/>
      <c r="CU407" s="238"/>
      <c r="CV407" s="238"/>
      <c r="CW407" s="238"/>
      <c r="CX407" s="238"/>
      <c r="CY407" s="238"/>
      <c r="CZ407" s="238"/>
      <c r="DA407" s="238"/>
    </row>
    <row r="408" spans="2:105">
      <c r="B408" s="226"/>
      <c r="BP408" s="82"/>
      <c r="BQ408" s="238"/>
      <c r="BR408" s="238"/>
      <c r="BS408" s="238"/>
      <c r="BT408" s="238"/>
      <c r="BU408" s="238"/>
      <c r="BV408" s="238"/>
      <c r="BW408" s="238"/>
      <c r="BX408" s="238"/>
      <c r="BY408" s="238"/>
      <c r="BZ408" s="238"/>
      <c r="CA408" s="238"/>
      <c r="CB408" s="238"/>
      <c r="CC408" s="238"/>
      <c r="CD408" s="238"/>
      <c r="CE408" s="238"/>
      <c r="CF408" s="238"/>
      <c r="CG408" s="238"/>
      <c r="CH408" s="238"/>
      <c r="CI408" s="238"/>
      <c r="CJ408" s="238"/>
      <c r="CK408" s="238"/>
      <c r="CL408" s="238"/>
      <c r="CM408" s="238"/>
      <c r="CN408" s="238"/>
      <c r="CO408" s="238"/>
      <c r="CP408" s="238"/>
      <c r="CQ408" s="238"/>
      <c r="CR408" s="238"/>
      <c r="CS408" s="238"/>
      <c r="CT408" s="238"/>
      <c r="CU408" s="238"/>
      <c r="CV408" s="238"/>
      <c r="CW408" s="238"/>
      <c r="CX408" s="238"/>
      <c r="CY408" s="238"/>
      <c r="CZ408" s="238"/>
      <c r="DA408" s="238"/>
    </row>
    <row r="409" spans="2:105">
      <c r="B409" s="226"/>
      <c r="BP409" s="82"/>
      <c r="BQ409" s="238"/>
      <c r="BR409" s="238"/>
      <c r="BS409" s="238"/>
      <c r="BT409" s="238"/>
      <c r="BU409" s="238"/>
      <c r="BV409" s="238"/>
      <c r="BW409" s="238"/>
      <c r="BX409" s="238"/>
      <c r="BY409" s="238"/>
      <c r="BZ409" s="238"/>
      <c r="CA409" s="238"/>
      <c r="CB409" s="238"/>
      <c r="CC409" s="238"/>
      <c r="CD409" s="238"/>
      <c r="CE409" s="238"/>
      <c r="CF409" s="238"/>
      <c r="CG409" s="238"/>
      <c r="CH409" s="238"/>
      <c r="CI409" s="238"/>
      <c r="CJ409" s="238"/>
      <c r="CK409" s="238"/>
      <c r="CL409" s="238"/>
      <c r="CM409" s="238"/>
      <c r="CN409" s="238"/>
      <c r="CO409" s="238"/>
      <c r="CP409" s="238"/>
      <c r="CQ409" s="238"/>
      <c r="CR409" s="238"/>
      <c r="CS409" s="238"/>
      <c r="CT409" s="238"/>
      <c r="CU409" s="238"/>
      <c r="CV409" s="238"/>
      <c r="CW409" s="238"/>
      <c r="CX409" s="238"/>
      <c r="CY409" s="238"/>
      <c r="CZ409" s="238"/>
      <c r="DA409" s="238"/>
    </row>
    <row r="410" spans="2:105">
      <c r="B410" s="226"/>
      <c r="BP410" s="82"/>
      <c r="BQ410" s="238"/>
      <c r="BR410" s="238"/>
      <c r="BS410" s="238"/>
      <c r="BT410" s="238"/>
      <c r="BU410" s="238"/>
      <c r="BV410" s="238"/>
      <c r="BW410" s="238"/>
      <c r="BX410" s="238"/>
      <c r="BY410" s="238"/>
      <c r="BZ410" s="238"/>
      <c r="CA410" s="238"/>
      <c r="CB410" s="238"/>
      <c r="CC410" s="238"/>
      <c r="CD410" s="238"/>
      <c r="CE410" s="238"/>
      <c r="CF410" s="238"/>
      <c r="CG410" s="238"/>
      <c r="CH410" s="238"/>
      <c r="CI410" s="238"/>
      <c r="CJ410" s="238"/>
      <c r="CK410" s="238"/>
      <c r="CL410" s="238"/>
      <c r="CM410" s="238"/>
      <c r="CN410" s="238"/>
      <c r="CO410" s="238"/>
      <c r="CP410" s="238"/>
      <c r="CQ410" s="238"/>
      <c r="CR410" s="238"/>
      <c r="CS410" s="238"/>
      <c r="CT410" s="238"/>
      <c r="CU410" s="238"/>
      <c r="CV410" s="238"/>
      <c r="CW410" s="238"/>
      <c r="CX410" s="238"/>
      <c r="CY410" s="238"/>
      <c r="CZ410" s="238"/>
      <c r="DA410" s="238"/>
    </row>
    <row r="411" spans="2:105">
      <c r="B411" s="226"/>
      <c r="BP411" s="82"/>
      <c r="BQ411" s="238"/>
      <c r="BR411" s="238"/>
      <c r="BS411" s="238"/>
      <c r="BT411" s="238"/>
      <c r="BU411" s="238"/>
      <c r="BV411" s="238"/>
      <c r="BW411" s="238"/>
      <c r="BX411" s="238"/>
      <c r="BY411" s="238"/>
      <c r="BZ411" s="238"/>
      <c r="CA411" s="238"/>
      <c r="CB411" s="238"/>
      <c r="CC411" s="238"/>
      <c r="CD411" s="238"/>
      <c r="CE411" s="238"/>
      <c r="CF411" s="238"/>
      <c r="CG411" s="238"/>
      <c r="CH411" s="238"/>
      <c r="CI411" s="238"/>
      <c r="CJ411" s="238"/>
      <c r="CK411" s="238"/>
      <c r="CL411" s="238"/>
      <c r="CM411" s="238"/>
      <c r="CN411" s="238"/>
      <c r="CO411" s="238"/>
      <c r="CP411" s="238"/>
      <c r="CQ411" s="238"/>
      <c r="CR411" s="238"/>
      <c r="CS411" s="238"/>
      <c r="CT411" s="238"/>
      <c r="CU411" s="238"/>
      <c r="CV411" s="238"/>
      <c r="CW411" s="238"/>
      <c r="CX411" s="238"/>
      <c r="CY411" s="238"/>
      <c r="CZ411" s="238"/>
      <c r="DA411" s="238"/>
    </row>
    <row r="412" spans="2:105">
      <c r="B412" s="226"/>
      <c r="BP412" s="82"/>
      <c r="BQ412" s="238"/>
      <c r="BR412" s="238"/>
      <c r="BS412" s="238"/>
      <c r="BT412" s="238"/>
      <c r="BU412" s="238"/>
      <c r="BV412" s="238"/>
      <c r="BW412" s="238"/>
      <c r="BX412" s="238"/>
      <c r="BY412" s="238"/>
      <c r="BZ412" s="238"/>
      <c r="CA412" s="238"/>
      <c r="CB412" s="238"/>
      <c r="CC412" s="238"/>
      <c r="CD412" s="238"/>
      <c r="CE412" s="238"/>
      <c r="CF412" s="238"/>
      <c r="CG412" s="238"/>
      <c r="CH412" s="238"/>
      <c r="CI412" s="238"/>
      <c r="CJ412" s="238"/>
      <c r="CK412" s="238"/>
      <c r="CL412" s="238"/>
      <c r="CM412" s="238"/>
      <c r="CN412" s="238"/>
      <c r="CO412" s="238"/>
      <c r="CP412" s="238"/>
      <c r="CQ412" s="238"/>
      <c r="CR412" s="238"/>
      <c r="CS412" s="238"/>
      <c r="CT412" s="238"/>
      <c r="CU412" s="238"/>
      <c r="CV412" s="238"/>
      <c r="CW412" s="238"/>
      <c r="CX412" s="238"/>
      <c r="CY412" s="238"/>
      <c r="CZ412" s="238"/>
      <c r="DA412" s="238"/>
    </row>
    <row r="413" spans="2:105">
      <c r="B413" s="226"/>
      <c r="BP413" s="82"/>
      <c r="BQ413" s="238"/>
      <c r="BR413" s="238"/>
      <c r="BS413" s="238"/>
      <c r="BT413" s="238"/>
      <c r="BU413" s="238"/>
      <c r="BV413" s="238"/>
      <c r="BW413" s="238"/>
      <c r="BX413" s="238"/>
      <c r="BY413" s="238"/>
      <c r="BZ413" s="238"/>
      <c r="CA413" s="238"/>
      <c r="CB413" s="238"/>
      <c r="CC413" s="238"/>
      <c r="CD413" s="238"/>
      <c r="CE413" s="238"/>
      <c r="CF413" s="238"/>
      <c r="CG413" s="238"/>
      <c r="CH413" s="238"/>
      <c r="CI413" s="238"/>
      <c r="CJ413" s="238"/>
      <c r="CK413" s="238"/>
      <c r="CL413" s="238"/>
      <c r="CM413" s="238"/>
      <c r="CN413" s="238"/>
      <c r="CO413" s="238"/>
      <c r="CP413" s="238"/>
      <c r="CQ413" s="238"/>
      <c r="CR413" s="238"/>
      <c r="CS413" s="238"/>
      <c r="CT413" s="238"/>
      <c r="CU413" s="238"/>
      <c r="CV413" s="238"/>
      <c r="CW413" s="238"/>
      <c r="CX413" s="238"/>
      <c r="CY413" s="238"/>
      <c r="CZ413" s="238"/>
      <c r="DA413" s="238"/>
    </row>
    <row r="414" spans="2:105">
      <c r="B414" s="226"/>
      <c r="BP414" s="82"/>
      <c r="BQ414" s="238"/>
      <c r="BR414" s="238"/>
      <c r="BS414" s="238"/>
      <c r="BT414" s="238"/>
      <c r="BU414" s="238"/>
      <c r="BV414" s="238"/>
      <c r="BW414" s="238"/>
      <c r="BX414" s="238"/>
      <c r="BY414" s="238"/>
      <c r="BZ414" s="238"/>
      <c r="CA414" s="238"/>
      <c r="CB414" s="238"/>
      <c r="CC414" s="238"/>
      <c r="CD414" s="238"/>
      <c r="CE414" s="238"/>
      <c r="CF414" s="238"/>
      <c r="CG414" s="238"/>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row>
    <row r="415" spans="2:105">
      <c r="B415" s="226"/>
      <c r="BP415" s="82"/>
      <c r="BQ415" s="238"/>
      <c r="BR415" s="238"/>
      <c r="BS415" s="238"/>
      <c r="BT415" s="238"/>
      <c r="BU415" s="238"/>
      <c r="BV415" s="238"/>
      <c r="BW415" s="238"/>
      <c r="BX415" s="238"/>
      <c r="BY415" s="238"/>
      <c r="BZ415" s="238"/>
      <c r="CA415" s="238"/>
      <c r="CB415" s="238"/>
      <c r="CC415" s="238"/>
      <c r="CD415" s="238"/>
      <c r="CE415" s="238"/>
      <c r="CF415" s="238"/>
      <c r="CG415" s="238"/>
      <c r="CH415" s="238"/>
      <c r="CI415" s="238"/>
      <c r="CJ415" s="238"/>
      <c r="CK415" s="238"/>
      <c r="CL415" s="238"/>
      <c r="CM415" s="238"/>
      <c r="CN415" s="238"/>
      <c r="CO415" s="238"/>
      <c r="CP415" s="238"/>
      <c r="CQ415" s="238"/>
      <c r="CR415" s="238"/>
      <c r="CS415" s="238"/>
      <c r="CT415" s="238"/>
      <c r="CU415" s="238"/>
      <c r="CV415" s="238"/>
      <c r="CW415" s="238"/>
      <c r="CX415" s="238"/>
      <c r="CY415" s="238"/>
      <c r="CZ415" s="238"/>
      <c r="DA415" s="238"/>
    </row>
    <row r="416" spans="2:105">
      <c r="B416" s="226"/>
      <c r="BP416" s="82"/>
      <c r="BQ416" s="238"/>
      <c r="BR416" s="238"/>
      <c r="BS416" s="238"/>
      <c r="BT416" s="238"/>
      <c r="BU416" s="238"/>
      <c r="BV416" s="238"/>
      <c r="BW416" s="238"/>
      <c r="BX416" s="238"/>
      <c r="BY416" s="238"/>
      <c r="BZ416" s="238"/>
      <c r="CA416" s="238"/>
      <c r="CB416" s="238"/>
      <c r="CC416" s="238"/>
      <c r="CD416" s="238"/>
      <c r="CE416" s="238"/>
      <c r="CF416" s="238"/>
      <c r="CG416" s="238"/>
      <c r="CH416" s="238"/>
      <c r="CI416" s="238"/>
      <c r="CJ416" s="238"/>
      <c r="CK416" s="238"/>
      <c r="CL416" s="238"/>
      <c r="CM416" s="238"/>
      <c r="CN416" s="238"/>
      <c r="CO416" s="238"/>
      <c r="CP416" s="238"/>
      <c r="CQ416" s="238"/>
      <c r="CR416" s="238"/>
      <c r="CS416" s="238"/>
      <c r="CT416" s="238"/>
      <c r="CU416" s="238"/>
      <c r="CV416" s="238"/>
      <c r="CW416" s="238"/>
      <c r="CX416" s="238"/>
      <c r="CY416" s="238"/>
      <c r="CZ416" s="238"/>
      <c r="DA416" s="238"/>
    </row>
    <row r="417" spans="2:105">
      <c r="B417" s="226"/>
      <c r="BP417" s="82"/>
      <c r="BQ417" s="238"/>
      <c r="BR417" s="238"/>
      <c r="BS417" s="238"/>
      <c r="BT417" s="238"/>
      <c r="BU417" s="238"/>
      <c r="BV417" s="238"/>
      <c r="BW417" s="238"/>
      <c r="BX417" s="238"/>
      <c r="BY417" s="238"/>
      <c r="BZ417" s="238"/>
      <c r="CA417" s="238"/>
      <c r="CB417" s="238"/>
      <c r="CC417" s="238"/>
      <c r="CD417" s="238"/>
      <c r="CE417" s="238"/>
      <c r="CF417" s="238"/>
      <c r="CG417" s="238"/>
      <c r="CH417" s="238"/>
      <c r="CI417" s="238"/>
      <c r="CJ417" s="238"/>
      <c r="CK417" s="238"/>
      <c r="CL417" s="238"/>
      <c r="CM417" s="238"/>
      <c r="CN417" s="238"/>
      <c r="CO417" s="238"/>
      <c r="CP417" s="238"/>
      <c r="CQ417" s="238"/>
      <c r="CR417" s="238"/>
      <c r="CS417" s="238"/>
      <c r="CT417" s="238"/>
      <c r="CU417" s="238"/>
      <c r="CV417" s="238"/>
      <c r="CW417" s="238"/>
      <c r="CX417" s="238"/>
      <c r="CY417" s="238"/>
      <c r="CZ417" s="238"/>
      <c r="DA417" s="238"/>
    </row>
    <row r="418" spans="2:105">
      <c r="B418" s="226"/>
      <c r="BP418" s="82"/>
      <c r="BQ418" s="238"/>
      <c r="BR418" s="238"/>
      <c r="BS418" s="238"/>
      <c r="BT418" s="238"/>
      <c r="BU418" s="238"/>
      <c r="BV418" s="238"/>
      <c r="BW418" s="238"/>
      <c r="BX418" s="238"/>
      <c r="BY418" s="238"/>
      <c r="BZ418" s="238"/>
      <c r="CA418" s="238"/>
      <c r="CB418" s="238"/>
      <c r="CC418" s="238"/>
      <c r="CD418" s="238"/>
      <c r="CE418" s="238"/>
      <c r="CF418" s="238"/>
      <c r="CG418" s="238"/>
      <c r="CH418" s="238"/>
      <c r="CI418" s="238"/>
      <c r="CJ418" s="238"/>
      <c r="CK418" s="238"/>
      <c r="CL418" s="238"/>
      <c r="CM418" s="238"/>
      <c r="CN418" s="238"/>
      <c r="CO418" s="238"/>
      <c r="CP418" s="238"/>
      <c r="CQ418" s="238"/>
      <c r="CR418" s="238"/>
      <c r="CS418" s="238"/>
      <c r="CT418" s="238"/>
      <c r="CU418" s="238"/>
      <c r="CV418" s="238"/>
      <c r="CW418" s="238"/>
      <c r="CX418" s="238"/>
      <c r="CY418" s="238"/>
      <c r="CZ418" s="238"/>
      <c r="DA418" s="238"/>
    </row>
    <row r="419" spans="2:105">
      <c r="B419" s="226"/>
      <c r="BP419" s="82"/>
      <c r="BQ419" s="238"/>
      <c r="BR419" s="238"/>
      <c r="BS419" s="238"/>
      <c r="BT419" s="238"/>
      <c r="BU419" s="238"/>
      <c r="BV419" s="238"/>
      <c r="BW419" s="238"/>
      <c r="BX419" s="238"/>
      <c r="BY419" s="238"/>
      <c r="BZ419" s="238"/>
      <c r="CA419" s="238"/>
      <c r="CB419" s="238"/>
      <c r="CC419" s="238"/>
      <c r="CD419" s="238"/>
      <c r="CE419" s="238"/>
      <c r="CF419" s="238"/>
      <c r="CG419" s="238"/>
      <c r="CH419" s="238"/>
      <c r="CI419" s="238"/>
      <c r="CJ419" s="238"/>
      <c r="CK419" s="238"/>
      <c r="CL419" s="238"/>
      <c r="CM419" s="238"/>
      <c r="CN419" s="238"/>
      <c r="CO419" s="238"/>
      <c r="CP419" s="238"/>
      <c r="CQ419" s="238"/>
      <c r="CR419" s="238"/>
      <c r="CS419" s="238"/>
      <c r="CT419" s="238"/>
      <c r="CU419" s="238"/>
      <c r="CV419" s="238"/>
      <c r="CW419" s="238"/>
      <c r="CX419" s="238"/>
      <c r="CY419" s="238"/>
      <c r="CZ419" s="238"/>
      <c r="DA419" s="238"/>
    </row>
    <row r="420" spans="2:105">
      <c r="B420" s="226"/>
      <c r="BP420" s="82"/>
      <c r="BQ420" s="238"/>
      <c r="BR420" s="238"/>
      <c r="BS420" s="238"/>
      <c r="BT420" s="238"/>
      <c r="BU420" s="238"/>
      <c r="BV420" s="238"/>
      <c r="BW420" s="238"/>
      <c r="BX420" s="238"/>
      <c r="BY420" s="238"/>
      <c r="BZ420" s="238"/>
      <c r="CA420" s="238"/>
      <c r="CB420" s="238"/>
      <c r="CC420" s="238"/>
      <c r="CD420" s="238"/>
      <c r="CE420" s="238"/>
      <c r="CF420" s="238"/>
      <c r="CG420" s="238"/>
      <c r="CH420" s="238"/>
      <c r="CI420" s="238"/>
      <c r="CJ420" s="238"/>
      <c r="CK420" s="238"/>
      <c r="CL420" s="238"/>
      <c r="CM420" s="238"/>
      <c r="CN420" s="238"/>
      <c r="CO420" s="238"/>
      <c r="CP420" s="238"/>
      <c r="CQ420" s="238"/>
      <c r="CR420" s="238"/>
      <c r="CS420" s="238"/>
      <c r="CT420" s="238"/>
      <c r="CU420" s="238"/>
      <c r="CV420" s="238"/>
      <c r="CW420" s="238"/>
      <c r="CX420" s="238"/>
      <c r="CY420" s="238"/>
      <c r="CZ420" s="238"/>
      <c r="DA420" s="238"/>
    </row>
    <row r="421" spans="2:105">
      <c r="B421" s="226"/>
      <c r="BP421" s="82"/>
      <c r="BQ421" s="238"/>
      <c r="BR421" s="238"/>
      <c r="BS421" s="238"/>
      <c r="BT421" s="238"/>
      <c r="BU421" s="238"/>
      <c r="BV421" s="238"/>
      <c r="BW421" s="238"/>
      <c r="BX421" s="238"/>
      <c r="BY421" s="238"/>
      <c r="BZ421" s="238"/>
      <c r="CA421" s="238"/>
      <c r="CB421" s="238"/>
      <c r="CC421" s="238"/>
      <c r="CD421" s="238"/>
      <c r="CE421" s="238"/>
      <c r="CF421" s="238"/>
      <c r="CG421" s="238"/>
      <c r="CH421" s="238"/>
      <c r="CI421" s="238"/>
      <c r="CJ421" s="238"/>
      <c r="CK421" s="238"/>
      <c r="CL421" s="238"/>
      <c r="CM421" s="238"/>
      <c r="CN421" s="238"/>
      <c r="CO421" s="238"/>
      <c r="CP421" s="238"/>
      <c r="CQ421" s="238"/>
      <c r="CR421" s="238"/>
      <c r="CS421" s="238"/>
      <c r="CT421" s="238"/>
      <c r="CU421" s="238"/>
      <c r="CV421" s="238"/>
      <c r="CW421" s="238"/>
      <c r="CX421" s="238"/>
      <c r="CY421" s="238"/>
      <c r="CZ421" s="238"/>
      <c r="DA421" s="238"/>
    </row>
    <row r="422" spans="2:105">
      <c r="B422" s="226"/>
      <c r="BP422" s="82"/>
      <c r="BQ422" s="238"/>
      <c r="BR422" s="238"/>
      <c r="BS422" s="238"/>
      <c r="BT422" s="238"/>
      <c r="BU422" s="238"/>
      <c r="BV422" s="238"/>
      <c r="BW422" s="238"/>
      <c r="BX422" s="238"/>
      <c r="BY422" s="238"/>
      <c r="BZ422" s="238"/>
      <c r="CA422" s="238"/>
      <c r="CB422" s="238"/>
      <c r="CC422" s="238"/>
      <c r="CD422" s="238"/>
      <c r="CE422" s="238"/>
      <c r="CF422" s="238"/>
      <c r="CG422" s="238"/>
      <c r="CH422" s="238"/>
      <c r="CI422" s="238"/>
      <c r="CJ422" s="238"/>
      <c r="CK422" s="238"/>
      <c r="CL422" s="238"/>
      <c r="CM422" s="238"/>
      <c r="CN422" s="238"/>
      <c r="CO422" s="238"/>
      <c r="CP422" s="238"/>
      <c r="CQ422" s="238"/>
      <c r="CR422" s="238"/>
      <c r="CS422" s="238"/>
      <c r="CT422" s="238"/>
      <c r="CU422" s="238"/>
      <c r="CV422" s="238"/>
      <c r="CW422" s="238"/>
      <c r="CX422" s="238"/>
      <c r="CY422" s="238"/>
      <c r="CZ422" s="238"/>
      <c r="DA422" s="238"/>
    </row>
    <row r="423" spans="2:105">
      <c r="B423" s="226"/>
      <c r="BP423" s="82"/>
      <c r="BQ423" s="238"/>
      <c r="BR423" s="238"/>
      <c r="BS423" s="238"/>
      <c r="BT423" s="238"/>
      <c r="BU423" s="238"/>
      <c r="BV423" s="238"/>
      <c r="BW423" s="238"/>
      <c r="BX423" s="238"/>
      <c r="BY423" s="238"/>
      <c r="BZ423" s="238"/>
      <c r="CA423" s="238"/>
      <c r="CB423" s="238"/>
      <c r="CC423" s="238"/>
      <c r="CD423" s="238"/>
      <c r="CE423" s="238"/>
      <c r="CF423" s="238"/>
      <c r="CG423" s="238"/>
      <c r="CH423" s="238"/>
      <c r="CI423" s="238"/>
      <c r="CJ423" s="238"/>
      <c r="CK423" s="238"/>
      <c r="CL423" s="238"/>
      <c r="CM423" s="238"/>
      <c r="CN423" s="238"/>
      <c r="CO423" s="238"/>
      <c r="CP423" s="238"/>
      <c r="CQ423" s="238"/>
      <c r="CR423" s="238"/>
      <c r="CS423" s="238"/>
      <c r="CT423" s="238"/>
      <c r="CU423" s="238"/>
      <c r="CV423" s="238"/>
      <c r="CW423" s="238"/>
      <c r="CX423" s="238"/>
      <c r="CY423" s="238"/>
      <c r="CZ423" s="238"/>
      <c r="DA423" s="238"/>
    </row>
    <row r="424" spans="2:105">
      <c r="B424" s="226"/>
      <c r="BP424" s="82"/>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38"/>
      <c r="CN424" s="238"/>
      <c r="CO424" s="238"/>
      <c r="CP424" s="238"/>
      <c r="CQ424" s="238"/>
      <c r="CR424" s="238"/>
      <c r="CS424" s="238"/>
      <c r="CT424" s="238"/>
      <c r="CU424" s="238"/>
      <c r="CV424" s="238"/>
      <c r="CW424" s="238"/>
      <c r="CX424" s="238"/>
      <c r="CY424" s="238"/>
      <c r="CZ424" s="238"/>
      <c r="DA424" s="238"/>
    </row>
    <row r="425" spans="2:105">
      <c r="B425" s="226"/>
      <c r="BP425" s="82"/>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row>
    <row r="426" spans="2:105">
      <c r="B426" s="226"/>
      <c r="BP426" s="82"/>
      <c r="BQ426" s="238"/>
      <c r="BR426" s="238"/>
      <c r="BS426" s="238"/>
      <c r="BT426" s="238"/>
      <c r="BU426" s="238"/>
      <c r="BV426" s="238"/>
      <c r="BW426" s="238"/>
      <c r="BX426" s="238"/>
      <c r="BY426" s="238"/>
      <c r="BZ426" s="238"/>
      <c r="CA426" s="238"/>
      <c r="CB426" s="238"/>
      <c r="CC426" s="238"/>
      <c r="CD426" s="238"/>
      <c r="CE426" s="238"/>
      <c r="CF426" s="238"/>
      <c r="CG426" s="238"/>
      <c r="CH426" s="238"/>
      <c r="CI426" s="238"/>
      <c r="CJ426" s="238"/>
      <c r="CK426" s="238"/>
      <c r="CL426" s="238"/>
      <c r="CM426" s="238"/>
      <c r="CN426" s="238"/>
      <c r="CO426" s="238"/>
      <c r="CP426" s="238"/>
      <c r="CQ426" s="238"/>
      <c r="CR426" s="238"/>
      <c r="CS426" s="238"/>
      <c r="CT426" s="238"/>
      <c r="CU426" s="238"/>
      <c r="CV426" s="238"/>
      <c r="CW426" s="238"/>
      <c r="CX426" s="238"/>
      <c r="CY426" s="238"/>
      <c r="CZ426" s="238"/>
      <c r="DA426" s="238"/>
    </row>
    <row r="427" spans="2:105">
      <c r="B427" s="226"/>
      <c r="BP427" s="82"/>
      <c r="BQ427" s="238"/>
      <c r="BR427" s="238"/>
      <c r="BS427" s="238"/>
      <c r="BT427" s="238"/>
      <c r="BU427" s="238"/>
      <c r="BV427" s="238"/>
      <c r="BW427" s="238"/>
      <c r="BX427" s="238"/>
      <c r="BY427" s="238"/>
      <c r="BZ427" s="238"/>
      <c r="CA427" s="238"/>
      <c r="CB427" s="238"/>
      <c r="CC427" s="238"/>
      <c r="CD427" s="238"/>
      <c r="CE427" s="238"/>
      <c r="CF427" s="238"/>
      <c r="CG427" s="238"/>
      <c r="CH427" s="238"/>
      <c r="CI427" s="238"/>
      <c r="CJ427" s="238"/>
      <c r="CK427" s="238"/>
      <c r="CL427" s="238"/>
      <c r="CM427" s="238"/>
      <c r="CN427" s="238"/>
      <c r="CO427" s="238"/>
      <c r="CP427" s="238"/>
      <c r="CQ427" s="238"/>
      <c r="CR427" s="238"/>
      <c r="CS427" s="238"/>
      <c r="CT427" s="238"/>
      <c r="CU427" s="238"/>
      <c r="CV427" s="238"/>
      <c r="CW427" s="238"/>
      <c r="CX427" s="238"/>
      <c r="CY427" s="238"/>
      <c r="CZ427" s="238"/>
      <c r="DA427" s="238"/>
    </row>
    <row r="428" spans="2:105">
      <c r="B428" s="226"/>
      <c r="BP428" s="82"/>
      <c r="BQ428" s="238"/>
      <c r="BR428" s="238"/>
      <c r="BS428" s="238"/>
      <c r="BT428" s="238"/>
      <c r="BU428" s="238"/>
      <c r="BV428" s="238"/>
      <c r="BW428" s="238"/>
      <c r="BX428" s="238"/>
      <c r="BY428" s="238"/>
      <c r="BZ428" s="238"/>
      <c r="CA428" s="238"/>
      <c r="CB428" s="238"/>
      <c r="CC428" s="238"/>
      <c r="CD428" s="238"/>
      <c r="CE428" s="238"/>
      <c r="CF428" s="238"/>
      <c r="CG428" s="238"/>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row>
    <row r="429" spans="2:105">
      <c r="B429" s="226"/>
      <c r="BP429" s="82"/>
      <c r="BQ429" s="238"/>
      <c r="BR429" s="238"/>
      <c r="BS429" s="238"/>
      <c r="BT429" s="238"/>
      <c r="BU429" s="238"/>
      <c r="BV429" s="238"/>
      <c r="BW429" s="238"/>
      <c r="BX429" s="238"/>
      <c r="BY429" s="238"/>
      <c r="BZ429" s="238"/>
      <c r="CA429" s="238"/>
      <c r="CB429" s="238"/>
      <c r="CC429" s="238"/>
      <c r="CD429" s="238"/>
      <c r="CE429" s="238"/>
      <c r="CF429" s="238"/>
      <c r="CG429" s="238"/>
      <c r="CH429" s="238"/>
      <c r="CI429" s="238"/>
      <c r="CJ429" s="238"/>
      <c r="CK429" s="238"/>
      <c r="CL429" s="238"/>
      <c r="CM429" s="238"/>
      <c r="CN429" s="238"/>
      <c r="CO429" s="238"/>
      <c r="CP429" s="238"/>
      <c r="CQ429" s="238"/>
      <c r="CR429" s="238"/>
      <c r="CS429" s="238"/>
      <c r="CT429" s="238"/>
      <c r="CU429" s="238"/>
      <c r="CV429" s="238"/>
      <c r="CW429" s="238"/>
      <c r="CX429" s="238"/>
      <c r="CY429" s="238"/>
      <c r="CZ429" s="238"/>
      <c r="DA429" s="238"/>
    </row>
    <row r="430" spans="2:105">
      <c r="B430" s="226"/>
      <c r="BP430" s="82"/>
      <c r="BQ430" s="238"/>
      <c r="BR430" s="238"/>
      <c r="BS430" s="238"/>
      <c r="BT430" s="238"/>
      <c r="BU430" s="238"/>
      <c r="BV430" s="238"/>
      <c r="BW430" s="238"/>
      <c r="BX430" s="238"/>
      <c r="BY430" s="238"/>
      <c r="BZ430" s="238"/>
      <c r="CA430" s="238"/>
      <c r="CB430" s="238"/>
      <c r="CC430" s="238"/>
      <c r="CD430" s="238"/>
      <c r="CE430" s="238"/>
      <c r="CF430" s="238"/>
      <c r="CG430" s="238"/>
      <c r="CH430" s="238"/>
      <c r="CI430" s="238"/>
      <c r="CJ430" s="238"/>
      <c r="CK430" s="238"/>
      <c r="CL430" s="238"/>
      <c r="CM430" s="238"/>
      <c r="CN430" s="238"/>
      <c r="CO430" s="238"/>
      <c r="CP430" s="238"/>
      <c r="CQ430" s="238"/>
      <c r="CR430" s="238"/>
      <c r="CS430" s="238"/>
      <c r="CT430" s="238"/>
      <c r="CU430" s="238"/>
      <c r="CV430" s="238"/>
      <c r="CW430" s="238"/>
      <c r="CX430" s="238"/>
      <c r="CY430" s="238"/>
      <c r="CZ430" s="238"/>
      <c r="DA430" s="238"/>
    </row>
    <row r="431" spans="2:105">
      <c r="B431" s="226"/>
      <c r="BP431" s="82"/>
      <c r="BQ431" s="238"/>
      <c r="BR431" s="238"/>
      <c r="BS431" s="238"/>
      <c r="BT431" s="238"/>
      <c r="BU431" s="238"/>
      <c r="BV431" s="238"/>
      <c r="BW431" s="238"/>
      <c r="BX431" s="238"/>
      <c r="BY431" s="238"/>
      <c r="BZ431" s="238"/>
      <c r="CA431" s="238"/>
      <c r="CB431" s="238"/>
      <c r="CC431" s="238"/>
      <c r="CD431" s="238"/>
      <c r="CE431" s="238"/>
      <c r="CF431" s="238"/>
      <c r="CG431" s="238"/>
      <c r="CH431" s="238"/>
      <c r="CI431" s="238"/>
      <c r="CJ431" s="238"/>
      <c r="CK431" s="238"/>
      <c r="CL431" s="238"/>
      <c r="CM431" s="238"/>
      <c r="CN431" s="238"/>
      <c r="CO431" s="238"/>
      <c r="CP431" s="238"/>
      <c r="CQ431" s="238"/>
      <c r="CR431" s="238"/>
      <c r="CS431" s="238"/>
      <c r="CT431" s="238"/>
      <c r="CU431" s="238"/>
      <c r="CV431" s="238"/>
      <c r="CW431" s="238"/>
      <c r="CX431" s="238"/>
      <c r="CY431" s="238"/>
      <c r="CZ431" s="238"/>
      <c r="DA431" s="238"/>
    </row>
    <row r="432" spans="2:105">
      <c r="B432" s="226"/>
      <c r="BP432" s="82"/>
      <c r="BQ432" s="238"/>
      <c r="BR432" s="238"/>
      <c r="BS432" s="238"/>
      <c r="BT432" s="238"/>
      <c r="BU432" s="238"/>
      <c r="BV432" s="238"/>
      <c r="BW432" s="238"/>
      <c r="BX432" s="238"/>
      <c r="BY432" s="238"/>
      <c r="BZ432" s="238"/>
      <c r="CA432" s="238"/>
      <c r="CB432" s="238"/>
      <c r="CC432" s="238"/>
      <c r="CD432" s="238"/>
      <c r="CE432" s="238"/>
      <c r="CF432" s="238"/>
      <c r="CG432" s="238"/>
      <c r="CH432" s="238"/>
      <c r="CI432" s="238"/>
      <c r="CJ432" s="238"/>
      <c r="CK432" s="238"/>
      <c r="CL432" s="238"/>
      <c r="CM432" s="238"/>
      <c r="CN432" s="238"/>
      <c r="CO432" s="238"/>
      <c r="CP432" s="238"/>
      <c r="CQ432" s="238"/>
      <c r="CR432" s="238"/>
      <c r="CS432" s="238"/>
      <c r="CT432" s="238"/>
      <c r="CU432" s="238"/>
      <c r="CV432" s="238"/>
      <c r="CW432" s="238"/>
      <c r="CX432" s="238"/>
      <c r="CY432" s="238"/>
      <c r="CZ432" s="238"/>
      <c r="DA432" s="238"/>
    </row>
    <row r="433" spans="2:105">
      <c r="B433" s="226"/>
      <c r="BP433" s="82"/>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row>
    <row r="434" spans="2:105">
      <c r="B434" s="226"/>
      <c r="BP434" s="82"/>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row>
    <row r="435" spans="2:105">
      <c r="B435" s="226"/>
      <c r="BP435" s="82"/>
      <c r="BQ435" s="238"/>
      <c r="BR435" s="238"/>
      <c r="BS435" s="238"/>
      <c r="BT435" s="238"/>
      <c r="BU435" s="238"/>
      <c r="BV435" s="238"/>
      <c r="BW435" s="238"/>
      <c r="BX435" s="238"/>
      <c r="BY435" s="238"/>
      <c r="BZ435" s="238"/>
      <c r="CA435" s="238"/>
      <c r="CB435" s="238"/>
      <c r="CC435" s="238"/>
      <c r="CD435" s="238"/>
      <c r="CE435" s="238"/>
      <c r="CF435" s="238"/>
      <c r="CG435" s="238"/>
      <c r="CH435" s="238"/>
      <c r="CI435" s="238"/>
      <c r="CJ435" s="238"/>
      <c r="CK435" s="238"/>
      <c r="CL435" s="238"/>
      <c r="CM435" s="238"/>
      <c r="CN435" s="238"/>
      <c r="CO435" s="238"/>
      <c r="CP435" s="238"/>
      <c r="CQ435" s="238"/>
      <c r="CR435" s="238"/>
      <c r="CS435" s="238"/>
      <c r="CT435" s="238"/>
      <c r="CU435" s="238"/>
      <c r="CV435" s="238"/>
      <c r="CW435" s="238"/>
      <c r="CX435" s="238"/>
      <c r="CY435" s="238"/>
      <c r="CZ435" s="238"/>
      <c r="DA435" s="238"/>
    </row>
    <row r="436" spans="2:105">
      <c r="B436" s="226"/>
      <c r="BP436" s="82"/>
      <c r="BQ436" s="238"/>
      <c r="BR436" s="238"/>
      <c r="BS436" s="238"/>
      <c r="BT436" s="238"/>
      <c r="BU436" s="238"/>
      <c r="BV436" s="238"/>
      <c r="BW436" s="238"/>
      <c r="BX436" s="238"/>
      <c r="BY436" s="238"/>
      <c r="BZ436" s="238"/>
      <c r="CA436" s="238"/>
      <c r="CB436" s="238"/>
      <c r="CC436" s="238"/>
      <c r="CD436" s="238"/>
      <c r="CE436" s="238"/>
      <c r="CF436" s="238"/>
      <c r="CG436" s="238"/>
      <c r="CH436" s="238"/>
      <c r="CI436" s="238"/>
      <c r="CJ436" s="238"/>
      <c r="CK436" s="238"/>
      <c r="CL436" s="238"/>
      <c r="CM436" s="238"/>
      <c r="CN436" s="238"/>
      <c r="CO436" s="238"/>
      <c r="CP436" s="238"/>
      <c r="CQ436" s="238"/>
      <c r="CR436" s="238"/>
      <c r="CS436" s="238"/>
      <c r="CT436" s="238"/>
      <c r="CU436" s="238"/>
      <c r="CV436" s="238"/>
      <c r="CW436" s="238"/>
      <c r="CX436" s="238"/>
      <c r="CY436" s="238"/>
      <c r="CZ436" s="238"/>
      <c r="DA436" s="238"/>
    </row>
    <row r="437" spans="2:105">
      <c r="B437" s="226"/>
      <c r="BP437" s="82"/>
      <c r="BQ437" s="238"/>
      <c r="BR437" s="238"/>
      <c r="BS437" s="238"/>
      <c r="BT437" s="238"/>
      <c r="BU437" s="238"/>
      <c r="BV437" s="238"/>
      <c r="BW437" s="238"/>
      <c r="BX437" s="238"/>
      <c r="BY437" s="238"/>
      <c r="BZ437" s="238"/>
      <c r="CA437" s="238"/>
      <c r="CB437" s="238"/>
      <c r="CC437" s="238"/>
      <c r="CD437" s="238"/>
      <c r="CE437" s="238"/>
      <c r="CF437" s="238"/>
      <c r="CG437" s="238"/>
      <c r="CH437" s="238"/>
      <c r="CI437" s="238"/>
      <c r="CJ437" s="238"/>
      <c r="CK437" s="238"/>
      <c r="CL437" s="238"/>
      <c r="CM437" s="238"/>
      <c r="CN437" s="238"/>
      <c r="CO437" s="238"/>
      <c r="CP437" s="238"/>
      <c r="CQ437" s="238"/>
      <c r="CR437" s="238"/>
      <c r="CS437" s="238"/>
      <c r="CT437" s="238"/>
      <c r="CU437" s="238"/>
      <c r="CV437" s="238"/>
      <c r="CW437" s="238"/>
      <c r="CX437" s="238"/>
      <c r="CY437" s="238"/>
      <c r="CZ437" s="238"/>
      <c r="DA437" s="238"/>
    </row>
    <row r="438" spans="2:105">
      <c r="B438" s="226"/>
      <c r="BP438" s="82"/>
      <c r="BQ438" s="238"/>
      <c r="BR438" s="238"/>
      <c r="BS438" s="238"/>
      <c r="BT438" s="238"/>
      <c r="BU438" s="238"/>
      <c r="BV438" s="238"/>
      <c r="BW438" s="238"/>
      <c r="BX438" s="238"/>
      <c r="BY438" s="238"/>
      <c r="BZ438" s="238"/>
      <c r="CA438" s="238"/>
      <c r="CB438" s="238"/>
      <c r="CC438" s="238"/>
      <c r="CD438" s="238"/>
      <c r="CE438" s="238"/>
      <c r="CF438" s="238"/>
      <c r="CG438" s="238"/>
      <c r="CH438" s="238"/>
      <c r="CI438" s="238"/>
      <c r="CJ438" s="238"/>
      <c r="CK438" s="238"/>
      <c r="CL438" s="238"/>
      <c r="CM438" s="238"/>
      <c r="CN438" s="238"/>
      <c r="CO438" s="238"/>
      <c r="CP438" s="238"/>
      <c r="CQ438" s="238"/>
      <c r="CR438" s="238"/>
      <c r="CS438" s="238"/>
      <c r="CT438" s="238"/>
      <c r="CU438" s="238"/>
      <c r="CV438" s="238"/>
      <c r="CW438" s="238"/>
      <c r="CX438" s="238"/>
      <c r="CY438" s="238"/>
      <c r="CZ438" s="238"/>
      <c r="DA438" s="238"/>
    </row>
    <row r="439" spans="2:105">
      <c r="B439" s="226"/>
      <c r="BP439" s="82"/>
      <c r="BQ439" s="238"/>
      <c r="BR439" s="238"/>
      <c r="BS439" s="238"/>
      <c r="BT439" s="238"/>
      <c r="BU439" s="238"/>
      <c r="BV439" s="238"/>
      <c r="BW439" s="238"/>
      <c r="BX439" s="238"/>
      <c r="BY439" s="238"/>
      <c r="BZ439" s="238"/>
      <c r="CA439" s="238"/>
      <c r="CB439" s="238"/>
      <c r="CC439" s="238"/>
      <c r="CD439" s="238"/>
      <c r="CE439" s="238"/>
      <c r="CF439" s="238"/>
      <c r="CG439" s="238"/>
      <c r="CH439" s="238"/>
      <c r="CI439" s="238"/>
      <c r="CJ439" s="238"/>
      <c r="CK439" s="238"/>
      <c r="CL439" s="238"/>
      <c r="CM439" s="238"/>
      <c r="CN439" s="238"/>
      <c r="CO439" s="238"/>
      <c r="CP439" s="238"/>
      <c r="CQ439" s="238"/>
      <c r="CR439" s="238"/>
      <c r="CS439" s="238"/>
      <c r="CT439" s="238"/>
      <c r="CU439" s="238"/>
      <c r="CV439" s="238"/>
      <c r="CW439" s="238"/>
      <c r="CX439" s="238"/>
      <c r="CY439" s="238"/>
      <c r="CZ439" s="238"/>
      <c r="DA439" s="238"/>
    </row>
    <row r="440" spans="2:105">
      <c r="B440" s="226"/>
      <c r="BP440" s="82"/>
      <c r="BQ440" s="238"/>
      <c r="BR440" s="238"/>
      <c r="BS440" s="238"/>
      <c r="BT440" s="238"/>
      <c r="BU440" s="238"/>
      <c r="BV440" s="238"/>
      <c r="BW440" s="238"/>
      <c r="BX440" s="238"/>
      <c r="BY440" s="238"/>
      <c r="BZ440" s="238"/>
      <c r="CA440" s="238"/>
      <c r="CB440" s="238"/>
      <c r="CC440" s="238"/>
      <c r="CD440" s="238"/>
      <c r="CE440" s="238"/>
      <c r="CF440" s="238"/>
      <c r="CG440" s="238"/>
      <c r="CH440" s="238"/>
      <c r="CI440" s="238"/>
      <c r="CJ440" s="238"/>
      <c r="CK440" s="238"/>
      <c r="CL440" s="238"/>
      <c r="CM440" s="238"/>
      <c r="CN440" s="238"/>
      <c r="CO440" s="238"/>
      <c r="CP440" s="238"/>
      <c r="CQ440" s="238"/>
      <c r="CR440" s="238"/>
      <c r="CS440" s="238"/>
      <c r="CT440" s="238"/>
      <c r="CU440" s="238"/>
      <c r="CV440" s="238"/>
      <c r="CW440" s="238"/>
      <c r="CX440" s="238"/>
      <c r="CY440" s="238"/>
      <c r="CZ440" s="238"/>
      <c r="DA440" s="238"/>
    </row>
    <row r="441" spans="2:105">
      <c r="B441" s="226"/>
      <c r="BP441" s="82"/>
      <c r="BQ441" s="238"/>
      <c r="BR441" s="238"/>
      <c r="BS441" s="238"/>
      <c r="BT441" s="238"/>
      <c r="BU441" s="238"/>
      <c r="BV441" s="238"/>
      <c r="BW441" s="238"/>
      <c r="BX441" s="238"/>
      <c r="BY441" s="238"/>
      <c r="BZ441" s="238"/>
      <c r="CA441" s="238"/>
      <c r="CB441" s="238"/>
      <c r="CC441" s="238"/>
      <c r="CD441" s="238"/>
      <c r="CE441" s="238"/>
      <c r="CF441" s="238"/>
      <c r="CG441" s="238"/>
      <c r="CH441" s="238"/>
      <c r="CI441" s="238"/>
      <c r="CJ441" s="238"/>
      <c r="CK441" s="238"/>
      <c r="CL441" s="238"/>
      <c r="CM441" s="238"/>
      <c r="CN441" s="238"/>
      <c r="CO441" s="238"/>
      <c r="CP441" s="238"/>
      <c r="CQ441" s="238"/>
      <c r="CR441" s="238"/>
      <c r="CS441" s="238"/>
      <c r="CT441" s="238"/>
      <c r="CU441" s="238"/>
      <c r="CV441" s="238"/>
      <c r="CW441" s="238"/>
      <c r="CX441" s="238"/>
      <c r="CY441" s="238"/>
      <c r="CZ441" s="238"/>
      <c r="DA441" s="238"/>
    </row>
    <row r="442" spans="2:105">
      <c r="B442" s="226"/>
      <c r="BP442" s="82"/>
      <c r="BQ442" s="238"/>
      <c r="BR442" s="238"/>
      <c r="BS442" s="238"/>
      <c r="BT442" s="238"/>
      <c r="BU442" s="238"/>
      <c r="BV442" s="238"/>
      <c r="BW442" s="238"/>
      <c r="BX442" s="238"/>
      <c r="BY442" s="238"/>
      <c r="BZ442" s="238"/>
      <c r="CA442" s="238"/>
      <c r="CB442" s="238"/>
      <c r="CC442" s="238"/>
      <c r="CD442" s="238"/>
      <c r="CE442" s="238"/>
      <c r="CF442" s="238"/>
      <c r="CG442" s="238"/>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row>
    <row r="443" spans="2:105">
      <c r="B443" s="226"/>
      <c r="BP443" s="82"/>
      <c r="BQ443" s="238"/>
      <c r="BR443" s="238"/>
      <c r="BS443" s="238"/>
      <c r="BT443" s="238"/>
      <c r="BU443" s="238"/>
      <c r="BV443" s="238"/>
      <c r="BW443" s="238"/>
      <c r="BX443" s="238"/>
      <c r="BY443" s="238"/>
      <c r="BZ443" s="238"/>
      <c r="CA443" s="238"/>
      <c r="CB443" s="238"/>
      <c r="CC443" s="238"/>
      <c r="CD443" s="238"/>
      <c r="CE443" s="238"/>
      <c r="CF443" s="238"/>
      <c r="CG443" s="238"/>
      <c r="CH443" s="238"/>
      <c r="CI443" s="238"/>
      <c r="CJ443" s="238"/>
      <c r="CK443" s="238"/>
      <c r="CL443" s="238"/>
      <c r="CM443" s="238"/>
      <c r="CN443" s="238"/>
      <c r="CO443" s="238"/>
      <c r="CP443" s="238"/>
      <c r="CQ443" s="238"/>
      <c r="CR443" s="238"/>
      <c r="CS443" s="238"/>
      <c r="CT443" s="238"/>
      <c r="CU443" s="238"/>
      <c r="CV443" s="238"/>
      <c r="CW443" s="238"/>
      <c r="CX443" s="238"/>
      <c r="CY443" s="238"/>
      <c r="CZ443" s="238"/>
      <c r="DA443" s="238"/>
    </row>
    <row r="444" spans="2:105">
      <c r="B444" s="226"/>
      <c r="BP444" s="82"/>
      <c r="BQ444" s="238"/>
      <c r="BR444" s="238"/>
      <c r="BS444" s="238"/>
      <c r="BT444" s="238"/>
      <c r="BU444" s="238"/>
      <c r="BV444" s="238"/>
      <c r="BW444" s="238"/>
      <c r="BX444" s="238"/>
      <c r="BY444" s="238"/>
      <c r="BZ444" s="238"/>
      <c r="CA444" s="238"/>
      <c r="CB444" s="238"/>
      <c r="CC444" s="238"/>
      <c r="CD444" s="238"/>
      <c r="CE444" s="238"/>
      <c r="CF444" s="238"/>
      <c r="CG444" s="238"/>
      <c r="CH444" s="238"/>
      <c r="CI444" s="238"/>
      <c r="CJ444" s="238"/>
      <c r="CK444" s="238"/>
      <c r="CL444" s="238"/>
      <c r="CM444" s="238"/>
      <c r="CN444" s="238"/>
      <c r="CO444" s="238"/>
      <c r="CP444" s="238"/>
      <c r="CQ444" s="238"/>
      <c r="CR444" s="238"/>
      <c r="CS444" s="238"/>
      <c r="CT444" s="238"/>
      <c r="CU444" s="238"/>
      <c r="CV444" s="238"/>
      <c r="CW444" s="238"/>
      <c r="CX444" s="238"/>
      <c r="CY444" s="238"/>
      <c r="CZ444" s="238"/>
      <c r="DA444" s="238"/>
    </row>
    <row r="445" spans="2:105">
      <c r="B445" s="226"/>
      <c r="BP445" s="82"/>
      <c r="BQ445" s="238"/>
      <c r="BR445" s="238"/>
      <c r="BS445" s="238"/>
      <c r="BT445" s="238"/>
      <c r="BU445" s="238"/>
      <c r="BV445" s="238"/>
      <c r="BW445" s="238"/>
      <c r="BX445" s="238"/>
      <c r="BY445" s="238"/>
      <c r="BZ445" s="238"/>
      <c r="CA445" s="238"/>
      <c r="CB445" s="238"/>
      <c r="CC445" s="238"/>
      <c r="CD445" s="238"/>
      <c r="CE445" s="238"/>
      <c r="CF445" s="238"/>
      <c r="CG445" s="238"/>
      <c r="CH445" s="238"/>
      <c r="CI445" s="238"/>
      <c r="CJ445" s="238"/>
      <c r="CK445" s="238"/>
      <c r="CL445" s="238"/>
      <c r="CM445" s="238"/>
      <c r="CN445" s="238"/>
      <c r="CO445" s="238"/>
      <c r="CP445" s="238"/>
      <c r="CQ445" s="238"/>
      <c r="CR445" s="238"/>
      <c r="CS445" s="238"/>
      <c r="CT445" s="238"/>
      <c r="CU445" s="238"/>
      <c r="CV445" s="238"/>
      <c r="CW445" s="238"/>
      <c r="CX445" s="238"/>
      <c r="CY445" s="238"/>
      <c r="CZ445" s="238"/>
      <c r="DA445" s="238"/>
    </row>
    <row r="446" spans="2:105">
      <c r="B446" s="226"/>
      <c r="BP446" s="82"/>
      <c r="BQ446" s="238"/>
      <c r="BR446" s="238"/>
      <c r="BS446" s="238"/>
      <c r="BT446" s="238"/>
      <c r="BU446" s="238"/>
      <c r="BV446" s="238"/>
      <c r="BW446" s="238"/>
      <c r="BX446" s="238"/>
      <c r="BY446" s="238"/>
      <c r="BZ446" s="238"/>
      <c r="CA446" s="238"/>
      <c r="CB446" s="238"/>
      <c r="CC446" s="238"/>
      <c r="CD446" s="238"/>
      <c r="CE446" s="238"/>
      <c r="CF446" s="238"/>
      <c r="CG446" s="238"/>
      <c r="CH446" s="238"/>
      <c r="CI446" s="238"/>
      <c r="CJ446" s="238"/>
      <c r="CK446" s="238"/>
      <c r="CL446" s="238"/>
      <c r="CM446" s="238"/>
      <c r="CN446" s="238"/>
      <c r="CO446" s="238"/>
      <c r="CP446" s="238"/>
      <c r="CQ446" s="238"/>
      <c r="CR446" s="238"/>
      <c r="CS446" s="238"/>
      <c r="CT446" s="238"/>
      <c r="CU446" s="238"/>
      <c r="CV446" s="238"/>
      <c r="CW446" s="238"/>
      <c r="CX446" s="238"/>
      <c r="CY446" s="238"/>
      <c r="CZ446" s="238"/>
      <c r="DA446" s="238"/>
    </row>
    <row r="447" spans="2:105">
      <c r="B447" s="226"/>
      <c r="BP447" s="82"/>
      <c r="BQ447" s="238"/>
      <c r="BR447" s="238"/>
      <c r="BS447" s="238"/>
      <c r="BT447" s="238"/>
      <c r="BU447" s="238"/>
      <c r="BV447" s="238"/>
      <c r="BW447" s="238"/>
      <c r="BX447" s="238"/>
      <c r="BY447" s="238"/>
      <c r="BZ447" s="238"/>
      <c r="CA447" s="238"/>
      <c r="CB447" s="238"/>
      <c r="CC447" s="238"/>
      <c r="CD447" s="238"/>
      <c r="CE447" s="238"/>
      <c r="CF447" s="238"/>
      <c r="CG447" s="238"/>
      <c r="CH447" s="238"/>
      <c r="CI447" s="238"/>
      <c r="CJ447" s="238"/>
      <c r="CK447" s="238"/>
      <c r="CL447" s="238"/>
      <c r="CM447" s="238"/>
      <c r="CN447" s="238"/>
      <c r="CO447" s="238"/>
      <c r="CP447" s="238"/>
      <c r="CQ447" s="238"/>
      <c r="CR447" s="238"/>
      <c r="CS447" s="238"/>
      <c r="CT447" s="238"/>
      <c r="CU447" s="238"/>
      <c r="CV447" s="238"/>
      <c r="CW447" s="238"/>
      <c r="CX447" s="238"/>
      <c r="CY447" s="238"/>
      <c r="CZ447" s="238"/>
      <c r="DA447" s="238"/>
    </row>
    <row r="448" spans="2:105">
      <c r="B448" s="226"/>
      <c r="BP448" s="82"/>
      <c r="BQ448" s="238"/>
      <c r="BR448" s="238"/>
      <c r="BS448" s="238"/>
      <c r="BT448" s="238"/>
      <c r="BU448" s="238"/>
      <c r="BV448" s="238"/>
      <c r="BW448" s="238"/>
      <c r="BX448" s="238"/>
      <c r="BY448" s="238"/>
      <c r="BZ448" s="238"/>
      <c r="CA448" s="238"/>
      <c r="CB448" s="238"/>
      <c r="CC448" s="238"/>
      <c r="CD448" s="238"/>
      <c r="CE448" s="238"/>
      <c r="CF448" s="238"/>
      <c r="CG448" s="238"/>
      <c r="CH448" s="238"/>
      <c r="CI448" s="238"/>
      <c r="CJ448" s="238"/>
      <c r="CK448" s="238"/>
      <c r="CL448" s="238"/>
      <c r="CM448" s="238"/>
      <c r="CN448" s="238"/>
      <c r="CO448" s="238"/>
      <c r="CP448" s="238"/>
      <c r="CQ448" s="238"/>
      <c r="CR448" s="238"/>
      <c r="CS448" s="238"/>
      <c r="CT448" s="238"/>
      <c r="CU448" s="238"/>
      <c r="CV448" s="238"/>
      <c r="CW448" s="238"/>
      <c r="CX448" s="238"/>
      <c r="CY448" s="238"/>
      <c r="CZ448" s="238"/>
      <c r="DA448" s="238"/>
    </row>
    <row r="449" spans="2:105">
      <c r="B449" s="226"/>
      <c r="BP449" s="82"/>
      <c r="BQ449" s="238"/>
      <c r="BR449" s="238"/>
      <c r="BS449" s="238"/>
      <c r="BT449" s="238"/>
      <c r="BU449" s="238"/>
      <c r="BV449" s="238"/>
      <c r="BW449" s="238"/>
      <c r="BX449" s="238"/>
      <c r="BY449" s="238"/>
      <c r="BZ449" s="238"/>
      <c r="CA449" s="238"/>
      <c r="CB449" s="238"/>
      <c r="CC449" s="238"/>
      <c r="CD449" s="238"/>
      <c r="CE449" s="238"/>
      <c r="CF449" s="238"/>
      <c r="CG449" s="238"/>
      <c r="CH449" s="238"/>
      <c r="CI449" s="238"/>
      <c r="CJ449" s="238"/>
      <c r="CK449" s="238"/>
      <c r="CL449" s="238"/>
      <c r="CM449" s="238"/>
      <c r="CN449" s="238"/>
      <c r="CO449" s="238"/>
      <c r="CP449" s="238"/>
      <c r="CQ449" s="238"/>
      <c r="CR449" s="238"/>
      <c r="CS449" s="238"/>
      <c r="CT449" s="238"/>
      <c r="CU449" s="238"/>
      <c r="CV449" s="238"/>
      <c r="CW449" s="238"/>
      <c r="CX449" s="238"/>
      <c r="CY449" s="238"/>
      <c r="CZ449" s="238"/>
      <c r="DA449" s="238"/>
    </row>
    <row r="450" spans="2:105">
      <c r="B450" s="226"/>
      <c r="BP450" s="82"/>
      <c r="BQ450" s="238"/>
      <c r="BR450" s="238"/>
      <c r="BS450" s="238"/>
      <c r="BT450" s="238"/>
      <c r="BU450" s="238"/>
      <c r="BV450" s="238"/>
      <c r="BW450" s="238"/>
      <c r="BX450" s="238"/>
      <c r="BY450" s="238"/>
      <c r="BZ450" s="238"/>
      <c r="CA450" s="238"/>
      <c r="CB450" s="238"/>
      <c r="CC450" s="238"/>
      <c r="CD450" s="238"/>
      <c r="CE450" s="238"/>
      <c r="CF450" s="238"/>
      <c r="CG450" s="238"/>
      <c r="CH450" s="238"/>
      <c r="CI450" s="238"/>
      <c r="CJ450" s="238"/>
      <c r="CK450" s="238"/>
      <c r="CL450" s="238"/>
      <c r="CM450" s="238"/>
      <c r="CN450" s="238"/>
      <c r="CO450" s="238"/>
      <c r="CP450" s="238"/>
      <c r="CQ450" s="238"/>
      <c r="CR450" s="238"/>
      <c r="CS450" s="238"/>
      <c r="CT450" s="238"/>
      <c r="CU450" s="238"/>
      <c r="CV450" s="238"/>
      <c r="CW450" s="238"/>
      <c r="CX450" s="238"/>
      <c r="CY450" s="238"/>
      <c r="CZ450" s="238"/>
      <c r="DA450" s="238"/>
    </row>
    <row r="451" spans="2:105">
      <c r="B451" s="226"/>
      <c r="BP451" s="82"/>
      <c r="BQ451" s="238"/>
      <c r="BR451" s="238"/>
      <c r="BS451" s="238"/>
      <c r="BT451" s="238"/>
      <c r="BU451" s="238"/>
      <c r="BV451" s="238"/>
      <c r="BW451" s="238"/>
      <c r="BX451" s="238"/>
      <c r="BY451" s="238"/>
      <c r="BZ451" s="238"/>
      <c r="CA451" s="238"/>
      <c r="CB451" s="238"/>
      <c r="CC451" s="238"/>
      <c r="CD451" s="238"/>
      <c r="CE451" s="238"/>
      <c r="CF451" s="238"/>
      <c r="CG451" s="238"/>
      <c r="CH451" s="238"/>
      <c r="CI451" s="238"/>
      <c r="CJ451" s="238"/>
      <c r="CK451" s="238"/>
      <c r="CL451" s="238"/>
      <c r="CM451" s="238"/>
      <c r="CN451" s="238"/>
      <c r="CO451" s="238"/>
      <c r="CP451" s="238"/>
      <c r="CQ451" s="238"/>
      <c r="CR451" s="238"/>
      <c r="CS451" s="238"/>
      <c r="CT451" s="238"/>
      <c r="CU451" s="238"/>
      <c r="CV451" s="238"/>
      <c r="CW451" s="238"/>
      <c r="CX451" s="238"/>
      <c r="CY451" s="238"/>
      <c r="CZ451" s="238"/>
      <c r="DA451" s="238"/>
    </row>
    <row r="452" spans="2:105">
      <c r="B452" s="226"/>
      <c r="BP452" s="82"/>
      <c r="BQ452" s="238"/>
      <c r="BR452" s="238"/>
      <c r="BS452" s="238"/>
      <c r="BT452" s="238"/>
      <c r="BU452" s="238"/>
      <c r="BV452" s="238"/>
      <c r="BW452" s="238"/>
      <c r="BX452" s="238"/>
      <c r="BY452" s="238"/>
      <c r="BZ452" s="238"/>
      <c r="CA452" s="238"/>
      <c r="CB452" s="238"/>
      <c r="CC452" s="238"/>
      <c r="CD452" s="238"/>
      <c r="CE452" s="238"/>
      <c r="CF452" s="238"/>
      <c r="CG452" s="238"/>
      <c r="CH452" s="238"/>
      <c r="CI452" s="238"/>
      <c r="CJ452" s="238"/>
      <c r="CK452" s="238"/>
      <c r="CL452" s="238"/>
      <c r="CM452" s="238"/>
      <c r="CN452" s="238"/>
      <c r="CO452" s="238"/>
      <c r="CP452" s="238"/>
      <c r="CQ452" s="238"/>
      <c r="CR452" s="238"/>
      <c r="CS452" s="238"/>
      <c r="CT452" s="238"/>
      <c r="CU452" s="238"/>
      <c r="CV452" s="238"/>
      <c r="CW452" s="238"/>
      <c r="CX452" s="238"/>
      <c r="CY452" s="238"/>
      <c r="CZ452" s="238"/>
      <c r="DA452" s="238"/>
    </row>
    <row r="453" spans="2:105">
      <c r="B453" s="226"/>
      <c r="BP453" s="82"/>
      <c r="BQ453" s="238"/>
      <c r="BR453" s="238"/>
      <c r="BS453" s="238"/>
      <c r="BT453" s="238"/>
      <c r="BU453" s="238"/>
      <c r="BV453" s="238"/>
      <c r="BW453" s="238"/>
      <c r="BX453" s="238"/>
      <c r="BY453" s="238"/>
      <c r="BZ453" s="238"/>
      <c r="CA453" s="238"/>
      <c r="CB453" s="238"/>
      <c r="CC453" s="238"/>
      <c r="CD453" s="238"/>
      <c r="CE453" s="238"/>
      <c r="CF453" s="238"/>
      <c r="CG453" s="238"/>
      <c r="CH453" s="238"/>
      <c r="CI453" s="238"/>
      <c r="CJ453" s="238"/>
      <c r="CK453" s="238"/>
      <c r="CL453" s="238"/>
      <c r="CM453" s="238"/>
      <c r="CN453" s="238"/>
      <c r="CO453" s="238"/>
      <c r="CP453" s="238"/>
      <c r="CQ453" s="238"/>
      <c r="CR453" s="238"/>
      <c r="CS453" s="238"/>
      <c r="CT453" s="238"/>
      <c r="CU453" s="238"/>
      <c r="CV453" s="238"/>
      <c r="CW453" s="238"/>
      <c r="CX453" s="238"/>
      <c r="CY453" s="238"/>
      <c r="CZ453" s="238"/>
      <c r="DA453" s="238"/>
    </row>
    <row r="454" spans="2:105">
      <c r="B454" s="226"/>
      <c r="BP454" s="82"/>
      <c r="BQ454" s="238"/>
      <c r="BR454" s="238"/>
      <c r="BS454" s="238"/>
      <c r="BT454" s="238"/>
      <c r="BU454" s="238"/>
      <c r="BV454" s="238"/>
      <c r="BW454" s="238"/>
      <c r="BX454" s="238"/>
      <c r="BY454" s="238"/>
      <c r="BZ454" s="238"/>
      <c r="CA454" s="238"/>
      <c r="CB454" s="238"/>
      <c r="CC454" s="238"/>
      <c r="CD454" s="238"/>
      <c r="CE454" s="238"/>
      <c r="CF454" s="238"/>
      <c r="CG454" s="238"/>
      <c r="CH454" s="238"/>
      <c r="CI454" s="238"/>
      <c r="CJ454" s="238"/>
      <c r="CK454" s="238"/>
      <c r="CL454" s="238"/>
      <c r="CM454" s="238"/>
      <c r="CN454" s="238"/>
      <c r="CO454" s="238"/>
      <c r="CP454" s="238"/>
      <c r="CQ454" s="238"/>
      <c r="CR454" s="238"/>
      <c r="CS454" s="238"/>
      <c r="CT454" s="238"/>
      <c r="CU454" s="238"/>
      <c r="CV454" s="238"/>
      <c r="CW454" s="238"/>
      <c r="CX454" s="238"/>
      <c r="CY454" s="238"/>
      <c r="CZ454" s="238"/>
      <c r="DA454" s="238"/>
    </row>
    <row r="455" spans="2:105">
      <c r="B455" s="226"/>
      <c r="BP455" s="82"/>
      <c r="BQ455" s="238"/>
      <c r="BR455" s="238"/>
      <c r="BS455" s="238"/>
      <c r="BT455" s="238"/>
      <c r="BU455" s="238"/>
      <c r="BV455" s="238"/>
      <c r="BW455" s="238"/>
      <c r="BX455" s="238"/>
      <c r="BY455" s="238"/>
      <c r="BZ455" s="238"/>
      <c r="CA455" s="238"/>
      <c r="CB455" s="238"/>
      <c r="CC455" s="238"/>
      <c r="CD455" s="238"/>
      <c r="CE455" s="238"/>
      <c r="CF455" s="238"/>
      <c r="CG455" s="238"/>
      <c r="CH455" s="238"/>
      <c r="CI455" s="238"/>
      <c r="CJ455" s="238"/>
      <c r="CK455" s="238"/>
      <c r="CL455" s="238"/>
      <c r="CM455" s="238"/>
      <c r="CN455" s="238"/>
      <c r="CO455" s="238"/>
      <c r="CP455" s="238"/>
      <c r="CQ455" s="238"/>
      <c r="CR455" s="238"/>
      <c r="CS455" s="238"/>
      <c r="CT455" s="238"/>
      <c r="CU455" s="238"/>
      <c r="CV455" s="238"/>
      <c r="CW455" s="238"/>
      <c r="CX455" s="238"/>
      <c r="CY455" s="238"/>
      <c r="CZ455" s="238"/>
      <c r="DA455" s="238"/>
    </row>
    <row r="456" spans="2:105">
      <c r="B456" s="226"/>
      <c r="BP456" s="82"/>
      <c r="BQ456" s="238"/>
      <c r="BR456" s="238"/>
      <c r="BS456" s="238"/>
      <c r="BT456" s="238"/>
      <c r="BU456" s="238"/>
      <c r="BV456" s="238"/>
      <c r="BW456" s="238"/>
      <c r="BX456" s="238"/>
      <c r="BY456" s="238"/>
      <c r="BZ456" s="238"/>
      <c r="CA456" s="238"/>
      <c r="CB456" s="238"/>
      <c r="CC456" s="238"/>
      <c r="CD456" s="238"/>
      <c r="CE456" s="238"/>
      <c r="CF456" s="238"/>
      <c r="CG456" s="238"/>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row>
    <row r="457" spans="2:105">
      <c r="B457" s="226"/>
      <c r="BP457" s="82"/>
      <c r="BQ457" s="238"/>
      <c r="BR457" s="238"/>
      <c r="BS457" s="238"/>
      <c r="BT457" s="238"/>
      <c r="BU457" s="238"/>
      <c r="BV457" s="238"/>
      <c r="BW457" s="238"/>
      <c r="BX457" s="238"/>
      <c r="BY457" s="238"/>
      <c r="BZ457" s="238"/>
      <c r="CA457" s="238"/>
      <c r="CB457" s="238"/>
      <c r="CC457" s="238"/>
      <c r="CD457" s="238"/>
      <c r="CE457" s="238"/>
      <c r="CF457" s="238"/>
      <c r="CG457" s="238"/>
      <c r="CH457" s="238"/>
      <c r="CI457" s="238"/>
      <c r="CJ457" s="238"/>
      <c r="CK457" s="238"/>
      <c r="CL457" s="238"/>
      <c r="CM457" s="238"/>
      <c r="CN457" s="238"/>
      <c r="CO457" s="238"/>
      <c r="CP457" s="238"/>
      <c r="CQ457" s="238"/>
      <c r="CR457" s="238"/>
      <c r="CS457" s="238"/>
      <c r="CT457" s="238"/>
      <c r="CU457" s="238"/>
      <c r="CV457" s="238"/>
      <c r="CW457" s="238"/>
      <c r="CX457" s="238"/>
      <c r="CY457" s="238"/>
      <c r="CZ457" s="238"/>
      <c r="DA457" s="238"/>
    </row>
    <row r="458" spans="2:105">
      <c r="B458" s="226"/>
      <c r="BP458" s="82"/>
      <c r="BQ458" s="238"/>
      <c r="BR458" s="238"/>
      <c r="BS458" s="238"/>
      <c r="BT458" s="238"/>
      <c r="BU458" s="238"/>
      <c r="BV458" s="238"/>
      <c r="BW458" s="238"/>
      <c r="BX458" s="238"/>
      <c r="BY458" s="238"/>
      <c r="BZ458" s="238"/>
      <c r="CA458" s="238"/>
      <c r="CB458" s="238"/>
      <c r="CC458" s="238"/>
      <c r="CD458" s="238"/>
      <c r="CE458" s="238"/>
      <c r="CF458" s="238"/>
      <c r="CG458" s="238"/>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row>
    <row r="459" spans="2:105">
      <c r="B459" s="226"/>
      <c r="BP459" s="82"/>
      <c r="BQ459" s="238"/>
      <c r="BR459" s="238"/>
      <c r="BS459" s="238"/>
      <c r="BT459" s="238"/>
      <c r="BU459" s="238"/>
      <c r="BV459" s="238"/>
      <c r="BW459" s="238"/>
      <c r="BX459" s="238"/>
      <c r="BY459" s="238"/>
      <c r="BZ459" s="238"/>
      <c r="CA459" s="238"/>
      <c r="CB459" s="238"/>
      <c r="CC459" s="238"/>
      <c r="CD459" s="238"/>
      <c r="CE459" s="238"/>
      <c r="CF459" s="238"/>
      <c r="CG459" s="238"/>
      <c r="CH459" s="238"/>
      <c r="CI459" s="238"/>
      <c r="CJ459" s="238"/>
      <c r="CK459" s="238"/>
      <c r="CL459" s="238"/>
      <c r="CM459" s="238"/>
      <c r="CN459" s="238"/>
      <c r="CO459" s="238"/>
      <c r="CP459" s="238"/>
      <c r="CQ459" s="238"/>
      <c r="CR459" s="238"/>
      <c r="CS459" s="238"/>
      <c r="CT459" s="238"/>
      <c r="CU459" s="238"/>
      <c r="CV459" s="238"/>
      <c r="CW459" s="238"/>
      <c r="CX459" s="238"/>
      <c r="CY459" s="238"/>
      <c r="CZ459" s="238"/>
      <c r="DA459" s="238"/>
    </row>
    <row r="460" spans="2:105">
      <c r="B460" s="226"/>
      <c r="BP460" s="82"/>
      <c r="BQ460" s="238"/>
      <c r="BR460" s="238"/>
      <c r="BS460" s="238"/>
      <c r="BT460" s="238"/>
      <c r="BU460" s="238"/>
      <c r="BV460" s="238"/>
      <c r="BW460" s="238"/>
      <c r="BX460" s="238"/>
      <c r="BY460" s="238"/>
      <c r="BZ460" s="238"/>
      <c r="CA460" s="238"/>
      <c r="CB460" s="238"/>
      <c r="CC460" s="238"/>
      <c r="CD460" s="238"/>
      <c r="CE460" s="238"/>
      <c r="CF460" s="238"/>
      <c r="CG460" s="238"/>
      <c r="CH460" s="238"/>
      <c r="CI460" s="238"/>
      <c r="CJ460" s="238"/>
      <c r="CK460" s="238"/>
      <c r="CL460" s="238"/>
      <c r="CM460" s="238"/>
      <c r="CN460" s="238"/>
      <c r="CO460" s="238"/>
      <c r="CP460" s="238"/>
      <c r="CQ460" s="238"/>
      <c r="CR460" s="238"/>
      <c r="CS460" s="238"/>
      <c r="CT460" s="238"/>
      <c r="CU460" s="238"/>
      <c r="CV460" s="238"/>
      <c r="CW460" s="238"/>
      <c r="CX460" s="238"/>
      <c r="CY460" s="238"/>
      <c r="CZ460" s="238"/>
      <c r="DA460" s="238"/>
    </row>
    <row r="461" spans="2:105">
      <c r="B461" s="226"/>
      <c r="BP461" s="82"/>
      <c r="BQ461" s="238"/>
      <c r="BR461" s="238"/>
      <c r="BS461" s="238"/>
      <c r="BT461" s="238"/>
      <c r="BU461" s="238"/>
      <c r="BV461" s="238"/>
      <c r="BW461" s="238"/>
      <c r="BX461" s="238"/>
      <c r="BY461" s="238"/>
      <c r="BZ461" s="238"/>
      <c r="CA461" s="238"/>
      <c r="CB461" s="238"/>
      <c r="CC461" s="238"/>
      <c r="CD461" s="238"/>
      <c r="CE461" s="238"/>
      <c r="CF461" s="238"/>
      <c r="CG461" s="238"/>
      <c r="CH461" s="238"/>
      <c r="CI461" s="238"/>
      <c r="CJ461" s="238"/>
      <c r="CK461" s="238"/>
      <c r="CL461" s="238"/>
      <c r="CM461" s="238"/>
      <c r="CN461" s="238"/>
      <c r="CO461" s="238"/>
      <c r="CP461" s="238"/>
      <c r="CQ461" s="238"/>
      <c r="CR461" s="238"/>
      <c r="CS461" s="238"/>
      <c r="CT461" s="238"/>
      <c r="CU461" s="238"/>
      <c r="CV461" s="238"/>
      <c r="CW461" s="238"/>
      <c r="CX461" s="238"/>
      <c r="CY461" s="238"/>
      <c r="CZ461" s="238"/>
      <c r="DA461" s="238"/>
    </row>
    <row r="462" spans="2:105">
      <c r="B462" s="226"/>
      <c r="BP462" s="82"/>
      <c r="BQ462" s="238"/>
      <c r="BR462" s="238"/>
      <c r="BS462" s="238"/>
      <c r="BT462" s="238"/>
      <c r="BU462" s="238"/>
      <c r="BV462" s="238"/>
      <c r="BW462" s="238"/>
      <c r="BX462" s="238"/>
      <c r="BY462" s="238"/>
      <c r="BZ462" s="238"/>
      <c r="CA462" s="238"/>
      <c r="CB462" s="238"/>
      <c r="CC462" s="238"/>
      <c r="CD462" s="238"/>
      <c r="CE462" s="238"/>
      <c r="CF462" s="238"/>
      <c r="CG462" s="238"/>
      <c r="CH462" s="238"/>
      <c r="CI462" s="238"/>
      <c r="CJ462" s="238"/>
      <c r="CK462" s="238"/>
      <c r="CL462" s="238"/>
      <c r="CM462" s="238"/>
      <c r="CN462" s="238"/>
      <c r="CO462" s="238"/>
      <c r="CP462" s="238"/>
      <c r="CQ462" s="238"/>
      <c r="CR462" s="238"/>
      <c r="CS462" s="238"/>
      <c r="CT462" s="238"/>
      <c r="CU462" s="238"/>
      <c r="CV462" s="238"/>
      <c r="CW462" s="238"/>
      <c r="CX462" s="238"/>
      <c r="CY462" s="238"/>
      <c r="CZ462" s="238"/>
      <c r="DA462" s="238"/>
    </row>
    <row r="463" spans="2:105">
      <c r="B463" s="226"/>
      <c r="BP463" s="82"/>
      <c r="BQ463" s="238"/>
      <c r="BR463" s="238"/>
      <c r="BS463" s="238"/>
      <c r="BT463" s="238"/>
      <c r="BU463" s="238"/>
      <c r="BV463" s="238"/>
      <c r="BW463" s="238"/>
      <c r="BX463" s="238"/>
      <c r="BY463" s="238"/>
      <c r="BZ463" s="238"/>
      <c r="CA463" s="238"/>
      <c r="CB463" s="238"/>
      <c r="CC463" s="238"/>
      <c r="CD463" s="238"/>
      <c r="CE463" s="238"/>
      <c r="CF463" s="238"/>
      <c r="CG463" s="238"/>
      <c r="CH463" s="238"/>
      <c r="CI463" s="238"/>
      <c r="CJ463" s="238"/>
      <c r="CK463" s="238"/>
      <c r="CL463" s="238"/>
      <c r="CM463" s="238"/>
      <c r="CN463" s="238"/>
      <c r="CO463" s="238"/>
      <c r="CP463" s="238"/>
      <c r="CQ463" s="238"/>
      <c r="CR463" s="238"/>
      <c r="CS463" s="238"/>
      <c r="CT463" s="238"/>
      <c r="CU463" s="238"/>
      <c r="CV463" s="238"/>
      <c r="CW463" s="238"/>
      <c r="CX463" s="238"/>
      <c r="CY463" s="238"/>
      <c r="CZ463" s="238"/>
      <c r="DA463" s="238"/>
    </row>
    <row r="464" spans="2:105">
      <c r="B464" s="226"/>
      <c r="BP464" s="82"/>
      <c r="BQ464" s="238"/>
      <c r="BR464" s="238"/>
      <c r="BS464" s="238"/>
      <c r="BT464" s="238"/>
      <c r="BU464" s="238"/>
      <c r="BV464" s="238"/>
      <c r="BW464" s="238"/>
      <c r="BX464" s="238"/>
      <c r="BY464" s="238"/>
      <c r="BZ464" s="238"/>
      <c r="CA464" s="238"/>
      <c r="CB464" s="238"/>
      <c r="CC464" s="238"/>
      <c r="CD464" s="238"/>
      <c r="CE464" s="238"/>
      <c r="CF464" s="238"/>
      <c r="CG464" s="238"/>
      <c r="CH464" s="238"/>
      <c r="CI464" s="238"/>
      <c r="CJ464" s="238"/>
      <c r="CK464" s="238"/>
      <c r="CL464" s="238"/>
      <c r="CM464" s="238"/>
      <c r="CN464" s="238"/>
      <c r="CO464" s="238"/>
      <c r="CP464" s="238"/>
      <c r="CQ464" s="238"/>
      <c r="CR464" s="238"/>
      <c r="CS464" s="238"/>
      <c r="CT464" s="238"/>
      <c r="CU464" s="238"/>
      <c r="CV464" s="238"/>
      <c r="CW464" s="238"/>
      <c r="CX464" s="238"/>
      <c r="CY464" s="238"/>
      <c r="CZ464" s="238"/>
      <c r="DA464" s="238"/>
    </row>
    <row r="465" spans="2:105">
      <c r="B465" s="226"/>
      <c r="BP465" s="82"/>
      <c r="BQ465" s="238"/>
      <c r="BR465" s="238"/>
      <c r="BS465" s="238"/>
      <c r="BT465" s="238"/>
      <c r="BU465" s="238"/>
      <c r="BV465" s="238"/>
      <c r="BW465" s="238"/>
      <c r="BX465" s="238"/>
      <c r="BY465" s="238"/>
      <c r="BZ465" s="238"/>
      <c r="CA465" s="238"/>
      <c r="CB465" s="238"/>
      <c r="CC465" s="238"/>
      <c r="CD465" s="238"/>
      <c r="CE465" s="238"/>
      <c r="CF465" s="238"/>
      <c r="CG465" s="238"/>
      <c r="CH465" s="238"/>
      <c r="CI465" s="238"/>
      <c r="CJ465" s="238"/>
      <c r="CK465" s="238"/>
      <c r="CL465" s="238"/>
      <c r="CM465" s="238"/>
      <c r="CN465" s="238"/>
      <c r="CO465" s="238"/>
      <c r="CP465" s="238"/>
      <c r="CQ465" s="238"/>
      <c r="CR465" s="238"/>
      <c r="CS465" s="238"/>
      <c r="CT465" s="238"/>
      <c r="CU465" s="238"/>
      <c r="CV465" s="238"/>
      <c r="CW465" s="238"/>
      <c r="CX465" s="238"/>
      <c r="CY465" s="238"/>
      <c r="CZ465" s="238"/>
      <c r="DA465" s="238"/>
    </row>
    <row r="466" spans="2:105">
      <c r="B466" s="226"/>
      <c r="BP466" s="82"/>
      <c r="BQ466" s="238"/>
      <c r="BR466" s="238"/>
      <c r="BS466" s="238"/>
      <c r="BT466" s="238"/>
      <c r="BU466" s="238"/>
      <c r="BV466" s="238"/>
      <c r="BW466" s="238"/>
      <c r="BX466" s="238"/>
      <c r="BY466" s="238"/>
      <c r="BZ466" s="238"/>
      <c r="CA466" s="238"/>
      <c r="CB466" s="238"/>
      <c r="CC466" s="238"/>
      <c r="CD466" s="238"/>
      <c r="CE466" s="238"/>
      <c r="CF466" s="238"/>
      <c r="CG466" s="238"/>
      <c r="CH466" s="238"/>
      <c r="CI466" s="238"/>
      <c r="CJ466" s="238"/>
      <c r="CK466" s="238"/>
      <c r="CL466" s="238"/>
      <c r="CM466" s="238"/>
      <c r="CN466" s="238"/>
      <c r="CO466" s="238"/>
      <c r="CP466" s="238"/>
      <c r="CQ466" s="238"/>
      <c r="CR466" s="238"/>
      <c r="CS466" s="238"/>
      <c r="CT466" s="238"/>
      <c r="CU466" s="238"/>
      <c r="CV466" s="238"/>
      <c r="CW466" s="238"/>
      <c r="CX466" s="238"/>
      <c r="CY466" s="238"/>
      <c r="CZ466" s="238"/>
      <c r="DA466" s="238"/>
    </row>
    <row r="467" spans="2:105">
      <c r="B467" s="226"/>
      <c r="BP467" s="82"/>
      <c r="BQ467" s="238"/>
      <c r="BR467" s="238"/>
      <c r="BS467" s="238"/>
      <c r="BT467" s="238"/>
      <c r="BU467" s="238"/>
      <c r="BV467" s="238"/>
      <c r="BW467" s="238"/>
      <c r="BX467" s="238"/>
      <c r="BY467" s="238"/>
      <c r="BZ467" s="238"/>
      <c r="CA467" s="238"/>
      <c r="CB467" s="238"/>
      <c r="CC467" s="238"/>
      <c r="CD467" s="238"/>
      <c r="CE467" s="238"/>
      <c r="CF467" s="238"/>
      <c r="CG467" s="238"/>
      <c r="CH467" s="238"/>
      <c r="CI467" s="238"/>
      <c r="CJ467" s="238"/>
      <c r="CK467" s="238"/>
      <c r="CL467" s="238"/>
      <c r="CM467" s="238"/>
      <c r="CN467" s="238"/>
      <c r="CO467" s="238"/>
      <c r="CP467" s="238"/>
      <c r="CQ467" s="238"/>
      <c r="CR467" s="238"/>
      <c r="CS467" s="238"/>
      <c r="CT467" s="238"/>
      <c r="CU467" s="238"/>
      <c r="CV467" s="238"/>
      <c r="CW467" s="238"/>
      <c r="CX467" s="238"/>
      <c r="CY467" s="238"/>
      <c r="CZ467" s="238"/>
      <c r="DA467" s="238"/>
    </row>
    <row r="468" spans="2:105">
      <c r="B468" s="226"/>
      <c r="BP468" s="82"/>
      <c r="BQ468" s="238"/>
      <c r="BR468" s="238"/>
      <c r="BS468" s="238"/>
      <c r="BT468" s="238"/>
      <c r="BU468" s="238"/>
      <c r="BV468" s="238"/>
      <c r="BW468" s="238"/>
      <c r="BX468" s="238"/>
      <c r="BY468" s="238"/>
      <c r="BZ468" s="238"/>
      <c r="CA468" s="238"/>
      <c r="CB468" s="238"/>
      <c r="CC468" s="238"/>
      <c r="CD468" s="238"/>
      <c r="CE468" s="238"/>
      <c r="CF468" s="238"/>
      <c r="CG468" s="238"/>
      <c r="CH468" s="238"/>
      <c r="CI468" s="238"/>
      <c r="CJ468" s="238"/>
      <c r="CK468" s="238"/>
      <c r="CL468" s="238"/>
      <c r="CM468" s="238"/>
      <c r="CN468" s="238"/>
      <c r="CO468" s="238"/>
      <c r="CP468" s="238"/>
      <c r="CQ468" s="238"/>
      <c r="CR468" s="238"/>
      <c r="CS468" s="238"/>
      <c r="CT468" s="238"/>
      <c r="CU468" s="238"/>
      <c r="CV468" s="238"/>
      <c r="CW468" s="238"/>
      <c r="CX468" s="238"/>
      <c r="CY468" s="238"/>
      <c r="CZ468" s="238"/>
      <c r="DA468" s="238"/>
    </row>
    <row r="469" spans="2:105">
      <c r="B469" s="226"/>
      <c r="BP469" s="82"/>
      <c r="BQ469" s="238"/>
      <c r="BR469" s="238"/>
      <c r="BS469" s="238"/>
      <c r="BT469" s="238"/>
      <c r="BU469" s="238"/>
      <c r="BV469" s="238"/>
      <c r="BW469" s="238"/>
      <c r="BX469" s="238"/>
      <c r="BY469" s="238"/>
      <c r="BZ469" s="238"/>
      <c r="CA469" s="238"/>
      <c r="CB469" s="238"/>
      <c r="CC469" s="238"/>
      <c r="CD469" s="238"/>
      <c r="CE469" s="238"/>
      <c r="CF469" s="238"/>
      <c r="CG469" s="238"/>
      <c r="CH469" s="238"/>
      <c r="CI469" s="238"/>
      <c r="CJ469" s="238"/>
      <c r="CK469" s="238"/>
      <c r="CL469" s="238"/>
      <c r="CM469" s="238"/>
      <c r="CN469" s="238"/>
      <c r="CO469" s="238"/>
      <c r="CP469" s="238"/>
      <c r="CQ469" s="238"/>
      <c r="CR469" s="238"/>
      <c r="CS469" s="238"/>
      <c r="CT469" s="238"/>
      <c r="CU469" s="238"/>
      <c r="CV469" s="238"/>
      <c r="CW469" s="238"/>
      <c r="CX469" s="238"/>
      <c r="CY469" s="238"/>
      <c r="CZ469" s="238"/>
      <c r="DA469" s="238"/>
    </row>
    <row r="470" spans="2:105">
      <c r="B470" s="226"/>
      <c r="BP470" s="82"/>
      <c r="BQ470" s="238"/>
      <c r="BR470" s="238"/>
      <c r="BS470" s="238"/>
      <c r="BT470" s="238"/>
      <c r="BU470" s="238"/>
      <c r="BV470" s="238"/>
      <c r="BW470" s="238"/>
      <c r="BX470" s="238"/>
      <c r="BY470" s="238"/>
      <c r="BZ470" s="238"/>
      <c r="CA470" s="238"/>
      <c r="CB470" s="238"/>
      <c r="CC470" s="238"/>
      <c r="CD470" s="238"/>
      <c r="CE470" s="238"/>
      <c r="CF470" s="238"/>
      <c r="CG470" s="238"/>
      <c r="CH470" s="238"/>
      <c r="CI470" s="238"/>
      <c r="CJ470" s="238"/>
      <c r="CK470" s="238"/>
      <c r="CL470" s="238"/>
      <c r="CM470" s="238"/>
      <c r="CN470" s="238"/>
      <c r="CO470" s="238"/>
      <c r="CP470" s="238"/>
      <c r="CQ470" s="238"/>
      <c r="CR470" s="238"/>
      <c r="CS470" s="238"/>
      <c r="CT470" s="238"/>
      <c r="CU470" s="238"/>
      <c r="CV470" s="238"/>
      <c r="CW470" s="238"/>
      <c r="CX470" s="238"/>
      <c r="CY470" s="238"/>
      <c r="CZ470" s="238"/>
      <c r="DA470" s="238"/>
    </row>
    <row r="471" spans="2:105">
      <c r="B471" s="226"/>
      <c r="BP471" s="82"/>
      <c r="BQ471" s="238"/>
      <c r="BR471" s="238"/>
      <c r="BS471" s="238"/>
      <c r="BT471" s="238"/>
      <c r="BU471" s="238"/>
      <c r="BV471" s="238"/>
      <c r="BW471" s="238"/>
      <c r="BX471" s="238"/>
      <c r="BY471" s="238"/>
      <c r="BZ471" s="238"/>
      <c r="CA471" s="238"/>
      <c r="CB471" s="238"/>
      <c r="CC471" s="238"/>
      <c r="CD471" s="238"/>
      <c r="CE471" s="238"/>
      <c r="CF471" s="238"/>
      <c r="CG471" s="238"/>
      <c r="CH471" s="238"/>
      <c r="CI471" s="238"/>
      <c r="CJ471" s="238"/>
      <c r="CK471" s="238"/>
      <c r="CL471" s="238"/>
      <c r="CM471" s="238"/>
      <c r="CN471" s="238"/>
      <c r="CO471" s="238"/>
      <c r="CP471" s="238"/>
      <c r="CQ471" s="238"/>
      <c r="CR471" s="238"/>
      <c r="CS471" s="238"/>
      <c r="CT471" s="238"/>
      <c r="CU471" s="238"/>
      <c r="CV471" s="238"/>
      <c r="CW471" s="238"/>
      <c r="CX471" s="238"/>
      <c r="CY471" s="238"/>
      <c r="CZ471" s="238"/>
      <c r="DA471" s="238"/>
    </row>
    <row r="472" spans="2:105">
      <c r="B472" s="226"/>
      <c r="BP472" s="82"/>
      <c r="BQ472" s="238"/>
      <c r="BR472" s="238"/>
      <c r="BS472" s="238"/>
      <c r="BT472" s="238"/>
      <c r="BU472" s="238"/>
      <c r="BV472" s="238"/>
      <c r="BW472" s="238"/>
      <c r="BX472" s="238"/>
      <c r="BY472" s="238"/>
      <c r="BZ472" s="238"/>
      <c r="CA472" s="238"/>
      <c r="CB472" s="238"/>
      <c r="CC472" s="238"/>
      <c r="CD472" s="238"/>
      <c r="CE472" s="238"/>
      <c r="CF472" s="238"/>
      <c r="CG472" s="238"/>
      <c r="CH472" s="238"/>
      <c r="CI472" s="238"/>
      <c r="CJ472" s="238"/>
      <c r="CK472" s="238"/>
      <c r="CL472" s="238"/>
      <c r="CM472" s="238"/>
      <c r="CN472" s="238"/>
      <c r="CO472" s="238"/>
      <c r="CP472" s="238"/>
      <c r="CQ472" s="238"/>
      <c r="CR472" s="238"/>
      <c r="CS472" s="238"/>
      <c r="CT472" s="238"/>
      <c r="CU472" s="238"/>
      <c r="CV472" s="238"/>
      <c r="CW472" s="238"/>
      <c r="CX472" s="238"/>
      <c r="CY472" s="238"/>
      <c r="CZ472" s="238"/>
      <c r="DA472" s="238"/>
    </row>
    <row r="473" spans="2:105">
      <c r="B473" s="226"/>
      <c r="BP473" s="82"/>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38"/>
      <c r="CN473" s="238"/>
      <c r="CO473" s="238"/>
      <c r="CP473" s="238"/>
      <c r="CQ473" s="238"/>
      <c r="CR473" s="238"/>
      <c r="CS473" s="238"/>
      <c r="CT473" s="238"/>
      <c r="CU473" s="238"/>
      <c r="CV473" s="238"/>
      <c r="CW473" s="238"/>
      <c r="CX473" s="238"/>
      <c r="CY473" s="238"/>
      <c r="CZ473" s="238"/>
      <c r="DA473" s="238"/>
    </row>
    <row r="474" spans="2:105">
      <c r="B474" s="226"/>
      <c r="BP474" s="82"/>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row>
    <row r="475" spans="2:105">
      <c r="B475" s="226"/>
      <c r="BP475" s="82"/>
      <c r="BQ475" s="238"/>
      <c r="BR475" s="238"/>
      <c r="BS475" s="238"/>
      <c r="BT475" s="238"/>
      <c r="BU475" s="238"/>
      <c r="BV475" s="238"/>
      <c r="BW475" s="238"/>
      <c r="BX475" s="238"/>
      <c r="BY475" s="238"/>
      <c r="BZ475" s="238"/>
      <c r="CA475" s="238"/>
      <c r="CB475" s="238"/>
      <c r="CC475" s="238"/>
      <c r="CD475" s="238"/>
      <c r="CE475" s="238"/>
      <c r="CF475" s="238"/>
      <c r="CG475" s="238"/>
      <c r="CH475" s="238"/>
      <c r="CI475" s="238"/>
      <c r="CJ475" s="238"/>
      <c r="CK475" s="238"/>
      <c r="CL475" s="238"/>
      <c r="CM475" s="238"/>
      <c r="CN475" s="238"/>
      <c r="CO475" s="238"/>
      <c r="CP475" s="238"/>
      <c r="CQ475" s="238"/>
      <c r="CR475" s="238"/>
      <c r="CS475" s="238"/>
      <c r="CT475" s="238"/>
      <c r="CU475" s="238"/>
      <c r="CV475" s="238"/>
      <c r="CW475" s="238"/>
      <c r="CX475" s="238"/>
      <c r="CY475" s="238"/>
      <c r="CZ475" s="238"/>
      <c r="DA475" s="238"/>
    </row>
    <row r="476" spans="2:105">
      <c r="B476" s="226"/>
      <c r="BP476" s="82"/>
      <c r="BQ476" s="238"/>
      <c r="BR476" s="238"/>
      <c r="BS476" s="238"/>
      <c r="BT476" s="238"/>
      <c r="BU476" s="238"/>
      <c r="BV476" s="238"/>
      <c r="BW476" s="238"/>
      <c r="BX476" s="238"/>
      <c r="BY476" s="238"/>
      <c r="BZ476" s="238"/>
      <c r="CA476" s="238"/>
      <c r="CB476" s="238"/>
      <c r="CC476" s="238"/>
      <c r="CD476" s="238"/>
      <c r="CE476" s="238"/>
      <c r="CF476" s="238"/>
      <c r="CG476" s="238"/>
      <c r="CH476" s="238"/>
      <c r="CI476" s="238"/>
      <c r="CJ476" s="238"/>
      <c r="CK476" s="238"/>
      <c r="CL476" s="238"/>
      <c r="CM476" s="238"/>
      <c r="CN476" s="238"/>
      <c r="CO476" s="238"/>
      <c r="CP476" s="238"/>
      <c r="CQ476" s="238"/>
      <c r="CR476" s="238"/>
      <c r="CS476" s="238"/>
      <c r="CT476" s="238"/>
      <c r="CU476" s="238"/>
      <c r="CV476" s="238"/>
      <c r="CW476" s="238"/>
      <c r="CX476" s="238"/>
      <c r="CY476" s="238"/>
      <c r="CZ476" s="238"/>
      <c r="DA476" s="238"/>
    </row>
    <row r="477" spans="2:105">
      <c r="B477" s="226"/>
      <c r="BP477" s="82"/>
      <c r="BQ477" s="238"/>
      <c r="BR477" s="238"/>
      <c r="BS477" s="238"/>
      <c r="BT477" s="238"/>
      <c r="BU477" s="238"/>
      <c r="BV477" s="238"/>
      <c r="BW477" s="238"/>
      <c r="BX477" s="238"/>
      <c r="BY477" s="238"/>
      <c r="BZ477" s="238"/>
      <c r="CA477" s="238"/>
      <c r="CB477" s="238"/>
      <c r="CC477" s="238"/>
      <c r="CD477" s="238"/>
      <c r="CE477" s="238"/>
      <c r="CF477" s="238"/>
      <c r="CG477" s="238"/>
      <c r="CH477" s="238"/>
      <c r="CI477" s="238"/>
      <c r="CJ477" s="238"/>
      <c r="CK477" s="238"/>
      <c r="CL477" s="238"/>
      <c r="CM477" s="238"/>
      <c r="CN477" s="238"/>
      <c r="CO477" s="238"/>
      <c r="CP477" s="238"/>
      <c r="CQ477" s="238"/>
      <c r="CR477" s="238"/>
      <c r="CS477" s="238"/>
      <c r="CT477" s="238"/>
      <c r="CU477" s="238"/>
      <c r="CV477" s="238"/>
      <c r="CW477" s="238"/>
      <c r="CX477" s="238"/>
      <c r="CY477" s="238"/>
      <c r="CZ477" s="238"/>
      <c r="DA477" s="238"/>
    </row>
    <row r="478" spans="2:105">
      <c r="B478" s="226"/>
      <c r="BP478" s="82"/>
      <c r="BQ478" s="238"/>
      <c r="BR478" s="238"/>
      <c r="BS478" s="238"/>
      <c r="BT478" s="238"/>
      <c r="BU478" s="238"/>
      <c r="BV478" s="238"/>
      <c r="BW478" s="238"/>
      <c r="BX478" s="238"/>
      <c r="BY478" s="238"/>
      <c r="BZ478" s="238"/>
      <c r="CA478" s="238"/>
      <c r="CB478" s="238"/>
      <c r="CC478" s="238"/>
      <c r="CD478" s="238"/>
      <c r="CE478" s="238"/>
      <c r="CF478" s="238"/>
      <c r="CG478" s="238"/>
      <c r="CH478" s="238"/>
      <c r="CI478" s="238"/>
      <c r="CJ478" s="238"/>
      <c r="CK478" s="238"/>
      <c r="CL478" s="238"/>
      <c r="CM478" s="238"/>
      <c r="CN478" s="238"/>
      <c r="CO478" s="238"/>
      <c r="CP478" s="238"/>
      <c r="CQ478" s="238"/>
      <c r="CR478" s="238"/>
      <c r="CS478" s="238"/>
      <c r="CT478" s="238"/>
      <c r="CU478" s="238"/>
      <c r="CV478" s="238"/>
      <c r="CW478" s="238"/>
      <c r="CX478" s="238"/>
      <c r="CY478" s="238"/>
      <c r="CZ478" s="238"/>
      <c r="DA478" s="238"/>
    </row>
    <row r="479" spans="2:105">
      <c r="B479" s="226"/>
      <c r="BP479" s="82"/>
      <c r="BQ479" s="238"/>
      <c r="BR479" s="238"/>
      <c r="BS479" s="238"/>
      <c r="BT479" s="238"/>
      <c r="BU479" s="238"/>
      <c r="BV479" s="238"/>
      <c r="BW479" s="238"/>
      <c r="BX479" s="238"/>
      <c r="BY479" s="238"/>
      <c r="BZ479" s="238"/>
      <c r="CA479" s="238"/>
      <c r="CB479" s="238"/>
      <c r="CC479" s="238"/>
      <c r="CD479" s="238"/>
      <c r="CE479" s="238"/>
      <c r="CF479" s="238"/>
      <c r="CG479" s="238"/>
      <c r="CH479" s="238"/>
      <c r="CI479" s="238"/>
      <c r="CJ479" s="238"/>
      <c r="CK479" s="238"/>
      <c r="CL479" s="238"/>
      <c r="CM479" s="238"/>
      <c r="CN479" s="238"/>
      <c r="CO479" s="238"/>
      <c r="CP479" s="238"/>
      <c r="CQ479" s="238"/>
      <c r="CR479" s="238"/>
      <c r="CS479" s="238"/>
      <c r="CT479" s="238"/>
      <c r="CU479" s="238"/>
      <c r="CV479" s="238"/>
      <c r="CW479" s="238"/>
      <c r="CX479" s="238"/>
      <c r="CY479" s="238"/>
      <c r="CZ479" s="238"/>
      <c r="DA479" s="238"/>
    </row>
    <row r="480" spans="2:105">
      <c r="B480" s="226"/>
      <c r="BP480" s="82"/>
      <c r="BQ480" s="238"/>
      <c r="BR480" s="238"/>
      <c r="BS480" s="238"/>
      <c r="BT480" s="238"/>
      <c r="BU480" s="238"/>
      <c r="BV480" s="238"/>
      <c r="BW480" s="238"/>
      <c r="BX480" s="238"/>
      <c r="BY480" s="238"/>
      <c r="BZ480" s="238"/>
      <c r="CA480" s="238"/>
      <c r="CB480" s="238"/>
      <c r="CC480" s="238"/>
      <c r="CD480" s="238"/>
      <c r="CE480" s="238"/>
      <c r="CF480" s="238"/>
      <c r="CG480" s="238"/>
      <c r="CH480" s="238"/>
      <c r="CI480" s="238"/>
      <c r="CJ480" s="238"/>
      <c r="CK480" s="238"/>
      <c r="CL480" s="238"/>
      <c r="CM480" s="238"/>
      <c r="CN480" s="238"/>
      <c r="CO480" s="238"/>
      <c r="CP480" s="238"/>
      <c r="CQ480" s="238"/>
      <c r="CR480" s="238"/>
      <c r="CS480" s="238"/>
      <c r="CT480" s="238"/>
      <c r="CU480" s="238"/>
      <c r="CV480" s="238"/>
      <c r="CW480" s="238"/>
      <c r="CX480" s="238"/>
      <c r="CY480" s="238"/>
      <c r="CZ480" s="238"/>
      <c r="DA480" s="238"/>
    </row>
    <row r="481" spans="2:105">
      <c r="B481" s="226"/>
      <c r="BP481" s="82"/>
      <c r="BQ481" s="238"/>
      <c r="BR481" s="238"/>
      <c r="BS481" s="238"/>
      <c r="BT481" s="238"/>
      <c r="BU481" s="238"/>
      <c r="BV481" s="238"/>
      <c r="BW481" s="238"/>
      <c r="BX481" s="238"/>
      <c r="BY481" s="238"/>
      <c r="BZ481" s="238"/>
      <c r="CA481" s="238"/>
      <c r="CB481" s="238"/>
      <c r="CC481" s="238"/>
      <c r="CD481" s="238"/>
      <c r="CE481" s="238"/>
      <c r="CF481" s="238"/>
      <c r="CG481" s="238"/>
      <c r="CH481" s="238"/>
      <c r="CI481" s="238"/>
      <c r="CJ481" s="238"/>
      <c r="CK481" s="238"/>
      <c r="CL481" s="238"/>
      <c r="CM481" s="238"/>
      <c r="CN481" s="238"/>
      <c r="CO481" s="238"/>
      <c r="CP481" s="238"/>
      <c r="CQ481" s="238"/>
      <c r="CR481" s="238"/>
      <c r="CS481" s="238"/>
      <c r="CT481" s="238"/>
      <c r="CU481" s="238"/>
      <c r="CV481" s="238"/>
      <c r="CW481" s="238"/>
      <c r="CX481" s="238"/>
      <c r="CY481" s="238"/>
      <c r="CZ481" s="238"/>
      <c r="DA481" s="238"/>
    </row>
    <row r="482" spans="2:105">
      <c r="B482" s="226"/>
      <c r="BP482" s="82"/>
      <c r="BQ482" s="238"/>
      <c r="BR482" s="238"/>
      <c r="BS482" s="238"/>
      <c r="BT482" s="238"/>
      <c r="BU482" s="238"/>
      <c r="BV482" s="238"/>
      <c r="BW482" s="238"/>
      <c r="BX482" s="238"/>
      <c r="BY482" s="238"/>
      <c r="BZ482" s="238"/>
      <c r="CA482" s="238"/>
      <c r="CB482" s="238"/>
      <c r="CC482" s="238"/>
      <c r="CD482" s="238"/>
      <c r="CE482" s="238"/>
      <c r="CF482" s="238"/>
      <c r="CG482" s="238"/>
      <c r="CH482" s="238"/>
      <c r="CI482" s="238"/>
      <c r="CJ482" s="238"/>
      <c r="CK482" s="238"/>
      <c r="CL482" s="238"/>
      <c r="CM482" s="238"/>
      <c r="CN482" s="238"/>
      <c r="CO482" s="238"/>
      <c r="CP482" s="238"/>
      <c r="CQ482" s="238"/>
      <c r="CR482" s="238"/>
      <c r="CS482" s="238"/>
      <c r="CT482" s="238"/>
      <c r="CU482" s="238"/>
      <c r="CV482" s="238"/>
      <c r="CW482" s="238"/>
      <c r="CX482" s="238"/>
      <c r="CY482" s="238"/>
      <c r="CZ482" s="238"/>
      <c r="DA482" s="238"/>
    </row>
    <row r="483" spans="2:105">
      <c r="B483" s="226"/>
      <c r="BP483" s="82"/>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row>
    <row r="484" spans="2:105">
      <c r="B484" s="226"/>
      <c r="BP484" s="82"/>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row>
    <row r="485" spans="2:105">
      <c r="B485" s="226"/>
      <c r="BP485" s="82"/>
      <c r="BQ485" s="238"/>
      <c r="BR485" s="238"/>
      <c r="BS485" s="238"/>
      <c r="BT485" s="238"/>
      <c r="BU485" s="238"/>
      <c r="BV485" s="238"/>
      <c r="BW485" s="238"/>
      <c r="BX485" s="238"/>
      <c r="BY485" s="238"/>
      <c r="BZ485" s="238"/>
      <c r="CA485" s="238"/>
      <c r="CB485" s="238"/>
      <c r="CC485" s="238"/>
      <c r="CD485" s="238"/>
      <c r="CE485" s="238"/>
      <c r="CF485" s="238"/>
      <c r="CG485" s="238"/>
      <c r="CH485" s="238"/>
      <c r="CI485" s="238"/>
      <c r="CJ485" s="238"/>
      <c r="CK485" s="238"/>
      <c r="CL485" s="238"/>
      <c r="CM485" s="238"/>
      <c r="CN485" s="238"/>
      <c r="CO485" s="238"/>
      <c r="CP485" s="238"/>
      <c r="CQ485" s="238"/>
      <c r="CR485" s="238"/>
      <c r="CS485" s="238"/>
      <c r="CT485" s="238"/>
      <c r="CU485" s="238"/>
      <c r="CV485" s="238"/>
      <c r="CW485" s="238"/>
      <c r="CX485" s="238"/>
      <c r="CY485" s="238"/>
      <c r="CZ485" s="238"/>
      <c r="DA485" s="238"/>
    </row>
    <row r="486" spans="2:105">
      <c r="B486" s="226"/>
      <c r="BP486" s="82"/>
      <c r="BQ486" s="238"/>
      <c r="BR486" s="238"/>
      <c r="BS486" s="238"/>
      <c r="BT486" s="238"/>
      <c r="BU486" s="238"/>
      <c r="BV486" s="238"/>
      <c r="BW486" s="238"/>
      <c r="BX486" s="238"/>
      <c r="BY486" s="238"/>
      <c r="BZ486" s="238"/>
      <c r="CA486" s="238"/>
      <c r="CB486" s="238"/>
      <c r="CC486" s="238"/>
      <c r="CD486" s="238"/>
      <c r="CE486" s="238"/>
      <c r="CF486" s="238"/>
      <c r="CG486" s="238"/>
      <c r="CH486" s="238"/>
      <c r="CI486" s="238"/>
      <c r="CJ486" s="238"/>
      <c r="CK486" s="238"/>
      <c r="CL486" s="238"/>
      <c r="CM486" s="238"/>
      <c r="CN486" s="238"/>
      <c r="CO486" s="238"/>
      <c r="CP486" s="238"/>
      <c r="CQ486" s="238"/>
      <c r="CR486" s="238"/>
      <c r="CS486" s="238"/>
      <c r="CT486" s="238"/>
      <c r="CU486" s="238"/>
      <c r="CV486" s="238"/>
      <c r="CW486" s="238"/>
      <c r="CX486" s="238"/>
      <c r="CY486" s="238"/>
      <c r="CZ486" s="238"/>
      <c r="DA486" s="238"/>
    </row>
    <row r="487" spans="2:105">
      <c r="B487" s="226"/>
      <c r="BP487" s="82"/>
      <c r="BQ487" s="238"/>
      <c r="BR487" s="238"/>
      <c r="BS487" s="238"/>
      <c r="BT487" s="238"/>
      <c r="BU487" s="238"/>
      <c r="BV487" s="238"/>
      <c r="BW487" s="238"/>
      <c r="BX487" s="238"/>
      <c r="BY487" s="238"/>
      <c r="BZ487" s="238"/>
      <c r="CA487" s="238"/>
      <c r="CB487" s="238"/>
      <c r="CC487" s="238"/>
      <c r="CD487" s="238"/>
      <c r="CE487" s="238"/>
      <c r="CF487" s="238"/>
      <c r="CG487" s="238"/>
      <c r="CH487" s="238"/>
      <c r="CI487" s="238"/>
      <c r="CJ487" s="238"/>
      <c r="CK487" s="238"/>
      <c r="CL487" s="238"/>
      <c r="CM487" s="238"/>
      <c r="CN487" s="238"/>
      <c r="CO487" s="238"/>
      <c r="CP487" s="238"/>
      <c r="CQ487" s="238"/>
      <c r="CR487" s="238"/>
      <c r="CS487" s="238"/>
      <c r="CT487" s="238"/>
      <c r="CU487" s="238"/>
      <c r="CV487" s="238"/>
      <c r="CW487" s="238"/>
      <c r="CX487" s="238"/>
      <c r="CY487" s="238"/>
      <c r="CZ487" s="238"/>
      <c r="DA487" s="238"/>
    </row>
    <row r="488" spans="2:105">
      <c r="B488" s="226"/>
      <c r="BP488" s="82"/>
      <c r="BQ488" s="238"/>
      <c r="BR488" s="238"/>
      <c r="BS488" s="238"/>
      <c r="BT488" s="238"/>
      <c r="BU488" s="238"/>
      <c r="BV488" s="238"/>
      <c r="BW488" s="238"/>
      <c r="BX488" s="238"/>
      <c r="BY488" s="238"/>
      <c r="BZ488" s="238"/>
      <c r="CA488" s="238"/>
      <c r="CB488" s="238"/>
      <c r="CC488" s="238"/>
      <c r="CD488" s="238"/>
      <c r="CE488" s="238"/>
      <c r="CF488" s="238"/>
      <c r="CG488" s="238"/>
      <c r="CH488" s="238"/>
      <c r="CI488" s="238"/>
      <c r="CJ488" s="238"/>
      <c r="CK488" s="238"/>
      <c r="CL488" s="238"/>
      <c r="CM488" s="238"/>
      <c r="CN488" s="238"/>
      <c r="CO488" s="238"/>
      <c r="CP488" s="238"/>
      <c r="CQ488" s="238"/>
      <c r="CR488" s="238"/>
      <c r="CS488" s="238"/>
      <c r="CT488" s="238"/>
      <c r="CU488" s="238"/>
      <c r="CV488" s="238"/>
      <c r="CW488" s="238"/>
      <c r="CX488" s="238"/>
      <c r="CY488" s="238"/>
      <c r="CZ488" s="238"/>
      <c r="DA488" s="238"/>
    </row>
    <row r="489" spans="2:105">
      <c r="B489" s="226"/>
      <c r="BP489" s="82"/>
      <c r="BQ489" s="238"/>
      <c r="BR489" s="238"/>
      <c r="BS489" s="238"/>
      <c r="BT489" s="238"/>
      <c r="BU489" s="238"/>
      <c r="BV489" s="238"/>
      <c r="BW489" s="238"/>
      <c r="BX489" s="238"/>
      <c r="BY489" s="238"/>
      <c r="BZ489" s="238"/>
      <c r="CA489" s="238"/>
      <c r="CB489" s="238"/>
      <c r="CC489" s="238"/>
      <c r="CD489" s="238"/>
      <c r="CE489" s="238"/>
      <c r="CF489" s="238"/>
      <c r="CG489" s="238"/>
      <c r="CH489" s="238"/>
      <c r="CI489" s="238"/>
      <c r="CJ489" s="238"/>
      <c r="CK489" s="238"/>
      <c r="CL489" s="238"/>
      <c r="CM489" s="238"/>
      <c r="CN489" s="238"/>
      <c r="CO489" s="238"/>
      <c r="CP489" s="238"/>
      <c r="CQ489" s="238"/>
      <c r="CR489" s="238"/>
      <c r="CS489" s="238"/>
      <c r="CT489" s="238"/>
      <c r="CU489" s="238"/>
      <c r="CV489" s="238"/>
      <c r="CW489" s="238"/>
      <c r="CX489" s="238"/>
      <c r="CY489" s="238"/>
      <c r="CZ489" s="238"/>
      <c r="DA489" s="238"/>
    </row>
    <row r="490" spans="2:105">
      <c r="B490" s="226"/>
      <c r="BP490" s="82"/>
      <c r="BQ490" s="238"/>
      <c r="BR490" s="238"/>
      <c r="BS490" s="238"/>
      <c r="BT490" s="238"/>
      <c r="BU490" s="238"/>
      <c r="BV490" s="238"/>
      <c r="BW490" s="238"/>
      <c r="BX490" s="238"/>
      <c r="BY490" s="238"/>
      <c r="BZ490" s="238"/>
      <c r="CA490" s="238"/>
      <c r="CB490" s="238"/>
      <c r="CC490" s="238"/>
      <c r="CD490" s="238"/>
      <c r="CE490" s="238"/>
      <c r="CF490" s="238"/>
      <c r="CG490" s="238"/>
      <c r="CH490" s="238"/>
      <c r="CI490" s="238"/>
      <c r="CJ490" s="238"/>
      <c r="CK490" s="238"/>
      <c r="CL490" s="238"/>
      <c r="CM490" s="238"/>
      <c r="CN490" s="238"/>
      <c r="CO490" s="238"/>
      <c r="CP490" s="238"/>
      <c r="CQ490" s="238"/>
      <c r="CR490" s="238"/>
      <c r="CS490" s="238"/>
      <c r="CT490" s="238"/>
      <c r="CU490" s="238"/>
      <c r="CV490" s="238"/>
      <c r="CW490" s="238"/>
      <c r="CX490" s="238"/>
      <c r="CY490" s="238"/>
      <c r="CZ490" s="238"/>
      <c r="DA490" s="238"/>
    </row>
    <row r="491" spans="2:105">
      <c r="B491" s="226"/>
      <c r="BP491" s="82"/>
      <c r="BQ491" s="238"/>
      <c r="BR491" s="238"/>
      <c r="BS491" s="238"/>
      <c r="BT491" s="238"/>
      <c r="BU491" s="238"/>
      <c r="BV491" s="238"/>
      <c r="BW491" s="238"/>
      <c r="BX491" s="238"/>
      <c r="BY491" s="238"/>
      <c r="BZ491" s="238"/>
      <c r="CA491" s="238"/>
      <c r="CB491" s="238"/>
      <c r="CC491" s="238"/>
      <c r="CD491" s="238"/>
      <c r="CE491" s="238"/>
      <c r="CF491" s="238"/>
      <c r="CG491" s="238"/>
      <c r="CH491" s="238"/>
      <c r="CI491" s="238"/>
      <c r="CJ491" s="238"/>
      <c r="CK491" s="238"/>
      <c r="CL491" s="238"/>
      <c r="CM491" s="238"/>
      <c r="CN491" s="238"/>
      <c r="CO491" s="238"/>
      <c r="CP491" s="238"/>
      <c r="CQ491" s="238"/>
      <c r="CR491" s="238"/>
      <c r="CS491" s="238"/>
      <c r="CT491" s="238"/>
      <c r="CU491" s="238"/>
      <c r="CV491" s="238"/>
      <c r="CW491" s="238"/>
      <c r="CX491" s="238"/>
      <c r="CY491" s="238"/>
      <c r="CZ491" s="238"/>
      <c r="DA491" s="238"/>
    </row>
    <row r="492" spans="2:105">
      <c r="B492" s="226"/>
      <c r="BP492" s="82"/>
      <c r="BQ492" s="238"/>
      <c r="BR492" s="238"/>
      <c r="BS492" s="238"/>
      <c r="BT492" s="238"/>
      <c r="BU492" s="238"/>
      <c r="BV492" s="238"/>
      <c r="BW492" s="238"/>
      <c r="BX492" s="238"/>
      <c r="BY492" s="238"/>
      <c r="BZ492" s="238"/>
      <c r="CA492" s="238"/>
      <c r="CB492" s="238"/>
      <c r="CC492" s="238"/>
      <c r="CD492" s="238"/>
      <c r="CE492" s="238"/>
      <c r="CF492" s="238"/>
      <c r="CG492" s="238"/>
      <c r="CH492" s="238"/>
      <c r="CI492" s="238"/>
      <c r="CJ492" s="238"/>
      <c r="CK492" s="238"/>
      <c r="CL492" s="238"/>
      <c r="CM492" s="238"/>
      <c r="CN492" s="238"/>
      <c r="CO492" s="238"/>
      <c r="CP492" s="238"/>
      <c r="CQ492" s="238"/>
      <c r="CR492" s="238"/>
      <c r="CS492" s="238"/>
      <c r="CT492" s="238"/>
      <c r="CU492" s="238"/>
      <c r="CV492" s="238"/>
      <c r="CW492" s="238"/>
      <c r="CX492" s="238"/>
      <c r="CY492" s="238"/>
      <c r="CZ492" s="238"/>
      <c r="DA492" s="238"/>
    </row>
    <row r="493" spans="2:105">
      <c r="B493" s="226"/>
      <c r="BP493" s="82"/>
      <c r="BQ493" s="238"/>
      <c r="BR493" s="238"/>
      <c r="BS493" s="238"/>
      <c r="BT493" s="238"/>
      <c r="BU493" s="238"/>
      <c r="BV493" s="238"/>
      <c r="BW493" s="238"/>
      <c r="BX493" s="238"/>
      <c r="BY493" s="238"/>
      <c r="BZ493" s="238"/>
      <c r="CA493" s="238"/>
      <c r="CB493" s="238"/>
      <c r="CC493" s="238"/>
      <c r="CD493" s="238"/>
      <c r="CE493" s="238"/>
      <c r="CF493" s="238"/>
      <c r="CG493" s="238"/>
      <c r="CH493" s="238"/>
      <c r="CI493" s="238"/>
      <c r="CJ493" s="238"/>
      <c r="CK493" s="238"/>
      <c r="CL493" s="238"/>
      <c r="CM493" s="238"/>
      <c r="CN493" s="238"/>
      <c r="CO493" s="238"/>
      <c r="CP493" s="238"/>
      <c r="CQ493" s="238"/>
      <c r="CR493" s="238"/>
      <c r="CS493" s="238"/>
      <c r="CT493" s="238"/>
      <c r="CU493" s="238"/>
      <c r="CV493" s="238"/>
      <c r="CW493" s="238"/>
      <c r="CX493" s="238"/>
      <c r="CY493" s="238"/>
      <c r="CZ493" s="238"/>
      <c r="DA493" s="238"/>
    </row>
    <row r="494" spans="2:105">
      <c r="B494" s="226"/>
      <c r="BP494" s="82"/>
      <c r="BQ494" s="238"/>
      <c r="BR494" s="238"/>
      <c r="BS494" s="238"/>
      <c r="BT494" s="238"/>
      <c r="BU494" s="238"/>
      <c r="BV494" s="238"/>
      <c r="BW494" s="238"/>
      <c r="BX494" s="238"/>
      <c r="BY494" s="238"/>
      <c r="BZ494" s="238"/>
      <c r="CA494" s="238"/>
      <c r="CB494" s="238"/>
      <c r="CC494" s="238"/>
      <c r="CD494" s="238"/>
      <c r="CE494" s="238"/>
      <c r="CF494" s="238"/>
      <c r="CG494" s="238"/>
      <c r="CH494" s="238"/>
      <c r="CI494" s="238"/>
      <c r="CJ494" s="238"/>
      <c r="CK494" s="238"/>
      <c r="CL494" s="238"/>
      <c r="CM494" s="238"/>
      <c r="CN494" s="238"/>
      <c r="CO494" s="238"/>
      <c r="CP494" s="238"/>
      <c r="CQ494" s="238"/>
      <c r="CR494" s="238"/>
      <c r="CS494" s="238"/>
      <c r="CT494" s="238"/>
      <c r="CU494" s="238"/>
      <c r="CV494" s="238"/>
      <c r="CW494" s="238"/>
      <c r="CX494" s="238"/>
      <c r="CY494" s="238"/>
      <c r="CZ494" s="238"/>
      <c r="DA494" s="238"/>
    </row>
    <row r="495" spans="2:105">
      <c r="B495" s="226"/>
      <c r="BP495" s="82"/>
      <c r="BQ495" s="238"/>
      <c r="BR495" s="238"/>
      <c r="BS495" s="238"/>
      <c r="BT495" s="238"/>
      <c r="BU495" s="238"/>
      <c r="BV495" s="238"/>
      <c r="BW495" s="238"/>
      <c r="BX495" s="238"/>
      <c r="BY495" s="238"/>
      <c r="BZ495" s="238"/>
      <c r="CA495" s="238"/>
      <c r="CB495" s="238"/>
      <c r="CC495" s="238"/>
      <c r="CD495" s="238"/>
      <c r="CE495" s="238"/>
      <c r="CF495" s="238"/>
      <c r="CG495" s="238"/>
      <c r="CH495" s="238"/>
      <c r="CI495" s="238"/>
      <c r="CJ495" s="238"/>
      <c r="CK495" s="238"/>
      <c r="CL495" s="238"/>
      <c r="CM495" s="238"/>
      <c r="CN495" s="238"/>
      <c r="CO495" s="238"/>
      <c r="CP495" s="238"/>
      <c r="CQ495" s="238"/>
      <c r="CR495" s="238"/>
      <c r="CS495" s="238"/>
      <c r="CT495" s="238"/>
      <c r="CU495" s="238"/>
      <c r="CV495" s="238"/>
      <c r="CW495" s="238"/>
      <c r="CX495" s="238"/>
      <c r="CY495" s="238"/>
      <c r="CZ495" s="238"/>
      <c r="DA495" s="238"/>
    </row>
    <row r="496" spans="2:105">
      <c r="B496" s="226"/>
      <c r="BP496" s="82"/>
      <c r="BQ496" s="238"/>
      <c r="BR496" s="238"/>
      <c r="BS496" s="238"/>
      <c r="BT496" s="238"/>
      <c r="BU496" s="238"/>
      <c r="BV496" s="238"/>
      <c r="BW496" s="238"/>
      <c r="BX496" s="238"/>
      <c r="BY496" s="238"/>
      <c r="BZ496" s="238"/>
      <c r="CA496" s="238"/>
      <c r="CB496" s="238"/>
      <c r="CC496" s="238"/>
      <c r="CD496" s="238"/>
      <c r="CE496" s="238"/>
      <c r="CF496" s="238"/>
      <c r="CG496" s="238"/>
      <c r="CH496" s="238"/>
      <c r="CI496" s="238"/>
      <c r="CJ496" s="238"/>
      <c r="CK496" s="238"/>
      <c r="CL496" s="238"/>
      <c r="CM496" s="238"/>
      <c r="CN496" s="238"/>
      <c r="CO496" s="238"/>
      <c r="CP496" s="238"/>
      <c r="CQ496" s="238"/>
      <c r="CR496" s="238"/>
      <c r="CS496" s="238"/>
      <c r="CT496" s="238"/>
      <c r="CU496" s="238"/>
      <c r="CV496" s="238"/>
      <c r="CW496" s="238"/>
      <c r="CX496" s="238"/>
      <c r="CY496" s="238"/>
      <c r="CZ496" s="238"/>
      <c r="DA496" s="238"/>
    </row>
    <row r="497" spans="2:105">
      <c r="B497" s="226"/>
      <c r="BP497" s="82"/>
      <c r="BQ497" s="238"/>
      <c r="BR497" s="238"/>
      <c r="BS497" s="238"/>
      <c r="BT497" s="238"/>
      <c r="BU497" s="238"/>
      <c r="BV497" s="238"/>
      <c r="BW497" s="238"/>
      <c r="BX497" s="238"/>
      <c r="BY497" s="238"/>
      <c r="BZ497" s="238"/>
      <c r="CA497" s="238"/>
      <c r="CB497" s="238"/>
      <c r="CC497" s="238"/>
      <c r="CD497" s="238"/>
      <c r="CE497" s="238"/>
      <c r="CF497" s="238"/>
      <c r="CG497" s="238"/>
      <c r="CH497" s="238"/>
      <c r="CI497" s="238"/>
      <c r="CJ497" s="238"/>
      <c r="CK497" s="238"/>
      <c r="CL497" s="238"/>
      <c r="CM497" s="238"/>
      <c r="CN497" s="238"/>
      <c r="CO497" s="238"/>
      <c r="CP497" s="238"/>
      <c r="CQ497" s="238"/>
      <c r="CR497" s="238"/>
      <c r="CS497" s="238"/>
      <c r="CT497" s="238"/>
      <c r="CU497" s="238"/>
      <c r="CV497" s="238"/>
      <c r="CW497" s="238"/>
      <c r="CX497" s="238"/>
      <c r="CY497" s="238"/>
      <c r="CZ497" s="238"/>
      <c r="DA497" s="238"/>
    </row>
    <row r="498" spans="2:105">
      <c r="B498" s="226"/>
      <c r="BP498" s="82"/>
      <c r="BQ498" s="238"/>
      <c r="BR498" s="238"/>
      <c r="BS498" s="238"/>
      <c r="BT498" s="238"/>
      <c r="BU498" s="238"/>
      <c r="BV498" s="238"/>
      <c r="BW498" s="238"/>
      <c r="BX498" s="238"/>
      <c r="BY498" s="238"/>
      <c r="BZ498" s="238"/>
      <c r="CA498" s="238"/>
      <c r="CB498" s="238"/>
      <c r="CC498" s="238"/>
      <c r="CD498" s="238"/>
      <c r="CE498" s="238"/>
      <c r="CF498" s="238"/>
      <c r="CG498" s="238"/>
      <c r="CH498" s="238"/>
      <c r="CI498" s="238"/>
      <c r="CJ498" s="238"/>
      <c r="CK498" s="238"/>
      <c r="CL498" s="238"/>
      <c r="CM498" s="238"/>
      <c r="CN498" s="238"/>
      <c r="CO498" s="238"/>
      <c r="CP498" s="238"/>
      <c r="CQ498" s="238"/>
      <c r="CR498" s="238"/>
      <c r="CS498" s="238"/>
      <c r="CT498" s="238"/>
      <c r="CU498" s="238"/>
      <c r="CV498" s="238"/>
      <c r="CW498" s="238"/>
      <c r="CX498" s="238"/>
      <c r="CY498" s="238"/>
      <c r="CZ498" s="238"/>
      <c r="DA498" s="238"/>
    </row>
    <row r="499" spans="2:105">
      <c r="B499" s="226"/>
      <c r="BP499" s="82"/>
      <c r="BQ499" s="238"/>
      <c r="BR499" s="238"/>
      <c r="BS499" s="238"/>
      <c r="BT499" s="238"/>
      <c r="BU499" s="238"/>
      <c r="BV499" s="238"/>
      <c r="BW499" s="238"/>
      <c r="BX499" s="238"/>
      <c r="BY499" s="238"/>
      <c r="BZ499" s="238"/>
      <c r="CA499" s="238"/>
      <c r="CB499" s="238"/>
      <c r="CC499" s="238"/>
      <c r="CD499" s="238"/>
      <c r="CE499" s="238"/>
      <c r="CF499" s="238"/>
      <c r="CG499" s="238"/>
      <c r="CH499" s="238"/>
      <c r="CI499" s="238"/>
      <c r="CJ499" s="238"/>
      <c r="CK499" s="238"/>
      <c r="CL499" s="238"/>
      <c r="CM499" s="238"/>
      <c r="CN499" s="238"/>
      <c r="CO499" s="238"/>
      <c r="CP499" s="238"/>
      <c r="CQ499" s="238"/>
      <c r="CR499" s="238"/>
      <c r="CS499" s="238"/>
      <c r="CT499" s="238"/>
      <c r="CU499" s="238"/>
      <c r="CV499" s="238"/>
      <c r="CW499" s="238"/>
      <c r="CX499" s="238"/>
      <c r="CY499" s="238"/>
      <c r="CZ499" s="238"/>
      <c r="DA499" s="238"/>
    </row>
    <row r="500" spans="2:105">
      <c r="B500" s="226"/>
      <c r="BP500" s="82"/>
      <c r="BQ500" s="238"/>
      <c r="BR500" s="238"/>
      <c r="BS500" s="238"/>
      <c r="BT500" s="238"/>
      <c r="BU500" s="238"/>
      <c r="BV500" s="238"/>
      <c r="BW500" s="238"/>
      <c r="BX500" s="238"/>
      <c r="BY500" s="238"/>
      <c r="BZ500" s="238"/>
      <c r="CA500" s="238"/>
      <c r="CB500" s="238"/>
      <c r="CC500" s="238"/>
      <c r="CD500" s="238"/>
      <c r="CE500" s="238"/>
      <c r="CF500" s="238"/>
      <c r="CG500" s="238"/>
      <c r="CH500" s="238"/>
      <c r="CI500" s="238"/>
      <c r="CJ500" s="238"/>
      <c r="CK500" s="238"/>
      <c r="CL500" s="238"/>
      <c r="CM500" s="238"/>
      <c r="CN500" s="238"/>
      <c r="CO500" s="238"/>
      <c r="CP500" s="238"/>
      <c r="CQ500" s="238"/>
      <c r="CR500" s="238"/>
      <c r="CS500" s="238"/>
      <c r="CT500" s="238"/>
      <c r="CU500" s="238"/>
      <c r="CV500" s="238"/>
      <c r="CW500" s="238"/>
      <c r="CX500" s="238"/>
      <c r="CY500" s="238"/>
      <c r="CZ500" s="238"/>
      <c r="DA500" s="238"/>
    </row>
    <row r="501" spans="2:105">
      <c r="B501" s="226"/>
      <c r="BP501" s="82"/>
      <c r="BQ501" s="238"/>
      <c r="BR501" s="238"/>
      <c r="BS501" s="238"/>
      <c r="BT501" s="238"/>
      <c r="BU501" s="238"/>
      <c r="BV501" s="238"/>
      <c r="BW501" s="238"/>
      <c r="BX501" s="238"/>
      <c r="BY501" s="238"/>
      <c r="BZ501" s="238"/>
      <c r="CA501" s="238"/>
      <c r="CB501" s="238"/>
      <c r="CC501" s="238"/>
      <c r="CD501" s="238"/>
      <c r="CE501" s="238"/>
      <c r="CF501" s="238"/>
      <c r="CG501" s="238"/>
      <c r="CH501" s="238"/>
      <c r="CI501" s="238"/>
      <c r="CJ501" s="238"/>
      <c r="CK501" s="238"/>
      <c r="CL501" s="238"/>
      <c r="CM501" s="238"/>
      <c r="CN501" s="238"/>
      <c r="CO501" s="238"/>
      <c r="CP501" s="238"/>
      <c r="CQ501" s="238"/>
      <c r="CR501" s="238"/>
      <c r="CS501" s="238"/>
      <c r="CT501" s="238"/>
      <c r="CU501" s="238"/>
      <c r="CV501" s="238"/>
      <c r="CW501" s="238"/>
      <c r="CX501" s="238"/>
      <c r="CY501" s="238"/>
      <c r="CZ501" s="238"/>
      <c r="DA501" s="238"/>
    </row>
    <row r="502" spans="2:105">
      <c r="B502" s="226"/>
      <c r="BP502" s="82"/>
      <c r="BQ502" s="238"/>
      <c r="BR502" s="238"/>
      <c r="BS502" s="238"/>
      <c r="BT502" s="238"/>
      <c r="BU502" s="238"/>
      <c r="BV502" s="238"/>
      <c r="BW502" s="238"/>
      <c r="BX502" s="238"/>
      <c r="BY502" s="238"/>
      <c r="BZ502" s="238"/>
      <c r="CA502" s="238"/>
      <c r="CB502" s="238"/>
      <c r="CC502" s="238"/>
      <c r="CD502" s="238"/>
      <c r="CE502" s="238"/>
      <c r="CF502" s="238"/>
      <c r="CG502" s="238"/>
      <c r="CH502" s="238"/>
      <c r="CI502" s="238"/>
      <c r="CJ502" s="238"/>
      <c r="CK502" s="238"/>
      <c r="CL502" s="238"/>
      <c r="CM502" s="238"/>
      <c r="CN502" s="238"/>
      <c r="CO502" s="238"/>
      <c r="CP502" s="238"/>
      <c r="CQ502" s="238"/>
      <c r="CR502" s="238"/>
      <c r="CS502" s="238"/>
      <c r="CT502" s="238"/>
      <c r="CU502" s="238"/>
      <c r="CV502" s="238"/>
      <c r="CW502" s="238"/>
      <c r="CX502" s="238"/>
      <c r="CY502" s="238"/>
      <c r="CZ502" s="238"/>
      <c r="DA502" s="238"/>
    </row>
    <row r="503" spans="2:105">
      <c r="B503" s="226"/>
      <c r="BP503" s="82"/>
      <c r="BQ503" s="238"/>
      <c r="BR503" s="238"/>
      <c r="BS503" s="238"/>
      <c r="BT503" s="238"/>
      <c r="BU503" s="238"/>
      <c r="BV503" s="238"/>
      <c r="BW503" s="238"/>
      <c r="BX503" s="238"/>
      <c r="BY503" s="238"/>
      <c r="BZ503" s="238"/>
      <c r="CA503" s="238"/>
      <c r="CB503" s="238"/>
      <c r="CC503" s="238"/>
      <c r="CD503" s="238"/>
      <c r="CE503" s="238"/>
      <c r="CF503" s="238"/>
      <c r="CG503" s="238"/>
      <c r="CH503" s="238"/>
      <c r="CI503" s="238"/>
      <c r="CJ503" s="238"/>
      <c r="CK503" s="238"/>
      <c r="CL503" s="238"/>
      <c r="CM503" s="238"/>
      <c r="CN503" s="238"/>
      <c r="CO503" s="238"/>
      <c r="CP503" s="238"/>
      <c r="CQ503" s="238"/>
      <c r="CR503" s="238"/>
      <c r="CS503" s="238"/>
      <c r="CT503" s="238"/>
      <c r="CU503" s="238"/>
      <c r="CV503" s="238"/>
      <c r="CW503" s="238"/>
      <c r="CX503" s="238"/>
      <c r="CY503" s="238"/>
      <c r="CZ503" s="238"/>
      <c r="DA503" s="238"/>
    </row>
    <row r="504" spans="2:105">
      <c r="B504" s="226"/>
      <c r="BP504" s="82"/>
      <c r="BQ504" s="238"/>
      <c r="BR504" s="238"/>
      <c r="BS504" s="238"/>
      <c r="BT504" s="238"/>
      <c r="BU504" s="238"/>
      <c r="BV504" s="238"/>
      <c r="BW504" s="238"/>
      <c r="BX504" s="238"/>
      <c r="BY504" s="238"/>
      <c r="BZ504" s="238"/>
      <c r="CA504" s="238"/>
      <c r="CB504" s="238"/>
      <c r="CC504" s="238"/>
      <c r="CD504" s="238"/>
      <c r="CE504" s="238"/>
      <c r="CF504" s="238"/>
      <c r="CG504" s="238"/>
      <c r="CH504" s="238"/>
      <c r="CI504" s="238"/>
      <c r="CJ504" s="238"/>
      <c r="CK504" s="238"/>
      <c r="CL504" s="238"/>
      <c r="CM504" s="238"/>
      <c r="CN504" s="238"/>
      <c r="CO504" s="238"/>
      <c r="CP504" s="238"/>
      <c r="CQ504" s="238"/>
      <c r="CR504" s="238"/>
      <c r="CS504" s="238"/>
      <c r="CT504" s="238"/>
      <c r="CU504" s="238"/>
      <c r="CV504" s="238"/>
      <c r="CW504" s="238"/>
      <c r="CX504" s="238"/>
      <c r="CY504" s="238"/>
      <c r="CZ504" s="238"/>
      <c r="DA504" s="238"/>
    </row>
    <row r="505" spans="2:105">
      <c r="B505" s="226"/>
      <c r="BP505" s="82"/>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38"/>
      <c r="CN505" s="238"/>
      <c r="CO505" s="238"/>
      <c r="CP505" s="238"/>
      <c r="CQ505" s="238"/>
      <c r="CR505" s="238"/>
      <c r="CS505" s="238"/>
      <c r="CT505" s="238"/>
      <c r="CU505" s="238"/>
      <c r="CV505" s="238"/>
      <c r="CW505" s="238"/>
      <c r="CX505" s="238"/>
      <c r="CY505" s="238"/>
      <c r="CZ505" s="238"/>
      <c r="DA505" s="238"/>
    </row>
    <row r="506" spans="2:105">
      <c r="B506" s="226"/>
      <c r="BP506" s="82"/>
      <c r="BQ506" s="238"/>
      <c r="BR506" s="238"/>
      <c r="BS506" s="238"/>
      <c r="BT506" s="238"/>
      <c r="BU506" s="238"/>
      <c r="BV506" s="238"/>
      <c r="BW506" s="238"/>
      <c r="BX506" s="238"/>
      <c r="BY506" s="238"/>
      <c r="BZ506" s="238"/>
      <c r="CA506" s="238"/>
      <c r="CB506" s="238"/>
      <c r="CC506" s="238"/>
      <c r="CD506" s="238"/>
      <c r="CE506" s="238"/>
      <c r="CF506" s="238"/>
      <c r="CG506" s="238"/>
      <c r="CH506" s="238"/>
      <c r="CI506" s="238"/>
      <c r="CJ506" s="238"/>
      <c r="CK506" s="238"/>
      <c r="CL506" s="238"/>
      <c r="CM506" s="238"/>
      <c r="CN506" s="238"/>
      <c r="CO506" s="238"/>
      <c r="CP506" s="238"/>
      <c r="CQ506" s="238"/>
      <c r="CR506" s="238"/>
      <c r="CS506" s="238"/>
      <c r="CT506" s="238"/>
      <c r="CU506" s="238"/>
      <c r="CV506" s="238"/>
      <c r="CW506" s="238"/>
      <c r="CX506" s="238"/>
      <c r="CY506" s="238"/>
      <c r="CZ506" s="238"/>
      <c r="DA506" s="238"/>
    </row>
    <row r="507" spans="2:105">
      <c r="B507" s="226"/>
      <c r="BP507" s="82"/>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row>
    <row r="508" spans="2:105">
      <c r="B508" s="226"/>
      <c r="BP508" s="82"/>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row>
    <row r="509" spans="2:105">
      <c r="B509" s="226"/>
      <c r="BP509" s="82"/>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38"/>
      <c r="CN509" s="238"/>
      <c r="CO509" s="238"/>
      <c r="CP509" s="238"/>
      <c r="CQ509" s="238"/>
      <c r="CR509" s="238"/>
      <c r="CS509" s="238"/>
      <c r="CT509" s="238"/>
      <c r="CU509" s="238"/>
      <c r="CV509" s="238"/>
      <c r="CW509" s="238"/>
      <c r="CX509" s="238"/>
      <c r="CY509" s="238"/>
      <c r="CZ509" s="238"/>
      <c r="DA509" s="238"/>
    </row>
    <row r="510" spans="2:105">
      <c r="B510" s="226"/>
      <c r="BP510" s="82"/>
      <c r="BQ510" s="238"/>
      <c r="BR510" s="238"/>
      <c r="BS510" s="238"/>
      <c r="BT510" s="238"/>
      <c r="BU510" s="238"/>
      <c r="BV510" s="238"/>
      <c r="BW510" s="238"/>
      <c r="BX510" s="238"/>
      <c r="BY510" s="238"/>
      <c r="BZ510" s="238"/>
      <c r="CA510" s="238"/>
      <c r="CB510" s="238"/>
      <c r="CC510" s="238"/>
      <c r="CD510" s="238"/>
      <c r="CE510" s="238"/>
      <c r="CF510" s="238"/>
      <c r="CG510" s="238"/>
      <c r="CH510" s="238"/>
      <c r="CI510" s="238"/>
      <c r="CJ510" s="238"/>
      <c r="CK510" s="238"/>
      <c r="CL510" s="238"/>
      <c r="CM510" s="238"/>
      <c r="CN510" s="238"/>
      <c r="CO510" s="238"/>
      <c r="CP510" s="238"/>
      <c r="CQ510" s="238"/>
      <c r="CR510" s="238"/>
      <c r="CS510" s="238"/>
      <c r="CT510" s="238"/>
      <c r="CU510" s="238"/>
      <c r="CV510" s="238"/>
      <c r="CW510" s="238"/>
      <c r="CX510" s="238"/>
      <c r="CY510" s="238"/>
      <c r="CZ510" s="238"/>
      <c r="DA510" s="238"/>
    </row>
    <row r="511" spans="2:105">
      <c r="B511" s="226"/>
      <c r="BP511" s="82"/>
      <c r="BQ511" s="238"/>
      <c r="BR511" s="238"/>
      <c r="BS511" s="238"/>
      <c r="BT511" s="238"/>
      <c r="BU511" s="238"/>
      <c r="BV511" s="238"/>
      <c r="BW511" s="238"/>
      <c r="BX511" s="238"/>
      <c r="BY511" s="238"/>
      <c r="BZ511" s="238"/>
      <c r="CA511" s="238"/>
      <c r="CB511" s="238"/>
      <c r="CC511" s="238"/>
      <c r="CD511" s="238"/>
      <c r="CE511" s="238"/>
      <c r="CF511" s="238"/>
      <c r="CG511" s="238"/>
      <c r="CH511" s="238"/>
      <c r="CI511" s="238"/>
      <c r="CJ511" s="238"/>
      <c r="CK511" s="238"/>
      <c r="CL511" s="238"/>
      <c r="CM511" s="238"/>
      <c r="CN511" s="238"/>
      <c r="CO511" s="238"/>
      <c r="CP511" s="238"/>
      <c r="CQ511" s="238"/>
      <c r="CR511" s="238"/>
      <c r="CS511" s="238"/>
      <c r="CT511" s="238"/>
      <c r="CU511" s="238"/>
      <c r="CV511" s="238"/>
      <c r="CW511" s="238"/>
      <c r="CX511" s="238"/>
      <c r="CY511" s="238"/>
      <c r="CZ511" s="238"/>
      <c r="DA511" s="238"/>
    </row>
    <row r="512" spans="2:105">
      <c r="B512" s="226"/>
      <c r="BP512" s="82"/>
      <c r="BQ512" s="238"/>
      <c r="BR512" s="238"/>
      <c r="BS512" s="238"/>
      <c r="BT512" s="238"/>
      <c r="BU512" s="238"/>
      <c r="BV512" s="238"/>
      <c r="BW512" s="238"/>
      <c r="BX512" s="238"/>
      <c r="BY512" s="238"/>
      <c r="BZ512" s="238"/>
      <c r="CA512" s="238"/>
      <c r="CB512" s="238"/>
      <c r="CC512" s="238"/>
      <c r="CD512" s="238"/>
      <c r="CE512" s="238"/>
      <c r="CF512" s="238"/>
      <c r="CG512" s="238"/>
      <c r="CH512" s="238"/>
      <c r="CI512" s="238"/>
      <c r="CJ512" s="238"/>
      <c r="CK512" s="238"/>
      <c r="CL512" s="238"/>
      <c r="CM512" s="238"/>
      <c r="CN512" s="238"/>
      <c r="CO512" s="238"/>
      <c r="CP512" s="238"/>
      <c r="CQ512" s="238"/>
      <c r="CR512" s="238"/>
      <c r="CS512" s="238"/>
      <c r="CT512" s="238"/>
      <c r="CU512" s="238"/>
      <c r="CV512" s="238"/>
      <c r="CW512" s="238"/>
      <c r="CX512" s="238"/>
      <c r="CY512" s="238"/>
      <c r="CZ512" s="238"/>
      <c r="DA512" s="238"/>
    </row>
    <row r="513" spans="2:105">
      <c r="B513" s="226"/>
      <c r="BP513" s="82"/>
      <c r="BQ513" s="238"/>
      <c r="BR513" s="238"/>
      <c r="BS513" s="238"/>
      <c r="BT513" s="238"/>
      <c r="BU513" s="238"/>
      <c r="BV513" s="238"/>
      <c r="BW513" s="238"/>
      <c r="BX513" s="238"/>
      <c r="BY513" s="238"/>
      <c r="BZ513" s="238"/>
      <c r="CA513" s="238"/>
      <c r="CB513" s="238"/>
      <c r="CC513" s="238"/>
      <c r="CD513" s="238"/>
      <c r="CE513" s="238"/>
      <c r="CF513" s="238"/>
      <c r="CG513" s="238"/>
      <c r="CH513" s="238"/>
      <c r="CI513" s="238"/>
      <c r="CJ513" s="238"/>
      <c r="CK513" s="238"/>
      <c r="CL513" s="238"/>
      <c r="CM513" s="238"/>
      <c r="CN513" s="238"/>
      <c r="CO513" s="238"/>
      <c r="CP513" s="238"/>
      <c r="CQ513" s="238"/>
      <c r="CR513" s="238"/>
      <c r="CS513" s="238"/>
      <c r="CT513" s="238"/>
      <c r="CU513" s="238"/>
      <c r="CV513" s="238"/>
      <c r="CW513" s="238"/>
      <c r="CX513" s="238"/>
      <c r="CY513" s="238"/>
      <c r="CZ513" s="238"/>
      <c r="DA513" s="238"/>
    </row>
    <row r="514" spans="2:105">
      <c r="B514" s="226"/>
      <c r="BP514" s="82"/>
      <c r="BQ514" s="238"/>
      <c r="BR514" s="238"/>
      <c r="BS514" s="238"/>
      <c r="BT514" s="238"/>
      <c r="BU514" s="238"/>
      <c r="BV514" s="238"/>
      <c r="BW514" s="238"/>
      <c r="BX514" s="238"/>
      <c r="BY514" s="238"/>
      <c r="BZ514" s="238"/>
      <c r="CA514" s="238"/>
      <c r="CB514" s="238"/>
      <c r="CC514" s="238"/>
      <c r="CD514" s="238"/>
      <c r="CE514" s="238"/>
      <c r="CF514" s="238"/>
      <c r="CG514" s="238"/>
      <c r="CH514" s="238"/>
      <c r="CI514" s="238"/>
      <c r="CJ514" s="238"/>
      <c r="CK514" s="238"/>
      <c r="CL514" s="238"/>
      <c r="CM514" s="238"/>
      <c r="CN514" s="238"/>
      <c r="CO514" s="238"/>
      <c r="CP514" s="238"/>
      <c r="CQ514" s="238"/>
      <c r="CR514" s="238"/>
      <c r="CS514" s="238"/>
      <c r="CT514" s="238"/>
      <c r="CU514" s="238"/>
      <c r="CV514" s="238"/>
      <c r="CW514" s="238"/>
      <c r="CX514" s="238"/>
      <c r="CY514" s="238"/>
      <c r="CZ514" s="238"/>
      <c r="DA514" s="238"/>
    </row>
    <row r="515" spans="2:105">
      <c r="B515" s="226"/>
      <c r="BP515" s="82"/>
      <c r="BQ515" s="238"/>
      <c r="BR515" s="238"/>
      <c r="BS515" s="238"/>
      <c r="BT515" s="238"/>
      <c r="BU515" s="238"/>
      <c r="BV515" s="238"/>
      <c r="BW515" s="238"/>
      <c r="BX515" s="238"/>
      <c r="BY515" s="238"/>
      <c r="BZ515" s="238"/>
      <c r="CA515" s="238"/>
      <c r="CB515" s="238"/>
      <c r="CC515" s="238"/>
      <c r="CD515" s="238"/>
      <c r="CE515" s="238"/>
      <c r="CF515" s="238"/>
      <c r="CG515" s="238"/>
      <c r="CH515" s="238"/>
      <c r="CI515" s="238"/>
      <c r="CJ515" s="238"/>
      <c r="CK515" s="238"/>
      <c r="CL515" s="238"/>
      <c r="CM515" s="238"/>
      <c r="CN515" s="238"/>
      <c r="CO515" s="238"/>
      <c r="CP515" s="238"/>
      <c r="CQ515" s="238"/>
      <c r="CR515" s="238"/>
      <c r="CS515" s="238"/>
      <c r="CT515" s="238"/>
      <c r="CU515" s="238"/>
      <c r="CV515" s="238"/>
      <c r="CW515" s="238"/>
      <c r="CX515" s="238"/>
      <c r="CY515" s="238"/>
      <c r="CZ515" s="238"/>
      <c r="DA515" s="238"/>
    </row>
    <row r="516" spans="2:105">
      <c r="B516" s="226"/>
      <c r="BP516" s="82"/>
      <c r="BQ516" s="238"/>
      <c r="BR516" s="238"/>
      <c r="BS516" s="238"/>
      <c r="BT516" s="238"/>
      <c r="BU516" s="238"/>
      <c r="BV516" s="238"/>
      <c r="BW516" s="238"/>
      <c r="BX516" s="238"/>
      <c r="BY516" s="238"/>
      <c r="BZ516" s="238"/>
      <c r="CA516" s="238"/>
      <c r="CB516" s="238"/>
      <c r="CC516" s="238"/>
      <c r="CD516" s="238"/>
      <c r="CE516" s="238"/>
      <c r="CF516" s="238"/>
      <c r="CG516" s="238"/>
      <c r="CH516" s="238"/>
      <c r="CI516" s="238"/>
      <c r="CJ516" s="238"/>
      <c r="CK516" s="238"/>
      <c r="CL516" s="238"/>
      <c r="CM516" s="238"/>
      <c r="CN516" s="238"/>
      <c r="CO516" s="238"/>
      <c r="CP516" s="238"/>
      <c r="CQ516" s="238"/>
      <c r="CR516" s="238"/>
      <c r="CS516" s="238"/>
      <c r="CT516" s="238"/>
      <c r="CU516" s="238"/>
      <c r="CV516" s="238"/>
      <c r="CW516" s="238"/>
      <c r="CX516" s="238"/>
      <c r="CY516" s="238"/>
      <c r="CZ516" s="238"/>
      <c r="DA516" s="238"/>
    </row>
    <row r="517" spans="2:105">
      <c r="B517" s="226"/>
      <c r="BP517" s="82"/>
      <c r="BQ517" s="238"/>
      <c r="BR517" s="238"/>
      <c r="BS517" s="238"/>
      <c r="BT517" s="238"/>
      <c r="BU517" s="238"/>
      <c r="BV517" s="238"/>
      <c r="BW517" s="238"/>
      <c r="BX517" s="238"/>
      <c r="BY517" s="238"/>
      <c r="BZ517" s="238"/>
      <c r="CA517" s="238"/>
      <c r="CB517" s="238"/>
      <c r="CC517" s="238"/>
      <c r="CD517" s="238"/>
      <c r="CE517" s="238"/>
      <c r="CF517" s="238"/>
      <c r="CG517" s="238"/>
      <c r="CH517" s="238"/>
      <c r="CI517" s="238"/>
      <c r="CJ517" s="238"/>
      <c r="CK517" s="238"/>
      <c r="CL517" s="238"/>
      <c r="CM517" s="238"/>
      <c r="CN517" s="238"/>
      <c r="CO517" s="238"/>
      <c r="CP517" s="238"/>
      <c r="CQ517" s="238"/>
      <c r="CR517" s="238"/>
      <c r="CS517" s="238"/>
      <c r="CT517" s="238"/>
      <c r="CU517" s="238"/>
      <c r="CV517" s="238"/>
      <c r="CW517" s="238"/>
      <c r="CX517" s="238"/>
      <c r="CY517" s="238"/>
      <c r="CZ517" s="238"/>
      <c r="DA517" s="238"/>
    </row>
    <row r="518" spans="2:105">
      <c r="B518" s="226"/>
      <c r="BP518" s="82"/>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row>
    <row r="519" spans="2:105">
      <c r="B519" s="226"/>
      <c r="BP519" s="82"/>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row>
    <row r="520" spans="2:105">
      <c r="B520" s="226"/>
      <c r="BP520" s="82"/>
      <c r="BQ520" s="238"/>
      <c r="BR520" s="238"/>
      <c r="BS520" s="238"/>
      <c r="BT520" s="238"/>
      <c r="BU520" s="238"/>
      <c r="BV520" s="238"/>
      <c r="BW520" s="238"/>
      <c r="BX520" s="238"/>
      <c r="BY520" s="238"/>
      <c r="BZ520" s="238"/>
      <c r="CA520" s="238"/>
      <c r="CB520" s="238"/>
      <c r="CC520" s="238"/>
      <c r="CD520" s="238"/>
      <c r="CE520" s="238"/>
      <c r="CF520" s="238"/>
      <c r="CG520" s="238"/>
      <c r="CH520" s="238"/>
      <c r="CI520" s="238"/>
      <c r="CJ520" s="238"/>
      <c r="CK520" s="238"/>
      <c r="CL520" s="238"/>
      <c r="CM520" s="238"/>
      <c r="CN520" s="238"/>
      <c r="CO520" s="238"/>
      <c r="CP520" s="238"/>
      <c r="CQ520" s="238"/>
      <c r="CR520" s="238"/>
      <c r="CS520" s="238"/>
      <c r="CT520" s="238"/>
      <c r="CU520" s="238"/>
      <c r="CV520" s="238"/>
      <c r="CW520" s="238"/>
      <c r="CX520" s="238"/>
      <c r="CY520" s="238"/>
      <c r="CZ520" s="238"/>
      <c r="DA520" s="238"/>
    </row>
    <row r="521" spans="2:105">
      <c r="B521" s="226"/>
      <c r="BP521" s="82"/>
      <c r="BQ521" s="238"/>
      <c r="BR521" s="238"/>
      <c r="BS521" s="238"/>
      <c r="BT521" s="238"/>
      <c r="BU521" s="238"/>
      <c r="BV521" s="238"/>
      <c r="BW521" s="238"/>
      <c r="BX521" s="238"/>
      <c r="BY521" s="238"/>
      <c r="BZ521" s="238"/>
      <c r="CA521" s="238"/>
      <c r="CB521" s="238"/>
      <c r="CC521" s="238"/>
      <c r="CD521" s="238"/>
      <c r="CE521" s="238"/>
      <c r="CF521" s="238"/>
      <c r="CG521" s="238"/>
      <c r="CH521" s="238"/>
      <c r="CI521" s="238"/>
      <c r="CJ521" s="238"/>
      <c r="CK521" s="238"/>
      <c r="CL521" s="238"/>
      <c r="CM521" s="238"/>
      <c r="CN521" s="238"/>
      <c r="CO521" s="238"/>
      <c r="CP521" s="238"/>
      <c r="CQ521" s="238"/>
      <c r="CR521" s="238"/>
      <c r="CS521" s="238"/>
      <c r="CT521" s="238"/>
      <c r="CU521" s="238"/>
      <c r="CV521" s="238"/>
      <c r="CW521" s="238"/>
      <c r="CX521" s="238"/>
      <c r="CY521" s="238"/>
      <c r="CZ521" s="238"/>
      <c r="DA521" s="238"/>
    </row>
    <row r="522" spans="2:105">
      <c r="B522" s="226"/>
      <c r="BP522" s="82"/>
      <c r="BQ522" s="238"/>
      <c r="BR522" s="238"/>
      <c r="BS522" s="238"/>
      <c r="BT522" s="238"/>
      <c r="BU522" s="238"/>
      <c r="BV522" s="238"/>
      <c r="BW522" s="238"/>
      <c r="BX522" s="238"/>
      <c r="BY522" s="238"/>
      <c r="BZ522" s="238"/>
      <c r="CA522" s="238"/>
      <c r="CB522" s="238"/>
      <c r="CC522" s="238"/>
      <c r="CD522" s="238"/>
      <c r="CE522" s="238"/>
      <c r="CF522" s="238"/>
      <c r="CG522" s="238"/>
      <c r="CH522" s="238"/>
      <c r="CI522" s="238"/>
      <c r="CJ522" s="238"/>
      <c r="CK522" s="238"/>
      <c r="CL522" s="238"/>
      <c r="CM522" s="238"/>
      <c r="CN522" s="238"/>
      <c r="CO522" s="238"/>
      <c r="CP522" s="238"/>
      <c r="CQ522" s="238"/>
      <c r="CR522" s="238"/>
      <c r="CS522" s="238"/>
      <c r="CT522" s="238"/>
      <c r="CU522" s="238"/>
      <c r="CV522" s="238"/>
      <c r="CW522" s="238"/>
      <c r="CX522" s="238"/>
      <c r="CY522" s="238"/>
      <c r="CZ522" s="238"/>
      <c r="DA522" s="238"/>
    </row>
    <row r="523" spans="2:105">
      <c r="B523" s="226"/>
      <c r="BP523" s="82"/>
      <c r="BQ523" s="238"/>
      <c r="BR523" s="238"/>
      <c r="BS523" s="238"/>
      <c r="BT523" s="238"/>
      <c r="BU523" s="238"/>
      <c r="BV523" s="238"/>
      <c r="BW523" s="238"/>
      <c r="BX523" s="238"/>
      <c r="BY523" s="238"/>
      <c r="BZ523" s="238"/>
      <c r="CA523" s="238"/>
      <c r="CB523" s="238"/>
      <c r="CC523" s="238"/>
      <c r="CD523" s="238"/>
      <c r="CE523" s="238"/>
      <c r="CF523" s="238"/>
      <c r="CG523" s="238"/>
      <c r="CH523" s="238"/>
      <c r="CI523" s="238"/>
      <c r="CJ523" s="238"/>
      <c r="CK523" s="238"/>
      <c r="CL523" s="238"/>
      <c r="CM523" s="238"/>
      <c r="CN523" s="238"/>
      <c r="CO523" s="238"/>
      <c r="CP523" s="238"/>
      <c r="CQ523" s="238"/>
      <c r="CR523" s="238"/>
      <c r="CS523" s="238"/>
      <c r="CT523" s="238"/>
      <c r="CU523" s="238"/>
      <c r="CV523" s="238"/>
      <c r="CW523" s="238"/>
      <c r="CX523" s="238"/>
      <c r="CY523" s="238"/>
      <c r="CZ523" s="238"/>
      <c r="DA523" s="238"/>
    </row>
    <row r="524" spans="2:105">
      <c r="B524" s="226"/>
      <c r="BP524" s="82"/>
      <c r="BQ524" s="238"/>
      <c r="BR524" s="238"/>
      <c r="BS524" s="238"/>
      <c r="BT524" s="238"/>
      <c r="BU524" s="238"/>
      <c r="BV524" s="238"/>
      <c r="BW524" s="238"/>
      <c r="BX524" s="238"/>
      <c r="BY524" s="238"/>
      <c r="BZ524" s="238"/>
      <c r="CA524" s="238"/>
      <c r="CB524" s="238"/>
      <c r="CC524" s="238"/>
      <c r="CD524" s="238"/>
      <c r="CE524" s="238"/>
      <c r="CF524" s="238"/>
      <c r="CG524" s="238"/>
      <c r="CH524" s="238"/>
      <c r="CI524" s="238"/>
      <c r="CJ524" s="238"/>
      <c r="CK524" s="238"/>
      <c r="CL524" s="238"/>
      <c r="CM524" s="238"/>
      <c r="CN524" s="238"/>
      <c r="CO524" s="238"/>
      <c r="CP524" s="238"/>
      <c r="CQ524" s="238"/>
      <c r="CR524" s="238"/>
      <c r="CS524" s="238"/>
      <c r="CT524" s="238"/>
      <c r="CU524" s="238"/>
      <c r="CV524" s="238"/>
      <c r="CW524" s="238"/>
      <c r="CX524" s="238"/>
      <c r="CY524" s="238"/>
      <c r="CZ524" s="238"/>
      <c r="DA524" s="238"/>
    </row>
    <row r="525" spans="2:105">
      <c r="B525" s="226"/>
      <c r="BP525" s="82"/>
      <c r="BQ525" s="238"/>
      <c r="BR525" s="238"/>
      <c r="BS525" s="238"/>
      <c r="BT525" s="238"/>
      <c r="BU525" s="238"/>
      <c r="BV525" s="238"/>
      <c r="BW525" s="238"/>
      <c r="BX525" s="238"/>
      <c r="BY525" s="238"/>
      <c r="BZ525" s="238"/>
      <c r="CA525" s="238"/>
      <c r="CB525" s="238"/>
      <c r="CC525" s="238"/>
      <c r="CD525" s="238"/>
      <c r="CE525" s="238"/>
      <c r="CF525" s="238"/>
      <c r="CG525" s="238"/>
      <c r="CH525" s="238"/>
      <c r="CI525" s="238"/>
      <c r="CJ525" s="238"/>
      <c r="CK525" s="238"/>
      <c r="CL525" s="238"/>
      <c r="CM525" s="238"/>
      <c r="CN525" s="238"/>
      <c r="CO525" s="238"/>
      <c r="CP525" s="238"/>
      <c r="CQ525" s="238"/>
      <c r="CR525" s="238"/>
      <c r="CS525" s="238"/>
      <c r="CT525" s="238"/>
      <c r="CU525" s="238"/>
      <c r="CV525" s="238"/>
      <c r="CW525" s="238"/>
      <c r="CX525" s="238"/>
      <c r="CY525" s="238"/>
      <c r="CZ525" s="238"/>
      <c r="DA525" s="238"/>
    </row>
    <row r="526" spans="2:105">
      <c r="B526" s="226"/>
      <c r="BP526" s="82"/>
      <c r="BQ526" s="238"/>
      <c r="BR526" s="238"/>
      <c r="BS526" s="238"/>
      <c r="BT526" s="238"/>
      <c r="BU526" s="238"/>
      <c r="BV526" s="238"/>
      <c r="BW526" s="238"/>
      <c r="BX526" s="238"/>
      <c r="BY526" s="238"/>
      <c r="BZ526" s="238"/>
      <c r="CA526" s="238"/>
      <c r="CB526" s="238"/>
      <c r="CC526" s="238"/>
      <c r="CD526" s="238"/>
      <c r="CE526" s="238"/>
      <c r="CF526" s="238"/>
      <c r="CG526" s="238"/>
      <c r="CH526" s="238"/>
      <c r="CI526" s="238"/>
      <c r="CJ526" s="238"/>
      <c r="CK526" s="238"/>
      <c r="CL526" s="238"/>
      <c r="CM526" s="238"/>
      <c r="CN526" s="238"/>
      <c r="CO526" s="238"/>
      <c r="CP526" s="238"/>
      <c r="CQ526" s="238"/>
      <c r="CR526" s="238"/>
      <c r="CS526" s="238"/>
      <c r="CT526" s="238"/>
      <c r="CU526" s="238"/>
      <c r="CV526" s="238"/>
      <c r="CW526" s="238"/>
      <c r="CX526" s="238"/>
      <c r="CY526" s="238"/>
      <c r="CZ526" s="238"/>
      <c r="DA526" s="238"/>
    </row>
    <row r="527" spans="2:105">
      <c r="B527" s="226"/>
      <c r="BP527" s="82"/>
      <c r="BQ527" s="238"/>
      <c r="BR527" s="238"/>
      <c r="BS527" s="238"/>
      <c r="BT527" s="238"/>
      <c r="BU527" s="238"/>
      <c r="BV527" s="238"/>
      <c r="BW527" s="238"/>
      <c r="BX527" s="238"/>
      <c r="BY527" s="238"/>
      <c r="BZ527" s="238"/>
      <c r="CA527" s="238"/>
      <c r="CB527" s="238"/>
      <c r="CC527" s="238"/>
      <c r="CD527" s="238"/>
      <c r="CE527" s="238"/>
      <c r="CF527" s="238"/>
      <c r="CG527" s="238"/>
      <c r="CH527" s="238"/>
      <c r="CI527" s="238"/>
      <c r="CJ527" s="238"/>
      <c r="CK527" s="238"/>
      <c r="CL527" s="238"/>
      <c r="CM527" s="238"/>
      <c r="CN527" s="238"/>
      <c r="CO527" s="238"/>
      <c r="CP527" s="238"/>
      <c r="CQ527" s="238"/>
      <c r="CR527" s="238"/>
      <c r="CS527" s="238"/>
      <c r="CT527" s="238"/>
      <c r="CU527" s="238"/>
      <c r="CV527" s="238"/>
      <c r="CW527" s="238"/>
      <c r="CX527" s="238"/>
      <c r="CY527" s="238"/>
      <c r="CZ527" s="238"/>
      <c r="DA527" s="238"/>
    </row>
    <row r="528" spans="2:105">
      <c r="B528" s="226"/>
      <c r="BP528" s="82"/>
      <c r="BQ528" s="238"/>
      <c r="BR528" s="238"/>
      <c r="BS528" s="238"/>
      <c r="BT528" s="238"/>
      <c r="BU528" s="238"/>
      <c r="BV528" s="238"/>
      <c r="BW528" s="238"/>
      <c r="BX528" s="238"/>
      <c r="BY528" s="238"/>
      <c r="BZ528" s="238"/>
      <c r="CA528" s="238"/>
      <c r="CB528" s="238"/>
      <c r="CC528" s="238"/>
      <c r="CD528" s="238"/>
      <c r="CE528" s="238"/>
      <c r="CF528" s="238"/>
      <c r="CG528" s="238"/>
      <c r="CH528" s="238"/>
      <c r="CI528" s="238"/>
      <c r="CJ528" s="238"/>
      <c r="CK528" s="238"/>
      <c r="CL528" s="238"/>
      <c r="CM528" s="238"/>
      <c r="CN528" s="238"/>
      <c r="CO528" s="238"/>
      <c r="CP528" s="238"/>
      <c r="CQ528" s="238"/>
      <c r="CR528" s="238"/>
      <c r="CS528" s="238"/>
      <c r="CT528" s="238"/>
      <c r="CU528" s="238"/>
      <c r="CV528" s="238"/>
      <c r="CW528" s="238"/>
      <c r="CX528" s="238"/>
      <c r="CY528" s="238"/>
      <c r="CZ528" s="238"/>
      <c r="DA528" s="238"/>
    </row>
    <row r="529" spans="2:105">
      <c r="B529" s="226"/>
      <c r="BP529" s="82"/>
      <c r="BQ529" s="238"/>
      <c r="BR529" s="238"/>
      <c r="BS529" s="238"/>
      <c r="BT529" s="238"/>
      <c r="BU529" s="238"/>
      <c r="BV529" s="238"/>
      <c r="BW529" s="238"/>
      <c r="BX529" s="238"/>
      <c r="BY529" s="238"/>
      <c r="BZ529" s="238"/>
      <c r="CA529" s="238"/>
      <c r="CB529" s="238"/>
      <c r="CC529" s="238"/>
      <c r="CD529" s="238"/>
      <c r="CE529" s="238"/>
      <c r="CF529" s="238"/>
      <c r="CG529" s="238"/>
      <c r="CH529" s="238"/>
      <c r="CI529" s="238"/>
      <c r="CJ529" s="238"/>
      <c r="CK529" s="238"/>
      <c r="CL529" s="238"/>
      <c r="CM529" s="238"/>
      <c r="CN529" s="238"/>
      <c r="CO529" s="238"/>
      <c r="CP529" s="238"/>
      <c r="CQ529" s="238"/>
      <c r="CR529" s="238"/>
      <c r="CS529" s="238"/>
      <c r="CT529" s="238"/>
      <c r="CU529" s="238"/>
      <c r="CV529" s="238"/>
      <c r="CW529" s="238"/>
      <c r="CX529" s="238"/>
      <c r="CY529" s="238"/>
      <c r="CZ529" s="238"/>
      <c r="DA529" s="238"/>
    </row>
    <row r="530" spans="2:105">
      <c r="B530" s="226"/>
      <c r="BP530" s="82"/>
      <c r="BQ530" s="238"/>
      <c r="BR530" s="238"/>
      <c r="BS530" s="238"/>
      <c r="BT530" s="238"/>
      <c r="BU530" s="238"/>
      <c r="BV530" s="238"/>
      <c r="BW530" s="238"/>
      <c r="BX530" s="238"/>
      <c r="BY530" s="238"/>
      <c r="BZ530" s="238"/>
      <c r="CA530" s="238"/>
      <c r="CB530" s="238"/>
      <c r="CC530" s="238"/>
      <c r="CD530" s="238"/>
      <c r="CE530" s="238"/>
      <c r="CF530" s="238"/>
      <c r="CG530" s="238"/>
      <c r="CH530" s="238"/>
      <c r="CI530" s="238"/>
      <c r="CJ530" s="238"/>
      <c r="CK530" s="238"/>
      <c r="CL530" s="238"/>
      <c r="CM530" s="238"/>
      <c r="CN530" s="238"/>
      <c r="CO530" s="238"/>
      <c r="CP530" s="238"/>
      <c r="CQ530" s="238"/>
      <c r="CR530" s="238"/>
      <c r="CS530" s="238"/>
      <c r="CT530" s="238"/>
      <c r="CU530" s="238"/>
      <c r="CV530" s="238"/>
      <c r="CW530" s="238"/>
      <c r="CX530" s="238"/>
      <c r="CY530" s="238"/>
      <c r="CZ530" s="238"/>
      <c r="DA530" s="238"/>
    </row>
    <row r="531" spans="2:105">
      <c r="B531" s="226"/>
      <c r="BP531" s="82"/>
      <c r="BQ531" s="238"/>
      <c r="BR531" s="238"/>
      <c r="BS531" s="238"/>
      <c r="BT531" s="238"/>
      <c r="BU531" s="238"/>
      <c r="BV531" s="238"/>
      <c r="BW531" s="238"/>
      <c r="BX531" s="238"/>
      <c r="BY531" s="238"/>
      <c r="BZ531" s="238"/>
      <c r="CA531" s="238"/>
      <c r="CB531" s="238"/>
      <c r="CC531" s="238"/>
      <c r="CD531" s="238"/>
      <c r="CE531" s="238"/>
      <c r="CF531" s="238"/>
      <c r="CG531" s="238"/>
      <c r="CH531" s="238"/>
      <c r="CI531" s="238"/>
      <c r="CJ531" s="238"/>
      <c r="CK531" s="238"/>
      <c r="CL531" s="238"/>
      <c r="CM531" s="238"/>
      <c r="CN531" s="238"/>
      <c r="CO531" s="238"/>
      <c r="CP531" s="238"/>
      <c r="CQ531" s="238"/>
      <c r="CR531" s="238"/>
      <c r="CS531" s="238"/>
      <c r="CT531" s="238"/>
      <c r="CU531" s="238"/>
      <c r="CV531" s="238"/>
      <c r="CW531" s="238"/>
      <c r="CX531" s="238"/>
      <c r="CY531" s="238"/>
      <c r="CZ531" s="238"/>
      <c r="DA531" s="238"/>
    </row>
    <row r="532" spans="2:105">
      <c r="B532" s="226"/>
      <c r="BP532" s="82"/>
      <c r="BQ532" s="238"/>
      <c r="BR532" s="238"/>
      <c r="BS532" s="238"/>
      <c r="BT532" s="238"/>
      <c r="BU532" s="238"/>
      <c r="BV532" s="238"/>
      <c r="BW532" s="238"/>
      <c r="BX532" s="238"/>
      <c r="BY532" s="238"/>
      <c r="BZ532" s="238"/>
      <c r="CA532" s="238"/>
      <c r="CB532" s="238"/>
      <c r="CC532" s="238"/>
      <c r="CD532" s="238"/>
      <c r="CE532" s="238"/>
      <c r="CF532" s="238"/>
      <c r="CG532" s="238"/>
      <c r="CH532" s="238"/>
      <c r="CI532" s="238"/>
      <c r="CJ532" s="238"/>
      <c r="CK532" s="238"/>
      <c r="CL532" s="238"/>
      <c r="CM532" s="238"/>
      <c r="CN532" s="238"/>
      <c r="CO532" s="238"/>
      <c r="CP532" s="238"/>
      <c r="CQ532" s="238"/>
      <c r="CR532" s="238"/>
      <c r="CS532" s="238"/>
      <c r="CT532" s="238"/>
      <c r="CU532" s="238"/>
      <c r="CV532" s="238"/>
      <c r="CW532" s="238"/>
      <c r="CX532" s="238"/>
      <c r="CY532" s="238"/>
      <c r="CZ532" s="238"/>
      <c r="DA532" s="238"/>
    </row>
    <row r="533" spans="2:105">
      <c r="B533" s="226"/>
      <c r="BP533" s="82"/>
      <c r="BQ533" s="238"/>
      <c r="BR533" s="238"/>
      <c r="BS533" s="238"/>
      <c r="BT533" s="238"/>
      <c r="BU533" s="238"/>
      <c r="BV533" s="238"/>
      <c r="BW533" s="238"/>
      <c r="BX533" s="238"/>
      <c r="BY533" s="238"/>
      <c r="BZ533" s="238"/>
      <c r="CA533" s="238"/>
      <c r="CB533" s="238"/>
      <c r="CC533" s="238"/>
      <c r="CD533" s="238"/>
      <c r="CE533" s="238"/>
      <c r="CF533" s="238"/>
      <c r="CG533" s="238"/>
      <c r="CH533" s="238"/>
      <c r="CI533" s="238"/>
      <c r="CJ533" s="238"/>
      <c r="CK533" s="238"/>
      <c r="CL533" s="238"/>
      <c r="CM533" s="238"/>
      <c r="CN533" s="238"/>
      <c r="CO533" s="238"/>
      <c r="CP533" s="238"/>
      <c r="CQ533" s="238"/>
      <c r="CR533" s="238"/>
      <c r="CS533" s="238"/>
      <c r="CT533" s="238"/>
      <c r="CU533" s="238"/>
      <c r="CV533" s="238"/>
      <c r="CW533" s="238"/>
      <c r="CX533" s="238"/>
      <c r="CY533" s="238"/>
      <c r="CZ533" s="238"/>
      <c r="DA533" s="238"/>
    </row>
    <row r="534" spans="2:105">
      <c r="B534" s="226"/>
      <c r="BP534" s="82"/>
      <c r="BQ534" s="238"/>
      <c r="BR534" s="238"/>
      <c r="BS534" s="238"/>
      <c r="BT534" s="238"/>
      <c r="BU534" s="238"/>
      <c r="BV534" s="238"/>
      <c r="BW534" s="238"/>
      <c r="BX534" s="238"/>
      <c r="BY534" s="238"/>
      <c r="BZ534" s="238"/>
      <c r="CA534" s="238"/>
      <c r="CB534" s="238"/>
      <c r="CC534" s="238"/>
      <c r="CD534" s="238"/>
      <c r="CE534" s="238"/>
      <c r="CF534" s="238"/>
      <c r="CG534" s="238"/>
      <c r="CH534" s="238"/>
      <c r="CI534" s="238"/>
      <c r="CJ534" s="238"/>
      <c r="CK534" s="238"/>
      <c r="CL534" s="238"/>
      <c r="CM534" s="238"/>
      <c r="CN534" s="238"/>
      <c r="CO534" s="238"/>
      <c r="CP534" s="238"/>
      <c r="CQ534" s="238"/>
      <c r="CR534" s="238"/>
      <c r="CS534" s="238"/>
      <c r="CT534" s="238"/>
      <c r="CU534" s="238"/>
      <c r="CV534" s="238"/>
      <c r="CW534" s="238"/>
      <c r="CX534" s="238"/>
      <c r="CY534" s="238"/>
      <c r="CZ534" s="238"/>
      <c r="DA534" s="238"/>
    </row>
    <row r="535" spans="2:105">
      <c r="B535" s="226"/>
      <c r="BP535" s="82"/>
      <c r="BQ535" s="238"/>
      <c r="BR535" s="238"/>
      <c r="BS535" s="238"/>
      <c r="BT535" s="238"/>
      <c r="BU535" s="238"/>
      <c r="BV535" s="238"/>
      <c r="BW535" s="238"/>
      <c r="BX535" s="238"/>
      <c r="BY535" s="238"/>
      <c r="BZ535" s="238"/>
      <c r="CA535" s="238"/>
      <c r="CB535" s="238"/>
      <c r="CC535" s="238"/>
      <c r="CD535" s="238"/>
      <c r="CE535" s="238"/>
      <c r="CF535" s="238"/>
      <c r="CG535" s="238"/>
      <c r="CH535" s="238"/>
      <c r="CI535" s="238"/>
      <c r="CJ535" s="238"/>
      <c r="CK535" s="238"/>
      <c r="CL535" s="238"/>
      <c r="CM535" s="238"/>
      <c r="CN535" s="238"/>
      <c r="CO535" s="238"/>
      <c r="CP535" s="238"/>
      <c r="CQ535" s="238"/>
      <c r="CR535" s="238"/>
      <c r="CS535" s="238"/>
      <c r="CT535" s="238"/>
      <c r="CU535" s="238"/>
      <c r="CV535" s="238"/>
      <c r="CW535" s="238"/>
      <c r="CX535" s="238"/>
      <c r="CY535" s="238"/>
      <c r="CZ535" s="238"/>
      <c r="DA535" s="238"/>
    </row>
    <row r="536" spans="2:105">
      <c r="B536" s="226"/>
      <c r="BP536" s="82"/>
      <c r="BQ536" s="238"/>
      <c r="BR536" s="238"/>
      <c r="BS536" s="238"/>
      <c r="BT536" s="238"/>
      <c r="BU536" s="238"/>
      <c r="BV536" s="238"/>
      <c r="BW536" s="238"/>
      <c r="BX536" s="238"/>
      <c r="BY536" s="238"/>
      <c r="BZ536" s="238"/>
      <c r="CA536" s="238"/>
      <c r="CB536" s="238"/>
      <c r="CC536" s="238"/>
      <c r="CD536" s="238"/>
      <c r="CE536" s="238"/>
      <c r="CF536" s="238"/>
      <c r="CG536" s="238"/>
      <c r="CH536" s="238"/>
      <c r="CI536" s="238"/>
      <c r="CJ536" s="238"/>
      <c r="CK536" s="238"/>
      <c r="CL536" s="238"/>
      <c r="CM536" s="238"/>
      <c r="CN536" s="238"/>
      <c r="CO536" s="238"/>
      <c r="CP536" s="238"/>
      <c r="CQ536" s="238"/>
      <c r="CR536" s="238"/>
      <c r="CS536" s="238"/>
      <c r="CT536" s="238"/>
      <c r="CU536" s="238"/>
      <c r="CV536" s="238"/>
      <c r="CW536" s="238"/>
      <c r="CX536" s="238"/>
      <c r="CY536" s="238"/>
      <c r="CZ536" s="238"/>
      <c r="DA536" s="238"/>
    </row>
    <row r="537" spans="2:105">
      <c r="B537" s="226"/>
      <c r="BP537" s="82"/>
      <c r="BQ537" s="238"/>
      <c r="BR537" s="238"/>
      <c r="BS537" s="238"/>
      <c r="BT537" s="238"/>
      <c r="BU537" s="238"/>
      <c r="BV537" s="238"/>
      <c r="BW537" s="238"/>
      <c r="BX537" s="238"/>
      <c r="BY537" s="238"/>
      <c r="BZ537" s="238"/>
      <c r="CA537" s="238"/>
      <c r="CB537" s="238"/>
      <c r="CC537" s="238"/>
      <c r="CD537" s="238"/>
      <c r="CE537" s="238"/>
      <c r="CF537" s="238"/>
      <c r="CG537" s="238"/>
      <c r="CH537" s="238"/>
      <c r="CI537" s="238"/>
      <c r="CJ537" s="238"/>
      <c r="CK537" s="238"/>
      <c r="CL537" s="238"/>
      <c r="CM537" s="238"/>
      <c r="CN537" s="238"/>
      <c r="CO537" s="238"/>
      <c r="CP537" s="238"/>
      <c r="CQ537" s="238"/>
      <c r="CR537" s="238"/>
      <c r="CS537" s="238"/>
      <c r="CT537" s="238"/>
      <c r="CU537" s="238"/>
      <c r="CV537" s="238"/>
      <c r="CW537" s="238"/>
      <c r="CX537" s="238"/>
      <c r="CY537" s="238"/>
      <c r="CZ537" s="238"/>
      <c r="DA537" s="238"/>
    </row>
    <row r="538" spans="2:105">
      <c r="B538" s="226"/>
      <c r="BP538" s="82"/>
      <c r="BQ538" s="238"/>
      <c r="BR538" s="238"/>
      <c r="BS538" s="238"/>
      <c r="BT538" s="238"/>
      <c r="BU538" s="238"/>
      <c r="BV538" s="238"/>
      <c r="BW538" s="238"/>
      <c r="BX538" s="238"/>
      <c r="BY538" s="238"/>
      <c r="BZ538" s="238"/>
      <c r="CA538" s="238"/>
      <c r="CB538" s="238"/>
      <c r="CC538" s="238"/>
      <c r="CD538" s="238"/>
      <c r="CE538" s="238"/>
      <c r="CF538" s="238"/>
      <c r="CG538" s="238"/>
      <c r="CH538" s="238"/>
      <c r="CI538" s="238"/>
      <c r="CJ538" s="238"/>
      <c r="CK538" s="238"/>
      <c r="CL538" s="238"/>
      <c r="CM538" s="238"/>
      <c r="CN538" s="238"/>
      <c r="CO538" s="238"/>
      <c r="CP538" s="238"/>
      <c r="CQ538" s="238"/>
      <c r="CR538" s="238"/>
      <c r="CS538" s="238"/>
      <c r="CT538" s="238"/>
      <c r="CU538" s="238"/>
      <c r="CV538" s="238"/>
      <c r="CW538" s="238"/>
      <c r="CX538" s="238"/>
      <c r="CY538" s="238"/>
      <c r="CZ538" s="238"/>
      <c r="DA538" s="238"/>
    </row>
    <row r="539" spans="2:105">
      <c r="B539" s="226"/>
      <c r="BP539" s="82"/>
      <c r="BQ539" s="238"/>
      <c r="BR539" s="238"/>
      <c r="BS539" s="238"/>
      <c r="BT539" s="238"/>
      <c r="BU539" s="238"/>
      <c r="BV539" s="238"/>
      <c r="BW539" s="238"/>
      <c r="BX539" s="238"/>
      <c r="BY539" s="238"/>
      <c r="BZ539" s="238"/>
      <c r="CA539" s="238"/>
      <c r="CB539" s="238"/>
      <c r="CC539" s="238"/>
      <c r="CD539" s="238"/>
      <c r="CE539" s="238"/>
      <c r="CF539" s="238"/>
      <c r="CG539" s="238"/>
      <c r="CH539" s="238"/>
      <c r="CI539" s="238"/>
      <c r="CJ539" s="238"/>
      <c r="CK539" s="238"/>
      <c r="CL539" s="238"/>
      <c r="CM539" s="238"/>
      <c r="CN539" s="238"/>
      <c r="CO539" s="238"/>
      <c r="CP539" s="238"/>
      <c r="CQ539" s="238"/>
      <c r="CR539" s="238"/>
      <c r="CS539" s="238"/>
      <c r="CT539" s="238"/>
      <c r="CU539" s="238"/>
      <c r="CV539" s="238"/>
      <c r="CW539" s="238"/>
      <c r="CX539" s="238"/>
      <c r="CY539" s="238"/>
      <c r="CZ539" s="238"/>
      <c r="DA539" s="238"/>
    </row>
    <row r="540" spans="2:105">
      <c r="B540" s="226"/>
      <c r="BP540" s="82"/>
      <c r="BQ540" s="238"/>
      <c r="BR540" s="238"/>
      <c r="BS540" s="238"/>
      <c r="BT540" s="238"/>
      <c r="BU540" s="238"/>
      <c r="BV540" s="238"/>
      <c r="BW540" s="238"/>
      <c r="BX540" s="238"/>
      <c r="BY540" s="238"/>
      <c r="BZ540" s="238"/>
      <c r="CA540" s="238"/>
      <c r="CB540" s="238"/>
      <c r="CC540" s="238"/>
      <c r="CD540" s="238"/>
      <c r="CE540" s="238"/>
      <c r="CF540" s="238"/>
      <c r="CG540" s="238"/>
      <c r="CH540" s="238"/>
      <c r="CI540" s="238"/>
      <c r="CJ540" s="238"/>
      <c r="CK540" s="238"/>
      <c r="CL540" s="238"/>
      <c r="CM540" s="238"/>
      <c r="CN540" s="238"/>
      <c r="CO540" s="238"/>
      <c r="CP540" s="238"/>
      <c r="CQ540" s="238"/>
      <c r="CR540" s="238"/>
      <c r="CS540" s="238"/>
      <c r="CT540" s="238"/>
      <c r="CU540" s="238"/>
      <c r="CV540" s="238"/>
      <c r="CW540" s="238"/>
      <c r="CX540" s="238"/>
      <c r="CY540" s="238"/>
      <c r="CZ540" s="238"/>
      <c r="DA540" s="238"/>
    </row>
    <row r="541" spans="2:105">
      <c r="B541" s="226"/>
      <c r="BP541" s="82"/>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38"/>
      <c r="CN541" s="238"/>
      <c r="CO541" s="238"/>
      <c r="CP541" s="238"/>
      <c r="CQ541" s="238"/>
      <c r="CR541" s="238"/>
      <c r="CS541" s="238"/>
      <c r="CT541" s="238"/>
      <c r="CU541" s="238"/>
      <c r="CV541" s="238"/>
      <c r="CW541" s="238"/>
      <c r="CX541" s="238"/>
      <c r="CY541" s="238"/>
      <c r="CZ541" s="238"/>
      <c r="DA541" s="238"/>
    </row>
    <row r="542" spans="2:105">
      <c r="B542" s="226"/>
      <c r="BP542" s="82"/>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row>
    <row r="543" spans="2:105">
      <c r="B543" s="226"/>
      <c r="BP543" s="82"/>
      <c r="BQ543" s="238"/>
      <c r="BR543" s="238"/>
      <c r="BS543" s="238"/>
      <c r="BT543" s="238"/>
      <c r="BU543" s="238"/>
      <c r="BV543" s="238"/>
      <c r="BW543" s="238"/>
      <c r="BX543" s="238"/>
      <c r="BY543" s="238"/>
      <c r="BZ543" s="238"/>
      <c r="CA543" s="238"/>
      <c r="CB543" s="238"/>
      <c r="CC543" s="238"/>
      <c r="CD543" s="238"/>
      <c r="CE543" s="238"/>
      <c r="CF543" s="238"/>
      <c r="CG543" s="238"/>
      <c r="CH543" s="238"/>
      <c r="CI543" s="238"/>
      <c r="CJ543" s="238"/>
      <c r="CK543" s="238"/>
      <c r="CL543" s="238"/>
      <c r="CM543" s="238"/>
      <c r="CN543" s="238"/>
      <c r="CO543" s="238"/>
      <c r="CP543" s="238"/>
      <c r="CQ543" s="238"/>
      <c r="CR543" s="238"/>
      <c r="CS543" s="238"/>
      <c r="CT543" s="238"/>
      <c r="CU543" s="238"/>
      <c r="CV543" s="238"/>
      <c r="CW543" s="238"/>
      <c r="CX543" s="238"/>
      <c r="CY543" s="238"/>
      <c r="CZ543" s="238"/>
      <c r="DA543" s="238"/>
    </row>
    <row r="544" spans="2:105">
      <c r="B544" s="226"/>
      <c r="BP544" s="82"/>
      <c r="BQ544" s="238"/>
      <c r="BR544" s="238"/>
      <c r="BS544" s="238"/>
      <c r="BT544" s="238"/>
      <c r="BU544" s="238"/>
      <c r="BV544" s="238"/>
      <c r="BW544" s="238"/>
      <c r="BX544" s="238"/>
      <c r="BY544" s="238"/>
      <c r="BZ544" s="238"/>
      <c r="CA544" s="238"/>
      <c r="CB544" s="238"/>
      <c r="CC544" s="238"/>
      <c r="CD544" s="238"/>
      <c r="CE544" s="238"/>
      <c r="CF544" s="238"/>
      <c r="CG544" s="238"/>
      <c r="CH544" s="238"/>
      <c r="CI544" s="238"/>
      <c r="CJ544" s="238"/>
      <c r="CK544" s="238"/>
      <c r="CL544" s="238"/>
      <c r="CM544" s="238"/>
      <c r="CN544" s="238"/>
      <c r="CO544" s="238"/>
      <c r="CP544" s="238"/>
      <c r="CQ544" s="238"/>
      <c r="CR544" s="238"/>
      <c r="CS544" s="238"/>
      <c r="CT544" s="238"/>
      <c r="CU544" s="238"/>
      <c r="CV544" s="238"/>
      <c r="CW544" s="238"/>
      <c r="CX544" s="238"/>
      <c r="CY544" s="238"/>
      <c r="CZ544" s="238"/>
      <c r="DA544" s="238"/>
    </row>
    <row r="545" spans="2:105">
      <c r="B545" s="226"/>
      <c r="BP545" s="82"/>
      <c r="BQ545" s="238"/>
      <c r="BR545" s="238"/>
      <c r="BS545" s="238"/>
      <c r="BT545" s="238"/>
      <c r="BU545" s="238"/>
      <c r="BV545" s="238"/>
      <c r="BW545" s="238"/>
      <c r="BX545" s="238"/>
      <c r="BY545" s="238"/>
      <c r="BZ545" s="238"/>
      <c r="CA545" s="238"/>
      <c r="CB545" s="238"/>
      <c r="CC545" s="238"/>
      <c r="CD545" s="238"/>
      <c r="CE545" s="238"/>
      <c r="CF545" s="238"/>
      <c r="CG545" s="238"/>
      <c r="CH545" s="238"/>
      <c r="CI545" s="238"/>
      <c r="CJ545" s="238"/>
      <c r="CK545" s="238"/>
      <c r="CL545" s="238"/>
      <c r="CM545" s="238"/>
      <c r="CN545" s="238"/>
      <c r="CO545" s="238"/>
      <c r="CP545" s="238"/>
      <c r="CQ545" s="238"/>
      <c r="CR545" s="238"/>
      <c r="CS545" s="238"/>
      <c r="CT545" s="238"/>
      <c r="CU545" s="238"/>
      <c r="CV545" s="238"/>
      <c r="CW545" s="238"/>
      <c r="CX545" s="238"/>
      <c r="CY545" s="238"/>
      <c r="CZ545" s="238"/>
      <c r="DA545" s="238"/>
    </row>
    <row r="546" spans="2:105">
      <c r="B546" s="226"/>
      <c r="BP546" s="82"/>
      <c r="BQ546" s="238"/>
      <c r="BR546" s="238"/>
      <c r="BS546" s="238"/>
      <c r="BT546" s="238"/>
      <c r="BU546" s="238"/>
      <c r="BV546" s="238"/>
      <c r="BW546" s="238"/>
      <c r="BX546" s="238"/>
      <c r="BY546" s="238"/>
      <c r="BZ546" s="238"/>
      <c r="CA546" s="238"/>
      <c r="CB546" s="238"/>
      <c r="CC546" s="238"/>
      <c r="CD546" s="238"/>
      <c r="CE546" s="238"/>
      <c r="CF546" s="238"/>
      <c r="CG546" s="238"/>
      <c r="CH546" s="238"/>
      <c r="CI546" s="238"/>
      <c r="CJ546" s="238"/>
      <c r="CK546" s="238"/>
      <c r="CL546" s="238"/>
      <c r="CM546" s="238"/>
      <c r="CN546" s="238"/>
      <c r="CO546" s="238"/>
      <c r="CP546" s="238"/>
      <c r="CQ546" s="238"/>
      <c r="CR546" s="238"/>
      <c r="CS546" s="238"/>
      <c r="CT546" s="238"/>
      <c r="CU546" s="238"/>
      <c r="CV546" s="238"/>
      <c r="CW546" s="238"/>
      <c r="CX546" s="238"/>
      <c r="CY546" s="238"/>
      <c r="CZ546" s="238"/>
      <c r="DA546" s="238"/>
    </row>
    <row r="547" spans="2:105">
      <c r="B547" s="226"/>
      <c r="BP547" s="82"/>
      <c r="BQ547" s="238"/>
      <c r="BR547" s="238"/>
      <c r="BS547" s="238"/>
      <c r="BT547" s="238"/>
      <c r="BU547" s="238"/>
      <c r="BV547" s="238"/>
      <c r="BW547" s="238"/>
      <c r="BX547" s="238"/>
      <c r="BY547" s="238"/>
      <c r="BZ547" s="238"/>
      <c r="CA547" s="238"/>
      <c r="CB547" s="238"/>
      <c r="CC547" s="238"/>
      <c r="CD547" s="238"/>
      <c r="CE547" s="238"/>
      <c r="CF547" s="238"/>
      <c r="CG547" s="238"/>
      <c r="CH547" s="238"/>
      <c r="CI547" s="238"/>
      <c r="CJ547" s="238"/>
      <c r="CK547" s="238"/>
      <c r="CL547" s="238"/>
      <c r="CM547" s="238"/>
      <c r="CN547" s="238"/>
      <c r="CO547" s="238"/>
      <c r="CP547" s="238"/>
      <c r="CQ547" s="238"/>
      <c r="CR547" s="238"/>
      <c r="CS547" s="238"/>
      <c r="CT547" s="238"/>
      <c r="CU547" s="238"/>
      <c r="CV547" s="238"/>
      <c r="CW547" s="238"/>
      <c r="CX547" s="238"/>
      <c r="CY547" s="238"/>
      <c r="CZ547" s="238"/>
      <c r="DA547" s="238"/>
    </row>
    <row r="548" spans="2:105">
      <c r="B548" s="226"/>
      <c r="BP548" s="82"/>
      <c r="BQ548" s="238"/>
      <c r="BR548" s="238"/>
      <c r="BS548" s="238"/>
      <c r="BT548" s="238"/>
      <c r="BU548" s="238"/>
      <c r="BV548" s="238"/>
      <c r="BW548" s="238"/>
      <c r="BX548" s="238"/>
      <c r="BY548" s="238"/>
      <c r="BZ548" s="238"/>
      <c r="CA548" s="238"/>
      <c r="CB548" s="238"/>
      <c r="CC548" s="238"/>
      <c r="CD548" s="238"/>
      <c r="CE548" s="238"/>
      <c r="CF548" s="238"/>
      <c r="CG548" s="238"/>
      <c r="CH548" s="238"/>
      <c r="CI548" s="238"/>
      <c r="CJ548" s="238"/>
      <c r="CK548" s="238"/>
      <c r="CL548" s="238"/>
      <c r="CM548" s="238"/>
      <c r="CN548" s="238"/>
      <c r="CO548" s="238"/>
      <c r="CP548" s="238"/>
      <c r="CQ548" s="238"/>
      <c r="CR548" s="238"/>
      <c r="CS548" s="238"/>
      <c r="CT548" s="238"/>
      <c r="CU548" s="238"/>
      <c r="CV548" s="238"/>
      <c r="CW548" s="238"/>
      <c r="CX548" s="238"/>
      <c r="CY548" s="238"/>
      <c r="CZ548" s="238"/>
      <c r="DA548" s="238"/>
    </row>
    <row r="549" spans="2:105">
      <c r="B549" s="226"/>
      <c r="BP549" s="82"/>
      <c r="BQ549" s="238"/>
      <c r="BR549" s="238"/>
      <c r="BS549" s="238"/>
      <c r="BT549" s="238"/>
      <c r="BU549" s="238"/>
      <c r="BV549" s="238"/>
      <c r="BW549" s="238"/>
      <c r="BX549" s="238"/>
      <c r="BY549" s="238"/>
      <c r="BZ549" s="238"/>
      <c r="CA549" s="238"/>
      <c r="CB549" s="238"/>
      <c r="CC549" s="238"/>
      <c r="CD549" s="238"/>
      <c r="CE549" s="238"/>
      <c r="CF549" s="238"/>
      <c r="CG549" s="238"/>
      <c r="CH549" s="238"/>
      <c r="CI549" s="238"/>
      <c r="CJ549" s="238"/>
      <c r="CK549" s="238"/>
      <c r="CL549" s="238"/>
      <c r="CM549" s="238"/>
      <c r="CN549" s="238"/>
      <c r="CO549" s="238"/>
      <c r="CP549" s="238"/>
      <c r="CQ549" s="238"/>
      <c r="CR549" s="238"/>
      <c r="CS549" s="238"/>
      <c r="CT549" s="238"/>
      <c r="CU549" s="238"/>
      <c r="CV549" s="238"/>
      <c r="CW549" s="238"/>
      <c r="CX549" s="238"/>
      <c r="CY549" s="238"/>
      <c r="CZ549" s="238"/>
      <c r="DA549" s="238"/>
    </row>
    <row r="550" spans="2:105">
      <c r="B550" s="226"/>
      <c r="BP550" s="82"/>
      <c r="BQ550" s="238"/>
      <c r="BR550" s="238"/>
      <c r="BS550" s="238"/>
      <c r="BT550" s="238"/>
      <c r="BU550" s="238"/>
      <c r="BV550" s="238"/>
      <c r="BW550" s="238"/>
      <c r="BX550" s="238"/>
      <c r="BY550" s="238"/>
      <c r="BZ550" s="238"/>
      <c r="CA550" s="238"/>
      <c r="CB550" s="238"/>
      <c r="CC550" s="238"/>
      <c r="CD550" s="238"/>
      <c r="CE550" s="238"/>
      <c r="CF550" s="238"/>
      <c r="CG550" s="238"/>
      <c r="CH550" s="238"/>
      <c r="CI550" s="238"/>
      <c r="CJ550" s="238"/>
      <c r="CK550" s="238"/>
      <c r="CL550" s="238"/>
      <c r="CM550" s="238"/>
      <c r="CN550" s="238"/>
      <c r="CO550" s="238"/>
      <c r="CP550" s="238"/>
      <c r="CQ550" s="238"/>
      <c r="CR550" s="238"/>
      <c r="CS550" s="238"/>
      <c r="CT550" s="238"/>
      <c r="CU550" s="238"/>
      <c r="CV550" s="238"/>
      <c r="CW550" s="238"/>
      <c r="CX550" s="238"/>
      <c r="CY550" s="238"/>
      <c r="CZ550" s="238"/>
      <c r="DA550" s="238"/>
    </row>
    <row r="551" spans="2:105">
      <c r="B551" s="226"/>
      <c r="BP551" s="82"/>
      <c r="BQ551" s="238"/>
      <c r="BR551" s="238"/>
      <c r="BS551" s="238"/>
      <c r="BT551" s="238"/>
      <c r="BU551" s="238"/>
      <c r="BV551" s="238"/>
      <c r="BW551" s="238"/>
      <c r="BX551" s="238"/>
      <c r="BY551" s="238"/>
      <c r="BZ551" s="238"/>
      <c r="CA551" s="238"/>
      <c r="CB551" s="238"/>
      <c r="CC551" s="238"/>
      <c r="CD551" s="238"/>
      <c r="CE551" s="238"/>
      <c r="CF551" s="238"/>
      <c r="CG551" s="238"/>
      <c r="CH551" s="238"/>
      <c r="CI551" s="238"/>
      <c r="CJ551" s="238"/>
      <c r="CK551" s="238"/>
      <c r="CL551" s="238"/>
      <c r="CM551" s="238"/>
      <c r="CN551" s="238"/>
      <c r="CO551" s="238"/>
      <c r="CP551" s="238"/>
      <c r="CQ551" s="238"/>
      <c r="CR551" s="238"/>
      <c r="CS551" s="238"/>
      <c r="CT551" s="238"/>
      <c r="CU551" s="238"/>
      <c r="CV551" s="238"/>
      <c r="CW551" s="238"/>
      <c r="CX551" s="238"/>
      <c r="CY551" s="238"/>
      <c r="CZ551" s="238"/>
      <c r="DA551" s="238"/>
    </row>
    <row r="552" spans="2:105">
      <c r="B552" s="226"/>
      <c r="BP552" s="82"/>
      <c r="BQ552" s="238"/>
      <c r="BR552" s="238"/>
      <c r="BS552" s="238"/>
      <c r="BT552" s="238"/>
      <c r="BU552" s="238"/>
      <c r="BV552" s="238"/>
      <c r="BW552" s="238"/>
      <c r="BX552" s="238"/>
      <c r="BY552" s="238"/>
      <c r="BZ552" s="238"/>
      <c r="CA552" s="238"/>
      <c r="CB552" s="238"/>
      <c r="CC552" s="238"/>
      <c r="CD552" s="238"/>
      <c r="CE552" s="238"/>
      <c r="CF552" s="238"/>
      <c r="CG552" s="238"/>
      <c r="CH552" s="238"/>
      <c r="CI552" s="238"/>
      <c r="CJ552" s="238"/>
      <c r="CK552" s="238"/>
      <c r="CL552" s="238"/>
      <c r="CM552" s="238"/>
      <c r="CN552" s="238"/>
      <c r="CO552" s="238"/>
      <c r="CP552" s="238"/>
      <c r="CQ552" s="238"/>
      <c r="CR552" s="238"/>
      <c r="CS552" s="238"/>
      <c r="CT552" s="238"/>
      <c r="CU552" s="238"/>
      <c r="CV552" s="238"/>
      <c r="CW552" s="238"/>
      <c r="CX552" s="238"/>
      <c r="CY552" s="238"/>
      <c r="CZ552" s="238"/>
      <c r="DA552" s="238"/>
    </row>
    <row r="553" spans="2:105">
      <c r="B553" s="226"/>
      <c r="BP553" s="82"/>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row>
    <row r="554" spans="2:105">
      <c r="B554" s="226"/>
      <c r="BP554" s="82"/>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row>
    <row r="555" spans="2:105">
      <c r="B555" s="226"/>
      <c r="BP555" s="82"/>
      <c r="BQ555" s="238"/>
      <c r="BR555" s="238"/>
      <c r="BS555" s="238"/>
      <c r="BT555" s="238"/>
      <c r="BU555" s="238"/>
      <c r="BV555" s="238"/>
      <c r="BW555" s="238"/>
      <c r="BX555" s="238"/>
      <c r="BY555" s="238"/>
      <c r="BZ555" s="238"/>
      <c r="CA555" s="238"/>
      <c r="CB555" s="238"/>
      <c r="CC555" s="238"/>
      <c r="CD555" s="238"/>
      <c r="CE555" s="238"/>
      <c r="CF555" s="238"/>
      <c r="CG555" s="238"/>
      <c r="CH555" s="238"/>
      <c r="CI555" s="238"/>
      <c r="CJ555" s="238"/>
      <c r="CK555" s="238"/>
      <c r="CL555" s="238"/>
      <c r="CM555" s="238"/>
      <c r="CN555" s="238"/>
      <c r="CO555" s="238"/>
      <c r="CP555" s="238"/>
      <c r="CQ555" s="238"/>
      <c r="CR555" s="238"/>
      <c r="CS555" s="238"/>
      <c r="CT555" s="238"/>
      <c r="CU555" s="238"/>
      <c r="CV555" s="238"/>
      <c r="CW555" s="238"/>
      <c r="CX555" s="238"/>
      <c r="CY555" s="238"/>
      <c r="CZ555" s="238"/>
      <c r="DA555" s="238"/>
    </row>
    <row r="556" spans="2:105">
      <c r="B556" s="226"/>
      <c r="BP556" s="82"/>
      <c r="BQ556" s="238"/>
      <c r="BR556" s="238"/>
      <c r="BS556" s="238"/>
      <c r="BT556" s="238"/>
      <c r="BU556" s="238"/>
      <c r="BV556" s="238"/>
      <c r="BW556" s="238"/>
      <c r="BX556" s="238"/>
      <c r="BY556" s="238"/>
      <c r="BZ556" s="238"/>
      <c r="CA556" s="238"/>
      <c r="CB556" s="238"/>
      <c r="CC556" s="238"/>
      <c r="CD556" s="238"/>
      <c r="CE556" s="238"/>
      <c r="CF556" s="238"/>
      <c r="CG556" s="238"/>
      <c r="CH556" s="238"/>
      <c r="CI556" s="238"/>
      <c r="CJ556" s="238"/>
      <c r="CK556" s="238"/>
      <c r="CL556" s="238"/>
      <c r="CM556" s="238"/>
      <c r="CN556" s="238"/>
      <c r="CO556" s="238"/>
      <c r="CP556" s="238"/>
      <c r="CQ556" s="238"/>
      <c r="CR556" s="238"/>
      <c r="CS556" s="238"/>
      <c r="CT556" s="238"/>
      <c r="CU556" s="238"/>
      <c r="CV556" s="238"/>
      <c r="CW556" s="238"/>
      <c r="CX556" s="238"/>
      <c r="CY556" s="238"/>
      <c r="CZ556" s="238"/>
      <c r="DA556" s="238"/>
    </row>
    <row r="557" spans="2:105">
      <c r="B557" s="226"/>
      <c r="BP557" s="82"/>
      <c r="BQ557" s="238"/>
      <c r="BR557" s="238"/>
      <c r="BS557" s="238"/>
      <c r="BT557" s="238"/>
      <c r="BU557" s="238"/>
      <c r="BV557" s="238"/>
      <c r="BW557" s="238"/>
      <c r="BX557" s="238"/>
      <c r="BY557" s="238"/>
      <c r="BZ557" s="238"/>
      <c r="CA557" s="238"/>
      <c r="CB557" s="238"/>
      <c r="CC557" s="238"/>
      <c r="CD557" s="238"/>
      <c r="CE557" s="238"/>
      <c r="CF557" s="238"/>
      <c r="CG557" s="238"/>
      <c r="CH557" s="238"/>
      <c r="CI557" s="238"/>
      <c r="CJ557" s="238"/>
      <c r="CK557" s="238"/>
      <c r="CL557" s="238"/>
      <c r="CM557" s="238"/>
      <c r="CN557" s="238"/>
      <c r="CO557" s="238"/>
      <c r="CP557" s="238"/>
      <c r="CQ557" s="238"/>
      <c r="CR557" s="238"/>
      <c r="CS557" s="238"/>
      <c r="CT557" s="238"/>
      <c r="CU557" s="238"/>
      <c r="CV557" s="238"/>
      <c r="CW557" s="238"/>
      <c r="CX557" s="238"/>
      <c r="CY557" s="238"/>
      <c r="CZ557" s="238"/>
      <c r="DA557" s="238"/>
    </row>
    <row r="558" spans="2:105">
      <c r="B558" s="226"/>
      <c r="BP558" s="82"/>
      <c r="BQ558" s="238"/>
      <c r="BR558" s="238"/>
      <c r="BS558" s="238"/>
      <c r="BT558" s="238"/>
      <c r="BU558" s="238"/>
      <c r="BV558" s="238"/>
      <c r="BW558" s="238"/>
      <c r="BX558" s="238"/>
      <c r="BY558" s="238"/>
      <c r="BZ558" s="238"/>
      <c r="CA558" s="238"/>
      <c r="CB558" s="238"/>
      <c r="CC558" s="238"/>
      <c r="CD558" s="238"/>
      <c r="CE558" s="238"/>
      <c r="CF558" s="238"/>
      <c r="CG558" s="238"/>
      <c r="CH558" s="238"/>
      <c r="CI558" s="238"/>
      <c r="CJ558" s="238"/>
      <c r="CK558" s="238"/>
      <c r="CL558" s="238"/>
      <c r="CM558" s="238"/>
      <c r="CN558" s="238"/>
      <c r="CO558" s="238"/>
      <c r="CP558" s="238"/>
      <c r="CQ558" s="238"/>
      <c r="CR558" s="238"/>
      <c r="CS558" s="238"/>
      <c r="CT558" s="238"/>
      <c r="CU558" s="238"/>
      <c r="CV558" s="238"/>
      <c r="CW558" s="238"/>
      <c r="CX558" s="238"/>
      <c r="CY558" s="238"/>
      <c r="CZ558" s="238"/>
      <c r="DA558" s="238"/>
    </row>
    <row r="559" spans="2:105">
      <c r="B559" s="226"/>
      <c r="BP559" s="82"/>
      <c r="BQ559" s="238"/>
      <c r="BR559" s="238"/>
      <c r="BS559" s="238"/>
      <c r="BT559" s="238"/>
      <c r="BU559" s="238"/>
      <c r="BV559" s="238"/>
      <c r="BW559" s="238"/>
      <c r="BX559" s="238"/>
      <c r="BY559" s="238"/>
      <c r="BZ559" s="238"/>
      <c r="CA559" s="238"/>
      <c r="CB559" s="238"/>
      <c r="CC559" s="238"/>
      <c r="CD559" s="238"/>
      <c r="CE559" s="238"/>
      <c r="CF559" s="238"/>
      <c r="CG559" s="238"/>
      <c r="CH559" s="238"/>
      <c r="CI559" s="238"/>
      <c r="CJ559" s="238"/>
      <c r="CK559" s="238"/>
      <c r="CL559" s="238"/>
      <c r="CM559" s="238"/>
      <c r="CN559" s="238"/>
      <c r="CO559" s="238"/>
      <c r="CP559" s="238"/>
      <c r="CQ559" s="238"/>
      <c r="CR559" s="238"/>
      <c r="CS559" s="238"/>
      <c r="CT559" s="238"/>
      <c r="CU559" s="238"/>
      <c r="CV559" s="238"/>
      <c r="CW559" s="238"/>
      <c r="CX559" s="238"/>
      <c r="CY559" s="238"/>
      <c r="CZ559" s="238"/>
      <c r="DA559" s="238"/>
    </row>
    <row r="560" spans="2:105">
      <c r="B560" s="226"/>
      <c r="BP560" s="82"/>
      <c r="BQ560" s="238"/>
      <c r="BR560" s="238"/>
      <c r="BS560" s="238"/>
      <c r="BT560" s="238"/>
      <c r="BU560" s="238"/>
      <c r="BV560" s="238"/>
      <c r="BW560" s="238"/>
      <c r="BX560" s="238"/>
      <c r="BY560" s="238"/>
      <c r="BZ560" s="238"/>
      <c r="CA560" s="238"/>
      <c r="CB560" s="238"/>
      <c r="CC560" s="238"/>
      <c r="CD560" s="238"/>
      <c r="CE560" s="238"/>
      <c r="CF560" s="238"/>
      <c r="CG560" s="238"/>
      <c r="CH560" s="238"/>
      <c r="CI560" s="238"/>
      <c r="CJ560" s="238"/>
      <c r="CK560" s="238"/>
      <c r="CL560" s="238"/>
      <c r="CM560" s="238"/>
      <c r="CN560" s="238"/>
      <c r="CO560" s="238"/>
      <c r="CP560" s="238"/>
      <c r="CQ560" s="238"/>
      <c r="CR560" s="238"/>
      <c r="CS560" s="238"/>
      <c r="CT560" s="238"/>
      <c r="CU560" s="238"/>
      <c r="CV560" s="238"/>
      <c r="CW560" s="238"/>
      <c r="CX560" s="238"/>
      <c r="CY560" s="238"/>
      <c r="CZ560" s="238"/>
      <c r="DA560" s="238"/>
    </row>
    <row r="561" spans="2:105">
      <c r="B561" s="226"/>
      <c r="BP561" s="82"/>
      <c r="BQ561" s="238"/>
      <c r="BR561" s="238"/>
      <c r="BS561" s="238"/>
      <c r="BT561" s="238"/>
      <c r="BU561" s="238"/>
      <c r="BV561" s="238"/>
      <c r="BW561" s="238"/>
      <c r="BX561" s="238"/>
      <c r="BY561" s="238"/>
      <c r="BZ561" s="238"/>
      <c r="CA561" s="238"/>
      <c r="CB561" s="238"/>
      <c r="CC561" s="238"/>
      <c r="CD561" s="238"/>
      <c r="CE561" s="238"/>
      <c r="CF561" s="238"/>
      <c r="CG561" s="238"/>
      <c r="CH561" s="238"/>
      <c r="CI561" s="238"/>
      <c r="CJ561" s="238"/>
      <c r="CK561" s="238"/>
      <c r="CL561" s="238"/>
      <c r="CM561" s="238"/>
      <c r="CN561" s="238"/>
      <c r="CO561" s="238"/>
      <c r="CP561" s="238"/>
      <c r="CQ561" s="238"/>
      <c r="CR561" s="238"/>
      <c r="CS561" s="238"/>
      <c r="CT561" s="238"/>
      <c r="CU561" s="238"/>
      <c r="CV561" s="238"/>
      <c r="CW561" s="238"/>
      <c r="CX561" s="238"/>
      <c r="CY561" s="238"/>
      <c r="CZ561" s="238"/>
      <c r="DA561" s="238"/>
    </row>
    <row r="562" spans="2:105">
      <c r="B562" s="226"/>
      <c r="BP562" s="82"/>
      <c r="BQ562" s="238"/>
      <c r="BR562" s="238"/>
      <c r="BS562" s="238"/>
      <c r="BT562" s="238"/>
      <c r="BU562" s="238"/>
      <c r="BV562" s="238"/>
      <c r="BW562" s="238"/>
      <c r="BX562" s="238"/>
      <c r="BY562" s="238"/>
      <c r="BZ562" s="238"/>
      <c r="CA562" s="238"/>
      <c r="CB562" s="238"/>
      <c r="CC562" s="238"/>
      <c r="CD562" s="238"/>
      <c r="CE562" s="238"/>
      <c r="CF562" s="238"/>
      <c r="CG562" s="238"/>
      <c r="CH562" s="238"/>
      <c r="CI562" s="238"/>
      <c r="CJ562" s="238"/>
      <c r="CK562" s="238"/>
      <c r="CL562" s="238"/>
      <c r="CM562" s="238"/>
      <c r="CN562" s="238"/>
      <c r="CO562" s="238"/>
      <c r="CP562" s="238"/>
      <c r="CQ562" s="238"/>
      <c r="CR562" s="238"/>
      <c r="CS562" s="238"/>
      <c r="CT562" s="238"/>
      <c r="CU562" s="238"/>
      <c r="CV562" s="238"/>
      <c r="CW562" s="238"/>
      <c r="CX562" s="238"/>
      <c r="CY562" s="238"/>
      <c r="CZ562" s="238"/>
      <c r="DA562" s="238"/>
    </row>
    <row r="563" spans="2:105">
      <c r="B563" s="226"/>
      <c r="BP563" s="82"/>
      <c r="BQ563" s="238"/>
      <c r="BR563" s="238"/>
      <c r="BS563" s="238"/>
      <c r="BT563" s="238"/>
      <c r="BU563" s="238"/>
      <c r="BV563" s="238"/>
      <c r="BW563" s="238"/>
      <c r="BX563" s="238"/>
      <c r="BY563" s="238"/>
      <c r="BZ563" s="238"/>
      <c r="CA563" s="238"/>
      <c r="CB563" s="238"/>
      <c r="CC563" s="238"/>
      <c r="CD563" s="238"/>
      <c r="CE563" s="238"/>
      <c r="CF563" s="238"/>
      <c r="CG563" s="238"/>
      <c r="CH563" s="238"/>
      <c r="CI563" s="238"/>
      <c r="CJ563" s="238"/>
      <c r="CK563" s="238"/>
      <c r="CL563" s="238"/>
      <c r="CM563" s="238"/>
      <c r="CN563" s="238"/>
      <c r="CO563" s="238"/>
      <c r="CP563" s="238"/>
      <c r="CQ563" s="238"/>
      <c r="CR563" s="238"/>
      <c r="CS563" s="238"/>
      <c r="CT563" s="238"/>
      <c r="CU563" s="238"/>
      <c r="CV563" s="238"/>
      <c r="CW563" s="238"/>
      <c r="CX563" s="238"/>
      <c r="CY563" s="238"/>
      <c r="CZ563" s="238"/>
      <c r="DA563" s="238"/>
    </row>
    <row r="564" spans="2:105">
      <c r="B564" s="226"/>
      <c r="BQ564" s="238"/>
      <c r="BR564" s="238"/>
      <c r="BS564" s="238"/>
      <c r="BT564" s="238"/>
      <c r="BU564" s="238"/>
      <c r="BV564" s="238"/>
      <c r="BW564" s="238"/>
      <c r="BX564" s="238"/>
      <c r="BY564" s="238"/>
      <c r="BZ564" s="238"/>
      <c r="CA564" s="238"/>
      <c r="CB564" s="238"/>
      <c r="CC564" s="238"/>
      <c r="CD564" s="238"/>
      <c r="CE564" s="238"/>
      <c r="CF564" s="238"/>
      <c r="CG564" s="238"/>
      <c r="CH564" s="238"/>
      <c r="CI564" s="238"/>
      <c r="CJ564" s="238"/>
      <c r="CK564" s="238"/>
      <c r="CL564" s="238"/>
      <c r="CM564" s="238"/>
      <c r="CN564" s="238"/>
      <c r="CO564" s="238"/>
      <c r="CP564" s="238"/>
      <c r="CQ564" s="238"/>
      <c r="CR564" s="238"/>
      <c r="CS564" s="238"/>
      <c r="CT564" s="238"/>
      <c r="CU564" s="238"/>
      <c r="CV564" s="238"/>
      <c r="CW564" s="238"/>
      <c r="CX564" s="238"/>
      <c r="CY564" s="238"/>
      <c r="CZ564" s="238"/>
      <c r="DA564" s="238"/>
    </row>
    <row r="565" spans="2:105">
      <c r="BQ565" s="238"/>
      <c r="BR565" s="238"/>
      <c r="BS565" s="238"/>
      <c r="BT565" s="238"/>
      <c r="BU565" s="238"/>
      <c r="BV565" s="238"/>
      <c r="BW565" s="238"/>
      <c r="BX565" s="238"/>
      <c r="BY565" s="238"/>
      <c r="BZ565" s="238"/>
      <c r="CA565" s="238"/>
      <c r="CB565" s="238"/>
      <c r="CC565" s="238"/>
      <c r="CD565" s="238"/>
      <c r="CE565" s="238"/>
      <c r="CF565" s="238"/>
      <c r="CG565" s="238"/>
      <c r="CH565" s="238"/>
      <c r="CI565" s="238"/>
      <c r="CJ565" s="238"/>
      <c r="CK565" s="238"/>
      <c r="CL565" s="238"/>
      <c r="CM565" s="238"/>
      <c r="CN565" s="238"/>
      <c r="CO565" s="238"/>
      <c r="CP565" s="238"/>
      <c r="CQ565" s="238"/>
      <c r="CR565" s="238"/>
      <c r="CS565" s="238"/>
      <c r="CT565" s="238"/>
      <c r="CU565" s="238"/>
      <c r="CV565" s="238"/>
      <c r="CW565" s="238"/>
      <c r="CX565" s="238"/>
      <c r="CY565" s="238"/>
      <c r="CZ565" s="238"/>
      <c r="DA565" s="238"/>
    </row>
    <row r="566" spans="2:105">
      <c r="BQ566" s="238"/>
      <c r="BR566" s="238"/>
      <c r="BS566" s="238"/>
      <c r="BT566" s="238"/>
      <c r="BU566" s="238"/>
      <c r="BV566" s="238"/>
      <c r="BW566" s="238"/>
      <c r="BX566" s="238"/>
      <c r="BY566" s="238"/>
      <c r="BZ566" s="238"/>
      <c r="CA566" s="238"/>
      <c r="CB566" s="238"/>
      <c r="CC566" s="238"/>
      <c r="CD566" s="238"/>
      <c r="CE566" s="238"/>
      <c r="CF566" s="238"/>
      <c r="CG566" s="238"/>
      <c r="CH566" s="238"/>
      <c r="CI566" s="238"/>
      <c r="CJ566" s="238"/>
      <c r="CK566" s="238"/>
      <c r="CL566" s="238"/>
      <c r="CM566" s="238"/>
      <c r="CN566" s="238"/>
      <c r="CO566" s="238"/>
      <c r="CP566" s="238"/>
      <c r="CQ566" s="238"/>
      <c r="CR566" s="238"/>
      <c r="CS566" s="238"/>
      <c r="CT566" s="238"/>
      <c r="CU566" s="238"/>
      <c r="CV566" s="238"/>
      <c r="CW566" s="238"/>
      <c r="CX566" s="238"/>
      <c r="CY566" s="238"/>
      <c r="CZ566" s="238"/>
      <c r="DA566" s="238"/>
    </row>
  </sheetData>
  <sheetProtection formatCells="0" formatColumns="0" formatRows="0" insertHyperlinks="0" sort="0" autoFilter="0" pivotTables="0"/>
  <mergeCells count="114">
    <mergeCell ref="BN6:BP6"/>
    <mergeCell ref="C9:I9"/>
    <mergeCell ref="J9:P9"/>
    <mergeCell ref="Q9:W9"/>
    <mergeCell ref="X9:AD9"/>
    <mergeCell ref="C10:I10"/>
    <mergeCell ref="J10:P10"/>
    <mergeCell ref="Q10:W10"/>
    <mergeCell ref="X10:AD10"/>
    <mergeCell ref="AE10:AK10"/>
    <mergeCell ref="AE9:AK9"/>
    <mergeCell ref="AL9:AR9"/>
    <mergeCell ref="AS9:AY9"/>
    <mergeCell ref="AZ9:BF9"/>
    <mergeCell ref="BG9:BM9"/>
    <mergeCell ref="AL10:AR10"/>
    <mergeCell ref="AS10:AY10"/>
    <mergeCell ref="AZ10:BF10"/>
    <mergeCell ref="BG10:BM10"/>
    <mergeCell ref="BN9:BT9"/>
    <mergeCell ref="BN11:BO13"/>
    <mergeCell ref="BP11:BQ13"/>
    <mergeCell ref="AN11:AO13"/>
    <mergeCell ref="AS11:AT13"/>
    <mergeCell ref="AU11:AV13"/>
    <mergeCell ref="AZ11:BA13"/>
    <mergeCell ref="BB11:BC13"/>
    <mergeCell ref="BG11:BH13"/>
    <mergeCell ref="BU10:BW10"/>
    <mergeCell ref="BN10:BT10"/>
    <mergeCell ref="BI11:BJ13"/>
    <mergeCell ref="BU12:BU13"/>
    <mergeCell ref="BV12:BV13"/>
    <mergeCell ref="BW12:BW13"/>
    <mergeCell ref="S11:T13"/>
    <mergeCell ref="X11:Y13"/>
    <mergeCell ref="Z11:AA13"/>
    <mergeCell ref="AE11:AF13"/>
    <mergeCell ref="AG11:AH13"/>
    <mergeCell ref="AL11:AM13"/>
    <mergeCell ref="C11:D13"/>
    <mergeCell ref="E11:F13"/>
    <mergeCell ref="J11:K13"/>
    <mergeCell ref="L11:M13"/>
    <mergeCell ref="Q11:R13"/>
    <mergeCell ref="BG59:BI59"/>
    <mergeCell ref="BN59:BP59"/>
    <mergeCell ref="BG58:BJ58"/>
    <mergeCell ref="BN58:BQ58"/>
    <mergeCell ref="C59:E59"/>
    <mergeCell ref="J59:L59"/>
    <mergeCell ref="Q59:S59"/>
    <mergeCell ref="X59:Z59"/>
    <mergeCell ref="AE59:AG59"/>
    <mergeCell ref="AL59:AN59"/>
    <mergeCell ref="AS59:AU59"/>
    <mergeCell ref="AZ59:BB59"/>
    <mergeCell ref="Q58:T58"/>
    <mergeCell ref="X58:AA58"/>
    <mergeCell ref="AE58:AH58"/>
    <mergeCell ref="AL58:AO58"/>
    <mergeCell ref="AS58:AV58"/>
    <mergeCell ref="AZ58:BC58"/>
    <mergeCell ref="C58:F58"/>
    <mergeCell ref="J58:M58"/>
    <mergeCell ref="A19:B19"/>
    <mergeCell ref="A20:B20"/>
    <mergeCell ref="A21:B21"/>
    <mergeCell ref="A22:B22"/>
    <mergeCell ref="A23:B23"/>
    <mergeCell ref="A10:B14"/>
    <mergeCell ref="A15:B15"/>
    <mergeCell ref="A16:B16"/>
    <mergeCell ref="A17:B17"/>
    <mergeCell ref="A18:B18"/>
    <mergeCell ref="A29:B29"/>
    <mergeCell ref="A30:B30"/>
    <mergeCell ref="A31:B31"/>
    <mergeCell ref="A32:B32"/>
    <mergeCell ref="A33:B33"/>
    <mergeCell ref="A24:B24"/>
    <mergeCell ref="A25:B25"/>
    <mergeCell ref="A26:B26"/>
    <mergeCell ref="A27:B27"/>
    <mergeCell ref="A28:B28"/>
    <mergeCell ref="A39:B39"/>
    <mergeCell ref="A40:B40"/>
    <mergeCell ref="A41:B41"/>
    <mergeCell ref="A42:B42"/>
    <mergeCell ref="A43:B43"/>
    <mergeCell ref="A34:B34"/>
    <mergeCell ref="A35:B35"/>
    <mergeCell ref="A36:B36"/>
    <mergeCell ref="A37:B37"/>
    <mergeCell ref="A38:B38"/>
    <mergeCell ref="A49:B49"/>
    <mergeCell ref="A50:B50"/>
    <mergeCell ref="A51:B51"/>
    <mergeCell ref="A52:B52"/>
    <mergeCell ref="A53:B53"/>
    <mergeCell ref="A44:B44"/>
    <mergeCell ref="A45:B45"/>
    <mergeCell ref="A46:B46"/>
    <mergeCell ref="A47:B47"/>
    <mergeCell ref="A48:B48"/>
    <mergeCell ref="A59:B59"/>
    <mergeCell ref="A60:B60"/>
    <mergeCell ref="A61:B61"/>
    <mergeCell ref="A62:B62"/>
    <mergeCell ref="A54:B54"/>
    <mergeCell ref="A55:B55"/>
    <mergeCell ref="A56:B56"/>
    <mergeCell ref="A57:B57"/>
    <mergeCell ref="A58:B58"/>
  </mergeCells>
  <conditionalFormatting sqref="C15:C57 J15:J57 Q15:Q57 X15:X57 AE15:AE57 AL15:AL57 AS15:AS57 AZ15:AZ57 BG15:BG57 BN15:BN57">
    <cfRule type="expression" dxfId="113" priority="13">
      <formula>AND(C15&gt;0,C15&lt;C$79)</formula>
    </cfRule>
  </conditionalFormatting>
  <conditionalFormatting sqref="C15:E57 J15:L57 Q15:S57 X15:Z57 AE15:AG57 AL15:AN57 AS15:AU57 AZ15:BB57 BG15:BI57 BN15:BP57">
    <cfRule type="expression" dxfId="112" priority="10">
      <formula>$A15=""</formula>
    </cfRule>
    <cfRule type="containsBlanks" dxfId="111" priority="12">
      <formula>LEN(TRIM(C15))=0</formula>
    </cfRule>
  </conditionalFormatting>
  <conditionalFormatting sqref="C59:BQ62">
    <cfRule type="expression" dxfId="109" priority="9">
      <formula>C$77&gt;C$76</formula>
    </cfRule>
  </conditionalFormatting>
  <conditionalFormatting sqref="C15:BT57 C58 G58:J58 Q58 X58 AE58 AL58 AS58 AZ58 BG58 BN58 N58:P62 U58:W62 AB58:AD62 AI58:AK62 AP58:AR62 AW58:AY62 BD58:BF62 BK58:BM62 BR58:BT62">
    <cfRule type="expression" dxfId="108" priority="7">
      <formula>C$77&gt;C$76</formula>
    </cfRule>
  </conditionalFormatting>
  <conditionalFormatting sqref="G60 I60 N60 P60 U60 W60 AB60 AD60 AI60 AK60 AP60 AR60 AW60 AY60 BD60 BF60 BK60 BM60 BR60 BT60">
    <cfRule type="containsBlanks" dxfId="107" priority="11">
      <formula>LEN(TRIM(G60))=0</formula>
    </cfRule>
  </conditionalFormatting>
  <conditionalFormatting sqref="BR61">
    <cfRule type="expression" dxfId="105" priority="5">
      <formula>BR$77&gt;BR$76</formula>
    </cfRule>
  </conditionalFormatting>
  <conditionalFormatting sqref="BT61">
    <cfRule type="expression" dxfId="102" priority="3">
      <formula>BT$77&gt;BT$76</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5CDD7ABE-1D1C-4B75-A942-8376FD52CB4B}">
            <xm:f>C$74&gt;'Summary - ML &amp; PM'!$D$5</xm:f>
            <x14:dxf>
              <fill>
                <patternFill>
                  <bgColor theme="0" tint="-0.499984740745262"/>
                </patternFill>
              </fill>
            </x14:dxf>
          </x14:cfRule>
          <xm:sqref>C59:BQ62</xm:sqref>
        </x14:conditionalFormatting>
        <x14:conditionalFormatting xmlns:xm="http://schemas.microsoft.com/office/excel/2006/main">
          <x14:cfRule type="expression" priority="4" id="{A9DEA1A7-310F-41DE-8B54-9F6AF2706CF3}">
            <xm:f>BR$74&gt;'Summary - ML &amp; PM'!$D$5</xm:f>
            <x14:dxf>
              <fill>
                <patternFill>
                  <bgColor theme="0" tint="-0.499984740745262"/>
                </patternFill>
              </fill>
            </x14:dxf>
          </x14:cfRule>
          <xm:sqref>BR61</xm:sqref>
        </x14:conditionalFormatting>
        <x14:conditionalFormatting xmlns:xm="http://schemas.microsoft.com/office/excel/2006/main">
          <x14:cfRule type="expression" priority="6" id="{852C6E31-DD27-4D14-A94E-8FED0C8AC209}">
            <xm:f>C$74&gt;'Summary - ML &amp; PM'!$D$5</xm:f>
            <x14:dxf>
              <fill>
                <patternFill>
                  <bgColor theme="0" tint="-0.499984740745262"/>
                </patternFill>
              </fill>
            </x14:dxf>
          </x14:cfRule>
          <xm:sqref>BR58:BT62 C10:BT57 C58 G58:J58 Q58 X58 AE58 AL58 AS58 AZ58 BG58 BN58 N58:P62 U58:W62 AB58:AD62 AI58:AK62 AP58:AR62 AW58:AY62 BD58:BF62 BK58:BM62</xm:sqref>
        </x14:conditionalFormatting>
        <x14:conditionalFormatting xmlns:xm="http://schemas.microsoft.com/office/excel/2006/main">
          <x14:cfRule type="expression" priority="2" id="{BE229D86-044D-4A3D-9A71-B1ED38485F4C}">
            <xm:f>BT$74&gt;'Summary - ML &amp; PM'!$D$5</xm:f>
            <x14:dxf>
              <fill>
                <patternFill>
                  <bgColor theme="0" tint="-0.499984740745262"/>
                </patternFill>
              </fill>
            </x14:dxf>
          </x14:cfRule>
          <xm:sqref>BT61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L125"/>
  <sheetViews>
    <sheetView showGridLines="0" showZeros="0" zoomScaleNormal="100" workbookViewId="0">
      <pane xSplit="1" ySplit="13" topLeftCell="I75" activePane="bottomRight" state="frozen"/>
      <selection pane="topRight" activeCell="C9" sqref="C9:I9"/>
      <selection pane="bottomLeft" activeCell="C9" sqref="C9:I9"/>
      <selection pane="bottomRight" activeCell="C9" sqref="C9:I9"/>
    </sheetView>
  </sheetViews>
  <sheetFormatPr defaultColWidth="9.81640625" defaultRowHeight="12.5" outlineLevelCol="1"/>
  <cols>
    <col min="1" max="1" width="20.1796875" customWidth="1"/>
    <col min="2" max="2" width="42.453125" customWidth="1"/>
    <col min="3" max="4" width="14.7265625" customWidth="1" outlineLevel="1"/>
    <col min="5" max="5" width="14.7265625" customWidth="1"/>
    <col min="6" max="7" width="14.7265625" customWidth="1" outlineLevel="1"/>
    <col min="8" max="8" width="14.7265625" customWidth="1"/>
    <col min="9" max="10" width="14.7265625" customWidth="1" outlineLevel="1"/>
    <col min="11" max="11" width="14.7265625" customWidth="1"/>
    <col min="12" max="13" width="14.7265625" customWidth="1" outlineLevel="1"/>
    <col min="14" max="14" width="14.7265625" customWidth="1"/>
    <col min="15" max="16" width="14.7265625" customWidth="1" outlineLevel="1"/>
    <col min="17" max="17" width="14.7265625" customWidth="1"/>
    <col min="18" max="19" width="14.7265625" customWidth="1" outlineLevel="1"/>
    <col min="20" max="20" width="14.7265625" customWidth="1"/>
    <col min="21" max="22" width="14.7265625" customWidth="1" outlineLevel="1"/>
    <col min="23" max="23" width="14.7265625" customWidth="1"/>
    <col min="24" max="25" width="14.7265625" customWidth="1" outlineLevel="1"/>
    <col min="26" max="26" width="14.7265625" customWidth="1"/>
    <col min="27" max="28" width="14.7265625" customWidth="1" outlineLevel="1"/>
    <col min="29" max="29" width="14.7265625" customWidth="1"/>
    <col min="30" max="31" width="14.7265625" customWidth="1" outlineLevel="1"/>
    <col min="32" max="32" width="14.7265625" customWidth="1"/>
    <col min="33" max="34" width="13.54296875" customWidth="1"/>
    <col min="35" max="35" width="13.26953125" customWidth="1"/>
    <col min="36" max="36" width="2.26953125" customWidth="1"/>
    <col min="37" max="37" width="13.26953125" customWidth="1"/>
    <col min="38" max="38" width="2.26953125" customWidth="1"/>
    <col min="39" max="39" width="10.26953125" customWidth="1"/>
  </cols>
  <sheetData>
    <row r="1" spans="1:35" ht="15.5">
      <c r="A1" s="78" t="str">
        <f>'Summary (6)'!A1</f>
        <v>DEPARTMENT OF HOMELESSNESS AND SUPPORTIVE HOUSING</v>
      </c>
      <c r="B1" s="78"/>
      <c r="C1" s="71"/>
      <c r="D1" s="71"/>
      <c r="E1" s="71"/>
      <c r="F1" s="71"/>
      <c r="G1" s="71"/>
      <c r="AI1" s="347"/>
    </row>
    <row r="2" spans="1:35" ht="15.5">
      <c r="A2" s="78" t="s">
        <v>292</v>
      </c>
      <c r="B2" s="78"/>
      <c r="C2" s="78"/>
      <c r="D2" s="71"/>
      <c r="E2" s="71"/>
      <c r="F2" s="71"/>
      <c r="G2" s="74"/>
    </row>
    <row r="3" spans="1:35" ht="15" customHeight="1">
      <c r="A3" s="83" t="s">
        <v>211</v>
      </c>
      <c r="B3" s="474">
        <f>'Summary (6)'!B3</f>
        <v>0</v>
      </c>
      <c r="D3" s="71"/>
      <c r="E3" s="71"/>
      <c r="F3" s="75"/>
      <c r="G3" s="75"/>
      <c r="H3" s="75"/>
      <c r="I3" s="75"/>
      <c r="J3" s="75"/>
      <c r="K3" s="75"/>
      <c r="L3" s="75"/>
      <c r="M3" s="75"/>
      <c r="N3" s="75"/>
      <c r="O3" s="75"/>
      <c r="P3" s="75"/>
      <c r="Q3" s="75"/>
      <c r="R3" s="75"/>
      <c r="S3" s="75"/>
      <c r="T3" s="75"/>
      <c r="U3" s="75"/>
      <c r="V3" s="75"/>
      <c r="W3" s="75"/>
      <c r="X3" s="75"/>
      <c r="Y3" s="75"/>
      <c r="Z3" s="75"/>
      <c r="AA3" s="75"/>
      <c r="AB3" s="75"/>
      <c r="AC3" s="75"/>
      <c r="AD3" s="75"/>
      <c r="AE3" s="75"/>
      <c r="AF3" s="75"/>
    </row>
    <row r="4" spans="1:35" ht="15" customHeight="1">
      <c r="A4" s="84" t="str">
        <f>'Summary (6)'!A7</f>
        <v>Program</v>
      </c>
      <c r="B4" s="475">
        <f>'Summary (6)'!B7</f>
        <v>0</v>
      </c>
      <c r="D4" s="71"/>
      <c r="E4" s="71"/>
      <c r="F4" s="72"/>
      <c r="G4" s="72"/>
      <c r="H4" s="72"/>
      <c r="I4" s="72"/>
      <c r="J4" s="72"/>
      <c r="K4" s="72"/>
      <c r="L4" s="72"/>
      <c r="M4" s="72"/>
      <c r="N4" s="72"/>
      <c r="O4" s="72"/>
      <c r="P4" s="72"/>
      <c r="Q4" s="72"/>
      <c r="R4" s="72"/>
      <c r="S4" s="72"/>
      <c r="T4" s="72"/>
      <c r="U4" s="72"/>
      <c r="V4" s="72"/>
      <c r="W4" s="72"/>
      <c r="X4" s="72"/>
      <c r="Y4" s="72"/>
      <c r="Z4" s="72"/>
      <c r="AA4" s="72"/>
      <c r="AB4" s="72"/>
      <c r="AC4" s="72"/>
      <c r="AD4" s="72"/>
      <c r="AE4" s="72"/>
      <c r="AF4" s="72"/>
    </row>
    <row r="5" spans="1:35" ht="15" customHeight="1">
      <c r="A5" s="84" t="str">
        <f>'Summary (6)'!A8</f>
        <v>Budget Name</v>
      </c>
      <c r="B5" s="475">
        <f>'Summary (6)'!B8</f>
        <v>0</v>
      </c>
      <c r="D5" s="71"/>
      <c r="E5" s="71"/>
      <c r="F5" s="72"/>
      <c r="G5" s="72"/>
      <c r="H5" s="72"/>
      <c r="I5" s="72"/>
      <c r="J5" s="72"/>
      <c r="K5" s="72"/>
      <c r="L5" s="72"/>
      <c r="M5" s="72"/>
      <c r="N5" s="72"/>
      <c r="O5" s="72"/>
      <c r="P5" s="72"/>
      <c r="Q5" s="72"/>
      <c r="R5" s="72"/>
      <c r="S5" s="72"/>
      <c r="T5" s="72"/>
      <c r="U5" s="72"/>
      <c r="V5" s="72"/>
      <c r="W5" s="72"/>
      <c r="X5" s="72"/>
      <c r="Y5" s="72"/>
      <c r="Z5" s="72"/>
      <c r="AA5" s="72"/>
      <c r="AB5" s="72"/>
      <c r="AC5" s="72"/>
      <c r="AD5" s="72"/>
      <c r="AE5" s="72"/>
      <c r="AF5" s="72"/>
    </row>
    <row r="6" spans="1:35" ht="15.5">
      <c r="A6" s="84" t="str">
        <f>'Summary (6)'!A9</f>
        <v>Funding:</v>
      </c>
      <c r="B6" s="476">
        <f>'Summary (6)'!B9</f>
        <v>0</v>
      </c>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row>
    <row r="7" spans="1:35" ht="15.5">
      <c r="A7" s="84" t="s">
        <v>272</v>
      </c>
      <c r="B7" s="479">
        <f>'Summary (6)'!B12</f>
        <v>0</v>
      </c>
      <c r="D7" s="71"/>
      <c r="E7" s="71"/>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row>
    <row r="8" spans="1:35" ht="13.5" thickBot="1">
      <c r="A8" s="53"/>
      <c r="B8" s="53"/>
      <c r="C8" s="1522">
        <f>'Summary (6)'!E17</f>
        <v>0</v>
      </c>
      <c r="D8" s="1522"/>
      <c r="E8" s="1522"/>
      <c r="F8" s="1521">
        <f>'Summary (6)'!H17</f>
        <v>0</v>
      </c>
      <c r="G8" s="1521"/>
      <c r="H8" s="1521"/>
      <c r="I8" s="1521">
        <f>'Summary (6)'!K17</f>
        <v>0</v>
      </c>
      <c r="J8" s="1521"/>
      <c r="K8" s="1521"/>
      <c r="L8" s="1521">
        <f>'Summary (6)'!N17</f>
        <v>0</v>
      </c>
      <c r="M8" s="1521"/>
      <c r="N8" s="1521"/>
      <c r="O8" s="1521">
        <f>'Summary (6)'!Q17</f>
        <v>0</v>
      </c>
      <c r="P8" s="1521"/>
      <c r="Q8" s="1521"/>
      <c r="R8" s="1521">
        <f>'Summary (6)'!T17</f>
        <v>0</v>
      </c>
      <c r="S8" s="1521"/>
      <c r="T8" s="1521"/>
      <c r="U8" s="1521">
        <f>'Summary (6)'!W17</f>
        <v>0</v>
      </c>
      <c r="V8" s="1521"/>
      <c r="W8" s="1521"/>
      <c r="X8" s="1521">
        <f>'Summary (6)'!Z17</f>
        <v>0</v>
      </c>
      <c r="Y8" s="1521"/>
      <c r="Z8" s="1521"/>
      <c r="AA8" s="1521">
        <f>'Summary (6)'!AC17</f>
        <v>0</v>
      </c>
      <c r="AB8" s="1521"/>
      <c r="AC8" s="1521"/>
      <c r="AD8" s="1521">
        <f>'Summary (6)'!AF17</f>
        <v>0</v>
      </c>
      <c r="AE8" s="1521"/>
      <c r="AF8" s="1521"/>
    </row>
    <row r="9" spans="1:35" ht="24.75" customHeight="1">
      <c r="C9" s="1523">
        <f>'Summary (6)'!E18</f>
        <v>0</v>
      </c>
      <c r="D9" s="1524"/>
      <c r="E9" s="1525"/>
      <c r="F9" s="1541">
        <f>'Summary (6)'!H18</f>
        <v>0</v>
      </c>
      <c r="G9" s="1542"/>
      <c r="H9" s="1543"/>
      <c r="I9" s="1544">
        <f>'Summary (6)'!K18</f>
        <v>0</v>
      </c>
      <c r="J9" s="1545"/>
      <c r="K9" s="1546"/>
      <c r="L9" s="1547">
        <f>'Summary (6)'!N18</f>
        <v>0</v>
      </c>
      <c r="M9" s="1548"/>
      <c r="N9" s="1549"/>
      <c r="O9" s="1550">
        <f>'Summary (6)'!Q18</f>
        <v>0</v>
      </c>
      <c r="P9" s="1551"/>
      <c r="Q9" s="1552"/>
      <c r="R9" s="1553">
        <f>'Summary (6)'!T18</f>
        <v>0</v>
      </c>
      <c r="S9" s="1554"/>
      <c r="T9" s="1555"/>
      <c r="U9" s="1538">
        <f>'Summary (6)'!W18</f>
        <v>0</v>
      </c>
      <c r="V9" s="1539"/>
      <c r="W9" s="1540"/>
      <c r="X9" s="1526">
        <f>'Summary (6)'!Z18</f>
        <v>0</v>
      </c>
      <c r="Y9" s="1527"/>
      <c r="Z9" s="1528"/>
      <c r="AA9" s="1529">
        <f>'Summary (6)'!AC18</f>
        <v>0</v>
      </c>
      <c r="AB9" s="1530"/>
      <c r="AC9" s="1531"/>
      <c r="AD9" s="1532">
        <f>'Summary (6)'!AF18</f>
        <v>0</v>
      </c>
      <c r="AE9" s="1533"/>
      <c r="AF9" s="1534"/>
      <c r="AG9" s="1535" t="s">
        <v>249</v>
      </c>
      <c r="AH9" s="1536"/>
      <c r="AI9" s="1537"/>
    </row>
    <row r="10" spans="1:35" s="21" customFormat="1" ht="27" customHeight="1">
      <c r="C10" s="403">
        <f>'Salary Detail (6)'!G11</f>
        <v>0</v>
      </c>
      <c r="D10" s="404">
        <f>'Salary Detail (6)'!H11</f>
        <v>0</v>
      </c>
      <c r="E10" s="405">
        <f>'Salary Detail (6)'!I11</f>
        <v>0</v>
      </c>
      <c r="F10" s="406">
        <f>'Salary Detail (6)'!N11</f>
        <v>0</v>
      </c>
      <c r="G10" s="407">
        <f>'Salary Detail (6)'!O11</f>
        <v>0</v>
      </c>
      <c r="H10" s="408">
        <f>'Salary Detail (6)'!P11</f>
        <v>0</v>
      </c>
      <c r="I10" s="409">
        <f>'Salary Detail (6)'!U11</f>
        <v>0</v>
      </c>
      <c r="J10" s="410">
        <f>'Salary Detail (6)'!V11</f>
        <v>0</v>
      </c>
      <c r="K10" s="411">
        <f>'Salary Detail (6)'!W11</f>
        <v>0</v>
      </c>
      <c r="L10" s="412">
        <f>'Salary Detail (6)'!AB11</f>
        <v>0</v>
      </c>
      <c r="M10" s="413">
        <f>'Salary Detail (6)'!AC11</f>
        <v>0</v>
      </c>
      <c r="N10" s="414">
        <f>'Salary Detail (6)'!AD11</f>
        <v>0</v>
      </c>
      <c r="O10" s="415">
        <f>'Salary Detail (6)'!AI11</f>
        <v>0</v>
      </c>
      <c r="P10" s="416">
        <f>'Salary Detail (6)'!AJ11</f>
        <v>0</v>
      </c>
      <c r="Q10" s="417">
        <f>'Salary Detail (6)'!AK11</f>
        <v>0</v>
      </c>
      <c r="R10" s="418">
        <f>'Salary Detail (6)'!AP11</f>
        <v>0</v>
      </c>
      <c r="S10" s="419">
        <f>'Salary Detail (6)'!AQ11</f>
        <v>0</v>
      </c>
      <c r="T10" s="420">
        <f>'Salary Detail (6)'!AR11</f>
        <v>0</v>
      </c>
      <c r="U10" s="421">
        <f>'Salary Detail (6)'!AW11</f>
        <v>0</v>
      </c>
      <c r="V10" s="422">
        <f>'Salary Detail (6)'!AX11</f>
        <v>0</v>
      </c>
      <c r="W10" s="423">
        <f>'Salary Detail (6)'!AY11</f>
        <v>0</v>
      </c>
      <c r="X10" s="424">
        <f>'Salary Detail (6)'!BD11</f>
        <v>0</v>
      </c>
      <c r="Y10" s="425">
        <f>'Salary Detail (6)'!BE11</f>
        <v>0</v>
      </c>
      <c r="Z10" s="426">
        <f>'Salary Detail (6)'!BF11</f>
        <v>0</v>
      </c>
      <c r="AA10" s="427">
        <f>'Salary Detail (6)'!BK11</f>
        <v>0</v>
      </c>
      <c r="AB10" s="428">
        <f>'Salary Detail (6)'!BL11</f>
        <v>0</v>
      </c>
      <c r="AC10" s="429">
        <f>'Salary Detail (6)'!BM11</f>
        <v>0</v>
      </c>
      <c r="AD10" s="430">
        <f>'Salary Detail (6)'!BR11</f>
        <v>0</v>
      </c>
      <c r="AE10" s="431">
        <f>'Salary Detail (6)'!BS11</f>
        <v>0</v>
      </c>
      <c r="AF10" s="432">
        <f>'Salary Detail (6)'!BT11</f>
        <v>0</v>
      </c>
      <c r="AG10" s="495">
        <f>'Salary Detail (6)'!BU11</f>
        <v>0</v>
      </c>
      <c r="AH10" s="496">
        <f>'Salary Detail (6)'!BV11</f>
        <v>0</v>
      </c>
      <c r="AI10" s="497">
        <f>'Salary Detail (6)'!BW11</f>
        <v>0</v>
      </c>
    </row>
    <row r="11" spans="1:35" s="501" customFormat="1" ht="19.5" customHeight="1">
      <c r="C11" s="646">
        <f>'Salary Detail (6)'!G12</f>
        <v>0</v>
      </c>
      <c r="D11" s="655">
        <f>'Salary Detail (6)'!H12</f>
        <v>0</v>
      </c>
      <c r="E11" s="656">
        <f>'Salary Detail (6)'!I12</f>
        <v>0</v>
      </c>
      <c r="F11" s="649">
        <f>'Salary Detail (6)'!N12</f>
        <v>0</v>
      </c>
      <c r="G11" s="657">
        <f>'Salary Detail (6)'!O12</f>
        <v>0</v>
      </c>
      <c r="H11" s="651">
        <f>'Salary Detail (6)'!P12</f>
        <v>0</v>
      </c>
      <c r="I11" s="658">
        <f>'Salary Detail (6)'!U12</f>
        <v>0</v>
      </c>
      <c r="J11" s="659">
        <f>'Salary Detail (6)'!V12</f>
        <v>0</v>
      </c>
      <c r="K11" s="660">
        <f>'Salary Detail (6)'!W12</f>
        <v>0</v>
      </c>
      <c r="L11" s="622">
        <f>'Salary Detail (6)'!AB12</f>
        <v>0</v>
      </c>
      <c r="M11" s="661">
        <f>'Salary Detail (6)'!AC12</f>
        <v>0</v>
      </c>
      <c r="N11" s="624">
        <f>'Salary Detail (6)'!AD12</f>
        <v>0</v>
      </c>
      <c r="O11" s="625">
        <f>'Salary Detail (6)'!AI12</f>
        <v>0</v>
      </c>
      <c r="P11" s="662">
        <f>'Salary Detail (6)'!AJ12</f>
        <v>0</v>
      </c>
      <c r="Q11" s="627">
        <f>'Salary Detail (6)'!AK12</f>
        <v>0</v>
      </c>
      <c r="R11" s="628">
        <f>'Salary Detail (6)'!AP12</f>
        <v>0</v>
      </c>
      <c r="S11" s="663">
        <f>'Salary Detail (6)'!AQ12</f>
        <v>0</v>
      </c>
      <c r="T11" s="630">
        <f>'Salary Detail (6)'!AR12</f>
        <v>0</v>
      </c>
      <c r="U11" s="631">
        <f>'Salary Detail (6)'!AW12</f>
        <v>0</v>
      </c>
      <c r="V11" s="664">
        <f>'Salary Detail (6)'!AX12</f>
        <v>0</v>
      </c>
      <c r="W11" s="633">
        <f>'Salary Detail (6)'!AY12</f>
        <v>0</v>
      </c>
      <c r="X11" s="634">
        <f>'Salary Detail (6)'!BD12</f>
        <v>0</v>
      </c>
      <c r="Y11" s="665">
        <f>'Salary Detail (6)'!BE12</f>
        <v>0</v>
      </c>
      <c r="Z11" s="636">
        <f>'Salary Detail (6)'!BF12</f>
        <v>0</v>
      </c>
      <c r="AA11" s="637">
        <f>'Salary Detail (6)'!BK12</f>
        <v>0</v>
      </c>
      <c r="AB11" s="666">
        <f>'Salary Detail (6)'!BL12</f>
        <v>0</v>
      </c>
      <c r="AC11" s="639">
        <f>'Salary Detail (6)'!BM12</f>
        <v>0</v>
      </c>
      <c r="AD11" s="640">
        <f>'Salary Detail (6)'!BR12</f>
        <v>0</v>
      </c>
      <c r="AE11" s="667">
        <f>'Salary Detail (6)'!BS12</f>
        <v>0</v>
      </c>
      <c r="AF11" s="642">
        <f>'Salary Detail (6)'!BT12</f>
        <v>0</v>
      </c>
      <c r="AG11" s="1578" t="e">
        <f>'Salary Detail (6)'!BU12</f>
        <v>#REF!</v>
      </c>
      <c r="AH11" s="1580">
        <f>'Salary Detail (6)'!AH53</f>
        <v>0</v>
      </c>
      <c r="AI11" s="1574">
        <f>'Salary Detail (6)'!BW12</f>
        <v>0</v>
      </c>
    </row>
    <row r="12" spans="1:35" s="501" customFormat="1" ht="19.5" customHeight="1">
      <c r="C12" s="646" t="e">
        <f>'Salary Detail (6)'!G13</f>
        <v>#REF!</v>
      </c>
      <c r="D12" s="647">
        <f>'Salary Detail (6)'!H13</f>
        <v>0</v>
      </c>
      <c r="E12" s="648">
        <f>'Salary Detail (6)'!I13</f>
        <v>0</v>
      </c>
      <c r="F12" s="649" t="e">
        <f>'Salary Detail (6)'!N13</f>
        <v>#REF!</v>
      </c>
      <c r="G12" s="650">
        <f>'Salary Detail (6)'!O13</f>
        <v>0</v>
      </c>
      <c r="H12" s="651">
        <f>'Salary Detail (6)'!P13</f>
        <v>0</v>
      </c>
      <c r="I12" s="652" t="e">
        <f>'Salary Detail (6)'!U13</f>
        <v>#REF!</v>
      </c>
      <c r="J12" s="653">
        <f>'Salary Detail (6)'!V13</f>
        <v>0</v>
      </c>
      <c r="K12" s="654">
        <f>'Salary Detail (6)'!W13</f>
        <v>0</v>
      </c>
      <c r="L12" s="622" t="e">
        <f>'Salary Detail (6)'!AB13</f>
        <v>#REF!</v>
      </c>
      <c r="M12" s="623">
        <f>'Salary Detail (6)'!AC13</f>
        <v>0</v>
      </c>
      <c r="N12" s="624">
        <f>'Salary Detail (6)'!AD13</f>
        <v>0</v>
      </c>
      <c r="O12" s="625" t="e">
        <f>'Salary Detail (6)'!AI13</f>
        <v>#REF!</v>
      </c>
      <c r="P12" s="626">
        <f>'Salary Detail (6)'!AJ13</f>
        <v>0</v>
      </c>
      <c r="Q12" s="627">
        <f>'Salary Detail (6)'!AK13</f>
        <v>0</v>
      </c>
      <c r="R12" s="628" t="e">
        <f>'Salary Detail (6)'!AP13</f>
        <v>#REF!</v>
      </c>
      <c r="S12" s="629">
        <f>'Salary Detail (6)'!AQ13</f>
        <v>0</v>
      </c>
      <c r="T12" s="630">
        <f>'Salary Detail (6)'!AR13</f>
        <v>0</v>
      </c>
      <c r="U12" s="631" t="e">
        <f>'Salary Detail (6)'!AW13</f>
        <v>#REF!</v>
      </c>
      <c r="V12" s="632">
        <f>'Salary Detail (6)'!AX13</f>
        <v>0</v>
      </c>
      <c r="W12" s="633">
        <f>'Salary Detail (6)'!AY13</f>
        <v>0</v>
      </c>
      <c r="X12" s="634" t="e">
        <f>'Salary Detail (6)'!BD13</f>
        <v>#REF!</v>
      </c>
      <c r="Y12" s="635">
        <f>'Salary Detail (6)'!BE13</f>
        <v>0</v>
      </c>
      <c r="Z12" s="636">
        <f>'Salary Detail (6)'!BF13</f>
        <v>0</v>
      </c>
      <c r="AA12" s="637" t="e">
        <f>'Salary Detail (6)'!BK13</f>
        <v>#REF!</v>
      </c>
      <c r="AB12" s="638">
        <f>'Salary Detail (6)'!BL13</f>
        <v>0</v>
      </c>
      <c r="AC12" s="639">
        <f>'Salary Detail (6)'!BM13</f>
        <v>0</v>
      </c>
      <c r="AD12" s="640" t="e">
        <f>'Salary Detail (6)'!BR13</f>
        <v>#REF!</v>
      </c>
      <c r="AE12" s="641">
        <f>'Salary Detail (6)'!BS13</f>
        <v>0</v>
      </c>
      <c r="AF12" s="642">
        <f>'Salary Detail (6)'!BT13</f>
        <v>0</v>
      </c>
      <c r="AG12" s="1579"/>
      <c r="AH12" s="1581"/>
      <c r="AI12" s="1575"/>
    </row>
    <row r="13" spans="1:35" s="501" customFormat="1" ht="30.75" customHeight="1">
      <c r="A13" s="611" t="s">
        <v>293</v>
      </c>
      <c r="B13" s="612"/>
      <c r="C13" s="613" t="s">
        <v>294</v>
      </c>
      <c r="D13" s="614" t="s">
        <v>285</v>
      </c>
      <c r="E13" s="615" t="s">
        <v>294</v>
      </c>
      <c r="F13" s="616" t="s">
        <v>294</v>
      </c>
      <c r="G13" s="617" t="s">
        <v>285</v>
      </c>
      <c r="H13" s="618" t="s">
        <v>294</v>
      </c>
      <c r="I13" s="619" t="s">
        <v>294</v>
      </c>
      <c r="J13" s="620" t="s">
        <v>285</v>
      </c>
      <c r="K13" s="621" t="s">
        <v>294</v>
      </c>
      <c r="L13" s="622" t="s">
        <v>294</v>
      </c>
      <c r="M13" s="623" t="s">
        <v>285</v>
      </c>
      <c r="N13" s="624" t="s">
        <v>294</v>
      </c>
      <c r="O13" s="625" t="s">
        <v>294</v>
      </c>
      <c r="P13" s="626" t="s">
        <v>285</v>
      </c>
      <c r="Q13" s="627" t="s">
        <v>294</v>
      </c>
      <c r="R13" s="628" t="s">
        <v>294</v>
      </c>
      <c r="S13" s="629" t="s">
        <v>285</v>
      </c>
      <c r="T13" s="630" t="s">
        <v>294</v>
      </c>
      <c r="U13" s="631" t="s">
        <v>294</v>
      </c>
      <c r="V13" s="632" t="s">
        <v>285</v>
      </c>
      <c r="W13" s="633" t="s">
        <v>294</v>
      </c>
      <c r="X13" s="634" t="s">
        <v>294</v>
      </c>
      <c r="Y13" s="635" t="s">
        <v>285</v>
      </c>
      <c r="Z13" s="636" t="s">
        <v>294</v>
      </c>
      <c r="AA13" s="637" t="s">
        <v>294</v>
      </c>
      <c r="AB13" s="638" t="s">
        <v>285</v>
      </c>
      <c r="AC13" s="639" t="s">
        <v>294</v>
      </c>
      <c r="AD13" s="640" t="s">
        <v>294</v>
      </c>
      <c r="AE13" s="641" t="s">
        <v>285</v>
      </c>
      <c r="AF13" s="642" t="s">
        <v>294</v>
      </c>
      <c r="AG13" s="643" t="s">
        <v>294</v>
      </c>
      <c r="AH13" s="644" t="s">
        <v>285</v>
      </c>
      <c r="AI13" s="645" t="s">
        <v>294</v>
      </c>
    </row>
    <row r="14" spans="1:35" s="290" customFormat="1" ht="17.25" customHeight="1">
      <c r="A14" s="1255" t="s">
        <v>295</v>
      </c>
      <c r="B14" s="1505"/>
      <c r="C14" s="291"/>
      <c r="D14" s="301">
        <f>E14-C14</f>
        <v>0</v>
      </c>
      <c r="E14" s="292"/>
      <c r="F14" s="291"/>
      <c r="G14" s="301">
        <f>H14-F14</f>
        <v>0</v>
      </c>
      <c r="H14" s="292"/>
      <c r="I14" s="291"/>
      <c r="J14" s="301">
        <f>K14-I14</f>
        <v>0</v>
      </c>
      <c r="K14" s="292"/>
      <c r="L14" s="291"/>
      <c r="M14" s="301">
        <f>N14-L14</f>
        <v>0</v>
      </c>
      <c r="N14" s="292"/>
      <c r="O14" s="291"/>
      <c r="P14" s="301">
        <f>Q14-O14</f>
        <v>0</v>
      </c>
      <c r="Q14" s="292"/>
      <c r="R14" s="291"/>
      <c r="S14" s="301">
        <f>T14-R14</f>
        <v>0</v>
      </c>
      <c r="T14" s="292"/>
      <c r="U14" s="291"/>
      <c r="V14" s="301">
        <f>W14-U14</f>
        <v>0</v>
      </c>
      <c r="W14" s="292"/>
      <c r="X14" s="291"/>
      <c r="Y14" s="301">
        <f>Z14-X14</f>
        <v>0</v>
      </c>
      <c r="Z14" s="292"/>
      <c r="AA14" s="291"/>
      <c r="AB14" s="301">
        <f>AC14-AA14</f>
        <v>0</v>
      </c>
      <c r="AC14" s="292"/>
      <c r="AD14" s="291"/>
      <c r="AE14" s="301">
        <f>AF14-AD14</f>
        <v>0</v>
      </c>
      <c r="AF14" s="292"/>
      <c r="AG14" s="308">
        <f>SUM(C14,F14,I14,L14,O14,R14,U14,X14,AA14,AD14)</f>
        <v>0</v>
      </c>
      <c r="AH14" s="309">
        <f>SUM(D14,G14,J14,M14,P14,S14,V14,Y14,AB14,AE14)</f>
        <v>0</v>
      </c>
      <c r="AI14" s="442">
        <f>SUM(E14,H14,K14,N14,Q14,T14,W14,Z14,AC14,AF14)</f>
        <v>0</v>
      </c>
    </row>
    <row r="15" spans="1:35" s="290" customFormat="1" ht="17.25" customHeight="1">
      <c r="A15" s="1255" t="s">
        <v>296</v>
      </c>
      <c r="B15" s="1505"/>
      <c r="C15" s="304"/>
      <c r="D15" s="301">
        <f t="shared" ref="D15:D66" si="0">E15-C15</f>
        <v>0</v>
      </c>
      <c r="E15" s="305"/>
      <c r="F15" s="291"/>
      <c r="G15" s="301">
        <f t="shared" ref="G15:G66" si="1">H15-F15</f>
        <v>0</v>
      </c>
      <c r="H15" s="292"/>
      <c r="I15" s="291"/>
      <c r="J15" s="301">
        <f t="shared" ref="J15:J66" si="2">K15-I15</f>
        <v>0</v>
      </c>
      <c r="K15" s="292"/>
      <c r="L15" s="291"/>
      <c r="M15" s="301">
        <f t="shared" ref="M15:M66" si="3">N15-L15</f>
        <v>0</v>
      </c>
      <c r="N15" s="292"/>
      <c r="O15" s="291"/>
      <c r="P15" s="301">
        <f t="shared" ref="P15:P66" si="4">Q15-O15</f>
        <v>0</v>
      </c>
      <c r="Q15" s="292"/>
      <c r="R15" s="291"/>
      <c r="S15" s="301">
        <f t="shared" ref="S15:S66" si="5">T15-R15</f>
        <v>0</v>
      </c>
      <c r="T15" s="292"/>
      <c r="U15" s="291"/>
      <c r="V15" s="301">
        <f t="shared" ref="V15:V66" si="6">W15-U15</f>
        <v>0</v>
      </c>
      <c r="W15" s="292"/>
      <c r="X15" s="291"/>
      <c r="Y15" s="301">
        <f t="shared" ref="Y15:Y66" si="7">Z15-X15</f>
        <v>0</v>
      </c>
      <c r="Z15" s="292"/>
      <c r="AA15" s="291"/>
      <c r="AB15" s="301">
        <f t="shared" ref="AB15:AB66" si="8">AC15-AA15</f>
        <v>0</v>
      </c>
      <c r="AC15" s="292"/>
      <c r="AD15" s="291"/>
      <c r="AE15" s="301">
        <f t="shared" ref="AE15:AE66" si="9">AF15-AD15</f>
        <v>0</v>
      </c>
      <c r="AF15" s="292"/>
      <c r="AG15" s="308">
        <f t="shared" ref="AG15:AI30" si="10">SUM(C15,F15,I15,L15,O15,R15,U15,X15,AA15,AD15)</f>
        <v>0</v>
      </c>
      <c r="AH15" s="309">
        <f t="shared" si="10"/>
        <v>0</v>
      </c>
      <c r="AI15" s="442">
        <f t="shared" si="10"/>
        <v>0</v>
      </c>
    </row>
    <row r="16" spans="1:35" s="290" customFormat="1" ht="17.25" customHeight="1">
      <c r="A16" s="1255" t="s">
        <v>297</v>
      </c>
      <c r="B16" s="1505"/>
      <c r="C16" s="304"/>
      <c r="D16" s="301">
        <f t="shared" si="0"/>
        <v>0</v>
      </c>
      <c r="E16" s="292"/>
      <c r="F16" s="291"/>
      <c r="G16" s="301">
        <f t="shared" si="1"/>
        <v>0</v>
      </c>
      <c r="H16" s="292"/>
      <c r="I16" s="291"/>
      <c r="J16" s="301">
        <f t="shared" si="2"/>
        <v>0</v>
      </c>
      <c r="K16" s="292"/>
      <c r="L16" s="291"/>
      <c r="M16" s="301">
        <f t="shared" si="3"/>
        <v>0</v>
      </c>
      <c r="N16" s="292"/>
      <c r="O16" s="291"/>
      <c r="P16" s="301">
        <f t="shared" si="4"/>
        <v>0</v>
      </c>
      <c r="Q16" s="292"/>
      <c r="R16" s="291"/>
      <c r="S16" s="301">
        <f t="shared" si="5"/>
        <v>0</v>
      </c>
      <c r="T16" s="292"/>
      <c r="U16" s="291"/>
      <c r="V16" s="301">
        <f t="shared" si="6"/>
        <v>0</v>
      </c>
      <c r="W16" s="292"/>
      <c r="X16" s="291"/>
      <c r="Y16" s="301">
        <f t="shared" si="7"/>
        <v>0</v>
      </c>
      <c r="Z16" s="292"/>
      <c r="AA16" s="291"/>
      <c r="AB16" s="301">
        <f t="shared" si="8"/>
        <v>0</v>
      </c>
      <c r="AC16" s="292"/>
      <c r="AD16" s="291"/>
      <c r="AE16" s="301">
        <f t="shared" si="9"/>
        <v>0</v>
      </c>
      <c r="AF16" s="292"/>
      <c r="AG16" s="308">
        <f t="shared" si="10"/>
        <v>0</v>
      </c>
      <c r="AH16" s="309">
        <f t="shared" si="10"/>
        <v>0</v>
      </c>
      <c r="AI16" s="442">
        <f t="shared" si="10"/>
        <v>0</v>
      </c>
    </row>
    <row r="17" spans="1:38" s="290" customFormat="1" ht="17.25" customHeight="1">
      <c r="A17" s="1255" t="s">
        <v>298</v>
      </c>
      <c r="B17" s="1505"/>
      <c r="C17" s="291"/>
      <c r="D17" s="301">
        <f t="shared" si="0"/>
        <v>0</v>
      </c>
      <c r="E17" s="292"/>
      <c r="F17" s="291"/>
      <c r="G17" s="301">
        <f t="shared" si="1"/>
        <v>0</v>
      </c>
      <c r="H17" s="292"/>
      <c r="I17" s="291"/>
      <c r="J17" s="301">
        <f t="shared" si="2"/>
        <v>0</v>
      </c>
      <c r="K17" s="292"/>
      <c r="L17" s="291"/>
      <c r="M17" s="301">
        <f t="shared" si="3"/>
        <v>0</v>
      </c>
      <c r="N17" s="292"/>
      <c r="O17" s="291"/>
      <c r="P17" s="301">
        <f t="shared" si="4"/>
        <v>0</v>
      </c>
      <c r="Q17" s="292"/>
      <c r="R17" s="291"/>
      <c r="S17" s="301">
        <f t="shared" si="5"/>
        <v>0</v>
      </c>
      <c r="T17" s="292"/>
      <c r="U17" s="291"/>
      <c r="V17" s="301">
        <f t="shared" si="6"/>
        <v>0</v>
      </c>
      <c r="W17" s="292"/>
      <c r="X17" s="291"/>
      <c r="Y17" s="301">
        <f t="shared" si="7"/>
        <v>0</v>
      </c>
      <c r="Z17" s="292"/>
      <c r="AA17" s="291"/>
      <c r="AB17" s="301">
        <f t="shared" si="8"/>
        <v>0</v>
      </c>
      <c r="AC17" s="292"/>
      <c r="AD17" s="291"/>
      <c r="AE17" s="301">
        <f t="shared" si="9"/>
        <v>0</v>
      </c>
      <c r="AF17" s="292"/>
      <c r="AG17" s="308">
        <f t="shared" si="10"/>
        <v>0</v>
      </c>
      <c r="AH17" s="309">
        <f t="shared" si="10"/>
        <v>0</v>
      </c>
      <c r="AI17" s="442">
        <f t="shared" si="10"/>
        <v>0</v>
      </c>
    </row>
    <row r="18" spans="1:38" s="290" customFormat="1" ht="17.25" customHeight="1">
      <c r="A18" s="1255" t="s">
        <v>299</v>
      </c>
      <c r="B18" s="1505"/>
      <c r="C18" s="291"/>
      <c r="D18" s="301">
        <f t="shared" si="0"/>
        <v>0</v>
      </c>
      <c r="E18" s="292"/>
      <c r="F18" s="291"/>
      <c r="G18" s="301">
        <f t="shared" si="1"/>
        <v>0</v>
      </c>
      <c r="H18" s="292"/>
      <c r="I18" s="291"/>
      <c r="J18" s="301">
        <f t="shared" si="2"/>
        <v>0</v>
      </c>
      <c r="K18" s="292"/>
      <c r="L18" s="291"/>
      <c r="M18" s="301">
        <f t="shared" si="3"/>
        <v>0</v>
      </c>
      <c r="N18" s="292"/>
      <c r="O18" s="291"/>
      <c r="P18" s="301">
        <f t="shared" si="4"/>
        <v>0</v>
      </c>
      <c r="Q18" s="292"/>
      <c r="R18" s="291"/>
      <c r="S18" s="301">
        <f t="shared" si="5"/>
        <v>0</v>
      </c>
      <c r="T18" s="292"/>
      <c r="U18" s="291"/>
      <c r="V18" s="301">
        <f t="shared" si="6"/>
        <v>0</v>
      </c>
      <c r="W18" s="292"/>
      <c r="X18" s="291"/>
      <c r="Y18" s="301">
        <f t="shared" si="7"/>
        <v>0</v>
      </c>
      <c r="Z18" s="292"/>
      <c r="AA18" s="291"/>
      <c r="AB18" s="301">
        <f t="shared" si="8"/>
        <v>0</v>
      </c>
      <c r="AC18" s="292"/>
      <c r="AD18" s="291"/>
      <c r="AE18" s="301">
        <f t="shared" si="9"/>
        <v>0</v>
      </c>
      <c r="AF18" s="292"/>
      <c r="AG18" s="308">
        <f t="shared" si="10"/>
        <v>0</v>
      </c>
      <c r="AH18" s="309">
        <f t="shared" si="10"/>
        <v>0</v>
      </c>
      <c r="AI18" s="442">
        <f t="shared" si="10"/>
        <v>0</v>
      </c>
    </row>
    <row r="19" spans="1:38" s="290" customFormat="1" ht="17.25" customHeight="1">
      <c r="A19" s="1255" t="s">
        <v>300</v>
      </c>
      <c r="B19" s="1505"/>
      <c r="C19" s="291"/>
      <c r="D19" s="301">
        <f t="shared" si="0"/>
        <v>0</v>
      </c>
      <c r="E19" s="292"/>
      <c r="F19" s="304"/>
      <c r="G19" s="301">
        <f t="shared" si="1"/>
        <v>0</v>
      </c>
      <c r="H19" s="305"/>
      <c r="I19" s="304"/>
      <c r="J19" s="301">
        <f t="shared" si="2"/>
        <v>0</v>
      </c>
      <c r="K19" s="305"/>
      <c r="L19" s="304"/>
      <c r="M19" s="301">
        <f t="shared" si="3"/>
        <v>0</v>
      </c>
      <c r="N19" s="305"/>
      <c r="O19" s="304"/>
      <c r="P19" s="301">
        <f t="shared" si="4"/>
        <v>0</v>
      </c>
      <c r="Q19" s="305"/>
      <c r="R19" s="304"/>
      <c r="S19" s="301">
        <f t="shared" si="5"/>
        <v>0</v>
      </c>
      <c r="T19" s="305"/>
      <c r="U19" s="304"/>
      <c r="V19" s="301">
        <f t="shared" si="6"/>
        <v>0</v>
      </c>
      <c r="W19" s="305"/>
      <c r="X19" s="304"/>
      <c r="Y19" s="301">
        <f t="shared" si="7"/>
        <v>0</v>
      </c>
      <c r="Z19" s="305"/>
      <c r="AA19" s="304"/>
      <c r="AB19" s="301">
        <f t="shared" si="8"/>
        <v>0</v>
      </c>
      <c r="AC19" s="305"/>
      <c r="AD19" s="304"/>
      <c r="AE19" s="301">
        <f t="shared" si="9"/>
        <v>0</v>
      </c>
      <c r="AF19" s="305"/>
      <c r="AG19" s="308">
        <f t="shared" si="10"/>
        <v>0</v>
      </c>
      <c r="AH19" s="309">
        <f t="shared" si="10"/>
        <v>0</v>
      </c>
      <c r="AI19" s="442">
        <f t="shared" si="10"/>
        <v>0</v>
      </c>
      <c r="AJ19"/>
      <c r="AK19"/>
      <c r="AL19" s="13"/>
    </row>
    <row r="20" spans="1:38" s="290" customFormat="1" ht="17.25" customHeight="1">
      <c r="A20" s="1255" t="s">
        <v>301</v>
      </c>
      <c r="B20" s="1505"/>
      <c r="C20" s="291"/>
      <c r="D20" s="301">
        <f t="shared" si="0"/>
        <v>0</v>
      </c>
      <c r="E20" s="292"/>
      <c r="F20" s="304"/>
      <c r="G20" s="301">
        <f t="shared" si="1"/>
        <v>0</v>
      </c>
      <c r="H20" s="305"/>
      <c r="I20" s="304"/>
      <c r="J20" s="301">
        <f t="shared" si="2"/>
        <v>0</v>
      </c>
      <c r="K20" s="305"/>
      <c r="L20" s="304"/>
      <c r="M20" s="301">
        <f t="shared" si="3"/>
        <v>0</v>
      </c>
      <c r="N20" s="305"/>
      <c r="O20" s="304"/>
      <c r="P20" s="301">
        <f t="shared" si="4"/>
        <v>0</v>
      </c>
      <c r="Q20" s="305"/>
      <c r="R20" s="304"/>
      <c r="S20" s="301">
        <f t="shared" si="5"/>
        <v>0</v>
      </c>
      <c r="T20" s="305"/>
      <c r="U20" s="304"/>
      <c r="V20" s="301">
        <f t="shared" si="6"/>
        <v>0</v>
      </c>
      <c r="W20" s="305"/>
      <c r="X20" s="304"/>
      <c r="Y20" s="301">
        <f t="shared" si="7"/>
        <v>0</v>
      </c>
      <c r="Z20" s="305"/>
      <c r="AA20" s="304"/>
      <c r="AB20" s="301">
        <f t="shared" si="8"/>
        <v>0</v>
      </c>
      <c r="AC20" s="305"/>
      <c r="AD20" s="304"/>
      <c r="AE20" s="301">
        <f t="shared" si="9"/>
        <v>0</v>
      </c>
      <c r="AF20" s="305"/>
      <c r="AG20" s="308">
        <f t="shared" si="10"/>
        <v>0</v>
      </c>
      <c r="AH20" s="309">
        <f t="shared" si="10"/>
        <v>0</v>
      </c>
      <c r="AI20" s="442">
        <f t="shared" si="10"/>
        <v>0</v>
      </c>
      <c r="AJ20"/>
      <c r="AK20"/>
      <c r="AL20"/>
    </row>
    <row r="21" spans="1:38" s="290" customFormat="1" ht="17.25" customHeight="1">
      <c r="A21" s="1255" t="s">
        <v>302</v>
      </c>
      <c r="B21" s="1505"/>
      <c r="C21" s="291"/>
      <c r="D21" s="301">
        <f t="shared" si="0"/>
        <v>0</v>
      </c>
      <c r="E21" s="292"/>
      <c r="F21" s="304"/>
      <c r="G21" s="301">
        <f t="shared" si="1"/>
        <v>0</v>
      </c>
      <c r="H21" s="292"/>
      <c r="I21" s="304"/>
      <c r="J21" s="301">
        <f t="shared" si="2"/>
        <v>0</v>
      </c>
      <c r="K21" s="305"/>
      <c r="L21" s="304"/>
      <c r="M21" s="301">
        <f t="shared" si="3"/>
        <v>0</v>
      </c>
      <c r="N21" s="305"/>
      <c r="O21" s="304"/>
      <c r="P21" s="301">
        <f t="shared" si="4"/>
        <v>0</v>
      </c>
      <c r="Q21" s="305"/>
      <c r="R21" s="304"/>
      <c r="S21" s="301">
        <f t="shared" si="5"/>
        <v>0</v>
      </c>
      <c r="T21" s="305"/>
      <c r="U21" s="304"/>
      <c r="V21" s="301">
        <f t="shared" si="6"/>
        <v>0</v>
      </c>
      <c r="W21" s="305"/>
      <c r="X21" s="304"/>
      <c r="Y21" s="301">
        <f t="shared" si="7"/>
        <v>0</v>
      </c>
      <c r="Z21" s="305"/>
      <c r="AA21" s="304"/>
      <c r="AB21" s="301">
        <f t="shared" si="8"/>
        <v>0</v>
      </c>
      <c r="AC21" s="305"/>
      <c r="AD21" s="304"/>
      <c r="AE21" s="301">
        <f t="shared" si="9"/>
        <v>0</v>
      </c>
      <c r="AF21" s="305"/>
      <c r="AG21" s="308">
        <f t="shared" si="10"/>
        <v>0</v>
      </c>
      <c r="AH21" s="309">
        <f t="shared" si="10"/>
        <v>0</v>
      </c>
      <c r="AI21" s="442">
        <f t="shared" si="10"/>
        <v>0</v>
      </c>
      <c r="AJ21"/>
      <c r="AK21"/>
      <c r="AL21"/>
    </row>
    <row r="22" spans="1:38" s="290" customFormat="1" ht="17.25" customHeight="1">
      <c r="A22" s="1255" t="s">
        <v>303</v>
      </c>
      <c r="B22" s="1505"/>
      <c r="C22" s="291"/>
      <c r="D22" s="301">
        <f t="shared" si="0"/>
        <v>0</v>
      </c>
      <c r="E22" s="292"/>
      <c r="F22" s="291"/>
      <c r="G22" s="301">
        <f t="shared" si="1"/>
        <v>0</v>
      </c>
      <c r="H22" s="292"/>
      <c r="I22" s="291"/>
      <c r="J22" s="301">
        <f t="shared" si="2"/>
        <v>0</v>
      </c>
      <c r="K22" s="292"/>
      <c r="L22" s="291"/>
      <c r="M22" s="301">
        <f t="shared" si="3"/>
        <v>0</v>
      </c>
      <c r="N22" s="292"/>
      <c r="O22" s="291"/>
      <c r="P22" s="301">
        <f t="shared" si="4"/>
        <v>0</v>
      </c>
      <c r="Q22" s="292"/>
      <c r="R22" s="291"/>
      <c r="S22" s="301">
        <f t="shared" si="5"/>
        <v>0</v>
      </c>
      <c r="T22" s="292"/>
      <c r="U22" s="291"/>
      <c r="V22" s="301">
        <f t="shared" si="6"/>
        <v>0</v>
      </c>
      <c r="W22" s="292"/>
      <c r="X22" s="291"/>
      <c r="Y22" s="301">
        <f t="shared" si="7"/>
        <v>0</v>
      </c>
      <c r="Z22" s="292"/>
      <c r="AA22" s="291"/>
      <c r="AB22" s="301">
        <f t="shared" si="8"/>
        <v>0</v>
      </c>
      <c r="AC22" s="292"/>
      <c r="AD22" s="291"/>
      <c r="AE22" s="301">
        <f t="shared" si="9"/>
        <v>0</v>
      </c>
      <c r="AF22" s="292"/>
      <c r="AG22" s="308">
        <f t="shared" si="10"/>
        <v>0</v>
      </c>
      <c r="AH22" s="309">
        <f t="shared" si="10"/>
        <v>0</v>
      </c>
      <c r="AI22" s="442">
        <f t="shared" si="10"/>
        <v>0</v>
      </c>
    </row>
    <row r="23" spans="1:38" s="290" customFormat="1" ht="17.25" customHeight="1">
      <c r="A23" s="1261"/>
      <c r="B23" s="1506"/>
      <c r="C23" s="291"/>
      <c r="D23" s="301">
        <f t="shared" si="0"/>
        <v>0</v>
      </c>
      <c r="E23" s="292"/>
      <c r="F23" s="304"/>
      <c r="G23" s="301">
        <f t="shared" si="1"/>
        <v>0</v>
      </c>
      <c r="H23" s="305"/>
      <c r="I23" s="304"/>
      <c r="J23" s="301">
        <f t="shared" si="2"/>
        <v>0</v>
      </c>
      <c r="K23" s="305"/>
      <c r="L23" s="304"/>
      <c r="M23" s="301">
        <f t="shared" si="3"/>
        <v>0</v>
      </c>
      <c r="N23" s="305"/>
      <c r="O23" s="304"/>
      <c r="P23" s="301">
        <f t="shared" si="4"/>
        <v>0</v>
      </c>
      <c r="Q23" s="305"/>
      <c r="R23" s="304"/>
      <c r="S23" s="301">
        <f t="shared" si="5"/>
        <v>0</v>
      </c>
      <c r="T23" s="305"/>
      <c r="U23" s="304"/>
      <c r="V23" s="301">
        <f t="shared" si="6"/>
        <v>0</v>
      </c>
      <c r="W23" s="305"/>
      <c r="X23" s="304"/>
      <c r="Y23" s="301">
        <f t="shared" si="7"/>
        <v>0</v>
      </c>
      <c r="Z23" s="305"/>
      <c r="AA23" s="304"/>
      <c r="AB23" s="301">
        <f t="shared" si="8"/>
        <v>0</v>
      </c>
      <c r="AC23" s="305"/>
      <c r="AD23" s="304"/>
      <c r="AE23" s="301">
        <f t="shared" si="9"/>
        <v>0</v>
      </c>
      <c r="AF23" s="305"/>
      <c r="AG23" s="308">
        <f t="shared" si="10"/>
        <v>0</v>
      </c>
      <c r="AH23" s="309">
        <f t="shared" si="10"/>
        <v>0</v>
      </c>
      <c r="AI23" s="442">
        <f t="shared" si="10"/>
        <v>0</v>
      </c>
      <c r="AJ23"/>
      <c r="AK23"/>
      <c r="AL23"/>
    </row>
    <row r="24" spans="1:38" s="290" customFormat="1" ht="17.25" customHeight="1">
      <c r="A24" s="1261"/>
      <c r="B24" s="1506"/>
      <c r="C24" s="291"/>
      <c r="D24" s="301">
        <f t="shared" si="0"/>
        <v>0</v>
      </c>
      <c r="E24" s="292"/>
      <c r="F24" s="304"/>
      <c r="G24" s="301">
        <f t="shared" si="1"/>
        <v>0</v>
      </c>
      <c r="H24" s="305"/>
      <c r="I24" s="304"/>
      <c r="J24" s="301">
        <f t="shared" si="2"/>
        <v>0</v>
      </c>
      <c r="K24" s="305"/>
      <c r="L24" s="304"/>
      <c r="M24" s="301">
        <f t="shared" si="3"/>
        <v>0</v>
      </c>
      <c r="N24" s="305"/>
      <c r="O24" s="304"/>
      <c r="P24" s="301">
        <f t="shared" si="4"/>
        <v>0</v>
      </c>
      <c r="Q24" s="305"/>
      <c r="R24" s="304"/>
      <c r="S24" s="301">
        <f t="shared" si="5"/>
        <v>0</v>
      </c>
      <c r="T24" s="305"/>
      <c r="U24" s="304"/>
      <c r="V24" s="301">
        <f t="shared" si="6"/>
        <v>0</v>
      </c>
      <c r="W24" s="305"/>
      <c r="X24" s="304"/>
      <c r="Y24" s="301">
        <f t="shared" si="7"/>
        <v>0</v>
      </c>
      <c r="Z24" s="305"/>
      <c r="AA24" s="304"/>
      <c r="AB24" s="301">
        <f t="shared" si="8"/>
        <v>0</v>
      </c>
      <c r="AC24" s="305"/>
      <c r="AD24" s="304"/>
      <c r="AE24" s="301">
        <f t="shared" si="9"/>
        <v>0</v>
      </c>
      <c r="AF24" s="305"/>
      <c r="AG24" s="308">
        <f t="shared" si="10"/>
        <v>0</v>
      </c>
      <c r="AH24" s="309">
        <f t="shared" si="10"/>
        <v>0</v>
      </c>
      <c r="AI24" s="442">
        <f t="shared" si="10"/>
        <v>0</v>
      </c>
      <c r="AJ24"/>
      <c r="AK24"/>
      <c r="AL24"/>
    </row>
    <row r="25" spans="1:38" s="290" customFormat="1" ht="17.25" customHeight="1">
      <c r="C25" s="291"/>
      <c r="D25" s="301">
        <f t="shared" si="0"/>
        <v>0</v>
      </c>
      <c r="E25" s="292"/>
      <c r="F25" s="304"/>
      <c r="G25" s="301">
        <f t="shared" si="1"/>
        <v>0</v>
      </c>
      <c r="H25" s="305"/>
      <c r="I25" s="304"/>
      <c r="J25" s="301">
        <f t="shared" si="2"/>
        <v>0</v>
      </c>
      <c r="K25" s="305"/>
      <c r="L25" s="304"/>
      <c r="M25" s="301">
        <f t="shared" si="3"/>
        <v>0</v>
      </c>
      <c r="N25" s="305"/>
      <c r="O25" s="304"/>
      <c r="P25" s="301">
        <f t="shared" si="4"/>
        <v>0</v>
      </c>
      <c r="Q25" s="305"/>
      <c r="R25" s="304"/>
      <c r="S25" s="301">
        <f t="shared" si="5"/>
        <v>0</v>
      </c>
      <c r="T25" s="305"/>
      <c r="U25" s="304"/>
      <c r="V25" s="301">
        <f t="shared" si="6"/>
        <v>0</v>
      </c>
      <c r="W25" s="305"/>
      <c r="X25" s="304"/>
      <c r="Y25" s="301">
        <f t="shared" si="7"/>
        <v>0</v>
      </c>
      <c r="Z25" s="305"/>
      <c r="AA25" s="304"/>
      <c r="AB25" s="301">
        <f t="shared" si="8"/>
        <v>0</v>
      </c>
      <c r="AC25" s="305"/>
      <c r="AD25" s="304"/>
      <c r="AE25" s="301">
        <f t="shared" si="9"/>
        <v>0</v>
      </c>
      <c r="AF25" s="305"/>
      <c r="AG25" s="308">
        <f t="shared" si="10"/>
        <v>0</v>
      </c>
      <c r="AH25" s="309">
        <f t="shared" si="10"/>
        <v>0</v>
      </c>
      <c r="AI25" s="442">
        <f t="shared" si="10"/>
        <v>0</v>
      </c>
      <c r="AJ25"/>
      <c r="AK25"/>
      <c r="AL25"/>
    </row>
    <row r="26" spans="1:38" s="290" customFormat="1" ht="17.25" customHeight="1">
      <c r="A26" s="1261"/>
      <c r="B26" s="1506"/>
      <c r="C26" s="291"/>
      <c r="D26" s="301">
        <f t="shared" si="0"/>
        <v>0</v>
      </c>
      <c r="E26" s="292"/>
      <c r="F26" s="291"/>
      <c r="G26" s="301">
        <f t="shared" si="1"/>
        <v>0</v>
      </c>
      <c r="H26" s="292"/>
      <c r="I26" s="291"/>
      <c r="J26" s="301">
        <f t="shared" si="2"/>
        <v>0</v>
      </c>
      <c r="K26" s="292"/>
      <c r="L26" s="291"/>
      <c r="M26" s="301">
        <f t="shared" si="3"/>
        <v>0</v>
      </c>
      <c r="N26" s="292"/>
      <c r="O26" s="291"/>
      <c r="P26" s="301">
        <f t="shared" si="4"/>
        <v>0</v>
      </c>
      <c r="Q26" s="292"/>
      <c r="R26" s="291"/>
      <c r="S26" s="301">
        <f t="shared" si="5"/>
        <v>0</v>
      </c>
      <c r="T26" s="292"/>
      <c r="U26" s="291"/>
      <c r="V26" s="301">
        <f t="shared" si="6"/>
        <v>0</v>
      </c>
      <c r="W26" s="292"/>
      <c r="X26" s="291"/>
      <c r="Y26" s="301">
        <f t="shared" si="7"/>
        <v>0</v>
      </c>
      <c r="Z26" s="292"/>
      <c r="AA26" s="291"/>
      <c r="AB26" s="301">
        <f t="shared" si="8"/>
        <v>0</v>
      </c>
      <c r="AC26" s="292"/>
      <c r="AD26" s="291"/>
      <c r="AE26" s="301">
        <f t="shared" si="9"/>
        <v>0</v>
      </c>
      <c r="AF26" s="292"/>
      <c r="AG26" s="308">
        <f t="shared" si="10"/>
        <v>0</v>
      </c>
      <c r="AH26" s="309">
        <f t="shared" si="10"/>
        <v>0</v>
      </c>
      <c r="AI26" s="442">
        <f t="shared" si="10"/>
        <v>0</v>
      </c>
    </row>
    <row r="27" spans="1:38" s="290" customFormat="1" ht="17.25" customHeight="1">
      <c r="A27" s="1261"/>
      <c r="B27" s="1506"/>
      <c r="C27" s="291"/>
      <c r="D27" s="301">
        <f t="shared" si="0"/>
        <v>0</v>
      </c>
      <c r="E27" s="292"/>
      <c r="F27" s="304"/>
      <c r="G27" s="301">
        <f t="shared" si="1"/>
        <v>0</v>
      </c>
      <c r="H27" s="305"/>
      <c r="I27" s="304"/>
      <c r="J27" s="301">
        <f t="shared" si="2"/>
        <v>0</v>
      </c>
      <c r="K27" s="305"/>
      <c r="L27" s="304"/>
      <c r="M27" s="301">
        <f t="shared" si="3"/>
        <v>0</v>
      </c>
      <c r="N27" s="305"/>
      <c r="O27" s="304"/>
      <c r="P27" s="301">
        <f t="shared" si="4"/>
        <v>0</v>
      </c>
      <c r="Q27" s="305"/>
      <c r="R27" s="304"/>
      <c r="S27" s="301">
        <f t="shared" si="5"/>
        <v>0</v>
      </c>
      <c r="T27" s="305"/>
      <c r="U27" s="304"/>
      <c r="V27" s="301">
        <f t="shared" si="6"/>
        <v>0</v>
      </c>
      <c r="W27" s="305"/>
      <c r="X27" s="304"/>
      <c r="Y27" s="301">
        <f t="shared" si="7"/>
        <v>0</v>
      </c>
      <c r="Z27" s="305"/>
      <c r="AA27" s="304"/>
      <c r="AB27" s="301">
        <f t="shared" si="8"/>
        <v>0</v>
      </c>
      <c r="AC27" s="305"/>
      <c r="AD27" s="304"/>
      <c r="AE27" s="301">
        <f t="shared" si="9"/>
        <v>0</v>
      </c>
      <c r="AF27" s="305"/>
      <c r="AG27" s="308">
        <f>SUM(C27,F27,I27,L27,O27,R27,U27,X27,AA27,AD27)</f>
        <v>0</v>
      </c>
      <c r="AH27" s="309">
        <f>SUM(D27,G27,J27,M27,P27,S27,V27,Y27,AB27,AE27)</f>
        <v>0</v>
      </c>
      <c r="AI27" s="442">
        <f t="shared" si="10"/>
        <v>0</v>
      </c>
      <c r="AJ27"/>
      <c r="AK27"/>
      <c r="AL27"/>
    </row>
    <row r="28" spans="1:38" s="290" customFormat="1" ht="17.25" customHeight="1">
      <c r="A28" s="1261"/>
      <c r="B28" s="1506"/>
      <c r="C28" s="291"/>
      <c r="D28" s="301">
        <f t="shared" si="0"/>
        <v>0</v>
      </c>
      <c r="E28" s="292"/>
      <c r="F28" s="304"/>
      <c r="G28" s="301">
        <f t="shared" si="1"/>
        <v>0</v>
      </c>
      <c r="H28" s="305"/>
      <c r="I28" s="304"/>
      <c r="J28" s="301">
        <f t="shared" si="2"/>
        <v>0</v>
      </c>
      <c r="K28" s="305"/>
      <c r="L28" s="304"/>
      <c r="M28" s="301">
        <f t="shared" si="3"/>
        <v>0</v>
      </c>
      <c r="N28" s="305"/>
      <c r="O28" s="304"/>
      <c r="P28" s="301">
        <f t="shared" si="4"/>
        <v>0</v>
      </c>
      <c r="Q28" s="305"/>
      <c r="R28" s="304"/>
      <c r="S28" s="301">
        <f t="shared" si="5"/>
        <v>0</v>
      </c>
      <c r="T28" s="305"/>
      <c r="U28" s="304"/>
      <c r="V28" s="301">
        <f t="shared" si="6"/>
        <v>0</v>
      </c>
      <c r="W28" s="305"/>
      <c r="X28" s="304"/>
      <c r="Y28" s="301">
        <f t="shared" si="7"/>
        <v>0</v>
      </c>
      <c r="Z28" s="305"/>
      <c r="AA28" s="304"/>
      <c r="AB28" s="301">
        <f t="shared" si="8"/>
        <v>0</v>
      </c>
      <c r="AC28" s="305"/>
      <c r="AD28" s="304"/>
      <c r="AE28" s="301">
        <f t="shared" si="9"/>
        <v>0</v>
      </c>
      <c r="AF28" s="305"/>
      <c r="AG28" s="308">
        <f t="shared" ref="AG28:AI63" si="11">SUM(C28,F28,I28,L28,O28,R28,U28,X28,AA28,AD28)</f>
        <v>0</v>
      </c>
      <c r="AH28" s="309">
        <f t="shared" si="11"/>
        <v>0</v>
      </c>
      <c r="AI28" s="442">
        <f t="shared" si="10"/>
        <v>0</v>
      </c>
      <c r="AJ28"/>
      <c r="AK28"/>
      <c r="AL28"/>
    </row>
    <row r="29" spans="1:38" s="290" customFormat="1" ht="17.25" customHeight="1">
      <c r="A29" s="1261"/>
      <c r="B29" s="1506"/>
      <c r="C29" s="291"/>
      <c r="D29" s="301">
        <f t="shared" si="0"/>
        <v>0</v>
      </c>
      <c r="E29" s="292"/>
      <c r="F29" s="304"/>
      <c r="G29" s="301">
        <f t="shared" si="1"/>
        <v>0</v>
      </c>
      <c r="H29" s="305"/>
      <c r="I29" s="304"/>
      <c r="J29" s="301">
        <f t="shared" si="2"/>
        <v>0</v>
      </c>
      <c r="K29" s="305"/>
      <c r="L29" s="304"/>
      <c r="M29" s="301">
        <f t="shared" si="3"/>
        <v>0</v>
      </c>
      <c r="N29" s="305"/>
      <c r="O29" s="304"/>
      <c r="P29" s="301">
        <f t="shared" si="4"/>
        <v>0</v>
      </c>
      <c r="Q29" s="305"/>
      <c r="R29" s="304"/>
      <c r="S29" s="301">
        <f t="shared" si="5"/>
        <v>0</v>
      </c>
      <c r="T29" s="305"/>
      <c r="U29" s="304"/>
      <c r="V29" s="301">
        <f t="shared" si="6"/>
        <v>0</v>
      </c>
      <c r="W29" s="305"/>
      <c r="X29" s="304"/>
      <c r="Y29" s="301">
        <f t="shared" si="7"/>
        <v>0</v>
      </c>
      <c r="Z29" s="305"/>
      <c r="AA29" s="304"/>
      <c r="AB29" s="301">
        <f t="shared" si="8"/>
        <v>0</v>
      </c>
      <c r="AC29" s="305"/>
      <c r="AD29" s="304"/>
      <c r="AE29" s="301">
        <f t="shared" si="9"/>
        <v>0</v>
      </c>
      <c r="AF29" s="305"/>
      <c r="AG29" s="308">
        <f t="shared" si="11"/>
        <v>0</v>
      </c>
      <c r="AH29" s="309">
        <f t="shared" si="11"/>
        <v>0</v>
      </c>
      <c r="AI29" s="442">
        <f t="shared" si="10"/>
        <v>0</v>
      </c>
      <c r="AJ29"/>
      <c r="AK29"/>
      <c r="AL29"/>
    </row>
    <row r="30" spans="1:38" s="290" customFormat="1" ht="17.25" customHeight="1">
      <c r="A30" s="1261"/>
      <c r="B30" s="1506"/>
      <c r="C30" s="291"/>
      <c r="D30" s="301">
        <f t="shared" si="0"/>
        <v>0</v>
      </c>
      <c r="E30" s="292"/>
      <c r="F30" s="291"/>
      <c r="G30" s="301">
        <f t="shared" si="1"/>
        <v>0</v>
      </c>
      <c r="H30" s="292"/>
      <c r="I30" s="291"/>
      <c r="J30" s="301">
        <f t="shared" si="2"/>
        <v>0</v>
      </c>
      <c r="K30" s="292"/>
      <c r="L30" s="291"/>
      <c r="M30" s="301">
        <f t="shared" si="3"/>
        <v>0</v>
      </c>
      <c r="N30" s="292"/>
      <c r="O30" s="291"/>
      <c r="P30" s="301">
        <f t="shared" si="4"/>
        <v>0</v>
      </c>
      <c r="Q30" s="292"/>
      <c r="R30" s="291"/>
      <c r="S30" s="301">
        <f t="shared" si="5"/>
        <v>0</v>
      </c>
      <c r="T30" s="292"/>
      <c r="U30" s="291"/>
      <c r="V30" s="301">
        <f t="shared" si="6"/>
        <v>0</v>
      </c>
      <c r="W30" s="292"/>
      <c r="X30" s="291"/>
      <c r="Y30" s="301">
        <f t="shared" si="7"/>
        <v>0</v>
      </c>
      <c r="Z30" s="292"/>
      <c r="AA30" s="291"/>
      <c r="AB30" s="301">
        <f t="shared" si="8"/>
        <v>0</v>
      </c>
      <c r="AC30" s="292"/>
      <c r="AD30" s="291"/>
      <c r="AE30" s="301">
        <f t="shared" si="9"/>
        <v>0</v>
      </c>
      <c r="AF30" s="292"/>
      <c r="AG30" s="308">
        <f t="shared" si="11"/>
        <v>0</v>
      </c>
      <c r="AH30" s="309">
        <f t="shared" si="11"/>
        <v>0</v>
      </c>
      <c r="AI30" s="442">
        <f t="shared" si="10"/>
        <v>0</v>
      </c>
      <c r="AJ30"/>
      <c r="AK30"/>
      <c r="AL30"/>
    </row>
    <row r="31" spans="1:38" s="290" customFormat="1" ht="17.25" customHeight="1">
      <c r="A31" s="1261"/>
      <c r="B31" s="1506"/>
      <c r="C31" s="291"/>
      <c r="D31" s="301">
        <f t="shared" si="0"/>
        <v>0</v>
      </c>
      <c r="E31" s="292"/>
      <c r="F31" s="304"/>
      <c r="G31" s="301">
        <f t="shared" si="1"/>
        <v>0</v>
      </c>
      <c r="H31" s="305"/>
      <c r="I31" s="304"/>
      <c r="J31" s="301">
        <f t="shared" si="2"/>
        <v>0</v>
      </c>
      <c r="K31" s="305"/>
      <c r="L31" s="304"/>
      <c r="M31" s="301">
        <f t="shared" si="3"/>
        <v>0</v>
      </c>
      <c r="N31" s="305"/>
      <c r="O31" s="304"/>
      <c r="P31" s="301">
        <f t="shared" si="4"/>
        <v>0</v>
      </c>
      <c r="Q31" s="305"/>
      <c r="R31" s="304"/>
      <c r="S31" s="301">
        <f t="shared" si="5"/>
        <v>0</v>
      </c>
      <c r="T31" s="305"/>
      <c r="U31" s="304"/>
      <c r="V31" s="301">
        <f t="shared" si="6"/>
        <v>0</v>
      </c>
      <c r="W31" s="305"/>
      <c r="X31" s="304"/>
      <c r="Y31" s="301">
        <f t="shared" si="7"/>
        <v>0</v>
      </c>
      <c r="Z31" s="305"/>
      <c r="AA31" s="304"/>
      <c r="AB31" s="301">
        <f t="shared" si="8"/>
        <v>0</v>
      </c>
      <c r="AC31" s="305"/>
      <c r="AD31" s="304"/>
      <c r="AE31" s="301">
        <f t="shared" si="9"/>
        <v>0</v>
      </c>
      <c r="AF31" s="305"/>
      <c r="AG31" s="308">
        <f t="shared" si="11"/>
        <v>0</v>
      </c>
      <c r="AH31" s="309">
        <f t="shared" si="11"/>
        <v>0</v>
      </c>
      <c r="AI31" s="442">
        <f t="shared" si="11"/>
        <v>0</v>
      </c>
      <c r="AJ31"/>
      <c r="AK31"/>
      <c r="AL31"/>
    </row>
    <row r="32" spans="1:38" s="290" customFormat="1" ht="17.25" customHeight="1">
      <c r="A32" s="1261"/>
      <c r="B32" s="1506"/>
      <c r="C32" s="291"/>
      <c r="D32" s="301">
        <f t="shared" si="0"/>
        <v>0</v>
      </c>
      <c r="E32" s="292"/>
      <c r="F32" s="291"/>
      <c r="G32" s="301">
        <f t="shared" si="1"/>
        <v>0</v>
      </c>
      <c r="H32" s="292"/>
      <c r="I32" s="291"/>
      <c r="J32" s="301">
        <f t="shared" si="2"/>
        <v>0</v>
      </c>
      <c r="K32" s="292"/>
      <c r="L32" s="291"/>
      <c r="M32" s="301">
        <f t="shared" si="3"/>
        <v>0</v>
      </c>
      <c r="N32" s="292"/>
      <c r="O32" s="291"/>
      <c r="P32" s="301">
        <f t="shared" si="4"/>
        <v>0</v>
      </c>
      <c r="Q32" s="292"/>
      <c r="R32" s="291"/>
      <c r="S32" s="301">
        <f t="shared" si="5"/>
        <v>0</v>
      </c>
      <c r="T32" s="292"/>
      <c r="U32" s="291"/>
      <c r="V32" s="301">
        <f t="shared" si="6"/>
        <v>0</v>
      </c>
      <c r="W32" s="292"/>
      <c r="X32" s="291"/>
      <c r="Y32" s="301">
        <f t="shared" si="7"/>
        <v>0</v>
      </c>
      <c r="Z32" s="292"/>
      <c r="AA32" s="291"/>
      <c r="AB32" s="301">
        <f t="shared" si="8"/>
        <v>0</v>
      </c>
      <c r="AC32" s="292"/>
      <c r="AD32" s="291"/>
      <c r="AE32" s="301">
        <f t="shared" si="9"/>
        <v>0</v>
      </c>
      <c r="AF32" s="292"/>
      <c r="AG32" s="308">
        <f t="shared" si="11"/>
        <v>0</v>
      </c>
      <c r="AH32" s="309">
        <f t="shared" si="11"/>
        <v>0</v>
      </c>
      <c r="AI32" s="442">
        <f t="shared" si="11"/>
        <v>0</v>
      </c>
    </row>
    <row r="33" spans="1:38" s="290" customFormat="1" ht="17.25" customHeight="1">
      <c r="A33" s="1261"/>
      <c r="B33" s="1506"/>
      <c r="C33" s="291"/>
      <c r="D33" s="301">
        <f t="shared" si="0"/>
        <v>0</v>
      </c>
      <c r="E33" s="292"/>
      <c r="F33" s="291"/>
      <c r="G33" s="301">
        <f t="shared" si="1"/>
        <v>0</v>
      </c>
      <c r="H33" s="292"/>
      <c r="I33" s="291"/>
      <c r="J33" s="301">
        <f t="shared" si="2"/>
        <v>0</v>
      </c>
      <c r="K33" s="292"/>
      <c r="L33" s="291"/>
      <c r="M33" s="301">
        <f t="shared" si="3"/>
        <v>0</v>
      </c>
      <c r="N33" s="292"/>
      <c r="O33" s="291"/>
      <c r="P33" s="301">
        <f t="shared" si="4"/>
        <v>0</v>
      </c>
      <c r="Q33" s="292"/>
      <c r="R33" s="291"/>
      <c r="S33" s="301">
        <f t="shared" si="5"/>
        <v>0</v>
      </c>
      <c r="T33" s="292"/>
      <c r="U33" s="291"/>
      <c r="V33" s="301">
        <f t="shared" si="6"/>
        <v>0</v>
      </c>
      <c r="W33" s="292"/>
      <c r="X33" s="291"/>
      <c r="Y33" s="301">
        <f t="shared" si="7"/>
        <v>0</v>
      </c>
      <c r="Z33" s="292"/>
      <c r="AA33" s="291"/>
      <c r="AB33" s="301">
        <f t="shared" si="8"/>
        <v>0</v>
      </c>
      <c r="AC33" s="292"/>
      <c r="AD33" s="291"/>
      <c r="AE33" s="301">
        <f t="shared" si="9"/>
        <v>0</v>
      </c>
      <c r="AF33" s="292"/>
      <c r="AG33" s="308">
        <f t="shared" si="11"/>
        <v>0</v>
      </c>
      <c r="AH33" s="309">
        <f t="shared" si="11"/>
        <v>0</v>
      </c>
      <c r="AI33" s="442">
        <f t="shared" si="11"/>
        <v>0</v>
      </c>
    </row>
    <row r="34" spans="1:38" s="290" customFormat="1" ht="17.25" customHeight="1">
      <c r="A34" s="1261"/>
      <c r="B34" s="1506"/>
      <c r="C34" s="291"/>
      <c r="D34" s="301">
        <f t="shared" si="0"/>
        <v>0</v>
      </c>
      <c r="E34" s="292"/>
      <c r="F34" s="291"/>
      <c r="G34" s="301">
        <f t="shared" si="1"/>
        <v>0</v>
      </c>
      <c r="H34" s="305"/>
      <c r="I34" s="291"/>
      <c r="J34" s="301">
        <f t="shared" si="2"/>
        <v>0</v>
      </c>
      <c r="K34" s="305"/>
      <c r="L34" s="291"/>
      <c r="M34" s="301">
        <f t="shared" si="3"/>
        <v>0</v>
      </c>
      <c r="N34" s="305"/>
      <c r="O34" s="291"/>
      <c r="P34" s="301">
        <f t="shared" si="4"/>
        <v>0</v>
      </c>
      <c r="Q34" s="305"/>
      <c r="R34" s="291"/>
      <c r="S34" s="301">
        <f t="shared" si="5"/>
        <v>0</v>
      </c>
      <c r="T34" s="305"/>
      <c r="U34" s="291"/>
      <c r="V34" s="301">
        <f t="shared" si="6"/>
        <v>0</v>
      </c>
      <c r="W34" s="305"/>
      <c r="X34" s="291"/>
      <c r="Y34" s="301">
        <f t="shared" si="7"/>
        <v>0</v>
      </c>
      <c r="Z34" s="305"/>
      <c r="AA34" s="291"/>
      <c r="AB34" s="301">
        <f t="shared" si="8"/>
        <v>0</v>
      </c>
      <c r="AC34" s="305"/>
      <c r="AD34" s="291"/>
      <c r="AE34" s="301">
        <f t="shared" si="9"/>
        <v>0</v>
      </c>
      <c r="AF34" s="305"/>
      <c r="AG34" s="308">
        <f t="shared" si="11"/>
        <v>0</v>
      </c>
      <c r="AH34" s="309">
        <f t="shared" si="11"/>
        <v>0</v>
      </c>
      <c r="AI34" s="442">
        <f t="shared" si="11"/>
        <v>0</v>
      </c>
      <c r="AJ34"/>
      <c r="AK34"/>
      <c r="AL34"/>
    </row>
    <row r="35" spans="1:38" s="290" customFormat="1" ht="17.25" customHeight="1">
      <c r="A35" s="1261"/>
      <c r="B35" s="1506"/>
      <c r="C35" s="291"/>
      <c r="D35" s="301">
        <f t="shared" si="0"/>
        <v>0</v>
      </c>
      <c r="E35" s="292"/>
      <c r="F35" s="291"/>
      <c r="G35" s="301">
        <f t="shared" si="1"/>
        <v>0</v>
      </c>
      <c r="H35" s="305"/>
      <c r="I35" s="291"/>
      <c r="J35" s="301">
        <f t="shared" si="2"/>
        <v>0</v>
      </c>
      <c r="K35" s="305"/>
      <c r="L35" s="291"/>
      <c r="M35" s="301">
        <f t="shared" si="3"/>
        <v>0</v>
      </c>
      <c r="N35" s="305"/>
      <c r="O35" s="291"/>
      <c r="P35" s="301">
        <f t="shared" si="4"/>
        <v>0</v>
      </c>
      <c r="Q35" s="305"/>
      <c r="R35" s="291"/>
      <c r="S35" s="301">
        <f t="shared" si="5"/>
        <v>0</v>
      </c>
      <c r="T35" s="305"/>
      <c r="U35" s="291"/>
      <c r="V35" s="301">
        <f t="shared" si="6"/>
        <v>0</v>
      </c>
      <c r="W35" s="305"/>
      <c r="X35" s="291"/>
      <c r="Y35" s="301">
        <f t="shared" si="7"/>
        <v>0</v>
      </c>
      <c r="Z35" s="305"/>
      <c r="AA35" s="291"/>
      <c r="AB35" s="301">
        <f t="shared" si="8"/>
        <v>0</v>
      </c>
      <c r="AC35" s="305"/>
      <c r="AD35" s="291"/>
      <c r="AE35" s="301">
        <f t="shared" si="9"/>
        <v>0</v>
      </c>
      <c r="AF35" s="305"/>
      <c r="AG35" s="308">
        <f t="shared" si="11"/>
        <v>0</v>
      </c>
      <c r="AH35" s="309">
        <f t="shared" si="11"/>
        <v>0</v>
      </c>
      <c r="AI35" s="442">
        <f t="shared" si="11"/>
        <v>0</v>
      </c>
      <c r="AJ35"/>
      <c r="AK35"/>
      <c r="AL35"/>
    </row>
    <row r="36" spans="1:38" s="290" customFormat="1" ht="17.25" customHeight="1">
      <c r="A36" s="1261"/>
      <c r="B36" s="1506"/>
      <c r="C36" s="291"/>
      <c r="D36" s="301">
        <f t="shared" si="0"/>
        <v>0</v>
      </c>
      <c r="E36" s="292"/>
      <c r="F36" s="291"/>
      <c r="G36" s="301">
        <f t="shared" si="1"/>
        <v>0</v>
      </c>
      <c r="H36" s="305"/>
      <c r="I36" s="291"/>
      <c r="J36" s="301">
        <f t="shared" si="2"/>
        <v>0</v>
      </c>
      <c r="K36" s="305"/>
      <c r="L36" s="291"/>
      <c r="M36" s="301">
        <f t="shared" si="3"/>
        <v>0</v>
      </c>
      <c r="N36" s="305"/>
      <c r="O36" s="291"/>
      <c r="P36" s="301">
        <f t="shared" si="4"/>
        <v>0</v>
      </c>
      <c r="Q36" s="305"/>
      <c r="R36" s="291"/>
      <c r="S36" s="301">
        <f t="shared" si="5"/>
        <v>0</v>
      </c>
      <c r="T36" s="305"/>
      <c r="U36" s="291"/>
      <c r="V36" s="301">
        <f t="shared" si="6"/>
        <v>0</v>
      </c>
      <c r="W36" s="305"/>
      <c r="X36" s="291"/>
      <c r="Y36" s="301">
        <f t="shared" si="7"/>
        <v>0</v>
      </c>
      <c r="Z36" s="305"/>
      <c r="AA36" s="291"/>
      <c r="AB36" s="301">
        <f t="shared" si="8"/>
        <v>0</v>
      </c>
      <c r="AC36" s="305"/>
      <c r="AD36" s="291"/>
      <c r="AE36" s="301">
        <f t="shared" si="9"/>
        <v>0</v>
      </c>
      <c r="AF36" s="305"/>
      <c r="AG36" s="308">
        <f t="shared" si="11"/>
        <v>0</v>
      </c>
      <c r="AH36" s="309">
        <f t="shared" si="11"/>
        <v>0</v>
      </c>
      <c r="AI36" s="442">
        <f t="shared" si="11"/>
        <v>0</v>
      </c>
      <c r="AJ36"/>
      <c r="AK36"/>
      <c r="AL36"/>
    </row>
    <row r="37" spans="1:38" s="290" customFormat="1" ht="17.25" customHeight="1">
      <c r="A37" s="1261"/>
      <c r="B37" s="1506"/>
      <c r="C37" s="291"/>
      <c r="D37" s="301">
        <f t="shared" si="0"/>
        <v>0</v>
      </c>
      <c r="E37" s="292"/>
      <c r="F37" s="291"/>
      <c r="G37" s="301">
        <f t="shared" si="1"/>
        <v>0</v>
      </c>
      <c r="H37" s="305"/>
      <c r="I37" s="291"/>
      <c r="J37" s="301">
        <f t="shared" si="2"/>
        <v>0</v>
      </c>
      <c r="K37" s="305"/>
      <c r="L37" s="291"/>
      <c r="M37" s="301">
        <f t="shared" si="3"/>
        <v>0</v>
      </c>
      <c r="N37" s="305"/>
      <c r="O37" s="291"/>
      <c r="P37" s="301">
        <f t="shared" si="4"/>
        <v>0</v>
      </c>
      <c r="Q37" s="305"/>
      <c r="R37" s="291"/>
      <c r="S37" s="301">
        <f t="shared" si="5"/>
        <v>0</v>
      </c>
      <c r="T37" s="305"/>
      <c r="U37" s="291"/>
      <c r="V37" s="301">
        <f t="shared" si="6"/>
        <v>0</v>
      </c>
      <c r="W37" s="305"/>
      <c r="X37" s="291"/>
      <c r="Y37" s="301">
        <f t="shared" si="7"/>
        <v>0</v>
      </c>
      <c r="Z37" s="305"/>
      <c r="AA37" s="291"/>
      <c r="AB37" s="301">
        <f t="shared" si="8"/>
        <v>0</v>
      </c>
      <c r="AC37" s="305"/>
      <c r="AD37" s="291"/>
      <c r="AE37" s="301">
        <f t="shared" si="9"/>
        <v>0</v>
      </c>
      <c r="AF37" s="305"/>
      <c r="AG37" s="308">
        <f t="shared" si="11"/>
        <v>0</v>
      </c>
      <c r="AH37" s="309">
        <f t="shared" si="11"/>
        <v>0</v>
      </c>
      <c r="AI37" s="442">
        <f t="shared" si="11"/>
        <v>0</v>
      </c>
      <c r="AJ37"/>
      <c r="AK37"/>
      <c r="AL37"/>
    </row>
    <row r="38" spans="1:38" s="290" customFormat="1" ht="17.25" customHeight="1">
      <c r="A38" s="1261"/>
      <c r="B38" s="1506"/>
      <c r="C38" s="291"/>
      <c r="D38" s="301">
        <f t="shared" si="0"/>
        <v>0</v>
      </c>
      <c r="E38" s="292"/>
      <c r="F38" s="291"/>
      <c r="G38" s="301">
        <f t="shared" si="1"/>
        <v>0</v>
      </c>
      <c r="H38" s="305"/>
      <c r="I38" s="291"/>
      <c r="J38" s="301">
        <f t="shared" si="2"/>
        <v>0</v>
      </c>
      <c r="K38" s="305"/>
      <c r="L38" s="291"/>
      <c r="M38" s="301">
        <f t="shared" si="3"/>
        <v>0</v>
      </c>
      <c r="N38" s="305"/>
      <c r="O38" s="291"/>
      <c r="P38" s="301">
        <f t="shared" si="4"/>
        <v>0</v>
      </c>
      <c r="Q38" s="305"/>
      <c r="R38" s="291"/>
      <c r="S38" s="301">
        <f t="shared" si="5"/>
        <v>0</v>
      </c>
      <c r="T38" s="305"/>
      <c r="U38" s="291"/>
      <c r="V38" s="301">
        <f t="shared" si="6"/>
        <v>0</v>
      </c>
      <c r="W38" s="305"/>
      <c r="X38" s="291"/>
      <c r="Y38" s="301">
        <f t="shared" si="7"/>
        <v>0</v>
      </c>
      <c r="Z38" s="305"/>
      <c r="AA38" s="291"/>
      <c r="AB38" s="301">
        <f t="shared" si="8"/>
        <v>0</v>
      </c>
      <c r="AC38" s="305"/>
      <c r="AD38" s="291"/>
      <c r="AE38" s="301">
        <f t="shared" si="9"/>
        <v>0</v>
      </c>
      <c r="AF38" s="305"/>
      <c r="AG38" s="308">
        <f t="shared" si="11"/>
        <v>0</v>
      </c>
      <c r="AH38" s="309">
        <f t="shared" si="11"/>
        <v>0</v>
      </c>
      <c r="AI38" s="442">
        <f t="shared" si="11"/>
        <v>0</v>
      </c>
      <c r="AJ38"/>
      <c r="AK38"/>
      <c r="AL38"/>
    </row>
    <row r="39" spans="1:38" s="290" customFormat="1" ht="17.25" customHeight="1">
      <c r="A39" s="1261"/>
      <c r="B39" s="1506"/>
      <c r="C39" s="291"/>
      <c r="D39" s="301">
        <f t="shared" si="0"/>
        <v>0</v>
      </c>
      <c r="E39" s="292"/>
      <c r="F39" s="291"/>
      <c r="G39" s="301">
        <f t="shared" si="1"/>
        <v>0</v>
      </c>
      <c r="H39" s="305"/>
      <c r="I39" s="291"/>
      <c r="J39" s="301">
        <f t="shared" si="2"/>
        <v>0</v>
      </c>
      <c r="K39" s="305"/>
      <c r="L39" s="291"/>
      <c r="M39" s="301">
        <f t="shared" si="3"/>
        <v>0</v>
      </c>
      <c r="N39" s="305"/>
      <c r="O39" s="291"/>
      <c r="P39" s="301">
        <f t="shared" si="4"/>
        <v>0</v>
      </c>
      <c r="Q39" s="305"/>
      <c r="R39" s="291"/>
      <c r="S39" s="301">
        <f t="shared" si="5"/>
        <v>0</v>
      </c>
      <c r="T39" s="305"/>
      <c r="U39" s="291"/>
      <c r="V39" s="301">
        <f t="shared" si="6"/>
        <v>0</v>
      </c>
      <c r="W39" s="305"/>
      <c r="X39" s="291"/>
      <c r="Y39" s="301">
        <f t="shared" si="7"/>
        <v>0</v>
      </c>
      <c r="Z39" s="305"/>
      <c r="AA39" s="291"/>
      <c r="AB39" s="301">
        <f t="shared" si="8"/>
        <v>0</v>
      </c>
      <c r="AC39" s="305"/>
      <c r="AD39" s="291"/>
      <c r="AE39" s="301">
        <f t="shared" si="9"/>
        <v>0</v>
      </c>
      <c r="AF39" s="305"/>
      <c r="AG39" s="308">
        <f t="shared" si="11"/>
        <v>0</v>
      </c>
      <c r="AH39" s="309">
        <f t="shared" si="11"/>
        <v>0</v>
      </c>
      <c r="AI39" s="442">
        <f t="shared" si="11"/>
        <v>0</v>
      </c>
      <c r="AJ39"/>
      <c r="AK39"/>
      <c r="AL39"/>
    </row>
    <row r="40" spans="1:38" s="290" customFormat="1" ht="17.25" customHeight="1">
      <c r="A40" s="1261"/>
      <c r="B40" s="1506"/>
      <c r="C40" s="291"/>
      <c r="D40" s="301">
        <f t="shared" si="0"/>
        <v>0</v>
      </c>
      <c r="E40" s="292"/>
      <c r="F40" s="291"/>
      <c r="G40" s="301">
        <f t="shared" si="1"/>
        <v>0</v>
      </c>
      <c r="H40" s="305"/>
      <c r="I40" s="291"/>
      <c r="J40" s="301">
        <f t="shared" si="2"/>
        <v>0</v>
      </c>
      <c r="K40" s="305"/>
      <c r="L40" s="291"/>
      <c r="M40" s="301">
        <f t="shared" si="3"/>
        <v>0</v>
      </c>
      <c r="N40" s="305"/>
      <c r="O40" s="291"/>
      <c r="P40" s="301">
        <f t="shared" si="4"/>
        <v>0</v>
      </c>
      <c r="Q40" s="305"/>
      <c r="R40" s="291"/>
      <c r="S40" s="301">
        <f t="shared" si="5"/>
        <v>0</v>
      </c>
      <c r="T40" s="305"/>
      <c r="U40" s="291"/>
      <c r="V40" s="301">
        <f t="shared" si="6"/>
        <v>0</v>
      </c>
      <c r="W40" s="305"/>
      <c r="X40" s="291"/>
      <c r="Y40" s="301">
        <f t="shared" si="7"/>
        <v>0</v>
      </c>
      <c r="Z40" s="305"/>
      <c r="AA40" s="291"/>
      <c r="AB40" s="301">
        <f t="shared" si="8"/>
        <v>0</v>
      </c>
      <c r="AC40" s="305"/>
      <c r="AD40" s="291"/>
      <c r="AE40" s="301">
        <f t="shared" si="9"/>
        <v>0</v>
      </c>
      <c r="AF40" s="305"/>
      <c r="AG40" s="308">
        <f t="shared" si="11"/>
        <v>0</v>
      </c>
      <c r="AH40" s="309">
        <f t="shared" si="11"/>
        <v>0</v>
      </c>
      <c r="AI40" s="442">
        <f t="shared" si="11"/>
        <v>0</v>
      </c>
      <c r="AJ40"/>
      <c r="AK40"/>
      <c r="AL40"/>
    </row>
    <row r="41" spans="1:38" s="290" customFormat="1" ht="17.25" customHeight="1">
      <c r="A41" s="1261"/>
      <c r="B41" s="1506"/>
      <c r="C41" s="291"/>
      <c r="D41" s="301">
        <f t="shared" si="0"/>
        <v>0</v>
      </c>
      <c r="E41" s="292"/>
      <c r="F41" s="291"/>
      <c r="G41" s="301">
        <f t="shared" si="1"/>
        <v>0</v>
      </c>
      <c r="H41" s="305"/>
      <c r="I41" s="291"/>
      <c r="J41" s="301">
        <f t="shared" si="2"/>
        <v>0</v>
      </c>
      <c r="K41" s="305"/>
      <c r="L41" s="291"/>
      <c r="M41" s="301">
        <f t="shared" si="3"/>
        <v>0</v>
      </c>
      <c r="N41" s="305"/>
      <c r="O41" s="291"/>
      <c r="P41" s="301">
        <f t="shared" si="4"/>
        <v>0</v>
      </c>
      <c r="Q41" s="305"/>
      <c r="R41" s="291"/>
      <c r="S41" s="301">
        <f t="shared" si="5"/>
        <v>0</v>
      </c>
      <c r="T41" s="305"/>
      <c r="U41" s="291"/>
      <c r="V41" s="301">
        <f t="shared" si="6"/>
        <v>0</v>
      </c>
      <c r="W41" s="305"/>
      <c r="X41" s="291"/>
      <c r="Y41" s="301">
        <f t="shared" si="7"/>
        <v>0</v>
      </c>
      <c r="Z41" s="305"/>
      <c r="AA41" s="291"/>
      <c r="AB41" s="301">
        <f t="shared" si="8"/>
        <v>0</v>
      </c>
      <c r="AC41" s="305"/>
      <c r="AD41" s="291"/>
      <c r="AE41" s="301">
        <f t="shared" si="9"/>
        <v>0</v>
      </c>
      <c r="AF41" s="305"/>
      <c r="AG41" s="308">
        <f t="shared" si="11"/>
        <v>0</v>
      </c>
      <c r="AH41" s="309">
        <f t="shared" si="11"/>
        <v>0</v>
      </c>
      <c r="AI41" s="442">
        <f t="shared" si="11"/>
        <v>0</v>
      </c>
      <c r="AJ41"/>
      <c r="AK41"/>
      <c r="AL41"/>
    </row>
    <row r="42" spans="1:38" s="290" customFormat="1" ht="17.25" customHeight="1">
      <c r="A42" s="1261"/>
      <c r="B42" s="1506"/>
      <c r="C42" s="291"/>
      <c r="D42" s="324">
        <f t="shared" si="0"/>
        <v>0</v>
      </c>
      <c r="E42" s="292"/>
      <c r="F42" s="291"/>
      <c r="G42" s="324">
        <f t="shared" si="1"/>
        <v>0</v>
      </c>
      <c r="H42" s="305"/>
      <c r="I42" s="291"/>
      <c r="J42" s="324">
        <f t="shared" si="2"/>
        <v>0</v>
      </c>
      <c r="K42" s="305"/>
      <c r="L42" s="291"/>
      <c r="M42" s="324">
        <f t="shared" si="3"/>
        <v>0</v>
      </c>
      <c r="N42" s="305"/>
      <c r="O42" s="291"/>
      <c r="P42" s="324">
        <f t="shared" si="4"/>
        <v>0</v>
      </c>
      <c r="Q42" s="305"/>
      <c r="R42" s="291"/>
      <c r="S42" s="324">
        <f t="shared" si="5"/>
        <v>0</v>
      </c>
      <c r="T42" s="305"/>
      <c r="U42" s="291"/>
      <c r="V42" s="324">
        <f t="shared" si="6"/>
        <v>0</v>
      </c>
      <c r="W42" s="305"/>
      <c r="X42" s="291"/>
      <c r="Y42" s="324">
        <f t="shared" si="7"/>
        <v>0</v>
      </c>
      <c r="Z42" s="305"/>
      <c r="AA42" s="291"/>
      <c r="AB42" s="324">
        <f t="shared" si="8"/>
        <v>0</v>
      </c>
      <c r="AC42" s="305"/>
      <c r="AD42" s="291"/>
      <c r="AE42" s="324">
        <f t="shared" si="9"/>
        <v>0</v>
      </c>
      <c r="AF42" s="305"/>
      <c r="AG42" s="308">
        <f t="shared" si="11"/>
        <v>0</v>
      </c>
      <c r="AH42" s="325">
        <f t="shared" si="11"/>
        <v>0</v>
      </c>
      <c r="AI42" s="442">
        <f t="shared" si="11"/>
        <v>0</v>
      </c>
      <c r="AJ42"/>
      <c r="AK42"/>
      <c r="AL42"/>
    </row>
    <row r="43" spans="1:38" s="290" customFormat="1" ht="17.25" customHeight="1">
      <c r="A43" s="1261"/>
      <c r="B43" s="1506"/>
      <c r="C43" s="291"/>
      <c r="D43" s="301">
        <f t="shared" ref="D43" si="12">E43-C43</f>
        <v>0</v>
      </c>
      <c r="E43" s="292"/>
      <c r="F43" s="291"/>
      <c r="G43" s="301">
        <f t="shared" ref="G43" si="13">H43-F43</f>
        <v>0</v>
      </c>
      <c r="H43" s="305"/>
      <c r="I43" s="291"/>
      <c r="J43" s="301">
        <f t="shared" ref="J43" si="14">K43-I43</f>
        <v>0</v>
      </c>
      <c r="K43" s="305"/>
      <c r="L43" s="291"/>
      <c r="M43" s="301">
        <f t="shared" ref="M43" si="15">N43-L43</f>
        <v>0</v>
      </c>
      <c r="N43" s="305"/>
      <c r="O43" s="291"/>
      <c r="P43" s="301">
        <f t="shared" ref="P43" si="16">Q43-O43</f>
        <v>0</v>
      </c>
      <c r="Q43" s="305"/>
      <c r="R43" s="291"/>
      <c r="S43" s="301">
        <f t="shared" ref="S43" si="17">T43-R43</f>
        <v>0</v>
      </c>
      <c r="T43" s="305"/>
      <c r="U43" s="291"/>
      <c r="V43" s="301">
        <f t="shared" ref="V43" si="18">W43-U43</f>
        <v>0</v>
      </c>
      <c r="W43" s="305"/>
      <c r="X43" s="291"/>
      <c r="Y43" s="301">
        <f t="shared" ref="Y43" si="19">Z43-X43</f>
        <v>0</v>
      </c>
      <c r="Z43" s="305"/>
      <c r="AA43" s="291"/>
      <c r="AB43" s="301">
        <f t="shared" ref="AB43" si="20">AC43-AA43</f>
        <v>0</v>
      </c>
      <c r="AC43" s="305"/>
      <c r="AD43" s="291"/>
      <c r="AE43" s="301">
        <f t="shared" ref="AE43" si="21">AF43-AD43</f>
        <v>0</v>
      </c>
      <c r="AF43" s="305"/>
      <c r="AG43" s="308">
        <f t="shared" ref="AG43" si="22">SUM(C43,F43,I43,L43,O43,R43,U43,X43,AA43,AD43)</f>
        <v>0</v>
      </c>
      <c r="AH43" s="309">
        <f t="shared" ref="AH43" si="23">SUM(D43,G43,J43,M43,P43,S43,V43,Y43,AB43,AE43)</f>
        <v>0</v>
      </c>
      <c r="AI43" s="442">
        <f t="shared" ref="AI43" si="24">SUM(E43,H43,K43,N43,Q43,T43,W43,Z43,AC43,AF43)</f>
        <v>0</v>
      </c>
      <c r="AJ43"/>
      <c r="AK43"/>
      <c r="AL43"/>
    </row>
    <row r="44" spans="1:38" s="290" customFormat="1" ht="17.25" customHeight="1">
      <c r="A44" s="1261"/>
      <c r="B44" s="1506"/>
      <c r="C44" s="291"/>
      <c r="D44" s="326">
        <f t="shared" si="0"/>
        <v>0</v>
      </c>
      <c r="E44" s="292"/>
      <c r="F44" s="291"/>
      <c r="G44" s="326">
        <f t="shared" si="1"/>
        <v>0</v>
      </c>
      <c r="H44" s="305"/>
      <c r="I44" s="291"/>
      <c r="J44" s="326">
        <f t="shared" si="2"/>
        <v>0</v>
      </c>
      <c r="K44" s="305"/>
      <c r="L44" s="291"/>
      <c r="M44" s="326">
        <f t="shared" si="3"/>
        <v>0</v>
      </c>
      <c r="N44" s="305"/>
      <c r="O44" s="291"/>
      <c r="P44" s="326">
        <f t="shared" si="4"/>
        <v>0</v>
      </c>
      <c r="Q44" s="305"/>
      <c r="R44" s="291"/>
      <c r="S44" s="326">
        <f t="shared" si="5"/>
        <v>0</v>
      </c>
      <c r="T44" s="305"/>
      <c r="U44" s="291"/>
      <c r="V44" s="326">
        <f t="shared" si="6"/>
        <v>0</v>
      </c>
      <c r="W44" s="305"/>
      <c r="X44" s="291"/>
      <c r="Y44" s="326">
        <f t="shared" si="7"/>
        <v>0</v>
      </c>
      <c r="Z44" s="305"/>
      <c r="AA44" s="291"/>
      <c r="AB44" s="326">
        <f t="shared" si="8"/>
        <v>0</v>
      </c>
      <c r="AC44" s="305"/>
      <c r="AD44" s="291"/>
      <c r="AE44" s="326">
        <f t="shared" si="9"/>
        <v>0</v>
      </c>
      <c r="AF44" s="305"/>
      <c r="AG44" s="308">
        <f t="shared" si="11"/>
        <v>0</v>
      </c>
      <c r="AH44" s="327">
        <f t="shared" si="11"/>
        <v>0</v>
      </c>
      <c r="AI44" s="442">
        <f t="shared" si="11"/>
        <v>0</v>
      </c>
      <c r="AJ44"/>
      <c r="AK44"/>
      <c r="AL44"/>
    </row>
    <row r="45" spans="1:38" s="290" customFormat="1" ht="17.25" customHeight="1">
      <c r="A45" s="1261"/>
      <c r="B45" s="1506"/>
      <c r="C45" s="291"/>
      <c r="D45" s="301">
        <f t="shared" si="0"/>
        <v>0</v>
      </c>
      <c r="E45" s="292"/>
      <c r="F45" s="291"/>
      <c r="G45" s="301">
        <f t="shared" si="1"/>
        <v>0</v>
      </c>
      <c r="H45" s="305"/>
      <c r="I45" s="291"/>
      <c r="J45" s="301">
        <f t="shared" si="2"/>
        <v>0</v>
      </c>
      <c r="K45" s="305"/>
      <c r="L45" s="291"/>
      <c r="M45" s="301">
        <f t="shared" si="3"/>
        <v>0</v>
      </c>
      <c r="N45" s="305"/>
      <c r="O45" s="291"/>
      <c r="P45" s="301">
        <f t="shared" si="4"/>
        <v>0</v>
      </c>
      <c r="Q45" s="305"/>
      <c r="R45" s="291"/>
      <c r="S45" s="301">
        <f t="shared" si="5"/>
        <v>0</v>
      </c>
      <c r="T45" s="305"/>
      <c r="U45" s="291"/>
      <c r="V45" s="301">
        <f t="shared" si="6"/>
        <v>0</v>
      </c>
      <c r="W45" s="305"/>
      <c r="X45" s="291"/>
      <c r="Y45" s="301">
        <f t="shared" si="7"/>
        <v>0</v>
      </c>
      <c r="Z45" s="305"/>
      <c r="AA45" s="291"/>
      <c r="AB45" s="301">
        <f t="shared" si="8"/>
        <v>0</v>
      </c>
      <c r="AC45" s="305"/>
      <c r="AD45" s="291"/>
      <c r="AE45" s="301">
        <f t="shared" si="9"/>
        <v>0</v>
      </c>
      <c r="AF45" s="305"/>
      <c r="AG45" s="308">
        <f t="shared" si="11"/>
        <v>0</v>
      </c>
      <c r="AH45" s="309">
        <f t="shared" si="11"/>
        <v>0</v>
      </c>
      <c r="AI45" s="442">
        <f t="shared" si="11"/>
        <v>0</v>
      </c>
      <c r="AJ45"/>
      <c r="AK45"/>
      <c r="AL45"/>
    </row>
    <row r="46" spans="1:38" s="290" customFormat="1" ht="17.25" customHeight="1">
      <c r="A46" s="1261"/>
      <c r="B46" s="1506"/>
      <c r="C46" s="291"/>
      <c r="D46" s="301">
        <f t="shared" si="0"/>
        <v>0</v>
      </c>
      <c r="E46" s="292"/>
      <c r="F46" s="291"/>
      <c r="G46" s="301">
        <f t="shared" si="1"/>
        <v>0</v>
      </c>
      <c r="H46" s="305"/>
      <c r="I46" s="291"/>
      <c r="J46" s="301">
        <f t="shared" si="2"/>
        <v>0</v>
      </c>
      <c r="K46" s="305"/>
      <c r="L46" s="291"/>
      <c r="M46" s="301">
        <f t="shared" si="3"/>
        <v>0</v>
      </c>
      <c r="N46" s="305"/>
      <c r="O46" s="291"/>
      <c r="P46" s="301">
        <f t="shared" si="4"/>
        <v>0</v>
      </c>
      <c r="Q46" s="305"/>
      <c r="R46" s="291"/>
      <c r="S46" s="301">
        <f t="shared" si="5"/>
        <v>0</v>
      </c>
      <c r="T46" s="305"/>
      <c r="U46" s="291"/>
      <c r="V46" s="301">
        <f t="shared" si="6"/>
        <v>0</v>
      </c>
      <c r="W46" s="305"/>
      <c r="X46" s="291"/>
      <c r="Y46" s="301">
        <f t="shared" si="7"/>
        <v>0</v>
      </c>
      <c r="Z46" s="305"/>
      <c r="AA46" s="291"/>
      <c r="AB46" s="301">
        <f t="shared" si="8"/>
        <v>0</v>
      </c>
      <c r="AC46" s="305"/>
      <c r="AD46" s="291"/>
      <c r="AE46" s="301">
        <f t="shared" si="9"/>
        <v>0</v>
      </c>
      <c r="AF46" s="305"/>
      <c r="AG46" s="308">
        <f t="shared" si="11"/>
        <v>0</v>
      </c>
      <c r="AH46" s="309">
        <f t="shared" si="11"/>
        <v>0</v>
      </c>
      <c r="AI46" s="442">
        <f t="shared" si="11"/>
        <v>0</v>
      </c>
      <c r="AJ46"/>
      <c r="AK46"/>
      <c r="AL46"/>
    </row>
    <row r="47" spans="1:38" s="290" customFormat="1" ht="17.25" customHeight="1">
      <c r="A47" s="1261"/>
      <c r="B47" s="1506"/>
      <c r="C47" s="291"/>
      <c r="D47" s="301">
        <f t="shared" si="0"/>
        <v>0</v>
      </c>
      <c r="E47" s="292"/>
      <c r="F47" s="291"/>
      <c r="G47" s="301">
        <f t="shared" si="1"/>
        <v>0</v>
      </c>
      <c r="H47" s="305"/>
      <c r="I47" s="291"/>
      <c r="J47" s="301">
        <f t="shared" si="2"/>
        <v>0</v>
      </c>
      <c r="K47" s="305"/>
      <c r="L47" s="291"/>
      <c r="M47" s="301">
        <f t="shared" si="3"/>
        <v>0</v>
      </c>
      <c r="N47" s="305"/>
      <c r="O47" s="291"/>
      <c r="P47" s="301">
        <f t="shared" si="4"/>
        <v>0</v>
      </c>
      <c r="Q47" s="305"/>
      <c r="R47" s="291"/>
      <c r="S47" s="301">
        <f t="shared" si="5"/>
        <v>0</v>
      </c>
      <c r="T47" s="305"/>
      <c r="U47" s="291"/>
      <c r="V47" s="301">
        <f t="shared" si="6"/>
        <v>0</v>
      </c>
      <c r="W47" s="305"/>
      <c r="X47" s="291"/>
      <c r="Y47" s="301">
        <f t="shared" si="7"/>
        <v>0</v>
      </c>
      <c r="Z47" s="305"/>
      <c r="AA47" s="291"/>
      <c r="AB47" s="301">
        <f t="shared" si="8"/>
        <v>0</v>
      </c>
      <c r="AC47" s="305"/>
      <c r="AD47" s="291"/>
      <c r="AE47" s="301">
        <f t="shared" si="9"/>
        <v>0</v>
      </c>
      <c r="AF47" s="305"/>
      <c r="AG47" s="308">
        <f t="shared" si="11"/>
        <v>0</v>
      </c>
      <c r="AH47" s="309">
        <f t="shared" si="11"/>
        <v>0</v>
      </c>
      <c r="AI47" s="442">
        <f t="shared" si="11"/>
        <v>0</v>
      </c>
      <c r="AJ47"/>
      <c r="AK47"/>
      <c r="AL47"/>
    </row>
    <row r="48" spans="1:38" s="290" customFormat="1" ht="17.25" customHeight="1">
      <c r="A48" s="1261"/>
      <c r="B48" s="1506"/>
      <c r="C48" s="291"/>
      <c r="D48" s="301">
        <f t="shared" si="0"/>
        <v>0</v>
      </c>
      <c r="E48" s="292"/>
      <c r="F48" s="291"/>
      <c r="G48" s="301">
        <f t="shared" si="1"/>
        <v>0</v>
      </c>
      <c r="H48" s="305"/>
      <c r="I48" s="291"/>
      <c r="J48" s="301">
        <f t="shared" si="2"/>
        <v>0</v>
      </c>
      <c r="K48" s="305"/>
      <c r="L48" s="291"/>
      <c r="M48" s="301">
        <f t="shared" si="3"/>
        <v>0</v>
      </c>
      <c r="N48" s="305"/>
      <c r="O48" s="291"/>
      <c r="P48" s="301">
        <f t="shared" si="4"/>
        <v>0</v>
      </c>
      <c r="Q48" s="305"/>
      <c r="R48" s="291"/>
      <c r="S48" s="301">
        <f t="shared" si="5"/>
        <v>0</v>
      </c>
      <c r="T48" s="305"/>
      <c r="U48" s="291"/>
      <c r="V48" s="301">
        <f t="shared" si="6"/>
        <v>0</v>
      </c>
      <c r="W48" s="305"/>
      <c r="X48" s="291"/>
      <c r="Y48" s="301">
        <f t="shared" si="7"/>
        <v>0</v>
      </c>
      <c r="Z48" s="305"/>
      <c r="AA48" s="291"/>
      <c r="AB48" s="301">
        <f t="shared" si="8"/>
        <v>0</v>
      </c>
      <c r="AC48" s="305"/>
      <c r="AD48" s="291"/>
      <c r="AE48" s="301">
        <f t="shared" si="9"/>
        <v>0</v>
      </c>
      <c r="AF48" s="305"/>
      <c r="AG48" s="308">
        <f t="shared" si="11"/>
        <v>0</v>
      </c>
      <c r="AH48" s="309">
        <f t="shared" si="11"/>
        <v>0</v>
      </c>
      <c r="AI48" s="442">
        <f t="shared" si="11"/>
        <v>0</v>
      </c>
      <c r="AJ48"/>
      <c r="AK48"/>
      <c r="AL48"/>
    </row>
    <row r="49" spans="1:38" s="290" customFormat="1" ht="17.25" customHeight="1">
      <c r="A49" s="1261"/>
      <c r="B49" s="1506"/>
      <c r="C49" s="291"/>
      <c r="D49" s="301">
        <f t="shared" si="0"/>
        <v>0</v>
      </c>
      <c r="E49" s="292"/>
      <c r="F49" s="291"/>
      <c r="G49" s="301">
        <f t="shared" si="1"/>
        <v>0</v>
      </c>
      <c r="H49" s="305"/>
      <c r="I49" s="291"/>
      <c r="J49" s="301">
        <f t="shared" si="2"/>
        <v>0</v>
      </c>
      <c r="K49" s="305"/>
      <c r="L49" s="291"/>
      <c r="M49" s="301">
        <f t="shared" si="3"/>
        <v>0</v>
      </c>
      <c r="N49" s="305"/>
      <c r="O49" s="291"/>
      <c r="P49" s="301">
        <f t="shared" si="4"/>
        <v>0</v>
      </c>
      <c r="Q49" s="305"/>
      <c r="R49" s="291"/>
      <c r="S49" s="301">
        <f t="shared" si="5"/>
        <v>0</v>
      </c>
      <c r="T49" s="305"/>
      <c r="U49" s="291"/>
      <c r="V49" s="301">
        <f t="shared" si="6"/>
        <v>0</v>
      </c>
      <c r="W49" s="305"/>
      <c r="X49" s="291"/>
      <c r="Y49" s="301">
        <f t="shared" si="7"/>
        <v>0</v>
      </c>
      <c r="Z49" s="305"/>
      <c r="AA49" s="291"/>
      <c r="AB49" s="301">
        <f t="shared" si="8"/>
        <v>0</v>
      </c>
      <c r="AC49" s="305"/>
      <c r="AD49" s="291"/>
      <c r="AE49" s="301">
        <f t="shared" si="9"/>
        <v>0</v>
      </c>
      <c r="AF49" s="305"/>
      <c r="AG49" s="308">
        <f t="shared" si="11"/>
        <v>0</v>
      </c>
      <c r="AH49" s="309">
        <f t="shared" si="11"/>
        <v>0</v>
      </c>
      <c r="AI49" s="442">
        <f t="shared" si="11"/>
        <v>0</v>
      </c>
      <c r="AJ49"/>
      <c r="AK49"/>
      <c r="AL49"/>
    </row>
    <row r="50" spans="1:38" s="290" customFormat="1" ht="17.25" customHeight="1">
      <c r="A50" s="1261"/>
      <c r="B50" s="1506"/>
      <c r="C50" s="291"/>
      <c r="D50" s="301">
        <f t="shared" si="0"/>
        <v>0</v>
      </c>
      <c r="E50" s="292"/>
      <c r="F50" s="291"/>
      <c r="G50" s="301">
        <f t="shared" si="1"/>
        <v>0</v>
      </c>
      <c r="H50" s="305"/>
      <c r="I50" s="291"/>
      <c r="J50" s="301">
        <f t="shared" si="2"/>
        <v>0</v>
      </c>
      <c r="K50" s="305"/>
      <c r="L50" s="291"/>
      <c r="M50" s="301">
        <f t="shared" si="3"/>
        <v>0</v>
      </c>
      <c r="N50" s="305"/>
      <c r="O50" s="291"/>
      <c r="P50" s="301">
        <f t="shared" si="4"/>
        <v>0</v>
      </c>
      <c r="Q50" s="305"/>
      <c r="R50" s="291"/>
      <c r="S50" s="301">
        <f t="shared" si="5"/>
        <v>0</v>
      </c>
      <c r="T50" s="305"/>
      <c r="U50" s="291"/>
      <c r="V50" s="301">
        <f t="shared" si="6"/>
        <v>0</v>
      </c>
      <c r="W50" s="305"/>
      <c r="X50" s="291"/>
      <c r="Y50" s="301">
        <f t="shared" si="7"/>
        <v>0</v>
      </c>
      <c r="Z50" s="305"/>
      <c r="AA50" s="291"/>
      <c r="AB50" s="301">
        <f t="shared" si="8"/>
        <v>0</v>
      </c>
      <c r="AC50" s="305"/>
      <c r="AD50" s="291"/>
      <c r="AE50" s="301">
        <f t="shared" si="9"/>
        <v>0</v>
      </c>
      <c r="AF50" s="305"/>
      <c r="AG50" s="308">
        <f t="shared" si="11"/>
        <v>0</v>
      </c>
      <c r="AH50" s="309">
        <f t="shared" si="11"/>
        <v>0</v>
      </c>
      <c r="AI50" s="442">
        <f t="shared" si="11"/>
        <v>0</v>
      </c>
      <c r="AJ50"/>
      <c r="AK50"/>
      <c r="AL50"/>
    </row>
    <row r="51" spans="1:38" s="290" customFormat="1" ht="17.25" customHeight="1">
      <c r="A51" s="1261"/>
      <c r="B51" s="1506"/>
      <c r="C51" s="291"/>
      <c r="D51" s="301">
        <f t="shared" si="0"/>
        <v>0</v>
      </c>
      <c r="E51" s="292"/>
      <c r="F51" s="291"/>
      <c r="G51" s="301">
        <f t="shared" si="1"/>
        <v>0</v>
      </c>
      <c r="H51" s="305"/>
      <c r="I51" s="291"/>
      <c r="J51" s="301">
        <f t="shared" si="2"/>
        <v>0</v>
      </c>
      <c r="K51" s="305"/>
      <c r="L51" s="291"/>
      <c r="M51" s="301">
        <f t="shared" si="3"/>
        <v>0</v>
      </c>
      <c r="N51" s="305"/>
      <c r="O51" s="291"/>
      <c r="P51" s="301">
        <f t="shared" si="4"/>
        <v>0</v>
      </c>
      <c r="Q51" s="305"/>
      <c r="R51" s="291"/>
      <c r="S51" s="301">
        <f t="shared" si="5"/>
        <v>0</v>
      </c>
      <c r="T51" s="305"/>
      <c r="U51" s="291"/>
      <c r="V51" s="301">
        <f t="shared" si="6"/>
        <v>0</v>
      </c>
      <c r="W51" s="305"/>
      <c r="X51" s="291"/>
      <c r="Y51" s="301">
        <f t="shared" si="7"/>
        <v>0</v>
      </c>
      <c r="Z51" s="305"/>
      <c r="AA51" s="291"/>
      <c r="AB51" s="301">
        <f t="shared" si="8"/>
        <v>0</v>
      </c>
      <c r="AC51" s="305"/>
      <c r="AD51" s="291"/>
      <c r="AE51" s="301">
        <f t="shared" si="9"/>
        <v>0</v>
      </c>
      <c r="AF51" s="305"/>
      <c r="AG51" s="308">
        <f t="shared" si="11"/>
        <v>0</v>
      </c>
      <c r="AH51" s="309">
        <f t="shared" si="11"/>
        <v>0</v>
      </c>
      <c r="AI51" s="442">
        <f t="shared" si="11"/>
        <v>0</v>
      </c>
      <c r="AJ51"/>
      <c r="AK51"/>
      <c r="AL51"/>
    </row>
    <row r="52" spans="1:38" s="290" customFormat="1" ht="17.25" customHeight="1">
      <c r="A52" s="1261"/>
      <c r="B52" s="1506"/>
      <c r="C52" s="291"/>
      <c r="D52" s="301">
        <f t="shared" si="0"/>
        <v>0</v>
      </c>
      <c r="E52" s="292"/>
      <c r="F52" s="291"/>
      <c r="G52" s="301">
        <f t="shared" si="1"/>
        <v>0</v>
      </c>
      <c r="H52" s="305"/>
      <c r="I52" s="291"/>
      <c r="J52" s="301">
        <f t="shared" si="2"/>
        <v>0</v>
      </c>
      <c r="K52" s="305"/>
      <c r="L52" s="291"/>
      <c r="M52" s="301">
        <f t="shared" si="3"/>
        <v>0</v>
      </c>
      <c r="N52" s="305"/>
      <c r="O52" s="291"/>
      <c r="P52" s="301">
        <f t="shared" si="4"/>
        <v>0</v>
      </c>
      <c r="Q52" s="305"/>
      <c r="R52" s="291"/>
      <c r="S52" s="301">
        <f t="shared" si="5"/>
        <v>0</v>
      </c>
      <c r="T52" s="305"/>
      <c r="U52" s="291"/>
      <c r="V52" s="301">
        <f t="shared" si="6"/>
        <v>0</v>
      </c>
      <c r="W52" s="305"/>
      <c r="X52" s="291"/>
      <c r="Y52" s="301">
        <f t="shared" si="7"/>
        <v>0</v>
      </c>
      <c r="Z52" s="305"/>
      <c r="AA52" s="291"/>
      <c r="AB52" s="301">
        <f t="shared" si="8"/>
        <v>0</v>
      </c>
      <c r="AC52" s="305"/>
      <c r="AD52" s="291"/>
      <c r="AE52" s="301">
        <f t="shared" si="9"/>
        <v>0</v>
      </c>
      <c r="AF52" s="305"/>
      <c r="AG52" s="308">
        <f t="shared" si="11"/>
        <v>0</v>
      </c>
      <c r="AH52" s="309">
        <f t="shared" si="11"/>
        <v>0</v>
      </c>
      <c r="AI52" s="442">
        <f t="shared" si="11"/>
        <v>0</v>
      </c>
      <c r="AJ52"/>
      <c r="AK52"/>
      <c r="AL52"/>
    </row>
    <row r="53" spans="1:38" s="290" customFormat="1" ht="17.25" customHeight="1">
      <c r="A53" s="1261"/>
      <c r="B53" s="1506"/>
      <c r="C53" s="291"/>
      <c r="D53" s="301">
        <f t="shared" si="0"/>
        <v>0</v>
      </c>
      <c r="E53" s="292"/>
      <c r="F53" s="304"/>
      <c r="G53" s="301">
        <f t="shared" si="1"/>
        <v>0</v>
      </c>
      <c r="H53" s="305"/>
      <c r="I53" s="304"/>
      <c r="J53" s="301">
        <f t="shared" si="2"/>
        <v>0</v>
      </c>
      <c r="K53" s="305"/>
      <c r="L53" s="304"/>
      <c r="M53" s="301">
        <f t="shared" si="3"/>
        <v>0</v>
      </c>
      <c r="N53" s="305"/>
      <c r="O53" s="304"/>
      <c r="P53" s="301">
        <f t="shared" si="4"/>
        <v>0</v>
      </c>
      <c r="Q53" s="305"/>
      <c r="R53" s="304"/>
      <c r="S53" s="301">
        <f t="shared" si="5"/>
        <v>0</v>
      </c>
      <c r="T53" s="305"/>
      <c r="U53" s="304"/>
      <c r="V53" s="301">
        <f t="shared" si="6"/>
        <v>0</v>
      </c>
      <c r="W53" s="305"/>
      <c r="X53" s="304"/>
      <c r="Y53" s="301">
        <f t="shared" si="7"/>
        <v>0</v>
      </c>
      <c r="Z53" s="305"/>
      <c r="AA53" s="304"/>
      <c r="AB53" s="301">
        <f t="shared" si="8"/>
        <v>0</v>
      </c>
      <c r="AC53" s="305"/>
      <c r="AD53" s="304"/>
      <c r="AE53" s="301">
        <f t="shared" si="9"/>
        <v>0</v>
      </c>
      <c r="AF53" s="305"/>
      <c r="AG53" s="308">
        <f t="shared" si="11"/>
        <v>0</v>
      </c>
      <c r="AH53" s="309">
        <f t="shared" si="11"/>
        <v>0</v>
      </c>
      <c r="AI53" s="442">
        <f t="shared" si="11"/>
        <v>0</v>
      </c>
      <c r="AJ53"/>
      <c r="AK53"/>
      <c r="AL53"/>
    </row>
    <row r="54" spans="1:38" s="290" customFormat="1" ht="17.25" customHeight="1">
      <c r="A54" s="1261"/>
      <c r="B54" s="1506"/>
      <c r="C54" s="291"/>
      <c r="D54" s="301">
        <f t="shared" si="0"/>
        <v>0</v>
      </c>
      <c r="E54" s="292"/>
      <c r="F54" s="291"/>
      <c r="G54" s="301">
        <f t="shared" si="1"/>
        <v>0</v>
      </c>
      <c r="H54" s="292"/>
      <c r="I54" s="291"/>
      <c r="J54" s="301">
        <f t="shared" si="2"/>
        <v>0</v>
      </c>
      <c r="K54" s="292"/>
      <c r="L54" s="291"/>
      <c r="M54" s="301">
        <f t="shared" si="3"/>
        <v>0</v>
      </c>
      <c r="N54" s="292"/>
      <c r="O54" s="291"/>
      <c r="P54" s="301">
        <f t="shared" si="4"/>
        <v>0</v>
      </c>
      <c r="Q54" s="292"/>
      <c r="R54" s="291"/>
      <c r="S54" s="301">
        <f t="shared" si="5"/>
        <v>0</v>
      </c>
      <c r="T54" s="292"/>
      <c r="U54" s="291"/>
      <c r="V54" s="301">
        <f t="shared" si="6"/>
        <v>0</v>
      </c>
      <c r="W54" s="292"/>
      <c r="X54" s="291"/>
      <c r="Y54" s="301">
        <f t="shared" si="7"/>
        <v>0</v>
      </c>
      <c r="Z54" s="292"/>
      <c r="AA54" s="291"/>
      <c r="AB54" s="301">
        <f t="shared" si="8"/>
        <v>0</v>
      </c>
      <c r="AC54" s="292"/>
      <c r="AD54" s="291"/>
      <c r="AE54" s="301">
        <f t="shared" si="9"/>
        <v>0</v>
      </c>
      <c r="AF54" s="292"/>
      <c r="AG54" s="308">
        <f t="shared" si="11"/>
        <v>0</v>
      </c>
      <c r="AH54" s="309">
        <f t="shared" si="11"/>
        <v>0</v>
      </c>
      <c r="AI54" s="442">
        <f t="shared" si="11"/>
        <v>0</v>
      </c>
    </row>
    <row r="55" spans="1:38" s="290" customFormat="1" ht="17.25" customHeight="1">
      <c r="A55" s="1261"/>
      <c r="B55" s="1506"/>
      <c r="C55" s="291"/>
      <c r="D55" s="301">
        <f t="shared" ref="D55" si="25">E55-C55</f>
        <v>0</v>
      </c>
      <c r="E55" s="292"/>
      <c r="F55" s="291"/>
      <c r="G55" s="301">
        <f t="shared" ref="G55" si="26">H55-F55</f>
        <v>0</v>
      </c>
      <c r="H55" s="292"/>
      <c r="I55" s="291"/>
      <c r="J55" s="301">
        <f t="shared" ref="J55" si="27">K55-I55</f>
        <v>0</v>
      </c>
      <c r="K55" s="292"/>
      <c r="L55" s="291"/>
      <c r="M55" s="301">
        <f t="shared" ref="M55" si="28">N55-L55</f>
        <v>0</v>
      </c>
      <c r="N55" s="292"/>
      <c r="O55" s="291"/>
      <c r="P55" s="301">
        <f t="shared" ref="P55" si="29">Q55-O55</f>
        <v>0</v>
      </c>
      <c r="Q55" s="292"/>
      <c r="R55" s="291"/>
      <c r="S55" s="301">
        <f t="shared" ref="S55" si="30">T55-R55</f>
        <v>0</v>
      </c>
      <c r="T55" s="292"/>
      <c r="U55" s="291"/>
      <c r="V55" s="301">
        <f t="shared" ref="V55" si="31">W55-U55</f>
        <v>0</v>
      </c>
      <c r="W55" s="292"/>
      <c r="X55" s="291"/>
      <c r="Y55" s="301">
        <f t="shared" ref="Y55" si="32">Z55-X55</f>
        <v>0</v>
      </c>
      <c r="Z55" s="292"/>
      <c r="AA55" s="291"/>
      <c r="AB55" s="301">
        <f t="shared" ref="AB55" si="33">AC55-AA55</f>
        <v>0</v>
      </c>
      <c r="AC55" s="292"/>
      <c r="AD55" s="291"/>
      <c r="AE55" s="301">
        <f t="shared" ref="AE55" si="34">AF55-AD55</f>
        <v>0</v>
      </c>
      <c r="AF55" s="292"/>
      <c r="AG55" s="308">
        <f t="shared" ref="AG55" si="35">SUM(C55,F55,I55,L55,O55,R55,U55,X55,AA55,AD55)</f>
        <v>0</v>
      </c>
      <c r="AH55" s="309">
        <f t="shared" ref="AH55" si="36">SUM(D55,G55,J55,M55,P55,S55,V55,Y55,AB55,AE55)</f>
        <v>0</v>
      </c>
      <c r="AI55" s="442">
        <f t="shared" ref="AI55" si="37">SUM(E55,H55,K55,N55,Q55,T55,W55,Z55,AC55,AF55)</f>
        <v>0</v>
      </c>
    </row>
    <row r="56" spans="1:38" s="290" customFormat="1" ht="17.25" customHeight="1">
      <c r="A56" s="1361" t="s">
        <v>304</v>
      </c>
      <c r="B56" s="1507"/>
      <c r="C56" s="322"/>
      <c r="D56" s="328"/>
      <c r="E56" s="323"/>
      <c r="F56" s="322"/>
      <c r="G56" s="328"/>
      <c r="H56" s="345"/>
      <c r="I56" s="322"/>
      <c r="J56" s="328"/>
      <c r="K56" s="345"/>
      <c r="L56" s="322"/>
      <c r="M56" s="328"/>
      <c r="N56" s="345"/>
      <c r="O56" s="322"/>
      <c r="P56" s="328"/>
      <c r="Q56" s="345"/>
      <c r="R56" s="322"/>
      <c r="S56" s="328"/>
      <c r="T56" s="345"/>
      <c r="U56" s="322"/>
      <c r="V56" s="328"/>
      <c r="W56" s="345"/>
      <c r="X56" s="322"/>
      <c r="Y56" s="328"/>
      <c r="Z56" s="345"/>
      <c r="AA56" s="322"/>
      <c r="AB56" s="328"/>
      <c r="AC56" s="345"/>
      <c r="AD56" s="322"/>
      <c r="AE56" s="328"/>
      <c r="AF56" s="345"/>
      <c r="AG56" s="308"/>
      <c r="AH56" s="329"/>
      <c r="AI56" s="344"/>
      <c r="AJ56"/>
      <c r="AK56"/>
      <c r="AL56"/>
    </row>
    <row r="57" spans="1:38" s="290" customFormat="1" ht="17.25" customHeight="1">
      <c r="A57" s="1261"/>
      <c r="B57" s="1506"/>
      <c r="C57" s="291"/>
      <c r="D57" s="301">
        <f t="shared" si="0"/>
        <v>0</v>
      </c>
      <c r="E57" s="292"/>
      <c r="F57" s="291"/>
      <c r="G57" s="301">
        <f t="shared" si="1"/>
        <v>0</v>
      </c>
      <c r="H57" s="305"/>
      <c r="I57" s="291"/>
      <c r="J57" s="301">
        <f t="shared" si="2"/>
        <v>0</v>
      </c>
      <c r="K57" s="305"/>
      <c r="L57" s="291"/>
      <c r="M57" s="301">
        <f t="shared" si="3"/>
        <v>0</v>
      </c>
      <c r="N57" s="305"/>
      <c r="O57" s="291"/>
      <c r="P57" s="301">
        <f t="shared" si="4"/>
        <v>0</v>
      </c>
      <c r="Q57" s="305"/>
      <c r="R57" s="291"/>
      <c r="S57" s="301">
        <f t="shared" si="5"/>
        <v>0</v>
      </c>
      <c r="T57" s="305"/>
      <c r="U57" s="291"/>
      <c r="V57" s="301">
        <f t="shared" si="6"/>
        <v>0</v>
      </c>
      <c r="W57" s="305"/>
      <c r="X57" s="291"/>
      <c r="Y57" s="301">
        <f t="shared" si="7"/>
        <v>0</v>
      </c>
      <c r="Z57" s="305"/>
      <c r="AA57" s="291"/>
      <c r="AB57" s="301">
        <f t="shared" si="8"/>
        <v>0</v>
      </c>
      <c r="AC57" s="305"/>
      <c r="AD57" s="291"/>
      <c r="AE57" s="301">
        <f t="shared" si="9"/>
        <v>0</v>
      </c>
      <c r="AF57" s="305"/>
      <c r="AG57" s="308">
        <f t="shared" si="11"/>
        <v>0</v>
      </c>
      <c r="AH57" s="309">
        <f t="shared" si="11"/>
        <v>0</v>
      </c>
      <c r="AI57" s="442">
        <f t="shared" si="11"/>
        <v>0</v>
      </c>
      <c r="AJ57"/>
      <c r="AK57"/>
      <c r="AL57"/>
    </row>
    <row r="58" spans="1:38" s="290" customFormat="1" ht="17.25" customHeight="1">
      <c r="A58" s="1261"/>
      <c r="B58" s="1506"/>
      <c r="C58" s="291"/>
      <c r="D58" s="301">
        <f t="shared" si="0"/>
        <v>0</v>
      </c>
      <c r="E58" s="292"/>
      <c r="F58" s="291"/>
      <c r="G58" s="301">
        <f t="shared" si="1"/>
        <v>0</v>
      </c>
      <c r="H58" s="305"/>
      <c r="I58" s="291"/>
      <c r="J58" s="301">
        <f t="shared" si="2"/>
        <v>0</v>
      </c>
      <c r="K58" s="305"/>
      <c r="L58" s="291"/>
      <c r="M58" s="301">
        <f t="shared" si="3"/>
        <v>0</v>
      </c>
      <c r="N58" s="305"/>
      <c r="O58" s="291"/>
      <c r="P58" s="301">
        <f t="shared" si="4"/>
        <v>0</v>
      </c>
      <c r="Q58" s="305"/>
      <c r="R58" s="291"/>
      <c r="S58" s="301">
        <f t="shared" si="5"/>
        <v>0</v>
      </c>
      <c r="T58" s="305"/>
      <c r="U58" s="291"/>
      <c r="V58" s="301">
        <f t="shared" si="6"/>
        <v>0</v>
      </c>
      <c r="W58" s="305"/>
      <c r="X58" s="291"/>
      <c r="Y58" s="301">
        <f t="shared" si="7"/>
        <v>0</v>
      </c>
      <c r="Z58" s="305"/>
      <c r="AA58" s="291"/>
      <c r="AB58" s="301">
        <f t="shared" si="8"/>
        <v>0</v>
      </c>
      <c r="AC58" s="305"/>
      <c r="AD58" s="291"/>
      <c r="AE58" s="301">
        <f t="shared" si="9"/>
        <v>0</v>
      </c>
      <c r="AF58" s="305"/>
      <c r="AG58" s="308">
        <f t="shared" si="11"/>
        <v>0</v>
      </c>
      <c r="AH58" s="309">
        <f t="shared" si="11"/>
        <v>0</v>
      </c>
      <c r="AI58" s="442">
        <f t="shared" si="11"/>
        <v>0</v>
      </c>
      <c r="AJ58"/>
      <c r="AK58"/>
      <c r="AL58"/>
    </row>
    <row r="59" spans="1:38" s="290" customFormat="1" ht="17.25" customHeight="1">
      <c r="A59" s="1261"/>
      <c r="B59" s="1506"/>
      <c r="C59" s="291"/>
      <c r="D59" s="301">
        <f t="shared" si="0"/>
        <v>0</v>
      </c>
      <c r="E59" s="292"/>
      <c r="F59" s="291"/>
      <c r="G59" s="301">
        <f t="shared" si="1"/>
        <v>0</v>
      </c>
      <c r="H59" s="305"/>
      <c r="I59" s="291"/>
      <c r="J59" s="301">
        <f t="shared" si="2"/>
        <v>0</v>
      </c>
      <c r="K59" s="305"/>
      <c r="L59" s="291"/>
      <c r="M59" s="301">
        <f t="shared" si="3"/>
        <v>0</v>
      </c>
      <c r="N59" s="305"/>
      <c r="O59" s="291"/>
      <c r="P59" s="301">
        <f t="shared" si="4"/>
        <v>0</v>
      </c>
      <c r="Q59" s="305"/>
      <c r="R59" s="291"/>
      <c r="S59" s="301">
        <f t="shared" si="5"/>
        <v>0</v>
      </c>
      <c r="T59" s="305"/>
      <c r="U59" s="291"/>
      <c r="V59" s="301">
        <f t="shared" si="6"/>
        <v>0</v>
      </c>
      <c r="W59" s="305"/>
      <c r="X59" s="291"/>
      <c r="Y59" s="301">
        <f t="shared" si="7"/>
        <v>0</v>
      </c>
      <c r="Z59" s="305"/>
      <c r="AA59" s="291"/>
      <c r="AB59" s="301">
        <f t="shared" si="8"/>
        <v>0</v>
      </c>
      <c r="AC59" s="305"/>
      <c r="AD59" s="291"/>
      <c r="AE59" s="301">
        <f t="shared" si="9"/>
        <v>0</v>
      </c>
      <c r="AF59" s="305"/>
      <c r="AG59" s="308">
        <f t="shared" si="11"/>
        <v>0</v>
      </c>
      <c r="AH59" s="309">
        <f t="shared" si="11"/>
        <v>0</v>
      </c>
      <c r="AI59" s="442">
        <f t="shared" si="11"/>
        <v>0</v>
      </c>
      <c r="AJ59"/>
      <c r="AK59"/>
      <c r="AL59"/>
    </row>
    <row r="60" spans="1:38" s="290" customFormat="1" ht="17.25" customHeight="1">
      <c r="A60" s="1261"/>
      <c r="B60" s="1506"/>
      <c r="C60" s="291"/>
      <c r="D60" s="301">
        <f t="shared" si="0"/>
        <v>0</v>
      </c>
      <c r="E60" s="292"/>
      <c r="F60" s="304"/>
      <c r="G60" s="301">
        <f t="shared" si="1"/>
        <v>0</v>
      </c>
      <c r="H60" s="305"/>
      <c r="I60" s="304"/>
      <c r="J60" s="301">
        <f t="shared" si="2"/>
        <v>0</v>
      </c>
      <c r="K60" s="305"/>
      <c r="L60" s="304"/>
      <c r="M60" s="301">
        <f t="shared" si="3"/>
        <v>0</v>
      </c>
      <c r="N60" s="305"/>
      <c r="O60" s="304"/>
      <c r="P60" s="301">
        <f t="shared" si="4"/>
        <v>0</v>
      </c>
      <c r="Q60" s="305"/>
      <c r="R60" s="304"/>
      <c r="S60" s="301">
        <f t="shared" si="5"/>
        <v>0</v>
      </c>
      <c r="T60" s="305"/>
      <c r="U60" s="304"/>
      <c r="V60" s="301">
        <f t="shared" si="6"/>
        <v>0</v>
      </c>
      <c r="W60" s="305"/>
      <c r="X60" s="304"/>
      <c r="Y60" s="301">
        <f t="shared" si="7"/>
        <v>0</v>
      </c>
      <c r="Z60" s="305"/>
      <c r="AA60" s="304"/>
      <c r="AB60" s="301">
        <f t="shared" si="8"/>
        <v>0</v>
      </c>
      <c r="AC60" s="305"/>
      <c r="AD60" s="304"/>
      <c r="AE60" s="301">
        <f t="shared" si="9"/>
        <v>0</v>
      </c>
      <c r="AF60" s="305"/>
      <c r="AG60" s="308">
        <f t="shared" si="11"/>
        <v>0</v>
      </c>
      <c r="AH60" s="309">
        <f t="shared" si="11"/>
        <v>0</v>
      </c>
      <c r="AI60" s="442">
        <f t="shared" si="11"/>
        <v>0</v>
      </c>
      <c r="AJ60"/>
      <c r="AK60"/>
      <c r="AL60"/>
    </row>
    <row r="61" spans="1:38" s="290" customFormat="1" ht="17.25" customHeight="1">
      <c r="A61" s="1261"/>
      <c r="B61" s="1506"/>
      <c r="C61" s="291"/>
      <c r="D61" s="301">
        <f t="shared" si="0"/>
        <v>0</v>
      </c>
      <c r="E61" s="292"/>
      <c r="F61" s="291"/>
      <c r="G61" s="301">
        <f t="shared" si="1"/>
        <v>0</v>
      </c>
      <c r="H61" s="292"/>
      <c r="I61" s="291"/>
      <c r="J61" s="301">
        <f t="shared" si="2"/>
        <v>0</v>
      </c>
      <c r="K61" s="292"/>
      <c r="L61" s="291"/>
      <c r="M61" s="301">
        <f t="shared" si="3"/>
        <v>0</v>
      </c>
      <c r="N61" s="292"/>
      <c r="O61" s="291"/>
      <c r="P61" s="301">
        <f t="shared" si="4"/>
        <v>0</v>
      </c>
      <c r="Q61" s="292"/>
      <c r="R61" s="291"/>
      <c r="S61" s="301">
        <f t="shared" si="5"/>
        <v>0</v>
      </c>
      <c r="T61" s="292"/>
      <c r="U61" s="291"/>
      <c r="V61" s="301">
        <f t="shared" si="6"/>
        <v>0</v>
      </c>
      <c r="W61" s="292"/>
      <c r="X61" s="291"/>
      <c r="Y61" s="301">
        <f t="shared" si="7"/>
        <v>0</v>
      </c>
      <c r="Z61" s="292"/>
      <c r="AA61" s="291"/>
      <c r="AB61" s="301">
        <f t="shared" si="8"/>
        <v>0</v>
      </c>
      <c r="AC61" s="292"/>
      <c r="AD61" s="291"/>
      <c r="AE61" s="301">
        <f t="shared" si="9"/>
        <v>0</v>
      </c>
      <c r="AF61" s="292"/>
      <c r="AG61" s="308">
        <f t="shared" si="11"/>
        <v>0</v>
      </c>
      <c r="AH61" s="309">
        <f t="shared" si="11"/>
        <v>0</v>
      </c>
      <c r="AI61" s="442">
        <f t="shared" si="11"/>
        <v>0</v>
      </c>
    </row>
    <row r="62" spans="1:38" s="290" customFormat="1" ht="17.25" customHeight="1">
      <c r="A62" s="1261"/>
      <c r="B62" s="1506"/>
      <c r="C62" s="291"/>
      <c r="D62" s="301">
        <f t="shared" si="0"/>
        <v>0</v>
      </c>
      <c r="E62" s="292"/>
      <c r="F62" s="304"/>
      <c r="G62" s="301">
        <f t="shared" si="1"/>
        <v>0</v>
      </c>
      <c r="H62" s="305"/>
      <c r="I62" s="304"/>
      <c r="J62" s="301">
        <f t="shared" si="2"/>
        <v>0</v>
      </c>
      <c r="K62" s="305"/>
      <c r="L62" s="304"/>
      <c r="M62" s="301">
        <f t="shared" si="3"/>
        <v>0</v>
      </c>
      <c r="N62" s="305"/>
      <c r="O62" s="304"/>
      <c r="P62" s="301">
        <f t="shared" si="4"/>
        <v>0</v>
      </c>
      <c r="Q62" s="305"/>
      <c r="R62" s="304"/>
      <c r="S62" s="301">
        <f t="shared" si="5"/>
        <v>0</v>
      </c>
      <c r="T62" s="305"/>
      <c r="U62" s="304"/>
      <c r="V62" s="301">
        <f t="shared" si="6"/>
        <v>0</v>
      </c>
      <c r="W62" s="305"/>
      <c r="X62" s="304"/>
      <c r="Y62" s="301">
        <f t="shared" si="7"/>
        <v>0</v>
      </c>
      <c r="Z62" s="305"/>
      <c r="AA62" s="304"/>
      <c r="AB62" s="301">
        <f t="shared" si="8"/>
        <v>0</v>
      </c>
      <c r="AC62" s="305"/>
      <c r="AD62" s="304"/>
      <c r="AE62" s="301">
        <f t="shared" si="9"/>
        <v>0</v>
      </c>
      <c r="AF62" s="305"/>
      <c r="AG62" s="308">
        <f t="shared" si="11"/>
        <v>0</v>
      </c>
      <c r="AH62" s="309">
        <f t="shared" si="11"/>
        <v>0</v>
      </c>
      <c r="AI62" s="442">
        <f t="shared" si="11"/>
        <v>0</v>
      </c>
      <c r="AJ62"/>
      <c r="AK62"/>
      <c r="AL62"/>
    </row>
    <row r="63" spans="1:38" s="290" customFormat="1" ht="17.25" customHeight="1">
      <c r="A63" s="1261"/>
      <c r="B63" s="1506"/>
      <c r="C63" s="291"/>
      <c r="D63" s="301">
        <f t="shared" si="0"/>
        <v>0</v>
      </c>
      <c r="E63" s="292"/>
      <c r="F63" s="291"/>
      <c r="G63" s="301">
        <f t="shared" si="1"/>
        <v>0</v>
      </c>
      <c r="H63" s="292"/>
      <c r="I63" s="291"/>
      <c r="J63" s="301">
        <f t="shared" si="2"/>
        <v>0</v>
      </c>
      <c r="K63" s="292"/>
      <c r="L63" s="291"/>
      <c r="M63" s="301">
        <f t="shared" si="3"/>
        <v>0</v>
      </c>
      <c r="N63" s="292"/>
      <c r="O63" s="291"/>
      <c r="P63" s="301">
        <f t="shared" si="4"/>
        <v>0</v>
      </c>
      <c r="Q63" s="292"/>
      <c r="R63" s="291"/>
      <c r="S63" s="301">
        <f t="shared" si="5"/>
        <v>0</v>
      </c>
      <c r="T63" s="292"/>
      <c r="U63" s="291"/>
      <c r="V63" s="301">
        <f t="shared" si="6"/>
        <v>0</v>
      </c>
      <c r="W63" s="292"/>
      <c r="X63" s="291"/>
      <c r="Y63" s="301">
        <f t="shared" si="7"/>
        <v>0</v>
      </c>
      <c r="Z63" s="292"/>
      <c r="AA63" s="291"/>
      <c r="AB63" s="301">
        <f t="shared" si="8"/>
        <v>0</v>
      </c>
      <c r="AC63" s="292"/>
      <c r="AD63" s="291"/>
      <c r="AE63" s="301">
        <f t="shared" si="9"/>
        <v>0</v>
      </c>
      <c r="AF63" s="292"/>
      <c r="AG63" s="308">
        <f t="shared" si="11"/>
        <v>0</v>
      </c>
      <c r="AH63" s="309">
        <f t="shared" si="11"/>
        <v>0</v>
      </c>
      <c r="AI63" s="442">
        <f t="shared" si="11"/>
        <v>0</v>
      </c>
    </row>
    <row r="64" spans="1:38" s="290" customFormat="1" ht="17.25" customHeight="1">
      <c r="A64" s="1261"/>
      <c r="B64" s="1506"/>
      <c r="C64" s="291"/>
      <c r="D64" s="301">
        <f t="shared" si="0"/>
        <v>0</v>
      </c>
      <c r="E64" s="292"/>
      <c r="F64" s="291"/>
      <c r="G64" s="301">
        <f t="shared" si="1"/>
        <v>0</v>
      </c>
      <c r="H64" s="292"/>
      <c r="I64" s="291"/>
      <c r="J64" s="301">
        <f t="shared" si="2"/>
        <v>0</v>
      </c>
      <c r="K64" s="292"/>
      <c r="L64" s="291"/>
      <c r="M64" s="301">
        <f t="shared" si="3"/>
        <v>0</v>
      </c>
      <c r="N64" s="292"/>
      <c r="O64" s="291"/>
      <c r="P64" s="301">
        <f t="shared" si="4"/>
        <v>0</v>
      </c>
      <c r="Q64" s="292"/>
      <c r="R64" s="291"/>
      <c r="S64" s="301">
        <f t="shared" si="5"/>
        <v>0</v>
      </c>
      <c r="T64" s="292"/>
      <c r="U64" s="291"/>
      <c r="V64" s="301">
        <f t="shared" si="6"/>
        <v>0</v>
      </c>
      <c r="W64" s="292"/>
      <c r="X64" s="291"/>
      <c r="Y64" s="301">
        <f t="shared" si="7"/>
        <v>0</v>
      </c>
      <c r="Z64" s="292"/>
      <c r="AA64" s="291"/>
      <c r="AB64" s="301">
        <f t="shared" si="8"/>
        <v>0</v>
      </c>
      <c r="AC64" s="292"/>
      <c r="AD64" s="291"/>
      <c r="AE64" s="301">
        <f t="shared" si="9"/>
        <v>0</v>
      </c>
      <c r="AF64" s="292"/>
      <c r="AG64" s="308">
        <f t="shared" ref="AG64:AI66" si="38">SUM(C64,F64,I64,L64,O64,R64,U64,X64,AA64,AD64)</f>
        <v>0</v>
      </c>
      <c r="AH64" s="309">
        <f t="shared" si="38"/>
        <v>0</v>
      </c>
      <c r="AI64" s="442">
        <f t="shared" si="38"/>
        <v>0</v>
      </c>
    </row>
    <row r="65" spans="1:37" s="290" customFormat="1" ht="17.25" customHeight="1">
      <c r="A65" s="1261"/>
      <c r="B65" s="1506"/>
      <c r="C65" s="291"/>
      <c r="D65" s="301">
        <f t="shared" si="0"/>
        <v>0</v>
      </c>
      <c r="E65" s="292"/>
      <c r="F65" s="291"/>
      <c r="G65" s="301">
        <f t="shared" si="1"/>
        <v>0</v>
      </c>
      <c r="H65" s="292"/>
      <c r="I65" s="291"/>
      <c r="J65" s="301">
        <f t="shared" si="2"/>
        <v>0</v>
      </c>
      <c r="K65" s="292"/>
      <c r="L65" s="291"/>
      <c r="M65" s="301">
        <f t="shared" si="3"/>
        <v>0</v>
      </c>
      <c r="N65" s="292"/>
      <c r="O65" s="291"/>
      <c r="P65" s="301">
        <f t="shared" si="4"/>
        <v>0</v>
      </c>
      <c r="Q65" s="292"/>
      <c r="R65" s="291"/>
      <c r="S65" s="301">
        <f t="shared" si="5"/>
        <v>0</v>
      </c>
      <c r="T65" s="292"/>
      <c r="U65" s="291"/>
      <c r="V65" s="301">
        <f t="shared" si="6"/>
        <v>0</v>
      </c>
      <c r="W65" s="292"/>
      <c r="X65" s="291"/>
      <c r="Y65" s="301">
        <f t="shared" si="7"/>
        <v>0</v>
      </c>
      <c r="Z65" s="292"/>
      <c r="AA65" s="291"/>
      <c r="AB65" s="301">
        <f t="shared" si="8"/>
        <v>0</v>
      </c>
      <c r="AC65" s="292"/>
      <c r="AD65" s="291"/>
      <c r="AE65" s="301">
        <f t="shared" si="9"/>
        <v>0</v>
      </c>
      <c r="AF65" s="292"/>
      <c r="AG65" s="308">
        <f t="shared" si="38"/>
        <v>0</v>
      </c>
      <c r="AH65" s="309">
        <f t="shared" si="38"/>
        <v>0</v>
      </c>
      <c r="AI65" s="442">
        <f t="shared" si="38"/>
        <v>0</v>
      </c>
    </row>
    <row r="66" spans="1:37" s="290" customFormat="1" ht="17.25" customHeight="1">
      <c r="A66" s="1261"/>
      <c r="B66" s="1506"/>
      <c r="C66" s="291"/>
      <c r="D66" s="301">
        <f t="shared" si="0"/>
        <v>0</v>
      </c>
      <c r="E66" s="292"/>
      <c r="F66" s="291"/>
      <c r="G66" s="301">
        <f t="shared" si="1"/>
        <v>0</v>
      </c>
      <c r="H66" s="292"/>
      <c r="I66" s="291"/>
      <c r="J66" s="301">
        <f t="shared" si="2"/>
        <v>0</v>
      </c>
      <c r="K66" s="292"/>
      <c r="L66" s="291"/>
      <c r="M66" s="301">
        <f t="shared" si="3"/>
        <v>0</v>
      </c>
      <c r="N66" s="292"/>
      <c r="O66" s="291"/>
      <c r="P66" s="301">
        <f t="shared" si="4"/>
        <v>0</v>
      </c>
      <c r="Q66" s="292"/>
      <c r="R66" s="291"/>
      <c r="S66" s="301">
        <f t="shared" si="5"/>
        <v>0</v>
      </c>
      <c r="T66" s="292"/>
      <c r="U66" s="291"/>
      <c r="V66" s="301">
        <f t="shared" si="6"/>
        <v>0</v>
      </c>
      <c r="W66" s="292"/>
      <c r="X66" s="291"/>
      <c r="Y66" s="301">
        <f t="shared" si="7"/>
        <v>0</v>
      </c>
      <c r="Z66" s="292"/>
      <c r="AA66" s="291"/>
      <c r="AB66" s="301">
        <f t="shared" si="8"/>
        <v>0</v>
      </c>
      <c r="AC66" s="292"/>
      <c r="AD66" s="291"/>
      <c r="AE66" s="301">
        <f t="shared" si="9"/>
        <v>0</v>
      </c>
      <c r="AF66" s="292"/>
      <c r="AG66" s="308">
        <f t="shared" si="38"/>
        <v>0</v>
      </c>
      <c r="AH66" s="309">
        <f t="shared" si="38"/>
        <v>0</v>
      </c>
      <c r="AI66" s="442">
        <f t="shared" si="38"/>
        <v>0</v>
      </c>
    </row>
    <row r="67" spans="1:37" s="290" customFormat="1" ht="15" customHeight="1">
      <c r="A67" s="1261"/>
      <c r="B67" s="1506"/>
      <c r="C67" s="294"/>
      <c r="D67" s="301"/>
      <c r="E67" s="295"/>
      <c r="F67" s="294"/>
      <c r="G67" s="301"/>
      <c r="H67" s="295"/>
      <c r="I67" s="294"/>
      <c r="J67" s="301"/>
      <c r="K67" s="295"/>
      <c r="L67" s="294"/>
      <c r="M67" s="301"/>
      <c r="N67" s="295"/>
      <c r="O67" s="294"/>
      <c r="P67" s="301"/>
      <c r="Q67" s="295"/>
      <c r="R67" s="294"/>
      <c r="S67" s="301"/>
      <c r="T67" s="295"/>
      <c r="U67" s="294"/>
      <c r="V67" s="301"/>
      <c r="W67" s="295"/>
      <c r="X67" s="294"/>
      <c r="Y67" s="301"/>
      <c r="Z67" s="295"/>
      <c r="AA67" s="294"/>
      <c r="AB67" s="301"/>
      <c r="AC67" s="295"/>
      <c r="AD67" s="294"/>
      <c r="AE67" s="301"/>
      <c r="AF67" s="295"/>
      <c r="AG67" s="311"/>
      <c r="AH67" s="506"/>
      <c r="AI67" s="313"/>
    </row>
    <row r="68" spans="1:37" ht="17.25" customHeight="1">
      <c r="A68" s="1265" t="s">
        <v>305</v>
      </c>
      <c r="B68" s="1508"/>
      <c r="C68" s="304">
        <f t="shared" ref="C68:AF68" si="39">ROUND(SUM(C14:C67),0)</f>
        <v>0</v>
      </c>
      <c r="D68" s="303">
        <f t="shared" si="39"/>
        <v>0</v>
      </c>
      <c r="E68" s="305">
        <f t="shared" si="39"/>
        <v>0</v>
      </c>
      <c r="F68" s="304">
        <f t="shared" si="39"/>
        <v>0</v>
      </c>
      <c r="G68" s="303">
        <f t="shared" si="39"/>
        <v>0</v>
      </c>
      <c r="H68" s="305">
        <f t="shared" si="39"/>
        <v>0</v>
      </c>
      <c r="I68" s="304">
        <f t="shared" si="39"/>
        <v>0</v>
      </c>
      <c r="J68" s="303">
        <f t="shared" si="39"/>
        <v>0</v>
      </c>
      <c r="K68" s="305">
        <f t="shared" si="39"/>
        <v>0</v>
      </c>
      <c r="L68" s="304">
        <f t="shared" si="39"/>
        <v>0</v>
      </c>
      <c r="M68" s="303">
        <f t="shared" si="39"/>
        <v>0</v>
      </c>
      <c r="N68" s="305">
        <f t="shared" si="39"/>
        <v>0</v>
      </c>
      <c r="O68" s="304">
        <f t="shared" si="39"/>
        <v>0</v>
      </c>
      <c r="P68" s="303">
        <f t="shared" si="39"/>
        <v>0</v>
      </c>
      <c r="Q68" s="305">
        <f t="shared" si="39"/>
        <v>0</v>
      </c>
      <c r="R68" s="304">
        <f t="shared" si="39"/>
        <v>0</v>
      </c>
      <c r="S68" s="303">
        <f t="shared" si="39"/>
        <v>0</v>
      </c>
      <c r="T68" s="305">
        <f t="shared" si="39"/>
        <v>0</v>
      </c>
      <c r="U68" s="304">
        <f t="shared" si="39"/>
        <v>0</v>
      </c>
      <c r="V68" s="303">
        <f t="shared" si="39"/>
        <v>0</v>
      </c>
      <c r="W68" s="305">
        <f t="shared" si="39"/>
        <v>0</v>
      </c>
      <c r="X68" s="304">
        <f t="shared" si="39"/>
        <v>0</v>
      </c>
      <c r="Y68" s="303">
        <f t="shared" si="39"/>
        <v>0</v>
      </c>
      <c r="Z68" s="305">
        <f t="shared" si="39"/>
        <v>0</v>
      </c>
      <c r="AA68" s="304">
        <f t="shared" si="39"/>
        <v>0</v>
      </c>
      <c r="AB68" s="303">
        <f t="shared" si="39"/>
        <v>0</v>
      </c>
      <c r="AC68" s="305">
        <f t="shared" si="39"/>
        <v>0</v>
      </c>
      <c r="AD68" s="304">
        <f t="shared" si="39"/>
        <v>0</v>
      </c>
      <c r="AE68" s="303">
        <f t="shared" si="39"/>
        <v>0</v>
      </c>
      <c r="AF68" s="305">
        <f t="shared" si="39"/>
        <v>0</v>
      </c>
      <c r="AG68" s="306">
        <f t="shared" ref="AG68:AI68" si="40">SUM(AG14:AG66)</f>
        <v>0</v>
      </c>
      <c r="AH68" s="307">
        <f t="shared" si="40"/>
        <v>0</v>
      </c>
      <c r="AI68" s="305">
        <f t="shared" si="40"/>
        <v>0</v>
      </c>
    </row>
    <row r="69" spans="1:37" s="290" customFormat="1" ht="17.25" customHeight="1">
      <c r="A69" s="1264"/>
      <c r="B69" s="1514"/>
      <c r="C69" s="294"/>
      <c r="D69" s="302"/>
      <c r="E69" s="295"/>
      <c r="F69" s="294"/>
      <c r="G69" s="302"/>
      <c r="H69" s="295"/>
      <c r="I69" s="294"/>
      <c r="J69" s="302"/>
      <c r="K69" s="295"/>
      <c r="L69" s="294"/>
      <c r="M69" s="302"/>
      <c r="N69" s="295"/>
      <c r="O69" s="294"/>
      <c r="P69" s="302"/>
      <c r="Q69" s="295"/>
      <c r="R69" s="294"/>
      <c r="S69" s="302"/>
      <c r="T69" s="295"/>
      <c r="U69" s="294"/>
      <c r="V69" s="302"/>
      <c r="W69" s="295"/>
      <c r="X69" s="294"/>
      <c r="Y69" s="302"/>
      <c r="Z69" s="295"/>
      <c r="AA69" s="294"/>
      <c r="AB69" s="302"/>
      <c r="AC69" s="295"/>
      <c r="AD69" s="294"/>
      <c r="AE69" s="302"/>
      <c r="AF69" s="295"/>
      <c r="AG69" s="311"/>
      <c r="AH69" s="312"/>
      <c r="AI69" s="313"/>
    </row>
    <row r="70" spans="1:37" s="290" customFormat="1" ht="17.25" customHeight="1">
      <c r="A70" s="1263" t="s">
        <v>306</v>
      </c>
      <c r="B70" s="1513"/>
      <c r="C70" s="294"/>
      <c r="D70" s="302"/>
      <c r="E70" s="295"/>
      <c r="F70" s="294"/>
      <c r="G70" s="302"/>
      <c r="H70" s="295"/>
      <c r="I70" s="294"/>
      <c r="J70" s="302"/>
      <c r="K70" s="295"/>
      <c r="L70" s="294"/>
      <c r="M70" s="302"/>
      <c r="N70" s="295"/>
      <c r="O70" s="294"/>
      <c r="P70" s="302"/>
      <c r="Q70" s="295"/>
      <c r="R70" s="294"/>
      <c r="S70" s="302"/>
      <c r="T70" s="295"/>
      <c r="U70" s="294"/>
      <c r="V70" s="302"/>
      <c r="W70" s="295"/>
      <c r="X70" s="294"/>
      <c r="Y70" s="302"/>
      <c r="Z70" s="295"/>
      <c r="AA70" s="294"/>
      <c r="AB70" s="302"/>
      <c r="AC70" s="295"/>
      <c r="AD70" s="294"/>
      <c r="AE70" s="302"/>
      <c r="AF70" s="295"/>
      <c r="AG70" s="311"/>
      <c r="AH70" s="312"/>
      <c r="AI70" s="313"/>
    </row>
    <row r="71" spans="1:37" s="290" customFormat="1" ht="17.25" customHeight="1">
      <c r="A71" s="1261"/>
      <c r="B71" s="1506"/>
      <c r="C71" s="291"/>
      <c r="D71" s="301">
        <f t="shared" ref="D71:D91" si="41">E71-C71</f>
        <v>0</v>
      </c>
      <c r="E71" s="292"/>
      <c r="F71" s="291"/>
      <c r="G71" s="301">
        <f t="shared" ref="G71:G91" si="42">H71-F71</f>
        <v>0</v>
      </c>
      <c r="H71" s="292"/>
      <c r="I71" s="291"/>
      <c r="J71" s="301">
        <f t="shared" ref="J71:J90" si="43">K71-I71</f>
        <v>0</v>
      </c>
      <c r="K71" s="292"/>
      <c r="L71" s="291"/>
      <c r="M71" s="301">
        <f t="shared" ref="M71:M91" si="44">N71-L71</f>
        <v>0</v>
      </c>
      <c r="N71" s="292"/>
      <c r="O71" s="291"/>
      <c r="P71" s="301">
        <f t="shared" ref="P71:P91" si="45">Q71-O71</f>
        <v>0</v>
      </c>
      <c r="Q71" s="292"/>
      <c r="R71" s="291"/>
      <c r="S71" s="301">
        <f t="shared" ref="S71:S91" si="46">T71-R71</f>
        <v>0</v>
      </c>
      <c r="T71" s="292"/>
      <c r="U71" s="291"/>
      <c r="V71" s="301">
        <f t="shared" ref="V71:V91" si="47">W71-U71</f>
        <v>0</v>
      </c>
      <c r="W71" s="292"/>
      <c r="X71" s="291"/>
      <c r="Y71" s="301">
        <f t="shared" ref="Y71:Y91" si="48">Z71-X71</f>
        <v>0</v>
      </c>
      <c r="Z71" s="292"/>
      <c r="AA71" s="291"/>
      <c r="AB71" s="301">
        <f t="shared" ref="AB71:AB91" si="49">AC71-AA71</f>
        <v>0</v>
      </c>
      <c r="AC71" s="292"/>
      <c r="AD71" s="291"/>
      <c r="AE71" s="301">
        <f t="shared" ref="AE71:AE91" si="50">AF71-AD71</f>
        <v>0</v>
      </c>
      <c r="AF71" s="292"/>
      <c r="AG71" s="308">
        <f t="shared" ref="AG71:AI91" si="51">SUM(C71,F71,I71,L71,O71,R71,U71,X71,AA71,AD71)</f>
        <v>0</v>
      </c>
      <c r="AH71" s="309">
        <f t="shared" si="51"/>
        <v>0</v>
      </c>
      <c r="AI71" s="442">
        <f t="shared" si="51"/>
        <v>0</v>
      </c>
      <c r="AK71" s="348"/>
    </row>
    <row r="72" spans="1:37" s="290" customFormat="1" ht="17.25" customHeight="1">
      <c r="A72" s="1261"/>
      <c r="B72" s="1506"/>
      <c r="C72" s="291"/>
      <c r="D72" s="301">
        <f t="shared" ref="D72:D80" si="52">E72-C72</f>
        <v>0</v>
      </c>
      <c r="E72" s="292"/>
      <c r="F72" s="291"/>
      <c r="G72" s="301">
        <f t="shared" ref="G72:G80" si="53">H72-F72</f>
        <v>0</v>
      </c>
      <c r="H72" s="292"/>
      <c r="I72" s="291"/>
      <c r="J72" s="301">
        <f t="shared" ref="J72:J80" si="54">K72-I72</f>
        <v>0</v>
      </c>
      <c r="K72" s="292"/>
      <c r="L72" s="291"/>
      <c r="M72" s="301">
        <f t="shared" ref="M72:M80" si="55">N72-L72</f>
        <v>0</v>
      </c>
      <c r="N72" s="292"/>
      <c r="O72" s="291"/>
      <c r="P72" s="301">
        <f t="shared" ref="P72:P80" si="56">Q72-O72</f>
        <v>0</v>
      </c>
      <c r="Q72" s="292"/>
      <c r="R72" s="291"/>
      <c r="S72" s="301">
        <f t="shared" ref="S72:S80" si="57">T72-R72</f>
        <v>0</v>
      </c>
      <c r="T72" s="292"/>
      <c r="U72" s="291"/>
      <c r="V72" s="301">
        <f t="shared" ref="V72:V80" si="58">W72-U72</f>
        <v>0</v>
      </c>
      <c r="W72" s="292"/>
      <c r="X72" s="291"/>
      <c r="Y72" s="301">
        <f t="shared" ref="Y72:Y80" si="59">Z72-X72</f>
        <v>0</v>
      </c>
      <c r="Z72" s="292"/>
      <c r="AA72" s="291"/>
      <c r="AB72" s="301">
        <f t="shared" ref="AB72:AB80" si="60">AC72-AA72</f>
        <v>0</v>
      </c>
      <c r="AC72" s="292"/>
      <c r="AD72" s="291"/>
      <c r="AE72" s="301">
        <f t="shared" ref="AE72:AE80" si="61">AF72-AD72</f>
        <v>0</v>
      </c>
      <c r="AF72" s="292"/>
      <c r="AG72" s="308">
        <f t="shared" ref="AG72:AG80" si="62">SUM(C72,F72,I72,L72,O72,R72,U72,X72,AA72,AD72)</f>
        <v>0</v>
      </c>
      <c r="AH72" s="309">
        <f t="shared" ref="AH72:AH80" si="63">SUM(D72,G72,J72,M72,P72,S72,V72,Y72,AB72,AE72)</f>
        <v>0</v>
      </c>
      <c r="AI72" s="442">
        <f t="shared" ref="AI72:AI80" si="64">SUM(E72,H72,K72,N72,Q72,T72,W72,Z72,AC72,AF72)</f>
        <v>0</v>
      </c>
      <c r="AK72" s="348"/>
    </row>
    <row r="73" spans="1:37" s="290" customFormat="1" ht="17.25" customHeight="1">
      <c r="A73" s="1261"/>
      <c r="B73" s="1506"/>
      <c r="C73" s="291"/>
      <c r="D73" s="301">
        <f t="shared" si="52"/>
        <v>0</v>
      </c>
      <c r="E73" s="292"/>
      <c r="F73" s="291"/>
      <c r="G73" s="301">
        <f t="shared" si="53"/>
        <v>0</v>
      </c>
      <c r="H73" s="292"/>
      <c r="I73" s="291"/>
      <c r="J73" s="301">
        <f t="shared" si="54"/>
        <v>0</v>
      </c>
      <c r="K73" s="292"/>
      <c r="L73" s="291"/>
      <c r="M73" s="301">
        <f t="shared" si="55"/>
        <v>0</v>
      </c>
      <c r="N73" s="292"/>
      <c r="O73" s="291"/>
      <c r="P73" s="301">
        <f t="shared" si="56"/>
        <v>0</v>
      </c>
      <c r="Q73" s="292"/>
      <c r="R73" s="291"/>
      <c r="S73" s="301">
        <f t="shared" si="57"/>
        <v>0</v>
      </c>
      <c r="T73" s="292"/>
      <c r="U73" s="291"/>
      <c r="V73" s="301">
        <f t="shared" si="58"/>
        <v>0</v>
      </c>
      <c r="W73" s="292"/>
      <c r="X73" s="291"/>
      <c r="Y73" s="301">
        <f t="shared" si="59"/>
        <v>0</v>
      </c>
      <c r="Z73" s="292"/>
      <c r="AA73" s="291"/>
      <c r="AB73" s="301">
        <f t="shared" si="60"/>
        <v>0</v>
      </c>
      <c r="AC73" s="292"/>
      <c r="AD73" s="291"/>
      <c r="AE73" s="301">
        <f t="shared" si="61"/>
        <v>0</v>
      </c>
      <c r="AF73" s="292"/>
      <c r="AG73" s="308">
        <f t="shared" si="62"/>
        <v>0</v>
      </c>
      <c r="AH73" s="309">
        <f t="shared" si="63"/>
        <v>0</v>
      </c>
      <c r="AI73" s="442">
        <f t="shared" si="64"/>
        <v>0</v>
      </c>
      <c r="AK73" s="348"/>
    </row>
    <row r="74" spans="1:37" s="290" customFormat="1" ht="17.25" customHeight="1">
      <c r="A74" s="1261"/>
      <c r="B74" s="1506"/>
      <c r="C74" s="291"/>
      <c r="D74" s="301">
        <f t="shared" si="52"/>
        <v>0</v>
      </c>
      <c r="E74" s="292"/>
      <c r="F74" s="291"/>
      <c r="G74" s="301">
        <f t="shared" si="53"/>
        <v>0</v>
      </c>
      <c r="H74" s="292"/>
      <c r="I74" s="291"/>
      <c r="J74" s="301">
        <f t="shared" si="54"/>
        <v>0</v>
      </c>
      <c r="K74" s="292"/>
      <c r="L74" s="291"/>
      <c r="M74" s="301">
        <f t="shared" si="55"/>
        <v>0</v>
      </c>
      <c r="N74" s="292"/>
      <c r="O74" s="291"/>
      <c r="P74" s="301">
        <f t="shared" si="56"/>
        <v>0</v>
      </c>
      <c r="Q74" s="292"/>
      <c r="R74" s="291"/>
      <c r="S74" s="301">
        <f t="shared" si="57"/>
        <v>0</v>
      </c>
      <c r="T74" s="292"/>
      <c r="U74" s="291"/>
      <c r="V74" s="301">
        <f t="shared" si="58"/>
        <v>0</v>
      </c>
      <c r="W74" s="292"/>
      <c r="X74" s="291"/>
      <c r="Y74" s="301">
        <f t="shared" si="59"/>
        <v>0</v>
      </c>
      <c r="Z74" s="292"/>
      <c r="AA74" s="291"/>
      <c r="AB74" s="301">
        <f t="shared" si="60"/>
        <v>0</v>
      </c>
      <c r="AC74" s="292"/>
      <c r="AD74" s="291"/>
      <c r="AE74" s="301">
        <f t="shared" si="61"/>
        <v>0</v>
      </c>
      <c r="AF74" s="292"/>
      <c r="AG74" s="308">
        <f t="shared" si="62"/>
        <v>0</v>
      </c>
      <c r="AH74" s="309">
        <f t="shared" si="63"/>
        <v>0</v>
      </c>
      <c r="AI74" s="442">
        <f t="shared" si="64"/>
        <v>0</v>
      </c>
      <c r="AK74" s="348"/>
    </row>
    <row r="75" spans="1:37" s="290" customFormat="1" ht="17.25" customHeight="1">
      <c r="A75" s="1261"/>
      <c r="B75" s="1506"/>
      <c r="C75" s="291"/>
      <c r="D75" s="301">
        <f t="shared" si="52"/>
        <v>0</v>
      </c>
      <c r="E75" s="292"/>
      <c r="F75" s="291"/>
      <c r="G75" s="301">
        <f t="shared" si="53"/>
        <v>0</v>
      </c>
      <c r="H75" s="292"/>
      <c r="I75" s="291"/>
      <c r="J75" s="301">
        <f t="shared" si="54"/>
        <v>0</v>
      </c>
      <c r="K75" s="292"/>
      <c r="L75" s="291"/>
      <c r="M75" s="301">
        <f t="shared" si="55"/>
        <v>0</v>
      </c>
      <c r="N75" s="292"/>
      <c r="O75" s="291"/>
      <c r="P75" s="301">
        <f t="shared" si="56"/>
        <v>0</v>
      </c>
      <c r="Q75" s="292"/>
      <c r="R75" s="291"/>
      <c r="S75" s="301">
        <f t="shared" si="57"/>
        <v>0</v>
      </c>
      <c r="T75" s="292"/>
      <c r="U75" s="291"/>
      <c r="V75" s="301">
        <f t="shared" si="58"/>
        <v>0</v>
      </c>
      <c r="W75" s="292"/>
      <c r="X75" s="291"/>
      <c r="Y75" s="301">
        <f t="shared" si="59"/>
        <v>0</v>
      </c>
      <c r="Z75" s="292"/>
      <c r="AA75" s="291"/>
      <c r="AB75" s="301">
        <f t="shared" si="60"/>
        <v>0</v>
      </c>
      <c r="AC75" s="292"/>
      <c r="AD75" s="291"/>
      <c r="AE75" s="301">
        <f t="shared" si="61"/>
        <v>0</v>
      </c>
      <c r="AF75" s="292"/>
      <c r="AG75" s="308">
        <f t="shared" si="62"/>
        <v>0</v>
      </c>
      <c r="AH75" s="309">
        <f t="shared" si="63"/>
        <v>0</v>
      </c>
      <c r="AI75" s="442">
        <f t="shared" si="64"/>
        <v>0</v>
      </c>
      <c r="AK75" s="348"/>
    </row>
    <row r="76" spans="1:37" s="290" customFormat="1" ht="17.25" customHeight="1">
      <c r="A76" s="1261"/>
      <c r="B76" s="1506"/>
      <c r="C76" s="291"/>
      <c r="D76" s="301">
        <f t="shared" si="52"/>
        <v>0</v>
      </c>
      <c r="E76" s="292"/>
      <c r="F76" s="291"/>
      <c r="G76" s="301">
        <f t="shared" si="53"/>
        <v>0</v>
      </c>
      <c r="H76" s="292"/>
      <c r="I76" s="291"/>
      <c r="J76" s="301">
        <f t="shared" si="54"/>
        <v>0</v>
      </c>
      <c r="K76" s="292"/>
      <c r="L76" s="291"/>
      <c r="M76" s="301">
        <f t="shared" si="55"/>
        <v>0</v>
      </c>
      <c r="N76" s="292"/>
      <c r="O76" s="291"/>
      <c r="P76" s="301">
        <f t="shared" si="56"/>
        <v>0</v>
      </c>
      <c r="Q76" s="292"/>
      <c r="R76" s="291"/>
      <c r="S76" s="301">
        <f t="shared" si="57"/>
        <v>0</v>
      </c>
      <c r="T76" s="292"/>
      <c r="U76" s="291"/>
      <c r="V76" s="301">
        <f t="shared" si="58"/>
        <v>0</v>
      </c>
      <c r="W76" s="292"/>
      <c r="X76" s="291"/>
      <c r="Y76" s="301">
        <f t="shared" si="59"/>
        <v>0</v>
      </c>
      <c r="Z76" s="292"/>
      <c r="AA76" s="291"/>
      <c r="AB76" s="301">
        <f t="shared" si="60"/>
        <v>0</v>
      </c>
      <c r="AC76" s="292"/>
      <c r="AD76" s="291"/>
      <c r="AE76" s="301">
        <f t="shared" si="61"/>
        <v>0</v>
      </c>
      <c r="AF76" s="292"/>
      <c r="AG76" s="308">
        <f t="shared" si="62"/>
        <v>0</v>
      </c>
      <c r="AH76" s="309">
        <f t="shared" si="63"/>
        <v>0</v>
      </c>
      <c r="AI76" s="442">
        <f t="shared" si="64"/>
        <v>0</v>
      </c>
      <c r="AK76" s="348"/>
    </row>
    <row r="77" spans="1:37" s="290" customFormat="1" ht="17.25" customHeight="1">
      <c r="A77" s="1261"/>
      <c r="B77" s="1506"/>
      <c r="C77" s="291"/>
      <c r="D77" s="301">
        <f t="shared" si="52"/>
        <v>0</v>
      </c>
      <c r="E77" s="292"/>
      <c r="F77" s="291"/>
      <c r="G77" s="301">
        <f t="shared" si="53"/>
        <v>0</v>
      </c>
      <c r="H77" s="292"/>
      <c r="I77" s="291"/>
      <c r="J77" s="301">
        <f t="shared" si="54"/>
        <v>0</v>
      </c>
      <c r="K77" s="292"/>
      <c r="L77" s="291"/>
      <c r="M77" s="301">
        <f t="shared" si="55"/>
        <v>0</v>
      </c>
      <c r="N77" s="292"/>
      <c r="O77" s="291"/>
      <c r="P77" s="301">
        <f t="shared" si="56"/>
        <v>0</v>
      </c>
      <c r="Q77" s="292"/>
      <c r="R77" s="291"/>
      <c r="S77" s="301">
        <f t="shared" si="57"/>
        <v>0</v>
      </c>
      <c r="T77" s="292"/>
      <c r="U77" s="291"/>
      <c r="V77" s="301">
        <f t="shared" si="58"/>
        <v>0</v>
      </c>
      <c r="W77" s="292"/>
      <c r="X77" s="291"/>
      <c r="Y77" s="301">
        <f t="shared" si="59"/>
        <v>0</v>
      </c>
      <c r="Z77" s="292"/>
      <c r="AA77" s="291"/>
      <c r="AB77" s="301">
        <f t="shared" si="60"/>
        <v>0</v>
      </c>
      <c r="AC77" s="292"/>
      <c r="AD77" s="291"/>
      <c r="AE77" s="301">
        <f t="shared" si="61"/>
        <v>0</v>
      </c>
      <c r="AF77" s="292"/>
      <c r="AG77" s="308">
        <f t="shared" si="62"/>
        <v>0</v>
      </c>
      <c r="AH77" s="309">
        <f t="shared" si="63"/>
        <v>0</v>
      </c>
      <c r="AI77" s="442">
        <f t="shared" si="64"/>
        <v>0</v>
      </c>
      <c r="AK77" s="348"/>
    </row>
    <row r="78" spans="1:37" s="290" customFormat="1" ht="17.25" customHeight="1">
      <c r="A78" s="1261"/>
      <c r="B78" s="1506"/>
      <c r="C78" s="291"/>
      <c r="D78" s="301">
        <f t="shared" si="52"/>
        <v>0</v>
      </c>
      <c r="E78" s="292"/>
      <c r="F78" s="291"/>
      <c r="G78" s="301">
        <f t="shared" si="53"/>
        <v>0</v>
      </c>
      <c r="H78" s="292"/>
      <c r="I78" s="291"/>
      <c r="J78" s="301">
        <f t="shared" si="54"/>
        <v>0</v>
      </c>
      <c r="K78" s="292"/>
      <c r="L78" s="291"/>
      <c r="M78" s="301">
        <f t="shared" si="55"/>
        <v>0</v>
      </c>
      <c r="N78" s="292"/>
      <c r="O78" s="291"/>
      <c r="P78" s="301">
        <f t="shared" si="56"/>
        <v>0</v>
      </c>
      <c r="Q78" s="292"/>
      <c r="R78" s="291"/>
      <c r="S78" s="301">
        <f t="shared" si="57"/>
        <v>0</v>
      </c>
      <c r="T78" s="292"/>
      <c r="U78" s="291"/>
      <c r="V78" s="301">
        <f t="shared" si="58"/>
        <v>0</v>
      </c>
      <c r="W78" s="292"/>
      <c r="X78" s="291"/>
      <c r="Y78" s="301">
        <f t="shared" si="59"/>
        <v>0</v>
      </c>
      <c r="Z78" s="292"/>
      <c r="AA78" s="291"/>
      <c r="AB78" s="301">
        <f t="shared" si="60"/>
        <v>0</v>
      </c>
      <c r="AC78" s="292"/>
      <c r="AD78" s="291"/>
      <c r="AE78" s="301">
        <f t="shared" si="61"/>
        <v>0</v>
      </c>
      <c r="AF78" s="292"/>
      <c r="AG78" s="308">
        <f t="shared" si="62"/>
        <v>0</v>
      </c>
      <c r="AH78" s="309">
        <f t="shared" si="63"/>
        <v>0</v>
      </c>
      <c r="AI78" s="442">
        <f t="shared" si="64"/>
        <v>0</v>
      </c>
      <c r="AK78" s="348"/>
    </row>
    <row r="79" spans="1:37" s="290" customFormat="1" ht="17.25" customHeight="1">
      <c r="A79" s="1261"/>
      <c r="B79" s="1506"/>
      <c r="C79" s="291"/>
      <c r="D79" s="301">
        <f t="shared" si="52"/>
        <v>0</v>
      </c>
      <c r="E79" s="292"/>
      <c r="F79" s="291"/>
      <c r="G79" s="301">
        <f t="shared" si="53"/>
        <v>0</v>
      </c>
      <c r="H79" s="292"/>
      <c r="I79" s="291"/>
      <c r="J79" s="301">
        <f t="shared" si="54"/>
        <v>0</v>
      </c>
      <c r="K79" s="292"/>
      <c r="L79" s="291"/>
      <c r="M79" s="301">
        <f t="shared" si="55"/>
        <v>0</v>
      </c>
      <c r="N79" s="292"/>
      <c r="O79" s="291"/>
      <c r="P79" s="301">
        <f t="shared" si="56"/>
        <v>0</v>
      </c>
      <c r="Q79" s="292"/>
      <c r="R79" s="291"/>
      <c r="S79" s="301">
        <f t="shared" si="57"/>
        <v>0</v>
      </c>
      <c r="T79" s="292"/>
      <c r="U79" s="291"/>
      <c r="V79" s="301">
        <f t="shared" si="58"/>
        <v>0</v>
      </c>
      <c r="W79" s="292"/>
      <c r="X79" s="291"/>
      <c r="Y79" s="301">
        <f t="shared" si="59"/>
        <v>0</v>
      </c>
      <c r="Z79" s="292"/>
      <c r="AA79" s="291"/>
      <c r="AB79" s="301">
        <f t="shared" si="60"/>
        <v>0</v>
      </c>
      <c r="AC79" s="292"/>
      <c r="AD79" s="291"/>
      <c r="AE79" s="301">
        <f t="shared" si="61"/>
        <v>0</v>
      </c>
      <c r="AF79" s="292"/>
      <c r="AG79" s="308">
        <f t="shared" si="62"/>
        <v>0</v>
      </c>
      <c r="AH79" s="309">
        <f t="shared" si="63"/>
        <v>0</v>
      </c>
      <c r="AI79" s="442">
        <f t="shared" si="64"/>
        <v>0</v>
      </c>
      <c r="AK79" s="348"/>
    </row>
    <row r="80" spans="1:37" s="290" customFormat="1" ht="17.25" customHeight="1">
      <c r="A80" s="1261"/>
      <c r="B80" s="1506"/>
      <c r="C80" s="291"/>
      <c r="D80" s="301">
        <f t="shared" si="52"/>
        <v>0</v>
      </c>
      <c r="E80" s="292"/>
      <c r="F80" s="291"/>
      <c r="G80" s="301">
        <f t="shared" si="53"/>
        <v>0</v>
      </c>
      <c r="H80" s="292"/>
      <c r="I80" s="291"/>
      <c r="J80" s="301">
        <f t="shared" si="54"/>
        <v>0</v>
      </c>
      <c r="K80" s="292"/>
      <c r="L80" s="291"/>
      <c r="M80" s="301">
        <f t="shared" si="55"/>
        <v>0</v>
      </c>
      <c r="N80" s="292"/>
      <c r="O80" s="291"/>
      <c r="P80" s="301">
        <f t="shared" si="56"/>
        <v>0</v>
      </c>
      <c r="Q80" s="292"/>
      <c r="R80" s="291"/>
      <c r="S80" s="301">
        <f t="shared" si="57"/>
        <v>0</v>
      </c>
      <c r="T80" s="292"/>
      <c r="U80" s="291"/>
      <c r="V80" s="301">
        <f t="shared" si="58"/>
        <v>0</v>
      </c>
      <c r="W80" s="292"/>
      <c r="X80" s="291"/>
      <c r="Y80" s="301">
        <f t="shared" si="59"/>
        <v>0</v>
      </c>
      <c r="Z80" s="292"/>
      <c r="AA80" s="291"/>
      <c r="AB80" s="301">
        <f t="shared" si="60"/>
        <v>0</v>
      </c>
      <c r="AC80" s="292"/>
      <c r="AD80" s="291"/>
      <c r="AE80" s="301">
        <f t="shared" si="61"/>
        <v>0</v>
      </c>
      <c r="AF80" s="292"/>
      <c r="AG80" s="308">
        <f t="shared" si="62"/>
        <v>0</v>
      </c>
      <c r="AH80" s="309">
        <f t="shared" si="63"/>
        <v>0</v>
      </c>
      <c r="AI80" s="442">
        <f t="shared" si="64"/>
        <v>0</v>
      </c>
      <c r="AK80" s="348"/>
    </row>
    <row r="81" spans="1:38" s="290" customFormat="1" ht="17.25" customHeight="1">
      <c r="A81" s="1361" t="s">
        <v>307</v>
      </c>
      <c r="B81" s="1507"/>
      <c r="C81" s="322"/>
      <c r="D81" s="328"/>
      <c r="E81" s="323"/>
      <c r="F81" s="322"/>
      <c r="G81" s="328"/>
      <c r="H81" s="345"/>
      <c r="I81" s="322"/>
      <c r="J81" s="328"/>
      <c r="K81" s="345"/>
      <c r="L81" s="322"/>
      <c r="M81" s="328"/>
      <c r="N81" s="345"/>
      <c r="O81" s="322"/>
      <c r="P81" s="328"/>
      <c r="Q81" s="345"/>
      <c r="R81" s="322"/>
      <c r="S81" s="328"/>
      <c r="T81" s="345"/>
      <c r="U81" s="322"/>
      <c r="V81" s="328"/>
      <c r="W81" s="345"/>
      <c r="X81" s="322"/>
      <c r="Y81" s="328"/>
      <c r="Z81" s="345"/>
      <c r="AA81" s="322"/>
      <c r="AB81" s="328"/>
      <c r="AC81" s="345"/>
      <c r="AD81" s="322"/>
      <c r="AE81" s="328"/>
      <c r="AF81" s="345"/>
      <c r="AG81" s="308"/>
      <c r="AH81" s="329"/>
      <c r="AI81" s="344"/>
      <c r="AJ81"/>
      <c r="AK81"/>
      <c r="AL81"/>
    </row>
    <row r="82" spans="1:38" s="290" customFormat="1" ht="17.25" customHeight="1">
      <c r="A82" s="1261"/>
      <c r="B82" s="1506"/>
      <c r="C82" s="291"/>
      <c r="D82" s="301">
        <f t="shared" si="41"/>
        <v>0</v>
      </c>
      <c r="E82" s="292"/>
      <c r="F82" s="291"/>
      <c r="G82" s="301">
        <f t="shared" si="42"/>
        <v>0</v>
      </c>
      <c r="H82" s="292"/>
      <c r="I82" s="291"/>
      <c r="J82" s="301">
        <f t="shared" si="43"/>
        <v>0</v>
      </c>
      <c r="K82" s="292"/>
      <c r="L82" s="291"/>
      <c r="M82" s="301">
        <f t="shared" si="44"/>
        <v>0</v>
      </c>
      <c r="N82" s="292"/>
      <c r="O82" s="291"/>
      <c r="P82" s="301">
        <f t="shared" si="45"/>
        <v>0</v>
      </c>
      <c r="Q82" s="292"/>
      <c r="R82" s="291"/>
      <c r="S82" s="301">
        <f t="shared" si="46"/>
        <v>0</v>
      </c>
      <c r="T82" s="292"/>
      <c r="U82" s="291"/>
      <c r="V82" s="301">
        <f t="shared" si="47"/>
        <v>0</v>
      </c>
      <c r="W82" s="292"/>
      <c r="X82" s="291"/>
      <c r="Y82" s="301">
        <f t="shared" si="48"/>
        <v>0</v>
      </c>
      <c r="Z82" s="292"/>
      <c r="AA82" s="291"/>
      <c r="AB82" s="301">
        <f t="shared" si="49"/>
        <v>0</v>
      </c>
      <c r="AC82" s="292"/>
      <c r="AD82" s="291"/>
      <c r="AE82" s="301">
        <f t="shared" si="50"/>
        <v>0</v>
      </c>
      <c r="AF82" s="292"/>
      <c r="AG82" s="308">
        <f t="shared" si="51"/>
        <v>0</v>
      </c>
      <c r="AH82" s="309">
        <f t="shared" si="51"/>
        <v>0</v>
      </c>
      <c r="AI82" s="442">
        <f t="shared" si="51"/>
        <v>0</v>
      </c>
      <c r="AK82" s="348"/>
    </row>
    <row r="83" spans="1:38" s="290" customFormat="1" ht="17.25" customHeight="1">
      <c r="A83" s="1261"/>
      <c r="B83" s="1506"/>
      <c r="C83" s="291"/>
      <c r="D83" s="301">
        <f t="shared" si="41"/>
        <v>0</v>
      </c>
      <c r="E83" s="292"/>
      <c r="F83" s="291"/>
      <c r="G83" s="301">
        <f t="shared" si="42"/>
        <v>0</v>
      </c>
      <c r="H83" s="292"/>
      <c r="I83" s="291"/>
      <c r="J83" s="301">
        <f t="shared" si="43"/>
        <v>0</v>
      </c>
      <c r="K83" s="292"/>
      <c r="L83" s="291"/>
      <c r="M83" s="301">
        <f t="shared" si="44"/>
        <v>0</v>
      </c>
      <c r="N83" s="292"/>
      <c r="O83" s="291"/>
      <c r="P83" s="301">
        <f t="shared" si="45"/>
        <v>0</v>
      </c>
      <c r="Q83" s="292"/>
      <c r="R83" s="291"/>
      <c r="S83" s="301">
        <f t="shared" si="46"/>
        <v>0</v>
      </c>
      <c r="T83" s="292"/>
      <c r="U83" s="291"/>
      <c r="V83" s="301">
        <f t="shared" si="47"/>
        <v>0</v>
      </c>
      <c r="W83" s="292"/>
      <c r="X83" s="291"/>
      <c r="Y83" s="301">
        <f t="shared" si="48"/>
        <v>0</v>
      </c>
      <c r="Z83" s="292"/>
      <c r="AA83" s="291"/>
      <c r="AB83" s="301">
        <f t="shared" si="49"/>
        <v>0</v>
      </c>
      <c r="AC83" s="292"/>
      <c r="AD83" s="291"/>
      <c r="AE83" s="301">
        <f t="shared" si="50"/>
        <v>0</v>
      </c>
      <c r="AF83" s="292"/>
      <c r="AG83" s="308">
        <f t="shared" si="51"/>
        <v>0</v>
      </c>
      <c r="AH83" s="309">
        <f t="shared" si="51"/>
        <v>0</v>
      </c>
      <c r="AI83" s="442">
        <f t="shared" si="51"/>
        <v>0</v>
      </c>
      <c r="AK83" s="348"/>
    </row>
    <row r="84" spans="1:38" s="290" customFormat="1" ht="17.25" customHeight="1">
      <c r="A84" s="1261"/>
      <c r="B84" s="1506"/>
      <c r="C84" s="291"/>
      <c r="D84" s="301">
        <f t="shared" si="41"/>
        <v>0</v>
      </c>
      <c r="E84" s="292"/>
      <c r="F84" s="291"/>
      <c r="G84" s="301">
        <f t="shared" si="42"/>
        <v>0</v>
      </c>
      <c r="H84" s="292"/>
      <c r="I84" s="291"/>
      <c r="J84" s="301">
        <f t="shared" si="43"/>
        <v>0</v>
      </c>
      <c r="K84" s="292"/>
      <c r="L84" s="291"/>
      <c r="M84" s="301">
        <f t="shared" si="44"/>
        <v>0</v>
      </c>
      <c r="N84" s="292"/>
      <c r="O84" s="291"/>
      <c r="P84" s="301">
        <f t="shared" si="45"/>
        <v>0</v>
      </c>
      <c r="Q84" s="292"/>
      <c r="R84" s="291"/>
      <c r="S84" s="301">
        <f t="shared" si="46"/>
        <v>0</v>
      </c>
      <c r="T84" s="292"/>
      <c r="U84" s="291"/>
      <c r="V84" s="301">
        <f t="shared" si="47"/>
        <v>0</v>
      </c>
      <c r="W84" s="292"/>
      <c r="X84" s="291"/>
      <c r="Y84" s="301">
        <f t="shared" si="48"/>
        <v>0</v>
      </c>
      <c r="Z84" s="292"/>
      <c r="AA84" s="291"/>
      <c r="AB84" s="301">
        <f t="shared" si="49"/>
        <v>0</v>
      </c>
      <c r="AC84" s="292"/>
      <c r="AD84" s="291"/>
      <c r="AE84" s="301">
        <f t="shared" si="50"/>
        <v>0</v>
      </c>
      <c r="AF84" s="292"/>
      <c r="AG84" s="308">
        <f t="shared" si="51"/>
        <v>0</v>
      </c>
      <c r="AH84" s="309">
        <f t="shared" si="51"/>
        <v>0</v>
      </c>
      <c r="AI84" s="442">
        <f t="shared" si="51"/>
        <v>0</v>
      </c>
      <c r="AK84" s="348"/>
    </row>
    <row r="85" spans="1:38" s="290" customFormat="1" ht="17.25" customHeight="1">
      <c r="A85" s="1261"/>
      <c r="B85" s="1506"/>
      <c r="C85" s="291"/>
      <c r="D85" s="301">
        <f t="shared" si="41"/>
        <v>0</v>
      </c>
      <c r="E85" s="292"/>
      <c r="F85" s="291"/>
      <c r="G85" s="301">
        <f t="shared" si="42"/>
        <v>0</v>
      </c>
      <c r="H85" s="292"/>
      <c r="I85" s="291"/>
      <c r="J85" s="301">
        <f t="shared" si="43"/>
        <v>0</v>
      </c>
      <c r="K85" s="292"/>
      <c r="L85" s="291"/>
      <c r="M85" s="301">
        <f t="shared" si="44"/>
        <v>0</v>
      </c>
      <c r="N85" s="292"/>
      <c r="O85" s="291"/>
      <c r="P85" s="301">
        <f t="shared" si="45"/>
        <v>0</v>
      </c>
      <c r="Q85" s="292"/>
      <c r="R85" s="291"/>
      <c r="S85" s="301">
        <f t="shared" si="46"/>
        <v>0</v>
      </c>
      <c r="T85" s="292"/>
      <c r="U85" s="291"/>
      <c r="V85" s="301">
        <f t="shared" si="47"/>
        <v>0</v>
      </c>
      <c r="W85" s="292"/>
      <c r="X85" s="291"/>
      <c r="Y85" s="301">
        <f t="shared" si="48"/>
        <v>0</v>
      </c>
      <c r="Z85" s="292"/>
      <c r="AA85" s="291"/>
      <c r="AB85" s="301">
        <f t="shared" si="49"/>
        <v>0</v>
      </c>
      <c r="AC85" s="292"/>
      <c r="AD85" s="291"/>
      <c r="AE85" s="301">
        <f t="shared" si="50"/>
        <v>0</v>
      </c>
      <c r="AF85" s="292"/>
      <c r="AG85" s="308">
        <f t="shared" si="51"/>
        <v>0</v>
      </c>
      <c r="AH85" s="309">
        <f t="shared" si="51"/>
        <v>0</v>
      </c>
      <c r="AI85" s="442">
        <f t="shared" si="51"/>
        <v>0</v>
      </c>
      <c r="AK85" s="348"/>
    </row>
    <row r="86" spans="1:38" s="290" customFormat="1" ht="17.25" customHeight="1">
      <c r="A86" s="1261"/>
      <c r="B86" s="1506"/>
      <c r="C86" s="291"/>
      <c r="D86" s="301">
        <f t="shared" si="41"/>
        <v>0</v>
      </c>
      <c r="E86" s="292"/>
      <c r="F86" s="291"/>
      <c r="G86" s="301">
        <f t="shared" si="42"/>
        <v>0</v>
      </c>
      <c r="H86" s="292"/>
      <c r="I86" s="291"/>
      <c r="J86" s="301">
        <f t="shared" si="43"/>
        <v>0</v>
      </c>
      <c r="K86" s="292"/>
      <c r="L86" s="291"/>
      <c r="M86" s="301">
        <f t="shared" si="44"/>
        <v>0</v>
      </c>
      <c r="N86" s="292"/>
      <c r="O86" s="291"/>
      <c r="P86" s="301">
        <f t="shared" si="45"/>
        <v>0</v>
      </c>
      <c r="Q86" s="292"/>
      <c r="R86" s="291"/>
      <c r="S86" s="301">
        <f t="shared" si="46"/>
        <v>0</v>
      </c>
      <c r="T86" s="292"/>
      <c r="U86" s="291"/>
      <c r="V86" s="301">
        <f t="shared" si="47"/>
        <v>0</v>
      </c>
      <c r="W86" s="292"/>
      <c r="X86" s="291"/>
      <c r="Y86" s="301">
        <f t="shared" si="48"/>
        <v>0</v>
      </c>
      <c r="Z86" s="292"/>
      <c r="AA86" s="291"/>
      <c r="AB86" s="301">
        <f t="shared" si="49"/>
        <v>0</v>
      </c>
      <c r="AC86" s="292"/>
      <c r="AD86" s="291"/>
      <c r="AE86" s="301">
        <f t="shared" si="50"/>
        <v>0</v>
      </c>
      <c r="AF86" s="292"/>
      <c r="AG86" s="308">
        <f t="shared" si="51"/>
        <v>0</v>
      </c>
      <c r="AH86" s="309">
        <f t="shared" si="51"/>
        <v>0</v>
      </c>
      <c r="AI86" s="442">
        <f t="shared" si="51"/>
        <v>0</v>
      </c>
      <c r="AK86" s="348"/>
    </row>
    <row r="87" spans="1:38" s="290" customFormat="1" ht="17.25" customHeight="1">
      <c r="A87" s="1261"/>
      <c r="B87" s="1506"/>
      <c r="C87" s="291"/>
      <c r="D87" s="301">
        <f t="shared" si="41"/>
        <v>0</v>
      </c>
      <c r="E87" s="292"/>
      <c r="F87" s="291"/>
      <c r="G87" s="301">
        <f t="shared" si="42"/>
        <v>0</v>
      </c>
      <c r="H87" s="292"/>
      <c r="I87" s="291"/>
      <c r="J87" s="301">
        <f t="shared" si="43"/>
        <v>0</v>
      </c>
      <c r="K87" s="292"/>
      <c r="L87" s="291"/>
      <c r="M87" s="301">
        <f t="shared" si="44"/>
        <v>0</v>
      </c>
      <c r="N87" s="292"/>
      <c r="O87" s="291"/>
      <c r="P87" s="301">
        <f t="shared" si="45"/>
        <v>0</v>
      </c>
      <c r="Q87" s="292"/>
      <c r="R87" s="291"/>
      <c r="S87" s="301">
        <f t="shared" si="46"/>
        <v>0</v>
      </c>
      <c r="T87" s="292"/>
      <c r="U87" s="291"/>
      <c r="V87" s="301">
        <f t="shared" si="47"/>
        <v>0</v>
      </c>
      <c r="W87" s="292"/>
      <c r="X87" s="291"/>
      <c r="Y87" s="301">
        <f t="shared" si="48"/>
        <v>0</v>
      </c>
      <c r="Z87" s="292"/>
      <c r="AA87" s="291"/>
      <c r="AB87" s="301">
        <f t="shared" si="49"/>
        <v>0</v>
      </c>
      <c r="AC87" s="292"/>
      <c r="AD87" s="291"/>
      <c r="AE87" s="301">
        <f t="shared" si="50"/>
        <v>0</v>
      </c>
      <c r="AF87" s="292"/>
      <c r="AG87" s="308">
        <f t="shared" si="51"/>
        <v>0</v>
      </c>
      <c r="AH87" s="309">
        <f t="shared" si="51"/>
        <v>0</v>
      </c>
      <c r="AI87" s="442">
        <f t="shared" si="51"/>
        <v>0</v>
      </c>
      <c r="AK87" s="348"/>
      <c r="AL87" s="293"/>
    </row>
    <row r="88" spans="1:38" s="290" customFormat="1" ht="17.25" customHeight="1">
      <c r="A88" s="1261"/>
      <c r="B88" s="1506"/>
      <c r="C88" s="291"/>
      <c r="D88" s="301">
        <f t="shared" si="41"/>
        <v>0</v>
      </c>
      <c r="E88" s="292"/>
      <c r="F88" s="291"/>
      <c r="G88" s="301">
        <f t="shared" si="42"/>
        <v>0</v>
      </c>
      <c r="H88" s="292"/>
      <c r="I88" s="291"/>
      <c r="J88" s="301">
        <f t="shared" si="43"/>
        <v>0</v>
      </c>
      <c r="K88" s="292"/>
      <c r="L88" s="291"/>
      <c r="M88" s="301">
        <f t="shared" si="44"/>
        <v>0</v>
      </c>
      <c r="N88" s="292"/>
      <c r="O88" s="291"/>
      <c r="P88" s="301">
        <f t="shared" si="45"/>
        <v>0</v>
      </c>
      <c r="Q88" s="292"/>
      <c r="R88" s="291"/>
      <c r="S88" s="301">
        <f t="shared" si="46"/>
        <v>0</v>
      </c>
      <c r="T88" s="292"/>
      <c r="U88" s="291"/>
      <c r="V88" s="301">
        <f t="shared" si="47"/>
        <v>0</v>
      </c>
      <c r="W88" s="292"/>
      <c r="X88" s="291"/>
      <c r="Y88" s="301">
        <f t="shared" si="48"/>
        <v>0</v>
      </c>
      <c r="Z88" s="292"/>
      <c r="AA88" s="291"/>
      <c r="AB88" s="301">
        <f t="shared" si="49"/>
        <v>0</v>
      </c>
      <c r="AC88" s="292"/>
      <c r="AD88" s="291"/>
      <c r="AE88" s="301">
        <f t="shared" si="50"/>
        <v>0</v>
      </c>
      <c r="AF88" s="292"/>
      <c r="AG88" s="308">
        <f t="shared" si="51"/>
        <v>0</v>
      </c>
      <c r="AH88" s="309">
        <f t="shared" si="51"/>
        <v>0</v>
      </c>
      <c r="AI88" s="442">
        <f t="shared" si="51"/>
        <v>0</v>
      </c>
    </row>
    <row r="89" spans="1:38" s="290" customFormat="1" ht="17.25" customHeight="1">
      <c r="A89" s="1261"/>
      <c r="B89" s="1506"/>
      <c r="C89" s="291"/>
      <c r="D89" s="301">
        <f t="shared" si="41"/>
        <v>0</v>
      </c>
      <c r="E89" s="292"/>
      <c r="F89" s="291"/>
      <c r="G89" s="301">
        <f t="shared" si="42"/>
        <v>0</v>
      </c>
      <c r="H89" s="292"/>
      <c r="I89" s="291"/>
      <c r="J89" s="301">
        <f>K89-I89</f>
        <v>0</v>
      </c>
      <c r="K89" s="292"/>
      <c r="L89" s="291"/>
      <c r="M89" s="301">
        <f t="shared" si="44"/>
        <v>0</v>
      </c>
      <c r="N89" s="292"/>
      <c r="O89" s="291"/>
      <c r="P89" s="301">
        <f t="shared" si="45"/>
        <v>0</v>
      </c>
      <c r="Q89" s="292"/>
      <c r="R89" s="291"/>
      <c r="S89" s="301">
        <f t="shared" si="46"/>
        <v>0</v>
      </c>
      <c r="T89" s="292"/>
      <c r="U89" s="291"/>
      <c r="V89" s="301">
        <f t="shared" si="47"/>
        <v>0</v>
      </c>
      <c r="W89" s="292"/>
      <c r="X89" s="291"/>
      <c r="Y89" s="301">
        <f t="shared" si="48"/>
        <v>0</v>
      </c>
      <c r="Z89" s="292"/>
      <c r="AA89" s="291"/>
      <c r="AB89" s="301">
        <f t="shared" si="49"/>
        <v>0</v>
      </c>
      <c r="AC89" s="292"/>
      <c r="AD89" s="291"/>
      <c r="AE89" s="301">
        <f t="shared" si="50"/>
        <v>0</v>
      </c>
      <c r="AF89" s="292"/>
      <c r="AG89" s="308">
        <f t="shared" si="51"/>
        <v>0</v>
      </c>
      <c r="AH89" s="309">
        <f t="shared" si="51"/>
        <v>0</v>
      </c>
      <c r="AI89" s="442">
        <f t="shared" si="51"/>
        <v>0</v>
      </c>
    </row>
    <row r="90" spans="1:38" s="290" customFormat="1" ht="17.25" customHeight="1">
      <c r="A90" s="1261"/>
      <c r="B90" s="1506"/>
      <c r="C90" s="291"/>
      <c r="D90" s="301">
        <f t="shared" si="41"/>
        <v>0</v>
      </c>
      <c r="E90" s="292"/>
      <c r="F90" s="291"/>
      <c r="G90" s="301">
        <f t="shared" si="42"/>
        <v>0</v>
      </c>
      <c r="H90" s="292"/>
      <c r="I90" s="291"/>
      <c r="J90" s="301">
        <f t="shared" si="43"/>
        <v>0</v>
      </c>
      <c r="K90" s="292"/>
      <c r="L90" s="291"/>
      <c r="M90" s="301">
        <f t="shared" si="44"/>
        <v>0</v>
      </c>
      <c r="N90" s="292"/>
      <c r="O90" s="291"/>
      <c r="P90" s="301">
        <f t="shared" si="45"/>
        <v>0</v>
      </c>
      <c r="Q90" s="292"/>
      <c r="R90" s="291"/>
      <c r="S90" s="301">
        <f t="shared" si="46"/>
        <v>0</v>
      </c>
      <c r="T90" s="292"/>
      <c r="U90" s="291"/>
      <c r="V90" s="301">
        <f t="shared" si="47"/>
        <v>0</v>
      </c>
      <c r="W90" s="292"/>
      <c r="X90" s="291"/>
      <c r="Y90" s="301">
        <f t="shared" si="48"/>
        <v>0</v>
      </c>
      <c r="Z90" s="292"/>
      <c r="AA90" s="291"/>
      <c r="AB90" s="301">
        <f t="shared" si="49"/>
        <v>0</v>
      </c>
      <c r="AC90" s="292"/>
      <c r="AD90" s="291"/>
      <c r="AE90" s="301">
        <f t="shared" si="50"/>
        <v>0</v>
      </c>
      <c r="AF90" s="292"/>
      <c r="AG90" s="308">
        <f t="shared" si="51"/>
        <v>0</v>
      </c>
      <c r="AH90" s="309">
        <f t="shared" si="51"/>
        <v>0</v>
      </c>
      <c r="AI90" s="442">
        <f t="shared" si="51"/>
        <v>0</v>
      </c>
    </row>
    <row r="91" spans="1:38" s="290" customFormat="1" ht="17.25" customHeight="1">
      <c r="A91" s="1261" t="s">
        <v>308</v>
      </c>
      <c r="B91" s="1506"/>
      <c r="C91" s="304">
        <f>IF(C82&lt;25000,C82*C125,25000*C125)+IF(C83&lt;25000,C83*C125,25000*C125)+IF(C84&lt;25000,C84*C125,25000*C125)+IF(C85&lt;25000,C85*C125,25000*C125)+IF(C86&lt;25000,C86*C125,25000*C125)+IF(C87&lt;25000,C87*C125,25000*C125)+IF(C88&lt;25000,C88*C125,25000*C125)+IF(C89&lt;25000,C89*C125,25000*C125)+IF(C90&lt;25000,C90*C125,25000*C125)</f>
        <v>0</v>
      </c>
      <c r="D91" s="301">
        <f t="shared" si="41"/>
        <v>0</v>
      </c>
      <c r="E91" s="489">
        <f>IF(E82&lt;25000,E82*E125,25000*E125)+IF(E83&lt;25000,E83*E125,25000*E125)+IF(E84&lt;25000,E84*E125,25000*E125)+IF(E85&lt;25000,E85*E125,25000*E125)+IF(E86&lt;25000,E86*E125,25000*E125)+IF(E87&lt;25000,E87*E125,25000*E125)+IF(E88&lt;25000,E88*E125,25000*E125)+IF(E89&lt;25000,E89*E125,25000*E125)+IF(E90&lt;25000,E90*E125,25000*E125)</f>
        <v>0</v>
      </c>
      <c r="F91" s="304">
        <f>IF(F82&lt;25000,F82*F125,25000*F125)+IF(F83&lt;25000,F83*F125,25000*F125)+IF(F84&lt;25000,F84*F125,25000*F125)+IF(F85&lt;25000,F85*F125,25000*F125)+IF(F86&lt;25000,F86*F125,25000*F125)+IF(F87&lt;25000,F87*F125,25000*F125)+IF(F88&lt;25000,F88*F125,25000*F125)+IF(F89&lt;25000,F89*F125,25000*F125)+IF(F90&lt;25000,F90*F125,25000*F125)</f>
        <v>0</v>
      </c>
      <c r="G91" s="307">
        <f t="shared" si="42"/>
        <v>0</v>
      </c>
      <c r="H91" s="305">
        <f>IF(H82&lt;25000,H82*H125,25000*H125)+IF(H83&lt;25000,H83*H125,25000*H125)+IF(H84&lt;25000,H84*H125,25000*H125)+IF(H85&lt;25000,H85*H125,25000*H125)+IF(H86&lt;25000,H86*H125,25000*H125)+IF(H87&lt;25000,H87*H125,25000*H125)+IF(H88&lt;25000,H88*H125,25000*H125)+IF(H89&lt;25000,H89*H125,25000*H125)+IF(H90&lt;25000,H90*H125,25000*H125)</f>
        <v>0</v>
      </c>
      <c r="I91" s="304">
        <f>IF(I82&lt;25000,I82*I125,25000*I125)+IF(I83&lt;25000,I83*I125,25000*I125)+IF(I84&lt;25000,I84*I125,25000*I125)+IF(I85&lt;25000,I85*I125,25000*I125)+IF(I86&lt;25000,I86*I125,25000*I125)+IF(I87&lt;25000,I87*I125,25000*I125)+IF(I88&lt;25000,I88*I125,25000*I125)+IF(I89&lt;25000,I89*I125,25000*I125)+IF(I90&lt;25000,I90*I125,25000*I125)</f>
        <v>0</v>
      </c>
      <c r="J91" s="307">
        <f>K91-I91</f>
        <v>0</v>
      </c>
      <c r="K91" s="305">
        <f>IF(K82&lt;25000,K82*K125,25000*K125)+IF(K83&lt;25000,K83*K125,25000*K125)+IF(K84&lt;25000,K84*K125,25000*K125)+IF(K85&lt;25000,K85*K125,25000*K125)+IF(K86&lt;25000,K86*K125,25000*K125)+IF(K87&lt;25000,K87*K125,25000*K125)+IF(K88&lt;25000,K88*K125,25000*K125)+IF(K89&lt;25000,K89*K125,25000*K125)+IF(K90&lt;25000,K90*K125,25000*K125)</f>
        <v>0</v>
      </c>
      <c r="L91" s="304">
        <f>IF(L82&lt;25000,L82*L125,25000*L125)+IF(L83&lt;25000,L83*L125,25000*L125)+IF(L84&lt;25000,L84*L125,25000*L125)+IF(L85&lt;25000,L85*L125,25000*L125)+IF(L86&lt;25000,L86*L125,25000*L125)+IF(L87&lt;25000,L87*L125,25000*L125)+IF(L88&lt;25000,L88*L125,25000*L125)+IF(L89&lt;25000,L89*L125,25000*L125)+IF(L90&lt;25000,L90*L125,25000*L125)</f>
        <v>0</v>
      </c>
      <c r="M91" s="307">
        <f t="shared" si="44"/>
        <v>0</v>
      </c>
      <c r="N91" s="305">
        <f>IF(N82&lt;25000,N82*N125,25000*N125)+IF(N83&lt;25000,N83*N125,25000*N125)+IF(N84&lt;25000,N84*N125,25000*N125)+IF(N85&lt;25000,N85*N125,25000*N125)+IF(N86&lt;25000,N86*N125,25000*N125)+IF(N87&lt;25000,N87*N125,25000*N125)+IF(N88&lt;25000,N88*N125,25000*N125)+IF(N89&lt;25000,N89*N125,25000*N125)+IF(N90&lt;25000,N90*N125,25000*N125)</f>
        <v>0</v>
      </c>
      <c r="O91" s="304">
        <f>IF(O82&lt;25000,O82*O125,25000*O125)+IF(O83&lt;25000,O83*O125,25000*O125)+IF(O84&lt;25000,O84*O125,25000*O125)+IF(O85&lt;25000,O85*O125,25000*O125)+IF(O86&lt;25000,O86*O125,25000*O125)+IF(O87&lt;25000,O87*O125,25000*O125)+IF(O88&lt;25000,O88*O125,25000*O125)+IF(O89&lt;25000,O89*O125,25000*O125)+IF(O90&lt;25000,O90*O125,25000*O125)</f>
        <v>0</v>
      </c>
      <c r="P91" s="301">
        <f t="shared" si="45"/>
        <v>0</v>
      </c>
      <c r="Q91" s="489">
        <f>IF(Q82&lt;25000,Q82*Q125,25000*Q125)+IF(Q83&lt;25000,Q83*Q125,25000*Q125)+IF(Q84&lt;25000,Q84*Q125,25000*Q125)+IF(Q85&lt;25000,Q85*Q125,25000*Q125)+IF(Q86&lt;25000,Q86*Q125,25000*Q125)+IF(Q87&lt;25000,Q87*Q125,25000*Q125)+IF(Q88&lt;25000,Q88*Q125,25000*Q125)+IF(Q89&lt;25000,Q89*Q125,25000*Q125)+IF(Q90&lt;25000,Q90*Q125,25000*Q125)</f>
        <v>0</v>
      </c>
      <c r="R91" s="304">
        <f>IF(R82&lt;25000,R82*R125,25000*R125)+IF(R83&lt;25000,R83*R125,25000*R125)+IF(R84&lt;25000,R84*R125,25000*R125)+IF(R85&lt;25000,R85*R125,25000*R125)+IF(R86&lt;25000,R86*R125,25000*R125)+IF(R87&lt;25000,R87*R125,25000*R125)+IF(R88&lt;25000,R88*R125,25000*R125)+IF(R89&lt;25000,R89*R125,25000*R125)+IF(R90&lt;25000,R90*R125,25000*R125)</f>
        <v>0</v>
      </c>
      <c r="S91" s="307">
        <f t="shared" si="46"/>
        <v>0</v>
      </c>
      <c r="T91" s="305">
        <f>IF(T82&lt;25000,T82*T125,25000*T125)+IF(T83&lt;25000,T83*T125,25000*T125)+IF(T84&lt;25000,T84*T125,25000*T125)+IF(T85&lt;25000,T85*T125,25000*T125)+IF(T86&lt;25000,T86*T125,25000*T125)+IF(T87&lt;25000,T87*T125,25000*T125)+IF(T88&lt;25000,T88*T125,25000*T125)+IF(T89&lt;25000,T89*T125,25000*T125)+IF(T90&lt;25000,T90*T125,25000*T125)</f>
        <v>0</v>
      </c>
      <c r="U91" s="304">
        <f>IF(U82&lt;25000,U82*U125,25000*U125)+IF(U83&lt;25000,U83*U125,25000*U125)+IF(U84&lt;25000,U84*U125,25000*U125)+IF(U85&lt;25000,U85*U125,25000*U125)+IF(U86&lt;25000,U86*U125,25000*U125)+IF(U87&lt;25000,U87*U125,25000*U125)+IF(U88&lt;25000,U88*U125,25000*U125)+IF(U89&lt;25000,U89*U125,25000*U125)+IF(U90&lt;25000,U90*U125,25000*U125)</f>
        <v>0</v>
      </c>
      <c r="V91" s="307">
        <f t="shared" si="47"/>
        <v>0</v>
      </c>
      <c r="W91" s="305">
        <f>IF(W82&lt;25000,W82*W125,25000*W125)+IF(W83&lt;25000,W83*W125,25000*W125)+IF(W84&lt;25000,W84*W125,25000*W125)+IF(W85&lt;25000,W85*W125,25000*W125)+IF(W86&lt;25000,W86*W125,25000*W125)+IF(W87&lt;25000,W87*W125,25000*W125)+IF(W88&lt;25000,W88*W125,25000*W125)+IF(W89&lt;25000,W89*W125,25000*W125)+IF(W90&lt;25000,W90*W125,25000*W125)</f>
        <v>0</v>
      </c>
      <c r="X91" s="304">
        <f>IF(X82&lt;25000,X82*X125,25000*X125)+IF(X83&lt;25000,X83*X125,25000*X125)+IF(X84&lt;25000,X84*X125,25000*X125)+IF(X85&lt;25000,X85*X125,25000*X125)+IF(X86&lt;25000,X86*X125,25000*X125)+IF(X87&lt;25000,X87*X125,25000*X125)+IF(X88&lt;25000,X88*X125,25000*X125)+IF(X89&lt;25000,X89*X125,25000*X125)+IF(X90&lt;25000,X90*X125,25000*X125)</f>
        <v>0</v>
      </c>
      <c r="Y91" s="301">
        <f t="shared" si="48"/>
        <v>0</v>
      </c>
      <c r="Z91" s="489">
        <f>IF(Z82&lt;25000,Z82*Z125,25000*Z125)+IF(Z83&lt;25000,Z83*Z125,25000*Z125)+IF(Z84&lt;25000,Z84*Z125,25000*Z125)+IF(Z85&lt;25000,Z85*Z125,25000*Z125)+IF(Z86&lt;25000,Z86*Z125,25000*Z125)+IF(Z87&lt;25000,Z87*Z125,25000*Z125)+IF(Z88&lt;25000,Z88*Z125,25000*Z125)+IF(Z89&lt;25000,Z89*Z125,25000*Z125)+IF(Z90&lt;25000,Z90*Z125,25000*Z125)</f>
        <v>0</v>
      </c>
      <c r="AA91" s="304">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07">
        <f t="shared" si="49"/>
        <v>0</v>
      </c>
      <c r="AC91" s="30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04">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07">
        <f t="shared" si="50"/>
        <v>0</v>
      </c>
      <c r="AF91" s="305">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08">
        <f t="shared" si="51"/>
        <v>0</v>
      </c>
      <c r="AH91" s="309">
        <f t="shared" si="51"/>
        <v>0</v>
      </c>
      <c r="AI91" s="442">
        <f t="shared" si="51"/>
        <v>0</v>
      </c>
    </row>
    <row r="92" spans="1:38" s="290" customFormat="1" ht="16.5" customHeight="1">
      <c r="A92" s="1367"/>
      <c r="B92" s="1509"/>
      <c r="C92" s="294"/>
      <c r="D92" s="302"/>
      <c r="E92" s="295"/>
      <c r="F92" s="294"/>
      <c r="G92" s="302"/>
      <c r="H92" s="295"/>
      <c r="I92" s="294"/>
      <c r="J92" s="302"/>
      <c r="K92" s="295"/>
      <c r="L92" s="294"/>
      <c r="M92" s="302"/>
      <c r="N92" s="295"/>
      <c r="O92" s="294"/>
      <c r="P92" s="302"/>
      <c r="Q92" s="295"/>
      <c r="R92" s="294"/>
      <c r="S92" s="302"/>
      <c r="T92" s="295"/>
      <c r="U92" s="294"/>
      <c r="V92" s="302"/>
      <c r="W92" s="295"/>
      <c r="X92" s="294"/>
      <c r="Y92" s="302"/>
      <c r="Z92" s="295"/>
      <c r="AA92" s="294"/>
      <c r="AB92" s="302"/>
      <c r="AC92" s="295"/>
      <c r="AD92" s="294"/>
      <c r="AE92" s="302"/>
      <c r="AF92" s="295"/>
      <c r="AG92" s="311"/>
      <c r="AH92" s="312"/>
      <c r="AI92" s="313"/>
    </row>
    <row r="93" spans="1:38" ht="20.149999999999999" customHeight="1">
      <c r="A93" s="330" t="s">
        <v>309</v>
      </c>
      <c r="B93" s="483"/>
      <c r="C93" s="304">
        <f>ROUND(SUM(C71:C91),0)</f>
        <v>0</v>
      </c>
      <c r="D93" s="301">
        <f t="shared" ref="D93:AF93" si="65">ROUND(SUM(D71:D91),0)</f>
        <v>0</v>
      </c>
      <c r="E93" s="305">
        <f t="shared" si="65"/>
        <v>0</v>
      </c>
      <c r="F93" s="304">
        <f t="shared" si="65"/>
        <v>0</v>
      </c>
      <c r="G93" s="301">
        <f t="shared" si="65"/>
        <v>0</v>
      </c>
      <c r="H93" s="305">
        <f t="shared" si="65"/>
        <v>0</v>
      </c>
      <c r="I93" s="304">
        <f t="shared" si="65"/>
        <v>0</v>
      </c>
      <c r="J93" s="301">
        <f t="shared" si="65"/>
        <v>0</v>
      </c>
      <c r="K93" s="305">
        <f t="shared" si="65"/>
        <v>0</v>
      </c>
      <c r="L93" s="304">
        <f t="shared" si="65"/>
        <v>0</v>
      </c>
      <c r="M93" s="301">
        <f t="shared" si="65"/>
        <v>0</v>
      </c>
      <c r="N93" s="305">
        <f t="shared" si="65"/>
        <v>0</v>
      </c>
      <c r="O93" s="304">
        <f t="shared" si="65"/>
        <v>0</v>
      </c>
      <c r="P93" s="301">
        <f t="shared" si="65"/>
        <v>0</v>
      </c>
      <c r="Q93" s="305">
        <f t="shared" si="65"/>
        <v>0</v>
      </c>
      <c r="R93" s="304">
        <f t="shared" si="65"/>
        <v>0</v>
      </c>
      <c r="S93" s="301">
        <f t="shared" si="65"/>
        <v>0</v>
      </c>
      <c r="T93" s="305">
        <f t="shared" si="65"/>
        <v>0</v>
      </c>
      <c r="U93" s="304">
        <f t="shared" si="65"/>
        <v>0</v>
      </c>
      <c r="V93" s="301">
        <f t="shared" si="65"/>
        <v>0</v>
      </c>
      <c r="W93" s="305">
        <f t="shared" si="65"/>
        <v>0</v>
      </c>
      <c r="X93" s="304">
        <f t="shared" si="65"/>
        <v>0</v>
      </c>
      <c r="Y93" s="301">
        <f t="shared" si="65"/>
        <v>0</v>
      </c>
      <c r="Z93" s="305">
        <f t="shared" si="65"/>
        <v>0</v>
      </c>
      <c r="AA93" s="304">
        <f t="shared" si="65"/>
        <v>0</v>
      </c>
      <c r="AB93" s="301">
        <f t="shared" si="65"/>
        <v>0</v>
      </c>
      <c r="AC93" s="305">
        <f t="shared" si="65"/>
        <v>0</v>
      </c>
      <c r="AD93" s="304">
        <f t="shared" si="65"/>
        <v>0</v>
      </c>
      <c r="AE93" s="301">
        <f t="shared" si="65"/>
        <v>0</v>
      </c>
      <c r="AF93" s="305">
        <f t="shared" si="65"/>
        <v>0</v>
      </c>
      <c r="AG93" s="308">
        <f t="shared" ref="AG93:AI93" si="66">SUM(AG71:AG91)</f>
        <v>0</v>
      </c>
      <c r="AH93" s="309">
        <f>SUM(AH71:AH91)</f>
        <v>0</v>
      </c>
      <c r="AI93" s="310">
        <f t="shared" si="66"/>
        <v>0</v>
      </c>
    </row>
    <row r="94" spans="1:38" s="290" customFormat="1" ht="20.149999999999999" customHeight="1">
      <c r="C94" s="296"/>
      <c r="D94"/>
      <c r="E94" s="297"/>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290" customFormat="1" ht="17.25" customHeight="1">
      <c r="A95" s="367" t="s">
        <v>310</v>
      </c>
      <c r="B95" s="367"/>
      <c r="C95" s="294"/>
      <c r="D95" s="302"/>
      <c r="E95" s="295"/>
      <c r="F95" s="331"/>
      <c r="G95" s="302"/>
      <c r="H95" s="332"/>
      <c r="I95" s="331"/>
      <c r="J95" s="302"/>
      <c r="K95" s="332"/>
      <c r="L95" s="331"/>
      <c r="M95" s="302"/>
      <c r="N95" s="332"/>
      <c r="O95" s="331"/>
      <c r="P95" s="302"/>
      <c r="Q95" s="332"/>
      <c r="R95" s="331"/>
      <c r="S95" s="302"/>
      <c r="T95" s="332"/>
      <c r="U95" s="331"/>
      <c r="V95" s="302"/>
      <c r="W95" s="332"/>
      <c r="X95" s="331"/>
      <c r="Y95" s="302"/>
      <c r="Z95" s="332"/>
      <c r="AA95" s="331"/>
      <c r="AB95" s="302"/>
      <c r="AC95" s="332"/>
      <c r="AD95" s="331"/>
      <c r="AE95" s="302"/>
      <c r="AF95" s="332"/>
      <c r="AG95" s="311"/>
      <c r="AH95" s="312"/>
      <c r="AI95" s="313"/>
      <c r="AJ95"/>
      <c r="AK95"/>
      <c r="AL95"/>
    </row>
    <row r="96" spans="1:38" s="290" customFormat="1" ht="17.25" customHeight="1">
      <c r="A96" s="1261"/>
      <c r="B96" s="1506"/>
      <c r="C96" s="291"/>
      <c r="D96" s="301">
        <f t="shared" ref="D96:D102" si="67">E96-C96</f>
        <v>0</v>
      </c>
      <c r="E96" s="292"/>
      <c r="F96" s="304"/>
      <c r="G96" s="301">
        <f t="shared" ref="G96:G102" si="68">H96-F96</f>
        <v>0</v>
      </c>
      <c r="H96" s="305"/>
      <c r="I96" s="304"/>
      <c r="J96" s="301">
        <f t="shared" ref="J96:J102" si="69">K96-I96</f>
        <v>0</v>
      </c>
      <c r="K96" s="305"/>
      <c r="L96" s="304"/>
      <c r="M96" s="301">
        <f t="shared" ref="M96:M102" si="70">N96-L96</f>
        <v>0</v>
      </c>
      <c r="N96" s="305"/>
      <c r="O96" s="304"/>
      <c r="P96" s="301">
        <f t="shared" ref="P96:P102" si="71">Q96-O96</f>
        <v>0</v>
      </c>
      <c r="Q96" s="305"/>
      <c r="R96" s="304"/>
      <c r="S96" s="301">
        <f t="shared" ref="S96:S102" si="72">T96-R96</f>
        <v>0</v>
      </c>
      <c r="T96" s="305"/>
      <c r="U96" s="304"/>
      <c r="V96" s="301">
        <f t="shared" ref="V96:V102" si="73">W96-U96</f>
        <v>0</v>
      </c>
      <c r="W96" s="305"/>
      <c r="X96" s="304"/>
      <c r="Y96" s="301">
        <f t="shared" ref="Y96:Y102" si="74">Z96-X96</f>
        <v>0</v>
      </c>
      <c r="Z96" s="305"/>
      <c r="AA96" s="304"/>
      <c r="AB96" s="301">
        <f t="shared" ref="AB96:AB102" si="75">AC96-AA96</f>
        <v>0</v>
      </c>
      <c r="AC96" s="305"/>
      <c r="AD96" s="304"/>
      <c r="AE96" s="301">
        <f t="shared" ref="AE96:AE102" si="76">AF96-AD96</f>
        <v>0</v>
      </c>
      <c r="AF96" s="305"/>
      <c r="AG96" s="308">
        <f t="shared" ref="AG96:AI102" si="77">SUM(C96,F96,I96,L96,O96,R96,U96,X96,AA96,AD96)</f>
        <v>0</v>
      </c>
      <c r="AH96" s="309">
        <f t="shared" si="77"/>
        <v>0</v>
      </c>
      <c r="AI96" s="442">
        <f t="shared" si="77"/>
        <v>0</v>
      </c>
      <c r="AJ96"/>
      <c r="AK96" s="349"/>
      <c r="AL96"/>
    </row>
    <row r="97" spans="1:38" s="290" customFormat="1" ht="17.25" customHeight="1">
      <c r="A97" s="1261"/>
      <c r="B97" s="1506"/>
      <c r="C97" s="291"/>
      <c r="D97" s="301">
        <f t="shared" si="67"/>
        <v>0</v>
      </c>
      <c r="E97" s="292"/>
      <c r="F97" s="304"/>
      <c r="G97" s="301">
        <f t="shared" si="68"/>
        <v>0</v>
      </c>
      <c r="H97" s="305"/>
      <c r="I97" s="304"/>
      <c r="J97" s="301">
        <f t="shared" si="69"/>
        <v>0</v>
      </c>
      <c r="K97" s="305"/>
      <c r="L97" s="304"/>
      <c r="M97" s="301">
        <f t="shared" si="70"/>
        <v>0</v>
      </c>
      <c r="N97" s="305"/>
      <c r="O97" s="304"/>
      <c r="P97" s="301">
        <f t="shared" si="71"/>
        <v>0</v>
      </c>
      <c r="Q97" s="305"/>
      <c r="R97" s="304"/>
      <c r="S97" s="301">
        <f t="shared" si="72"/>
        <v>0</v>
      </c>
      <c r="T97" s="305"/>
      <c r="U97" s="304"/>
      <c r="V97" s="301">
        <f t="shared" si="73"/>
        <v>0</v>
      </c>
      <c r="W97" s="305"/>
      <c r="X97" s="304"/>
      <c r="Y97" s="301">
        <f t="shared" si="74"/>
        <v>0</v>
      </c>
      <c r="Z97" s="305"/>
      <c r="AA97" s="304"/>
      <c r="AB97" s="301">
        <f t="shared" si="75"/>
        <v>0</v>
      </c>
      <c r="AC97" s="305"/>
      <c r="AD97" s="304"/>
      <c r="AE97" s="301">
        <f t="shared" si="76"/>
        <v>0</v>
      </c>
      <c r="AF97" s="305"/>
      <c r="AG97" s="308">
        <f t="shared" si="77"/>
        <v>0</v>
      </c>
      <c r="AH97" s="309">
        <f t="shared" si="77"/>
        <v>0</v>
      </c>
      <c r="AI97" s="442">
        <f t="shared" si="77"/>
        <v>0</v>
      </c>
      <c r="AK97" s="348"/>
    </row>
    <row r="98" spans="1:38" s="290" customFormat="1" ht="17.25" customHeight="1">
      <c r="A98" s="1261"/>
      <c r="B98" s="1506"/>
      <c r="C98" s="291"/>
      <c r="D98" s="301">
        <f t="shared" si="67"/>
        <v>0</v>
      </c>
      <c r="E98" s="292"/>
      <c r="F98" s="291"/>
      <c r="G98" s="301">
        <f t="shared" si="68"/>
        <v>0</v>
      </c>
      <c r="H98" s="292"/>
      <c r="I98" s="291"/>
      <c r="J98" s="301">
        <f t="shared" si="69"/>
        <v>0</v>
      </c>
      <c r="K98" s="292"/>
      <c r="L98" s="291"/>
      <c r="M98" s="301">
        <f t="shared" si="70"/>
        <v>0</v>
      </c>
      <c r="N98" s="292"/>
      <c r="O98" s="291"/>
      <c r="P98" s="301">
        <f t="shared" si="71"/>
        <v>0</v>
      </c>
      <c r="Q98" s="292"/>
      <c r="R98" s="291"/>
      <c r="S98" s="301">
        <f t="shared" si="72"/>
        <v>0</v>
      </c>
      <c r="T98" s="292"/>
      <c r="U98" s="291"/>
      <c r="V98" s="301">
        <f t="shared" si="73"/>
        <v>0</v>
      </c>
      <c r="W98" s="292"/>
      <c r="X98" s="291"/>
      <c r="Y98" s="301">
        <f t="shared" si="74"/>
        <v>0</v>
      </c>
      <c r="Z98" s="292"/>
      <c r="AA98" s="291"/>
      <c r="AB98" s="301">
        <f t="shared" si="75"/>
        <v>0</v>
      </c>
      <c r="AC98" s="292"/>
      <c r="AD98" s="291"/>
      <c r="AE98" s="301">
        <f t="shared" si="76"/>
        <v>0</v>
      </c>
      <c r="AF98" s="292"/>
      <c r="AG98" s="308">
        <f t="shared" si="77"/>
        <v>0</v>
      </c>
      <c r="AH98" s="309">
        <f t="shared" si="77"/>
        <v>0</v>
      </c>
      <c r="AI98" s="442">
        <f t="shared" si="77"/>
        <v>0</v>
      </c>
      <c r="AJ98"/>
      <c r="AK98" s="349"/>
      <c r="AL98" s="13"/>
    </row>
    <row r="99" spans="1:38" s="290" customFormat="1" ht="17.25" customHeight="1">
      <c r="A99" s="1261"/>
      <c r="B99" s="1506"/>
      <c r="C99" s="291"/>
      <c r="D99" s="301">
        <f t="shared" si="67"/>
        <v>0</v>
      </c>
      <c r="E99" s="292"/>
      <c r="F99" s="291"/>
      <c r="G99" s="301">
        <f t="shared" si="68"/>
        <v>0</v>
      </c>
      <c r="H99" s="292"/>
      <c r="I99" s="291"/>
      <c r="J99" s="301">
        <f t="shared" si="69"/>
        <v>0</v>
      </c>
      <c r="K99" s="292"/>
      <c r="L99" s="291"/>
      <c r="M99" s="301">
        <f t="shared" si="70"/>
        <v>0</v>
      </c>
      <c r="N99" s="292"/>
      <c r="O99" s="291"/>
      <c r="P99" s="301">
        <f t="shared" si="71"/>
        <v>0</v>
      </c>
      <c r="Q99" s="292"/>
      <c r="R99" s="291"/>
      <c r="S99" s="301">
        <f t="shared" si="72"/>
        <v>0</v>
      </c>
      <c r="T99" s="292"/>
      <c r="U99" s="291"/>
      <c r="V99" s="301">
        <f t="shared" si="73"/>
        <v>0</v>
      </c>
      <c r="W99" s="292"/>
      <c r="X99" s="291"/>
      <c r="Y99" s="301">
        <f t="shared" si="74"/>
        <v>0</v>
      </c>
      <c r="Z99" s="292"/>
      <c r="AA99" s="291"/>
      <c r="AB99" s="301">
        <f t="shared" si="75"/>
        <v>0</v>
      </c>
      <c r="AC99" s="292"/>
      <c r="AD99" s="291"/>
      <c r="AE99" s="301">
        <f t="shared" si="76"/>
        <v>0</v>
      </c>
      <c r="AF99" s="292"/>
      <c r="AG99" s="308">
        <f t="shared" si="77"/>
        <v>0</v>
      </c>
      <c r="AH99" s="309">
        <f t="shared" si="77"/>
        <v>0</v>
      </c>
      <c r="AI99" s="442">
        <f t="shared" si="77"/>
        <v>0</v>
      </c>
      <c r="AJ99"/>
      <c r="AK99"/>
      <c r="AL99"/>
    </row>
    <row r="100" spans="1:38" s="290" customFormat="1" ht="17.25" customHeight="1">
      <c r="A100" s="1261"/>
      <c r="B100" s="1506"/>
      <c r="C100" s="291"/>
      <c r="D100" s="301">
        <f t="shared" si="67"/>
        <v>0</v>
      </c>
      <c r="E100" s="292"/>
      <c r="F100" s="291"/>
      <c r="G100" s="301">
        <f t="shared" si="68"/>
        <v>0</v>
      </c>
      <c r="H100" s="292"/>
      <c r="I100" s="291"/>
      <c r="J100" s="301">
        <f t="shared" si="69"/>
        <v>0</v>
      </c>
      <c r="K100" s="292"/>
      <c r="L100" s="291"/>
      <c r="M100" s="301">
        <f t="shared" si="70"/>
        <v>0</v>
      </c>
      <c r="N100" s="292"/>
      <c r="O100" s="291"/>
      <c r="P100" s="301">
        <f t="shared" si="71"/>
        <v>0</v>
      </c>
      <c r="Q100" s="292"/>
      <c r="R100" s="291"/>
      <c r="S100" s="301">
        <f t="shared" si="72"/>
        <v>0</v>
      </c>
      <c r="T100" s="292"/>
      <c r="U100" s="291"/>
      <c r="V100" s="301">
        <f t="shared" si="73"/>
        <v>0</v>
      </c>
      <c r="W100" s="292"/>
      <c r="X100" s="291"/>
      <c r="Y100" s="301">
        <f t="shared" si="74"/>
        <v>0</v>
      </c>
      <c r="Z100" s="292"/>
      <c r="AA100" s="291"/>
      <c r="AB100" s="301">
        <f t="shared" si="75"/>
        <v>0</v>
      </c>
      <c r="AC100" s="292"/>
      <c r="AD100" s="291"/>
      <c r="AE100" s="301">
        <f t="shared" si="76"/>
        <v>0</v>
      </c>
      <c r="AF100" s="292"/>
      <c r="AG100" s="308">
        <f t="shared" si="77"/>
        <v>0</v>
      </c>
      <c r="AH100" s="309">
        <f t="shared" si="77"/>
        <v>0</v>
      </c>
      <c r="AI100" s="442">
        <f t="shared" si="77"/>
        <v>0</v>
      </c>
    </row>
    <row r="101" spans="1:38" s="290" customFormat="1" ht="17.25" customHeight="1">
      <c r="A101" s="1261"/>
      <c r="B101" s="1506"/>
      <c r="C101" s="291"/>
      <c r="D101" s="301">
        <f t="shared" si="67"/>
        <v>0</v>
      </c>
      <c r="E101" s="292"/>
      <c r="F101" s="291"/>
      <c r="G101" s="301">
        <f t="shared" si="68"/>
        <v>0</v>
      </c>
      <c r="H101" s="292"/>
      <c r="I101" s="291"/>
      <c r="J101" s="301">
        <f t="shared" si="69"/>
        <v>0</v>
      </c>
      <c r="K101" s="292"/>
      <c r="L101" s="291"/>
      <c r="M101" s="301">
        <f t="shared" si="70"/>
        <v>0</v>
      </c>
      <c r="N101" s="292"/>
      <c r="O101" s="291"/>
      <c r="P101" s="301">
        <f t="shared" si="71"/>
        <v>0</v>
      </c>
      <c r="Q101" s="292"/>
      <c r="R101" s="291"/>
      <c r="S101" s="301">
        <f t="shared" si="72"/>
        <v>0</v>
      </c>
      <c r="T101" s="292"/>
      <c r="U101" s="291"/>
      <c r="V101" s="301">
        <f t="shared" si="73"/>
        <v>0</v>
      </c>
      <c r="W101" s="292"/>
      <c r="X101" s="291"/>
      <c r="Y101" s="301">
        <f t="shared" si="74"/>
        <v>0</v>
      </c>
      <c r="Z101" s="292"/>
      <c r="AA101" s="291"/>
      <c r="AB101" s="301">
        <f t="shared" si="75"/>
        <v>0</v>
      </c>
      <c r="AC101" s="292"/>
      <c r="AD101" s="291"/>
      <c r="AE101" s="301">
        <f t="shared" si="76"/>
        <v>0</v>
      </c>
      <c r="AF101" s="292"/>
      <c r="AG101" s="308">
        <f t="shared" si="77"/>
        <v>0</v>
      </c>
      <c r="AH101" s="309">
        <f t="shared" si="77"/>
        <v>0</v>
      </c>
      <c r="AI101" s="442">
        <f t="shared" si="77"/>
        <v>0</v>
      </c>
    </row>
    <row r="102" spans="1:38" s="290" customFormat="1" ht="17.25" customHeight="1">
      <c r="A102" s="1261"/>
      <c r="B102" s="1506"/>
      <c r="C102" s="291"/>
      <c r="D102" s="301">
        <f t="shared" si="67"/>
        <v>0</v>
      </c>
      <c r="E102" s="292"/>
      <c r="F102" s="291"/>
      <c r="G102" s="301">
        <f t="shared" si="68"/>
        <v>0</v>
      </c>
      <c r="H102" s="292"/>
      <c r="I102" s="291"/>
      <c r="J102" s="301">
        <f t="shared" si="69"/>
        <v>0</v>
      </c>
      <c r="K102" s="292"/>
      <c r="L102" s="291"/>
      <c r="M102" s="301">
        <f t="shared" si="70"/>
        <v>0</v>
      </c>
      <c r="N102" s="292"/>
      <c r="O102" s="291"/>
      <c r="P102" s="301">
        <f t="shared" si="71"/>
        <v>0</v>
      </c>
      <c r="Q102" s="292"/>
      <c r="R102" s="291"/>
      <c r="S102" s="301">
        <f t="shared" si="72"/>
        <v>0</v>
      </c>
      <c r="T102" s="292"/>
      <c r="U102" s="291"/>
      <c r="V102" s="301">
        <f t="shared" si="73"/>
        <v>0</v>
      </c>
      <c r="W102" s="292"/>
      <c r="X102" s="291"/>
      <c r="Y102" s="301">
        <f t="shared" si="74"/>
        <v>0</v>
      </c>
      <c r="Z102" s="292"/>
      <c r="AA102" s="291"/>
      <c r="AB102" s="301">
        <f t="shared" si="75"/>
        <v>0</v>
      </c>
      <c r="AC102" s="292"/>
      <c r="AD102" s="291"/>
      <c r="AE102" s="301">
        <f t="shared" si="76"/>
        <v>0</v>
      </c>
      <c r="AF102" s="292"/>
      <c r="AG102" s="308">
        <f t="shared" si="77"/>
        <v>0</v>
      </c>
      <c r="AH102" s="309">
        <f t="shared" si="77"/>
        <v>0</v>
      </c>
      <c r="AI102" s="442">
        <f t="shared" si="77"/>
        <v>0</v>
      </c>
    </row>
    <row r="103" spans="1:38" s="290" customFormat="1" ht="15" customHeight="1">
      <c r="A103" s="1261"/>
      <c r="B103" s="1506"/>
      <c r="C103" s="294"/>
      <c r="D103" s="302"/>
      <c r="E103" s="295"/>
      <c r="F103" s="294"/>
      <c r="G103" s="302"/>
      <c r="H103" s="295"/>
      <c r="I103" s="294"/>
      <c r="J103" s="302"/>
      <c r="K103" s="295"/>
      <c r="L103" s="294"/>
      <c r="M103" s="302"/>
      <c r="N103" s="295"/>
      <c r="O103" s="294"/>
      <c r="P103" s="302"/>
      <c r="Q103" s="295"/>
      <c r="R103" s="294"/>
      <c r="S103" s="302"/>
      <c r="T103" s="295"/>
      <c r="U103" s="294"/>
      <c r="V103" s="302"/>
      <c r="W103" s="295"/>
      <c r="X103" s="294"/>
      <c r="Y103" s="302"/>
      <c r="Z103" s="295"/>
      <c r="AA103" s="294"/>
      <c r="AB103" s="302"/>
      <c r="AC103" s="295"/>
      <c r="AD103" s="294"/>
      <c r="AE103" s="302"/>
      <c r="AF103" s="295"/>
      <c r="AG103" s="311"/>
      <c r="AH103" s="312"/>
      <c r="AI103" s="313"/>
    </row>
    <row r="104" spans="1:38" ht="20.149999999999999" customHeight="1">
      <c r="A104" s="1265" t="s">
        <v>311</v>
      </c>
      <c r="B104" s="1508"/>
      <c r="C104" s="304">
        <f>ROUND(SUM(C96:C102),0)</f>
        <v>0</v>
      </c>
      <c r="D104" s="301">
        <f t="shared" ref="D104:AF104" si="78">ROUND(SUM(D96:D102),0)</f>
        <v>0</v>
      </c>
      <c r="E104" s="305">
        <f t="shared" si="78"/>
        <v>0</v>
      </c>
      <c r="F104" s="304">
        <f t="shared" si="78"/>
        <v>0</v>
      </c>
      <c r="G104" s="301">
        <f t="shared" si="78"/>
        <v>0</v>
      </c>
      <c r="H104" s="305">
        <f t="shared" si="78"/>
        <v>0</v>
      </c>
      <c r="I104" s="304">
        <f t="shared" si="78"/>
        <v>0</v>
      </c>
      <c r="J104" s="301">
        <f t="shared" si="78"/>
        <v>0</v>
      </c>
      <c r="K104" s="305">
        <f t="shared" si="78"/>
        <v>0</v>
      </c>
      <c r="L104" s="304">
        <f t="shared" si="78"/>
        <v>0</v>
      </c>
      <c r="M104" s="301">
        <f t="shared" si="78"/>
        <v>0</v>
      </c>
      <c r="N104" s="305">
        <f t="shared" si="78"/>
        <v>0</v>
      </c>
      <c r="O104" s="304">
        <f t="shared" si="78"/>
        <v>0</v>
      </c>
      <c r="P104" s="301">
        <f t="shared" si="78"/>
        <v>0</v>
      </c>
      <c r="Q104" s="305">
        <f t="shared" si="78"/>
        <v>0</v>
      </c>
      <c r="R104" s="304">
        <f t="shared" si="78"/>
        <v>0</v>
      </c>
      <c r="S104" s="301">
        <f t="shared" si="78"/>
        <v>0</v>
      </c>
      <c r="T104" s="305">
        <f t="shared" si="78"/>
        <v>0</v>
      </c>
      <c r="U104" s="304">
        <f t="shared" si="78"/>
        <v>0</v>
      </c>
      <c r="V104" s="301">
        <f t="shared" si="78"/>
        <v>0</v>
      </c>
      <c r="W104" s="305">
        <f t="shared" si="78"/>
        <v>0</v>
      </c>
      <c r="X104" s="304">
        <f t="shared" si="78"/>
        <v>0</v>
      </c>
      <c r="Y104" s="301">
        <f t="shared" si="78"/>
        <v>0</v>
      </c>
      <c r="Z104" s="305">
        <f t="shared" si="78"/>
        <v>0</v>
      </c>
      <c r="AA104" s="304">
        <f t="shared" si="78"/>
        <v>0</v>
      </c>
      <c r="AB104" s="301">
        <f t="shared" si="78"/>
        <v>0</v>
      </c>
      <c r="AC104" s="305">
        <f t="shared" si="78"/>
        <v>0</v>
      </c>
      <c r="AD104" s="304">
        <f t="shared" si="78"/>
        <v>0</v>
      </c>
      <c r="AE104" s="301">
        <f t="shared" si="78"/>
        <v>0</v>
      </c>
      <c r="AF104" s="305">
        <f t="shared" si="78"/>
        <v>0</v>
      </c>
      <c r="AG104" s="308">
        <f t="shared" ref="AG104" si="79">SUM(AG96:AG102)</f>
        <v>0</v>
      </c>
      <c r="AH104" s="309">
        <f>SUM(AH96:AH102)</f>
        <v>0</v>
      </c>
      <c r="AI104" s="310">
        <f t="shared" ref="AI104" si="80">SUM(AI96:AI102)</f>
        <v>0</v>
      </c>
    </row>
    <row r="105" spans="1:38" s="290" customFormat="1" ht="20.149999999999999" customHeight="1">
      <c r="C105" s="296"/>
      <c r="D105"/>
      <c r="E105" s="297"/>
      <c r="F105" s="296"/>
      <c r="G105"/>
      <c r="H105" s="297"/>
      <c r="I105" s="296"/>
      <c r="J105"/>
      <c r="K105" s="297"/>
      <c r="L105" s="296"/>
      <c r="M105"/>
      <c r="N105" s="297"/>
      <c r="O105" s="296"/>
      <c r="P105"/>
      <c r="Q105" s="297"/>
      <c r="R105" s="296"/>
      <c r="S105"/>
      <c r="T105" s="297"/>
      <c r="U105" s="296"/>
      <c r="V105"/>
      <c r="W105" s="297"/>
      <c r="X105" s="296"/>
      <c r="Y105"/>
      <c r="Z105" s="297"/>
      <c r="AA105" s="296"/>
      <c r="AB105"/>
      <c r="AC105" s="297"/>
      <c r="AD105" s="296"/>
      <c r="AE105"/>
      <c r="AF105" s="297"/>
      <c r="AG105" s="16"/>
      <c r="AH105" s="52"/>
      <c r="AI105" s="17"/>
    </row>
    <row r="106" spans="1:38" s="290" customFormat="1" ht="20.149999999999999" customHeight="1" thickBot="1">
      <c r="A106" s="298" t="s">
        <v>312</v>
      </c>
      <c r="B106" s="486"/>
      <c r="C106" s="299"/>
      <c r="D106" s="18"/>
      <c r="E106" s="300"/>
      <c r="F106" s="299"/>
      <c r="G106" s="18"/>
      <c r="H106" s="300"/>
      <c r="I106" s="299"/>
      <c r="J106" s="18"/>
      <c r="K106" s="300"/>
      <c r="L106" s="299"/>
      <c r="M106" s="18"/>
      <c r="N106" s="300"/>
      <c r="O106" s="299"/>
      <c r="P106" s="18"/>
      <c r="Q106" s="300"/>
      <c r="R106" s="299"/>
      <c r="S106" s="18"/>
      <c r="T106" s="300"/>
      <c r="U106" s="299"/>
      <c r="V106" s="18"/>
      <c r="W106" s="300"/>
      <c r="X106" s="299"/>
      <c r="Y106" s="18"/>
      <c r="Z106" s="300"/>
      <c r="AA106" s="299"/>
      <c r="AB106" s="18"/>
      <c r="AC106" s="300"/>
      <c r="AD106" s="299"/>
      <c r="AE106" s="18"/>
      <c r="AF106" s="300"/>
      <c r="AG106" s="19"/>
      <c r="AH106" s="443">
        <f>'Summary (6)'!A72</f>
        <v>0</v>
      </c>
      <c r="AI106" s="444">
        <f>'Summary (6)'!C72</f>
        <v>0</v>
      </c>
    </row>
    <row r="107" spans="1:38">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row>
    <row r="108" spans="1:38">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row>
    <row r="109" spans="1:38">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row>
    <row r="110" spans="1:38">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row>
    <row r="111" spans="1:38">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row>
    <row r="112" spans="1:38">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row>
    <row r="113" spans="1:3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row>
    <row r="114" spans="1:3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row>
    <row r="115" spans="1:3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row>
    <row r="116" spans="1:3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row>
    <row r="117" spans="1:3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row>
    <row r="118" spans="1:3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row>
    <row r="119" spans="1:35">
      <c r="A119" s="290"/>
      <c r="B119" s="290"/>
      <c r="C119" s="290"/>
      <c r="D119" s="293"/>
      <c r="E119" s="293"/>
      <c r="F119" s="293"/>
      <c r="G119" s="293"/>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3"/>
      <c r="AH119" s="293"/>
      <c r="AI119" s="290"/>
    </row>
    <row r="120" spans="1:35" s="216" customFormat="1" ht="15.5">
      <c r="A120" s="364" t="s">
        <v>222</v>
      </c>
      <c r="B120" s="364"/>
      <c r="C120" s="448">
        <f>'Summary (6)'!E86</f>
        <v>0</v>
      </c>
      <c r="D120" s="448">
        <f>'Summary (6)'!F86</f>
        <v>0</v>
      </c>
      <c r="E120" s="448">
        <f>'Summary (6)'!G86</f>
        <v>0</v>
      </c>
      <c r="F120" s="448">
        <f>'Summary (6)'!H86</f>
        <v>0</v>
      </c>
      <c r="G120" s="448">
        <f>'Summary (6)'!I86</f>
        <v>0</v>
      </c>
      <c r="H120" s="448">
        <f>'Summary (6)'!J86</f>
        <v>0</v>
      </c>
      <c r="I120" s="448">
        <f>'Summary (6)'!K86</f>
        <v>0</v>
      </c>
      <c r="J120" s="448">
        <f>'Summary (6)'!L86</f>
        <v>0</v>
      </c>
      <c r="K120" s="448">
        <f>'Summary (6)'!M86</f>
        <v>0</v>
      </c>
      <c r="L120" s="448">
        <f>'Summary (6)'!N86</f>
        <v>0</v>
      </c>
      <c r="M120" s="448">
        <f>'Summary (6)'!O86</f>
        <v>0</v>
      </c>
      <c r="N120" s="448">
        <f>'Summary (6)'!P86</f>
        <v>0</v>
      </c>
      <c r="O120" s="448">
        <f>'Summary (6)'!Q86</f>
        <v>0</v>
      </c>
      <c r="P120" s="448">
        <f>'Summary (6)'!R86</f>
        <v>0</v>
      </c>
      <c r="Q120" s="448">
        <f>'Summary (6)'!S86</f>
        <v>0</v>
      </c>
      <c r="R120" s="448">
        <f>'Summary (6)'!T86</f>
        <v>0</v>
      </c>
      <c r="S120" s="448">
        <f>'Summary (6)'!U86</f>
        <v>0</v>
      </c>
      <c r="T120" s="448">
        <f>'Summary (6)'!V86</f>
        <v>0</v>
      </c>
      <c r="U120" s="448">
        <f>'Summary (6)'!W86</f>
        <v>0</v>
      </c>
      <c r="V120" s="448">
        <f>'Summary (6)'!X86</f>
        <v>0</v>
      </c>
      <c r="W120" s="448">
        <f>'Summary (6)'!Y86</f>
        <v>0</v>
      </c>
      <c r="X120" s="448">
        <f>'Summary (6)'!Z86</f>
        <v>0</v>
      </c>
      <c r="Y120" s="448">
        <f>'Summary (6)'!AA86</f>
        <v>0</v>
      </c>
      <c r="Z120" s="448">
        <f>'Summary (6)'!AB86</f>
        <v>0</v>
      </c>
      <c r="AA120" s="448">
        <f>'Summary (6)'!AC86</f>
        <v>0</v>
      </c>
      <c r="AB120" s="448">
        <f>'Summary (6)'!AD86</f>
        <v>0</v>
      </c>
      <c r="AC120" s="448">
        <f>'Summary (6)'!AE86</f>
        <v>0</v>
      </c>
      <c r="AD120" s="448">
        <f>'Summary (6)'!AF86</f>
        <v>0</v>
      </c>
      <c r="AE120" s="448">
        <f>'Summary (6)'!AG86</f>
        <v>0</v>
      </c>
      <c r="AF120" s="448">
        <f>'Summary (6)'!AH86</f>
        <v>0</v>
      </c>
      <c r="AG120" s="448">
        <f>AE120</f>
        <v>0</v>
      </c>
      <c r="AH120" s="448">
        <f>AF120</f>
        <v>0</v>
      </c>
      <c r="AI120" s="448">
        <f>AG120</f>
        <v>0</v>
      </c>
    </row>
    <row r="121" spans="1:35" s="358" customFormat="1" ht="15.5">
      <c r="A121" s="365" t="s">
        <v>223</v>
      </c>
      <c r="B121" s="365"/>
      <c r="C121" s="449">
        <f>'Summary (6)'!E87</f>
        <v>0</v>
      </c>
      <c r="D121" s="449">
        <f>'Summary (6)'!F87</f>
        <v>0</v>
      </c>
      <c r="E121" s="449">
        <f>'Summary (6)'!G87</f>
        <v>0</v>
      </c>
      <c r="F121" s="449">
        <f>'Summary (6)'!H87</f>
        <v>0</v>
      </c>
      <c r="G121" s="449">
        <f>'Summary (6)'!I87</f>
        <v>0</v>
      </c>
      <c r="H121" s="449">
        <f>'Summary (6)'!J87</f>
        <v>0</v>
      </c>
      <c r="I121" s="449">
        <f>'Summary (6)'!K87</f>
        <v>0</v>
      </c>
      <c r="J121" s="449">
        <f>'Summary (6)'!L87</f>
        <v>0</v>
      </c>
      <c r="K121" s="449">
        <f>'Summary (6)'!M87</f>
        <v>0</v>
      </c>
      <c r="L121" s="449">
        <f>'Summary (6)'!N87</f>
        <v>0</v>
      </c>
      <c r="M121" s="449">
        <f>'Summary (6)'!O87</f>
        <v>0</v>
      </c>
      <c r="N121" s="449">
        <f>'Summary (6)'!P87</f>
        <v>0</v>
      </c>
      <c r="O121" s="449">
        <f>'Summary (6)'!Q87</f>
        <v>0</v>
      </c>
      <c r="P121" s="449">
        <f>'Summary (6)'!R87</f>
        <v>0</v>
      </c>
      <c r="Q121" s="449">
        <f>'Summary (6)'!S87</f>
        <v>0</v>
      </c>
      <c r="R121" s="449">
        <f>'Summary (6)'!T87</f>
        <v>0</v>
      </c>
      <c r="S121" s="449">
        <f>'Summary (6)'!U87</f>
        <v>0</v>
      </c>
      <c r="T121" s="449">
        <f>'Summary (6)'!V87</f>
        <v>0</v>
      </c>
      <c r="U121" s="449">
        <f>'Summary (6)'!W87</f>
        <v>0</v>
      </c>
      <c r="V121" s="449">
        <f>'Summary (6)'!X87</f>
        <v>0</v>
      </c>
      <c r="W121" s="449">
        <f>'Summary (6)'!Y87</f>
        <v>0</v>
      </c>
      <c r="X121" s="449">
        <f>'Summary (6)'!Z87</f>
        <v>0</v>
      </c>
      <c r="Y121" s="449">
        <f>'Summary (6)'!AA87</f>
        <v>0</v>
      </c>
      <c r="Z121" s="449">
        <f>'Summary (6)'!AB87</f>
        <v>0</v>
      </c>
      <c r="AA121" s="449">
        <f>'Summary (6)'!AC87</f>
        <v>0</v>
      </c>
      <c r="AB121" s="449">
        <f>'Summary (6)'!AD87</f>
        <v>0</v>
      </c>
      <c r="AC121" s="449">
        <f>'Summary (6)'!AE87</f>
        <v>0</v>
      </c>
      <c r="AD121" s="449">
        <f>'Summary (6)'!AF87</f>
        <v>0</v>
      </c>
      <c r="AE121" s="449">
        <f>'Summary (6)'!AG87</f>
        <v>0</v>
      </c>
      <c r="AF121" s="449">
        <f>'Summary (6)'!AH87</f>
        <v>0</v>
      </c>
      <c r="AG121" s="449">
        <f>'Summary (6)'!AI87</f>
        <v>0</v>
      </c>
      <c r="AH121" s="449">
        <f>'Summary (6)'!AJ87</f>
        <v>0</v>
      </c>
      <c r="AI121" s="449">
        <f>'Summary (6)'!AK87</f>
        <v>0</v>
      </c>
    </row>
    <row r="122" spans="1:35" s="358" customFormat="1" ht="15.5">
      <c r="A122" s="365" t="s">
        <v>224</v>
      </c>
      <c r="B122" s="365"/>
      <c r="C122" s="449">
        <f>'Summary (6)'!E88</f>
        <v>0</v>
      </c>
      <c r="D122" s="449">
        <f>'Summary (6)'!F88</f>
        <v>0</v>
      </c>
      <c r="E122" s="449">
        <f>'Summary (6)'!G88</f>
        <v>0</v>
      </c>
      <c r="F122" s="449">
        <f>'Summary (6)'!H88</f>
        <v>0</v>
      </c>
      <c r="G122" s="449">
        <f>'Summary (6)'!I88</f>
        <v>0</v>
      </c>
      <c r="H122" s="449">
        <f>'Summary (6)'!J88</f>
        <v>0</v>
      </c>
      <c r="I122" s="449">
        <f>'Summary (6)'!K88</f>
        <v>0</v>
      </c>
      <c r="J122" s="449">
        <f>'Summary (6)'!L88</f>
        <v>0</v>
      </c>
      <c r="K122" s="449">
        <f>'Summary (6)'!M88</f>
        <v>0</v>
      </c>
      <c r="L122" s="449">
        <f>'Summary (6)'!N88</f>
        <v>0</v>
      </c>
      <c r="M122" s="449">
        <f>'Summary (6)'!O88</f>
        <v>0</v>
      </c>
      <c r="N122" s="449">
        <f>'Summary (6)'!P88</f>
        <v>0</v>
      </c>
      <c r="O122" s="449">
        <f>'Summary (6)'!Q88</f>
        <v>0</v>
      </c>
      <c r="P122" s="449">
        <f>'Summary (6)'!R88</f>
        <v>0</v>
      </c>
      <c r="Q122" s="449">
        <f>'Summary (6)'!S88</f>
        <v>0</v>
      </c>
      <c r="R122" s="449">
        <f>'Summary (6)'!T88</f>
        <v>0</v>
      </c>
      <c r="S122" s="449">
        <f>'Summary (6)'!U88</f>
        <v>0</v>
      </c>
      <c r="T122" s="449">
        <f>'Summary (6)'!V88</f>
        <v>0</v>
      </c>
      <c r="U122" s="449">
        <f>'Summary (6)'!W88</f>
        <v>0</v>
      </c>
      <c r="V122" s="449">
        <f>'Summary (6)'!X88</f>
        <v>0</v>
      </c>
      <c r="W122" s="449">
        <f>'Summary (6)'!Y88</f>
        <v>0</v>
      </c>
      <c r="X122" s="449">
        <f>'Summary (6)'!Z88</f>
        <v>0</v>
      </c>
      <c r="Y122" s="449">
        <f>'Summary (6)'!AA88</f>
        <v>0</v>
      </c>
      <c r="Z122" s="449">
        <f>'Summary (6)'!AB88</f>
        <v>0</v>
      </c>
      <c r="AA122" s="449">
        <f>'Summary (6)'!AC88</f>
        <v>0</v>
      </c>
      <c r="AB122" s="449">
        <f>'Summary (6)'!AD88</f>
        <v>0</v>
      </c>
      <c r="AC122" s="449">
        <f>'Summary (6)'!AE88</f>
        <v>0</v>
      </c>
      <c r="AD122" s="449">
        <f>'Summary (6)'!AF88</f>
        <v>0</v>
      </c>
      <c r="AE122" s="449">
        <f>'Summary (6)'!AG88</f>
        <v>0</v>
      </c>
      <c r="AF122" s="449">
        <f>'Summary (6)'!AH88</f>
        <v>0</v>
      </c>
      <c r="AG122" s="449">
        <f>'Summary (6)'!AI88</f>
        <v>0</v>
      </c>
      <c r="AH122" s="449">
        <f>'Summary (6)'!AJ88</f>
        <v>0</v>
      </c>
      <c r="AI122" s="449">
        <f>'Summary (6)'!AK88</f>
        <v>0</v>
      </c>
    </row>
    <row r="123" spans="1:35" s="216" customFormat="1" ht="15.5">
      <c r="A123" s="364" t="s">
        <v>211</v>
      </c>
      <c r="B123" s="364"/>
      <c r="C123" s="449">
        <f>'Summary (6)'!E89</f>
        <v>0</v>
      </c>
      <c r="D123" s="449">
        <f>'Summary (6)'!F89</f>
        <v>0</v>
      </c>
      <c r="E123" s="449">
        <f>'Summary (6)'!G89</f>
        <v>0</v>
      </c>
      <c r="F123" s="449">
        <f>'Summary (6)'!H89</f>
        <v>0</v>
      </c>
      <c r="G123" s="449">
        <f>'Summary (6)'!I89</f>
        <v>0</v>
      </c>
      <c r="H123" s="449">
        <f>'Summary (6)'!J89</f>
        <v>0</v>
      </c>
      <c r="I123" s="449">
        <f>'Summary (6)'!K89</f>
        <v>0</v>
      </c>
      <c r="J123" s="449">
        <f>'Summary (6)'!L89</f>
        <v>0</v>
      </c>
      <c r="K123" s="449">
        <f>'Summary (6)'!M89</f>
        <v>0</v>
      </c>
      <c r="L123" s="449">
        <f>'Summary (6)'!N89</f>
        <v>0</v>
      </c>
      <c r="M123" s="449">
        <f>'Summary (6)'!O89</f>
        <v>0</v>
      </c>
      <c r="N123" s="449">
        <f>'Summary (6)'!P89</f>
        <v>0</v>
      </c>
      <c r="O123" s="449">
        <f>'Summary (6)'!Q89</f>
        <v>0</v>
      </c>
      <c r="P123" s="449">
        <f>'Summary (6)'!R89</f>
        <v>0</v>
      </c>
      <c r="Q123" s="449">
        <f>'Summary (6)'!S89</f>
        <v>0</v>
      </c>
      <c r="R123" s="449">
        <f>'Summary (6)'!T89</f>
        <v>0</v>
      </c>
      <c r="S123" s="449">
        <f>'Summary (6)'!U89</f>
        <v>0</v>
      </c>
      <c r="T123" s="449">
        <f>'Summary (6)'!V89</f>
        <v>0</v>
      </c>
      <c r="U123" s="449">
        <f>'Summary (6)'!W89</f>
        <v>0</v>
      </c>
      <c r="V123" s="449">
        <f>'Summary (6)'!X89</f>
        <v>0</v>
      </c>
      <c r="W123" s="449">
        <f>'Summary (6)'!Y89</f>
        <v>0</v>
      </c>
      <c r="X123" s="449">
        <f>'Summary (6)'!Z89</f>
        <v>0</v>
      </c>
      <c r="Y123" s="449">
        <f>'Summary (6)'!AA89</f>
        <v>0</v>
      </c>
      <c r="Z123" s="449">
        <f>'Summary (6)'!AB89</f>
        <v>0</v>
      </c>
      <c r="AA123" s="449">
        <f>'Summary (6)'!AC89</f>
        <v>0</v>
      </c>
      <c r="AB123" s="449">
        <f>'Summary (6)'!AD89</f>
        <v>0</v>
      </c>
      <c r="AC123" s="449">
        <f>'Summary (6)'!AE89</f>
        <v>0</v>
      </c>
      <c r="AD123" s="449">
        <f>'Summary (6)'!AF89</f>
        <v>0</v>
      </c>
      <c r="AE123" s="449">
        <f>'Summary (6)'!AG89</f>
        <v>0</v>
      </c>
      <c r="AF123" s="449">
        <f>'Summary (6)'!AH89</f>
        <v>0</v>
      </c>
      <c r="AG123" s="449">
        <f>'Summary (6)'!AI89</f>
        <v>0</v>
      </c>
      <c r="AH123" s="449">
        <f>'Summary (6)'!AJ89</f>
        <v>0</v>
      </c>
      <c r="AI123" s="449">
        <f>'Summary (6)'!AK89</f>
        <v>0</v>
      </c>
    </row>
    <row r="124" spans="1:35" s="216" customFormat="1" ht="15.5">
      <c r="A124" s="366" t="s">
        <v>225</v>
      </c>
      <c r="B124" s="366"/>
      <c r="C124" s="450">
        <f>'Summary (6)'!E90</f>
        <v>0</v>
      </c>
      <c r="D124" s="450">
        <f>'Summary (6)'!F90</f>
        <v>0</v>
      </c>
      <c r="E124" s="450">
        <f>'Summary (6)'!G90</f>
        <v>0</v>
      </c>
      <c r="F124" s="450">
        <f>'Summary (6)'!H90</f>
        <v>0</v>
      </c>
      <c r="G124" s="450">
        <f>'Summary (6)'!I90</f>
        <v>0</v>
      </c>
      <c r="H124" s="450">
        <f>'Summary (6)'!J90</f>
        <v>0</v>
      </c>
      <c r="I124" s="450">
        <f>'Summary (6)'!K90</f>
        <v>0</v>
      </c>
      <c r="J124" s="450">
        <f>'Summary (6)'!L90</f>
        <v>0</v>
      </c>
      <c r="K124" s="450">
        <f>'Summary (6)'!M90</f>
        <v>0</v>
      </c>
      <c r="L124" s="450">
        <f>'Summary (6)'!N90</f>
        <v>0</v>
      </c>
      <c r="M124" s="450">
        <f>'Summary (6)'!O90</f>
        <v>0</v>
      </c>
      <c r="N124" s="450">
        <f>'Summary (6)'!P90</f>
        <v>0</v>
      </c>
      <c r="O124" s="450">
        <f>'Summary (6)'!Q90</f>
        <v>0</v>
      </c>
      <c r="P124" s="450">
        <f>'Summary (6)'!R90</f>
        <v>0</v>
      </c>
      <c r="Q124" s="450">
        <f>'Summary (6)'!S90</f>
        <v>0</v>
      </c>
      <c r="R124" s="450">
        <f>'Summary (6)'!T90</f>
        <v>0</v>
      </c>
      <c r="S124" s="450">
        <f>'Summary (6)'!U90</f>
        <v>0</v>
      </c>
      <c r="T124" s="450">
        <f>'Summary (6)'!V90</f>
        <v>0</v>
      </c>
      <c r="U124" s="450">
        <f>'Summary (6)'!W90</f>
        <v>0</v>
      </c>
      <c r="V124" s="450">
        <f>'Summary (6)'!X90</f>
        <v>0</v>
      </c>
      <c r="W124" s="450">
        <f>'Summary (6)'!Y90</f>
        <v>0</v>
      </c>
      <c r="X124" s="450">
        <f>'Summary (6)'!Z90</f>
        <v>0</v>
      </c>
      <c r="Y124" s="450">
        <f>'Summary (6)'!AA90</f>
        <v>0</v>
      </c>
      <c r="Z124" s="450">
        <f>'Summary (6)'!AB90</f>
        <v>0</v>
      </c>
      <c r="AA124" s="450">
        <f>'Summary (6)'!AC90</f>
        <v>0</v>
      </c>
      <c r="AB124" s="450">
        <f>'Summary (6)'!AD90</f>
        <v>0</v>
      </c>
      <c r="AC124" s="450">
        <f>'Summary (6)'!AE90</f>
        <v>0</v>
      </c>
      <c r="AD124" s="450">
        <f>'Summary (6)'!AF90</f>
        <v>0</v>
      </c>
      <c r="AE124" s="450">
        <f>'Summary (6)'!AG90</f>
        <v>0</v>
      </c>
      <c r="AF124" s="450">
        <f>'Summary (6)'!AH90</f>
        <v>0</v>
      </c>
    </row>
    <row r="125" spans="1:35" s="401" customFormat="1">
      <c r="A125" s="400" t="s">
        <v>313</v>
      </c>
      <c r="B125" s="400"/>
      <c r="C125" s="402">
        <f>'Summary (6)'!E26</f>
        <v>0</v>
      </c>
      <c r="D125" s="402">
        <f>'Summary (6)'!F26</f>
        <v>0</v>
      </c>
      <c r="E125" s="402">
        <f>'Summary (6)'!G26</f>
        <v>0</v>
      </c>
      <c r="F125" s="402">
        <f>'Summary (6)'!H26</f>
        <v>0</v>
      </c>
      <c r="G125" s="402">
        <f>'Summary (6)'!I26</f>
        <v>0</v>
      </c>
      <c r="H125" s="402">
        <f>'Summary (6)'!J26</f>
        <v>0</v>
      </c>
      <c r="I125" s="402">
        <f>'Summary (6)'!K26</f>
        <v>0</v>
      </c>
      <c r="J125" s="402">
        <f>'Summary (6)'!L26</f>
        <v>0</v>
      </c>
      <c r="K125" s="402">
        <f>'Summary (6)'!M26</f>
        <v>0</v>
      </c>
      <c r="L125" s="402">
        <f>'Summary (6)'!N26</f>
        <v>0</v>
      </c>
      <c r="M125" s="402">
        <f>'Summary (6)'!O26</f>
        <v>0</v>
      </c>
      <c r="N125" s="402">
        <f>'Summary (6)'!P26</f>
        <v>0</v>
      </c>
      <c r="O125" s="402">
        <f>'Summary (6)'!Q26</f>
        <v>0</v>
      </c>
      <c r="P125" s="402">
        <f>'Summary (6)'!R26</f>
        <v>0</v>
      </c>
      <c r="Q125" s="402">
        <f>'Summary (6)'!S26</f>
        <v>0</v>
      </c>
      <c r="R125" s="402">
        <f>'Summary (6)'!T26</f>
        <v>0</v>
      </c>
      <c r="S125" s="402">
        <f>'Summary (6)'!U26</f>
        <v>0</v>
      </c>
      <c r="T125" s="402">
        <f>'Summary (6)'!V26</f>
        <v>0</v>
      </c>
      <c r="U125" s="402">
        <f>'Summary (6)'!W26</f>
        <v>0</v>
      </c>
      <c r="V125" s="402">
        <f>'Summary (6)'!X26</f>
        <v>0</v>
      </c>
      <c r="W125" s="402">
        <f>'Summary (6)'!Y26</f>
        <v>0</v>
      </c>
      <c r="X125" s="402">
        <f>'Summary (6)'!Z26</f>
        <v>0</v>
      </c>
      <c r="Y125" s="402">
        <f>'Summary (6)'!AA26</f>
        <v>0</v>
      </c>
      <c r="Z125" s="402">
        <f>'Summary (6)'!AB26</f>
        <v>0</v>
      </c>
      <c r="AA125" s="402">
        <f>'Summary (6)'!AC26</f>
        <v>0</v>
      </c>
      <c r="AB125" s="402">
        <f>'Summary (6)'!AD26</f>
        <v>0</v>
      </c>
      <c r="AC125" s="402">
        <f>'Summary (6)'!AE26</f>
        <v>0</v>
      </c>
      <c r="AD125" s="402">
        <f>'Summary (6)'!AF26</f>
        <v>0</v>
      </c>
      <c r="AE125" s="402">
        <f>'Summary (6)'!AG26</f>
        <v>0</v>
      </c>
      <c r="AF125" s="402">
        <f>'Summary (6)'!AH26</f>
        <v>0</v>
      </c>
      <c r="AG125" s="399"/>
      <c r="AH125" s="399"/>
      <c r="AI125" s="399"/>
    </row>
  </sheetData>
  <sheetProtection formatCells="0" formatColumns="0" formatRows="0" insertHyperlinks="0" sort="0" autoFilter="0" pivotTables="0"/>
  <mergeCells count="111">
    <mergeCell ref="R8:T8"/>
    <mergeCell ref="U8:W8"/>
    <mergeCell ref="X8:Z8"/>
    <mergeCell ref="AA8:AC8"/>
    <mergeCell ref="AD8:AF8"/>
    <mergeCell ref="C8:E8"/>
    <mergeCell ref="F8:H8"/>
    <mergeCell ref="I8:K8"/>
    <mergeCell ref="L8:N8"/>
    <mergeCell ref="O8:Q8"/>
    <mergeCell ref="A76:B76"/>
    <mergeCell ref="A77:B77"/>
    <mergeCell ref="A78:B78"/>
    <mergeCell ref="A79:B79"/>
    <mergeCell ref="A80:B80"/>
    <mergeCell ref="A71:B71"/>
    <mergeCell ref="A72:B72"/>
    <mergeCell ref="A73:B73"/>
    <mergeCell ref="A74:B74"/>
    <mergeCell ref="A75:B75"/>
    <mergeCell ref="A81:B81"/>
    <mergeCell ref="A100:B100"/>
    <mergeCell ref="A87:B87"/>
    <mergeCell ref="A88:B88"/>
    <mergeCell ref="A89:B89"/>
    <mergeCell ref="A90:B90"/>
    <mergeCell ref="A91:B91"/>
    <mergeCell ref="A82:B82"/>
    <mergeCell ref="A83:B83"/>
    <mergeCell ref="A84:B84"/>
    <mergeCell ref="A85:B85"/>
    <mergeCell ref="A86:B86"/>
    <mergeCell ref="A101:B101"/>
    <mergeCell ref="A102:B102"/>
    <mergeCell ref="A103:B103"/>
    <mergeCell ref="A104:B104"/>
    <mergeCell ref="A92:B92"/>
    <mergeCell ref="A96:B96"/>
    <mergeCell ref="A97:B97"/>
    <mergeCell ref="A98:B98"/>
    <mergeCell ref="A99:B99"/>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43:B43"/>
    <mergeCell ref="A44:B44"/>
    <mergeCell ref="A45:B45"/>
    <mergeCell ref="A46:B46"/>
    <mergeCell ref="A47:B4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23:B23"/>
    <mergeCell ref="A24:B24"/>
    <mergeCell ref="A26:B26"/>
    <mergeCell ref="A27:B27"/>
    <mergeCell ref="A18:B18"/>
    <mergeCell ref="A19:B19"/>
    <mergeCell ref="A20:B20"/>
    <mergeCell ref="A21:B21"/>
    <mergeCell ref="A22:B2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s>
  <conditionalFormatting sqref="C14:AF23 C26:AF81">
    <cfRule type="expression" dxfId="100" priority="3">
      <formula>$A14=""</formula>
    </cfRule>
  </conditionalFormatting>
  <conditionalFormatting sqref="C14:AF106">
    <cfRule type="expression" dxfId="99" priority="2">
      <formula>C$123&gt;C$122</formula>
    </cfRule>
  </conditionalFormatting>
  <conditionalFormatting sqref="C24:AF24">
    <cfRule type="expression" dxfId="98" priority="349">
      <formula>#REF!=""</formula>
    </cfRule>
  </conditionalFormatting>
  <conditionalFormatting sqref="C25:AF25">
    <cfRule type="expression" dxfId="97" priority="348">
      <formula>$A24=""</formula>
    </cfRule>
  </conditionalFormatting>
  <conditionalFormatting sqref="C82:AF102">
    <cfRule type="expression" dxfId="96"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95" priority="16">
      <formula>LEN(TRIM(E14))=0</formula>
    </cfRule>
  </conditionalFormatting>
  <conditionalFormatting sqref="F91">
    <cfRule type="containsBlanks" dxfId="94" priority="12">
      <formula>LEN(TRIM(F91))=0</formula>
    </cfRule>
  </conditionalFormatting>
  <conditionalFormatting sqref="I91">
    <cfRule type="containsBlanks" dxfId="93" priority="11">
      <formula>LEN(TRIM(I91))=0</formula>
    </cfRule>
  </conditionalFormatting>
  <conditionalFormatting sqref="L91">
    <cfRule type="containsBlanks" dxfId="92" priority="10">
      <formula>LEN(TRIM(L91))=0</formula>
    </cfRule>
  </conditionalFormatting>
  <conditionalFormatting sqref="O91">
    <cfRule type="containsBlanks" dxfId="91" priority="9">
      <formula>LEN(TRIM(O91))=0</formula>
    </cfRule>
  </conditionalFormatting>
  <conditionalFormatting sqref="R91">
    <cfRule type="containsBlanks" dxfId="90" priority="8">
      <formula>LEN(TRIM(R91))=0</formula>
    </cfRule>
  </conditionalFormatting>
  <conditionalFormatting sqref="U91">
    <cfRule type="containsBlanks" dxfId="89" priority="7">
      <formula>LEN(TRIM(U91))=0</formula>
    </cfRule>
  </conditionalFormatting>
  <conditionalFormatting sqref="X91">
    <cfRule type="containsBlanks" dxfId="88" priority="6">
      <formula>LEN(TRIM(X91))=0</formula>
    </cfRule>
  </conditionalFormatting>
  <conditionalFormatting sqref="AA91">
    <cfRule type="containsBlanks" dxfId="87" priority="5">
      <formula>LEN(TRIM(AA91))=0</formula>
    </cfRule>
  </conditionalFormatting>
  <conditionalFormatting sqref="AD91">
    <cfRule type="containsBlanks" dxfId="86" priority="4">
      <formula>LEN(TRIM(AD91))=0</formula>
    </cfRule>
  </conditionalFormatting>
  <dataValidations disablePrompts="1" count="1">
    <dataValidation type="whole" allowBlank="1" showInputMessage="1" showErrorMessage="1" sqref="AC57:AC66 Z57:Z66 W57:W66 T57:T66 Q57:Q66 N57:N66 K57:K66 H57:H66 E57:E66 AF57:AF66" xr:uid="{812F562B-15B9-4463-B294-804B4374C8BD}">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469CECBC-0E38-4FC8-B167-8F41309953A7}">
            <xm:f>C$120&gt;'Summary - ML &amp; PM'!$D$5</xm:f>
            <x14:dxf>
              <fill>
                <patternFill>
                  <bgColor theme="0" tint="-0.499984740745262"/>
                </patternFill>
              </fill>
            </x14:dxf>
          </x14:cfRule>
          <xm:sqref>C9:AF106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pageSetUpPr fitToPage="1"/>
  </sheetPr>
  <dimension ref="A1:J208"/>
  <sheetViews>
    <sheetView showZeros="0" zoomScale="115" zoomScaleNormal="115" workbookViewId="0">
      <pane ySplit="2" topLeftCell="A3" activePane="bottomLeft" state="frozen"/>
      <selection activeCell="C9" sqref="C9:I9"/>
      <selection pane="bottomLeft" activeCell="C9" sqref="C9:I9"/>
    </sheetView>
  </sheetViews>
  <sheetFormatPr defaultColWidth="10.81640625" defaultRowHeight="12.5"/>
  <cols>
    <col min="1" max="1" width="31.7265625" style="8" customWidth="1"/>
    <col min="2" max="2" width="10.7265625" style="8" customWidth="1"/>
    <col min="3" max="3" width="11.26953125" style="166" customWidth="1"/>
    <col min="4" max="4" width="67.7265625" style="4" customWidth="1"/>
    <col min="5" max="5" width="26.7265625" style="8" customWidth="1"/>
    <col min="6" max="6" width="20.7265625" style="8" customWidth="1"/>
    <col min="7" max="7" width="16" style="566" customWidth="1"/>
    <col min="8" max="8" width="20.54296875" style="566" customWidth="1"/>
    <col min="9" max="9" width="20.54296875" style="8" customWidth="1"/>
    <col min="10" max="10" width="19.7265625" style="8" customWidth="1"/>
    <col min="11" max="16384" width="10.81640625" style="8"/>
  </cols>
  <sheetData>
    <row r="1" spans="1:10" ht="13.5" thickBot="1">
      <c r="A1" s="9" t="s">
        <v>314</v>
      </c>
      <c r="B1" s="1561" t="s">
        <v>315</v>
      </c>
      <c r="C1" s="1561"/>
      <c r="I1" s="548" t="s">
        <v>316</v>
      </c>
      <c r="J1" s="549" t="s">
        <v>317</v>
      </c>
    </row>
    <row r="2" spans="1:10" ht="27.75" customHeight="1" thickBot="1">
      <c r="A2" s="210">
        <f>'Summary (6)'!B12</f>
        <v>0</v>
      </c>
      <c r="B2" s="1562"/>
      <c r="C2" s="1563"/>
      <c r="D2" s="531"/>
      <c r="F2" s="193"/>
      <c r="I2" s="550" t="str">
        <f>IFERROR(VLOOKUP(B2,'Dropdown Lists'!F:G,2,FALSE), "auto-populate")</f>
        <v>auto-populate</v>
      </c>
      <c r="J2" s="551" t="str">
        <f>IFERROR(VLOOKUP(B2,'Dropdown Lists'!F:H,3,FALSE),"auto-populate")</f>
        <v>auto-populate</v>
      </c>
    </row>
    <row r="3" spans="1:10" s="4" customFormat="1" ht="39">
      <c r="A3" s="580" t="s">
        <v>318</v>
      </c>
      <c r="B3" s="197" t="s">
        <v>283</v>
      </c>
      <c r="C3" s="198" t="s">
        <v>284</v>
      </c>
      <c r="D3" s="197" t="s">
        <v>319</v>
      </c>
      <c r="E3" s="197" t="s">
        <v>320</v>
      </c>
      <c r="F3" s="529" t="s">
        <v>321</v>
      </c>
      <c r="G3" s="567"/>
      <c r="H3" s="567"/>
      <c r="I3" s="14"/>
    </row>
    <row r="4" spans="1:10">
      <c r="A4" s="753">
        <f>'Salary Detail (6)'!A15</f>
        <v>0</v>
      </c>
      <c r="B4" s="6" t="e">
        <f t="array" ref="B4">INDEX('Salary Detail (6)'!$C15:$BT15,0,MATCH(1,('Salary Detail (6)'!$C$14:$BT$14='Budget Narrative (6)'!$B$3)*('Salary Detail (6)'!$C$75:$BT$75='Budget Narrative (6)'!$I$2),0))</f>
        <v>#N/A</v>
      </c>
      <c r="C4" s="180" t="e">
        <f t="array" ref="C4">INDEX('Salary Detail (6)'!$C15:$BT15,0,MATCH(1,('Salary Detail (6)'!$C$13:$BT$13="New")*('Salary Detail (6)'!$C$75:$BT$75='Budget Narrative (6)'!$I$2),0))</f>
        <v>#N/A</v>
      </c>
      <c r="D4" s="519"/>
      <c r="E4" s="519"/>
      <c r="F4" s="530"/>
      <c r="I4" s="7"/>
      <c r="J4" s="14"/>
    </row>
    <row r="5" spans="1:10">
      <c r="A5" s="753">
        <f>'Salary Detail (6)'!A16</f>
        <v>0</v>
      </c>
      <c r="B5" s="6" t="e">
        <f t="array" ref="B5">INDEX('Salary Detail (6)'!$C16:$BT16,0,MATCH(1,('Salary Detail (6)'!$C$14:$BT$14='Budget Narrative (6)'!$B$3)*('Salary Detail (6)'!$C$75:$BT$75='Budget Narrative (6)'!$I$2),0))</f>
        <v>#N/A</v>
      </c>
      <c r="C5" s="180" t="e">
        <f t="array" ref="C5">INDEX('Salary Detail (6)'!$C16:$BT16,0,MATCH(1,('Salary Detail (6)'!$C$13:$BT$13="New")*('Salary Detail (6)'!$C$75:$BT$75='Budget Narrative (6)'!$I$2),0))</f>
        <v>#N/A</v>
      </c>
      <c r="D5" s="519"/>
      <c r="E5" s="10"/>
      <c r="F5" s="530"/>
      <c r="I5" s="194"/>
      <c r="J5" s="14"/>
    </row>
    <row r="6" spans="1:10">
      <c r="A6" s="753">
        <f>'Salary Detail (6)'!A17</f>
        <v>0</v>
      </c>
      <c r="B6" s="6" t="e">
        <f t="array" ref="B6">INDEX('Salary Detail (6)'!$C17:$BT17,0,MATCH(1,('Salary Detail (6)'!$C$14:$BT$14='Budget Narrative (6)'!$B$3)*('Salary Detail (6)'!$C$75:$BT$75='Budget Narrative (6)'!$I$2),0))</f>
        <v>#N/A</v>
      </c>
      <c r="C6" s="180" t="e">
        <f t="array" ref="C6">INDEX('Salary Detail (6)'!$C17:$BT17,0,MATCH(1,('Salary Detail (6)'!$C$13:$BT$13="New")*('Salary Detail (6)'!$C$75:$BT$75='Budget Narrative (6)'!$I$2),0))</f>
        <v>#N/A</v>
      </c>
      <c r="D6" s="519"/>
      <c r="E6" s="10"/>
      <c r="F6" s="530"/>
      <c r="I6" s="195"/>
      <c r="J6" s="14"/>
    </row>
    <row r="7" spans="1:10">
      <c r="A7" s="753">
        <f>'Salary Detail (6)'!A18</f>
        <v>0</v>
      </c>
      <c r="B7" s="6" t="e">
        <f t="array" ref="B7">INDEX('Salary Detail (6)'!$C18:$BT18,0,MATCH(1,('Salary Detail (6)'!$C$14:$BT$14='Budget Narrative (6)'!$B$3)*('Salary Detail (6)'!$C$75:$BT$75='Budget Narrative (6)'!$I$2),0))</f>
        <v>#N/A</v>
      </c>
      <c r="C7" s="180" t="e">
        <f t="array" ref="C7">INDEX('Salary Detail (6)'!$C18:$BT18,0,MATCH(1,('Salary Detail (6)'!$C$13:$BT$13="New")*('Salary Detail (6)'!$C$75:$BT$75='Budget Narrative (6)'!$I$2),0))</f>
        <v>#N/A</v>
      </c>
      <c r="D7" s="519"/>
      <c r="E7" s="10"/>
      <c r="F7" s="530"/>
      <c r="I7" s="7"/>
      <c r="J7" s="14"/>
    </row>
    <row r="8" spans="1:10">
      <c r="A8" s="753">
        <f>'Salary Detail (6)'!A19</f>
        <v>0</v>
      </c>
      <c r="B8" s="6" t="e">
        <f t="array" ref="B8">INDEX('Salary Detail (6)'!$C19:$BT19,0,MATCH(1,('Salary Detail (6)'!$C$14:$BT$14='Budget Narrative (6)'!$B$3)*('Salary Detail (6)'!$C$75:$BT$75='Budget Narrative (6)'!$I$2),0))</f>
        <v>#N/A</v>
      </c>
      <c r="C8" s="180" t="e">
        <f t="array" ref="C8">INDEX('Salary Detail (6)'!$C19:$BT19,0,MATCH(1,('Salary Detail (6)'!$C$13:$BT$13="New")*('Salary Detail (6)'!$C$75:$BT$75='Budget Narrative (6)'!$I$2),0))</f>
        <v>#N/A</v>
      </c>
      <c r="D8" s="519"/>
      <c r="E8" s="10"/>
      <c r="F8" s="530"/>
      <c r="I8" s="7"/>
      <c r="J8" s="14"/>
    </row>
    <row r="9" spans="1:10">
      <c r="A9" s="753">
        <f>'Salary Detail (6)'!A20</f>
        <v>0</v>
      </c>
      <c r="B9" s="6" t="e">
        <f t="array" ref="B9">INDEX('Salary Detail (6)'!$C20:$BT20,0,MATCH(1,('Salary Detail (6)'!$C$14:$BT$14='Budget Narrative (6)'!$B$3)*('Salary Detail (6)'!$C$75:$BT$75='Budget Narrative (6)'!$I$2),0))</f>
        <v>#N/A</v>
      </c>
      <c r="C9" s="180" t="e">
        <f t="array" ref="C9">INDEX('Salary Detail (6)'!$C20:$BT20,0,MATCH(1,('Salary Detail (6)'!$C$13:$BT$13="New")*('Salary Detail (6)'!$C$75:$BT$75='Budget Narrative (6)'!$I$2),0))</f>
        <v>#N/A</v>
      </c>
      <c r="D9" s="519"/>
      <c r="E9" s="10"/>
      <c r="F9" s="530"/>
      <c r="I9" s="7"/>
      <c r="J9" s="14"/>
    </row>
    <row r="10" spans="1:10">
      <c r="A10" s="753">
        <f>'Salary Detail (6)'!A21</f>
        <v>0</v>
      </c>
      <c r="B10" s="6" t="e">
        <f t="array" ref="B10">INDEX('Salary Detail (6)'!$C21:$BT21,0,MATCH(1,('Salary Detail (6)'!$C$14:$BT$14='Budget Narrative (6)'!$B$3)*('Salary Detail (6)'!$C$75:$BT$75='Budget Narrative (6)'!$I$2),0))</f>
        <v>#N/A</v>
      </c>
      <c r="C10" s="180" t="e">
        <f t="array" ref="C10">INDEX('Salary Detail (6)'!$C21:$BT21,0,MATCH(1,('Salary Detail (6)'!$C$13:$BT$13="New")*('Salary Detail (6)'!$C$75:$BT$75='Budget Narrative (6)'!$I$2),0))</f>
        <v>#N/A</v>
      </c>
      <c r="D10" s="519"/>
      <c r="E10" s="10"/>
      <c r="F10" s="530"/>
      <c r="I10" s="7"/>
      <c r="J10" s="14"/>
    </row>
    <row r="11" spans="1:10">
      <c r="A11" s="753">
        <f>'Salary Detail (6)'!A22</f>
        <v>0</v>
      </c>
      <c r="B11" s="6" t="e">
        <f t="array" ref="B11">INDEX('Salary Detail (6)'!$C22:$BT22,0,MATCH(1,('Salary Detail (6)'!$C$14:$BT$14='Budget Narrative (6)'!$B$3)*('Salary Detail (6)'!$C$75:$BT$75='Budget Narrative (6)'!$I$2),0))</f>
        <v>#N/A</v>
      </c>
      <c r="C11" s="180" t="e">
        <f t="array" ref="C11">INDEX('Salary Detail (6)'!$C22:$BT22,0,MATCH(1,('Salary Detail (6)'!$C$13:$BT$13="New")*('Salary Detail (6)'!$C$75:$BT$75='Budget Narrative (6)'!$I$2),0))</f>
        <v>#N/A</v>
      </c>
      <c r="D11" s="519"/>
      <c r="E11" s="10"/>
      <c r="F11" s="530"/>
      <c r="I11" s="7"/>
      <c r="J11" s="14"/>
    </row>
    <row r="12" spans="1:10">
      <c r="A12" s="753">
        <f>'Salary Detail (6)'!A23</f>
        <v>0</v>
      </c>
      <c r="B12" s="6" t="e">
        <f t="array" ref="B12">INDEX('Salary Detail (6)'!$C23:$BT23,0,MATCH(1,('Salary Detail (6)'!$C$14:$BT$14='Budget Narrative (6)'!$B$3)*('Salary Detail (6)'!$C$75:$BT$75='Budget Narrative (6)'!$I$2),0))</f>
        <v>#N/A</v>
      </c>
      <c r="C12" s="180" t="e">
        <f t="array" ref="C12">INDEX('Salary Detail (6)'!$C23:$BT23,0,MATCH(1,('Salary Detail (6)'!$C$13:$BT$13="New")*('Salary Detail (6)'!$C$75:$BT$75='Budget Narrative (6)'!$I$2),0))</f>
        <v>#N/A</v>
      </c>
      <c r="D12" s="519"/>
      <c r="E12" s="10"/>
      <c r="F12" s="530"/>
      <c r="I12" s="7"/>
      <c r="J12" s="14"/>
    </row>
    <row r="13" spans="1:10">
      <c r="A13" s="753">
        <f>'Salary Detail (6)'!A24</f>
        <v>0</v>
      </c>
      <c r="B13" s="6" t="e">
        <f t="array" ref="B13">INDEX('Salary Detail (6)'!$C24:$BT24,0,MATCH(1,('Salary Detail (6)'!$C$14:$BT$14='Budget Narrative (6)'!$B$3)*('Salary Detail (6)'!$C$75:$BT$75='Budget Narrative (6)'!$I$2),0))</f>
        <v>#N/A</v>
      </c>
      <c r="C13" s="180" t="e">
        <f t="array" ref="C13">INDEX('Salary Detail (6)'!$C24:$BT24,0,MATCH(1,('Salary Detail (6)'!$C$13:$BT$13="New")*('Salary Detail (6)'!$C$75:$BT$75='Budget Narrative (6)'!$I$2),0))</f>
        <v>#N/A</v>
      </c>
      <c r="D13" s="519"/>
      <c r="E13" s="10"/>
      <c r="F13" s="530"/>
      <c r="I13" s="7"/>
      <c r="J13" s="14"/>
    </row>
    <row r="14" spans="1:10">
      <c r="A14" s="753">
        <f>'Salary Detail (6)'!A25</f>
        <v>0</v>
      </c>
      <c r="B14" s="6" t="e">
        <f t="array" ref="B14">INDEX('Salary Detail (6)'!$C25:$BT25,0,MATCH(1,('Salary Detail (6)'!$C$14:$BT$14='Budget Narrative (6)'!$B$3)*('Salary Detail (6)'!$C$75:$BT$75='Budget Narrative (6)'!$I$2),0))</f>
        <v>#N/A</v>
      </c>
      <c r="C14" s="340" t="e">
        <f t="array" ref="C14">INDEX('Salary Detail (6)'!$C25:$BT25,0,MATCH(1,('Salary Detail (6)'!$C$13:$BT$13="New")*('Salary Detail (6)'!$C$75:$BT$75='Budget Narrative (6)'!$I$2),0))</f>
        <v>#N/A</v>
      </c>
      <c r="D14" s="519"/>
      <c r="E14" s="10"/>
      <c r="F14" s="530"/>
      <c r="I14" s="7"/>
      <c r="J14" s="14"/>
    </row>
    <row r="15" spans="1:10">
      <c r="A15" s="753">
        <f>'Salary Detail (6)'!A26</f>
        <v>0</v>
      </c>
      <c r="B15" s="6" t="e">
        <f t="array" ref="B15">INDEX('Salary Detail (6)'!$C26:$BT26,0,MATCH(1,('Salary Detail (6)'!$C$14:$BT$14='Budget Narrative (6)'!$B$3)*('Salary Detail (6)'!$C$75:$BT$75='Budget Narrative (6)'!$I$2),0))</f>
        <v>#N/A</v>
      </c>
      <c r="C15" s="340" t="e">
        <f t="array" ref="C15">INDEX('Salary Detail (6)'!$C26:$BT26,0,MATCH(1,('Salary Detail (6)'!$C$13:$BT$13="New")*('Salary Detail (6)'!$C$75:$BT$75='Budget Narrative (6)'!$I$2),0))</f>
        <v>#N/A</v>
      </c>
      <c r="D15" s="519"/>
      <c r="E15" s="10"/>
      <c r="F15" s="530"/>
      <c r="I15" s="7"/>
      <c r="J15" s="14"/>
    </row>
    <row r="16" spans="1:10">
      <c r="A16" s="753">
        <f>'Salary Detail (6)'!A27</f>
        <v>0</v>
      </c>
      <c r="B16" s="6" t="e">
        <f t="array" ref="B16">INDEX('Salary Detail (6)'!$C27:$BT27,0,MATCH(1,('Salary Detail (6)'!$C$14:$BT$14='Budget Narrative (6)'!$B$3)*('Salary Detail (6)'!$C$75:$BT$75='Budget Narrative (6)'!$I$2),0))</f>
        <v>#N/A</v>
      </c>
      <c r="C16" s="340" t="e">
        <f t="array" ref="C16">INDEX('Salary Detail (6)'!$C27:$BT27,0,MATCH(1,('Salary Detail (6)'!$C$13:$BT$13="New")*('Salary Detail (6)'!$C$75:$BT$75='Budget Narrative (6)'!$I$2),0))</f>
        <v>#N/A</v>
      </c>
      <c r="D16" s="519"/>
      <c r="E16" s="10"/>
      <c r="F16" s="530"/>
      <c r="I16" s="7"/>
      <c r="J16" s="14"/>
    </row>
    <row r="17" spans="1:10">
      <c r="A17" s="753">
        <f>'Salary Detail (6)'!A28</f>
        <v>0</v>
      </c>
      <c r="B17" s="6" t="e">
        <f t="array" ref="B17">INDEX('Salary Detail (6)'!$C28:$BT28,0,MATCH(1,('Salary Detail (6)'!$C$14:$BT$14='Budget Narrative (6)'!$B$3)*('Salary Detail (6)'!$C$75:$BT$75='Budget Narrative (6)'!$I$2),0))</f>
        <v>#N/A</v>
      </c>
      <c r="C17" s="180" t="e">
        <f t="array" ref="C17">INDEX('Salary Detail (6)'!$C28:$BT28,0,MATCH(1,('Salary Detail (6)'!$C$13:$BT$13="New")*('Salary Detail (6)'!$C$75:$BT$75='Budget Narrative (6)'!$I$2),0))</f>
        <v>#N/A</v>
      </c>
      <c r="D17" s="519"/>
      <c r="E17" s="10"/>
      <c r="F17" s="530"/>
      <c r="I17" s="7"/>
      <c r="J17" s="14"/>
    </row>
    <row r="18" spans="1:10">
      <c r="A18" s="753">
        <f>'Salary Detail (6)'!A29</f>
        <v>0</v>
      </c>
      <c r="B18" s="6" t="e">
        <f t="array" ref="B18">INDEX('Salary Detail (6)'!$C29:$BT29,0,MATCH(1,('Salary Detail (6)'!$C$14:$BT$14='Budget Narrative (6)'!$B$3)*('Salary Detail (6)'!$C$75:$BT$75='Budget Narrative (6)'!$I$2),0))</f>
        <v>#N/A</v>
      </c>
      <c r="C18" s="180" t="e">
        <f t="array" ref="C18">INDEX('Salary Detail (6)'!$C29:$BT29,0,MATCH(1,('Salary Detail (6)'!$C$13:$BT$13="New")*('Salary Detail (6)'!$C$75:$BT$75='Budget Narrative (6)'!$I$2),0))</f>
        <v>#N/A</v>
      </c>
      <c r="D18" s="519"/>
      <c r="E18" s="10"/>
      <c r="F18" s="530"/>
      <c r="I18" s="7"/>
      <c r="J18" s="14"/>
    </row>
    <row r="19" spans="1:10">
      <c r="A19" s="753">
        <f>'Salary Detail (6)'!A30</f>
        <v>0</v>
      </c>
      <c r="B19" s="6" t="e">
        <f t="array" ref="B19">INDEX('Salary Detail (6)'!$C30:$BT30,0,MATCH(1,('Salary Detail (6)'!$C$14:$BT$14='Budget Narrative (6)'!$B$3)*('Salary Detail (6)'!$C$75:$BT$75='Budget Narrative (6)'!$I$2),0))</f>
        <v>#N/A</v>
      </c>
      <c r="C19" s="180" t="e">
        <f t="array" ref="C19">INDEX('Salary Detail (6)'!$C30:$BT30,0,MATCH(1,('Salary Detail (6)'!$C$13:$BT$13="New")*('Salary Detail (6)'!$C$75:$BT$75='Budget Narrative (6)'!$I$2),0))</f>
        <v>#N/A</v>
      </c>
      <c r="D19" s="519"/>
      <c r="E19" s="10"/>
      <c r="F19" s="530"/>
      <c r="I19" s="7"/>
      <c r="J19" s="14"/>
    </row>
    <row r="20" spans="1:10">
      <c r="A20" s="753">
        <f>'Salary Detail (6)'!A31</f>
        <v>0</v>
      </c>
      <c r="B20" s="6" t="e">
        <f t="array" ref="B20">INDEX('Salary Detail (6)'!$C31:$BT31,0,MATCH(1,('Salary Detail (6)'!$C$14:$BT$14='Budget Narrative (6)'!$B$3)*('Salary Detail (6)'!$C$75:$BT$75='Budget Narrative (6)'!$I$2),0))</f>
        <v>#N/A</v>
      </c>
      <c r="C20" s="180" t="e">
        <f t="array" ref="C20">INDEX('Salary Detail (6)'!$C31:$BT31,0,MATCH(1,('Salary Detail (6)'!$C$13:$BT$13="New")*('Salary Detail (6)'!$C$75:$BT$75='Budget Narrative (6)'!$I$2),0))</f>
        <v>#N/A</v>
      </c>
      <c r="D20" s="519"/>
      <c r="E20" s="10"/>
      <c r="F20" s="530"/>
      <c r="I20" s="7"/>
      <c r="J20" s="14"/>
    </row>
    <row r="21" spans="1:10">
      <c r="A21" s="753">
        <f>'Salary Detail (6)'!A32</f>
        <v>0</v>
      </c>
      <c r="B21" s="6" t="e">
        <f t="array" ref="B21">INDEX('Salary Detail (6)'!$C32:$BT32,0,MATCH(1,('Salary Detail (6)'!$C$14:$BT$14='Budget Narrative (6)'!$B$3)*('Salary Detail (6)'!$C$75:$BT$75='Budget Narrative (6)'!$I$2),0))</f>
        <v>#N/A</v>
      </c>
      <c r="C21" s="180" t="e">
        <f t="array" ref="C21">INDEX('Salary Detail (6)'!$C32:$BT32,0,MATCH(1,('Salary Detail (6)'!$C$13:$BT$13="New")*('Salary Detail (6)'!$C$75:$BT$75='Budget Narrative (6)'!$I$2),0))</f>
        <v>#N/A</v>
      </c>
      <c r="D21" s="519"/>
      <c r="E21" s="10"/>
      <c r="F21" s="530"/>
      <c r="I21" s="7"/>
      <c r="J21" s="14"/>
    </row>
    <row r="22" spans="1:10">
      <c r="A22" s="753">
        <f>'Salary Detail (6)'!A33</f>
        <v>0</v>
      </c>
      <c r="B22" s="6" t="e">
        <f t="array" ref="B22">INDEX('Salary Detail (6)'!$C33:$BT33,0,MATCH(1,('Salary Detail (6)'!$C$14:$BT$14='Budget Narrative (6)'!$B$3)*('Salary Detail (6)'!$C$75:$BT$75='Budget Narrative (6)'!$I$2),0))</f>
        <v>#N/A</v>
      </c>
      <c r="C22" s="180" t="e">
        <f t="array" ref="C22">INDEX('Salary Detail (6)'!$C33:$BT33,0,MATCH(1,('Salary Detail (6)'!$C$13:$BT$13="New")*('Salary Detail (6)'!$C$75:$BT$75='Budget Narrative (6)'!$I$2),0))</f>
        <v>#N/A</v>
      </c>
      <c r="D22" s="519"/>
      <c r="E22" s="10"/>
      <c r="F22" s="530"/>
      <c r="I22" s="7"/>
      <c r="J22" s="14"/>
    </row>
    <row r="23" spans="1:10">
      <c r="A23" s="753">
        <f>'Salary Detail (6)'!A34</f>
        <v>0</v>
      </c>
      <c r="B23" s="6" t="e">
        <f t="array" ref="B23">INDEX('Salary Detail (6)'!$C34:$BT34,0,MATCH(1,('Salary Detail (6)'!$C$14:$BT$14='Budget Narrative (6)'!$B$3)*('Salary Detail (6)'!$C$75:$BT$75='Budget Narrative (6)'!$I$2),0))</f>
        <v>#N/A</v>
      </c>
      <c r="C23" s="180" t="e">
        <f t="array" ref="C23">INDEX('Salary Detail (6)'!$C34:$BT34,0,MATCH(1,('Salary Detail (6)'!$C$13:$BT$13="New")*('Salary Detail (6)'!$C$75:$BT$75='Budget Narrative (6)'!$I$2),0))</f>
        <v>#N/A</v>
      </c>
      <c r="D23" s="519"/>
      <c r="E23" s="10"/>
      <c r="F23" s="530"/>
      <c r="I23" s="7"/>
      <c r="J23" s="14"/>
    </row>
    <row r="24" spans="1:10">
      <c r="A24" s="753">
        <f>'Salary Detail (6)'!A35</f>
        <v>0</v>
      </c>
      <c r="B24" s="6" t="e">
        <f t="array" ref="B24">INDEX('Salary Detail (6)'!$C35:$BT35,0,MATCH(1,('Salary Detail (6)'!$C$14:$BT$14='Budget Narrative (6)'!$B$3)*('Salary Detail (6)'!$C$75:$BT$75='Budget Narrative (6)'!$I$2),0))</f>
        <v>#N/A</v>
      </c>
      <c r="C24" s="180" t="e">
        <f t="array" ref="C24">INDEX('Salary Detail (6)'!$C35:$BT35,0,MATCH(1,('Salary Detail (6)'!$C$13:$BT$13="New")*('Salary Detail (6)'!$C$75:$BT$75='Budget Narrative (6)'!$I$2),0))</f>
        <v>#N/A</v>
      </c>
      <c r="D24" s="519"/>
      <c r="E24" s="10"/>
      <c r="F24" s="530"/>
      <c r="I24" s="7"/>
      <c r="J24" s="14"/>
    </row>
    <row r="25" spans="1:10">
      <c r="A25" s="753">
        <f>'Salary Detail (6)'!A36</f>
        <v>0</v>
      </c>
      <c r="B25" s="6" t="e">
        <f t="array" ref="B25">INDEX('Salary Detail (6)'!$C36:$BT36,0,MATCH(1,('Salary Detail (6)'!$C$14:$BT$14='Budget Narrative (6)'!$B$3)*('Salary Detail (6)'!$C$75:$BT$75='Budget Narrative (6)'!$I$2),0))</f>
        <v>#N/A</v>
      </c>
      <c r="C25" s="180" t="e">
        <f t="array" ref="C25">INDEX('Salary Detail (6)'!$C36:$BT36,0,MATCH(1,('Salary Detail (6)'!$C$13:$BT$13="New")*('Salary Detail (6)'!$C$75:$BT$75='Budget Narrative (6)'!$I$2),0))</f>
        <v>#N/A</v>
      </c>
      <c r="D25" s="519"/>
      <c r="E25" s="10"/>
      <c r="F25" s="530"/>
      <c r="I25" s="7"/>
      <c r="J25" s="14"/>
    </row>
    <row r="26" spans="1:10">
      <c r="A26" s="753">
        <f>'Salary Detail (6)'!A37</f>
        <v>0</v>
      </c>
      <c r="B26" s="6" t="e">
        <f t="array" ref="B26">INDEX('Salary Detail (6)'!$C37:$BT37,0,MATCH(1,('Salary Detail (6)'!$C$14:$BT$14='Budget Narrative (6)'!$B$3)*('Salary Detail (6)'!$C$75:$BT$75='Budget Narrative (6)'!$I$2),0))</f>
        <v>#N/A</v>
      </c>
      <c r="C26" s="180" t="e">
        <f t="array" ref="C26">INDEX('Salary Detail (6)'!$C37:$BT37,0,MATCH(1,('Salary Detail (6)'!$C$13:$BT$13="New")*('Salary Detail (6)'!$C$75:$BT$75='Budget Narrative (6)'!$I$2),0))</f>
        <v>#N/A</v>
      </c>
      <c r="D26" s="519"/>
      <c r="E26" s="10"/>
      <c r="F26" s="530"/>
      <c r="J26" s="14"/>
    </row>
    <row r="27" spans="1:10">
      <c r="A27" s="753">
        <f>'Salary Detail (6)'!A38</f>
        <v>0</v>
      </c>
      <c r="B27" s="6" t="e">
        <f t="array" ref="B27">INDEX('Salary Detail (6)'!$C38:$BT38,0,MATCH(1,('Salary Detail (6)'!$C$14:$BT$14='Budget Narrative (6)'!$B$3)*('Salary Detail (6)'!$C$75:$BT$75='Budget Narrative (6)'!$I$2),0))</f>
        <v>#N/A</v>
      </c>
      <c r="C27" s="180" t="e">
        <f t="array" ref="C27">INDEX('Salary Detail (6)'!$C38:$BT38,0,MATCH(1,('Salary Detail (6)'!$C$13:$BT$13="New")*('Salary Detail (6)'!$C$75:$BT$75='Budget Narrative (6)'!$I$2),0))</f>
        <v>#N/A</v>
      </c>
      <c r="D27" s="519"/>
      <c r="E27" s="10"/>
      <c r="F27" s="530"/>
      <c r="I27" s="7"/>
      <c r="J27" s="14"/>
    </row>
    <row r="28" spans="1:10">
      <c r="A28" s="753">
        <f>'Salary Detail (6)'!A39</f>
        <v>0</v>
      </c>
      <c r="B28" s="6" t="e">
        <f t="array" ref="B28">INDEX('Salary Detail (6)'!$C39:$BT39,0,MATCH(1,('Salary Detail (6)'!$C$14:$BT$14='Budget Narrative (6)'!$B$3)*('Salary Detail (6)'!$C$75:$BT$75='Budget Narrative (6)'!$I$2),0))</f>
        <v>#N/A</v>
      </c>
      <c r="C28" s="180" t="e">
        <f t="array" ref="C28">INDEX('Salary Detail (6)'!$C39:$BT39,0,MATCH(1,('Salary Detail (6)'!$C$13:$BT$13="New")*('Salary Detail (6)'!$C$75:$BT$75='Budget Narrative (6)'!$I$2),0))</f>
        <v>#N/A</v>
      </c>
      <c r="D28" s="519"/>
      <c r="E28" s="10"/>
      <c r="F28" s="530"/>
      <c r="I28" s="7"/>
      <c r="J28" s="14"/>
    </row>
    <row r="29" spans="1:10">
      <c r="A29" s="753">
        <f>'Salary Detail (6)'!A40</f>
        <v>0</v>
      </c>
      <c r="B29" s="6" t="e">
        <f t="array" ref="B29">INDEX('Salary Detail (6)'!$C40:$BT40,0,MATCH(1,('Salary Detail (6)'!$C$14:$BT$14='Budget Narrative (6)'!$B$3)*('Salary Detail (6)'!$C$75:$BT$75='Budget Narrative (6)'!$I$2),0))</f>
        <v>#N/A</v>
      </c>
      <c r="C29" s="180" t="e">
        <f t="array" ref="C29">INDEX('Salary Detail (6)'!$C40:$BT40,0,MATCH(1,('Salary Detail (6)'!$C$13:$BT$13="New")*('Salary Detail (6)'!$C$75:$BT$75='Budget Narrative (6)'!$I$2),0))</f>
        <v>#N/A</v>
      </c>
      <c r="D29" s="519"/>
      <c r="E29" s="10"/>
      <c r="F29" s="530"/>
      <c r="I29" s="7"/>
      <c r="J29" s="14"/>
    </row>
    <row r="30" spans="1:10">
      <c r="A30" s="753">
        <f>'Salary Detail (6)'!A41</f>
        <v>0</v>
      </c>
      <c r="B30" s="6" t="e">
        <f t="array" ref="B30">INDEX('Salary Detail (6)'!$C41:$BT41,0,MATCH(1,('Salary Detail (6)'!$C$14:$BT$14='Budget Narrative (6)'!$B$3)*('Salary Detail (6)'!$C$75:$BT$75='Budget Narrative (6)'!$I$2),0))</f>
        <v>#N/A</v>
      </c>
      <c r="C30" s="180" t="e">
        <f t="array" ref="C30">INDEX('Salary Detail (6)'!$C41:$BT41,0,MATCH(1,('Salary Detail (6)'!$C$13:$BT$13="New")*('Salary Detail (6)'!$C$75:$BT$75='Budget Narrative (6)'!$I$2),0))</f>
        <v>#N/A</v>
      </c>
      <c r="D30" s="519"/>
      <c r="E30" s="10"/>
      <c r="F30" s="530"/>
      <c r="I30" s="7"/>
      <c r="J30" s="14"/>
    </row>
    <row r="31" spans="1:10">
      <c r="A31" s="753">
        <f>'Salary Detail (6)'!A42</f>
        <v>0</v>
      </c>
      <c r="B31" s="6" t="e">
        <f t="array" ref="B31">INDEX('Salary Detail (6)'!$C42:$BT42,0,MATCH(1,('Salary Detail (6)'!$C$14:$BT$14='Budget Narrative (6)'!$B$3)*('Salary Detail (6)'!$C$75:$BT$75='Budget Narrative (6)'!$I$2),0))</f>
        <v>#N/A</v>
      </c>
      <c r="C31" s="180" t="e">
        <f t="array" ref="C31">INDEX('Salary Detail (6)'!$C42:$BT42,0,MATCH(1,('Salary Detail (6)'!$C$13:$BT$13="New")*('Salary Detail (6)'!$C$75:$BT$75='Budget Narrative (6)'!$I$2),0))</f>
        <v>#N/A</v>
      </c>
      <c r="D31" s="519"/>
      <c r="E31" s="10"/>
      <c r="F31" s="530"/>
      <c r="I31" s="7"/>
      <c r="J31" s="14"/>
    </row>
    <row r="32" spans="1:10">
      <c r="A32" s="753">
        <f>'Salary Detail (6)'!A43</f>
        <v>0</v>
      </c>
      <c r="B32" s="6" t="e">
        <f t="array" ref="B32">INDEX('Salary Detail (6)'!$C43:$BT43,0,MATCH(1,('Salary Detail (6)'!$C$14:$BT$14='Budget Narrative (6)'!$B$3)*('Salary Detail (6)'!$C$75:$BT$75='Budget Narrative (6)'!$I$2),0))</f>
        <v>#N/A</v>
      </c>
      <c r="C32" s="180" t="e">
        <f t="array" ref="C32">INDEX('Salary Detail (6)'!$C43:$BT43,0,MATCH(1,('Salary Detail (6)'!$C$13:$BT$13="New")*('Salary Detail (6)'!$C$75:$BT$75='Budget Narrative (6)'!$I$2),0))</f>
        <v>#N/A</v>
      </c>
      <c r="D32" s="519"/>
      <c r="E32" s="10"/>
      <c r="F32" s="530"/>
      <c r="I32" s="7"/>
      <c r="J32" s="14"/>
    </row>
    <row r="33" spans="1:10">
      <c r="A33" s="753">
        <f>'Salary Detail (6)'!A44</f>
        <v>0</v>
      </c>
      <c r="B33" s="6" t="e">
        <f t="array" ref="B33">INDEX('Salary Detail (6)'!$C44:$BT44,0,MATCH(1,('Salary Detail (6)'!$C$14:$BT$14='Budget Narrative (6)'!$B$3)*('Salary Detail (6)'!$C$75:$BT$75='Budget Narrative (6)'!$I$2),0))</f>
        <v>#N/A</v>
      </c>
      <c r="C33" s="180" t="e">
        <f t="array" ref="C33">INDEX('Salary Detail (6)'!$C44:$BT44,0,MATCH(1,('Salary Detail (6)'!$C$13:$BT$13="New")*('Salary Detail (6)'!$C$75:$BT$75='Budget Narrative (6)'!$I$2),0))</f>
        <v>#N/A</v>
      </c>
      <c r="D33" s="519"/>
      <c r="E33" s="10"/>
      <c r="F33" s="530"/>
      <c r="I33" s="7"/>
      <c r="J33" s="14"/>
    </row>
    <row r="34" spans="1:10">
      <c r="A34" s="753">
        <f>'Salary Detail (6)'!A45</f>
        <v>0</v>
      </c>
      <c r="B34" s="6" t="e">
        <f t="array" ref="B34">INDEX('Salary Detail (6)'!$C45:$BT45,0,MATCH(1,('Salary Detail (6)'!$C$14:$BT$14='Budget Narrative (6)'!$B$3)*('Salary Detail (6)'!$C$75:$BT$75='Budget Narrative (6)'!$I$2),0))</f>
        <v>#N/A</v>
      </c>
      <c r="C34" s="180" t="e">
        <f t="array" ref="C34">INDEX('Salary Detail (6)'!$C45:$BT45,0,MATCH(1,('Salary Detail (6)'!$C$13:$BT$13="New")*('Salary Detail (6)'!$C$75:$BT$75='Budget Narrative (6)'!$I$2),0))</f>
        <v>#N/A</v>
      </c>
      <c r="D34" s="519"/>
      <c r="E34" s="10"/>
      <c r="F34" s="530"/>
      <c r="I34" s="7"/>
      <c r="J34" s="14"/>
    </row>
    <row r="35" spans="1:10">
      <c r="A35" s="753">
        <f>'Salary Detail (6)'!A46</f>
        <v>0</v>
      </c>
      <c r="B35" s="6" t="e">
        <f t="array" ref="B35">INDEX('Salary Detail (6)'!$C46:$BT46,0,MATCH(1,('Salary Detail (6)'!$C$14:$BT$14='Budget Narrative (6)'!$B$3)*('Salary Detail (6)'!$C$75:$BT$75='Budget Narrative (6)'!$I$2),0))</f>
        <v>#N/A</v>
      </c>
      <c r="C35" s="180" t="e">
        <f t="array" ref="C35">INDEX('Salary Detail (6)'!$C46:$BT46,0,MATCH(1,('Salary Detail (6)'!$C$13:$BT$13="New")*('Salary Detail (6)'!$C$75:$BT$75='Budget Narrative (6)'!$I$2),0))</f>
        <v>#N/A</v>
      </c>
      <c r="D35" s="519"/>
      <c r="E35" s="10"/>
      <c r="F35" s="530"/>
      <c r="I35" s="7"/>
      <c r="J35" s="14"/>
    </row>
    <row r="36" spans="1:10">
      <c r="A36" s="753">
        <f>'Salary Detail (6)'!A47</f>
        <v>0</v>
      </c>
      <c r="B36" s="6" t="e">
        <f t="array" ref="B36">INDEX('Salary Detail (6)'!$C47:$BT47,0,MATCH(1,('Salary Detail (6)'!$C$14:$BT$14='Budget Narrative (6)'!$B$3)*('Salary Detail (6)'!$C$75:$BT$75='Budget Narrative (6)'!$I$2),0))</f>
        <v>#N/A</v>
      </c>
      <c r="C36" s="180" t="e">
        <f t="array" ref="C36">INDEX('Salary Detail (6)'!$C47:$BT47,0,MATCH(1,('Salary Detail (6)'!$C$13:$BT$13="New")*('Salary Detail (6)'!$C$75:$BT$75='Budget Narrative (6)'!$I$2),0))</f>
        <v>#N/A</v>
      </c>
      <c r="D36" s="519"/>
      <c r="E36" s="10"/>
      <c r="F36" s="530"/>
      <c r="I36" s="7"/>
      <c r="J36" s="14"/>
    </row>
    <row r="37" spans="1:10">
      <c r="A37" s="753">
        <f>'Salary Detail (6)'!A48</f>
        <v>0</v>
      </c>
      <c r="B37" s="6" t="e">
        <f t="array" ref="B37">INDEX('Salary Detail (6)'!$C48:$BT48,0,MATCH(1,('Salary Detail (6)'!$C$14:$BT$14='Budget Narrative (6)'!$B$3)*('Salary Detail (6)'!$C$75:$BT$75='Budget Narrative (6)'!$I$2),0))</f>
        <v>#N/A</v>
      </c>
      <c r="C37" s="180" t="e">
        <f t="array" ref="C37">INDEX('Salary Detail (6)'!$C48:$BT48,0,MATCH(1,('Salary Detail (6)'!$C$13:$BT$13="New")*('Salary Detail (6)'!$C$75:$BT$75='Budget Narrative (6)'!$I$2),0))</f>
        <v>#N/A</v>
      </c>
      <c r="D37" s="519"/>
      <c r="E37" s="10"/>
      <c r="F37" s="530"/>
      <c r="I37" s="7"/>
      <c r="J37" s="14"/>
    </row>
    <row r="38" spans="1:10">
      <c r="A38" s="753">
        <f>'Salary Detail (6)'!A49</f>
        <v>0</v>
      </c>
      <c r="B38" s="6" t="e">
        <f t="array" ref="B38">INDEX('Salary Detail (6)'!$C49:$BT49,0,MATCH(1,('Salary Detail (6)'!$C$14:$BT$14='Budget Narrative (6)'!$B$3)*('Salary Detail (6)'!$C$75:$BT$75='Budget Narrative (6)'!$I$2),0))</f>
        <v>#N/A</v>
      </c>
      <c r="C38" s="180" t="e">
        <f t="array" ref="C38">INDEX('Salary Detail (6)'!$C49:$BT49,0,MATCH(1,('Salary Detail (6)'!$C$13:$BT$13="New")*('Salary Detail (6)'!$C$75:$BT$75='Budget Narrative (6)'!$I$2),0))</f>
        <v>#N/A</v>
      </c>
      <c r="D38" s="519"/>
      <c r="E38" s="10"/>
      <c r="F38" s="530"/>
      <c r="I38" s="7"/>
      <c r="J38" s="14"/>
    </row>
    <row r="39" spans="1:10">
      <c r="A39" s="753">
        <f>'Salary Detail (6)'!A50</f>
        <v>0</v>
      </c>
      <c r="B39" s="6" t="e">
        <f t="array" ref="B39">INDEX('Salary Detail (6)'!$C50:$BT50,0,MATCH(1,('Salary Detail (6)'!$C$14:$BT$14='Budget Narrative (6)'!$B$3)*('Salary Detail (6)'!$C$75:$BT$75='Budget Narrative (6)'!$I$2),0))</f>
        <v>#N/A</v>
      </c>
      <c r="C39" s="180" t="e">
        <f t="array" ref="C39">INDEX('Salary Detail (6)'!$C50:$BT50,0,MATCH(1,('Salary Detail (6)'!$C$13:$BT$13="New")*('Salary Detail (6)'!$C$75:$BT$75='Budget Narrative (6)'!$I$2),0))</f>
        <v>#N/A</v>
      </c>
      <c r="D39" s="519"/>
      <c r="E39" s="10"/>
      <c r="F39" s="530"/>
      <c r="I39" s="7"/>
      <c r="J39" s="14"/>
    </row>
    <row r="40" spans="1:10">
      <c r="A40" s="753">
        <f>'Salary Detail (6)'!A51</f>
        <v>0</v>
      </c>
      <c r="B40" s="6" t="e">
        <f t="array" ref="B40">INDEX('Salary Detail (6)'!$C51:$BT51,0,MATCH(1,('Salary Detail (6)'!$C$14:$BT$14='Budget Narrative (6)'!$B$3)*('Salary Detail (6)'!$C$75:$BT$75='Budget Narrative (6)'!$I$2),0))</f>
        <v>#N/A</v>
      </c>
      <c r="C40" s="180" t="e">
        <f t="array" ref="C40">INDEX('Salary Detail (6)'!$C51:$BT51,0,MATCH(1,('Salary Detail (6)'!$C$13:$BT$13="New")*('Salary Detail (6)'!$C$75:$BT$75='Budget Narrative (6)'!$I$2),0))</f>
        <v>#N/A</v>
      </c>
      <c r="D40" s="519"/>
      <c r="E40" s="3"/>
      <c r="F40" s="530"/>
    </row>
    <row r="41" spans="1:10">
      <c r="A41" s="753">
        <f>'Salary Detail (6)'!A52</f>
        <v>0</v>
      </c>
      <c r="B41" s="6" t="e">
        <f t="array" ref="B41">INDEX('Salary Detail (6)'!$C52:$BT52,0,MATCH(1,('Salary Detail (6)'!$C$14:$BT$14='Budget Narrative (6)'!$B$3)*('Salary Detail (6)'!$C$75:$BT$75='Budget Narrative (6)'!$I$2),0))</f>
        <v>#N/A</v>
      </c>
      <c r="C41" s="180" t="e">
        <f t="array" ref="C41">INDEX('Salary Detail (6)'!$C52:$BT52,0,MATCH(1,('Salary Detail (6)'!$C$13:$BT$13="New")*('Salary Detail (6)'!$C$75:$BT$75='Budget Narrative (6)'!$I$2),0))</f>
        <v>#N/A</v>
      </c>
      <c r="D41" s="519"/>
      <c r="E41" s="3"/>
      <c r="F41" s="530"/>
    </row>
    <row r="42" spans="1:10" ht="15.65" customHeight="1">
      <c r="A42" s="753">
        <f>'Salary Detail (6)'!A53</f>
        <v>0</v>
      </c>
      <c r="B42" s="6" t="e">
        <f t="array" ref="B42">INDEX('Salary Detail (6)'!$C53:$BT53,0,MATCH(1,('Salary Detail (6)'!$C$14:$BT$14='Budget Narrative (6)'!$B$3)*('Salary Detail (6)'!$C$75:$BT$75='Budget Narrative (6)'!$I$2),0))</f>
        <v>#N/A</v>
      </c>
      <c r="C42" s="180" t="e">
        <f t="array" ref="C42">INDEX('Salary Detail (6)'!$C53:$BT53,0,MATCH(1,('Salary Detail (6)'!$C$13:$BT$13="New")*('Salary Detail (6)'!$C$75:$BT$75='Budget Narrative (6)'!$I$2),0))</f>
        <v>#N/A</v>
      </c>
      <c r="D42" s="519"/>
      <c r="E42" s="10"/>
      <c r="F42" s="530"/>
      <c r="I42" s="7"/>
      <c r="J42" s="14"/>
    </row>
    <row r="43" spans="1:10" ht="15.65" customHeight="1">
      <c r="A43" s="753">
        <f>'Salary Detail (6)'!A54</f>
        <v>0</v>
      </c>
      <c r="B43" s="6" t="e">
        <f t="array" ref="B43">INDEX('Salary Detail (6)'!$C54:$BT54,0,MATCH(1,('Salary Detail (6)'!$C$14:$BT$14='Budget Narrative (6)'!$B$3)*('Salary Detail (6)'!$C$75:$BT$75='Budget Narrative (6)'!$I$2),0))</f>
        <v>#N/A</v>
      </c>
      <c r="C43" s="180" t="e">
        <f t="array" ref="C43">INDEX('Salary Detail (6)'!$C54:$BT54,0,MATCH(1,('Salary Detail (6)'!$C$13:$BT$13="New")*('Salary Detail (6)'!$C$75:$BT$75='Budget Narrative (6)'!$I$2),0))</f>
        <v>#N/A</v>
      </c>
      <c r="D43" s="519"/>
      <c r="E43" s="10"/>
      <c r="F43" s="530"/>
      <c r="I43" s="7"/>
      <c r="J43" s="14"/>
    </row>
    <row r="44" spans="1:10" ht="15.65" customHeight="1">
      <c r="A44" s="753">
        <f>'Salary Detail (6)'!A55</f>
        <v>0</v>
      </c>
      <c r="B44" s="6" t="e">
        <f t="array" ref="B44">INDEX('Salary Detail (6)'!$C55:$BT55,0,MATCH(1,('Salary Detail (6)'!$C$14:$BT$14='Budget Narrative (6)'!$B$3)*('Salary Detail (6)'!$C$75:$BT$75='Budget Narrative (6)'!$I$2),0))</f>
        <v>#N/A</v>
      </c>
      <c r="C44" s="180" t="e">
        <f t="array" ref="C44">INDEX('Salary Detail (6)'!$C55:$BT55,0,MATCH(1,('Salary Detail (6)'!$C$13:$BT$13="New")*('Salary Detail (6)'!$C$75:$BT$75='Budget Narrative (6)'!$I$2),0))</f>
        <v>#N/A</v>
      </c>
      <c r="D44" s="519"/>
      <c r="E44" s="10"/>
      <c r="F44" s="530"/>
      <c r="I44" s="7"/>
      <c r="J44" s="14"/>
    </row>
    <row r="45" spans="1:10" ht="15.65" customHeight="1">
      <c r="A45" s="756">
        <f>'Salary Detail (6)'!A56</f>
        <v>0</v>
      </c>
      <c r="B45" s="6" t="e">
        <f t="array" ref="B45">INDEX('Salary Detail (6)'!$C56:$BT56,0,MATCH(1,('Salary Detail (6)'!$C$14:$BT$14='Budget Narrative (6)'!$B$3)*('Salary Detail (6)'!$C$75:$BT$75='Budget Narrative (6)'!$I$2),0))</f>
        <v>#N/A</v>
      </c>
      <c r="C45" s="180" t="e">
        <f t="array" ref="C45">INDEX('Salary Detail (6)'!$C56:$BT56,0,MATCH(1,('Salary Detail (6)'!$C$13:$BT$13="New")*('Salary Detail (6)'!$C$75:$BT$75='Budget Narrative (6)'!$I$2),0))</f>
        <v>#N/A</v>
      </c>
      <c r="D45" s="520"/>
      <c r="E45" s="164"/>
      <c r="F45" s="530"/>
      <c r="I45" s="7"/>
      <c r="J45" s="14"/>
    </row>
    <row r="46" spans="1:10" ht="15.65" customHeight="1">
      <c r="A46" s="756" t="s">
        <v>322</v>
      </c>
      <c r="B46" s="196" t="e">
        <f>SUM(B4:B45)</f>
        <v>#N/A</v>
      </c>
      <c r="C46" s="168" t="e">
        <f>SUM(C4:C45)</f>
        <v>#N/A</v>
      </c>
      <c r="D46" s="163"/>
      <c r="E46" s="164"/>
      <c r="F46" s="530"/>
      <c r="I46" s="7"/>
      <c r="J46" s="14"/>
    </row>
    <row r="47" spans="1:10" s="593" customFormat="1" ht="24" customHeight="1">
      <c r="A47" s="581" t="s">
        <v>323</v>
      </c>
      <c r="B47" s="584"/>
      <c r="C47" s="583" t="e">
        <f t="array" ref="C47">INDEX('Salary Detail (6)'!$C61:$BT61,0,MATCH(1,('Salary Detail (6)'!$C$13:$BT$13="New")*('Salary Detail (6)'!$C$75:$BT$75='Budget Narrative (6)'!$I$2),0))</f>
        <v>#N/A</v>
      </c>
      <c r="D47" s="608" t="s">
        <v>324</v>
      </c>
      <c r="E47" s="609"/>
      <c r="F47" s="610"/>
      <c r="G47" s="589"/>
      <c r="H47" s="590"/>
      <c r="I47" s="591"/>
      <c r="J47" s="592"/>
    </row>
    <row r="48" spans="1:10" s="593" customFormat="1" ht="16.5" customHeight="1" thickBot="1">
      <c r="A48" s="1323" t="s">
        <v>325</v>
      </c>
      <c r="B48" s="1324"/>
      <c r="C48" s="585" t="e">
        <f>C46+C47</f>
        <v>#N/A</v>
      </c>
      <c r="D48" s="586"/>
      <c r="E48" s="587"/>
      <c r="F48" s="588"/>
      <c r="G48" s="589"/>
      <c r="H48" s="590"/>
      <c r="I48" s="591"/>
      <c r="J48" s="592"/>
    </row>
    <row r="49" spans="1:10" ht="13" thickBot="1">
      <c r="A49" s="10"/>
      <c r="B49" s="12"/>
      <c r="C49" s="167"/>
      <c r="E49" s="10"/>
      <c r="F49" s="10"/>
      <c r="G49" s="568"/>
      <c r="I49" s="7"/>
      <c r="J49" s="4"/>
    </row>
    <row r="50" spans="1:10" s="4" customFormat="1" ht="39" customHeight="1">
      <c r="A50" s="1325" t="s">
        <v>252</v>
      </c>
      <c r="B50" s="1326"/>
      <c r="C50" s="198" t="s">
        <v>294</v>
      </c>
      <c r="D50" s="197" t="s">
        <v>319</v>
      </c>
      <c r="E50" s="199" t="s">
        <v>320</v>
      </c>
      <c r="F50" s="184"/>
      <c r="G50" s="567"/>
      <c r="H50" s="567"/>
    </row>
    <row r="51" spans="1:10">
      <c r="A51" s="1321" t="str">
        <f>'Operating Detail (6)'!A14</f>
        <v>Rental of Property</v>
      </c>
      <c r="B51" s="1322"/>
      <c r="C51" s="217" t="e">
        <f t="array" ref="C51">INDEX('Operating Detail (6)'!$C14:$AF14,0,MATCH(1,('Operating Detail (6)'!$C$12:$AF$12="New")*('Operating Detail (6)'!$C$121:$AF$121='Budget Narrative (6)'!$I$2),0))</f>
        <v>#N/A</v>
      </c>
      <c r="D51" s="523"/>
      <c r="E51" s="524"/>
      <c r="F51" s="752"/>
      <c r="I51" s="11"/>
      <c r="J51" s="4"/>
    </row>
    <row r="52" spans="1:10">
      <c r="A52" s="1321" t="str">
        <f>'Operating Detail (6)'!A15</f>
        <v xml:space="preserve">Utilities(Elec, Water, Gas, Phone, Scavenger) </v>
      </c>
      <c r="B52" s="1322"/>
      <c r="C52" s="217" t="e">
        <f t="array" ref="C52">INDEX('Operating Detail (6)'!$C15:$AF15,0,MATCH(1,('Operating Detail (6)'!$C$12:$AF$12="New")*('Operating Detail (6)'!$C$121:$AF$121='Budget Narrative (6)'!$I$2),0))</f>
        <v>#N/A</v>
      </c>
      <c r="D52" s="523"/>
      <c r="E52" s="525"/>
      <c r="F52" s="752"/>
      <c r="I52" s="11"/>
      <c r="J52" s="4"/>
    </row>
    <row r="53" spans="1:10">
      <c r="A53" s="1321" t="str">
        <f>'Operating Detail (6)'!A16</f>
        <v>Office Supplies, Postage</v>
      </c>
      <c r="B53" s="1322"/>
      <c r="C53" s="217" t="e">
        <f t="array" ref="C53">INDEX('Operating Detail (6)'!$C16:$AF16,0,MATCH(1,('Operating Detail (6)'!$C$12:$AF$12="New")*('Operating Detail (6)'!$C$121:$AF$121='Budget Narrative (6)'!$I$2),0))</f>
        <v>#N/A</v>
      </c>
      <c r="D53" s="523"/>
      <c r="E53" s="526"/>
      <c r="F53" s="752"/>
      <c r="I53" s="7"/>
      <c r="J53" s="14"/>
    </row>
    <row r="54" spans="1:10">
      <c r="A54" s="1321" t="str">
        <f>'Operating Detail (6)'!A17</f>
        <v>Building Maintenance Supplies and Repair</v>
      </c>
      <c r="B54" s="1322"/>
      <c r="C54" s="217" t="e">
        <f t="array" ref="C54">INDEX('Operating Detail (6)'!$C17:$AF17,0,MATCH(1,('Operating Detail (6)'!$C$12:$AF$12="New")*('Operating Detail (6)'!$C$121:$AF$121='Budget Narrative (6)'!$I$2),0))</f>
        <v>#N/A</v>
      </c>
      <c r="D54" s="523"/>
      <c r="E54" s="525"/>
      <c r="F54" s="752"/>
      <c r="I54" s="7"/>
      <c r="J54" s="14"/>
    </row>
    <row r="55" spans="1:10">
      <c r="A55" s="1321" t="str">
        <f>'Operating Detail (6)'!A18</f>
        <v>Printing and Reproduction</v>
      </c>
      <c r="B55" s="1322"/>
      <c r="C55" s="217" t="e">
        <f t="array" ref="C55">INDEX('Operating Detail (6)'!$C18:$AF18,0,MATCH(1,('Operating Detail (6)'!$C$12:$AF$12="New")*('Operating Detail (6)'!$C$121:$AF$121='Budget Narrative (6)'!$I$2),0))</f>
        <v>#N/A</v>
      </c>
      <c r="D55" s="523"/>
      <c r="E55" s="525"/>
      <c r="F55" s="752"/>
      <c r="I55" s="11"/>
      <c r="J55" s="14"/>
    </row>
    <row r="56" spans="1:10">
      <c r="A56" s="1321" t="str">
        <f>'Operating Detail (6)'!A19</f>
        <v>Insurance</v>
      </c>
      <c r="B56" s="1322"/>
      <c r="C56" s="217" t="e">
        <f t="array" ref="C56">INDEX('Operating Detail (6)'!$C19:$AF19,0,MATCH(1,('Operating Detail (6)'!$C$12:$AF$12="New")*('Operating Detail (6)'!$C$121:$AF$121='Budget Narrative (6)'!$I$2),0))</f>
        <v>#N/A</v>
      </c>
      <c r="D56" s="523"/>
      <c r="E56" s="525"/>
      <c r="F56" s="752"/>
      <c r="I56" s="11"/>
      <c r="J56" s="14"/>
    </row>
    <row r="57" spans="1:10">
      <c r="A57" s="1321" t="str">
        <f>'Operating Detail (6)'!A20</f>
        <v>Staff Training</v>
      </c>
      <c r="B57" s="1322"/>
      <c r="C57" s="217" t="e">
        <f t="array" ref="C57">INDEX('Operating Detail (6)'!$C20:$AF20,0,MATCH(1,('Operating Detail (6)'!$C$12:$AF$12="New")*('Operating Detail (6)'!$C$121:$AF$121='Budget Narrative (6)'!$I$2),0))</f>
        <v>#N/A</v>
      </c>
      <c r="D57" s="523"/>
      <c r="E57" s="525"/>
      <c r="F57" s="752"/>
      <c r="I57" s="11"/>
      <c r="J57" s="14"/>
    </row>
    <row r="58" spans="1:10">
      <c r="A58" s="1321" t="str">
        <f>'Operating Detail (6)'!A21</f>
        <v>Staff Travel-(Local &amp; Out of Town)</v>
      </c>
      <c r="B58" s="1322"/>
      <c r="C58" s="217" t="e">
        <f t="array" ref="C58">INDEX('Operating Detail (6)'!$C21:$AF21,0,MATCH(1,('Operating Detail (6)'!$C$12:$AF$12="New")*('Operating Detail (6)'!$C$121:$AF$121='Budget Narrative (6)'!$I$2),0))</f>
        <v>#N/A</v>
      </c>
      <c r="D58" s="523"/>
      <c r="E58" s="525"/>
      <c r="F58" s="752"/>
      <c r="I58" s="11"/>
      <c r="J58" s="14"/>
    </row>
    <row r="59" spans="1:10">
      <c r="A59" s="1321" t="str">
        <f>'Operating Detail (6)'!A22</f>
        <v>Rental of Equipment</v>
      </c>
      <c r="B59" s="1322"/>
      <c r="C59" s="217" t="e">
        <f t="array" ref="C59">INDEX('Operating Detail (6)'!$C22:$AF22,0,MATCH(1,('Operating Detail (6)'!$C$12:$AF$12="New")*('Operating Detail (6)'!$C$121:$AF$121='Budget Narrative (6)'!$I$2),0))</f>
        <v>#N/A</v>
      </c>
      <c r="D59" s="523"/>
      <c r="E59" s="525"/>
      <c r="F59" s="752"/>
      <c r="I59" s="11"/>
      <c r="J59" s="14"/>
    </row>
    <row r="60" spans="1:10">
      <c r="A60" s="1311">
        <f>'Operating Detail (6)'!A23</f>
        <v>0</v>
      </c>
      <c r="B60" s="1312"/>
      <c r="C60" s="217" t="e">
        <f t="array" ref="C60">INDEX('Operating Detail (6)'!$C23:$AF23,0,MATCH(1,('Operating Detail (6)'!$C$12:$AF$12="New")*('Operating Detail (6)'!$C$121:$AF$121='Budget Narrative (6)'!$I$2),0))</f>
        <v>#N/A</v>
      </c>
      <c r="D60" s="523"/>
      <c r="E60" s="525"/>
      <c r="F60" s="752"/>
      <c r="I60" s="11"/>
      <c r="J60" s="14"/>
    </row>
    <row r="61" spans="1:10">
      <c r="A61" s="1311">
        <f>'Operating Detail (6)'!A24</f>
        <v>0</v>
      </c>
      <c r="B61" s="1312"/>
      <c r="C61" s="217" t="e">
        <f t="array" ref="C61">INDEX('Operating Detail (6)'!$C24:$AF24,0,MATCH(1,('Operating Detail (6)'!$C$12:$AF$12="New")*('Operating Detail (6)'!$C$121:$AF$121='Budget Narrative (6)'!$I$2),0))</f>
        <v>#N/A</v>
      </c>
      <c r="D61" s="523"/>
      <c r="E61" s="525"/>
      <c r="F61" s="752"/>
      <c r="I61" s="7"/>
      <c r="J61" s="14"/>
    </row>
    <row r="62" spans="1:10">
      <c r="A62" s="1311">
        <f>'Operating Detail (6)'!A25</f>
        <v>0</v>
      </c>
      <c r="B62" s="1312"/>
      <c r="C62" s="217" t="e">
        <f t="array" ref="C62">INDEX('Operating Detail (6)'!$C25:$AF25,0,MATCH(1,('Operating Detail (6)'!$C$12:$AF$12="New")*('Operating Detail (6)'!$C$121:$AF$121='Budget Narrative (6)'!$I$2),0))</f>
        <v>#N/A</v>
      </c>
      <c r="D62" s="523"/>
      <c r="E62" s="525"/>
      <c r="F62" s="752"/>
      <c r="I62" s="7"/>
      <c r="J62" s="14"/>
    </row>
    <row r="63" spans="1:10">
      <c r="A63" s="1311">
        <f>'Operating Detail (6)'!A26</f>
        <v>0</v>
      </c>
      <c r="B63" s="1312"/>
      <c r="C63" s="217" t="e">
        <f t="array" ref="C63">INDEX('Operating Detail (6)'!$C26:$AF26,0,MATCH(1,('Operating Detail (6)'!$C$12:$AF$12="New")*('Operating Detail (6)'!$C$121:$AF$121='Budget Narrative (6)'!$I$2),0))</f>
        <v>#N/A</v>
      </c>
      <c r="D63" s="523"/>
      <c r="E63" s="525"/>
      <c r="F63" s="752"/>
      <c r="I63" s="7"/>
      <c r="J63" s="14"/>
    </row>
    <row r="64" spans="1:10">
      <c r="A64" s="1311">
        <f>'Operating Detail (6)'!A27</f>
        <v>0</v>
      </c>
      <c r="B64" s="1312"/>
      <c r="C64" s="217" t="e">
        <f t="array" ref="C64">INDEX('Operating Detail (6)'!$C27:$AF27,0,MATCH(1,('Operating Detail (6)'!$C$12:$AF$12="New")*('Operating Detail (6)'!$C$121:$AF$121='Budget Narrative (6)'!$I$2),0))</f>
        <v>#N/A</v>
      </c>
      <c r="D64" s="523"/>
      <c r="E64" s="525"/>
      <c r="F64" s="752"/>
      <c r="I64" s="7"/>
      <c r="J64" s="14"/>
    </row>
    <row r="65" spans="1:10">
      <c r="A65" s="1311">
        <f>'Operating Detail (6)'!A28</f>
        <v>0</v>
      </c>
      <c r="B65" s="1312"/>
      <c r="C65" s="217" t="e">
        <f t="array" ref="C65">INDEX('Operating Detail (6)'!$C28:$AF28,0,MATCH(1,('Operating Detail (6)'!$C$12:$AF$12="New")*('Operating Detail (6)'!$C$121:$AF$121='Budget Narrative (6)'!$I$2),0))</f>
        <v>#N/A</v>
      </c>
      <c r="D65" s="523"/>
      <c r="E65" s="525"/>
      <c r="F65" s="752"/>
    </row>
    <row r="66" spans="1:10">
      <c r="A66" s="1311">
        <f>'Operating Detail (6)'!A29</f>
        <v>0</v>
      </c>
      <c r="B66" s="1312"/>
      <c r="C66" s="217" t="e">
        <f t="array" ref="C66">INDEX('Operating Detail (6)'!$C29:$AF29,0,MATCH(1,('Operating Detail (6)'!$C$12:$AF$12="New")*('Operating Detail (6)'!$C$121:$AF$121='Budget Narrative (6)'!$I$2),0))</f>
        <v>#N/A</v>
      </c>
      <c r="D66" s="523"/>
      <c r="E66" s="525"/>
      <c r="F66" s="752"/>
      <c r="I66" s="7"/>
      <c r="J66" s="14"/>
    </row>
    <row r="67" spans="1:10">
      <c r="A67" s="1311">
        <f>'Operating Detail (6)'!A30</f>
        <v>0</v>
      </c>
      <c r="B67" s="1312"/>
      <c r="C67" s="217" t="e">
        <f t="array" ref="C67">INDEX('Operating Detail (6)'!$C30:$AF30,0,MATCH(1,('Operating Detail (6)'!$C$12:$AF$12="New")*('Operating Detail (6)'!$C$121:$AF$121='Budget Narrative (6)'!$I$2),0))</f>
        <v>#N/A</v>
      </c>
      <c r="D67" s="523"/>
      <c r="E67" s="525"/>
      <c r="F67" s="752"/>
      <c r="I67" s="7"/>
      <c r="J67" s="14"/>
    </row>
    <row r="68" spans="1:10">
      <c r="A68" s="1311">
        <f>'Operating Detail (6)'!A31</f>
        <v>0</v>
      </c>
      <c r="B68" s="1312"/>
      <c r="C68" s="217" t="e">
        <f t="array" ref="C68">INDEX('Operating Detail (6)'!$C31:$AF31,0,MATCH(1,('Operating Detail (6)'!$C$12:$AF$12="New")*('Operating Detail (6)'!$C$121:$AF$121='Budget Narrative (6)'!$I$2),0))</f>
        <v>#N/A</v>
      </c>
      <c r="D68" s="523"/>
      <c r="E68" s="525"/>
      <c r="F68" s="752"/>
      <c r="I68" s="7"/>
      <c r="J68" s="14"/>
    </row>
    <row r="69" spans="1:10">
      <c r="A69" s="1311">
        <f>'Operating Detail (6)'!A32</f>
        <v>0</v>
      </c>
      <c r="B69" s="1312"/>
      <c r="C69" s="217" t="e">
        <f t="array" ref="C69">INDEX('Operating Detail (6)'!$C32:$AF32,0,MATCH(1,('Operating Detail (6)'!$C$12:$AF$12="New")*('Operating Detail (6)'!$C$121:$AF$121='Budget Narrative (6)'!$I$2),0))</f>
        <v>#N/A</v>
      </c>
      <c r="D69" s="523"/>
      <c r="E69" s="525"/>
      <c r="F69" s="752"/>
      <c r="I69" s="7"/>
    </row>
    <row r="70" spans="1:10">
      <c r="A70" s="1311">
        <f>'Operating Detail (6)'!A33</f>
        <v>0</v>
      </c>
      <c r="B70" s="1312"/>
      <c r="C70" s="217" t="e">
        <f t="array" ref="C70">INDEX('Operating Detail (6)'!$C33:$AF33,0,MATCH(1,('Operating Detail (6)'!$C$12:$AF$12="New")*('Operating Detail (6)'!$C$121:$AF$121='Budget Narrative (6)'!$I$2),0))</f>
        <v>#N/A</v>
      </c>
      <c r="D70" s="523"/>
      <c r="E70" s="525"/>
      <c r="F70" s="752"/>
      <c r="I70" s="7"/>
      <c r="J70" s="14"/>
    </row>
    <row r="71" spans="1:10">
      <c r="A71" s="1311">
        <f>'Operating Detail (6)'!A34</f>
        <v>0</v>
      </c>
      <c r="B71" s="1312"/>
      <c r="C71" s="217" t="e">
        <f t="array" ref="C71">INDEX('Operating Detail (6)'!$C34:$AF34,0,MATCH(1,('Operating Detail (6)'!$C$12:$AF$12="New")*('Operating Detail (6)'!$C$121:$AF$121='Budget Narrative (6)'!$I$2),0))</f>
        <v>#N/A</v>
      </c>
      <c r="D71" s="523"/>
      <c r="E71" s="525"/>
      <c r="F71" s="752"/>
      <c r="I71" s="7"/>
      <c r="J71" s="14"/>
    </row>
    <row r="72" spans="1:10">
      <c r="A72" s="1311">
        <f>'Operating Detail (6)'!A35</f>
        <v>0</v>
      </c>
      <c r="B72" s="1312"/>
      <c r="C72" s="217" t="e">
        <f t="array" ref="C72">INDEX('Operating Detail (6)'!$C35:$AF35,0,MATCH(1,('Operating Detail (6)'!$C$12:$AF$12="New")*('Operating Detail (6)'!$C$121:$AF$121='Budget Narrative (6)'!$I$2),0))</f>
        <v>#N/A</v>
      </c>
      <c r="D72" s="523"/>
      <c r="E72" s="525"/>
      <c r="F72" s="752"/>
      <c r="I72" s="7"/>
      <c r="J72" s="14"/>
    </row>
    <row r="73" spans="1:10">
      <c r="A73" s="1311">
        <f>'Operating Detail (6)'!A36</f>
        <v>0</v>
      </c>
      <c r="B73" s="1312"/>
      <c r="C73" s="217" t="e">
        <f t="array" ref="C73">INDEX('Operating Detail (6)'!$C36:$AF36,0,MATCH(1,('Operating Detail (6)'!$C$12:$AF$12="New")*('Operating Detail (6)'!$C$121:$AF$121='Budget Narrative (6)'!$I$2),0))</f>
        <v>#N/A</v>
      </c>
      <c r="D73" s="523"/>
      <c r="E73" s="525"/>
      <c r="F73" s="752"/>
    </row>
    <row r="74" spans="1:10">
      <c r="A74" s="1311">
        <f>'Operating Detail (6)'!A37</f>
        <v>0</v>
      </c>
      <c r="B74" s="1312"/>
      <c r="C74" s="217" t="e">
        <f t="array" ref="C74">INDEX('Operating Detail (6)'!$C37:$AF37,0,MATCH(1,('Operating Detail (6)'!$C$12:$AF$12="New")*('Operating Detail (6)'!$C$121:$AF$121='Budget Narrative (6)'!$I$2),0))</f>
        <v>#N/A</v>
      </c>
      <c r="D74" s="523"/>
      <c r="E74" s="525"/>
      <c r="F74" s="752"/>
      <c r="I74" s="7"/>
      <c r="J74" s="4"/>
    </row>
    <row r="75" spans="1:10">
      <c r="A75" s="1311">
        <f>'Operating Detail (6)'!A38</f>
        <v>0</v>
      </c>
      <c r="B75" s="1312"/>
      <c r="C75" s="217" t="e">
        <f t="array" ref="C75">INDEX('Operating Detail (6)'!$C38:$AF38,0,MATCH(1,('Operating Detail (6)'!$C$12:$AF$12="New")*('Operating Detail (6)'!$C$121:$AF$121='Budget Narrative (6)'!$I$2),0))</f>
        <v>#N/A</v>
      </c>
      <c r="D75" s="523"/>
      <c r="E75" s="525"/>
      <c r="F75" s="752"/>
      <c r="I75" s="7"/>
      <c r="J75" s="4"/>
    </row>
    <row r="76" spans="1:10">
      <c r="A76" s="1311">
        <f>'Operating Detail (6)'!A39</f>
        <v>0</v>
      </c>
      <c r="B76" s="1312"/>
      <c r="C76" s="217" t="e">
        <f t="array" ref="C76">INDEX('Operating Detail (6)'!$C39:$AF39,0,MATCH(1,('Operating Detail (6)'!$C$12:$AF$12="New")*('Operating Detail (6)'!$C$121:$AF$121='Budget Narrative (6)'!$I$2),0))</f>
        <v>#N/A</v>
      </c>
      <c r="D76" s="523"/>
      <c r="E76" s="525"/>
      <c r="F76" s="752"/>
      <c r="I76" s="7"/>
      <c r="J76" s="4"/>
    </row>
    <row r="77" spans="1:10">
      <c r="A77" s="1311">
        <f>'Operating Detail (6)'!A40</f>
        <v>0</v>
      </c>
      <c r="B77" s="1312"/>
      <c r="C77" s="217" t="e">
        <f t="array" ref="C77">INDEX('Operating Detail (6)'!$C40:$AF40,0,MATCH(1,('Operating Detail (6)'!$C$12:$AF$12="New")*('Operating Detail (6)'!$C$121:$AF$121='Budget Narrative (6)'!$I$2),0))</f>
        <v>#N/A</v>
      </c>
      <c r="D77" s="523"/>
      <c r="E77" s="525"/>
      <c r="F77" s="752"/>
    </row>
    <row r="78" spans="1:10">
      <c r="A78" s="1311">
        <f>'Operating Detail (6)'!A41</f>
        <v>0</v>
      </c>
      <c r="B78" s="1312"/>
      <c r="C78" s="217" t="e">
        <f t="array" ref="C78">INDEX('Operating Detail (6)'!$C41:$AF41,0,MATCH(1,('Operating Detail (6)'!$C$12:$AF$12="New")*('Operating Detail (6)'!$C$121:$AF$121='Budget Narrative (6)'!$I$2),0))</f>
        <v>#N/A</v>
      </c>
      <c r="D78" s="523"/>
      <c r="E78" s="525"/>
      <c r="F78" s="752"/>
      <c r="I78" s="7"/>
      <c r="J78" s="14"/>
    </row>
    <row r="79" spans="1:10">
      <c r="A79" s="1311">
        <f>'Operating Detail (6)'!A42</f>
        <v>0</v>
      </c>
      <c r="B79" s="1312"/>
      <c r="C79" s="217" t="e">
        <f t="array" ref="C79">INDEX('Operating Detail (6)'!$C42:$AF42,0,MATCH(1,('Operating Detail (6)'!$C$12:$AF$12="New")*('Operating Detail (6)'!$C$121:$AF$121='Budget Narrative (6)'!$I$2),0))</f>
        <v>#N/A</v>
      </c>
      <c r="D79" s="523"/>
      <c r="E79" s="525"/>
      <c r="F79" s="752"/>
      <c r="I79" s="7"/>
      <c r="J79" s="14"/>
    </row>
    <row r="80" spans="1:10">
      <c r="A80" s="1311">
        <f>'Operating Detail (6)'!A43</f>
        <v>0</v>
      </c>
      <c r="B80" s="1312"/>
      <c r="C80" s="217" t="e">
        <f t="array" ref="C80">INDEX('Operating Detail (6)'!$C43:$AF43,0,MATCH(1,('Operating Detail (6)'!$C$12:$AF$12="New")*('Operating Detail (6)'!$C$121:$AF$121='Budget Narrative (6)'!$I$2),0))</f>
        <v>#N/A</v>
      </c>
      <c r="D80" s="523"/>
      <c r="E80" s="525"/>
      <c r="F80" s="752"/>
      <c r="I80" s="7"/>
      <c r="J80" s="14"/>
    </row>
    <row r="81" spans="1:10">
      <c r="A81" s="1311">
        <f>'Operating Detail (6)'!A44</f>
        <v>0</v>
      </c>
      <c r="B81" s="1312"/>
      <c r="C81" s="217" t="e">
        <f t="array" ref="C81">INDEX('Operating Detail (6)'!$C44:$AF44,0,MATCH(1,('Operating Detail (6)'!$C$12:$AF$12="New")*('Operating Detail (6)'!$C$121:$AF$121='Budget Narrative (6)'!$I$2),0))</f>
        <v>#N/A</v>
      </c>
      <c r="D81" s="523"/>
      <c r="E81" s="525"/>
      <c r="F81" s="752"/>
      <c r="I81" s="7"/>
      <c r="J81" s="14"/>
    </row>
    <row r="82" spans="1:10">
      <c r="A82" s="1311">
        <f>'Operating Detail (6)'!A45</f>
        <v>0</v>
      </c>
      <c r="B82" s="1312"/>
      <c r="C82" s="217" t="e">
        <f t="array" ref="C82">INDEX('Operating Detail (6)'!$C45:$AF45,0,MATCH(1,('Operating Detail (6)'!$C$12:$AF$12="New")*('Operating Detail (6)'!$C$121:$AF$121='Budget Narrative (6)'!$I$2),0))</f>
        <v>#N/A</v>
      </c>
      <c r="D82" s="523"/>
      <c r="E82" s="525"/>
      <c r="F82" s="752"/>
      <c r="I82" s="7"/>
      <c r="J82" s="14"/>
    </row>
    <row r="83" spans="1:10">
      <c r="A83" s="1311">
        <f>'Operating Detail (6)'!A46</f>
        <v>0</v>
      </c>
      <c r="B83" s="1312"/>
      <c r="C83" s="217" t="e">
        <f t="array" ref="C83">INDEX('Operating Detail (6)'!$C46:$AF46,0,MATCH(1,('Operating Detail (6)'!$C$12:$AF$12="New")*('Operating Detail (6)'!$C$121:$AF$121='Budget Narrative (6)'!$I$2),0))</f>
        <v>#N/A</v>
      </c>
      <c r="D83" s="523"/>
      <c r="E83" s="525"/>
      <c r="F83" s="752"/>
      <c r="I83" s="7"/>
      <c r="J83" s="14"/>
    </row>
    <row r="84" spans="1:10">
      <c r="A84" s="1311">
        <f>'Operating Detail (6)'!A47</f>
        <v>0</v>
      </c>
      <c r="B84" s="1312"/>
      <c r="C84" s="217" t="e">
        <f t="array" ref="C84">INDEX('Operating Detail (6)'!$C47:$AF47,0,MATCH(1,('Operating Detail (6)'!$C$12:$AF$12="New")*('Operating Detail (6)'!$C$121:$AF$121='Budget Narrative (6)'!$I$2),0))</f>
        <v>#N/A</v>
      </c>
      <c r="D84" s="523"/>
      <c r="E84" s="525"/>
      <c r="F84" s="752"/>
      <c r="I84" s="7"/>
      <c r="J84" s="14"/>
    </row>
    <row r="85" spans="1:10">
      <c r="A85" s="1311">
        <f>'Operating Detail (6)'!A48</f>
        <v>0</v>
      </c>
      <c r="B85" s="1312"/>
      <c r="C85" s="217" t="e">
        <f t="array" ref="C85">INDEX('Operating Detail (6)'!$C48:$AF48,0,MATCH(1,('Operating Detail (6)'!$C$12:$AF$12="New")*('Operating Detail (6)'!$C$121:$AF$121='Budget Narrative (6)'!$I$2),0))</f>
        <v>#N/A</v>
      </c>
      <c r="D85" s="523"/>
      <c r="E85" s="525"/>
      <c r="F85" s="752"/>
      <c r="I85" s="7"/>
      <c r="J85" s="14"/>
    </row>
    <row r="86" spans="1:10">
      <c r="A86" s="1311">
        <f>'Operating Detail (6)'!A49</f>
        <v>0</v>
      </c>
      <c r="B86" s="1312"/>
      <c r="C86" s="217" t="e">
        <f t="array" ref="C86">INDEX('Operating Detail (6)'!$C49:$AF49,0,MATCH(1,('Operating Detail (6)'!$C$12:$AF$12="New")*('Operating Detail (6)'!$C$121:$AF$121='Budget Narrative (6)'!$I$2),0))</f>
        <v>#N/A</v>
      </c>
      <c r="D86" s="523"/>
      <c r="E86" s="525"/>
      <c r="F86" s="752"/>
      <c r="I86" s="7"/>
      <c r="J86" s="14"/>
    </row>
    <row r="87" spans="1:10">
      <c r="A87" s="1311">
        <f>'Operating Detail (6)'!A50</f>
        <v>0</v>
      </c>
      <c r="B87" s="1312"/>
      <c r="C87" s="217" t="e">
        <f t="array" ref="C87">INDEX('Operating Detail (6)'!$C50:$AF50,0,MATCH(1,('Operating Detail (6)'!$C$12:$AF$12="New")*('Operating Detail (6)'!$C$121:$AF$121='Budget Narrative (6)'!$I$2),0))</f>
        <v>#N/A</v>
      </c>
      <c r="D87" s="523"/>
      <c r="E87" s="525"/>
      <c r="F87" s="752"/>
      <c r="I87" s="7"/>
      <c r="J87" s="14"/>
    </row>
    <row r="88" spans="1:10">
      <c r="A88" s="1311">
        <f>'Operating Detail (6)'!A51</f>
        <v>0</v>
      </c>
      <c r="B88" s="1312"/>
      <c r="C88" s="217" t="e">
        <f t="array" ref="C88">INDEX('Operating Detail (6)'!$C51:$AF51,0,MATCH(1,('Operating Detail (6)'!$C$12:$AF$12="New")*('Operating Detail (6)'!$C$121:$AF$121='Budget Narrative (6)'!$I$2),0))</f>
        <v>#N/A</v>
      </c>
      <c r="D88" s="523"/>
      <c r="E88" s="525"/>
      <c r="F88" s="752"/>
      <c r="I88" s="7"/>
      <c r="J88" s="14"/>
    </row>
    <row r="89" spans="1:10">
      <c r="A89" s="1311">
        <f>'Operating Detail (6)'!A52</f>
        <v>0</v>
      </c>
      <c r="B89" s="1312"/>
      <c r="C89" s="217" t="e">
        <f t="array" ref="C89">INDEX('Operating Detail (6)'!$C52:$AF52,0,MATCH(1,('Operating Detail (6)'!$C$12:$AF$12="New")*('Operating Detail (6)'!$C$121:$AF$121='Budget Narrative (6)'!$I$2),0))</f>
        <v>#N/A</v>
      </c>
      <c r="D89" s="523"/>
      <c r="E89" s="525"/>
      <c r="F89" s="752"/>
      <c r="I89" s="7"/>
      <c r="J89" s="14"/>
    </row>
    <row r="90" spans="1:10">
      <c r="A90" s="1311">
        <f>'Operating Detail (6)'!A53</f>
        <v>0</v>
      </c>
      <c r="B90" s="1312"/>
      <c r="C90" s="217" t="e">
        <f t="array" ref="C90">INDEX('Operating Detail (6)'!$C53:$AF53,0,MATCH(1,('Operating Detail (6)'!$C$12:$AF$12="New")*('Operating Detail (6)'!$C$121:$AF$121='Budget Narrative (6)'!$I$2),0))</f>
        <v>#N/A</v>
      </c>
      <c r="D90" s="523"/>
      <c r="E90" s="525"/>
      <c r="F90" s="752"/>
      <c r="I90" s="7"/>
      <c r="J90" s="14"/>
    </row>
    <row r="91" spans="1:10">
      <c r="A91" s="1311">
        <f>'Operating Detail (6)'!A54</f>
        <v>0</v>
      </c>
      <c r="B91" s="1312"/>
      <c r="C91" s="217" t="e">
        <f t="array" ref="C91">INDEX('Operating Detail (6)'!$C54:$AF54,0,MATCH(1,('Operating Detail (6)'!$C$12:$AF$12="New")*('Operating Detail (6)'!$C$121:$AF$121='Budget Narrative (6)'!$I$2),0))</f>
        <v>#N/A</v>
      </c>
      <c r="D91" s="523"/>
      <c r="E91" s="525"/>
      <c r="F91" s="752"/>
      <c r="I91" s="7"/>
      <c r="J91" s="14"/>
    </row>
    <row r="92" spans="1:10">
      <c r="A92" s="1311">
        <f>'Operating Detail (6)'!A55</f>
        <v>0</v>
      </c>
      <c r="B92" s="1312"/>
      <c r="C92" s="217" t="e">
        <f t="array" ref="C92">INDEX('Operating Detail (6)'!$C55:$AF55,0,MATCH(1,('Operating Detail (6)'!$C$12:$AF$12="New")*('Operating Detail (6)'!$C$121:$AF$121='Budget Narrative (6)'!$I$2),0))</f>
        <v>#N/A</v>
      </c>
      <c r="D92" s="523"/>
      <c r="E92" s="525"/>
      <c r="F92" s="752"/>
      <c r="I92" s="7"/>
      <c r="J92" s="14"/>
    </row>
    <row r="93" spans="1:10">
      <c r="A93" s="1319" t="str">
        <f>'Operating Detail (6)'!A56</f>
        <v>Consultants:</v>
      </c>
      <c r="B93" s="1320"/>
      <c r="C93" s="527"/>
      <c r="D93" s="527"/>
      <c r="E93" s="528"/>
      <c r="F93" s="752"/>
      <c r="I93" s="7"/>
      <c r="J93" s="14"/>
    </row>
    <row r="94" spans="1:10">
      <c r="A94" s="1311">
        <f>'Operating Detail (6)'!A57</f>
        <v>0</v>
      </c>
      <c r="B94" s="1312"/>
      <c r="C94" s="217" t="e">
        <f t="array" ref="C94">INDEX('Operating Detail (6)'!$C57:$AF57,0,MATCH(1,('Operating Detail (6)'!$C$12:$AF$12="New")*('Operating Detail (6)'!$C$121:$AF$121='Budget Narrative (6)'!$I$2),0))</f>
        <v>#N/A</v>
      </c>
      <c r="D94" s="523"/>
      <c r="E94" s="525"/>
      <c r="F94" s="752"/>
      <c r="I94" s="7"/>
      <c r="J94" s="14"/>
    </row>
    <row r="95" spans="1:10">
      <c r="A95" s="1311">
        <f>'Operating Detail (6)'!A58</f>
        <v>0</v>
      </c>
      <c r="B95" s="1312"/>
      <c r="C95" s="217" t="e">
        <f t="array" ref="C95">INDEX('Operating Detail (6)'!$C58:$AF58,0,MATCH(1,('Operating Detail (6)'!$C$12:$AF$12="New")*('Operating Detail (6)'!$C$121:$AF$121='Budget Narrative (6)'!$I$2),0))</f>
        <v>#N/A</v>
      </c>
      <c r="D95" s="523"/>
      <c r="E95" s="525"/>
      <c r="F95" s="752"/>
      <c r="I95" s="7"/>
      <c r="J95" s="14"/>
    </row>
    <row r="96" spans="1:10">
      <c r="A96" s="1311">
        <f>'Operating Detail (6)'!A59</f>
        <v>0</v>
      </c>
      <c r="B96" s="1312"/>
      <c r="C96" s="217" t="e">
        <f t="array" ref="C96">INDEX('Operating Detail (6)'!$C59:$AF59,0,MATCH(1,('Operating Detail (6)'!$C$12:$AF$12="New")*('Operating Detail (6)'!$C$121:$AF$121='Budget Narrative (6)'!$I$2),0))</f>
        <v>#N/A</v>
      </c>
      <c r="D96" s="523"/>
      <c r="E96" s="525"/>
      <c r="F96" s="752"/>
      <c r="I96" s="7"/>
      <c r="J96" s="14"/>
    </row>
    <row r="97" spans="1:10">
      <c r="A97" s="1311">
        <f>'Operating Detail (6)'!A60</f>
        <v>0</v>
      </c>
      <c r="B97" s="1312"/>
      <c r="C97" s="217" t="e">
        <f t="array" ref="C97">INDEX('Operating Detail (6)'!$C60:$AF60,0,MATCH(1,('Operating Detail (6)'!$C$12:$AF$12="New")*('Operating Detail (6)'!$C$121:$AF$121='Budget Narrative (6)'!$I$2),0))</f>
        <v>#N/A</v>
      </c>
      <c r="D97" s="523"/>
      <c r="E97" s="525"/>
      <c r="F97" s="752"/>
      <c r="I97" s="7"/>
      <c r="J97" s="14"/>
    </row>
    <row r="98" spans="1:10">
      <c r="A98" s="1311">
        <f>'Operating Detail (6)'!A61</f>
        <v>0</v>
      </c>
      <c r="B98" s="1312"/>
      <c r="C98" s="217" t="e">
        <f t="array" ref="C98">INDEX('Operating Detail (6)'!$C61:$AF61,0,MATCH(1,('Operating Detail (6)'!$C$12:$AF$12="New")*('Operating Detail (6)'!$C$121:$AF$121='Budget Narrative (6)'!$I$2),0))</f>
        <v>#N/A</v>
      </c>
      <c r="D98" s="523"/>
      <c r="E98" s="525"/>
      <c r="F98" s="752"/>
      <c r="I98" s="7"/>
      <c r="J98" s="14"/>
    </row>
    <row r="99" spans="1:10">
      <c r="A99" s="1311">
        <f>'Operating Detail (6)'!A62</f>
        <v>0</v>
      </c>
      <c r="B99" s="1312"/>
      <c r="C99" s="217" t="e">
        <f t="array" ref="C99">INDEX('Operating Detail (6)'!$C62:$AF62,0,MATCH(1,('Operating Detail (6)'!$C$12:$AF$12="New")*('Operating Detail (6)'!$C$121:$AF$121='Budget Narrative (6)'!$I$2),0))</f>
        <v>#N/A</v>
      </c>
      <c r="D99" s="523"/>
      <c r="E99" s="525"/>
      <c r="F99" s="752"/>
      <c r="I99" s="7"/>
      <c r="J99" s="14"/>
    </row>
    <row r="100" spans="1:10">
      <c r="A100" s="1311">
        <f>'Operating Detail (6)'!A63</f>
        <v>0</v>
      </c>
      <c r="B100" s="1312"/>
      <c r="C100" s="217" t="e">
        <f t="array" ref="C100">INDEX('Operating Detail (6)'!$C63:$AF63,0,MATCH(1,('Operating Detail (6)'!$C$12:$AF$12="New")*('Operating Detail (6)'!$C$121:$AF$121='Budget Narrative (6)'!$I$2),0))</f>
        <v>#N/A</v>
      </c>
      <c r="D100" s="523"/>
      <c r="E100" s="525"/>
      <c r="F100" s="752"/>
      <c r="I100" s="7"/>
      <c r="J100" s="14"/>
    </row>
    <row r="101" spans="1:10">
      <c r="A101" s="1311">
        <f>'Operating Detail (6)'!A64</f>
        <v>0</v>
      </c>
      <c r="B101" s="1312"/>
      <c r="C101" s="217" t="e">
        <f t="array" ref="C101">INDEX('Operating Detail (6)'!$C64:$AF64,0,MATCH(1,('Operating Detail (6)'!$C$12:$AF$12="New")*('Operating Detail (6)'!$C$121:$AF$121='Budget Narrative (6)'!$I$2),0))</f>
        <v>#N/A</v>
      </c>
      <c r="D101" s="523"/>
      <c r="E101" s="525"/>
      <c r="F101" s="752"/>
      <c r="I101" s="7"/>
      <c r="J101" s="14"/>
    </row>
    <row r="102" spans="1:10">
      <c r="A102" s="1311">
        <f>'Operating Detail (6)'!A64</f>
        <v>0</v>
      </c>
      <c r="B102" s="1312"/>
      <c r="C102" s="217" t="e">
        <f t="array" ref="C102">INDEX('Operating Detail (6)'!$C65:$AF65,0,MATCH(1,('Operating Detail (6)'!$C$12:$AF$12="New")*('Operating Detail (6)'!$C$121:$AF$121='Budget Narrative (6)'!$I$2),0))</f>
        <v>#N/A</v>
      </c>
      <c r="D102" s="523"/>
      <c r="E102" s="525"/>
      <c r="F102" s="752"/>
      <c r="I102" s="7"/>
      <c r="J102" s="14"/>
    </row>
    <row r="103" spans="1:10">
      <c r="A103" s="1311">
        <f>'Operating Detail (6)'!A65</f>
        <v>0</v>
      </c>
      <c r="B103" s="1312"/>
      <c r="C103" s="217" t="e">
        <f t="array" ref="C103">INDEX('Operating Detail (6)'!$C65:$AF65,0,MATCH(1,('Operating Detail (6)'!$C$12:$AF$12="New")*('Operating Detail (6)'!$C$121:$AF$121='Budget Narrative (6)'!$I$2),0))</f>
        <v>#N/A</v>
      </c>
      <c r="D103" s="523"/>
      <c r="E103" s="525"/>
      <c r="F103" s="752"/>
      <c r="I103" s="7"/>
      <c r="J103" s="14"/>
    </row>
    <row r="104" spans="1:10">
      <c r="A104" s="1311">
        <f>'Operating Detail (6)'!A66</f>
        <v>0</v>
      </c>
      <c r="B104" s="1312"/>
      <c r="C104" s="217" t="e">
        <f t="array" ref="C104">INDEX('Operating Detail (6)'!$C66:$AF66,0,MATCH(1,('Operating Detail (6)'!$C$12:$AF$12="New")*('Operating Detail (6)'!$C$121:$AF$121='Budget Narrative (6)'!$I$2),0))</f>
        <v>#N/A</v>
      </c>
      <c r="D104" s="523"/>
      <c r="E104" s="525"/>
      <c r="F104" s="752"/>
      <c r="I104" s="7"/>
      <c r="J104" s="14"/>
    </row>
    <row r="105" spans="1:10">
      <c r="A105" s="1576">
        <f>'Operating Detail (6)'!A67</f>
        <v>0</v>
      </c>
      <c r="B105" s="1577"/>
      <c r="C105" s="318"/>
      <c r="D105" s="165"/>
      <c r="E105" s="205"/>
      <c r="F105" s="752"/>
      <c r="I105" s="7"/>
      <c r="J105" s="14"/>
    </row>
    <row r="106" spans="1:10">
      <c r="A106" s="1317" t="str">
        <f>'Operating Detail (6)'!A68</f>
        <v>TOTAL OPERATING EXPENSES</v>
      </c>
      <c r="B106" s="1318"/>
      <c r="C106" s="579" t="e">
        <f>SUM(C51:C105)</f>
        <v>#N/A</v>
      </c>
      <c r="D106" s="14"/>
      <c r="E106" s="204"/>
      <c r="F106" s="3"/>
      <c r="I106" s="7"/>
      <c r="J106" s="14"/>
    </row>
    <row r="107" spans="1:10" s="593" customFormat="1" ht="13.5" thickBot="1">
      <c r="A107" s="594" t="s">
        <v>326</v>
      </c>
      <c r="B107" s="595" t="e">
        <f t="array" ref="B107">INDEX('Summary (6)'!E26:AH26,0,MATCH(1,('Summary (6)'!$E$21:$AH$21="New")*('Summary (6)'!$E$87:$AH$87='Budget Narrative (6)'!$I$2),0))</f>
        <v>#N/A</v>
      </c>
      <c r="C107" s="596" t="e">
        <f t="array" ref="C107">INDEX('Summary (6)'!E27:AH27,0,MATCH(1,('Summary (6)'!$E$21:$AH$21="New")*('Summary (6)'!$E$87:$AH$87='Budget Narrative (6)'!$I$2),0))</f>
        <v>#N/A</v>
      </c>
      <c r="D107" s="597"/>
      <c r="E107" s="598"/>
      <c r="F107" s="599"/>
      <c r="G107" s="590"/>
      <c r="H107" s="590"/>
      <c r="J107" s="592"/>
    </row>
    <row r="108" spans="1:10">
      <c r="A108" s="3"/>
      <c r="B108" s="6"/>
      <c r="C108" s="167"/>
      <c r="E108" s="3"/>
      <c r="F108" s="3"/>
      <c r="H108" s="569"/>
      <c r="I108" s="5"/>
      <c r="J108" s="4"/>
    </row>
    <row r="109" spans="1:10" ht="13" thickBot="1">
      <c r="A109" s="3"/>
      <c r="B109" s="6"/>
      <c r="C109" s="167"/>
      <c r="E109" s="3"/>
      <c r="F109" s="3"/>
      <c r="H109" s="569"/>
      <c r="I109" s="5"/>
      <c r="J109" s="4"/>
    </row>
    <row r="110" spans="1:10" s="4" customFormat="1" ht="25.5" customHeight="1">
      <c r="A110" s="1315" t="s">
        <v>327</v>
      </c>
      <c r="B110" s="1316"/>
      <c r="C110" s="198" t="s">
        <v>328</v>
      </c>
      <c r="D110" s="197" t="s">
        <v>319</v>
      </c>
      <c r="E110" s="199" t="s">
        <v>320</v>
      </c>
      <c r="F110" s="184"/>
      <c r="G110" s="567"/>
      <c r="H110" s="567"/>
    </row>
    <row r="111" spans="1:10">
      <c r="A111" s="1311">
        <f>'Operating Detail (6)'!A71</f>
        <v>0</v>
      </c>
      <c r="B111" s="1312"/>
      <c r="C111" s="217" t="e">
        <f t="array" ref="C111">INDEX('Operating Detail (6)'!$C71:$AF71,0,MATCH(1,('Operating Detail (6)'!$C$12:$AF$12="New")*('Operating Detail (6)'!$C$121:$AF$121='Budget Narrative (6)'!$I$2),0))</f>
        <v>#N/A</v>
      </c>
      <c r="D111" s="20"/>
      <c r="E111" s="200"/>
      <c r="F111" s="752"/>
    </row>
    <row r="112" spans="1:10">
      <c r="A112" s="1311">
        <f>'Operating Detail (6)'!A72</f>
        <v>0</v>
      </c>
      <c r="B112" s="1312"/>
      <c r="C112" s="217" t="e">
        <f t="array" ref="C112">INDEX('Operating Detail (6)'!$C81:$AF81,0,MATCH(1,('Operating Detail (6)'!$C$12:$AF$12="New")*('Operating Detail (6)'!$C$121:$AF$121='Budget Narrative (6)'!$I$2),0))</f>
        <v>#N/A</v>
      </c>
      <c r="D112" s="20"/>
      <c r="E112" s="201"/>
      <c r="F112" s="752"/>
    </row>
    <row r="113" spans="1:6">
      <c r="A113" s="1311">
        <f>'Operating Detail (6)'!A73</f>
        <v>0</v>
      </c>
      <c r="B113" s="1312"/>
      <c r="C113" s="217" t="e">
        <f t="array" ref="C113">INDEX('Operating Detail (6)'!$C82:$AF82,0,MATCH(1,('Operating Detail (6)'!$C$12:$AF$12="New")*('Operating Detail (6)'!$C$121:$AF$121='Budget Narrative (6)'!$I$2),0))</f>
        <v>#N/A</v>
      </c>
      <c r="D113" s="20"/>
      <c r="E113" s="201"/>
      <c r="F113" s="752"/>
    </row>
    <row r="114" spans="1:6">
      <c r="A114" s="1311">
        <f>'Operating Detail (6)'!A74</f>
        <v>0</v>
      </c>
      <c r="B114" s="1312"/>
      <c r="C114" s="217" t="e">
        <f t="array" ref="C114">INDEX('Operating Detail (6)'!$C83:$AF83,0,MATCH(1,('Operating Detail (6)'!$C$12:$AF$12="New")*('Operating Detail (6)'!$C$121:$AF$121='Budget Narrative (6)'!$I$2),0))</f>
        <v>#N/A</v>
      </c>
      <c r="D114" s="20"/>
      <c r="E114" s="201"/>
      <c r="F114" s="752"/>
    </row>
    <row r="115" spans="1:6">
      <c r="A115" s="1311">
        <f>'Operating Detail (6)'!A75</f>
        <v>0</v>
      </c>
      <c r="B115" s="1312"/>
      <c r="C115" s="217" t="e">
        <f t="array" ref="C115">INDEX('Operating Detail (6)'!$C84:$AF84,0,MATCH(1,('Operating Detail (6)'!$C$12:$AF$12="New")*('Operating Detail (6)'!$C$121:$AF$121='Budget Narrative (6)'!$I$2),0))</f>
        <v>#N/A</v>
      </c>
      <c r="D115" s="20"/>
      <c r="E115" s="201"/>
      <c r="F115" s="752"/>
    </row>
    <row r="116" spans="1:6">
      <c r="A116" s="1311">
        <f>'Operating Detail (6)'!A76</f>
        <v>0</v>
      </c>
      <c r="B116" s="1312"/>
      <c r="C116" s="217" t="e">
        <f t="array" ref="C116">INDEX('Operating Detail (6)'!$C85:$AF85,0,MATCH(1,('Operating Detail (6)'!$C$12:$AF$12="New")*('Operating Detail (6)'!$C$121:$AF$121='Budget Narrative (6)'!$I$2),0))</f>
        <v>#N/A</v>
      </c>
      <c r="D116" s="20"/>
      <c r="E116" s="201"/>
      <c r="F116" s="752"/>
    </row>
    <row r="117" spans="1:6">
      <c r="A117" s="1311">
        <f>'Operating Detail (6)'!A77</f>
        <v>0</v>
      </c>
      <c r="B117" s="1312"/>
      <c r="C117" s="217" t="e">
        <f t="array" ref="C117">INDEX('Operating Detail (6)'!$C86:$AF86,0,MATCH(1,('Operating Detail (6)'!$C$12:$AF$12="New")*('Operating Detail (6)'!$C$121:$AF$121='Budget Narrative (6)'!$I$2),0))</f>
        <v>#N/A</v>
      </c>
      <c r="D117" s="20"/>
      <c r="E117" s="201"/>
      <c r="F117" s="752"/>
    </row>
    <row r="118" spans="1:6">
      <c r="A118" s="1311">
        <f>'Operating Detail (6)'!A78</f>
        <v>0</v>
      </c>
      <c r="B118" s="1312"/>
      <c r="C118" s="217" t="e">
        <f t="array" ref="C118">INDEX('Operating Detail (6)'!$C87:$AF87,0,MATCH(1,('Operating Detail (6)'!$C$12:$AF$12="New")*('Operating Detail (6)'!$C$121:$AF$121='Budget Narrative (6)'!$I$2),0))</f>
        <v>#N/A</v>
      </c>
      <c r="D118" s="20"/>
      <c r="E118" s="201"/>
      <c r="F118" s="752"/>
    </row>
    <row r="119" spans="1:6">
      <c r="A119" s="1311">
        <f>'Operating Detail (6)'!A79</f>
        <v>0</v>
      </c>
      <c r="B119" s="1312"/>
      <c r="C119" s="217" t="e">
        <f t="array" ref="C119">INDEX('Operating Detail (6)'!$C88:$AF88,0,MATCH(1,('Operating Detail (6)'!$C$12:$AF$12="New")*('Operating Detail (6)'!$C$121:$AF$121='Budget Narrative (6)'!$I$2),0))</f>
        <v>#N/A</v>
      </c>
      <c r="D119" s="20"/>
      <c r="E119" s="201"/>
      <c r="F119" s="752"/>
    </row>
    <row r="120" spans="1:6">
      <c r="A120" s="1311">
        <f>'Operating Detail (6)'!A80</f>
        <v>0</v>
      </c>
      <c r="B120" s="1312"/>
      <c r="C120" s="217" t="e">
        <f t="array" ref="C120">INDEX('Operating Detail (6)'!$C89:$AF89,0,MATCH(1,('Operating Detail (6)'!$C$12:$AF$12="New")*('Operating Detail (6)'!$C$121:$AF$121='Budget Narrative (6)'!$I$2),0))</f>
        <v>#N/A</v>
      </c>
      <c r="D120" s="20"/>
      <c r="E120" s="201"/>
      <c r="F120" s="752"/>
    </row>
    <row r="121" spans="1:6">
      <c r="A121" s="1319" t="str">
        <f>'Operating Detail (6)'!A81</f>
        <v>Subcontractors:</v>
      </c>
      <c r="B121" s="1320"/>
      <c r="C121" s="527"/>
      <c r="D121" s="527"/>
      <c r="E121" s="528"/>
      <c r="F121" s="752"/>
    </row>
    <row r="122" spans="1:6">
      <c r="A122" s="1311">
        <f>'Operating Detail (6)'!A82</f>
        <v>0</v>
      </c>
      <c r="B122" s="1312"/>
      <c r="C122" s="217" t="e">
        <f t="array" ref="C122">INDEX('Operating Detail (6)'!$C91:$AF91,0,MATCH(1,('Operating Detail (6)'!$C$12:$AF$12="New")*('Operating Detail (6)'!$C$121:$AF$121='Budget Narrative (6)'!$I$2),0))</f>
        <v>#N/A</v>
      </c>
      <c r="D122" s="20"/>
      <c r="E122" s="202"/>
      <c r="F122" s="752"/>
    </row>
    <row r="123" spans="1:6">
      <c r="A123" s="1311">
        <f>'Operating Detail (6)'!A83</f>
        <v>0</v>
      </c>
      <c r="B123" s="1312"/>
      <c r="C123" s="217" t="e">
        <f t="array" ref="C123">INDEX('Operating Detail (6)'!$C92:$AF92,0,MATCH(1,('Operating Detail (6)'!$C$12:$AF$12="New")*('Operating Detail (6)'!$C$121:$AF$121='Budget Narrative (6)'!$I$2),0))</f>
        <v>#N/A</v>
      </c>
      <c r="D123" s="20"/>
      <c r="E123" s="202"/>
      <c r="F123" s="752"/>
    </row>
    <row r="124" spans="1:6">
      <c r="A124" s="1311">
        <f>'Operating Detail (6)'!A84</f>
        <v>0</v>
      </c>
      <c r="B124" s="1312"/>
      <c r="C124" s="217" t="e">
        <f t="array" ref="C124">INDEX('Operating Detail (6)'!$C93:$AF93,0,MATCH(1,('Operating Detail (6)'!$C$12:$AF$12="New")*('Operating Detail (6)'!$C$121:$AF$121='Budget Narrative (6)'!$I$2),0))</f>
        <v>#N/A</v>
      </c>
      <c r="D124" s="20"/>
      <c r="E124" s="201"/>
      <c r="F124" s="752"/>
    </row>
    <row r="125" spans="1:6">
      <c r="A125" s="1311">
        <f>'Operating Detail (6)'!A85</f>
        <v>0</v>
      </c>
      <c r="B125" s="1312"/>
      <c r="C125" s="217" t="e">
        <f t="array" ref="C125">INDEX('Operating Detail (6)'!$C94:$AF94,0,MATCH(1,('Operating Detail (6)'!$C$12:$AF$12="New")*('Operating Detail (6)'!$C$121:$AF$121='Budget Narrative (6)'!$I$2),0))</f>
        <v>#N/A</v>
      </c>
      <c r="D125" s="20"/>
      <c r="E125" s="201"/>
      <c r="F125" s="752"/>
    </row>
    <row r="126" spans="1:6">
      <c r="A126" s="1311">
        <f>'Operating Detail (6)'!A86</f>
        <v>0</v>
      </c>
      <c r="B126" s="1312"/>
      <c r="C126" s="217" t="e">
        <f t="array" ref="C126">INDEX('Operating Detail (6)'!$C95:$AF95,0,MATCH(1,('Operating Detail (6)'!$C$12:$AF$12="New")*('Operating Detail (6)'!$C$121:$AF$121='Budget Narrative (6)'!$I$2),0))</f>
        <v>#N/A</v>
      </c>
      <c r="D126" s="20"/>
      <c r="E126" s="201"/>
      <c r="F126" s="752"/>
    </row>
    <row r="127" spans="1:6">
      <c r="A127" s="1311">
        <f>'Operating Detail (6)'!A87</f>
        <v>0</v>
      </c>
      <c r="B127" s="1312"/>
      <c r="C127" s="217" t="e">
        <f t="array" ref="C127">INDEX('Operating Detail (6)'!$C96:$AF96,0,MATCH(1,('Operating Detail (6)'!$C$12:$AF$12="New")*('Operating Detail (6)'!$C$121:$AF$121='Budget Narrative (6)'!$I$2),0))</f>
        <v>#N/A</v>
      </c>
      <c r="D127" s="20"/>
      <c r="E127" s="201"/>
      <c r="F127" s="752"/>
    </row>
    <row r="128" spans="1:6">
      <c r="A128" s="1311">
        <f>'Operating Detail (6)'!A88</f>
        <v>0</v>
      </c>
      <c r="B128" s="1312"/>
      <c r="C128" s="217" t="e">
        <f t="array" ref="C128">INDEX('Operating Detail (6)'!$C97:$AF97,0,MATCH(1,('Operating Detail (6)'!$C$12:$AF$12="New")*('Operating Detail (6)'!$C$121:$AF$121='Budget Narrative (6)'!$I$2),0))</f>
        <v>#N/A</v>
      </c>
      <c r="E128" s="203"/>
    </row>
    <row r="129" spans="1:8">
      <c r="A129" s="1311">
        <f>'Operating Detail (6)'!A89</f>
        <v>0</v>
      </c>
      <c r="B129" s="1312"/>
      <c r="C129" s="217" t="e">
        <f t="array" ref="C129">INDEX('Operating Detail (6)'!$C98:$AF98,0,MATCH(1,('Operating Detail (6)'!$C$12:$AF$12="New")*('Operating Detail (6)'!$C$121:$AF$121='Budget Narrative (6)'!$I$2),0))</f>
        <v>#N/A</v>
      </c>
      <c r="E129" s="203"/>
    </row>
    <row r="130" spans="1:8">
      <c r="A130" s="1311">
        <f>'Operating Detail (6)'!A90</f>
        <v>0</v>
      </c>
      <c r="B130" s="1312"/>
      <c r="C130" s="217" t="e">
        <f t="array" ref="C130">INDEX('Operating Detail (6)'!$C99:$AF99,0,MATCH(1,('Operating Detail (6)'!$C$12:$AF$12="New")*('Operating Detail (6)'!$C$121:$AF$121='Budget Narrative (6)'!$I$2),0))</f>
        <v>#N/A</v>
      </c>
      <c r="E130" s="203"/>
    </row>
    <row r="131" spans="1:8">
      <c r="A131" s="1311" t="str">
        <f>'Operating Detail (6)'!A91</f>
        <v>Subcontractor indirect (First $25k only)</v>
      </c>
      <c r="B131" s="1312"/>
      <c r="C131" s="217" t="e" cm="1">
        <f t="array" ref="C131">INDEX('Operating Detail - Start Up'!$C89:$G89,0,MATCH(1,('Operating Detail - Start Up'!$C$11:$G$11="New")*('Operating Detail - Start Up'!$C$115:$G$115='Budget Narrative - Start Up'!$H$3),0))</f>
        <v>#N/A</v>
      </c>
      <c r="E131" s="203"/>
    </row>
    <row r="132" spans="1:8">
      <c r="A132" s="1311"/>
      <c r="B132" s="1312"/>
      <c r="C132" s="217"/>
      <c r="E132" s="203"/>
    </row>
    <row r="133" spans="1:8" s="593" customFormat="1" ht="13" thickBot="1">
      <c r="A133" s="1313" t="str">
        <f>'Operating Detail (6)'!A93</f>
        <v>TOTAL OTHER EXPENSES</v>
      </c>
      <c r="B133" s="1314"/>
      <c r="C133" s="596" t="e">
        <f>SUM(C111:C131)</f>
        <v>#N/A</v>
      </c>
      <c r="D133" s="597"/>
      <c r="E133" s="600"/>
      <c r="F133" s="601"/>
      <c r="G133" s="590"/>
      <c r="H133" s="590"/>
    </row>
    <row r="134" spans="1:8">
      <c r="A134" s="1312">
        <f>'Operating Detail (6)'!A94</f>
        <v>0</v>
      </c>
      <c r="B134" s="1312"/>
      <c r="C134" s="217"/>
    </row>
    <row r="135" spans="1:8" ht="13" thickBot="1">
      <c r="A135" s="752"/>
      <c r="B135" s="752"/>
      <c r="C135" s="217"/>
    </row>
    <row r="136" spans="1:8" ht="12.75" customHeight="1">
      <c r="A136" s="1315" t="str">
        <f>'Operating Detail (6)'!A95</f>
        <v>CAPITAL EXPENSES</v>
      </c>
      <c r="B136" s="1316"/>
      <c r="C136" s="198" t="s">
        <v>328</v>
      </c>
      <c r="D136" s="197" t="s">
        <v>319</v>
      </c>
      <c r="E136" s="199" t="s">
        <v>320</v>
      </c>
    </row>
    <row r="137" spans="1:8">
      <c r="A137" s="1311">
        <f>'Operating Detail (6)'!A96</f>
        <v>0</v>
      </c>
      <c r="B137" s="1312"/>
      <c r="C137" s="217" t="e" cm="1">
        <f t="array" ref="C137">INDEX('Operating Detail - ML &amp; PM'!$C94:$G94,0,MATCH(1,('Operating Detail - ML &amp; PM'!$C$11:$G$11="New")*('Operating Detail - ML &amp; PM'!$C$118:$G$118='Budget Narrative - ML &amp; PM'!$H$3),0))</f>
        <v>#N/A</v>
      </c>
      <c r="E137" s="203"/>
    </row>
    <row r="138" spans="1:8">
      <c r="A138" s="1311">
        <f>'Operating Detail (6)'!A97</f>
        <v>0</v>
      </c>
      <c r="B138" s="1312"/>
      <c r="C138" s="217" t="e">
        <f t="array" ref="C138">INDEX('Operating Detail (6)'!$C97:$AF97,0,MATCH(1,('Operating Detail (6)'!$C$12:$AF$12="New")*('Operating Detail (6)'!$C$121:$AF$121='Budget Narrative (6)'!$I$2),0))</f>
        <v>#N/A</v>
      </c>
      <c r="E138" s="203"/>
    </row>
    <row r="139" spans="1:8">
      <c r="A139" s="1311">
        <f>'Operating Detail (6)'!A98</f>
        <v>0</v>
      </c>
      <c r="B139" s="1312"/>
      <c r="C139" s="217" t="e">
        <f t="array" ref="C139">INDEX('Operating Detail (6)'!$C98:$AF98,0,MATCH(1,('Operating Detail (6)'!$C$12:$AF$12="New")*('Operating Detail (6)'!$C$121:$AF$121='Budget Narrative (6)'!$I$2),0))</f>
        <v>#N/A</v>
      </c>
      <c r="E139" s="203"/>
    </row>
    <row r="140" spans="1:8">
      <c r="A140" s="1311">
        <f>'Operating Detail (6)'!A99</f>
        <v>0</v>
      </c>
      <c r="B140" s="1312"/>
      <c r="C140" s="217" t="e">
        <f t="array" ref="C140">INDEX('Operating Detail (6)'!$C99:$AF99,0,MATCH(1,('Operating Detail (6)'!$C$12:$AF$12="New")*('Operating Detail (6)'!$C$121:$AF$121='Budget Narrative (6)'!$I$2),0))</f>
        <v>#N/A</v>
      </c>
      <c r="E140" s="203"/>
    </row>
    <row r="141" spans="1:8">
      <c r="A141" s="1311">
        <f>'Operating Detail (6)'!A100</f>
        <v>0</v>
      </c>
      <c r="B141" s="1312"/>
      <c r="C141" s="217" t="e">
        <f t="array" ref="C141">INDEX('Operating Detail (6)'!$C100:$AF100,0,MATCH(1,('Operating Detail (6)'!$C$12:$AF$12="New")*('Operating Detail (6)'!$C$121:$AF$121='Budget Narrative (6)'!$I$2),0))</f>
        <v>#N/A</v>
      </c>
      <c r="E141" s="203"/>
    </row>
    <row r="142" spans="1:8">
      <c r="A142" s="1311">
        <f>'Operating Detail (6)'!A101</f>
        <v>0</v>
      </c>
      <c r="B142" s="1312"/>
      <c r="C142" s="217" t="e">
        <f t="array" ref="C142">INDEX('Operating Detail (6)'!$C101:$AF101,0,MATCH(1,('Operating Detail (6)'!$C$12:$AF$12="New")*('Operating Detail (6)'!$C$121:$AF$121='Budget Narrative (6)'!$I$2),0))</f>
        <v>#N/A</v>
      </c>
      <c r="E142" s="203"/>
    </row>
    <row r="143" spans="1:8">
      <c r="A143" s="1311">
        <f>'Operating Detail (6)'!A102</f>
        <v>0</v>
      </c>
      <c r="B143" s="1312"/>
      <c r="C143" s="217" t="e">
        <f t="array" ref="C143">INDEX('Operating Detail (6)'!$C102:$AF102,0,MATCH(1,('Operating Detail (6)'!$C$12:$AF$12="New")*('Operating Detail (6)'!$C$121:$AF$121='Budget Narrative (6)'!$I$2),0))</f>
        <v>#N/A</v>
      </c>
      <c r="E143" s="203"/>
    </row>
    <row r="144" spans="1:8">
      <c r="A144" s="1311">
        <f>'Operating Detail (6)'!A103</f>
        <v>0</v>
      </c>
      <c r="B144" s="1312"/>
      <c r="C144" s="217"/>
      <c r="E144" s="203"/>
    </row>
    <row r="145" spans="1:8" s="593" customFormat="1" ht="13" thickBot="1">
      <c r="A145" s="1313" t="str">
        <f>'Operating Detail (6)'!A104</f>
        <v>TOTAL CAPITAL EXPENSES</v>
      </c>
      <c r="B145" s="1314"/>
      <c r="C145" s="596" t="e">
        <f>SUM(C137:C143)</f>
        <v>#N/A</v>
      </c>
      <c r="D145" s="597"/>
      <c r="E145" s="600"/>
      <c r="F145" s="601"/>
      <c r="G145" s="590"/>
      <c r="H145" s="590"/>
    </row>
    <row r="146" spans="1:8">
      <c r="A146" s="1312"/>
      <c r="B146" s="1312"/>
      <c r="C146" s="217"/>
    </row>
    <row r="147" spans="1:8" ht="13" thickBot="1">
      <c r="A147" s="1312"/>
      <c r="B147" s="1312"/>
      <c r="C147" s="217"/>
    </row>
    <row r="148" spans="1:8" ht="13">
      <c r="A148" s="1315" t="s">
        <v>329</v>
      </c>
      <c r="B148" s="1316"/>
      <c r="C148" s="198" t="s">
        <v>328</v>
      </c>
      <c r="D148" s="197" t="s">
        <v>319</v>
      </c>
      <c r="E148" s="199" t="s">
        <v>320</v>
      </c>
    </row>
    <row r="149" spans="1:8">
      <c r="A149" s="1311"/>
      <c r="B149" s="1312"/>
      <c r="C149" s="217"/>
      <c r="E149" s="203"/>
    </row>
    <row r="150" spans="1:8">
      <c r="A150" s="1311"/>
      <c r="B150" s="1312"/>
      <c r="C150" s="217"/>
      <c r="E150" s="203"/>
    </row>
    <row r="151" spans="1:8">
      <c r="A151" s="1311"/>
      <c r="B151" s="1312"/>
      <c r="C151" s="217"/>
      <c r="E151" s="203"/>
    </row>
    <row r="152" spans="1:8">
      <c r="A152" s="1311"/>
      <c r="B152" s="1312"/>
      <c r="C152" s="217"/>
      <c r="E152" s="203"/>
    </row>
    <row r="153" spans="1:8">
      <c r="A153" s="1311"/>
      <c r="B153" s="1312"/>
      <c r="C153" s="217"/>
      <c r="E153" s="203"/>
    </row>
    <row r="154" spans="1:8">
      <c r="A154" s="1311"/>
      <c r="B154" s="1312"/>
      <c r="C154" s="217"/>
      <c r="E154" s="203"/>
    </row>
    <row r="155" spans="1:8">
      <c r="A155" s="1311"/>
      <c r="B155" s="1312"/>
      <c r="C155" s="217"/>
      <c r="E155" s="203"/>
    </row>
    <row r="156" spans="1:8">
      <c r="A156" s="1311"/>
      <c r="B156" s="1312"/>
      <c r="C156" s="217"/>
      <c r="E156" s="203"/>
    </row>
    <row r="157" spans="1:8">
      <c r="A157" s="1311"/>
      <c r="B157" s="1312"/>
      <c r="C157" s="217"/>
      <c r="E157" s="203"/>
    </row>
    <row r="158" spans="1:8">
      <c r="A158" s="1311"/>
      <c r="B158" s="1312"/>
      <c r="C158" s="217"/>
      <c r="E158" s="203"/>
    </row>
    <row r="159" spans="1:8">
      <c r="A159" s="1311"/>
      <c r="B159" s="1312"/>
      <c r="C159" s="217"/>
      <c r="E159" s="203"/>
    </row>
    <row r="160" spans="1:8">
      <c r="A160" s="1311"/>
      <c r="B160" s="1312"/>
      <c r="C160" s="217"/>
      <c r="E160" s="203"/>
    </row>
    <row r="161" spans="1:5">
      <c r="A161" s="1311"/>
      <c r="B161" s="1312"/>
      <c r="C161" s="217"/>
      <c r="E161" s="203"/>
    </row>
    <row r="162" spans="1:5">
      <c r="A162" s="1311"/>
      <c r="B162" s="1312"/>
      <c r="C162" s="217"/>
      <c r="E162" s="203"/>
    </row>
    <row r="163" spans="1:5">
      <c r="A163" s="1311"/>
      <c r="B163" s="1312"/>
      <c r="C163" s="217"/>
      <c r="E163" s="203"/>
    </row>
    <row r="164" spans="1:5">
      <c r="A164" s="1311"/>
      <c r="B164" s="1312"/>
      <c r="C164" s="217"/>
      <c r="E164" s="203"/>
    </row>
    <row r="165" spans="1:5">
      <c r="A165" s="1311"/>
      <c r="B165" s="1312"/>
      <c r="C165" s="217"/>
      <c r="E165" s="203"/>
    </row>
    <row r="166" spans="1:5">
      <c r="A166" s="1311"/>
      <c r="B166" s="1312"/>
      <c r="C166" s="217"/>
      <c r="E166" s="203"/>
    </row>
    <row r="167" spans="1:5">
      <c r="A167" s="1311"/>
      <c r="B167" s="1312"/>
      <c r="C167" s="217"/>
      <c r="E167" s="203"/>
    </row>
    <row r="168" spans="1:5">
      <c r="A168" s="1311"/>
      <c r="B168" s="1312"/>
      <c r="C168" s="217"/>
      <c r="E168" s="203"/>
    </row>
    <row r="169" spans="1:5">
      <c r="A169" s="1311"/>
      <c r="B169" s="1312"/>
      <c r="C169" s="217"/>
      <c r="E169" s="203"/>
    </row>
    <row r="170" spans="1:5">
      <c r="A170" s="1311"/>
      <c r="B170" s="1312"/>
      <c r="C170" s="217"/>
      <c r="E170" s="203"/>
    </row>
    <row r="171" spans="1:5">
      <c r="A171" s="1311"/>
      <c r="B171" s="1312"/>
      <c r="C171" s="217"/>
      <c r="E171" s="203"/>
    </row>
    <row r="172" spans="1:5">
      <c r="A172" s="1311"/>
      <c r="B172" s="1312"/>
      <c r="C172" s="217"/>
      <c r="E172" s="203"/>
    </row>
    <row r="173" spans="1:5">
      <c r="A173" s="1311"/>
      <c r="B173" s="1312"/>
      <c r="C173" s="217"/>
      <c r="E173" s="203"/>
    </row>
    <row r="174" spans="1:5">
      <c r="A174" s="1311"/>
      <c r="B174" s="1312"/>
      <c r="C174" s="217"/>
      <c r="E174" s="203"/>
    </row>
    <row r="175" spans="1:5">
      <c r="A175" s="1311"/>
      <c r="B175" s="1312"/>
      <c r="C175" s="217"/>
      <c r="E175" s="203"/>
    </row>
    <row r="176" spans="1:5">
      <c r="A176" s="1311"/>
      <c r="B176" s="1312"/>
      <c r="C176" s="217"/>
      <c r="E176" s="203"/>
    </row>
    <row r="177" spans="1:9">
      <c r="A177" s="1311"/>
      <c r="B177" s="1312"/>
      <c r="C177" s="217"/>
      <c r="E177" s="203"/>
    </row>
    <row r="178" spans="1:9" s="599" customFormat="1" ht="13">
      <c r="A178" s="1395" t="s">
        <v>330</v>
      </c>
      <c r="B178" s="1396"/>
      <c r="C178" s="602">
        <f>SUM(C149:C177)</f>
        <v>0</v>
      </c>
      <c r="D178" s="603"/>
      <c r="E178" s="604"/>
      <c r="G178" s="605"/>
      <c r="H178" s="605"/>
    </row>
    <row r="179" spans="1:9" s="593" customFormat="1" ht="13" thickBot="1">
      <c r="A179" s="1397" t="s">
        <v>331</v>
      </c>
      <c r="B179" s="1398"/>
      <c r="C179" s="606" t="e">
        <f t="array" ref="C179">INDEX('Summary (6)'!$E30:$AH30,0,MATCH(1,('Summary (6)'!$E21:$AH21="New")*('Summary (6)'!$E87:$AH87='Budget Narrative (6)'!$I$2),0))</f>
        <v>#N/A</v>
      </c>
      <c r="D179" s="597"/>
      <c r="E179" s="600"/>
      <c r="G179" s="590"/>
      <c r="H179" s="590"/>
    </row>
    <row r="180" spans="1:9" s="593" customFormat="1">
      <c r="A180" s="1399" t="s">
        <v>332</v>
      </c>
      <c r="B180" s="1399"/>
      <c r="C180" s="607" t="e">
        <f>C179-C178</f>
        <v>#N/A</v>
      </c>
      <c r="D180" s="592"/>
      <c r="G180" s="590"/>
      <c r="H180" s="590"/>
    </row>
    <row r="181" spans="1:9" ht="13" thickBot="1">
      <c r="A181" s="1312"/>
      <c r="B181" s="1312"/>
      <c r="C181" s="217"/>
    </row>
    <row r="182" spans="1:9" ht="14">
      <c r="A182" s="1372" t="s">
        <v>369</v>
      </c>
      <c r="B182" s="1373"/>
      <c r="C182" s="1373"/>
      <c r="D182" s="1373"/>
      <c r="E182" s="1373"/>
      <c r="F182" s="1373"/>
      <c r="G182" s="1373"/>
      <c r="H182" s="1373"/>
      <c r="I182" s="1374"/>
    </row>
    <row r="183" spans="1:9" ht="13">
      <c r="A183" s="1375" t="s">
        <v>334</v>
      </c>
      <c r="B183" s="1375"/>
      <c r="C183" s="1375"/>
      <c r="D183" s="315" t="s">
        <v>1</v>
      </c>
      <c r="E183" s="1376" t="s">
        <v>335</v>
      </c>
      <c r="F183" s="1376"/>
      <c r="G183" s="1376" t="s">
        <v>2</v>
      </c>
      <c r="H183" s="1376"/>
      <c r="I183" s="1376"/>
    </row>
    <row r="184" spans="1:9" ht="96.75" customHeight="1">
      <c r="A184" s="1394" t="s">
        <v>336</v>
      </c>
      <c r="B184" s="1394"/>
      <c r="C184" s="1394"/>
      <c r="D184" s="316" t="s">
        <v>337</v>
      </c>
      <c r="E184" s="1560"/>
      <c r="F184" s="1560"/>
      <c r="G184" s="1377" t="s">
        <v>338</v>
      </c>
      <c r="H184" s="1378"/>
      <c r="I184" s="1379"/>
    </row>
    <row r="185" spans="1:9">
      <c r="A185" s="1394"/>
      <c r="B185" s="1394"/>
      <c r="C185" s="1394"/>
      <c r="D185" s="316" t="s">
        <v>339</v>
      </c>
      <c r="E185" s="1557" t="s">
        <v>358</v>
      </c>
      <c r="F185" s="1556"/>
      <c r="G185" s="1380"/>
      <c r="H185" s="1381"/>
      <c r="I185" s="1382"/>
    </row>
    <row r="186" spans="1:9">
      <c r="A186" s="1394"/>
      <c r="B186" s="1394"/>
      <c r="C186" s="1394"/>
      <c r="D186" s="316" t="s">
        <v>340</v>
      </c>
      <c r="E186" s="1557" t="s">
        <v>359</v>
      </c>
      <c r="F186" s="1556"/>
      <c r="G186" s="1380"/>
      <c r="H186" s="1381"/>
      <c r="I186" s="1382"/>
    </row>
    <row r="187" spans="1:9" ht="25">
      <c r="A187" s="1394"/>
      <c r="B187" s="1394"/>
      <c r="C187" s="1394"/>
      <c r="D187" s="316" t="s">
        <v>341</v>
      </c>
      <c r="E187" s="1557" t="s">
        <v>360</v>
      </c>
      <c r="F187" s="1556"/>
      <c r="G187" s="1380"/>
      <c r="H187" s="1381"/>
      <c r="I187" s="1382"/>
    </row>
    <row r="188" spans="1:9" ht="25">
      <c r="A188" s="1394"/>
      <c r="B188" s="1394"/>
      <c r="C188" s="1394"/>
      <c r="D188" s="316" t="s">
        <v>342</v>
      </c>
      <c r="E188" s="1557" t="s">
        <v>361</v>
      </c>
      <c r="F188" s="1556"/>
      <c r="G188" s="1380"/>
      <c r="H188" s="1381"/>
      <c r="I188" s="1382"/>
    </row>
    <row r="189" spans="1:9" ht="25">
      <c r="A189" s="1394"/>
      <c r="B189" s="1394"/>
      <c r="C189" s="1394"/>
      <c r="D189" s="316" t="s">
        <v>343</v>
      </c>
      <c r="E189" s="1557" t="s">
        <v>361</v>
      </c>
      <c r="F189" s="1556"/>
      <c r="G189" s="1380"/>
      <c r="H189" s="1381"/>
      <c r="I189" s="1382"/>
    </row>
    <row r="190" spans="1:9">
      <c r="A190" s="1394"/>
      <c r="B190" s="1394"/>
      <c r="C190" s="1394"/>
      <c r="D190" s="316" t="s">
        <v>344</v>
      </c>
      <c r="E190" s="1557" t="s">
        <v>362</v>
      </c>
      <c r="F190" s="1556"/>
      <c r="G190" s="1380"/>
      <c r="H190" s="1381"/>
      <c r="I190" s="1382"/>
    </row>
    <row r="191" spans="1:9">
      <c r="A191" s="1394"/>
      <c r="B191" s="1394"/>
      <c r="C191" s="1394"/>
      <c r="D191" s="316" t="s">
        <v>345</v>
      </c>
      <c r="E191" s="1557" t="s">
        <v>363</v>
      </c>
      <c r="F191" s="1556"/>
      <c r="G191" s="1380"/>
      <c r="H191" s="1381"/>
      <c r="I191" s="1382"/>
    </row>
    <row r="192" spans="1:9" ht="25">
      <c r="A192" s="1394"/>
      <c r="B192" s="1394"/>
      <c r="C192" s="1394"/>
      <c r="D192" s="316" t="s">
        <v>346</v>
      </c>
      <c r="E192" s="1557" t="s">
        <v>364</v>
      </c>
      <c r="F192" s="1556"/>
      <c r="G192" s="1383"/>
      <c r="H192" s="1384"/>
      <c r="I192" s="1385"/>
    </row>
    <row r="193" spans="1:9">
      <c r="A193" s="1394"/>
      <c r="B193" s="1394"/>
      <c r="C193" s="1394"/>
      <c r="D193" s="317"/>
      <c r="E193" s="1558"/>
      <c r="F193" s="1559"/>
      <c r="G193" s="1391"/>
      <c r="H193" s="1392"/>
      <c r="I193" s="1393"/>
    </row>
    <row r="194" spans="1:9" ht="15.5">
      <c r="A194" s="1394"/>
      <c r="B194" s="1394"/>
      <c r="C194" s="1394"/>
      <c r="D194" s="316" t="s">
        <v>347</v>
      </c>
      <c r="E194" s="1557" t="s">
        <v>365</v>
      </c>
      <c r="F194" s="1556"/>
      <c r="G194" s="1387"/>
      <c r="H194" s="1387"/>
      <c r="I194" s="1387"/>
    </row>
    <row r="195" spans="1:9" ht="15.5">
      <c r="A195" s="1394"/>
      <c r="B195" s="1394"/>
      <c r="C195" s="1394"/>
      <c r="D195" s="316" t="s">
        <v>348</v>
      </c>
      <c r="E195" s="1557" t="s">
        <v>366</v>
      </c>
      <c r="F195" s="1556"/>
      <c r="G195" s="1387"/>
      <c r="H195" s="1387"/>
      <c r="I195" s="1387"/>
    </row>
    <row r="196" spans="1:9" ht="28">
      <c r="A196" s="1394"/>
      <c r="B196" s="1394"/>
      <c r="C196" s="1394"/>
      <c r="D196" s="316" t="s">
        <v>349</v>
      </c>
      <c r="E196" s="1557" t="s">
        <v>367</v>
      </c>
      <c r="F196" s="1556"/>
      <c r="G196" s="1387"/>
      <c r="H196" s="1387"/>
      <c r="I196" s="1387"/>
    </row>
    <row r="197" spans="1:9" ht="25">
      <c r="A197" s="1394" t="s">
        <v>350</v>
      </c>
      <c r="B197" s="1394"/>
      <c r="C197" s="1394"/>
      <c r="D197" s="751" t="s">
        <v>351</v>
      </c>
      <c r="E197" s="1557" t="s">
        <v>368</v>
      </c>
      <c r="F197" s="1556"/>
      <c r="G197" s="1387"/>
      <c r="H197" s="1387"/>
      <c r="I197" s="1387"/>
    </row>
    <row r="198" spans="1:9" ht="15.5">
      <c r="A198" s="1386" t="s">
        <v>352</v>
      </c>
      <c r="B198" s="1386"/>
      <c r="C198" s="1386"/>
      <c r="D198" s="751" t="s">
        <v>353</v>
      </c>
      <c r="E198" s="1556"/>
      <c r="F198" s="1556"/>
      <c r="G198" s="1387"/>
      <c r="H198" s="1387"/>
      <c r="I198" s="1387"/>
    </row>
    <row r="199" spans="1:9">
      <c r="A199" s="1388" t="s">
        <v>354</v>
      </c>
      <c r="B199" s="1388"/>
      <c r="C199" s="1388"/>
      <c r="D199" s="1388"/>
      <c r="E199" s="1388"/>
      <c r="F199" s="1388"/>
      <c r="G199" s="1388"/>
      <c r="H199" s="1388"/>
      <c r="I199" s="1388"/>
    </row>
    <row r="200" spans="1:9" ht="13">
      <c r="A200" s="1389" t="s">
        <v>355</v>
      </c>
      <c r="B200" s="1390"/>
      <c r="C200" s="1390"/>
      <c r="D200" s="1390"/>
      <c r="E200" s="1390"/>
      <c r="F200" s="1390"/>
      <c r="G200" s="1390"/>
      <c r="H200" s="1390"/>
      <c r="I200" s="1390"/>
    </row>
    <row r="201" spans="1:9">
      <c r="A201" s="752">
        <f>'Operating Detail (6)'!A160</f>
        <v>0</v>
      </c>
      <c r="B201" s="752"/>
      <c r="C201" s="217"/>
    </row>
    <row r="202" spans="1:9">
      <c r="A202" s="752">
        <f>'Operating Detail (6)'!A161</f>
        <v>0</v>
      </c>
      <c r="B202" s="752"/>
      <c r="C202" s="217"/>
    </row>
    <row r="203" spans="1:9">
      <c r="C203" s="217"/>
    </row>
    <row r="204" spans="1:9">
      <c r="C204" s="217"/>
    </row>
    <row r="205" spans="1:9">
      <c r="C205" s="217"/>
    </row>
    <row r="206" spans="1:9">
      <c r="C206" s="217"/>
    </row>
    <row r="207" spans="1:9">
      <c r="C207" s="217"/>
    </row>
    <row r="208" spans="1:9">
      <c r="C208" s="217"/>
    </row>
  </sheetData>
  <mergeCells count="162">
    <mergeCell ref="A54:B54"/>
    <mergeCell ref="A55:B55"/>
    <mergeCell ref="A56:B56"/>
    <mergeCell ref="A57:B57"/>
    <mergeCell ref="A58:B58"/>
    <mergeCell ref="A59:B59"/>
    <mergeCell ref="B1:C1"/>
    <mergeCell ref="B2:C2"/>
    <mergeCell ref="A50:B50"/>
    <mergeCell ref="A51:B51"/>
    <mergeCell ref="A52:B52"/>
    <mergeCell ref="A53:B53"/>
    <mergeCell ref="A48:B48"/>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26:B126"/>
    <mergeCell ref="A127:B127"/>
    <mergeCell ref="A128:B128"/>
    <mergeCell ref="A129:B129"/>
    <mergeCell ref="A130:B130"/>
    <mergeCell ref="A131:B131"/>
    <mergeCell ref="A111:B111"/>
    <mergeCell ref="A112:B112"/>
    <mergeCell ref="A122:B122"/>
    <mergeCell ref="A123:B123"/>
    <mergeCell ref="A124:B124"/>
    <mergeCell ref="A125:B125"/>
    <mergeCell ref="A113:B113"/>
    <mergeCell ref="A114:B114"/>
    <mergeCell ref="A115:B115"/>
    <mergeCell ref="A116:B116"/>
    <mergeCell ref="A117:B117"/>
    <mergeCell ref="A118:B118"/>
    <mergeCell ref="A119:B119"/>
    <mergeCell ref="A120:B120"/>
    <mergeCell ref="A121:B121"/>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s>
  <conditionalFormatting sqref="B2">
    <cfRule type="containsBlanks" dxfId="85" priority="2">
      <formula>LEN(TRIM(B2))=0</formula>
    </cfRule>
  </conditionalFormatting>
  <conditionalFormatting sqref="B4:F45 C111:E120 C122:E131 C137:E143">
    <cfRule type="expression" dxfId="84" priority="17">
      <formula>$C4=0</formula>
    </cfRule>
  </conditionalFormatting>
  <conditionalFormatting sqref="C48">
    <cfRule type="expression" dxfId="83" priority="1">
      <formula>$A48=0</formula>
    </cfRule>
  </conditionalFormatting>
  <conditionalFormatting sqref="C106">
    <cfRule type="expression" dxfId="82" priority="15">
      <formula>$A106=0</formula>
    </cfRule>
  </conditionalFormatting>
  <conditionalFormatting sqref="C133">
    <cfRule type="expression" dxfId="81" priority="14">
      <formula>$A133=0</formula>
    </cfRule>
  </conditionalFormatting>
  <conditionalFormatting sqref="C145">
    <cfRule type="expression" dxfId="80" priority="13">
      <formula>$A145=0</formula>
    </cfRule>
  </conditionalFormatting>
  <conditionalFormatting sqref="C179">
    <cfRule type="expression" dxfId="79" priority="10">
      <formula>$C179=0</formula>
    </cfRule>
  </conditionalFormatting>
  <conditionalFormatting sqref="C180">
    <cfRule type="cellIs" dxfId="78" priority="9" operator="notBetween">
      <formula>-2</formula>
      <formula>2</formula>
    </cfRule>
  </conditionalFormatting>
  <conditionalFormatting sqref="C51:E92">
    <cfRule type="expression" dxfId="77" priority="5">
      <formula>$C51=0</formula>
    </cfRule>
  </conditionalFormatting>
  <conditionalFormatting sqref="C94:E105">
    <cfRule type="expression" dxfId="76" priority="3">
      <formula>$C94=0</formula>
    </cfRule>
  </conditionalFormatting>
  <conditionalFormatting sqref="C149:E177">
    <cfRule type="expression" dxfId="75" priority="11">
      <formula>$C149=0</formula>
    </cfRule>
  </conditionalFormatting>
  <conditionalFormatting sqref="D51:E92">
    <cfRule type="containsBlanks" dxfId="74" priority="6">
      <formula>LEN(TRIM(D51))=0</formula>
    </cfRule>
  </conditionalFormatting>
  <conditionalFormatting sqref="D94:E104">
    <cfRule type="containsBlanks" dxfId="73" priority="4">
      <formula>LEN(TRIM(D94))=0</formula>
    </cfRule>
  </conditionalFormatting>
  <conditionalFormatting sqref="D149:E177">
    <cfRule type="containsBlanks" dxfId="72" priority="12">
      <formula>LEN(TRIM(D149))=0</formula>
    </cfRule>
  </conditionalFormatting>
  <conditionalFormatting sqref="D4:F45 D111:E120 D122:E131 D137:E143">
    <cfRule type="containsBlanks" dxfId="71" priority="18">
      <formula>LEN(TRIM(D4))=0</formula>
    </cfRule>
  </conditionalFormatting>
  <hyperlinks>
    <hyperlink ref="A200" r:id="rId1" xr:uid="{00000000-0004-0000-1A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92766444-5892-41A2-AB2C-C78C6CF7789D}">
          <x14:formula1>
            <xm:f>'Dropdown Lists'!$F$2:$F$31</xm:f>
          </x14:formula1>
          <xm:sqref>B2:C2</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L84"/>
  <sheetViews>
    <sheetView showGridLines="0" zoomScaleNormal="100" workbookViewId="0">
      <pane xSplit="4" topLeftCell="E1" activePane="topRight" state="frozen"/>
      <selection activeCell="N12" sqref="N12"/>
      <selection pane="topRight" activeCell="N12" sqref="N12"/>
    </sheetView>
  </sheetViews>
  <sheetFormatPr defaultColWidth="11.453125" defaultRowHeight="15.5"/>
  <cols>
    <col min="1" max="1" width="24.81640625" style="56" customWidth="1"/>
    <col min="2" max="2" width="15.453125" style="56" customWidth="1"/>
    <col min="3" max="3" width="14.26953125" style="56" customWidth="1"/>
    <col min="4" max="4" width="11" style="56" customWidth="1"/>
    <col min="5" max="10" width="16.54296875" style="56" customWidth="1"/>
    <col min="11" max="11" width="14.26953125" style="56" customWidth="1"/>
    <col min="12" max="12" width="14" style="56" bestFit="1" customWidth="1"/>
    <col min="13" max="14" width="21.1796875" style="56" customWidth="1"/>
    <col min="15" max="15" width="14" style="56" bestFit="1" customWidth="1"/>
    <col min="16" max="16384" width="11.453125" style="56"/>
  </cols>
  <sheetData>
    <row r="1" spans="1:11" ht="15" customHeight="1">
      <c r="A1" s="55" t="s">
        <v>209</v>
      </c>
      <c r="B1" s="55"/>
      <c r="C1" s="55"/>
      <c r="D1" s="55"/>
    </row>
    <row r="2" spans="1:11" ht="15" customHeight="1">
      <c r="A2" s="55" t="s">
        <v>210</v>
      </c>
      <c r="B2" s="55"/>
      <c r="C2" s="55"/>
      <c r="D2" s="55"/>
    </row>
    <row r="3" spans="1:11">
      <c r="A3" s="57" t="s">
        <v>211</v>
      </c>
      <c r="B3" s="743">
        <f>'Summary - ML &amp; PM'!B3</f>
        <v>0</v>
      </c>
      <c r="C3" s="69"/>
      <c r="D3" s="69"/>
    </row>
    <row r="4" spans="1:11" ht="28.5" customHeight="1">
      <c r="A4" s="176" t="s">
        <v>212</v>
      </c>
      <c r="B4" s="812" t="str">
        <f>'Summary - ML &amp; PM'!B4</f>
        <v>Begin Date</v>
      </c>
      <c r="C4" s="811" t="str">
        <f>'Summary - ML &amp; PM'!C4</f>
        <v>End Date</v>
      </c>
      <c r="D4" s="811" t="str">
        <f>'Summary - ML &amp; PM'!D4</f>
        <v>Duration (Years)</v>
      </c>
    </row>
    <row r="5" spans="1:11">
      <c r="A5" s="58" t="s">
        <v>384</v>
      </c>
      <c r="B5" s="742">
        <f>'Summary - ML &amp; PM'!$B$5</f>
        <v>45566</v>
      </c>
      <c r="C5" s="813">
        <f>'Summary - ML &amp; PM'!$C$5</f>
        <v>47299</v>
      </c>
      <c r="D5" s="814">
        <f>ROUNDUP(YEARFRAC($B$5,C5),0)</f>
        <v>5</v>
      </c>
    </row>
    <row r="6" spans="1:11" ht="15.75" customHeight="1">
      <c r="A6" s="60" t="s">
        <v>375</v>
      </c>
      <c r="B6" s="1141" t="str">
        <f>IF('Summary - ML &amp; PM'!$B$6 &lt;&gt;"",'Summary - ML &amp; PM'!$B$6,"")</f>
        <v/>
      </c>
      <c r="C6" s="1142"/>
      <c r="D6" s="1143"/>
      <c r="E6" s="59"/>
      <c r="F6" s="59"/>
      <c r="G6" s="59"/>
      <c r="H6" s="59"/>
      <c r="I6" s="59"/>
    </row>
    <row r="7" spans="1:11" ht="35.15" customHeight="1">
      <c r="A7" s="60" t="s">
        <v>227</v>
      </c>
      <c r="B7" s="1564"/>
      <c r="C7" s="1565"/>
      <c r="D7" s="1566"/>
      <c r="E7" s="59"/>
      <c r="F7" s="59"/>
      <c r="G7" s="59"/>
      <c r="H7" s="59"/>
      <c r="I7" s="59"/>
    </row>
    <row r="8" spans="1:11">
      <c r="A8" s="60" t="s">
        <v>272</v>
      </c>
      <c r="B8" s="1567"/>
      <c r="C8" s="1568"/>
      <c r="D8" s="1569"/>
      <c r="E8" s="59"/>
      <c r="F8" s="59"/>
      <c r="G8" s="59"/>
      <c r="H8" s="59"/>
      <c r="I8" s="59"/>
    </row>
    <row r="9" spans="1:11">
      <c r="A9" s="57" t="s">
        <v>247</v>
      </c>
      <c r="B9" s="819"/>
      <c r="C9" s="818"/>
      <c r="D9" s="818"/>
    </row>
    <row r="10" spans="1:11" s="512" customFormat="1" ht="18.75" customHeight="1">
      <c r="A10" s="507"/>
      <c r="B10" s="508"/>
      <c r="C10" s="509"/>
      <c r="D10" s="510"/>
      <c r="E10" s="771"/>
      <c r="F10" s="772"/>
      <c r="G10" s="772"/>
      <c r="H10" s="772"/>
      <c r="I10" s="772"/>
      <c r="J10" s="511"/>
    </row>
    <row r="11" spans="1:11" s="88" customFormat="1" ht="18.75" customHeight="1">
      <c r="E11" s="758" t="s">
        <v>230</v>
      </c>
      <c r="F11" s="759" t="s">
        <v>231</v>
      </c>
      <c r="G11" s="760" t="s">
        <v>232</v>
      </c>
      <c r="H11" s="761" t="s">
        <v>233</v>
      </c>
      <c r="I11" s="762" t="s">
        <v>234</v>
      </c>
      <c r="J11" s="827" t="s">
        <v>249</v>
      </c>
    </row>
    <row r="12" spans="1:11" s="93" customFormat="1" ht="38.25" customHeight="1">
      <c r="A12" s="88"/>
      <c r="B12" s="88"/>
      <c r="C12" s="88"/>
      <c r="D12" s="88"/>
      <c r="E12" s="768" t="str">
        <f>CONCATENATE(TEXT(E80,"m/d/yyyy")," - ",TEXT(E81,"m/d/yyyy"))</f>
        <v>10/1/2024 - 6/30/2025</v>
      </c>
      <c r="F12" s="89" t="str">
        <f>CONCATENATE(TEXT(F80,"m/d/yyyy")," - ",TEXT(F81,"m/d/yyyy"))</f>
        <v>7/1/2025 - 6/30/2026</v>
      </c>
      <c r="G12" s="91" t="str">
        <f>CONCATENATE(TEXT(G80,"m/d/yyyy")," - ",TEXT(G81,"m/d/yyyy"))</f>
        <v>7/1/2026 - 6/30/2027</v>
      </c>
      <c r="H12" s="92" t="str">
        <f>CONCATENATE(TEXT(H80,"m/d/yyyy")," - ",TEXT(H81,"m/d/yyyy"))</f>
        <v>7/1/2027 - 6/30/2028</v>
      </c>
      <c r="I12" s="824" t="str">
        <f>CONCATENATE(TEXT(I80,"m/d/yyyy")," - ",TEXT(I81,"m/d/yyyy"))</f>
        <v>7/1/2028 - 6/30/2029</v>
      </c>
      <c r="J12" s="533" t="str">
        <f>CONCATENATE(J83," - ",J84)</f>
        <v>5/1/2024 - 6/30/2028</v>
      </c>
    </row>
    <row r="13" spans="1:11" ht="25.5" customHeight="1">
      <c r="A13" s="94"/>
      <c r="B13" s="94"/>
      <c r="C13" s="94"/>
      <c r="D13" s="94"/>
      <c r="E13" s="686" t="str">
        <f t="shared" ref="E13:I13" si="0">_xlfn.CONCAT(ROUND(YEARFRAC(E80,E81)*12,0)," Months")</f>
        <v>9 Months</v>
      </c>
      <c r="F13" s="351" t="str">
        <f t="shared" si="0"/>
        <v>12 Months</v>
      </c>
      <c r="G13" s="352" t="str">
        <f t="shared" si="0"/>
        <v>12 Months</v>
      </c>
      <c r="H13" s="353" t="str">
        <f t="shared" si="0"/>
        <v>12 Months</v>
      </c>
      <c r="I13" s="825" t="str">
        <f t="shared" si="0"/>
        <v>12 Months</v>
      </c>
      <c r="J13" s="773"/>
    </row>
    <row r="14" spans="1:11">
      <c r="A14" s="1136" t="s">
        <v>250</v>
      </c>
      <c r="B14" s="1136"/>
      <c r="C14" s="1136"/>
      <c r="D14" s="1136"/>
      <c r="E14" s="487"/>
      <c r="F14" s="683"/>
      <c r="G14" s="487"/>
      <c r="H14" s="683"/>
      <c r="I14" s="683"/>
      <c r="J14" s="828"/>
    </row>
    <row r="15" spans="1:11">
      <c r="A15" s="1164" t="s">
        <v>251</v>
      </c>
      <c r="B15" s="1165"/>
      <c r="C15" s="1165"/>
      <c r="D15" s="1165"/>
      <c r="E15" s="229">
        <f>'Salary Detail (7)'!G59</f>
        <v>0</v>
      </c>
      <c r="F15" s="678">
        <f>'Salary Detail (7)'!L59</f>
        <v>0</v>
      </c>
      <c r="G15" s="229">
        <f>'Salary Detail (7)'!Q59</f>
        <v>0</v>
      </c>
      <c r="H15" s="678">
        <f>'Salary Detail (7)'!V59</f>
        <v>0</v>
      </c>
      <c r="I15" s="678">
        <f>'Salary Detail (7)'!AA59</f>
        <v>0</v>
      </c>
      <c r="J15" s="516">
        <f>SUM(E15,F15,G15,H15,I15,)</f>
        <v>0</v>
      </c>
    </row>
    <row r="16" spans="1:11">
      <c r="A16" s="1097" t="s">
        <v>252</v>
      </c>
      <c r="B16" s="1097"/>
      <c r="C16" s="1097"/>
      <c r="D16" s="1097"/>
      <c r="E16" s="687">
        <f>'Operating Detail (7)'!C66</f>
        <v>0</v>
      </c>
      <c r="F16" s="679">
        <f>'Operating Detail (7)'!D66</f>
        <v>0</v>
      </c>
      <c r="G16" s="687">
        <f>'Operating Detail (7)'!E66</f>
        <v>0</v>
      </c>
      <c r="H16" s="679">
        <f>'Operating Detail (7)'!F66</f>
        <v>0</v>
      </c>
      <c r="I16" s="232">
        <f>'Operating Detail (7)'!G66</f>
        <v>0</v>
      </c>
      <c r="J16" s="516">
        <f t="shared" ref="J16:J23" si="1">SUM(E16,F16,G16,H16,I16,)</f>
        <v>0</v>
      </c>
      <c r="K16" s="62"/>
    </row>
    <row r="17" spans="1:11" s="223" customFormat="1">
      <c r="A17" s="1097" t="s">
        <v>253</v>
      </c>
      <c r="B17" s="1097"/>
      <c r="C17" s="1097"/>
      <c r="D17" s="1097"/>
      <c r="E17" s="687">
        <f t="shared" ref="E17:I17" si="2">SUM(E15:E16)</f>
        <v>0</v>
      </c>
      <c r="F17" s="679">
        <f t="shared" si="2"/>
        <v>0</v>
      </c>
      <c r="G17" s="687">
        <f t="shared" si="2"/>
        <v>0</v>
      </c>
      <c r="H17" s="679">
        <f t="shared" si="2"/>
        <v>0</v>
      </c>
      <c r="I17" s="232">
        <f t="shared" si="2"/>
        <v>0</v>
      </c>
      <c r="J17" s="516">
        <f t="shared" si="1"/>
        <v>0</v>
      </c>
    </row>
    <row r="18" spans="1:11">
      <c r="A18" s="1160" t="s">
        <v>254</v>
      </c>
      <c r="B18" s="1160"/>
      <c r="C18" s="1160"/>
      <c r="D18" s="1160"/>
      <c r="E18" s="688"/>
      <c r="F18" s="680"/>
      <c r="G18" s="688"/>
      <c r="H18" s="680"/>
      <c r="I18" s="693"/>
      <c r="J18" s="685"/>
    </row>
    <row r="19" spans="1:11">
      <c r="A19" s="1097" t="s">
        <v>273</v>
      </c>
      <c r="B19" s="1097"/>
      <c r="C19" s="1097"/>
      <c r="D19" s="1097"/>
      <c r="E19" s="689">
        <f>ROUND(E17*E18,0)</f>
        <v>0</v>
      </c>
      <c r="F19" s="681">
        <f>ROUND(F17*F18,0)</f>
        <v>0</v>
      </c>
      <c r="G19" s="689">
        <f>ROUND(G17*G18,0)</f>
        <v>0</v>
      </c>
      <c r="H19" s="681">
        <f>ROUND(H17*H18,0)</f>
        <v>0</v>
      </c>
      <c r="I19" s="231">
        <f>ROUND(I17*I18,0)</f>
        <v>0</v>
      </c>
      <c r="J19" s="684">
        <f t="shared" si="1"/>
        <v>0</v>
      </c>
    </row>
    <row r="20" spans="1:11">
      <c r="A20" s="1097" t="s">
        <v>256</v>
      </c>
      <c r="B20" s="1097"/>
      <c r="C20" s="1097"/>
      <c r="D20" s="1097"/>
      <c r="E20" s="689">
        <f>'Operating Detail (7)'!C91</f>
        <v>0</v>
      </c>
      <c r="F20" s="681">
        <f>'Operating Detail (7)'!D91</f>
        <v>0</v>
      </c>
      <c r="G20" s="689">
        <f>'Operating Detail (7)'!E91</f>
        <v>0</v>
      </c>
      <c r="H20" s="681">
        <f>'Operating Detail (7)'!F91</f>
        <v>0</v>
      </c>
      <c r="I20" s="231">
        <f>'Operating Detail (7)'!G91</f>
        <v>0</v>
      </c>
      <c r="J20" s="684">
        <f t="shared" si="1"/>
        <v>0</v>
      </c>
    </row>
    <row r="21" spans="1:11" s="220" customFormat="1">
      <c r="A21" s="1097" t="s">
        <v>274</v>
      </c>
      <c r="B21" s="1097"/>
      <c r="C21" s="1097"/>
      <c r="D21" s="1097"/>
      <c r="E21" s="689">
        <f>'Operating Detail (7)'!C102</f>
        <v>0</v>
      </c>
      <c r="F21" s="681">
        <f>'Operating Detail (7)'!D102</f>
        <v>0</v>
      </c>
      <c r="G21" s="689">
        <f>'Operating Detail (7)'!E102</f>
        <v>0</v>
      </c>
      <c r="H21" s="681">
        <f>'Operating Detail (7)'!F102</f>
        <v>0</v>
      </c>
      <c r="I21" s="231">
        <f>'Operating Detail (7)'!G102</f>
        <v>0</v>
      </c>
      <c r="J21" s="684">
        <f t="shared" si="1"/>
        <v>0</v>
      </c>
    </row>
    <row r="22" spans="1:11" s="55" customFormat="1" hidden="1">
      <c r="A22" s="1049" t="s">
        <v>275</v>
      </c>
      <c r="B22" s="1049"/>
      <c r="C22" s="1049"/>
      <c r="D22" s="1049"/>
      <c r="E22" s="690"/>
      <c r="F22" s="682"/>
      <c r="G22" s="691"/>
      <c r="H22" s="692"/>
      <c r="I22" s="224"/>
      <c r="J22" s="684">
        <f t="shared" si="1"/>
        <v>0</v>
      </c>
      <c r="K22" s="169"/>
    </row>
    <row r="23" spans="1:11" s="55" customFormat="1">
      <c r="A23" s="1137" t="s">
        <v>259</v>
      </c>
      <c r="B23" s="1137"/>
      <c r="C23" s="1137"/>
      <c r="D23" s="1137"/>
      <c r="E23" s="234">
        <f t="shared" ref="E23:I23" si="3">SUM(E17+E19+E20+E21+E22)</f>
        <v>0</v>
      </c>
      <c r="F23" s="233">
        <f t="shared" si="3"/>
        <v>0</v>
      </c>
      <c r="G23" s="234">
        <f t="shared" si="3"/>
        <v>0</v>
      </c>
      <c r="H23" s="233">
        <f t="shared" si="3"/>
        <v>0</v>
      </c>
      <c r="I23" s="233">
        <f t="shared" si="3"/>
        <v>0</v>
      </c>
      <c r="J23" s="70">
        <f t="shared" si="1"/>
        <v>0</v>
      </c>
      <c r="K23" s="169"/>
    </row>
    <row r="24" spans="1:11" ht="11.25" customHeight="1">
      <c r="A24" s="1138"/>
      <c r="B24" s="1138"/>
      <c r="C24" s="1138"/>
      <c r="D24" s="1138"/>
      <c r="E24" s="487"/>
      <c r="F24" s="487"/>
      <c r="G24" s="487"/>
      <c r="H24" s="487"/>
      <c r="I24" s="487"/>
      <c r="J24" s="683"/>
    </row>
    <row r="25" spans="1:11" s="220" customFormat="1">
      <c r="A25" s="1150" t="s">
        <v>260</v>
      </c>
      <c r="B25" s="1136"/>
      <c r="C25" s="1136"/>
      <c r="D25" s="1136"/>
      <c r="E25" s="338"/>
      <c r="F25" s="338"/>
      <c r="G25" s="338"/>
      <c r="H25" s="338"/>
      <c r="I25" s="338"/>
      <c r="J25" s="61"/>
      <c r="K25" s="222"/>
    </row>
    <row r="26" spans="1:11" s="221" customFormat="1">
      <c r="A26" s="1405" t="str">
        <f>IF('Summary - ML &amp; PM'!A27&lt;&gt;"",'Summary - ML &amp; PM'!A27,"")</f>
        <v>Prop C</v>
      </c>
      <c r="B26" s="1406"/>
      <c r="C26" s="1406"/>
      <c r="D26" s="1406"/>
      <c r="E26" s="697"/>
      <c r="F26" s="697"/>
      <c r="G26" s="697"/>
      <c r="H26" s="697"/>
      <c r="I26" s="697"/>
      <c r="J26" s="684">
        <f t="shared" ref="J26:J45" si="4">SUM(E26,F26,G26,H26,I26,)</f>
        <v>0</v>
      </c>
    </row>
    <row r="27" spans="1:11" s="221" customFormat="1">
      <c r="A27" s="1405" t="str">
        <f>IF('Summary - ML &amp; PM'!A28&lt;&gt;"",'Summary - ML &amp; PM'!A28,"")</f>
        <v>Prop C - One-Time Start-Up</v>
      </c>
      <c r="B27" s="1406"/>
      <c r="C27" s="1406"/>
      <c r="D27" s="1406"/>
      <c r="E27" s="681"/>
      <c r="F27" s="681"/>
      <c r="G27" s="681"/>
      <c r="H27" s="681"/>
      <c r="I27" s="681"/>
      <c r="J27" s="684">
        <f t="shared" si="4"/>
        <v>0</v>
      </c>
    </row>
    <row r="28" spans="1:11" s="221" customFormat="1">
      <c r="A28" s="1405" t="str">
        <f>IF('Summary - ML &amp; PM'!A29&lt;&gt;"",'Summary - ML &amp; PM'!A29,"")</f>
        <v/>
      </c>
      <c r="B28" s="1406"/>
      <c r="C28" s="1406"/>
      <c r="D28" s="1406"/>
      <c r="E28" s="681"/>
      <c r="F28" s="681"/>
      <c r="G28" s="681"/>
      <c r="H28" s="681"/>
      <c r="I28" s="681"/>
      <c r="J28" s="684">
        <f t="shared" si="4"/>
        <v>0</v>
      </c>
    </row>
    <row r="29" spans="1:11" s="221" customFormat="1">
      <c r="A29" s="1405" t="str">
        <f>IF('Summary - ML &amp; PM'!A30&lt;&gt;"",'Summary - ML &amp; PM'!A30,"")</f>
        <v/>
      </c>
      <c r="B29" s="1406"/>
      <c r="C29" s="1406"/>
      <c r="D29" s="1406"/>
      <c r="E29" s="681"/>
      <c r="F29" s="681"/>
      <c r="G29" s="681"/>
      <c r="H29" s="681"/>
      <c r="I29" s="681"/>
      <c r="J29" s="684">
        <f t="shared" si="4"/>
        <v>0</v>
      </c>
    </row>
    <row r="30" spans="1:11" s="221" customFormat="1">
      <c r="A30" s="1405" t="str">
        <f>IF('Summary - ML &amp; PM'!A31&lt;&gt;"",'Summary - ML &amp; PM'!A31,"")</f>
        <v/>
      </c>
      <c r="B30" s="1406"/>
      <c r="C30" s="1406"/>
      <c r="D30" s="1406"/>
      <c r="E30" s="681"/>
      <c r="F30" s="681"/>
      <c r="G30" s="681"/>
      <c r="H30" s="681"/>
      <c r="I30" s="681"/>
      <c r="J30" s="684">
        <f t="shared" si="4"/>
        <v>0</v>
      </c>
    </row>
    <row r="31" spans="1:11" s="221" customFormat="1">
      <c r="A31" s="1405" t="str">
        <f>IF('Summary - ML &amp; PM'!A32&lt;&gt;"",'Summary - ML &amp; PM'!A32,"")</f>
        <v/>
      </c>
      <c r="B31" s="1406"/>
      <c r="C31" s="1406"/>
      <c r="D31" s="1406"/>
      <c r="E31" s="681"/>
      <c r="F31" s="681"/>
      <c r="G31" s="681"/>
      <c r="H31" s="681"/>
      <c r="I31" s="681"/>
      <c r="J31" s="684">
        <f t="shared" si="4"/>
        <v>0</v>
      </c>
    </row>
    <row r="32" spans="1:11" s="221" customFormat="1">
      <c r="A32" s="1405" t="str">
        <f>IF('Summary - ML &amp; PM'!A33&lt;&gt;"",'Summary - ML &amp; PM'!A33,"")</f>
        <v/>
      </c>
      <c r="B32" s="1406"/>
      <c r="C32" s="1406"/>
      <c r="D32" s="1406"/>
      <c r="E32" s="681"/>
      <c r="F32" s="681"/>
      <c r="G32" s="681"/>
      <c r="H32" s="681"/>
      <c r="I32" s="681"/>
      <c r="J32" s="684">
        <f t="shared" si="4"/>
        <v>0</v>
      </c>
    </row>
    <row r="33" spans="1:12" s="221" customFormat="1">
      <c r="A33" s="1405" t="str">
        <f>IF('Summary - ML &amp; PM'!A34&lt;&gt;"",'Summary - ML &amp; PM'!A34,"")</f>
        <v/>
      </c>
      <c r="B33" s="1406"/>
      <c r="C33" s="1406"/>
      <c r="D33" s="1406"/>
      <c r="E33" s="681"/>
      <c r="F33" s="681"/>
      <c r="G33" s="681"/>
      <c r="H33" s="681"/>
      <c r="I33" s="681"/>
      <c r="J33" s="684">
        <f t="shared" si="4"/>
        <v>0</v>
      </c>
    </row>
    <row r="34" spans="1:12" s="221" customFormat="1">
      <c r="A34" s="1405" t="str">
        <f>IF('Summary - ML &amp; PM'!A35&lt;&gt;"",'Summary - ML &amp; PM'!A35,"")</f>
        <v/>
      </c>
      <c r="B34" s="1406"/>
      <c r="C34" s="1406"/>
      <c r="D34" s="1406"/>
      <c r="E34" s="681"/>
      <c r="F34" s="681"/>
      <c r="G34" s="681"/>
      <c r="H34" s="681"/>
      <c r="I34" s="681"/>
      <c r="J34" s="684">
        <f t="shared" si="4"/>
        <v>0</v>
      </c>
    </row>
    <row r="35" spans="1:12" s="221" customFormat="1">
      <c r="A35" s="1405" t="str">
        <f>IF('Summary - ML &amp; PM'!A36&lt;&gt;"",'Summary - ML &amp; PM'!A36,"")</f>
        <v/>
      </c>
      <c r="B35" s="1406"/>
      <c r="C35" s="1406"/>
      <c r="D35" s="1406"/>
      <c r="E35" s="681"/>
      <c r="F35" s="681"/>
      <c r="G35" s="681"/>
      <c r="H35" s="681"/>
      <c r="I35" s="681"/>
      <c r="J35" s="684">
        <f t="shared" si="4"/>
        <v>0</v>
      </c>
    </row>
    <row r="36" spans="1:12" s="221" customFormat="1">
      <c r="A36" s="1405" t="str">
        <f>IF('Summary - ML &amp; PM'!A37&lt;&gt;"",'Summary - ML &amp; PM'!A37,"")</f>
        <v/>
      </c>
      <c r="B36" s="1406"/>
      <c r="C36" s="1406"/>
      <c r="D36" s="1406"/>
      <c r="E36" s="681"/>
      <c r="F36" s="681"/>
      <c r="G36" s="681"/>
      <c r="H36" s="681"/>
      <c r="I36" s="681"/>
      <c r="J36" s="684">
        <f t="shared" si="4"/>
        <v>0</v>
      </c>
    </row>
    <row r="37" spans="1:12" s="221" customFormat="1">
      <c r="A37" s="1405" t="str">
        <f>IF('Summary - ML &amp; PM'!A38&lt;&gt;"",'Summary - ML &amp; PM'!A38,"")</f>
        <v/>
      </c>
      <c r="B37" s="1406"/>
      <c r="C37" s="1406"/>
      <c r="D37" s="1406"/>
      <c r="E37" s="681"/>
      <c r="F37" s="681"/>
      <c r="G37" s="681"/>
      <c r="H37" s="681"/>
      <c r="I37" s="681"/>
      <c r="J37" s="684">
        <f t="shared" si="4"/>
        <v>0</v>
      </c>
    </row>
    <row r="38" spans="1:12" s="220" customFormat="1">
      <c r="A38" s="1405" t="str">
        <f>IF('Summary - ML &amp; PM'!A39&lt;&gt;"",'Summary - ML &amp; PM'!A39,"")</f>
        <v/>
      </c>
      <c r="B38" s="1406"/>
      <c r="C38" s="1406"/>
      <c r="D38" s="1406"/>
      <c r="E38" s="681"/>
      <c r="F38" s="681"/>
      <c r="G38" s="681"/>
      <c r="H38" s="681"/>
      <c r="I38" s="681"/>
      <c r="J38" s="684">
        <f t="shared" si="4"/>
        <v>0</v>
      </c>
    </row>
    <row r="39" spans="1:12" s="220" customFormat="1">
      <c r="A39" s="1405" t="str">
        <f>IF('Summary - ML &amp; PM'!A40&lt;&gt;"",'Summary - ML &amp; PM'!A40,"")</f>
        <v/>
      </c>
      <c r="B39" s="1406"/>
      <c r="C39" s="1406"/>
      <c r="D39" s="1406"/>
      <c r="E39" s="681"/>
      <c r="F39" s="681"/>
      <c r="G39" s="681"/>
      <c r="H39" s="681"/>
      <c r="I39" s="681"/>
      <c r="J39" s="684">
        <f t="shared" si="4"/>
        <v>0</v>
      </c>
    </row>
    <row r="40" spans="1:12" s="220" customFormat="1">
      <c r="A40" s="1405" t="str">
        <f>IF('Summary - ML &amp; PM'!A41&lt;&gt;"",'Summary - ML &amp; PM'!A41,"")</f>
        <v/>
      </c>
      <c r="B40" s="1406"/>
      <c r="C40" s="1406"/>
      <c r="D40" s="1406"/>
      <c r="E40" s="681"/>
      <c r="F40" s="681"/>
      <c r="G40" s="681"/>
      <c r="H40" s="681"/>
      <c r="I40" s="681"/>
      <c r="J40" s="684">
        <f t="shared" si="4"/>
        <v>0</v>
      </c>
    </row>
    <row r="41" spans="1:12" s="220" customFormat="1">
      <c r="A41" s="1405" t="str">
        <f>IF('Summary - ML &amp; PM'!A42&lt;&gt;"",'Summary - ML &amp; PM'!A42,"")</f>
        <v/>
      </c>
      <c r="B41" s="1406"/>
      <c r="C41" s="1406"/>
      <c r="D41" s="1406"/>
      <c r="E41" s="681"/>
      <c r="F41" s="681"/>
      <c r="G41" s="681"/>
      <c r="H41" s="681"/>
      <c r="I41" s="681"/>
      <c r="J41" s="516">
        <f t="shared" si="4"/>
        <v>0</v>
      </c>
    </row>
    <row r="42" spans="1:12" s="220" customFormat="1">
      <c r="A42" s="1405" t="str">
        <f>IF('Summary - ML &amp; PM'!A43&lt;&gt;"",'Summary - ML &amp; PM'!A43,"")</f>
        <v/>
      </c>
      <c r="B42" s="1406"/>
      <c r="C42" s="1406"/>
      <c r="D42" s="1406"/>
      <c r="E42" s="681"/>
      <c r="F42" s="681"/>
      <c r="G42" s="681"/>
      <c r="H42" s="681"/>
      <c r="I42" s="681"/>
      <c r="J42" s="516">
        <f t="shared" si="4"/>
        <v>0</v>
      </c>
    </row>
    <row r="43" spans="1:12" s="220" customFormat="1">
      <c r="A43" s="1405" t="str">
        <f>IF('Summary - ML &amp; PM'!A44&lt;&gt;"",'Summary - ML &amp; PM'!A44,"")</f>
        <v/>
      </c>
      <c r="B43" s="1406"/>
      <c r="C43" s="1406"/>
      <c r="D43" s="1406"/>
      <c r="E43" s="681"/>
      <c r="F43" s="681"/>
      <c r="G43" s="681"/>
      <c r="H43" s="681"/>
      <c r="I43" s="681"/>
      <c r="J43" s="516">
        <f t="shared" si="4"/>
        <v>0</v>
      </c>
    </row>
    <row r="44" spans="1:12" s="220" customFormat="1">
      <c r="A44" s="1405" t="str">
        <f>IF('Summary - ML &amp; PM'!A45&lt;&gt;"",'Summary - ML &amp; PM'!A45,"")</f>
        <v/>
      </c>
      <c r="B44" s="1406"/>
      <c r="C44" s="1406"/>
      <c r="D44" s="1406"/>
      <c r="E44" s="681"/>
      <c r="F44" s="681"/>
      <c r="G44" s="681"/>
      <c r="H44" s="681"/>
      <c r="I44" s="681"/>
      <c r="J44" s="516">
        <f t="shared" si="4"/>
        <v>0</v>
      </c>
    </row>
    <row r="45" spans="1:12" s="55" customFormat="1">
      <c r="A45" s="1137" t="s">
        <v>261</v>
      </c>
      <c r="B45" s="1137"/>
      <c r="C45" s="1137"/>
      <c r="D45" s="1137"/>
      <c r="E45" s="233">
        <f>ROUND(SUM(E26:E44),0)</f>
        <v>0</v>
      </c>
      <c r="F45" s="233">
        <f t="shared" ref="F45:I45" si="5">ROUND(SUM(F26:F44),0)</f>
        <v>0</v>
      </c>
      <c r="G45" s="233">
        <f>ROUND(SUM(G26:G44),0)</f>
        <v>0</v>
      </c>
      <c r="H45" s="233">
        <f t="shared" si="5"/>
        <v>0</v>
      </c>
      <c r="I45" s="233">
        <f t="shared" si="5"/>
        <v>0</v>
      </c>
      <c r="J45" s="700">
        <f t="shared" si="4"/>
        <v>0</v>
      </c>
      <c r="K45" s="170"/>
      <c r="L45" s="170"/>
    </row>
    <row r="46" spans="1:12" ht="9" customHeight="1">
      <c r="A46" s="1138"/>
      <c r="B46" s="1138"/>
      <c r="C46" s="1138"/>
      <c r="D46" s="1138"/>
      <c r="E46" s="488"/>
      <c r="F46" s="488"/>
      <c r="G46" s="488"/>
      <c r="H46" s="488"/>
      <c r="I46" s="488"/>
      <c r="J46" s="701"/>
      <c r="L46" s="235"/>
    </row>
    <row r="47" spans="1:12" s="220" customFormat="1" ht="15.75" customHeight="1">
      <c r="A47" s="1136" t="s">
        <v>388</v>
      </c>
      <c r="B47" s="1136"/>
      <c r="C47" s="1136"/>
      <c r="D47" s="1136"/>
      <c r="E47" s="230"/>
      <c r="F47" s="230"/>
      <c r="G47" s="230"/>
      <c r="H47" s="230"/>
      <c r="I47" s="230"/>
      <c r="J47" s="118"/>
      <c r="L47" s="225"/>
    </row>
    <row r="48" spans="1:12" s="220" customFormat="1">
      <c r="A48" s="1405" t="str">
        <f>IF('Summary - ML &amp; PM'!A49&lt;&gt;"",'Summary - ML &amp; PM'!A49,"")</f>
        <v/>
      </c>
      <c r="B48" s="1406"/>
      <c r="C48" s="1406"/>
      <c r="D48" s="1406"/>
      <c r="E48" s="694"/>
      <c r="F48" s="694"/>
      <c r="G48" s="677"/>
      <c r="H48" s="694"/>
      <c r="I48" s="694"/>
      <c r="J48" s="516">
        <f t="shared" ref="J48:J52" si="6">SUM(E48,F48,G48,H48,I48,)</f>
        <v>0</v>
      </c>
      <c r="L48" s="222"/>
    </row>
    <row r="49" spans="1:12" s="220" customFormat="1">
      <c r="A49" s="1405" t="str">
        <f>IF('Summary - ML &amp; PM'!A50&lt;&gt;"",'Summary - ML &amp; PM'!A50,"")</f>
        <v/>
      </c>
      <c r="B49" s="1406"/>
      <c r="C49" s="1406"/>
      <c r="D49" s="1406"/>
      <c r="E49" s="695"/>
      <c r="F49" s="695"/>
      <c r="G49" s="677"/>
      <c r="H49" s="695"/>
      <c r="I49" s="695"/>
      <c r="J49" s="516">
        <f t="shared" si="6"/>
        <v>0</v>
      </c>
      <c r="L49" s="222"/>
    </row>
    <row r="50" spans="1:12" s="220" customFormat="1">
      <c r="A50" s="1405" t="str">
        <f>IF('Summary - ML &amp; PM'!A51&lt;&gt;"",'Summary - ML &amp; PM'!A51,"")</f>
        <v/>
      </c>
      <c r="B50" s="1406"/>
      <c r="C50" s="1406"/>
      <c r="D50" s="1406"/>
      <c r="E50" s="695"/>
      <c r="F50" s="695"/>
      <c r="G50" s="677"/>
      <c r="H50" s="695"/>
      <c r="I50" s="695"/>
      <c r="J50" s="516">
        <f t="shared" si="6"/>
        <v>0</v>
      </c>
    </row>
    <row r="51" spans="1:12" s="220" customFormat="1">
      <c r="A51" s="1405" t="str">
        <f>IF('Summary - ML &amp; PM'!A52&lt;&gt;"",'Summary - ML &amp; PM'!A52,"")</f>
        <v/>
      </c>
      <c r="B51" s="1406"/>
      <c r="C51" s="1406"/>
      <c r="D51" s="1406"/>
      <c r="E51" s="695"/>
      <c r="F51" s="695"/>
      <c r="G51" s="677"/>
      <c r="H51" s="695"/>
      <c r="I51" s="695"/>
      <c r="J51" s="516">
        <f t="shared" si="6"/>
        <v>0</v>
      </c>
    </row>
    <row r="52" spans="1:12" ht="18" customHeight="1">
      <c r="A52" s="1138" t="s">
        <v>263</v>
      </c>
      <c r="B52" s="1138"/>
      <c r="C52" s="1138"/>
      <c r="D52" s="1138"/>
      <c r="E52" s="696">
        <f t="shared" ref="E52:I52" si="7">ROUND(SUM(E47:E51),0)</f>
        <v>0</v>
      </c>
      <c r="F52" s="696">
        <f t="shared" si="7"/>
        <v>0</v>
      </c>
      <c r="G52" s="502">
        <f t="shared" si="7"/>
        <v>0</v>
      </c>
      <c r="H52" s="696">
        <f t="shared" si="7"/>
        <v>0</v>
      </c>
      <c r="I52" s="696">
        <f t="shared" si="7"/>
        <v>0</v>
      </c>
      <c r="J52" s="698">
        <f t="shared" si="6"/>
        <v>0</v>
      </c>
    </row>
    <row r="53" spans="1:12" ht="18" customHeight="1">
      <c r="A53" s="1138"/>
      <c r="B53" s="1138"/>
      <c r="C53" s="1138"/>
      <c r="D53" s="1138"/>
      <c r="E53" s="754"/>
      <c r="F53" s="754"/>
      <c r="G53" s="754"/>
      <c r="H53" s="754"/>
      <c r="I53" s="754"/>
      <c r="J53" s="699"/>
      <c r="L53" s="235"/>
    </row>
    <row r="54" spans="1:12" s="55" customFormat="1" ht="18" customHeight="1">
      <c r="A54" s="1137" t="s">
        <v>264</v>
      </c>
      <c r="B54" s="1137"/>
      <c r="C54" s="1137"/>
      <c r="D54" s="1137"/>
      <c r="E54" s="228">
        <f t="shared" ref="E54:I54" si="8">E45+E52</f>
        <v>0</v>
      </c>
      <c r="F54" s="228">
        <f t="shared" si="8"/>
        <v>0</v>
      </c>
      <c r="G54" s="319">
        <f t="shared" si="8"/>
        <v>0</v>
      </c>
      <c r="H54" s="228">
        <f t="shared" si="8"/>
        <v>0</v>
      </c>
      <c r="I54" s="228">
        <f t="shared" si="8"/>
        <v>0</v>
      </c>
      <c r="J54" s="171">
        <f t="shared" ref="J54:J55" si="9">SUM(E54,F54,G54,H54,I54,)</f>
        <v>0</v>
      </c>
    </row>
    <row r="55" spans="1:12">
      <c r="A55" s="1097" t="s">
        <v>265</v>
      </c>
      <c r="B55" s="1097"/>
      <c r="C55" s="1097"/>
      <c r="D55" s="1097"/>
      <c r="E55" s="681">
        <f>IF(AND(E54-E23&gt;-2,E54-E23&lt;2),0,E54-E23)</f>
        <v>0</v>
      </c>
      <c r="F55" s="681">
        <f>IF(AND(F54-F23&gt;-2,F54-F23&lt;2),0,F54-F23)</f>
        <v>0</v>
      </c>
      <c r="G55" s="355">
        <f>IF(AND(G54-G23&gt;-2,G54-G23&lt;2),0,G54-G23)</f>
        <v>0</v>
      </c>
      <c r="H55" s="681">
        <f>IF(AND(H54-H23&gt;-2,H54-H23&lt;2),0,H54-H23)</f>
        <v>0</v>
      </c>
      <c r="I55" s="681">
        <f>IF(AND(I54-I23&gt;-2,I54-I23&lt;2),0,I54-I23)</f>
        <v>0</v>
      </c>
      <c r="J55" s="679">
        <f t="shared" si="9"/>
        <v>0</v>
      </c>
      <c r="K55" s="64"/>
      <c r="L55" s="64"/>
    </row>
    <row r="56" spans="1:12" ht="13" customHeight="1">
      <c r="A56" s="65"/>
      <c r="B56" s="65"/>
      <c r="C56" s="65"/>
      <c r="D56" s="65"/>
      <c r="E56" s="65"/>
      <c r="F56" s="339"/>
      <c r="G56" s="339"/>
      <c r="H56" s="339"/>
      <c r="I56" s="339"/>
      <c r="J56" s="339"/>
    </row>
    <row r="57" spans="1:12" ht="20.149999999999999" customHeight="1">
      <c r="A57" s="77"/>
      <c r="B57" s="77"/>
      <c r="C57" s="77"/>
      <c r="D57" s="77"/>
    </row>
    <row r="58" spans="1:12" ht="20.149999999999999" customHeight="1">
      <c r="A58" s="77"/>
      <c r="B58" s="77"/>
      <c r="C58" s="77"/>
      <c r="D58" s="77"/>
    </row>
    <row r="59" spans="1:12">
      <c r="A59" s="674" t="s">
        <v>267</v>
      </c>
      <c r="B59" s="1327" t="str">
        <f>IF('Summary - ML &amp; PM'!B60:D60&lt;&gt;"",'Summary - ML &amp; PM'!B60:D60,"")</f>
        <v/>
      </c>
      <c r="C59" s="1327"/>
      <c r="D59" s="1327"/>
    </row>
    <row r="60" spans="1:12">
      <c r="A60" s="674" t="s">
        <v>268</v>
      </c>
      <c r="B60" s="1327" t="str">
        <f>IF('Summary - ML &amp; PM'!B61:D61&lt;&gt;"",'Summary - ML &amp; PM'!B61:D61,"")</f>
        <v/>
      </c>
      <c r="C60" s="1327"/>
      <c r="D60" s="1327"/>
    </row>
    <row r="61" spans="1:12" ht="17.25" customHeight="1">
      <c r="A61" s="674" t="s">
        <v>269</v>
      </c>
      <c r="B61" s="1327" t="str">
        <f>IF('Summary - ML &amp; PM'!B62:D62&lt;&gt;"",'Summary - ML &amp; PM'!B62:D62,"")</f>
        <v/>
      </c>
      <c r="C61" s="1327"/>
      <c r="D61" s="1327"/>
    </row>
    <row r="62" spans="1:12" ht="17.25" customHeight="1">
      <c r="A62" s="674" t="s">
        <v>270</v>
      </c>
      <c r="B62" s="1327" t="str">
        <f>IF('Summary - ML &amp; PM'!B63:D63&lt;&gt;"",'Summary - ML &amp; PM'!B63:D63,"")</f>
        <v/>
      </c>
      <c r="C62" s="1327"/>
      <c r="D62" s="1327"/>
    </row>
    <row r="63" spans="1:12" ht="15.75" customHeight="1">
      <c r="A63" s="1137"/>
      <c r="B63" s="1137"/>
      <c r="C63" s="1137"/>
      <c r="D63" s="757"/>
    </row>
    <row r="64" spans="1:12">
      <c r="A64" s="1413" t="s">
        <v>271</v>
      </c>
      <c r="B64" s="1414"/>
      <c r="C64" s="1415">
        <v>45000</v>
      </c>
      <c r="D64" s="1416"/>
    </row>
    <row r="79" spans="1:10" s="220" customFormat="1">
      <c r="A79" s="66" t="s">
        <v>222</v>
      </c>
      <c r="B79" s="66"/>
      <c r="C79" s="66"/>
      <c r="D79" s="66"/>
      <c r="E79" s="66">
        <f>'Summary - ML &amp; PM'!E79</f>
        <v>1</v>
      </c>
      <c r="F79" s="66">
        <f>'Summary - ML &amp; PM'!F79</f>
        <v>2</v>
      </c>
      <c r="G79" s="66">
        <f>'Summary - ML &amp; PM'!G79</f>
        <v>3</v>
      </c>
      <c r="H79" s="66">
        <f>'Summary - ML &amp; PM'!H79</f>
        <v>4</v>
      </c>
      <c r="I79" s="66">
        <f>'Summary - ML &amp; PM'!I79</f>
        <v>5</v>
      </c>
      <c r="J79" s="66">
        <f>'Summary - ML &amp; PM'!J79</f>
        <v>5</v>
      </c>
    </row>
    <row r="80" spans="1:10" s="220" customFormat="1">
      <c r="A80" s="227" t="s">
        <v>223</v>
      </c>
      <c r="B80" s="227"/>
      <c r="C80" s="227"/>
      <c r="D80" s="227"/>
      <c r="E80" s="67">
        <f>'Summary - ML &amp; PM'!E80</f>
        <v>45566</v>
      </c>
      <c r="F80" s="67">
        <f>'Summary - ML &amp; PM'!F80</f>
        <v>45839</v>
      </c>
      <c r="G80" s="67">
        <f>'Summary - ML &amp; PM'!G80</f>
        <v>46204</v>
      </c>
      <c r="H80" s="67">
        <f>'Summary - ML &amp; PM'!H80</f>
        <v>46569</v>
      </c>
      <c r="I80" s="67">
        <f>'Summary - ML &amp; PM'!I80</f>
        <v>46935</v>
      </c>
      <c r="J80" s="67">
        <f>'Summary - ML &amp; PM'!J80</f>
        <v>45566</v>
      </c>
    </row>
    <row r="81" spans="1:10" ht="13.5" customHeight="1">
      <c r="A81" s="227" t="s">
        <v>224</v>
      </c>
      <c r="B81" s="227"/>
      <c r="C81" s="227"/>
      <c r="D81" s="227"/>
      <c r="E81" s="67">
        <f>'Summary - ML &amp; PM'!E81</f>
        <v>45838</v>
      </c>
      <c r="F81" s="67">
        <f>'Summary - ML &amp; PM'!F81</f>
        <v>46203</v>
      </c>
      <c r="G81" s="67">
        <f>'Summary - ML &amp; PM'!G81</f>
        <v>46568</v>
      </c>
      <c r="H81" s="67">
        <f>'Summary - ML &amp; PM'!H81</f>
        <v>46934</v>
      </c>
      <c r="I81" s="67">
        <f>'Summary - ML &amp; PM'!I81</f>
        <v>47299</v>
      </c>
      <c r="J81" s="67">
        <f>'Summary - ML &amp; PM'!J81</f>
        <v>47299</v>
      </c>
    </row>
    <row r="82" spans="1:10">
      <c r="A82" s="66" t="s">
        <v>211</v>
      </c>
      <c r="B82" s="66"/>
      <c r="C82" s="66"/>
      <c r="D82" s="66"/>
      <c r="E82" s="67">
        <f>'Summary - ML &amp; PM'!E82</f>
        <v>0</v>
      </c>
      <c r="F82" s="67">
        <f>'Summary - ML &amp; PM'!F82</f>
        <v>0</v>
      </c>
      <c r="G82" s="67">
        <f>'Summary - ML &amp; PM'!G82</f>
        <v>0</v>
      </c>
      <c r="H82" s="67">
        <f>'Summary - ML &amp; PM'!H82</f>
        <v>0</v>
      </c>
      <c r="I82" s="67">
        <f>'Summary - ML &amp; PM'!I82</f>
        <v>0</v>
      </c>
      <c r="J82" s="67">
        <f>'Summary - ML &amp; PM'!J82</f>
        <v>0</v>
      </c>
    </row>
    <row r="83" spans="1:10">
      <c r="A83" s="215"/>
      <c r="J83" s="56" t="str">
        <f>'Summary - ML &amp; PM'!J83</f>
        <v>5/1/2024</v>
      </c>
    </row>
    <row r="84" spans="1:10">
      <c r="J84" s="56" t="str">
        <f>'Summary - ML &amp; PM'!J84</f>
        <v>6/30/2028</v>
      </c>
    </row>
  </sheetData>
  <sheetProtection formatCells="0" formatColumns="0" formatRows="0" insertHyperlinks="0" sort="0" autoFilter="0" pivotTables="0"/>
  <mergeCells count="52">
    <mergeCell ref="B60:D60"/>
    <mergeCell ref="B61:D61"/>
    <mergeCell ref="B62:D62"/>
    <mergeCell ref="A63:C63"/>
    <mergeCell ref="A64:B64"/>
    <mergeCell ref="C64:D64"/>
    <mergeCell ref="B59:D59"/>
    <mergeCell ref="A29:D29"/>
    <mergeCell ref="A31:D31"/>
    <mergeCell ref="A32:D32"/>
    <mergeCell ref="A30:D30"/>
    <mergeCell ref="A34:D34"/>
    <mergeCell ref="A35:D35"/>
    <mergeCell ref="A47:D47"/>
    <mergeCell ref="A50:D50"/>
    <mergeCell ref="A51:D51"/>
    <mergeCell ref="A52:D52"/>
    <mergeCell ref="A33:D33"/>
    <mergeCell ref="A54:D54"/>
    <mergeCell ref="A55:D55"/>
    <mergeCell ref="A27:D27"/>
    <mergeCell ref="A28:D28"/>
    <mergeCell ref="A36:D36"/>
    <mergeCell ref="A37:D37"/>
    <mergeCell ref="B6:D6"/>
    <mergeCell ref="A14:D14"/>
    <mergeCell ref="A15:D15"/>
    <mergeCell ref="A16:D16"/>
    <mergeCell ref="A17:D17"/>
    <mergeCell ref="B7:D7"/>
    <mergeCell ref="B8:D8"/>
    <mergeCell ref="A18:D18"/>
    <mergeCell ref="A19:D19"/>
    <mergeCell ref="A20:D20"/>
    <mergeCell ref="A21:D21"/>
    <mergeCell ref="A22:D22"/>
    <mergeCell ref="A23:D23"/>
    <mergeCell ref="A24:D24"/>
    <mergeCell ref="A25:D25"/>
    <mergeCell ref="A26:D26"/>
    <mergeCell ref="A53:D53"/>
    <mergeCell ref="A48:D48"/>
    <mergeCell ref="A49:D49"/>
    <mergeCell ref="A43:D43"/>
    <mergeCell ref="A44:D44"/>
    <mergeCell ref="A45:D45"/>
    <mergeCell ref="A46:D46"/>
    <mergeCell ref="A38:D38"/>
    <mergeCell ref="A39:D39"/>
    <mergeCell ref="A40:D40"/>
    <mergeCell ref="A41:D41"/>
    <mergeCell ref="A42:D42"/>
  </mergeCells>
  <conditionalFormatting sqref="B3 C5">
    <cfRule type="containsBlanks" dxfId="70" priority="4">
      <formula>LEN(TRIM(B3))=0</formula>
    </cfRule>
  </conditionalFormatting>
  <conditionalFormatting sqref="B7:B8">
    <cfRule type="containsBlanks" dxfId="69" priority="3">
      <formula>LEN(TRIM(B7))=0</formula>
    </cfRule>
  </conditionalFormatting>
  <conditionalFormatting sqref="E11:I47 E52:I55">
    <cfRule type="expression" dxfId="68" priority="14">
      <formula>E$79&gt;$D$5</formula>
    </cfRule>
  </conditionalFormatting>
  <conditionalFormatting sqref="E13:I55">
    <cfRule type="expression" dxfId="67" priority="1">
      <formula>E$82&gt;E$81</formula>
    </cfRule>
  </conditionalFormatting>
  <conditionalFormatting sqref="E18:I18">
    <cfRule type="containsBlanks" dxfId="66" priority="13">
      <formula>LEN(TRIM(E18))=0</formula>
    </cfRule>
  </conditionalFormatting>
  <conditionalFormatting sqref="E22:I22">
    <cfRule type="expression" dxfId="65" priority="8">
      <formula>COUNTIF($A$26:$D$45,"*HUD*")=0</formula>
    </cfRule>
    <cfRule type="containsBlanks" dxfId="64" priority="9">
      <formula>LEN(TRIM(E22))=0</formula>
    </cfRule>
  </conditionalFormatting>
  <conditionalFormatting sqref="E48:I51">
    <cfRule type="expression" dxfId="63" priority="2">
      <formula>E$79&gt;$D$5</formula>
    </cfRule>
  </conditionalFormatting>
  <conditionalFormatting sqref="E55:J55">
    <cfRule type="cellIs" dxfId="62" priority="11" operator="notBetween">
      <formula>-2</formula>
      <formula>2</formula>
    </cfRule>
  </conditionalFormatting>
  <dataValidations count="1">
    <dataValidation type="date" allowBlank="1" showInputMessage="1" showErrorMessage="1" error="Please insert date in M/D/YY format" sqref="B3" xr:uid="{459A28CD-7CD2-4CFE-81EE-E3951B7F5345}">
      <formula1>1</formula1>
      <formula2>73415</formula2>
    </dataValidation>
  </dataValidations>
  <printOptions headings="1"/>
  <pageMargins left="0.25" right="0.25" top="0.75" bottom="0.75" header="0.3" footer="0.3"/>
  <pageSetup scale="21" fitToHeight="0" orientation="landscape" r:id="rId1"/>
  <headerFooter alignWithMargins="0">
    <oddFooter>&amp;CPage &amp;P of &amp;N</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H566"/>
  <sheetViews>
    <sheetView showGridLines="0" showZeros="0" zoomScale="85" zoomScaleNormal="85" workbookViewId="0">
      <pane xSplit="2" ySplit="14" topLeftCell="C15" activePane="bottomRight" state="frozen"/>
      <selection pane="topRight" activeCell="C9" sqref="C9:I9"/>
      <selection pane="bottomLeft" activeCell="C9" sqref="C9:I9"/>
      <selection pane="bottomRight" activeCell="C9" sqref="C9:I9"/>
    </sheetView>
  </sheetViews>
  <sheetFormatPr defaultColWidth="17.7265625" defaultRowHeight="15.5" outlineLevelCol="1"/>
  <cols>
    <col min="1" max="1" width="17.7265625" style="226" customWidth="1"/>
    <col min="2" max="2" width="45.1796875" style="241" customWidth="1"/>
    <col min="3" max="3" width="14.7265625" style="226" customWidth="1" outlineLevel="1"/>
    <col min="4" max="5" width="11" style="226" customWidth="1" outlineLevel="1"/>
    <col min="6" max="6" width="11" style="226" customWidth="1"/>
    <col min="7" max="7" width="15.7265625" style="226" customWidth="1" outlineLevel="1"/>
    <col min="8" max="8" width="15.7265625" style="240" customWidth="1" outlineLevel="1"/>
    <col min="9" max="9" width="15.7265625" style="226" customWidth="1"/>
    <col min="10" max="10" width="15.7265625" style="226" customWidth="1" outlineLevel="1"/>
    <col min="11" max="12" width="11" style="226" customWidth="1" outlineLevel="1"/>
    <col min="13" max="13" width="11" style="226" customWidth="1"/>
    <col min="14" max="14" width="15.7265625" style="226" customWidth="1" outlineLevel="1"/>
    <col min="15" max="15" width="15.7265625" style="240" customWidth="1" outlineLevel="1"/>
    <col min="16" max="16" width="15.7265625" style="226" customWidth="1"/>
    <col min="17" max="17" width="15.7265625" style="226" customWidth="1" outlineLevel="1"/>
    <col min="18" max="19" width="11" style="226" customWidth="1" outlineLevel="1"/>
    <col min="20" max="20" width="11" style="226" customWidth="1"/>
    <col min="21" max="21" width="15.7265625" style="226" customWidth="1" outlineLevel="1"/>
    <col min="22" max="22" width="15.7265625" style="240" customWidth="1" outlineLevel="1"/>
    <col min="23" max="23" width="15.7265625" style="226" customWidth="1"/>
    <col min="24" max="24" width="15.7265625" style="226" customWidth="1" outlineLevel="1"/>
    <col min="25" max="26" width="11" style="226" customWidth="1" outlineLevel="1"/>
    <col min="27" max="27" width="11" style="226" customWidth="1"/>
    <col min="28" max="28" width="15.7265625" style="226" customWidth="1" outlineLevel="1"/>
    <col min="29" max="29" width="15.7265625" style="240" customWidth="1" outlineLevel="1"/>
    <col min="30" max="30" width="15.7265625" style="226" customWidth="1"/>
    <col min="31" max="31" width="15.7265625" style="226" customWidth="1" outlineLevel="1"/>
    <col min="32" max="33" width="11" style="226" customWidth="1" outlineLevel="1"/>
    <col min="34" max="34" width="11" style="226" customWidth="1"/>
    <col min="35" max="35" width="15.7265625" style="226" customWidth="1" outlineLevel="1"/>
    <col min="36" max="36" width="15.7265625" style="240" customWidth="1" outlineLevel="1"/>
    <col min="37" max="37" width="15.7265625" style="226" customWidth="1"/>
    <col min="38" max="38" width="15.7265625" style="226" customWidth="1" outlineLevel="1"/>
    <col min="39" max="40" width="11" style="226" customWidth="1" outlineLevel="1"/>
    <col min="41" max="41" width="11" style="226" customWidth="1"/>
    <col min="42" max="42" width="15.7265625" style="226" customWidth="1" outlineLevel="1"/>
    <col min="43" max="43" width="15.7265625" style="240" customWidth="1" outlineLevel="1"/>
    <col min="44" max="44" width="15.7265625" style="226" customWidth="1"/>
    <col min="45" max="45" width="15.7265625" style="226" customWidth="1" outlineLevel="1"/>
    <col min="46" max="47" width="11" style="226" customWidth="1" outlineLevel="1"/>
    <col min="48" max="48" width="11" style="226" customWidth="1"/>
    <col min="49" max="49" width="15.7265625" style="226" customWidth="1" outlineLevel="1"/>
    <col min="50" max="50" width="15.7265625" style="240" customWidth="1" outlineLevel="1"/>
    <col min="51" max="51" width="15.7265625" style="226" customWidth="1"/>
    <col min="52" max="52" width="15.7265625" style="226" customWidth="1" outlineLevel="1"/>
    <col min="53" max="54" width="11" style="226" customWidth="1" outlineLevel="1"/>
    <col min="55" max="55" width="11" style="226" customWidth="1"/>
    <col min="56" max="56" width="15.7265625" style="226" customWidth="1" outlineLevel="1"/>
    <col min="57" max="57" width="15.7265625" style="240" customWidth="1" outlineLevel="1"/>
    <col min="58" max="58" width="15.7265625" style="226" customWidth="1"/>
    <col min="59" max="59" width="15.7265625" style="226" customWidth="1" outlineLevel="1"/>
    <col min="60" max="61" width="11" style="226" customWidth="1" outlineLevel="1"/>
    <col min="62" max="62" width="11" style="226" customWidth="1"/>
    <col min="63" max="63" width="15.7265625" style="226" customWidth="1" outlineLevel="1"/>
    <col min="64" max="64" width="15.7265625" style="240" customWidth="1" outlineLevel="1"/>
    <col min="65" max="65" width="15.7265625" style="226" customWidth="1"/>
    <col min="66" max="66" width="15.7265625" style="71" customWidth="1" outlineLevel="1"/>
    <col min="67" max="67" width="12.54296875" style="71" customWidth="1" outlineLevel="1"/>
    <col min="68" max="68" width="9.7265625" style="81" customWidth="1" outlineLevel="1"/>
    <col min="69" max="69" width="10.26953125" style="226" customWidth="1"/>
    <col min="70" max="71" width="17.7265625" style="226" customWidth="1" outlineLevel="1"/>
    <col min="72" max="72" width="17.7265625" style="226" customWidth="1"/>
    <col min="73" max="74" width="17.7265625" style="226" customWidth="1" outlineLevel="1"/>
    <col min="75" max="105" width="17.7265625" style="226" customWidth="1"/>
    <col min="106" max="16384" width="17.7265625" style="226"/>
  </cols>
  <sheetData>
    <row r="1" spans="1:112" s="71" customFormat="1">
      <c r="A1" s="78" t="str">
        <f>'Summary (7)'!A1</f>
        <v>DEPARTMENT OF HOMELESSNESS AND SUPPORTIVE HOUSING</v>
      </c>
      <c r="C1" s="72"/>
      <c r="D1" s="72"/>
      <c r="E1" s="72"/>
      <c r="F1" s="72"/>
      <c r="G1" s="72"/>
      <c r="H1" s="236"/>
      <c r="I1" s="72"/>
      <c r="J1" s="72"/>
      <c r="K1" s="72"/>
      <c r="L1" s="72"/>
      <c r="M1" s="72"/>
      <c r="O1" s="237"/>
      <c r="V1" s="237"/>
      <c r="AC1" s="237"/>
      <c r="AJ1" s="237"/>
      <c r="AQ1" s="237"/>
      <c r="AX1" s="237"/>
      <c r="BE1" s="237"/>
      <c r="BL1" s="237"/>
    </row>
    <row r="2" spans="1:112" s="71" customFormat="1">
      <c r="A2" s="219" t="s">
        <v>276</v>
      </c>
      <c r="B2" s="73"/>
      <c r="C2" s="72"/>
      <c r="D2" s="72"/>
      <c r="E2" s="72"/>
      <c r="F2" s="72"/>
      <c r="G2" s="72"/>
      <c r="H2" s="237"/>
      <c r="I2" s="72"/>
      <c r="J2" s="72"/>
      <c r="K2" s="72"/>
      <c r="L2" s="72"/>
      <c r="M2" s="72"/>
      <c r="O2" s="237"/>
      <c r="V2" s="237"/>
      <c r="AC2" s="237"/>
      <c r="AJ2" s="237"/>
      <c r="AQ2" s="237"/>
      <c r="AX2" s="237"/>
      <c r="BE2" s="237"/>
      <c r="BL2" s="237"/>
      <c r="BN2" s="74"/>
      <c r="BO2" s="74"/>
      <c r="BP2" s="72"/>
    </row>
    <row r="3" spans="1:112" s="71" customFormat="1">
      <c r="A3" s="755" t="s">
        <v>211</v>
      </c>
      <c r="B3" s="467">
        <f>'Summary (7)'!B3</f>
        <v>0</v>
      </c>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4"/>
      <c r="BO3" s="74"/>
      <c r="BP3" s="72"/>
    </row>
    <row r="4" spans="1:112" s="71" customFormat="1">
      <c r="A4" s="218" t="str">
        <f>'Summary (7)'!A7</f>
        <v>Program</v>
      </c>
      <c r="B4" s="468">
        <f>'Summary (7)'!B7</f>
        <v>0</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P4" s="72"/>
    </row>
    <row r="5" spans="1:112" s="71" customFormat="1">
      <c r="A5" s="218" t="str">
        <f>'Summary (7)'!A8</f>
        <v>Budget Name</v>
      </c>
      <c r="B5" s="468">
        <f>'Summary (7)'!B8</f>
        <v>0</v>
      </c>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P5" s="72"/>
    </row>
    <row r="6" spans="1:112" s="71" customFormat="1">
      <c r="A6" s="218" t="str">
        <f>'Summary (7)'!A9</f>
        <v>Funding:</v>
      </c>
      <c r="B6" s="384">
        <f>'Summary (7)'!B9</f>
        <v>0</v>
      </c>
      <c r="BN6" s="1491"/>
      <c r="BO6" s="1491"/>
      <c r="BP6" s="1491"/>
    </row>
    <row r="7" spans="1:112" s="85" customFormat="1">
      <c r="A7" s="218" t="s">
        <v>272</v>
      </c>
      <c r="B7" s="472">
        <f>'Summary (7)'!B12</f>
        <v>0</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71"/>
      <c r="BQ7" s="71"/>
    </row>
    <row r="8" spans="1:112" s="85" customFormat="1">
      <c r="A8" s="572"/>
      <c r="B8" s="572"/>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71"/>
      <c r="BQ8" s="71"/>
    </row>
    <row r="9" spans="1:112" s="85" customFormat="1" ht="16" thickBot="1">
      <c r="A9" s="226"/>
      <c r="B9" s="121"/>
      <c r="C9" s="1492">
        <f>'Summary (7)'!H17</f>
        <v>0</v>
      </c>
      <c r="D9" s="1492"/>
      <c r="E9" s="1492"/>
      <c r="F9" s="1492"/>
      <c r="G9" s="1492"/>
      <c r="H9" s="1492"/>
      <c r="I9" s="1492"/>
      <c r="J9" s="1492">
        <f>'Summary (7)'!K17</f>
        <v>0</v>
      </c>
      <c r="K9" s="1492"/>
      <c r="L9" s="1492"/>
      <c r="M9" s="1492"/>
      <c r="N9" s="1492"/>
      <c r="O9" s="1492"/>
      <c r="P9" s="1492"/>
      <c r="Q9" s="1492">
        <f>'Summary (7)'!N17</f>
        <v>0</v>
      </c>
      <c r="R9" s="1492"/>
      <c r="S9" s="1492"/>
      <c r="T9" s="1492"/>
      <c r="U9" s="1492"/>
      <c r="V9" s="1492"/>
      <c r="W9" s="1492"/>
      <c r="X9" s="1492">
        <f>'Summary (7)'!Q17</f>
        <v>0</v>
      </c>
      <c r="Y9" s="1492"/>
      <c r="Z9" s="1492"/>
      <c r="AA9" s="1492"/>
      <c r="AB9" s="1492"/>
      <c r="AC9" s="1492"/>
      <c r="AD9" s="1492"/>
      <c r="AE9" s="1492">
        <f>'Summary (7)'!T17</f>
        <v>0</v>
      </c>
      <c r="AF9" s="1492"/>
      <c r="AG9" s="1492"/>
      <c r="AH9" s="1492"/>
      <c r="AI9" s="1492"/>
      <c r="AJ9" s="1492"/>
      <c r="AK9" s="1492"/>
      <c r="AL9" s="1492">
        <f>'Summary (7)'!W17</f>
        <v>0</v>
      </c>
      <c r="AM9" s="1492"/>
      <c r="AN9" s="1492"/>
      <c r="AO9" s="1492"/>
      <c r="AP9" s="1492"/>
      <c r="AQ9" s="1492"/>
      <c r="AR9" s="1492"/>
      <c r="AS9" s="1492">
        <f>'Summary (7)'!Z17</f>
        <v>0</v>
      </c>
      <c r="AT9" s="1492"/>
      <c r="AU9" s="1492"/>
      <c r="AV9" s="1492"/>
      <c r="AW9" s="1492"/>
      <c r="AX9" s="1492"/>
      <c r="AY9" s="1492"/>
      <c r="AZ9" s="1492">
        <f>'Summary (7)'!AC17</f>
        <v>0</v>
      </c>
      <c r="BA9" s="1492"/>
      <c r="BB9" s="1492"/>
      <c r="BC9" s="1492"/>
      <c r="BD9" s="1492"/>
      <c r="BE9" s="1492"/>
      <c r="BF9" s="1492"/>
      <c r="BG9" s="1492">
        <f>'Summary (7)'!AF17</f>
        <v>0</v>
      </c>
      <c r="BH9" s="1492"/>
      <c r="BI9" s="1492"/>
      <c r="BJ9" s="1492"/>
      <c r="BK9" s="1492"/>
      <c r="BL9" s="1492"/>
      <c r="BM9" s="1492"/>
      <c r="BN9" s="1492">
        <f>'Summary (7)'!AM17</f>
        <v>0</v>
      </c>
      <c r="BO9" s="1492"/>
      <c r="BP9" s="1492"/>
      <c r="BQ9" s="1492"/>
      <c r="BR9" s="1492"/>
      <c r="BS9" s="1492"/>
      <c r="BT9" s="1492"/>
    </row>
    <row r="10" spans="1:112" ht="18" customHeight="1">
      <c r="A10" s="1425"/>
      <c r="B10" s="1426"/>
      <c r="C10" s="1221" t="s">
        <v>230</v>
      </c>
      <c r="D10" s="1222"/>
      <c r="E10" s="1222"/>
      <c r="F10" s="1222"/>
      <c r="G10" s="1222"/>
      <c r="H10" s="1222"/>
      <c r="I10" s="1223"/>
      <c r="J10" s="1354" t="s">
        <v>231</v>
      </c>
      <c r="K10" s="1204"/>
      <c r="L10" s="1204"/>
      <c r="M10" s="1204"/>
      <c r="N10" s="1204"/>
      <c r="O10" s="1204"/>
      <c r="P10" s="1205"/>
      <c r="Q10" s="1218" t="s">
        <v>232</v>
      </c>
      <c r="R10" s="1219"/>
      <c r="S10" s="1219"/>
      <c r="T10" s="1219"/>
      <c r="U10" s="1219"/>
      <c r="V10" s="1219"/>
      <c r="W10" s="1220"/>
      <c r="X10" s="1233" t="s">
        <v>233</v>
      </c>
      <c r="Y10" s="1234"/>
      <c r="Z10" s="1234"/>
      <c r="AA10" s="1234"/>
      <c r="AB10" s="1234"/>
      <c r="AC10" s="1234"/>
      <c r="AD10" s="1235"/>
      <c r="AE10" s="1181" t="s">
        <v>234</v>
      </c>
      <c r="AF10" s="1182"/>
      <c r="AG10" s="1182"/>
      <c r="AH10" s="1182"/>
      <c r="AI10" s="1182"/>
      <c r="AJ10" s="1182"/>
      <c r="AK10" s="1490"/>
      <c r="AL10" s="1493" t="s">
        <v>235</v>
      </c>
      <c r="AM10" s="1494"/>
      <c r="AN10" s="1494"/>
      <c r="AO10" s="1494"/>
      <c r="AP10" s="1494"/>
      <c r="AQ10" s="1494"/>
      <c r="AR10" s="1495"/>
      <c r="AS10" s="1496" t="s">
        <v>236</v>
      </c>
      <c r="AT10" s="1497"/>
      <c r="AU10" s="1497"/>
      <c r="AV10" s="1497"/>
      <c r="AW10" s="1497"/>
      <c r="AX10" s="1497"/>
      <c r="AY10" s="1498"/>
      <c r="AZ10" s="1499" t="s">
        <v>237</v>
      </c>
      <c r="BA10" s="1500"/>
      <c r="BB10" s="1500"/>
      <c r="BC10" s="1500"/>
      <c r="BD10" s="1500"/>
      <c r="BE10" s="1500"/>
      <c r="BF10" s="1501"/>
      <c r="BG10" s="1502" t="s">
        <v>238</v>
      </c>
      <c r="BH10" s="1503"/>
      <c r="BI10" s="1503"/>
      <c r="BJ10" s="1503"/>
      <c r="BK10" s="1503"/>
      <c r="BL10" s="1503"/>
      <c r="BM10" s="1504"/>
      <c r="BN10" s="1479" t="s">
        <v>239</v>
      </c>
      <c r="BO10" s="1480"/>
      <c r="BP10" s="1480"/>
      <c r="BQ10" s="1480"/>
      <c r="BR10" s="1480"/>
      <c r="BS10" s="1480"/>
      <c r="BT10" s="1480"/>
      <c r="BU10" s="1476" t="s">
        <v>249</v>
      </c>
      <c r="BV10" s="1477"/>
      <c r="BW10" s="1478"/>
    </row>
    <row r="11" spans="1:112" s="244" customFormat="1" ht="31.5" customHeight="1">
      <c r="A11" s="1427"/>
      <c r="B11" s="1428"/>
      <c r="C11" s="1242" t="s">
        <v>278</v>
      </c>
      <c r="D11" s="1243"/>
      <c r="E11" s="1236" t="s">
        <v>279</v>
      </c>
      <c r="F11" s="1237"/>
      <c r="G11" s="95">
        <f>'Summary (7)'!E19</f>
        <v>0</v>
      </c>
      <c r="H11" s="264">
        <f>'Summary (7)'!F19</f>
        <v>0</v>
      </c>
      <c r="I11" s="122">
        <f>'Summary (7)'!G19</f>
        <v>0</v>
      </c>
      <c r="J11" s="1351" t="s">
        <v>278</v>
      </c>
      <c r="K11" s="1207"/>
      <c r="L11" s="1212" t="s">
        <v>279</v>
      </c>
      <c r="M11" s="1207"/>
      <c r="N11" s="96">
        <f>'Summary (7)'!H19</f>
        <v>0</v>
      </c>
      <c r="O11" s="265">
        <f>'Summary (7)'!I19</f>
        <v>0</v>
      </c>
      <c r="P11" s="129">
        <f>'Summary (7)'!J19</f>
        <v>0</v>
      </c>
      <c r="Q11" s="1224" t="s">
        <v>278</v>
      </c>
      <c r="R11" s="1225"/>
      <c r="S11" s="1230" t="s">
        <v>279</v>
      </c>
      <c r="T11" s="1225"/>
      <c r="U11" s="97">
        <f>'Summary (7)'!K19</f>
        <v>0</v>
      </c>
      <c r="V11" s="266">
        <f>'Summary (7)'!L19</f>
        <v>0</v>
      </c>
      <c r="W11" s="132">
        <f>'Summary (7)'!M19</f>
        <v>0</v>
      </c>
      <c r="X11" s="1215" t="s">
        <v>278</v>
      </c>
      <c r="Y11" s="1198"/>
      <c r="Z11" s="1197" t="s">
        <v>279</v>
      </c>
      <c r="AA11" s="1198"/>
      <c r="AB11" s="98">
        <f>'Summary (7)'!N19</f>
        <v>0</v>
      </c>
      <c r="AC11" s="267">
        <f>'Summary (7)'!O19</f>
        <v>0</v>
      </c>
      <c r="AD11" s="135">
        <f>'Summary (7)'!P19</f>
        <v>0</v>
      </c>
      <c r="AE11" s="1183" t="s">
        <v>278</v>
      </c>
      <c r="AF11" s="1184"/>
      <c r="AG11" s="1189" t="s">
        <v>279</v>
      </c>
      <c r="AH11" s="1184"/>
      <c r="AI11" s="749">
        <f>'Summary (7)'!Q19</f>
        <v>0</v>
      </c>
      <c r="AJ11" s="268">
        <f>'Summary (7)'!R19</f>
        <v>0</v>
      </c>
      <c r="AK11" s="138">
        <f>'Summary (7)'!S19</f>
        <v>0</v>
      </c>
      <c r="AL11" s="1434" t="s">
        <v>278</v>
      </c>
      <c r="AM11" s="1435"/>
      <c r="AN11" s="1449" t="s">
        <v>279</v>
      </c>
      <c r="AO11" s="1435"/>
      <c r="AP11" s="748">
        <f>'Summary (7)'!T19</f>
        <v>0</v>
      </c>
      <c r="AQ11" s="269">
        <f>'Summary (7)'!U19</f>
        <v>0</v>
      </c>
      <c r="AR11" s="141">
        <f>'Summary (7)'!V19</f>
        <v>0</v>
      </c>
      <c r="AS11" s="1452" t="s">
        <v>278</v>
      </c>
      <c r="AT11" s="1453"/>
      <c r="AU11" s="1458" t="s">
        <v>279</v>
      </c>
      <c r="AV11" s="1453"/>
      <c r="AW11" s="750">
        <f>'Summary (7)'!W19</f>
        <v>0</v>
      </c>
      <c r="AX11" s="270">
        <f>'Summary (7)'!X19</f>
        <v>0</v>
      </c>
      <c r="AY11" s="144">
        <f>'Summary (7)'!Y19</f>
        <v>0</v>
      </c>
      <c r="AZ11" s="1461" t="s">
        <v>278</v>
      </c>
      <c r="BA11" s="1462"/>
      <c r="BB11" s="1467" t="s">
        <v>279</v>
      </c>
      <c r="BC11" s="1462"/>
      <c r="BD11" s="744">
        <f>'Summary (7)'!Z19</f>
        <v>0</v>
      </c>
      <c r="BE11" s="271">
        <f>'Summary (7)'!AA19</f>
        <v>0</v>
      </c>
      <c r="BF11" s="147">
        <f>'Summary (7)'!AB19</f>
        <v>0</v>
      </c>
      <c r="BG11" s="1470" t="s">
        <v>278</v>
      </c>
      <c r="BH11" s="1471"/>
      <c r="BI11" s="1481" t="s">
        <v>279</v>
      </c>
      <c r="BJ11" s="1471"/>
      <c r="BK11" s="745">
        <f>'Summary (7)'!AC19</f>
        <v>0</v>
      </c>
      <c r="BL11" s="272">
        <f>'Summary (7)'!AD19</f>
        <v>0</v>
      </c>
      <c r="BM11" s="150">
        <f>'Summary (7)'!AE19</f>
        <v>0</v>
      </c>
      <c r="BN11" s="1440" t="s">
        <v>278</v>
      </c>
      <c r="BO11" s="1441"/>
      <c r="BP11" s="1446" t="s">
        <v>279</v>
      </c>
      <c r="BQ11" s="1441"/>
      <c r="BR11" s="107">
        <f>'Summary (7)'!AF19</f>
        <v>0</v>
      </c>
      <c r="BS11" s="273">
        <f>'Summary (7)'!AG19</f>
        <v>0</v>
      </c>
      <c r="BT11" s="555">
        <f>'Summary (7)'!AH19</f>
        <v>0</v>
      </c>
      <c r="BU11" s="534">
        <f>'Summary (7)'!AI19</f>
        <v>0</v>
      </c>
      <c r="BV11" s="558">
        <f>'Summary (7)'!AJ19</f>
        <v>0</v>
      </c>
      <c r="BW11" s="559">
        <f>'Summary (7)'!AK19</f>
        <v>0</v>
      </c>
    </row>
    <row r="12" spans="1:112" s="244" customFormat="1">
      <c r="A12" s="1427"/>
      <c r="B12" s="1428"/>
      <c r="C12" s="1244"/>
      <c r="D12" s="1245"/>
      <c r="E12" s="1238"/>
      <c r="F12" s="1239"/>
      <c r="G12" s="95">
        <f>'Summary (7)'!E20</f>
        <v>0</v>
      </c>
      <c r="H12" s="264">
        <f>'Summary (7)'!F20</f>
        <v>0</v>
      </c>
      <c r="I12" s="122">
        <f>'Summary (7)'!G20</f>
        <v>0</v>
      </c>
      <c r="J12" s="1352"/>
      <c r="K12" s="1209"/>
      <c r="L12" s="1213"/>
      <c r="M12" s="1209"/>
      <c r="N12" s="96">
        <f>'Summary (7)'!H20</f>
        <v>0</v>
      </c>
      <c r="O12" s="265">
        <f>'Summary (7)'!I20</f>
        <v>0</v>
      </c>
      <c r="P12" s="129">
        <f>'Summary (7)'!J20</f>
        <v>0</v>
      </c>
      <c r="Q12" s="1226"/>
      <c r="R12" s="1227"/>
      <c r="S12" s="1231"/>
      <c r="T12" s="1227"/>
      <c r="U12" s="97">
        <f>'Summary (7)'!K20</f>
        <v>0</v>
      </c>
      <c r="V12" s="266">
        <f>'Summary (7)'!L20</f>
        <v>0</v>
      </c>
      <c r="W12" s="132">
        <f>'Summary (7)'!M20</f>
        <v>0</v>
      </c>
      <c r="X12" s="1216"/>
      <c r="Y12" s="1200"/>
      <c r="Z12" s="1199"/>
      <c r="AA12" s="1200"/>
      <c r="AB12" s="98">
        <f>'Summary (7)'!N20</f>
        <v>0</v>
      </c>
      <c r="AC12" s="267">
        <f>'Summary (7)'!O20</f>
        <v>0</v>
      </c>
      <c r="AD12" s="135">
        <f>'Summary (7)'!P20</f>
        <v>0</v>
      </c>
      <c r="AE12" s="1185"/>
      <c r="AF12" s="1186"/>
      <c r="AG12" s="1190"/>
      <c r="AH12" s="1186"/>
      <c r="AI12" s="749">
        <f>'Summary (7)'!Q20</f>
        <v>0</v>
      </c>
      <c r="AJ12" s="268">
        <f>'Summary (7)'!R20</f>
        <v>0</v>
      </c>
      <c r="AK12" s="138">
        <f>'Summary (7)'!S20</f>
        <v>0</v>
      </c>
      <c r="AL12" s="1436"/>
      <c r="AM12" s="1437"/>
      <c r="AN12" s="1450"/>
      <c r="AO12" s="1437"/>
      <c r="AP12" s="748">
        <f>'Summary (7)'!T20</f>
        <v>0</v>
      </c>
      <c r="AQ12" s="269">
        <f>'Summary (7)'!U20</f>
        <v>0</v>
      </c>
      <c r="AR12" s="141">
        <f>'Summary (7)'!V20</f>
        <v>0</v>
      </c>
      <c r="AS12" s="1454"/>
      <c r="AT12" s="1455"/>
      <c r="AU12" s="1459"/>
      <c r="AV12" s="1455"/>
      <c r="AW12" s="750">
        <f>'Summary (7)'!W20</f>
        <v>0</v>
      </c>
      <c r="AX12" s="270">
        <f>'Summary (7)'!X20</f>
        <v>0</v>
      </c>
      <c r="AY12" s="144">
        <f>'Summary (7)'!Y20</f>
        <v>0</v>
      </c>
      <c r="AZ12" s="1463"/>
      <c r="BA12" s="1464"/>
      <c r="BB12" s="1468"/>
      <c r="BC12" s="1464"/>
      <c r="BD12" s="744">
        <f>'Summary (7)'!Z20</f>
        <v>0</v>
      </c>
      <c r="BE12" s="271">
        <f>'Summary (7)'!AA20</f>
        <v>0</v>
      </c>
      <c r="BF12" s="147">
        <f>'Summary (7)'!AB20</f>
        <v>0</v>
      </c>
      <c r="BG12" s="1472"/>
      <c r="BH12" s="1473"/>
      <c r="BI12" s="1482"/>
      <c r="BJ12" s="1473"/>
      <c r="BK12" s="745">
        <f>'Summary (7)'!AC20</f>
        <v>0</v>
      </c>
      <c r="BL12" s="272">
        <f>'Summary (7)'!AD20</f>
        <v>0</v>
      </c>
      <c r="BM12" s="150">
        <f>'Summary (7)'!AE20</f>
        <v>0</v>
      </c>
      <c r="BN12" s="1442"/>
      <c r="BO12" s="1443"/>
      <c r="BP12" s="1447"/>
      <c r="BQ12" s="1443"/>
      <c r="BR12" s="107">
        <f>'Summary (7)'!AF20</f>
        <v>0</v>
      </c>
      <c r="BS12" s="273">
        <f>'Summary (7)'!AG20</f>
        <v>0</v>
      </c>
      <c r="BT12" s="555">
        <f>'Summary (7)'!AH20</f>
        <v>0</v>
      </c>
      <c r="BU12" s="1484" t="e">
        <f>IF('Summary - ML &amp; PM'!#REF!="New Agreement","","Current")</f>
        <v>#REF!</v>
      </c>
      <c r="BV12" s="1486">
        <f>'Summary (7)'!AJ20</f>
        <v>0</v>
      </c>
      <c r="BW12" s="1488">
        <f>'Summary (6)'!AK20</f>
        <v>0</v>
      </c>
    </row>
    <row r="13" spans="1:112" s="245" customFormat="1" ht="15.75" customHeight="1">
      <c r="A13" s="1427"/>
      <c r="B13" s="1428"/>
      <c r="C13" s="1246"/>
      <c r="D13" s="1247"/>
      <c r="E13" s="1240"/>
      <c r="F13" s="1350"/>
      <c r="G13" s="99" t="e">
        <f>IF('Summary - ML &amp; PM'!#REF!="New Agreement","","Current")</f>
        <v>#REF!</v>
      </c>
      <c r="H13" s="264">
        <f>'Summary (7)'!F21</f>
        <v>0</v>
      </c>
      <c r="I13" s="123">
        <f>'Summary (7)'!G21</f>
        <v>0</v>
      </c>
      <c r="J13" s="1353"/>
      <c r="K13" s="1211"/>
      <c r="L13" s="1214"/>
      <c r="M13" s="1211"/>
      <c r="N13" s="100" t="e">
        <f>IF('Summary - ML &amp; PM'!#REF!="New Agreement","","Current")</f>
        <v>#REF!</v>
      </c>
      <c r="O13" s="265">
        <f>'Summary (7)'!I21</f>
        <v>0</v>
      </c>
      <c r="P13" s="130">
        <f>'Summary (7)'!J21</f>
        <v>0</v>
      </c>
      <c r="Q13" s="1228"/>
      <c r="R13" s="1229"/>
      <c r="S13" s="1232"/>
      <c r="T13" s="1229"/>
      <c r="U13" s="101" t="e">
        <f>IF('Summary - ML &amp; PM'!#REF!="New Agreement","","Current")</f>
        <v>#REF!</v>
      </c>
      <c r="V13" s="266">
        <f>'Summary (7)'!L21</f>
        <v>0</v>
      </c>
      <c r="W13" s="133">
        <f>'Summary (7)'!M21</f>
        <v>0</v>
      </c>
      <c r="X13" s="1217"/>
      <c r="Y13" s="1202"/>
      <c r="Z13" s="1201"/>
      <c r="AA13" s="1202"/>
      <c r="AB13" s="102" t="e">
        <f>IF('Summary - ML &amp; PM'!#REF!="New Agreement","","Current")</f>
        <v>#REF!</v>
      </c>
      <c r="AC13" s="274">
        <f>'Summary (7)'!O21</f>
        <v>0</v>
      </c>
      <c r="AD13" s="136">
        <f>'Summary (7)'!P21</f>
        <v>0</v>
      </c>
      <c r="AE13" s="1187"/>
      <c r="AF13" s="1188"/>
      <c r="AG13" s="1191"/>
      <c r="AH13" s="1188"/>
      <c r="AI13" s="103" t="e">
        <f>IF('Summary - ML &amp; PM'!#REF!="New Agreement","","Current")</f>
        <v>#REF!</v>
      </c>
      <c r="AJ13" s="275">
        <f>'Summary (7)'!R21</f>
        <v>0</v>
      </c>
      <c r="AK13" s="139">
        <f>'Summary (7)'!S21</f>
        <v>0</v>
      </c>
      <c r="AL13" s="1438"/>
      <c r="AM13" s="1439"/>
      <c r="AN13" s="1451"/>
      <c r="AO13" s="1439"/>
      <c r="AP13" s="108" t="e">
        <f>IF('Summary - ML &amp; PM'!#REF!="New Agreement","","Current")</f>
        <v>#REF!</v>
      </c>
      <c r="AQ13" s="276">
        <f>'Summary (7)'!U21</f>
        <v>0</v>
      </c>
      <c r="AR13" s="142">
        <f>'Summary (7)'!V21</f>
        <v>0</v>
      </c>
      <c r="AS13" s="1456"/>
      <c r="AT13" s="1457"/>
      <c r="AU13" s="1460"/>
      <c r="AV13" s="1457"/>
      <c r="AW13" s="109" t="e">
        <f>IF('Summary - ML &amp; PM'!#REF!="New Agreement","","Current")</f>
        <v>#REF!</v>
      </c>
      <c r="AX13" s="277">
        <f>'Summary (7)'!X21</f>
        <v>0</v>
      </c>
      <c r="AY13" s="145">
        <f>'Summary (7)'!Y21</f>
        <v>0</v>
      </c>
      <c r="AZ13" s="1465"/>
      <c r="BA13" s="1466"/>
      <c r="BB13" s="1469"/>
      <c r="BC13" s="1466"/>
      <c r="BD13" s="110" t="e">
        <f>IF('Summary - ML &amp; PM'!#REF!="New Agreement","","Current")</f>
        <v>#REF!</v>
      </c>
      <c r="BE13" s="278">
        <f>'Summary (7)'!AA21</f>
        <v>0</v>
      </c>
      <c r="BF13" s="148">
        <f>'Summary (7)'!AB21</f>
        <v>0</v>
      </c>
      <c r="BG13" s="1474"/>
      <c r="BH13" s="1475"/>
      <c r="BI13" s="1483"/>
      <c r="BJ13" s="1475"/>
      <c r="BK13" s="111" t="e">
        <f>IF('Summary - ML &amp; PM'!#REF!="New Agreement","","Current")</f>
        <v>#REF!</v>
      </c>
      <c r="BL13" s="279">
        <f>'Summary (7)'!AD21</f>
        <v>0</v>
      </c>
      <c r="BM13" s="151">
        <f>'Summary (7)'!AE21</f>
        <v>0</v>
      </c>
      <c r="BN13" s="1444"/>
      <c r="BO13" s="1445"/>
      <c r="BP13" s="1448"/>
      <c r="BQ13" s="1445"/>
      <c r="BR13" s="112" t="e">
        <f>IF('Summary - ML &amp; PM'!#REF!="New Agreement","","Current")</f>
        <v>#REF!</v>
      </c>
      <c r="BS13" s="280">
        <f>'Summary (7)'!AG21</f>
        <v>0</v>
      </c>
      <c r="BT13" s="556">
        <f>'Summary (7)'!AH21</f>
        <v>0</v>
      </c>
      <c r="BU13" s="1485"/>
      <c r="BV13" s="1487"/>
      <c r="BW13" s="1489"/>
    </row>
    <row r="14" spans="1:112" s="245" customFormat="1" ht="62">
      <c r="A14" s="1429" t="s">
        <v>277</v>
      </c>
      <c r="B14" s="1430"/>
      <c r="C14" s="124" t="s">
        <v>280</v>
      </c>
      <c r="D14" s="105" t="s">
        <v>281</v>
      </c>
      <c r="E14" s="105" t="s">
        <v>282</v>
      </c>
      <c r="F14" s="105" t="s">
        <v>283</v>
      </c>
      <c r="G14" s="95" t="s">
        <v>284</v>
      </c>
      <c r="H14" s="264" t="s">
        <v>285</v>
      </c>
      <c r="I14" s="122" t="s">
        <v>284</v>
      </c>
      <c r="J14" s="131" t="s">
        <v>280</v>
      </c>
      <c r="K14" s="96" t="s">
        <v>281</v>
      </c>
      <c r="L14" s="96" t="s">
        <v>282</v>
      </c>
      <c r="M14" s="96" t="s">
        <v>283</v>
      </c>
      <c r="N14" s="96" t="str">
        <f>G14</f>
        <v>Budgeted Salary</v>
      </c>
      <c r="O14" s="265" t="str">
        <f>H14</f>
        <v>Change</v>
      </c>
      <c r="P14" s="129" t="str">
        <f>I14</f>
        <v>Budgeted Salary</v>
      </c>
      <c r="Q14" s="134" t="s">
        <v>280</v>
      </c>
      <c r="R14" s="97" t="s">
        <v>281</v>
      </c>
      <c r="S14" s="97" t="s">
        <v>282</v>
      </c>
      <c r="T14" s="97" t="s">
        <v>283</v>
      </c>
      <c r="U14" s="97" t="str">
        <f>N14</f>
        <v>Budgeted Salary</v>
      </c>
      <c r="V14" s="266" t="str">
        <f>O14</f>
        <v>Change</v>
      </c>
      <c r="W14" s="132" t="str">
        <f>P14</f>
        <v>Budgeted Salary</v>
      </c>
      <c r="X14" s="137" t="s">
        <v>280</v>
      </c>
      <c r="Y14" s="106" t="s">
        <v>281</v>
      </c>
      <c r="Z14" s="106" t="s">
        <v>282</v>
      </c>
      <c r="AA14" s="106" t="s">
        <v>283</v>
      </c>
      <c r="AB14" s="102" t="str">
        <f>U14</f>
        <v>Budgeted Salary</v>
      </c>
      <c r="AC14" s="274" t="str">
        <f>V14</f>
        <v>Change</v>
      </c>
      <c r="AD14" s="136" t="str">
        <f>W14</f>
        <v>Budgeted Salary</v>
      </c>
      <c r="AE14" s="140" t="s">
        <v>280</v>
      </c>
      <c r="AF14" s="104" t="s">
        <v>281</v>
      </c>
      <c r="AG14" s="104" t="s">
        <v>282</v>
      </c>
      <c r="AH14" s="104" t="s">
        <v>283</v>
      </c>
      <c r="AI14" s="103" t="str">
        <f>AB14</f>
        <v>Budgeted Salary</v>
      </c>
      <c r="AJ14" s="275" t="str">
        <f>AC14</f>
        <v>Change</v>
      </c>
      <c r="AK14" s="139" t="str">
        <f>AD14</f>
        <v>Budgeted Salary</v>
      </c>
      <c r="AL14" s="143" t="s">
        <v>280</v>
      </c>
      <c r="AM14" s="113" t="s">
        <v>281</v>
      </c>
      <c r="AN14" s="113" t="s">
        <v>282</v>
      </c>
      <c r="AO14" s="113" t="s">
        <v>283</v>
      </c>
      <c r="AP14" s="108" t="str">
        <f>AI14</f>
        <v>Budgeted Salary</v>
      </c>
      <c r="AQ14" s="276" t="str">
        <f>AJ14</f>
        <v>Change</v>
      </c>
      <c r="AR14" s="142" t="str">
        <f>AK14</f>
        <v>Budgeted Salary</v>
      </c>
      <c r="AS14" s="146" t="s">
        <v>280</v>
      </c>
      <c r="AT14" s="114" t="s">
        <v>281</v>
      </c>
      <c r="AU14" s="114" t="s">
        <v>282</v>
      </c>
      <c r="AV14" s="114" t="s">
        <v>283</v>
      </c>
      <c r="AW14" s="109" t="str">
        <f>AP14</f>
        <v>Budgeted Salary</v>
      </c>
      <c r="AX14" s="277" t="str">
        <f>AQ14</f>
        <v>Change</v>
      </c>
      <c r="AY14" s="145" t="str">
        <f>AR14</f>
        <v>Budgeted Salary</v>
      </c>
      <c r="AZ14" s="149" t="s">
        <v>280</v>
      </c>
      <c r="BA14" s="115" t="s">
        <v>281</v>
      </c>
      <c r="BB14" s="115" t="s">
        <v>282</v>
      </c>
      <c r="BC14" s="115" t="s">
        <v>283</v>
      </c>
      <c r="BD14" s="110" t="str">
        <f>AW14</f>
        <v>Budgeted Salary</v>
      </c>
      <c r="BE14" s="278" t="str">
        <f>AX14</f>
        <v>Change</v>
      </c>
      <c r="BF14" s="148" t="str">
        <f>AY14</f>
        <v>Budgeted Salary</v>
      </c>
      <c r="BG14" s="152" t="s">
        <v>280</v>
      </c>
      <c r="BH14" s="116" t="s">
        <v>281</v>
      </c>
      <c r="BI14" s="116" t="s">
        <v>282</v>
      </c>
      <c r="BJ14" s="116" t="s">
        <v>283</v>
      </c>
      <c r="BK14" s="111" t="str">
        <f>BD14</f>
        <v>Budgeted Salary</v>
      </c>
      <c r="BL14" s="279" t="str">
        <f>BE14</f>
        <v>Change</v>
      </c>
      <c r="BM14" s="151" t="str">
        <f>BF14</f>
        <v>Budgeted Salary</v>
      </c>
      <c r="BN14" s="153" t="s">
        <v>280</v>
      </c>
      <c r="BO14" s="117" t="s">
        <v>281</v>
      </c>
      <c r="BP14" s="117" t="s">
        <v>282</v>
      </c>
      <c r="BQ14" s="117" t="s">
        <v>283</v>
      </c>
      <c r="BR14" s="112" t="str">
        <f>BK14</f>
        <v>Budgeted Salary</v>
      </c>
      <c r="BS14" s="280" t="str">
        <f>BL14</f>
        <v>Change</v>
      </c>
      <c r="BT14" s="556" t="str">
        <f>BM14</f>
        <v>Budgeted Salary</v>
      </c>
      <c r="BU14" s="557" t="str">
        <f>U14</f>
        <v>Budgeted Salary</v>
      </c>
      <c r="BV14" s="746" t="str">
        <f>V14</f>
        <v>Change</v>
      </c>
      <c r="BW14" s="560" t="str">
        <f>W14</f>
        <v>Budgeted Salary</v>
      </c>
      <c r="BX14" s="246"/>
      <c r="BY14" s="246"/>
      <c r="BZ14" s="246"/>
      <c r="CA14" s="246"/>
      <c r="CB14" s="246"/>
      <c r="CC14" s="246"/>
      <c r="CD14" s="246"/>
      <c r="CE14" s="246"/>
      <c r="CF14" s="246"/>
      <c r="CG14" s="246"/>
      <c r="CH14" s="246"/>
      <c r="CI14" s="246"/>
      <c r="CJ14" s="246"/>
      <c r="CK14" s="246"/>
      <c r="CL14" s="246"/>
      <c r="CM14" s="246"/>
      <c r="CN14" s="246"/>
      <c r="CO14" s="246"/>
      <c r="CP14" s="246"/>
      <c r="CQ14" s="246"/>
      <c r="CR14" s="246"/>
      <c r="CS14" s="246"/>
      <c r="CT14" s="246"/>
      <c r="CU14" s="246"/>
      <c r="CV14" s="246"/>
      <c r="CW14" s="246"/>
      <c r="CX14" s="246"/>
      <c r="CY14" s="246"/>
      <c r="CZ14" s="246"/>
      <c r="DA14" s="246"/>
      <c r="DB14" s="246"/>
      <c r="DC14" s="246"/>
      <c r="DD14" s="246"/>
      <c r="DE14" s="246"/>
      <c r="DF14" s="246"/>
      <c r="DG14" s="246"/>
      <c r="DH14" s="246"/>
    </row>
    <row r="15" spans="1:112" ht="19.5" customHeight="1">
      <c r="A15" s="1173"/>
      <c r="B15" s="1049"/>
      <c r="C15" s="247"/>
      <c r="D15" s="248"/>
      <c r="E15" s="249"/>
      <c r="F15" s="368">
        <f>E15*D15</f>
        <v>0</v>
      </c>
      <c r="G15" s="250"/>
      <c r="H15" s="369">
        <f>I15-G15</f>
        <v>0</v>
      </c>
      <c r="I15" s="370">
        <f>ROUND(IF(ISBLANK(C15),G15,C15*F15),0)</f>
        <v>0</v>
      </c>
      <c r="J15" s="247"/>
      <c r="K15" s="248"/>
      <c r="L15" s="249"/>
      <c r="M15" s="368">
        <f t="shared" ref="M15:M57" si="0">L15*K15</f>
        <v>0</v>
      </c>
      <c r="N15" s="250"/>
      <c r="O15" s="369">
        <f>P15-N15</f>
        <v>0</v>
      </c>
      <c r="P15" s="370">
        <f t="shared" ref="P15:P57" si="1">ROUND(IF(ISBLANK(J15),N15,J15*M15),0)</f>
        <v>0</v>
      </c>
      <c r="Q15" s="247"/>
      <c r="R15" s="248"/>
      <c r="S15" s="249"/>
      <c r="T15" s="368">
        <f>S15*R15</f>
        <v>0</v>
      </c>
      <c r="U15" s="250"/>
      <c r="V15" s="369">
        <f>W15-U15</f>
        <v>0</v>
      </c>
      <c r="W15" s="370">
        <f t="shared" ref="W15:W57" si="2">ROUND(IF(ISBLANK(Q15),U15,Q15*T15),0)</f>
        <v>0</v>
      </c>
      <c r="X15" s="247"/>
      <c r="Y15" s="248"/>
      <c r="Z15" s="249"/>
      <c r="AA15" s="368">
        <f>Z15*Y15</f>
        <v>0</v>
      </c>
      <c r="AB15" s="250"/>
      <c r="AC15" s="369">
        <f>AD15-AB15</f>
        <v>0</v>
      </c>
      <c r="AD15" s="370">
        <f t="shared" ref="AD15:AD57" si="3">ROUND(IF(ISBLANK(X15),AB15,X15*AA15),0)</f>
        <v>0</v>
      </c>
      <c r="AE15" s="247"/>
      <c r="AF15" s="248"/>
      <c r="AG15" s="249"/>
      <c r="AH15" s="368">
        <f>AG15*AF15</f>
        <v>0</v>
      </c>
      <c r="AI15" s="250"/>
      <c r="AJ15" s="369">
        <f>AK15-AI15</f>
        <v>0</v>
      </c>
      <c r="AK15" s="370">
        <f t="shared" ref="AK15:AK57" si="4">ROUND(IF(ISBLANK(AE15),AI15,AE15*AH15),0)</f>
        <v>0</v>
      </c>
      <c r="AL15" s="247"/>
      <c r="AM15" s="248"/>
      <c r="AN15" s="249"/>
      <c r="AO15" s="368">
        <f>AN15*AM15</f>
        <v>0</v>
      </c>
      <c r="AP15" s="250"/>
      <c r="AQ15" s="369">
        <f>AR15-AP15</f>
        <v>0</v>
      </c>
      <c r="AR15" s="370">
        <f t="shared" ref="AR15:AR57" si="5">ROUND(IF(ISBLANK(AL15),AP15,AL15*AO15),0)</f>
        <v>0</v>
      </c>
      <c r="AS15" s="247"/>
      <c r="AT15" s="248"/>
      <c r="AU15" s="249"/>
      <c r="AV15" s="368">
        <f t="shared" ref="AV15:AV57" si="6">AU15*AT15</f>
        <v>0</v>
      </c>
      <c r="AW15" s="250"/>
      <c r="AX15" s="369">
        <f>AY15-AW15</f>
        <v>0</v>
      </c>
      <c r="AY15" s="370">
        <f t="shared" ref="AY15:AY57" si="7">ROUND(IF(ISBLANK(AS15),AW15,AS15*AV15),0)</f>
        <v>0</v>
      </c>
      <c r="AZ15" s="247"/>
      <c r="BA15" s="248"/>
      <c r="BB15" s="249"/>
      <c r="BC15" s="368">
        <f t="shared" ref="BC15:BC57" si="8">BB15*BA15</f>
        <v>0</v>
      </c>
      <c r="BD15" s="250"/>
      <c r="BE15" s="369">
        <f>BF15-BD15</f>
        <v>0</v>
      </c>
      <c r="BF15" s="370">
        <f t="shared" ref="BF15:BF57" si="9">ROUND(IF(ISBLANK(AZ15),BD15,AZ15*BC15),0)</f>
        <v>0</v>
      </c>
      <c r="BG15" s="247"/>
      <c r="BH15" s="248"/>
      <c r="BI15" s="378"/>
      <c r="BJ15" s="368">
        <f t="shared" ref="BJ15:BJ57" si="10">BI15*BH15</f>
        <v>0</v>
      </c>
      <c r="BK15" s="250"/>
      <c r="BL15" s="369">
        <f>BM15-BK15</f>
        <v>0</v>
      </c>
      <c r="BM15" s="370">
        <f t="shared" ref="BM15:BM57" si="11">ROUND(IF(ISBLANK(BG15),BK15,BG15*BJ15),0)</f>
        <v>0</v>
      </c>
      <c r="BN15" s="247"/>
      <c r="BO15" s="248"/>
      <c r="BP15" s="249"/>
      <c r="BQ15" s="368">
        <f t="shared" ref="BQ15:BQ57" si="12">BP15*BO15</f>
        <v>0</v>
      </c>
      <c r="BR15" s="250"/>
      <c r="BS15" s="369">
        <f>BT15-BR15</f>
        <v>0</v>
      </c>
      <c r="BT15" s="561">
        <f t="shared" ref="BT15:BT57" si="13">ROUND(IF(ISBLANK(BN15),BR15,BN15*BQ15),0)</f>
        <v>0</v>
      </c>
      <c r="BU15" s="382">
        <f t="shared" ref="BU15:BW30" si="14">SUM(G15,N15,U15,AB15,AI15,AP15,AW15,BD15,BK15,BR15)</f>
        <v>0</v>
      </c>
      <c r="BV15" s="371">
        <f t="shared" si="14"/>
        <v>0</v>
      </c>
      <c r="BW15" s="370">
        <f t="shared" si="14"/>
        <v>0</v>
      </c>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row>
    <row r="16" spans="1:112" ht="19.5" customHeight="1">
      <c r="A16" s="1173"/>
      <c r="B16" s="1049"/>
      <c r="C16" s="247"/>
      <c r="D16" s="248"/>
      <c r="E16" s="249"/>
      <c r="F16" s="368">
        <f t="shared" ref="F16:F57" si="15">E16*D16</f>
        <v>0</v>
      </c>
      <c r="G16" s="250"/>
      <c r="H16" s="369">
        <f t="shared" ref="H16:H57" si="16">I16-G16</f>
        <v>0</v>
      </c>
      <c r="I16" s="370">
        <f t="shared" ref="I16:I57" si="17">ROUND(IF(ISBLANK(C16),G16,C16*F16),0)</f>
        <v>0</v>
      </c>
      <c r="J16" s="247"/>
      <c r="K16" s="248"/>
      <c r="L16" s="249"/>
      <c r="M16" s="368">
        <f t="shared" si="0"/>
        <v>0</v>
      </c>
      <c r="N16" s="250"/>
      <c r="O16" s="369">
        <f t="shared" ref="O16:O57" si="18">P16-N16</f>
        <v>0</v>
      </c>
      <c r="P16" s="370">
        <f t="shared" si="1"/>
        <v>0</v>
      </c>
      <c r="Q16" s="247"/>
      <c r="R16" s="248"/>
      <c r="S16" s="249"/>
      <c r="T16" s="368">
        <f t="shared" ref="T16:T57" si="19">S16*R16</f>
        <v>0</v>
      </c>
      <c r="U16" s="250"/>
      <c r="V16" s="369">
        <f t="shared" ref="V16:V57" si="20">W16-U16</f>
        <v>0</v>
      </c>
      <c r="W16" s="370">
        <f t="shared" si="2"/>
        <v>0</v>
      </c>
      <c r="X16" s="247"/>
      <c r="Y16" s="248"/>
      <c r="Z16" s="249"/>
      <c r="AA16" s="368">
        <f t="shared" ref="AA16:AA57" si="21">Z16*Y16</f>
        <v>0</v>
      </c>
      <c r="AB16" s="250"/>
      <c r="AC16" s="369">
        <f t="shared" ref="AC16:AC57" si="22">AD16-AB16</f>
        <v>0</v>
      </c>
      <c r="AD16" s="370">
        <f t="shared" si="3"/>
        <v>0</v>
      </c>
      <c r="AE16" s="247"/>
      <c r="AF16" s="248"/>
      <c r="AG16" s="249"/>
      <c r="AH16" s="368">
        <f t="shared" ref="AH16:AH57" si="23">AG16*AF16</f>
        <v>0</v>
      </c>
      <c r="AI16" s="250"/>
      <c r="AJ16" s="369">
        <f t="shared" ref="AJ16:AJ57" si="24">AK16-AI16</f>
        <v>0</v>
      </c>
      <c r="AK16" s="370">
        <f t="shared" si="4"/>
        <v>0</v>
      </c>
      <c r="AL16" s="247"/>
      <c r="AM16" s="248"/>
      <c r="AN16" s="249"/>
      <c r="AO16" s="368">
        <f t="shared" ref="AO16:AO57" si="25">AN16*AM16</f>
        <v>0</v>
      </c>
      <c r="AP16" s="250"/>
      <c r="AQ16" s="369">
        <f t="shared" ref="AQ16:AQ57" si="26">AR16-AP16</f>
        <v>0</v>
      </c>
      <c r="AR16" s="370">
        <f t="shared" si="5"/>
        <v>0</v>
      </c>
      <c r="AS16" s="247"/>
      <c r="AT16" s="248"/>
      <c r="AU16" s="249"/>
      <c r="AV16" s="368">
        <f t="shared" si="6"/>
        <v>0</v>
      </c>
      <c r="AW16" s="250"/>
      <c r="AX16" s="369">
        <f t="shared" ref="AX16:AX57" si="27">AY16-AW16</f>
        <v>0</v>
      </c>
      <c r="AY16" s="370">
        <f t="shared" si="7"/>
        <v>0</v>
      </c>
      <c r="AZ16" s="247"/>
      <c r="BA16" s="248"/>
      <c r="BB16" s="249"/>
      <c r="BC16" s="368">
        <f t="shared" si="8"/>
        <v>0</v>
      </c>
      <c r="BD16" s="250"/>
      <c r="BE16" s="369">
        <f t="shared" ref="BE16:BE57" si="28">BF16-BD16</f>
        <v>0</v>
      </c>
      <c r="BF16" s="370">
        <f t="shared" si="9"/>
        <v>0</v>
      </c>
      <c r="BG16" s="247"/>
      <c r="BH16" s="248"/>
      <c r="BI16" s="378"/>
      <c r="BJ16" s="368">
        <f t="shared" si="10"/>
        <v>0</v>
      </c>
      <c r="BK16" s="250"/>
      <c r="BL16" s="369">
        <f t="shared" ref="BL16:BL57" si="29">BM16-BK16</f>
        <v>0</v>
      </c>
      <c r="BM16" s="370">
        <f t="shared" si="11"/>
        <v>0</v>
      </c>
      <c r="BN16" s="247"/>
      <c r="BO16" s="248"/>
      <c r="BP16" s="249"/>
      <c r="BQ16" s="368">
        <f t="shared" si="12"/>
        <v>0</v>
      </c>
      <c r="BR16" s="250"/>
      <c r="BS16" s="369">
        <f t="shared" ref="BS16:BS57" si="30">BT16-BR16</f>
        <v>0</v>
      </c>
      <c r="BT16" s="561">
        <f t="shared" si="13"/>
        <v>0</v>
      </c>
      <c r="BU16" s="382">
        <f t="shared" si="14"/>
        <v>0</v>
      </c>
      <c r="BV16" s="371">
        <f t="shared" si="14"/>
        <v>0</v>
      </c>
      <c r="BW16" s="370">
        <f t="shared" si="14"/>
        <v>0</v>
      </c>
      <c r="BX16" s="251"/>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row>
    <row r="17" spans="1:112" ht="20.149999999999999" customHeight="1">
      <c r="A17" s="1173"/>
      <c r="B17" s="1049"/>
      <c r="C17" s="247"/>
      <c r="D17" s="341"/>
      <c r="E17" s="120"/>
      <c r="F17" s="368">
        <f t="shared" si="15"/>
        <v>0</v>
      </c>
      <c r="G17" s="250"/>
      <c r="H17" s="369">
        <f t="shared" si="16"/>
        <v>0</v>
      </c>
      <c r="I17" s="370">
        <f t="shared" si="17"/>
        <v>0</v>
      </c>
      <c r="J17" s="247"/>
      <c r="K17" s="248"/>
      <c r="L17" s="249"/>
      <c r="M17" s="368">
        <f t="shared" si="0"/>
        <v>0</v>
      </c>
      <c r="N17" s="250"/>
      <c r="O17" s="369">
        <f t="shared" si="18"/>
        <v>0</v>
      </c>
      <c r="P17" s="370">
        <f t="shared" si="1"/>
        <v>0</v>
      </c>
      <c r="Q17" s="247"/>
      <c r="R17" s="248"/>
      <c r="S17" s="249"/>
      <c r="T17" s="368">
        <f t="shared" si="19"/>
        <v>0</v>
      </c>
      <c r="U17" s="250"/>
      <c r="V17" s="369">
        <f t="shared" si="20"/>
        <v>0</v>
      </c>
      <c r="W17" s="370">
        <f t="shared" si="2"/>
        <v>0</v>
      </c>
      <c r="X17" s="247"/>
      <c r="Y17" s="248"/>
      <c r="Z17" s="249"/>
      <c r="AA17" s="368">
        <f t="shared" si="21"/>
        <v>0</v>
      </c>
      <c r="AB17" s="250"/>
      <c r="AC17" s="369">
        <f t="shared" si="22"/>
        <v>0</v>
      </c>
      <c r="AD17" s="370">
        <f t="shared" si="3"/>
        <v>0</v>
      </c>
      <c r="AE17" s="247"/>
      <c r="AF17" s="248"/>
      <c r="AG17" s="249"/>
      <c r="AH17" s="368">
        <f t="shared" si="23"/>
        <v>0</v>
      </c>
      <c r="AI17" s="250"/>
      <c r="AJ17" s="369">
        <f t="shared" si="24"/>
        <v>0</v>
      </c>
      <c r="AK17" s="370">
        <f t="shared" si="4"/>
        <v>0</v>
      </c>
      <c r="AL17" s="247"/>
      <c r="AM17" s="248"/>
      <c r="AN17" s="249"/>
      <c r="AO17" s="368">
        <f t="shared" si="25"/>
        <v>0</v>
      </c>
      <c r="AP17" s="250"/>
      <c r="AQ17" s="369">
        <f t="shared" si="26"/>
        <v>0</v>
      </c>
      <c r="AR17" s="370">
        <f t="shared" si="5"/>
        <v>0</v>
      </c>
      <c r="AS17" s="247"/>
      <c r="AT17" s="248"/>
      <c r="AU17" s="249"/>
      <c r="AV17" s="368">
        <f t="shared" si="6"/>
        <v>0</v>
      </c>
      <c r="AW17" s="250"/>
      <c r="AX17" s="369">
        <f t="shared" si="27"/>
        <v>0</v>
      </c>
      <c r="AY17" s="370">
        <f t="shared" si="7"/>
        <v>0</v>
      </c>
      <c r="AZ17" s="247"/>
      <c r="BA17" s="248"/>
      <c r="BB17" s="249"/>
      <c r="BC17" s="368">
        <f t="shared" si="8"/>
        <v>0</v>
      </c>
      <c r="BD17" s="250"/>
      <c r="BE17" s="369">
        <f t="shared" si="28"/>
        <v>0</v>
      </c>
      <c r="BF17" s="370">
        <f t="shared" si="9"/>
        <v>0</v>
      </c>
      <c r="BG17" s="247"/>
      <c r="BH17" s="248"/>
      <c r="BI17" s="378"/>
      <c r="BJ17" s="368">
        <f t="shared" si="10"/>
        <v>0</v>
      </c>
      <c r="BK17" s="250"/>
      <c r="BL17" s="369">
        <f t="shared" si="29"/>
        <v>0</v>
      </c>
      <c r="BM17" s="370">
        <f t="shared" si="11"/>
        <v>0</v>
      </c>
      <c r="BN17" s="247"/>
      <c r="BO17" s="248"/>
      <c r="BP17" s="249"/>
      <c r="BQ17" s="368">
        <f t="shared" si="12"/>
        <v>0</v>
      </c>
      <c r="BR17" s="250"/>
      <c r="BS17" s="369">
        <f t="shared" si="30"/>
        <v>0</v>
      </c>
      <c r="BT17" s="561">
        <f t="shared" si="13"/>
        <v>0</v>
      </c>
      <c r="BU17" s="382">
        <f t="shared" si="14"/>
        <v>0</v>
      </c>
      <c r="BV17" s="371">
        <f t="shared" si="14"/>
        <v>0</v>
      </c>
      <c r="BW17" s="370">
        <f t="shared" si="14"/>
        <v>0</v>
      </c>
      <c r="BX17" s="251"/>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row>
    <row r="18" spans="1:112" ht="20.149999999999999" customHeight="1">
      <c r="A18" s="1173"/>
      <c r="B18" s="1049"/>
      <c r="C18" s="247"/>
      <c r="D18" s="341"/>
      <c r="E18" s="249"/>
      <c r="F18" s="368">
        <f t="shared" si="15"/>
        <v>0</v>
      </c>
      <c r="G18" s="250"/>
      <c r="H18" s="369">
        <f t="shared" si="16"/>
        <v>0</v>
      </c>
      <c r="I18" s="370">
        <f t="shared" si="17"/>
        <v>0</v>
      </c>
      <c r="J18" s="247"/>
      <c r="K18" s="248"/>
      <c r="L18" s="249"/>
      <c r="M18" s="368">
        <f t="shared" si="0"/>
        <v>0</v>
      </c>
      <c r="N18" s="250"/>
      <c r="O18" s="369">
        <f t="shared" si="18"/>
        <v>0</v>
      </c>
      <c r="P18" s="370">
        <f t="shared" si="1"/>
        <v>0</v>
      </c>
      <c r="Q18" s="247"/>
      <c r="R18" s="248"/>
      <c r="S18" s="249"/>
      <c r="T18" s="368">
        <f t="shared" si="19"/>
        <v>0</v>
      </c>
      <c r="U18" s="250"/>
      <c r="V18" s="369">
        <f t="shared" si="20"/>
        <v>0</v>
      </c>
      <c r="W18" s="370">
        <f t="shared" si="2"/>
        <v>0</v>
      </c>
      <c r="X18" s="247"/>
      <c r="Y18" s="248"/>
      <c r="Z18" s="249"/>
      <c r="AA18" s="368">
        <f t="shared" si="21"/>
        <v>0</v>
      </c>
      <c r="AB18" s="250"/>
      <c r="AC18" s="369">
        <f t="shared" si="22"/>
        <v>0</v>
      </c>
      <c r="AD18" s="370">
        <f t="shared" si="3"/>
        <v>0</v>
      </c>
      <c r="AE18" s="247"/>
      <c r="AF18" s="248"/>
      <c r="AG18" s="249"/>
      <c r="AH18" s="368">
        <f t="shared" si="23"/>
        <v>0</v>
      </c>
      <c r="AI18" s="250"/>
      <c r="AJ18" s="369">
        <f t="shared" si="24"/>
        <v>0</v>
      </c>
      <c r="AK18" s="370">
        <f t="shared" si="4"/>
        <v>0</v>
      </c>
      <c r="AL18" s="247"/>
      <c r="AM18" s="248"/>
      <c r="AN18" s="249"/>
      <c r="AO18" s="368">
        <f t="shared" si="25"/>
        <v>0</v>
      </c>
      <c r="AP18" s="250"/>
      <c r="AQ18" s="369">
        <f t="shared" si="26"/>
        <v>0</v>
      </c>
      <c r="AR18" s="370">
        <f t="shared" si="5"/>
        <v>0</v>
      </c>
      <c r="AS18" s="247"/>
      <c r="AT18" s="248"/>
      <c r="AU18" s="249"/>
      <c r="AV18" s="368">
        <f t="shared" si="6"/>
        <v>0</v>
      </c>
      <c r="AW18" s="250"/>
      <c r="AX18" s="369">
        <f t="shared" si="27"/>
        <v>0</v>
      </c>
      <c r="AY18" s="370">
        <f t="shared" si="7"/>
        <v>0</v>
      </c>
      <c r="AZ18" s="247"/>
      <c r="BA18" s="248"/>
      <c r="BB18" s="249"/>
      <c r="BC18" s="368">
        <f t="shared" si="8"/>
        <v>0</v>
      </c>
      <c r="BD18" s="250"/>
      <c r="BE18" s="369">
        <f t="shared" si="28"/>
        <v>0</v>
      </c>
      <c r="BF18" s="370">
        <f t="shared" si="9"/>
        <v>0</v>
      </c>
      <c r="BG18" s="247"/>
      <c r="BH18" s="248"/>
      <c r="BI18" s="378"/>
      <c r="BJ18" s="368">
        <f t="shared" si="10"/>
        <v>0</v>
      </c>
      <c r="BK18" s="250"/>
      <c r="BL18" s="369">
        <f t="shared" si="29"/>
        <v>0</v>
      </c>
      <c r="BM18" s="370">
        <f t="shared" si="11"/>
        <v>0</v>
      </c>
      <c r="BN18" s="247"/>
      <c r="BO18" s="248"/>
      <c r="BP18" s="249"/>
      <c r="BQ18" s="368">
        <f t="shared" si="12"/>
        <v>0</v>
      </c>
      <c r="BR18" s="250"/>
      <c r="BS18" s="369">
        <f t="shared" si="30"/>
        <v>0</v>
      </c>
      <c r="BT18" s="561">
        <f t="shared" si="13"/>
        <v>0</v>
      </c>
      <c r="BU18" s="382">
        <f t="shared" si="14"/>
        <v>0</v>
      </c>
      <c r="BV18" s="371">
        <f t="shared" si="14"/>
        <v>0</v>
      </c>
      <c r="BW18" s="370">
        <f t="shared" si="14"/>
        <v>0</v>
      </c>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row>
    <row r="19" spans="1:112" ht="20.149999999999999" customHeight="1">
      <c r="A19" s="1173"/>
      <c r="B19" s="1049"/>
      <c r="C19" s="247"/>
      <c r="D19" s="341"/>
      <c r="E19" s="249"/>
      <c r="F19" s="368">
        <f t="shared" si="15"/>
        <v>0</v>
      </c>
      <c r="G19" s="342"/>
      <c r="H19" s="369">
        <f t="shared" si="16"/>
        <v>0</v>
      </c>
      <c r="I19" s="370">
        <f t="shared" si="17"/>
        <v>0</v>
      </c>
      <c r="J19" s="125"/>
      <c r="K19" s="248"/>
      <c r="L19" s="249"/>
      <c r="M19" s="368">
        <f t="shared" si="0"/>
        <v>0</v>
      </c>
      <c r="N19" s="250"/>
      <c r="O19" s="369">
        <f t="shared" si="18"/>
        <v>0</v>
      </c>
      <c r="P19" s="370">
        <f t="shared" si="1"/>
        <v>0</v>
      </c>
      <c r="Q19" s="247"/>
      <c r="R19" s="248"/>
      <c r="S19" s="120"/>
      <c r="T19" s="368">
        <f t="shared" si="19"/>
        <v>0</v>
      </c>
      <c r="U19" s="250"/>
      <c r="V19" s="369">
        <f t="shared" si="20"/>
        <v>0</v>
      </c>
      <c r="W19" s="370">
        <f t="shared" si="2"/>
        <v>0</v>
      </c>
      <c r="X19" s="247"/>
      <c r="Y19" s="341"/>
      <c r="Z19" s="249"/>
      <c r="AA19" s="368">
        <f t="shared" si="21"/>
        <v>0</v>
      </c>
      <c r="AB19" s="342"/>
      <c r="AC19" s="369">
        <f t="shared" si="22"/>
        <v>0</v>
      </c>
      <c r="AD19" s="370">
        <f t="shared" si="3"/>
        <v>0</v>
      </c>
      <c r="AE19" s="125"/>
      <c r="AF19" s="248"/>
      <c r="AG19" s="249"/>
      <c r="AH19" s="368">
        <f t="shared" si="23"/>
        <v>0</v>
      </c>
      <c r="AI19" s="250"/>
      <c r="AJ19" s="369">
        <f t="shared" si="24"/>
        <v>0</v>
      </c>
      <c r="AK19" s="370">
        <f t="shared" si="4"/>
        <v>0</v>
      </c>
      <c r="AL19" s="247"/>
      <c r="AM19" s="248"/>
      <c r="AN19" s="249"/>
      <c r="AO19" s="368">
        <f t="shared" si="25"/>
        <v>0</v>
      </c>
      <c r="AP19" s="250"/>
      <c r="AQ19" s="369">
        <f t="shared" si="26"/>
        <v>0</v>
      </c>
      <c r="AR19" s="370">
        <f t="shared" si="5"/>
        <v>0</v>
      </c>
      <c r="AS19" s="247"/>
      <c r="AT19" s="248"/>
      <c r="AU19" s="249"/>
      <c r="AV19" s="368">
        <f t="shared" si="6"/>
        <v>0</v>
      </c>
      <c r="AW19" s="250"/>
      <c r="AX19" s="369">
        <f t="shared" si="27"/>
        <v>0</v>
      </c>
      <c r="AY19" s="370">
        <f t="shared" si="7"/>
        <v>0</v>
      </c>
      <c r="AZ19" s="247"/>
      <c r="BA19" s="248"/>
      <c r="BB19" s="249"/>
      <c r="BC19" s="368">
        <f t="shared" si="8"/>
        <v>0</v>
      </c>
      <c r="BD19" s="250"/>
      <c r="BE19" s="369">
        <f t="shared" si="28"/>
        <v>0</v>
      </c>
      <c r="BF19" s="370">
        <f t="shared" si="9"/>
        <v>0</v>
      </c>
      <c r="BG19" s="247"/>
      <c r="BH19" s="248"/>
      <c r="BI19" s="378"/>
      <c r="BJ19" s="368">
        <f t="shared" si="10"/>
        <v>0</v>
      </c>
      <c r="BK19" s="250"/>
      <c r="BL19" s="369">
        <f t="shared" si="29"/>
        <v>0</v>
      </c>
      <c r="BM19" s="370">
        <f t="shared" si="11"/>
        <v>0</v>
      </c>
      <c r="BN19" s="247"/>
      <c r="BO19" s="248"/>
      <c r="BP19" s="249"/>
      <c r="BQ19" s="368">
        <f t="shared" si="12"/>
        <v>0</v>
      </c>
      <c r="BR19" s="250"/>
      <c r="BS19" s="369">
        <f t="shared" si="30"/>
        <v>0</v>
      </c>
      <c r="BT19" s="561">
        <f t="shared" si="13"/>
        <v>0</v>
      </c>
      <c r="BU19" s="382">
        <f t="shared" si="14"/>
        <v>0</v>
      </c>
      <c r="BV19" s="371">
        <f t="shared" si="14"/>
        <v>0</v>
      </c>
      <c r="BW19" s="370">
        <f t="shared" si="14"/>
        <v>0</v>
      </c>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row>
    <row r="20" spans="1:112" ht="20.149999999999999" customHeight="1">
      <c r="A20" s="1173"/>
      <c r="B20" s="1049"/>
      <c r="C20" s="247"/>
      <c r="D20" s="248"/>
      <c r="E20" s="249"/>
      <c r="F20" s="368">
        <f t="shared" si="15"/>
        <v>0</v>
      </c>
      <c r="G20" s="250"/>
      <c r="H20" s="369">
        <f t="shared" si="16"/>
        <v>0</v>
      </c>
      <c r="I20" s="370">
        <f t="shared" si="17"/>
        <v>0</v>
      </c>
      <c r="J20" s="247"/>
      <c r="K20" s="248"/>
      <c r="L20" s="249"/>
      <c r="M20" s="368">
        <f t="shared" si="0"/>
        <v>0</v>
      </c>
      <c r="N20" s="250"/>
      <c r="O20" s="369">
        <f t="shared" si="18"/>
        <v>0</v>
      </c>
      <c r="P20" s="370">
        <f t="shared" si="1"/>
        <v>0</v>
      </c>
      <c r="Q20" s="247"/>
      <c r="R20" s="248"/>
      <c r="S20" s="249"/>
      <c r="T20" s="368">
        <f t="shared" si="19"/>
        <v>0</v>
      </c>
      <c r="U20" s="250"/>
      <c r="V20" s="369">
        <f t="shared" si="20"/>
        <v>0</v>
      </c>
      <c r="W20" s="370">
        <f t="shared" si="2"/>
        <v>0</v>
      </c>
      <c r="X20" s="247"/>
      <c r="Y20" s="248"/>
      <c r="Z20" s="249"/>
      <c r="AA20" s="368">
        <f t="shared" si="21"/>
        <v>0</v>
      </c>
      <c r="AB20" s="250"/>
      <c r="AC20" s="369">
        <f t="shared" si="22"/>
        <v>0</v>
      </c>
      <c r="AD20" s="370">
        <f t="shared" si="3"/>
        <v>0</v>
      </c>
      <c r="AE20" s="247"/>
      <c r="AF20" s="248"/>
      <c r="AG20" s="249"/>
      <c r="AH20" s="368">
        <f t="shared" si="23"/>
        <v>0</v>
      </c>
      <c r="AI20" s="250"/>
      <c r="AJ20" s="369">
        <f t="shared" si="24"/>
        <v>0</v>
      </c>
      <c r="AK20" s="370">
        <f t="shared" si="4"/>
        <v>0</v>
      </c>
      <c r="AL20" s="247"/>
      <c r="AM20" s="248"/>
      <c r="AN20" s="249"/>
      <c r="AO20" s="368">
        <f t="shared" si="25"/>
        <v>0</v>
      </c>
      <c r="AP20" s="250"/>
      <c r="AQ20" s="369">
        <f t="shared" si="26"/>
        <v>0</v>
      </c>
      <c r="AR20" s="370">
        <f t="shared" si="5"/>
        <v>0</v>
      </c>
      <c r="AS20" s="247"/>
      <c r="AT20" s="248"/>
      <c r="AU20" s="249"/>
      <c r="AV20" s="368">
        <f t="shared" si="6"/>
        <v>0</v>
      </c>
      <c r="AW20" s="250"/>
      <c r="AX20" s="369">
        <f t="shared" si="27"/>
        <v>0</v>
      </c>
      <c r="AY20" s="370">
        <f t="shared" si="7"/>
        <v>0</v>
      </c>
      <c r="AZ20" s="247"/>
      <c r="BA20" s="248"/>
      <c r="BB20" s="249"/>
      <c r="BC20" s="368">
        <f t="shared" si="8"/>
        <v>0</v>
      </c>
      <c r="BD20" s="250"/>
      <c r="BE20" s="369">
        <f t="shared" si="28"/>
        <v>0</v>
      </c>
      <c r="BF20" s="370">
        <f t="shared" si="9"/>
        <v>0</v>
      </c>
      <c r="BG20" s="247"/>
      <c r="BH20" s="248"/>
      <c r="BI20" s="378"/>
      <c r="BJ20" s="368">
        <f t="shared" si="10"/>
        <v>0</v>
      </c>
      <c r="BK20" s="250"/>
      <c r="BL20" s="369">
        <f t="shared" si="29"/>
        <v>0</v>
      </c>
      <c r="BM20" s="370">
        <f t="shared" si="11"/>
        <v>0</v>
      </c>
      <c r="BN20" s="247"/>
      <c r="BO20" s="248"/>
      <c r="BP20" s="249"/>
      <c r="BQ20" s="368">
        <f t="shared" si="12"/>
        <v>0</v>
      </c>
      <c r="BR20" s="250"/>
      <c r="BS20" s="369">
        <f t="shared" si="30"/>
        <v>0</v>
      </c>
      <c r="BT20" s="561">
        <f t="shared" si="13"/>
        <v>0</v>
      </c>
      <c r="BU20" s="382">
        <f t="shared" si="14"/>
        <v>0</v>
      </c>
      <c r="BV20" s="371">
        <f t="shared" si="14"/>
        <v>0</v>
      </c>
      <c r="BW20" s="370">
        <f t="shared" si="14"/>
        <v>0</v>
      </c>
      <c r="BX20" s="252"/>
      <c r="BY20" s="252"/>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row>
    <row r="21" spans="1:112" ht="20.149999999999999" customHeight="1">
      <c r="A21" s="1173"/>
      <c r="B21" s="1049"/>
      <c r="C21" s="247"/>
      <c r="D21" s="248"/>
      <c r="E21" s="249"/>
      <c r="F21" s="368">
        <f t="shared" si="15"/>
        <v>0</v>
      </c>
      <c r="G21" s="342"/>
      <c r="H21" s="369">
        <f t="shared" si="16"/>
        <v>0</v>
      </c>
      <c r="I21" s="370">
        <f t="shared" si="17"/>
        <v>0</v>
      </c>
      <c r="J21" s="125"/>
      <c r="K21" s="341"/>
      <c r="L21" s="120"/>
      <c r="M21" s="368">
        <f t="shared" si="0"/>
        <v>0</v>
      </c>
      <c r="N21" s="342"/>
      <c r="O21" s="369">
        <f t="shared" si="18"/>
        <v>0</v>
      </c>
      <c r="P21" s="370">
        <f t="shared" si="1"/>
        <v>0</v>
      </c>
      <c r="Q21" s="125"/>
      <c r="R21" s="341"/>
      <c r="S21" s="120"/>
      <c r="T21" s="368">
        <f t="shared" si="19"/>
        <v>0</v>
      </c>
      <c r="U21" s="342"/>
      <c r="V21" s="369">
        <f t="shared" si="20"/>
        <v>0</v>
      </c>
      <c r="W21" s="370">
        <f t="shared" si="2"/>
        <v>0</v>
      </c>
      <c r="X21" s="125"/>
      <c r="Y21" s="341"/>
      <c r="Z21" s="120"/>
      <c r="AA21" s="368">
        <f t="shared" si="21"/>
        <v>0</v>
      </c>
      <c r="AB21" s="342"/>
      <c r="AC21" s="369">
        <f t="shared" si="22"/>
        <v>0</v>
      </c>
      <c r="AD21" s="370">
        <f t="shared" si="3"/>
        <v>0</v>
      </c>
      <c r="AE21" s="125"/>
      <c r="AF21" s="341"/>
      <c r="AG21" s="120"/>
      <c r="AH21" s="368">
        <f t="shared" si="23"/>
        <v>0</v>
      </c>
      <c r="AI21" s="342"/>
      <c r="AJ21" s="369">
        <f t="shared" si="24"/>
        <v>0</v>
      </c>
      <c r="AK21" s="370">
        <f t="shared" si="4"/>
        <v>0</v>
      </c>
      <c r="AL21" s="125"/>
      <c r="AM21" s="248"/>
      <c r="AN21" s="249"/>
      <c r="AO21" s="368">
        <f t="shared" si="25"/>
        <v>0</v>
      </c>
      <c r="AP21" s="250"/>
      <c r="AQ21" s="369">
        <f t="shared" si="26"/>
        <v>0</v>
      </c>
      <c r="AR21" s="370">
        <f t="shared" si="5"/>
        <v>0</v>
      </c>
      <c r="AS21" s="247"/>
      <c r="AT21" s="248"/>
      <c r="AU21" s="249"/>
      <c r="AV21" s="368">
        <f t="shared" si="6"/>
        <v>0</v>
      </c>
      <c r="AW21" s="250"/>
      <c r="AX21" s="369">
        <f t="shared" si="27"/>
        <v>0</v>
      </c>
      <c r="AY21" s="370">
        <f t="shared" si="7"/>
        <v>0</v>
      </c>
      <c r="AZ21" s="247"/>
      <c r="BA21" s="248"/>
      <c r="BB21" s="249"/>
      <c r="BC21" s="368">
        <f t="shared" si="8"/>
        <v>0</v>
      </c>
      <c r="BD21" s="250"/>
      <c r="BE21" s="369">
        <f t="shared" si="28"/>
        <v>0</v>
      </c>
      <c r="BF21" s="370">
        <f t="shared" si="9"/>
        <v>0</v>
      </c>
      <c r="BG21" s="247"/>
      <c r="BH21" s="248"/>
      <c r="BI21" s="378"/>
      <c r="BJ21" s="368">
        <f t="shared" si="10"/>
        <v>0</v>
      </c>
      <c r="BK21" s="250"/>
      <c r="BL21" s="369">
        <f t="shared" si="29"/>
        <v>0</v>
      </c>
      <c r="BM21" s="370">
        <f t="shared" si="11"/>
        <v>0</v>
      </c>
      <c r="BN21" s="247"/>
      <c r="BO21" s="248"/>
      <c r="BP21" s="249"/>
      <c r="BQ21" s="368">
        <f t="shared" si="12"/>
        <v>0</v>
      </c>
      <c r="BR21" s="250"/>
      <c r="BS21" s="369">
        <f t="shared" si="30"/>
        <v>0</v>
      </c>
      <c r="BT21" s="561">
        <f t="shared" si="13"/>
        <v>0</v>
      </c>
      <c r="BU21" s="382">
        <f t="shared" si="14"/>
        <v>0</v>
      </c>
      <c r="BV21" s="371">
        <f t="shared" si="14"/>
        <v>0</v>
      </c>
      <c r="BW21" s="370">
        <f t="shared" si="14"/>
        <v>0</v>
      </c>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row>
    <row r="22" spans="1:112" ht="20.149999999999999" customHeight="1">
      <c r="A22" s="1173"/>
      <c r="B22" s="1049"/>
      <c r="C22" s="247"/>
      <c r="D22" s="248"/>
      <c r="E22" s="249"/>
      <c r="F22" s="368">
        <f t="shared" si="15"/>
        <v>0</v>
      </c>
      <c r="G22" s="342"/>
      <c r="H22" s="369">
        <f t="shared" si="16"/>
        <v>0</v>
      </c>
      <c r="I22" s="370">
        <f t="shared" si="17"/>
        <v>0</v>
      </c>
      <c r="J22" s="125"/>
      <c r="K22" s="341"/>
      <c r="L22" s="120"/>
      <c r="M22" s="368">
        <f t="shared" si="0"/>
        <v>0</v>
      </c>
      <c r="N22" s="342"/>
      <c r="O22" s="369">
        <f t="shared" si="18"/>
        <v>0</v>
      </c>
      <c r="P22" s="370">
        <f t="shared" si="1"/>
        <v>0</v>
      </c>
      <c r="Q22" s="125"/>
      <c r="R22" s="341"/>
      <c r="S22" s="120"/>
      <c r="T22" s="368">
        <f t="shared" si="19"/>
        <v>0</v>
      </c>
      <c r="U22" s="342"/>
      <c r="V22" s="369">
        <f t="shared" si="20"/>
        <v>0</v>
      </c>
      <c r="W22" s="370">
        <f t="shared" si="2"/>
        <v>0</v>
      </c>
      <c r="X22" s="125"/>
      <c r="Y22" s="341"/>
      <c r="Z22" s="120"/>
      <c r="AA22" s="368">
        <f t="shared" si="21"/>
        <v>0</v>
      </c>
      <c r="AB22" s="342"/>
      <c r="AC22" s="369">
        <f t="shared" si="22"/>
        <v>0</v>
      </c>
      <c r="AD22" s="370">
        <f t="shared" si="3"/>
        <v>0</v>
      </c>
      <c r="AE22" s="125"/>
      <c r="AF22" s="341"/>
      <c r="AG22" s="120"/>
      <c r="AH22" s="368">
        <f t="shared" si="23"/>
        <v>0</v>
      </c>
      <c r="AI22" s="342"/>
      <c r="AJ22" s="369">
        <f t="shared" si="24"/>
        <v>0</v>
      </c>
      <c r="AK22" s="370">
        <f t="shared" si="4"/>
        <v>0</v>
      </c>
      <c r="AL22" s="125"/>
      <c r="AM22" s="248"/>
      <c r="AN22" s="249"/>
      <c r="AO22" s="368">
        <f t="shared" si="25"/>
        <v>0</v>
      </c>
      <c r="AP22" s="250"/>
      <c r="AQ22" s="369">
        <f t="shared" si="26"/>
        <v>0</v>
      </c>
      <c r="AR22" s="370">
        <f t="shared" si="5"/>
        <v>0</v>
      </c>
      <c r="AS22" s="247"/>
      <c r="AT22" s="248"/>
      <c r="AU22" s="249"/>
      <c r="AV22" s="368">
        <f t="shared" si="6"/>
        <v>0</v>
      </c>
      <c r="AW22" s="250"/>
      <c r="AX22" s="369">
        <f t="shared" si="27"/>
        <v>0</v>
      </c>
      <c r="AY22" s="370">
        <f t="shared" si="7"/>
        <v>0</v>
      </c>
      <c r="AZ22" s="247"/>
      <c r="BA22" s="248"/>
      <c r="BB22" s="249"/>
      <c r="BC22" s="368">
        <f t="shared" si="8"/>
        <v>0</v>
      </c>
      <c r="BD22" s="250"/>
      <c r="BE22" s="369">
        <f t="shared" si="28"/>
        <v>0</v>
      </c>
      <c r="BF22" s="370">
        <f t="shared" si="9"/>
        <v>0</v>
      </c>
      <c r="BG22" s="247"/>
      <c r="BH22" s="248"/>
      <c r="BI22" s="378"/>
      <c r="BJ22" s="368">
        <f t="shared" si="10"/>
        <v>0</v>
      </c>
      <c r="BK22" s="250"/>
      <c r="BL22" s="369">
        <f t="shared" si="29"/>
        <v>0</v>
      </c>
      <c r="BM22" s="370">
        <f t="shared" si="11"/>
        <v>0</v>
      </c>
      <c r="BN22" s="247"/>
      <c r="BO22" s="248"/>
      <c r="BP22" s="249"/>
      <c r="BQ22" s="368">
        <f t="shared" si="12"/>
        <v>0</v>
      </c>
      <c r="BR22" s="250"/>
      <c r="BS22" s="369">
        <f t="shared" si="30"/>
        <v>0</v>
      </c>
      <c r="BT22" s="561">
        <f t="shared" si="13"/>
        <v>0</v>
      </c>
      <c r="BU22" s="382">
        <f t="shared" si="14"/>
        <v>0</v>
      </c>
      <c r="BV22" s="371">
        <f t="shared" si="14"/>
        <v>0</v>
      </c>
      <c r="BW22" s="370">
        <f t="shared" si="14"/>
        <v>0</v>
      </c>
      <c r="BX22" s="251"/>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row>
    <row r="23" spans="1:112" ht="20.149999999999999" customHeight="1">
      <c r="A23" s="1173"/>
      <c r="B23" s="1049"/>
      <c r="C23" s="247"/>
      <c r="D23" s="248"/>
      <c r="E23" s="249"/>
      <c r="F23" s="368">
        <f t="shared" si="15"/>
        <v>0</v>
      </c>
      <c r="G23" s="342"/>
      <c r="H23" s="369">
        <f t="shared" si="16"/>
        <v>0</v>
      </c>
      <c r="I23" s="370">
        <f t="shared" si="17"/>
        <v>0</v>
      </c>
      <c r="J23" s="125"/>
      <c r="K23" s="341"/>
      <c r="L23" s="120"/>
      <c r="M23" s="368">
        <f t="shared" si="0"/>
        <v>0</v>
      </c>
      <c r="N23" s="342"/>
      <c r="O23" s="369">
        <f t="shared" si="18"/>
        <v>0</v>
      </c>
      <c r="P23" s="370">
        <f t="shared" si="1"/>
        <v>0</v>
      </c>
      <c r="Q23" s="125"/>
      <c r="R23" s="341"/>
      <c r="S23" s="120"/>
      <c r="T23" s="368">
        <f t="shared" si="19"/>
        <v>0</v>
      </c>
      <c r="U23" s="342"/>
      <c r="V23" s="369">
        <f t="shared" si="20"/>
        <v>0</v>
      </c>
      <c r="W23" s="370">
        <f t="shared" si="2"/>
        <v>0</v>
      </c>
      <c r="X23" s="125"/>
      <c r="Y23" s="341"/>
      <c r="Z23" s="120"/>
      <c r="AA23" s="368">
        <f t="shared" si="21"/>
        <v>0</v>
      </c>
      <c r="AB23" s="342"/>
      <c r="AC23" s="369">
        <f t="shared" si="22"/>
        <v>0</v>
      </c>
      <c r="AD23" s="370">
        <f t="shared" si="3"/>
        <v>0</v>
      </c>
      <c r="AE23" s="125"/>
      <c r="AF23" s="341"/>
      <c r="AG23" s="120"/>
      <c r="AH23" s="368">
        <f t="shared" si="23"/>
        <v>0</v>
      </c>
      <c r="AI23" s="342"/>
      <c r="AJ23" s="369">
        <f t="shared" si="24"/>
        <v>0</v>
      </c>
      <c r="AK23" s="370">
        <f t="shared" si="4"/>
        <v>0</v>
      </c>
      <c r="AL23" s="125"/>
      <c r="AM23" s="248"/>
      <c r="AN23" s="249"/>
      <c r="AO23" s="368">
        <f t="shared" si="25"/>
        <v>0</v>
      </c>
      <c r="AP23" s="250"/>
      <c r="AQ23" s="369">
        <f t="shared" si="26"/>
        <v>0</v>
      </c>
      <c r="AR23" s="370">
        <f t="shared" si="5"/>
        <v>0</v>
      </c>
      <c r="AS23" s="247"/>
      <c r="AT23" s="248"/>
      <c r="AU23" s="249"/>
      <c r="AV23" s="368">
        <f t="shared" si="6"/>
        <v>0</v>
      </c>
      <c r="AW23" s="250"/>
      <c r="AX23" s="369">
        <f t="shared" si="27"/>
        <v>0</v>
      </c>
      <c r="AY23" s="370">
        <f t="shared" si="7"/>
        <v>0</v>
      </c>
      <c r="AZ23" s="247"/>
      <c r="BA23" s="248"/>
      <c r="BB23" s="249"/>
      <c r="BC23" s="368">
        <f t="shared" si="8"/>
        <v>0</v>
      </c>
      <c r="BD23" s="250"/>
      <c r="BE23" s="369">
        <f t="shared" si="28"/>
        <v>0</v>
      </c>
      <c r="BF23" s="370">
        <f t="shared" si="9"/>
        <v>0</v>
      </c>
      <c r="BG23" s="247"/>
      <c r="BH23" s="248"/>
      <c r="BI23" s="378"/>
      <c r="BJ23" s="368">
        <f t="shared" si="10"/>
        <v>0</v>
      </c>
      <c r="BK23" s="250"/>
      <c r="BL23" s="369">
        <f t="shared" si="29"/>
        <v>0</v>
      </c>
      <c r="BM23" s="370">
        <f t="shared" si="11"/>
        <v>0</v>
      </c>
      <c r="BN23" s="247"/>
      <c r="BO23" s="248"/>
      <c r="BP23" s="249"/>
      <c r="BQ23" s="368">
        <f t="shared" si="12"/>
        <v>0</v>
      </c>
      <c r="BR23" s="250"/>
      <c r="BS23" s="369">
        <f t="shared" si="30"/>
        <v>0</v>
      </c>
      <c r="BT23" s="561">
        <f t="shared" si="13"/>
        <v>0</v>
      </c>
      <c r="BU23" s="382">
        <f t="shared" si="14"/>
        <v>0</v>
      </c>
      <c r="BV23" s="371">
        <f t="shared" si="14"/>
        <v>0</v>
      </c>
      <c r="BW23" s="370">
        <f t="shared" si="14"/>
        <v>0</v>
      </c>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row>
    <row r="24" spans="1:112" ht="20.149999999999999" customHeight="1">
      <c r="A24" s="1173"/>
      <c r="B24" s="1049"/>
      <c r="C24" s="247"/>
      <c r="D24" s="248"/>
      <c r="E24" s="249"/>
      <c r="F24" s="368">
        <f t="shared" si="15"/>
        <v>0</v>
      </c>
      <c r="G24" s="250"/>
      <c r="H24" s="369">
        <f t="shared" si="16"/>
        <v>0</v>
      </c>
      <c r="I24" s="370">
        <f t="shared" si="17"/>
        <v>0</v>
      </c>
      <c r="J24" s="247"/>
      <c r="K24" s="248"/>
      <c r="L24" s="249"/>
      <c r="M24" s="368">
        <f t="shared" si="0"/>
        <v>0</v>
      </c>
      <c r="N24" s="250"/>
      <c r="O24" s="369">
        <f t="shared" si="18"/>
        <v>0</v>
      </c>
      <c r="P24" s="370">
        <f t="shared" si="1"/>
        <v>0</v>
      </c>
      <c r="Q24" s="247"/>
      <c r="R24" s="248"/>
      <c r="S24" s="249"/>
      <c r="T24" s="368">
        <f t="shared" si="19"/>
        <v>0</v>
      </c>
      <c r="U24" s="250"/>
      <c r="V24" s="369">
        <f t="shared" si="20"/>
        <v>0</v>
      </c>
      <c r="W24" s="370">
        <f t="shared" si="2"/>
        <v>0</v>
      </c>
      <c r="X24" s="247"/>
      <c r="Y24" s="248"/>
      <c r="Z24" s="249"/>
      <c r="AA24" s="368">
        <f t="shared" si="21"/>
        <v>0</v>
      </c>
      <c r="AB24" s="250"/>
      <c r="AC24" s="369">
        <f t="shared" si="22"/>
        <v>0</v>
      </c>
      <c r="AD24" s="370">
        <f t="shared" si="3"/>
        <v>0</v>
      </c>
      <c r="AE24" s="247"/>
      <c r="AF24" s="248"/>
      <c r="AG24" s="249"/>
      <c r="AH24" s="368">
        <f t="shared" si="23"/>
        <v>0</v>
      </c>
      <c r="AI24" s="250"/>
      <c r="AJ24" s="369">
        <f t="shared" si="24"/>
        <v>0</v>
      </c>
      <c r="AK24" s="370">
        <f t="shared" si="4"/>
        <v>0</v>
      </c>
      <c r="AL24" s="247"/>
      <c r="AM24" s="248"/>
      <c r="AN24" s="249"/>
      <c r="AO24" s="368">
        <f t="shared" si="25"/>
        <v>0</v>
      </c>
      <c r="AP24" s="250"/>
      <c r="AQ24" s="369">
        <f t="shared" si="26"/>
        <v>0</v>
      </c>
      <c r="AR24" s="370">
        <f t="shared" si="5"/>
        <v>0</v>
      </c>
      <c r="AS24" s="247"/>
      <c r="AT24" s="248"/>
      <c r="AU24" s="249"/>
      <c r="AV24" s="368">
        <f t="shared" si="6"/>
        <v>0</v>
      </c>
      <c r="AW24" s="250"/>
      <c r="AX24" s="369">
        <f t="shared" si="27"/>
        <v>0</v>
      </c>
      <c r="AY24" s="370">
        <f t="shared" si="7"/>
        <v>0</v>
      </c>
      <c r="AZ24" s="247"/>
      <c r="BA24" s="248"/>
      <c r="BB24" s="249"/>
      <c r="BC24" s="368">
        <f t="shared" si="8"/>
        <v>0</v>
      </c>
      <c r="BD24" s="250"/>
      <c r="BE24" s="369">
        <f t="shared" si="28"/>
        <v>0</v>
      </c>
      <c r="BF24" s="370">
        <f t="shared" si="9"/>
        <v>0</v>
      </c>
      <c r="BG24" s="247"/>
      <c r="BH24" s="248"/>
      <c r="BI24" s="378"/>
      <c r="BJ24" s="368">
        <f t="shared" si="10"/>
        <v>0</v>
      </c>
      <c r="BK24" s="250"/>
      <c r="BL24" s="369">
        <f t="shared" si="29"/>
        <v>0</v>
      </c>
      <c r="BM24" s="370">
        <f t="shared" si="11"/>
        <v>0</v>
      </c>
      <c r="BN24" s="247"/>
      <c r="BO24" s="248"/>
      <c r="BP24" s="249"/>
      <c r="BQ24" s="368">
        <f t="shared" si="12"/>
        <v>0</v>
      </c>
      <c r="BR24" s="250"/>
      <c r="BS24" s="369">
        <f t="shared" si="30"/>
        <v>0</v>
      </c>
      <c r="BT24" s="561">
        <f t="shared" si="13"/>
        <v>0</v>
      </c>
      <c r="BU24" s="382">
        <f t="shared" si="14"/>
        <v>0</v>
      </c>
      <c r="BV24" s="371">
        <f t="shared" si="14"/>
        <v>0</v>
      </c>
      <c r="BW24" s="370">
        <f t="shared" si="14"/>
        <v>0</v>
      </c>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row>
    <row r="25" spans="1:112" ht="20.149999999999999" customHeight="1">
      <c r="A25" s="1173"/>
      <c r="B25" s="1049"/>
      <c r="C25" s="247"/>
      <c r="D25" s="248"/>
      <c r="E25" s="249"/>
      <c r="F25" s="368">
        <f t="shared" si="15"/>
        <v>0</v>
      </c>
      <c r="G25" s="342"/>
      <c r="H25" s="369">
        <f t="shared" si="16"/>
        <v>0</v>
      </c>
      <c r="I25" s="370">
        <f t="shared" si="17"/>
        <v>0</v>
      </c>
      <c r="J25" s="125"/>
      <c r="K25" s="341"/>
      <c r="L25" s="120"/>
      <c r="M25" s="368">
        <f t="shared" si="0"/>
        <v>0</v>
      </c>
      <c r="N25" s="342"/>
      <c r="O25" s="369">
        <f t="shared" si="18"/>
        <v>0</v>
      </c>
      <c r="P25" s="370">
        <f t="shared" si="1"/>
        <v>0</v>
      </c>
      <c r="Q25" s="125"/>
      <c r="R25" s="341"/>
      <c r="S25" s="120"/>
      <c r="T25" s="368">
        <f t="shared" si="19"/>
        <v>0</v>
      </c>
      <c r="U25" s="342"/>
      <c r="V25" s="369">
        <f t="shared" si="20"/>
        <v>0</v>
      </c>
      <c r="W25" s="370">
        <f t="shared" si="2"/>
        <v>0</v>
      </c>
      <c r="X25" s="125"/>
      <c r="Y25" s="341"/>
      <c r="Z25" s="120"/>
      <c r="AA25" s="368">
        <f t="shared" si="21"/>
        <v>0</v>
      </c>
      <c r="AB25" s="342"/>
      <c r="AC25" s="369">
        <f t="shared" si="22"/>
        <v>0</v>
      </c>
      <c r="AD25" s="370">
        <f t="shared" si="3"/>
        <v>0</v>
      </c>
      <c r="AE25" s="125"/>
      <c r="AF25" s="341"/>
      <c r="AG25" s="120"/>
      <c r="AH25" s="368">
        <f t="shared" si="23"/>
        <v>0</v>
      </c>
      <c r="AI25" s="342"/>
      <c r="AJ25" s="369">
        <f t="shared" si="24"/>
        <v>0</v>
      </c>
      <c r="AK25" s="370">
        <f t="shared" si="4"/>
        <v>0</v>
      </c>
      <c r="AL25" s="125"/>
      <c r="AM25" s="248"/>
      <c r="AN25" s="249"/>
      <c r="AO25" s="368">
        <f t="shared" si="25"/>
        <v>0</v>
      </c>
      <c r="AP25" s="250"/>
      <c r="AQ25" s="369">
        <f t="shared" si="26"/>
        <v>0</v>
      </c>
      <c r="AR25" s="370">
        <f t="shared" si="5"/>
        <v>0</v>
      </c>
      <c r="AS25" s="247"/>
      <c r="AT25" s="248"/>
      <c r="AU25" s="249"/>
      <c r="AV25" s="368">
        <f t="shared" si="6"/>
        <v>0</v>
      </c>
      <c r="AW25" s="250"/>
      <c r="AX25" s="369">
        <f t="shared" si="27"/>
        <v>0</v>
      </c>
      <c r="AY25" s="370">
        <f t="shared" si="7"/>
        <v>0</v>
      </c>
      <c r="AZ25" s="247"/>
      <c r="BA25" s="248"/>
      <c r="BB25" s="249"/>
      <c r="BC25" s="368">
        <f t="shared" si="8"/>
        <v>0</v>
      </c>
      <c r="BD25" s="250"/>
      <c r="BE25" s="369">
        <f t="shared" si="28"/>
        <v>0</v>
      </c>
      <c r="BF25" s="370">
        <f t="shared" si="9"/>
        <v>0</v>
      </c>
      <c r="BG25" s="247"/>
      <c r="BH25" s="248"/>
      <c r="BI25" s="378"/>
      <c r="BJ25" s="368">
        <f t="shared" si="10"/>
        <v>0</v>
      </c>
      <c r="BK25" s="250"/>
      <c r="BL25" s="369">
        <f t="shared" si="29"/>
        <v>0</v>
      </c>
      <c r="BM25" s="370">
        <f t="shared" si="11"/>
        <v>0</v>
      </c>
      <c r="BN25" s="247"/>
      <c r="BO25" s="248"/>
      <c r="BP25" s="249"/>
      <c r="BQ25" s="368">
        <f t="shared" si="12"/>
        <v>0</v>
      </c>
      <c r="BR25" s="250"/>
      <c r="BS25" s="369">
        <f t="shared" si="30"/>
        <v>0</v>
      </c>
      <c r="BT25" s="561">
        <f t="shared" si="13"/>
        <v>0</v>
      </c>
      <c r="BU25" s="382">
        <f t="shared" si="14"/>
        <v>0</v>
      </c>
      <c r="BV25" s="371">
        <f t="shared" si="14"/>
        <v>0</v>
      </c>
      <c r="BW25" s="370">
        <f t="shared" si="14"/>
        <v>0</v>
      </c>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row>
    <row r="26" spans="1:112" ht="20.149999999999999" customHeight="1">
      <c r="A26" s="1173"/>
      <c r="B26" s="1049"/>
      <c r="C26" s="247"/>
      <c r="D26" s="248"/>
      <c r="E26" s="249"/>
      <c r="F26" s="368">
        <f t="shared" si="15"/>
        <v>0</v>
      </c>
      <c r="G26" s="342"/>
      <c r="H26" s="369">
        <f t="shared" si="16"/>
        <v>0</v>
      </c>
      <c r="I26" s="370">
        <f t="shared" si="17"/>
        <v>0</v>
      </c>
      <c r="J26" s="125"/>
      <c r="K26" s="341"/>
      <c r="L26" s="120"/>
      <c r="M26" s="368">
        <f t="shared" si="0"/>
        <v>0</v>
      </c>
      <c r="N26" s="342"/>
      <c r="O26" s="369">
        <f t="shared" si="18"/>
        <v>0</v>
      </c>
      <c r="P26" s="370">
        <f t="shared" si="1"/>
        <v>0</v>
      </c>
      <c r="Q26" s="125"/>
      <c r="R26" s="341"/>
      <c r="S26" s="120"/>
      <c r="T26" s="368">
        <f t="shared" si="19"/>
        <v>0</v>
      </c>
      <c r="U26" s="342"/>
      <c r="V26" s="369">
        <f t="shared" si="20"/>
        <v>0</v>
      </c>
      <c r="W26" s="370">
        <f t="shared" si="2"/>
        <v>0</v>
      </c>
      <c r="X26" s="125"/>
      <c r="Y26" s="341"/>
      <c r="Z26" s="120"/>
      <c r="AA26" s="368">
        <f t="shared" si="21"/>
        <v>0</v>
      </c>
      <c r="AB26" s="342"/>
      <c r="AC26" s="369">
        <f t="shared" si="22"/>
        <v>0</v>
      </c>
      <c r="AD26" s="370">
        <f t="shared" si="3"/>
        <v>0</v>
      </c>
      <c r="AE26" s="125"/>
      <c r="AF26" s="341"/>
      <c r="AG26" s="120"/>
      <c r="AH26" s="368">
        <f t="shared" si="23"/>
        <v>0</v>
      </c>
      <c r="AI26" s="342"/>
      <c r="AJ26" s="369">
        <f t="shared" si="24"/>
        <v>0</v>
      </c>
      <c r="AK26" s="370">
        <f t="shared" si="4"/>
        <v>0</v>
      </c>
      <c r="AL26" s="125"/>
      <c r="AM26" s="248"/>
      <c r="AN26" s="249"/>
      <c r="AO26" s="368">
        <f t="shared" si="25"/>
        <v>0</v>
      </c>
      <c r="AP26" s="250"/>
      <c r="AQ26" s="369">
        <f t="shared" si="26"/>
        <v>0</v>
      </c>
      <c r="AR26" s="370">
        <f t="shared" si="5"/>
        <v>0</v>
      </c>
      <c r="AS26" s="247"/>
      <c r="AT26" s="248"/>
      <c r="AU26" s="249"/>
      <c r="AV26" s="368">
        <f t="shared" si="6"/>
        <v>0</v>
      </c>
      <c r="AW26" s="250"/>
      <c r="AX26" s="369">
        <f t="shared" si="27"/>
        <v>0</v>
      </c>
      <c r="AY26" s="370">
        <f t="shared" si="7"/>
        <v>0</v>
      </c>
      <c r="AZ26" s="247"/>
      <c r="BA26" s="248"/>
      <c r="BB26" s="249"/>
      <c r="BC26" s="368">
        <f t="shared" si="8"/>
        <v>0</v>
      </c>
      <c r="BD26" s="250"/>
      <c r="BE26" s="369">
        <f t="shared" si="28"/>
        <v>0</v>
      </c>
      <c r="BF26" s="370">
        <f t="shared" si="9"/>
        <v>0</v>
      </c>
      <c r="BG26" s="247"/>
      <c r="BH26" s="248"/>
      <c r="BI26" s="378"/>
      <c r="BJ26" s="368">
        <f t="shared" si="10"/>
        <v>0</v>
      </c>
      <c r="BK26" s="250"/>
      <c r="BL26" s="369">
        <f t="shared" si="29"/>
        <v>0</v>
      </c>
      <c r="BM26" s="370">
        <f t="shared" si="11"/>
        <v>0</v>
      </c>
      <c r="BN26" s="247"/>
      <c r="BO26" s="248"/>
      <c r="BP26" s="249"/>
      <c r="BQ26" s="368">
        <f t="shared" si="12"/>
        <v>0</v>
      </c>
      <c r="BR26" s="250"/>
      <c r="BS26" s="369">
        <f t="shared" si="30"/>
        <v>0</v>
      </c>
      <c r="BT26" s="561">
        <f t="shared" si="13"/>
        <v>0</v>
      </c>
      <c r="BU26" s="382">
        <f t="shared" si="14"/>
        <v>0</v>
      </c>
      <c r="BV26" s="371">
        <f t="shared" si="14"/>
        <v>0</v>
      </c>
      <c r="BW26" s="370">
        <f t="shared" si="14"/>
        <v>0</v>
      </c>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row>
    <row r="27" spans="1:112" ht="20.149999999999999" customHeight="1">
      <c r="A27" s="1173"/>
      <c r="B27" s="1049"/>
      <c r="C27" s="247"/>
      <c r="D27" s="248"/>
      <c r="E27" s="249"/>
      <c r="F27" s="368">
        <f t="shared" si="15"/>
        <v>0</v>
      </c>
      <c r="G27" s="342"/>
      <c r="H27" s="369">
        <f t="shared" si="16"/>
        <v>0</v>
      </c>
      <c r="I27" s="370">
        <f t="shared" si="17"/>
        <v>0</v>
      </c>
      <c r="J27" s="125"/>
      <c r="K27" s="341"/>
      <c r="L27" s="120"/>
      <c r="M27" s="368">
        <f t="shared" si="0"/>
        <v>0</v>
      </c>
      <c r="N27" s="342"/>
      <c r="O27" s="369">
        <f t="shared" si="18"/>
        <v>0</v>
      </c>
      <c r="P27" s="370">
        <f t="shared" si="1"/>
        <v>0</v>
      </c>
      <c r="Q27" s="125"/>
      <c r="R27" s="341"/>
      <c r="S27" s="120"/>
      <c r="T27" s="368">
        <f t="shared" si="19"/>
        <v>0</v>
      </c>
      <c r="U27" s="342"/>
      <c r="V27" s="369">
        <f t="shared" si="20"/>
        <v>0</v>
      </c>
      <c r="W27" s="370">
        <f t="shared" si="2"/>
        <v>0</v>
      </c>
      <c r="X27" s="125"/>
      <c r="Y27" s="341"/>
      <c r="Z27" s="120"/>
      <c r="AA27" s="368">
        <f t="shared" si="21"/>
        <v>0</v>
      </c>
      <c r="AB27" s="342"/>
      <c r="AC27" s="369">
        <f t="shared" si="22"/>
        <v>0</v>
      </c>
      <c r="AD27" s="370">
        <f t="shared" si="3"/>
        <v>0</v>
      </c>
      <c r="AE27" s="125"/>
      <c r="AF27" s="341"/>
      <c r="AG27" s="120"/>
      <c r="AH27" s="368">
        <f t="shared" si="23"/>
        <v>0</v>
      </c>
      <c r="AI27" s="342"/>
      <c r="AJ27" s="369">
        <f t="shared" si="24"/>
        <v>0</v>
      </c>
      <c r="AK27" s="370">
        <f t="shared" si="4"/>
        <v>0</v>
      </c>
      <c r="AL27" s="125"/>
      <c r="AM27" s="248"/>
      <c r="AN27" s="249"/>
      <c r="AO27" s="368">
        <f t="shared" si="25"/>
        <v>0</v>
      </c>
      <c r="AP27" s="250"/>
      <c r="AQ27" s="369">
        <f t="shared" si="26"/>
        <v>0</v>
      </c>
      <c r="AR27" s="370">
        <f t="shared" si="5"/>
        <v>0</v>
      </c>
      <c r="AS27" s="247"/>
      <c r="AT27" s="248"/>
      <c r="AU27" s="249"/>
      <c r="AV27" s="368">
        <f t="shared" si="6"/>
        <v>0</v>
      </c>
      <c r="AW27" s="250"/>
      <c r="AX27" s="369">
        <f t="shared" si="27"/>
        <v>0</v>
      </c>
      <c r="AY27" s="370">
        <f t="shared" si="7"/>
        <v>0</v>
      </c>
      <c r="AZ27" s="247"/>
      <c r="BA27" s="248"/>
      <c r="BB27" s="249"/>
      <c r="BC27" s="368">
        <f t="shared" si="8"/>
        <v>0</v>
      </c>
      <c r="BD27" s="250"/>
      <c r="BE27" s="369">
        <f t="shared" si="28"/>
        <v>0</v>
      </c>
      <c r="BF27" s="370">
        <f t="shared" si="9"/>
        <v>0</v>
      </c>
      <c r="BG27" s="247"/>
      <c r="BH27" s="248"/>
      <c r="BI27" s="378"/>
      <c r="BJ27" s="368">
        <f t="shared" si="10"/>
        <v>0</v>
      </c>
      <c r="BK27" s="250"/>
      <c r="BL27" s="369">
        <f t="shared" si="29"/>
        <v>0</v>
      </c>
      <c r="BM27" s="370">
        <f t="shared" si="11"/>
        <v>0</v>
      </c>
      <c r="BN27" s="247"/>
      <c r="BO27" s="248"/>
      <c r="BP27" s="249"/>
      <c r="BQ27" s="368">
        <f t="shared" si="12"/>
        <v>0</v>
      </c>
      <c r="BR27" s="250"/>
      <c r="BS27" s="369">
        <f t="shared" si="30"/>
        <v>0</v>
      </c>
      <c r="BT27" s="561">
        <f t="shared" si="13"/>
        <v>0</v>
      </c>
      <c r="BU27" s="382">
        <f t="shared" si="14"/>
        <v>0</v>
      </c>
      <c r="BV27" s="371">
        <f t="shared" si="14"/>
        <v>0</v>
      </c>
      <c r="BW27" s="370">
        <f t="shared" si="14"/>
        <v>0</v>
      </c>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row>
    <row r="28" spans="1:112" ht="20.149999999999999" customHeight="1">
      <c r="A28" s="1173"/>
      <c r="B28" s="1049"/>
      <c r="C28" s="247"/>
      <c r="D28" s="248"/>
      <c r="E28" s="249"/>
      <c r="F28" s="368">
        <f t="shared" si="15"/>
        <v>0</v>
      </c>
      <c r="G28" s="250"/>
      <c r="H28" s="369">
        <f t="shared" si="16"/>
        <v>0</v>
      </c>
      <c r="I28" s="370">
        <f t="shared" si="17"/>
        <v>0</v>
      </c>
      <c r="J28" s="247"/>
      <c r="K28" s="248"/>
      <c r="L28" s="249"/>
      <c r="M28" s="368">
        <f t="shared" si="0"/>
        <v>0</v>
      </c>
      <c r="N28" s="250"/>
      <c r="O28" s="369">
        <f t="shared" si="18"/>
        <v>0</v>
      </c>
      <c r="P28" s="370">
        <f t="shared" si="1"/>
        <v>0</v>
      </c>
      <c r="Q28" s="247"/>
      <c r="R28" s="248"/>
      <c r="S28" s="249"/>
      <c r="T28" s="368">
        <f t="shared" si="19"/>
        <v>0</v>
      </c>
      <c r="U28" s="250"/>
      <c r="V28" s="369">
        <f t="shared" si="20"/>
        <v>0</v>
      </c>
      <c r="W28" s="370">
        <f t="shared" si="2"/>
        <v>0</v>
      </c>
      <c r="X28" s="247"/>
      <c r="Y28" s="248"/>
      <c r="Z28" s="249"/>
      <c r="AA28" s="368">
        <f t="shared" si="21"/>
        <v>0</v>
      </c>
      <c r="AB28" s="250"/>
      <c r="AC28" s="369">
        <f t="shared" si="22"/>
        <v>0</v>
      </c>
      <c r="AD28" s="370">
        <f t="shared" si="3"/>
        <v>0</v>
      </c>
      <c r="AE28" s="247"/>
      <c r="AF28" s="248"/>
      <c r="AG28" s="249"/>
      <c r="AH28" s="368">
        <f t="shared" si="23"/>
        <v>0</v>
      </c>
      <c r="AI28" s="250"/>
      <c r="AJ28" s="369">
        <f t="shared" si="24"/>
        <v>0</v>
      </c>
      <c r="AK28" s="370">
        <f t="shared" si="4"/>
        <v>0</v>
      </c>
      <c r="AL28" s="247"/>
      <c r="AM28" s="248"/>
      <c r="AN28" s="249"/>
      <c r="AO28" s="368">
        <f t="shared" si="25"/>
        <v>0</v>
      </c>
      <c r="AP28" s="250"/>
      <c r="AQ28" s="369">
        <f t="shared" si="26"/>
        <v>0</v>
      </c>
      <c r="AR28" s="370">
        <f t="shared" si="5"/>
        <v>0</v>
      </c>
      <c r="AS28" s="247"/>
      <c r="AT28" s="248"/>
      <c r="AU28" s="249"/>
      <c r="AV28" s="368">
        <f t="shared" si="6"/>
        <v>0</v>
      </c>
      <c r="AW28" s="250"/>
      <c r="AX28" s="369">
        <f t="shared" si="27"/>
        <v>0</v>
      </c>
      <c r="AY28" s="370">
        <f t="shared" si="7"/>
        <v>0</v>
      </c>
      <c r="AZ28" s="247"/>
      <c r="BA28" s="248"/>
      <c r="BB28" s="249"/>
      <c r="BC28" s="368">
        <f t="shared" si="8"/>
        <v>0</v>
      </c>
      <c r="BD28" s="250"/>
      <c r="BE28" s="369">
        <f t="shared" si="28"/>
        <v>0</v>
      </c>
      <c r="BF28" s="370">
        <f t="shared" si="9"/>
        <v>0</v>
      </c>
      <c r="BG28" s="247"/>
      <c r="BH28" s="248"/>
      <c r="BI28" s="378"/>
      <c r="BJ28" s="368">
        <f t="shared" si="10"/>
        <v>0</v>
      </c>
      <c r="BK28" s="250"/>
      <c r="BL28" s="369">
        <f t="shared" si="29"/>
        <v>0</v>
      </c>
      <c r="BM28" s="370">
        <f t="shared" si="11"/>
        <v>0</v>
      </c>
      <c r="BN28" s="247"/>
      <c r="BO28" s="248"/>
      <c r="BP28" s="249"/>
      <c r="BQ28" s="368">
        <f t="shared" si="12"/>
        <v>0</v>
      </c>
      <c r="BR28" s="250"/>
      <c r="BS28" s="369">
        <f t="shared" si="30"/>
        <v>0</v>
      </c>
      <c r="BT28" s="561">
        <f t="shared" si="13"/>
        <v>0</v>
      </c>
      <c r="BU28" s="382">
        <f t="shared" si="14"/>
        <v>0</v>
      </c>
      <c r="BV28" s="371">
        <f t="shared" si="14"/>
        <v>0</v>
      </c>
      <c r="BW28" s="370">
        <f t="shared" si="14"/>
        <v>0</v>
      </c>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row>
    <row r="29" spans="1:112" ht="20.149999999999999" customHeight="1">
      <c r="A29" s="1173"/>
      <c r="B29" s="1049"/>
      <c r="C29" s="247"/>
      <c r="D29" s="248"/>
      <c r="E29" s="249"/>
      <c r="F29" s="368">
        <f t="shared" si="15"/>
        <v>0</v>
      </c>
      <c r="G29" s="342"/>
      <c r="H29" s="369">
        <f t="shared" si="16"/>
        <v>0</v>
      </c>
      <c r="I29" s="370">
        <f t="shared" si="17"/>
        <v>0</v>
      </c>
      <c r="J29" s="125"/>
      <c r="K29" s="341"/>
      <c r="L29" s="120"/>
      <c r="M29" s="368">
        <f t="shared" si="0"/>
        <v>0</v>
      </c>
      <c r="N29" s="342"/>
      <c r="O29" s="369">
        <f t="shared" si="18"/>
        <v>0</v>
      </c>
      <c r="P29" s="370">
        <f t="shared" si="1"/>
        <v>0</v>
      </c>
      <c r="Q29" s="125"/>
      <c r="R29" s="341"/>
      <c r="S29" s="120"/>
      <c r="T29" s="368">
        <f t="shared" si="19"/>
        <v>0</v>
      </c>
      <c r="U29" s="342"/>
      <c r="V29" s="369">
        <f t="shared" si="20"/>
        <v>0</v>
      </c>
      <c r="W29" s="370">
        <f t="shared" si="2"/>
        <v>0</v>
      </c>
      <c r="X29" s="125"/>
      <c r="Y29" s="341"/>
      <c r="Z29" s="120"/>
      <c r="AA29" s="368">
        <f t="shared" si="21"/>
        <v>0</v>
      </c>
      <c r="AB29" s="342"/>
      <c r="AC29" s="369">
        <f t="shared" si="22"/>
        <v>0</v>
      </c>
      <c r="AD29" s="370">
        <f t="shared" si="3"/>
        <v>0</v>
      </c>
      <c r="AE29" s="125"/>
      <c r="AF29" s="341"/>
      <c r="AG29" s="120"/>
      <c r="AH29" s="368">
        <f t="shared" si="23"/>
        <v>0</v>
      </c>
      <c r="AI29" s="342"/>
      <c r="AJ29" s="369">
        <f t="shared" si="24"/>
        <v>0</v>
      </c>
      <c r="AK29" s="370">
        <f t="shared" si="4"/>
        <v>0</v>
      </c>
      <c r="AL29" s="125"/>
      <c r="AM29" s="248"/>
      <c r="AN29" s="249"/>
      <c r="AO29" s="368">
        <f t="shared" si="25"/>
        <v>0</v>
      </c>
      <c r="AP29" s="250"/>
      <c r="AQ29" s="369">
        <f t="shared" si="26"/>
        <v>0</v>
      </c>
      <c r="AR29" s="370">
        <f t="shared" si="5"/>
        <v>0</v>
      </c>
      <c r="AS29" s="247"/>
      <c r="AT29" s="248"/>
      <c r="AU29" s="249"/>
      <c r="AV29" s="368">
        <f t="shared" si="6"/>
        <v>0</v>
      </c>
      <c r="AW29" s="250"/>
      <c r="AX29" s="369">
        <f t="shared" si="27"/>
        <v>0</v>
      </c>
      <c r="AY29" s="370">
        <f t="shared" si="7"/>
        <v>0</v>
      </c>
      <c r="AZ29" s="247"/>
      <c r="BA29" s="248"/>
      <c r="BB29" s="249"/>
      <c r="BC29" s="368">
        <f t="shared" si="8"/>
        <v>0</v>
      </c>
      <c r="BD29" s="250"/>
      <c r="BE29" s="369">
        <f t="shared" si="28"/>
        <v>0</v>
      </c>
      <c r="BF29" s="370">
        <f t="shared" si="9"/>
        <v>0</v>
      </c>
      <c r="BG29" s="247"/>
      <c r="BH29" s="248"/>
      <c r="BI29" s="378"/>
      <c r="BJ29" s="368">
        <f t="shared" si="10"/>
        <v>0</v>
      </c>
      <c r="BK29" s="250"/>
      <c r="BL29" s="369">
        <f t="shared" si="29"/>
        <v>0</v>
      </c>
      <c r="BM29" s="370">
        <f t="shared" si="11"/>
        <v>0</v>
      </c>
      <c r="BN29" s="247"/>
      <c r="BO29" s="248"/>
      <c r="BP29" s="249"/>
      <c r="BQ29" s="368">
        <f t="shared" si="12"/>
        <v>0</v>
      </c>
      <c r="BR29" s="250"/>
      <c r="BS29" s="369">
        <f t="shared" si="30"/>
        <v>0</v>
      </c>
      <c r="BT29" s="561">
        <f t="shared" si="13"/>
        <v>0</v>
      </c>
      <c r="BU29" s="382">
        <f t="shared" si="14"/>
        <v>0</v>
      </c>
      <c r="BV29" s="371">
        <f t="shared" si="14"/>
        <v>0</v>
      </c>
      <c r="BW29" s="370">
        <f t="shared" si="14"/>
        <v>0</v>
      </c>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row>
    <row r="30" spans="1:112" ht="20.149999999999999" customHeight="1">
      <c r="A30" s="1173"/>
      <c r="B30" s="1049"/>
      <c r="C30" s="247"/>
      <c r="D30" s="248"/>
      <c r="E30" s="249"/>
      <c r="F30" s="368">
        <f t="shared" si="15"/>
        <v>0</v>
      </c>
      <c r="G30" s="342"/>
      <c r="H30" s="369">
        <f t="shared" si="16"/>
        <v>0</v>
      </c>
      <c r="I30" s="370">
        <f t="shared" si="17"/>
        <v>0</v>
      </c>
      <c r="J30" s="125"/>
      <c r="K30" s="341"/>
      <c r="L30" s="120"/>
      <c r="M30" s="368">
        <f t="shared" si="0"/>
        <v>0</v>
      </c>
      <c r="N30" s="342"/>
      <c r="O30" s="369">
        <f t="shared" si="18"/>
        <v>0</v>
      </c>
      <c r="P30" s="370">
        <f t="shared" si="1"/>
        <v>0</v>
      </c>
      <c r="Q30" s="125"/>
      <c r="R30" s="341"/>
      <c r="S30" s="120"/>
      <c r="T30" s="368">
        <f t="shared" si="19"/>
        <v>0</v>
      </c>
      <c r="U30" s="342"/>
      <c r="V30" s="369">
        <f t="shared" si="20"/>
        <v>0</v>
      </c>
      <c r="W30" s="370">
        <f t="shared" si="2"/>
        <v>0</v>
      </c>
      <c r="X30" s="125"/>
      <c r="Y30" s="341"/>
      <c r="Z30" s="120"/>
      <c r="AA30" s="368">
        <f t="shared" si="21"/>
        <v>0</v>
      </c>
      <c r="AB30" s="342"/>
      <c r="AC30" s="369">
        <f t="shared" si="22"/>
        <v>0</v>
      </c>
      <c r="AD30" s="370">
        <f t="shared" si="3"/>
        <v>0</v>
      </c>
      <c r="AE30" s="125"/>
      <c r="AF30" s="341"/>
      <c r="AG30" s="120"/>
      <c r="AH30" s="368">
        <f t="shared" si="23"/>
        <v>0</v>
      </c>
      <c r="AI30" s="342"/>
      <c r="AJ30" s="369">
        <f t="shared" si="24"/>
        <v>0</v>
      </c>
      <c r="AK30" s="370">
        <f t="shared" si="4"/>
        <v>0</v>
      </c>
      <c r="AL30" s="125"/>
      <c r="AM30" s="248"/>
      <c r="AN30" s="249"/>
      <c r="AO30" s="368">
        <f t="shared" si="25"/>
        <v>0</v>
      </c>
      <c r="AP30" s="250"/>
      <c r="AQ30" s="369">
        <f t="shared" si="26"/>
        <v>0</v>
      </c>
      <c r="AR30" s="370">
        <f t="shared" si="5"/>
        <v>0</v>
      </c>
      <c r="AS30" s="247"/>
      <c r="AT30" s="248"/>
      <c r="AU30" s="249"/>
      <c r="AV30" s="368">
        <f t="shared" si="6"/>
        <v>0</v>
      </c>
      <c r="AW30" s="250"/>
      <c r="AX30" s="369">
        <f t="shared" si="27"/>
        <v>0</v>
      </c>
      <c r="AY30" s="370">
        <f t="shared" si="7"/>
        <v>0</v>
      </c>
      <c r="AZ30" s="247"/>
      <c r="BA30" s="248"/>
      <c r="BB30" s="249"/>
      <c r="BC30" s="368">
        <f t="shared" si="8"/>
        <v>0</v>
      </c>
      <c r="BD30" s="250"/>
      <c r="BE30" s="369">
        <f t="shared" si="28"/>
        <v>0</v>
      </c>
      <c r="BF30" s="370">
        <f t="shared" si="9"/>
        <v>0</v>
      </c>
      <c r="BG30" s="247"/>
      <c r="BH30" s="248"/>
      <c r="BI30" s="378"/>
      <c r="BJ30" s="368">
        <f t="shared" si="10"/>
        <v>0</v>
      </c>
      <c r="BK30" s="250"/>
      <c r="BL30" s="369">
        <f t="shared" si="29"/>
        <v>0</v>
      </c>
      <c r="BM30" s="370">
        <f t="shared" si="11"/>
        <v>0</v>
      </c>
      <c r="BN30" s="247"/>
      <c r="BO30" s="248"/>
      <c r="BP30" s="249"/>
      <c r="BQ30" s="368">
        <f t="shared" si="12"/>
        <v>0</v>
      </c>
      <c r="BR30" s="250"/>
      <c r="BS30" s="369">
        <f t="shared" si="30"/>
        <v>0</v>
      </c>
      <c r="BT30" s="561">
        <f t="shared" si="13"/>
        <v>0</v>
      </c>
      <c r="BU30" s="382">
        <f t="shared" si="14"/>
        <v>0</v>
      </c>
      <c r="BV30" s="371">
        <f t="shared" si="14"/>
        <v>0</v>
      </c>
      <c r="BW30" s="370">
        <f t="shared" si="14"/>
        <v>0</v>
      </c>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c r="CW30" s="238"/>
      <c r="CX30" s="238"/>
      <c r="CY30" s="238"/>
      <c r="CZ30" s="238"/>
      <c r="DA30" s="238"/>
      <c r="DB30" s="238"/>
      <c r="DC30" s="238"/>
      <c r="DD30" s="238"/>
      <c r="DE30" s="238"/>
      <c r="DF30" s="238"/>
      <c r="DG30" s="238"/>
      <c r="DH30" s="238"/>
    </row>
    <row r="31" spans="1:112" ht="20.149999999999999" customHeight="1">
      <c r="A31" s="1173"/>
      <c r="B31" s="1049"/>
      <c r="C31" s="247"/>
      <c r="D31" s="248"/>
      <c r="E31" s="249"/>
      <c r="F31" s="368">
        <f t="shared" si="15"/>
        <v>0</v>
      </c>
      <c r="G31" s="342"/>
      <c r="H31" s="369">
        <f t="shared" si="16"/>
        <v>0</v>
      </c>
      <c r="I31" s="370">
        <f t="shared" si="17"/>
        <v>0</v>
      </c>
      <c r="J31" s="125"/>
      <c r="K31" s="341"/>
      <c r="L31" s="120"/>
      <c r="M31" s="368">
        <f t="shared" si="0"/>
        <v>0</v>
      </c>
      <c r="N31" s="342"/>
      <c r="O31" s="369">
        <f t="shared" si="18"/>
        <v>0</v>
      </c>
      <c r="P31" s="370">
        <f t="shared" si="1"/>
        <v>0</v>
      </c>
      <c r="Q31" s="125"/>
      <c r="R31" s="341"/>
      <c r="S31" s="120"/>
      <c r="T31" s="368">
        <f t="shared" si="19"/>
        <v>0</v>
      </c>
      <c r="U31" s="342"/>
      <c r="V31" s="369">
        <f t="shared" si="20"/>
        <v>0</v>
      </c>
      <c r="W31" s="370">
        <f t="shared" si="2"/>
        <v>0</v>
      </c>
      <c r="X31" s="125"/>
      <c r="Y31" s="341"/>
      <c r="Z31" s="120"/>
      <c r="AA31" s="368">
        <f t="shared" si="21"/>
        <v>0</v>
      </c>
      <c r="AB31" s="342"/>
      <c r="AC31" s="369">
        <f t="shared" si="22"/>
        <v>0</v>
      </c>
      <c r="AD31" s="370">
        <f t="shared" si="3"/>
        <v>0</v>
      </c>
      <c r="AE31" s="125"/>
      <c r="AF31" s="341"/>
      <c r="AG31" s="120"/>
      <c r="AH31" s="368">
        <f t="shared" si="23"/>
        <v>0</v>
      </c>
      <c r="AI31" s="342"/>
      <c r="AJ31" s="369">
        <f t="shared" si="24"/>
        <v>0</v>
      </c>
      <c r="AK31" s="370">
        <f t="shared" si="4"/>
        <v>0</v>
      </c>
      <c r="AL31" s="125"/>
      <c r="AM31" s="248"/>
      <c r="AN31" s="249"/>
      <c r="AO31" s="368">
        <f t="shared" si="25"/>
        <v>0</v>
      </c>
      <c r="AP31" s="250"/>
      <c r="AQ31" s="369">
        <f t="shared" si="26"/>
        <v>0</v>
      </c>
      <c r="AR31" s="370">
        <f t="shared" si="5"/>
        <v>0</v>
      </c>
      <c r="AS31" s="247"/>
      <c r="AT31" s="248"/>
      <c r="AU31" s="249"/>
      <c r="AV31" s="368">
        <f t="shared" si="6"/>
        <v>0</v>
      </c>
      <c r="AW31" s="250"/>
      <c r="AX31" s="369">
        <f t="shared" si="27"/>
        <v>0</v>
      </c>
      <c r="AY31" s="370">
        <f t="shared" si="7"/>
        <v>0</v>
      </c>
      <c r="AZ31" s="247"/>
      <c r="BA31" s="248"/>
      <c r="BB31" s="249"/>
      <c r="BC31" s="368">
        <f t="shared" si="8"/>
        <v>0</v>
      </c>
      <c r="BD31" s="250"/>
      <c r="BE31" s="369">
        <f t="shared" si="28"/>
        <v>0</v>
      </c>
      <c r="BF31" s="370">
        <f t="shared" si="9"/>
        <v>0</v>
      </c>
      <c r="BG31" s="247"/>
      <c r="BH31" s="248"/>
      <c r="BI31" s="378"/>
      <c r="BJ31" s="368">
        <f t="shared" si="10"/>
        <v>0</v>
      </c>
      <c r="BK31" s="250"/>
      <c r="BL31" s="369">
        <f t="shared" si="29"/>
        <v>0</v>
      </c>
      <c r="BM31" s="370">
        <f t="shared" si="11"/>
        <v>0</v>
      </c>
      <c r="BN31" s="247"/>
      <c r="BO31" s="248"/>
      <c r="BP31" s="249"/>
      <c r="BQ31" s="368">
        <f t="shared" si="12"/>
        <v>0</v>
      </c>
      <c r="BR31" s="250"/>
      <c r="BS31" s="369">
        <f t="shared" si="30"/>
        <v>0</v>
      </c>
      <c r="BT31" s="561">
        <f t="shared" si="13"/>
        <v>0</v>
      </c>
      <c r="BU31" s="382">
        <f t="shared" ref="BU31:BW57" si="31">SUM(G31,N31,U31,AB31,AI31,AP31,AW31,BD31,BK31,BR31)</f>
        <v>0</v>
      </c>
      <c r="BV31" s="371">
        <f t="shared" si="31"/>
        <v>0</v>
      </c>
      <c r="BW31" s="370">
        <f t="shared" si="31"/>
        <v>0</v>
      </c>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row>
    <row r="32" spans="1:112" ht="20.149999999999999" customHeight="1">
      <c r="A32" s="1173"/>
      <c r="B32" s="1049"/>
      <c r="C32" s="247"/>
      <c r="D32" s="248"/>
      <c r="E32" s="249"/>
      <c r="F32" s="368">
        <f t="shared" si="15"/>
        <v>0</v>
      </c>
      <c r="G32" s="342"/>
      <c r="H32" s="369">
        <f t="shared" si="16"/>
        <v>0</v>
      </c>
      <c r="I32" s="370">
        <f t="shared" si="17"/>
        <v>0</v>
      </c>
      <c r="J32" s="125"/>
      <c r="K32" s="248"/>
      <c r="L32" s="249"/>
      <c r="M32" s="368">
        <f t="shared" si="0"/>
        <v>0</v>
      </c>
      <c r="N32" s="250"/>
      <c r="O32" s="369">
        <f t="shared" si="18"/>
        <v>0</v>
      </c>
      <c r="P32" s="370">
        <f t="shared" si="1"/>
        <v>0</v>
      </c>
      <c r="Q32" s="247"/>
      <c r="R32" s="248"/>
      <c r="S32" s="120"/>
      <c r="T32" s="368">
        <f t="shared" si="19"/>
        <v>0</v>
      </c>
      <c r="U32" s="250"/>
      <c r="V32" s="369">
        <f t="shared" si="20"/>
        <v>0</v>
      </c>
      <c r="W32" s="370">
        <f t="shared" si="2"/>
        <v>0</v>
      </c>
      <c r="X32" s="247"/>
      <c r="Y32" s="341"/>
      <c r="Z32" s="249"/>
      <c r="AA32" s="368">
        <f t="shared" si="21"/>
        <v>0</v>
      </c>
      <c r="AB32" s="342"/>
      <c r="AC32" s="369">
        <f t="shared" si="22"/>
        <v>0</v>
      </c>
      <c r="AD32" s="370">
        <f t="shared" si="3"/>
        <v>0</v>
      </c>
      <c r="AE32" s="125"/>
      <c r="AF32" s="248"/>
      <c r="AG32" s="249"/>
      <c r="AH32" s="368">
        <f t="shared" si="23"/>
        <v>0</v>
      </c>
      <c r="AI32" s="250"/>
      <c r="AJ32" s="369">
        <f t="shared" si="24"/>
        <v>0</v>
      </c>
      <c r="AK32" s="370">
        <f t="shared" si="4"/>
        <v>0</v>
      </c>
      <c r="AL32" s="125"/>
      <c r="AM32" s="248"/>
      <c r="AN32" s="249"/>
      <c r="AO32" s="368">
        <f t="shared" si="25"/>
        <v>0</v>
      </c>
      <c r="AP32" s="250"/>
      <c r="AQ32" s="369">
        <f t="shared" si="26"/>
        <v>0</v>
      </c>
      <c r="AR32" s="370">
        <f t="shared" si="5"/>
        <v>0</v>
      </c>
      <c r="AS32" s="247"/>
      <c r="AT32" s="248"/>
      <c r="AU32" s="249"/>
      <c r="AV32" s="368">
        <f t="shared" si="6"/>
        <v>0</v>
      </c>
      <c r="AW32" s="250"/>
      <c r="AX32" s="369">
        <f t="shared" si="27"/>
        <v>0</v>
      </c>
      <c r="AY32" s="370">
        <f t="shared" si="7"/>
        <v>0</v>
      </c>
      <c r="AZ32" s="247"/>
      <c r="BA32" s="248"/>
      <c r="BB32" s="249"/>
      <c r="BC32" s="368">
        <f t="shared" si="8"/>
        <v>0</v>
      </c>
      <c r="BD32" s="250"/>
      <c r="BE32" s="369">
        <f t="shared" si="28"/>
        <v>0</v>
      </c>
      <c r="BF32" s="370">
        <f t="shared" si="9"/>
        <v>0</v>
      </c>
      <c r="BG32" s="247"/>
      <c r="BH32" s="248"/>
      <c r="BI32" s="378"/>
      <c r="BJ32" s="368">
        <f t="shared" si="10"/>
        <v>0</v>
      </c>
      <c r="BK32" s="250"/>
      <c r="BL32" s="369">
        <f t="shared" si="29"/>
        <v>0</v>
      </c>
      <c r="BM32" s="370">
        <f t="shared" si="11"/>
        <v>0</v>
      </c>
      <c r="BN32" s="247"/>
      <c r="BO32" s="248"/>
      <c r="BP32" s="249"/>
      <c r="BQ32" s="368">
        <f t="shared" si="12"/>
        <v>0</v>
      </c>
      <c r="BR32" s="250"/>
      <c r="BS32" s="369">
        <f t="shared" si="30"/>
        <v>0</v>
      </c>
      <c r="BT32" s="561">
        <f t="shared" si="13"/>
        <v>0</v>
      </c>
      <c r="BU32" s="382">
        <f t="shared" si="31"/>
        <v>0</v>
      </c>
      <c r="BV32" s="371">
        <f t="shared" si="31"/>
        <v>0</v>
      </c>
      <c r="BW32" s="370">
        <f t="shared" si="31"/>
        <v>0</v>
      </c>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row>
    <row r="33" spans="1:112" ht="20.149999999999999" customHeight="1">
      <c r="A33" s="1173"/>
      <c r="B33" s="1049"/>
      <c r="C33" s="247"/>
      <c r="D33" s="248"/>
      <c r="E33" s="249"/>
      <c r="F33" s="368">
        <f t="shared" si="15"/>
        <v>0</v>
      </c>
      <c r="G33" s="342"/>
      <c r="H33" s="369">
        <f t="shared" si="16"/>
        <v>0</v>
      </c>
      <c r="I33" s="370">
        <f t="shared" si="17"/>
        <v>0</v>
      </c>
      <c r="J33" s="125"/>
      <c r="K33" s="341"/>
      <c r="L33" s="120"/>
      <c r="M33" s="368">
        <f t="shared" si="0"/>
        <v>0</v>
      </c>
      <c r="N33" s="342"/>
      <c r="O33" s="369">
        <f t="shared" si="18"/>
        <v>0</v>
      </c>
      <c r="P33" s="370">
        <f t="shared" si="1"/>
        <v>0</v>
      </c>
      <c r="Q33" s="125"/>
      <c r="R33" s="341"/>
      <c r="S33" s="120"/>
      <c r="T33" s="368">
        <f t="shared" si="19"/>
        <v>0</v>
      </c>
      <c r="U33" s="342"/>
      <c r="V33" s="369">
        <f t="shared" si="20"/>
        <v>0</v>
      </c>
      <c r="W33" s="370">
        <f t="shared" si="2"/>
        <v>0</v>
      </c>
      <c r="X33" s="125"/>
      <c r="Y33" s="341"/>
      <c r="Z33" s="120"/>
      <c r="AA33" s="368">
        <f t="shared" si="21"/>
        <v>0</v>
      </c>
      <c r="AB33" s="342"/>
      <c r="AC33" s="369">
        <f t="shared" si="22"/>
        <v>0</v>
      </c>
      <c r="AD33" s="370">
        <f t="shared" si="3"/>
        <v>0</v>
      </c>
      <c r="AE33" s="125"/>
      <c r="AF33" s="341"/>
      <c r="AG33" s="120"/>
      <c r="AH33" s="368">
        <f t="shared" si="23"/>
        <v>0</v>
      </c>
      <c r="AI33" s="342"/>
      <c r="AJ33" s="369">
        <f t="shared" si="24"/>
        <v>0</v>
      </c>
      <c r="AK33" s="370">
        <f t="shared" si="4"/>
        <v>0</v>
      </c>
      <c r="AL33" s="125"/>
      <c r="AM33" s="248"/>
      <c r="AN33" s="249"/>
      <c r="AO33" s="368">
        <f t="shared" si="25"/>
        <v>0</v>
      </c>
      <c r="AP33" s="250"/>
      <c r="AQ33" s="369">
        <f t="shared" si="26"/>
        <v>0</v>
      </c>
      <c r="AR33" s="370">
        <f t="shared" si="5"/>
        <v>0</v>
      </c>
      <c r="AS33" s="247"/>
      <c r="AT33" s="248"/>
      <c r="AU33" s="249"/>
      <c r="AV33" s="368">
        <f t="shared" si="6"/>
        <v>0</v>
      </c>
      <c r="AW33" s="250"/>
      <c r="AX33" s="369">
        <f t="shared" si="27"/>
        <v>0</v>
      </c>
      <c r="AY33" s="370">
        <f t="shared" si="7"/>
        <v>0</v>
      </c>
      <c r="AZ33" s="247"/>
      <c r="BA33" s="248"/>
      <c r="BB33" s="249"/>
      <c r="BC33" s="368">
        <f t="shared" si="8"/>
        <v>0</v>
      </c>
      <c r="BD33" s="250"/>
      <c r="BE33" s="369">
        <f t="shared" si="28"/>
        <v>0</v>
      </c>
      <c r="BF33" s="370">
        <f t="shared" si="9"/>
        <v>0</v>
      </c>
      <c r="BG33" s="247"/>
      <c r="BH33" s="248"/>
      <c r="BI33" s="378"/>
      <c r="BJ33" s="368">
        <f t="shared" si="10"/>
        <v>0</v>
      </c>
      <c r="BK33" s="250"/>
      <c r="BL33" s="369">
        <f t="shared" si="29"/>
        <v>0</v>
      </c>
      <c r="BM33" s="370">
        <f t="shared" si="11"/>
        <v>0</v>
      </c>
      <c r="BN33" s="247"/>
      <c r="BO33" s="248"/>
      <c r="BP33" s="249"/>
      <c r="BQ33" s="368">
        <f t="shared" si="12"/>
        <v>0</v>
      </c>
      <c r="BR33" s="250"/>
      <c r="BS33" s="369">
        <f t="shared" si="30"/>
        <v>0</v>
      </c>
      <c r="BT33" s="561">
        <f t="shared" si="13"/>
        <v>0</v>
      </c>
      <c r="BU33" s="382">
        <f t="shared" si="31"/>
        <v>0</v>
      </c>
      <c r="BV33" s="371">
        <f t="shared" si="31"/>
        <v>0</v>
      </c>
      <c r="BW33" s="370">
        <f t="shared" si="31"/>
        <v>0</v>
      </c>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row>
    <row r="34" spans="1:112" ht="20.149999999999999" customHeight="1">
      <c r="A34" s="1173"/>
      <c r="B34" s="1049"/>
      <c r="C34" s="247"/>
      <c r="D34" s="248"/>
      <c r="E34" s="249"/>
      <c r="F34" s="368">
        <f t="shared" si="15"/>
        <v>0</v>
      </c>
      <c r="G34" s="250"/>
      <c r="H34" s="369">
        <f t="shared" si="16"/>
        <v>0</v>
      </c>
      <c r="I34" s="370">
        <f t="shared" si="17"/>
        <v>0</v>
      </c>
      <c r="J34" s="247"/>
      <c r="K34" s="248"/>
      <c r="L34" s="249"/>
      <c r="M34" s="368">
        <f t="shared" si="0"/>
        <v>0</v>
      </c>
      <c r="N34" s="250"/>
      <c r="O34" s="369">
        <f t="shared" si="18"/>
        <v>0</v>
      </c>
      <c r="P34" s="370">
        <f t="shared" si="1"/>
        <v>0</v>
      </c>
      <c r="Q34" s="247"/>
      <c r="R34" s="248"/>
      <c r="S34" s="249"/>
      <c r="T34" s="368">
        <f t="shared" si="19"/>
        <v>0</v>
      </c>
      <c r="U34" s="250"/>
      <c r="V34" s="369">
        <f t="shared" si="20"/>
        <v>0</v>
      </c>
      <c r="W34" s="370">
        <f t="shared" si="2"/>
        <v>0</v>
      </c>
      <c r="X34" s="247"/>
      <c r="Y34" s="248"/>
      <c r="Z34" s="249"/>
      <c r="AA34" s="368">
        <f t="shared" si="21"/>
        <v>0</v>
      </c>
      <c r="AB34" s="250"/>
      <c r="AC34" s="369">
        <f t="shared" si="22"/>
        <v>0</v>
      </c>
      <c r="AD34" s="370">
        <f t="shared" si="3"/>
        <v>0</v>
      </c>
      <c r="AE34" s="247"/>
      <c r="AF34" s="248"/>
      <c r="AG34" s="249"/>
      <c r="AH34" s="368">
        <f t="shared" si="23"/>
        <v>0</v>
      </c>
      <c r="AI34" s="250"/>
      <c r="AJ34" s="369">
        <f t="shared" si="24"/>
        <v>0</v>
      </c>
      <c r="AK34" s="370">
        <f t="shared" si="4"/>
        <v>0</v>
      </c>
      <c r="AL34" s="247"/>
      <c r="AM34" s="248"/>
      <c r="AN34" s="249"/>
      <c r="AO34" s="368">
        <f t="shared" si="25"/>
        <v>0</v>
      </c>
      <c r="AP34" s="250"/>
      <c r="AQ34" s="369">
        <f t="shared" si="26"/>
        <v>0</v>
      </c>
      <c r="AR34" s="370">
        <f t="shared" si="5"/>
        <v>0</v>
      </c>
      <c r="AS34" s="247"/>
      <c r="AT34" s="248"/>
      <c r="AU34" s="249"/>
      <c r="AV34" s="368">
        <f t="shared" si="6"/>
        <v>0</v>
      </c>
      <c r="AW34" s="250"/>
      <c r="AX34" s="369">
        <f t="shared" si="27"/>
        <v>0</v>
      </c>
      <c r="AY34" s="370">
        <f t="shared" si="7"/>
        <v>0</v>
      </c>
      <c r="AZ34" s="247"/>
      <c r="BA34" s="248"/>
      <c r="BB34" s="249"/>
      <c r="BC34" s="368">
        <f t="shared" si="8"/>
        <v>0</v>
      </c>
      <c r="BD34" s="250"/>
      <c r="BE34" s="369">
        <f t="shared" si="28"/>
        <v>0</v>
      </c>
      <c r="BF34" s="370">
        <f t="shared" si="9"/>
        <v>0</v>
      </c>
      <c r="BG34" s="247"/>
      <c r="BH34" s="248"/>
      <c r="BI34" s="378"/>
      <c r="BJ34" s="368">
        <f t="shared" si="10"/>
        <v>0</v>
      </c>
      <c r="BK34" s="250"/>
      <c r="BL34" s="369">
        <f t="shared" si="29"/>
        <v>0</v>
      </c>
      <c r="BM34" s="370">
        <f t="shared" si="11"/>
        <v>0</v>
      </c>
      <c r="BN34" s="247"/>
      <c r="BO34" s="248"/>
      <c r="BP34" s="249"/>
      <c r="BQ34" s="368">
        <f t="shared" si="12"/>
        <v>0</v>
      </c>
      <c r="BR34" s="250"/>
      <c r="BS34" s="369">
        <f t="shared" si="30"/>
        <v>0</v>
      </c>
      <c r="BT34" s="561">
        <f t="shared" si="13"/>
        <v>0</v>
      </c>
      <c r="BU34" s="382">
        <f t="shared" si="31"/>
        <v>0</v>
      </c>
      <c r="BV34" s="371">
        <f t="shared" si="31"/>
        <v>0</v>
      </c>
      <c r="BW34" s="370">
        <f t="shared" si="31"/>
        <v>0</v>
      </c>
      <c r="BX34" s="238"/>
      <c r="BY34" s="238"/>
      <c r="BZ34" s="238"/>
      <c r="CA34" s="238"/>
      <c r="CB34" s="238"/>
      <c r="CC34" s="238"/>
      <c r="CD34" s="238"/>
      <c r="CE34" s="238"/>
      <c r="CF34" s="238"/>
      <c r="CG34" s="238"/>
      <c r="CH34" s="238"/>
      <c r="CI34" s="238"/>
      <c r="CJ34" s="238"/>
      <c r="CK34" s="238"/>
      <c r="CL34" s="238"/>
      <c r="CM34" s="238"/>
      <c r="CN34" s="238"/>
      <c r="CO34" s="238"/>
      <c r="CP34" s="238"/>
      <c r="CQ34" s="238"/>
      <c r="CR34" s="238"/>
      <c r="CS34" s="238"/>
      <c r="CT34" s="238"/>
      <c r="CU34" s="238"/>
      <c r="CV34" s="238"/>
      <c r="CW34" s="238"/>
      <c r="CX34" s="238"/>
      <c r="CY34" s="238"/>
      <c r="CZ34" s="238"/>
      <c r="DA34" s="238"/>
      <c r="DB34" s="238"/>
      <c r="DC34" s="238"/>
      <c r="DD34" s="238"/>
      <c r="DE34" s="238"/>
      <c r="DF34" s="238"/>
      <c r="DG34" s="238"/>
      <c r="DH34" s="238"/>
    </row>
    <row r="35" spans="1:112" ht="20.149999999999999" customHeight="1">
      <c r="A35" s="1173"/>
      <c r="B35" s="1049"/>
      <c r="C35" s="247"/>
      <c r="D35" s="248"/>
      <c r="E35" s="249"/>
      <c r="F35" s="368">
        <f t="shared" si="15"/>
        <v>0</v>
      </c>
      <c r="G35" s="250"/>
      <c r="H35" s="369">
        <f t="shared" si="16"/>
        <v>0</v>
      </c>
      <c r="I35" s="370">
        <f t="shared" si="17"/>
        <v>0</v>
      </c>
      <c r="J35" s="247"/>
      <c r="K35" s="248"/>
      <c r="L35" s="249"/>
      <c r="M35" s="368">
        <f t="shared" si="0"/>
        <v>0</v>
      </c>
      <c r="N35" s="250"/>
      <c r="O35" s="369">
        <f t="shared" si="18"/>
        <v>0</v>
      </c>
      <c r="P35" s="370">
        <f t="shared" si="1"/>
        <v>0</v>
      </c>
      <c r="Q35" s="247"/>
      <c r="R35" s="248"/>
      <c r="S35" s="249"/>
      <c r="T35" s="368">
        <f t="shared" si="19"/>
        <v>0</v>
      </c>
      <c r="U35" s="250"/>
      <c r="V35" s="369">
        <f t="shared" si="20"/>
        <v>0</v>
      </c>
      <c r="W35" s="370">
        <f t="shared" si="2"/>
        <v>0</v>
      </c>
      <c r="X35" s="247"/>
      <c r="Y35" s="248"/>
      <c r="Z35" s="249"/>
      <c r="AA35" s="368">
        <f t="shared" si="21"/>
        <v>0</v>
      </c>
      <c r="AB35" s="250"/>
      <c r="AC35" s="369">
        <f t="shared" si="22"/>
        <v>0</v>
      </c>
      <c r="AD35" s="370">
        <f t="shared" si="3"/>
        <v>0</v>
      </c>
      <c r="AE35" s="247"/>
      <c r="AF35" s="248"/>
      <c r="AG35" s="249"/>
      <c r="AH35" s="368">
        <f t="shared" si="23"/>
        <v>0</v>
      </c>
      <c r="AI35" s="250"/>
      <c r="AJ35" s="369">
        <f t="shared" si="24"/>
        <v>0</v>
      </c>
      <c r="AK35" s="370">
        <f t="shared" si="4"/>
        <v>0</v>
      </c>
      <c r="AL35" s="247"/>
      <c r="AM35" s="248"/>
      <c r="AN35" s="249"/>
      <c r="AO35" s="368">
        <f t="shared" si="25"/>
        <v>0</v>
      </c>
      <c r="AP35" s="250"/>
      <c r="AQ35" s="369">
        <f t="shared" si="26"/>
        <v>0</v>
      </c>
      <c r="AR35" s="370">
        <f t="shared" si="5"/>
        <v>0</v>
      </c>
      <c r="AS35" s="247"/>
      <c r="AT35" s="248"/>
      <c r="AU35" s="249"/>
      <c r="AV35" s="368">
        <f t="shared" si="6"/>
        <v>0</v>
      </c>
      <c r="AW35" s="250"/>
      <c r="AX35" s="369">
        <f t="shared" si="27"/>
        <v>0</v>
      </c>
      <c r="AY35" s="370">
        <f t="shared" si="7"/>
        <v>0</v>
      </c>
      <c r="AZ35" s="247"/>
      <c r="BA35" s="248"/>
      <c r="BB35" s="249"/>
      <c r="BC35" s="368">
        <f t="shared" si="8"/>
        <v>0</v>
      </c>
      <c r="BD35" s="250"/>
      <c r="BE35" s="369">
        <f t="shared" si="28"/>
        <v>0</v>
      </c>
      <c r="BF35" s="370">
        <f t="shared" si="9"/>
        <v>0</v>
      </c>
      <c r="BG35" s="247"/>
      <c r="BH35" s="248"/>
      <c r="BI35" s="378"/>
      <c r="BJ35" s="368">
        <f t="shared" si="10"/>
        <v>0</v>
      </c>
      <c r="BK35" s="250"/>
      <c r="BL35" s="369">
        <f t="shared" si="29"/>
        <v>0</v>
      </c>
      <c r="BM35" s="370">
        <f t="shared" si="11"/>
        <v>0</v>
      </c>
      <c r="BN35" s="247"/>
      <c r="BO35" s="248"/>
      <c r="BP35" s="249"/>
      <c r="BQ35" s="368">
        <f t="shared" si="12"/>
        <v>0</v>
      </c>
      <c r="BR35" s="250"/>
      <c r="BS35" s="369">
        <f t="shared" si="30"/>
        <v>0</v>
      </c>
      <c r="BT35" s="561">
        <f t="shared" si="13"/>
        <v>0</v>
      </c>
      <c r="BU35" s="382">
        <f t="shared" si="31"/>
        <v>0</v>
      </c>
      <c r="BV35" s="371">
        <f t="shared" si="31"/>
        <v>0</v>
      </c>
      <c r="BW35" s="370">
        <f t="shared" si="31"/>
        <v>0</v>
      </c>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row>
    <row r="36" spans="1:112" ht="20.149999999999999" customHeight="1">
      <c r="A36" s="1173"/>
      <c r="B36" s="1049"/>
      <c r="C36" s="247"/>
      <c r="D36" s="248"/>
      <c r="E36" s="249"/>
      <c r="F36" s="368">
        <f t="shared" si="15"/>
        <v>0</v>
      </c>
      <c r="G36" s="250"/>
      <c r="H36" s="369">
        <f t="shared" si="16"/>
        <v>0</v>
      </c>
      <c r="I36" s="370">
        <f t="shared" si="17"/>
        <v>0</v>
      </c>
      <c r="J36" s="247"/>
      <c r="K36" s="341"/>
      <c r="L36" s="249"/>
      <c r="M36" s="368">
        <f t="shared" si="0"/>
        <v>0</v>
      </c>
      <c r="N36" s="342"/>
      <c r="O36" s="369">
        <f t="shared" si="18"/>
        <v>0</v>
      </c>
      <c r="P36" s="370">
        <f t="shared" si="1"/>
        <v>0</v>
      </c>
      <c r="Q36" s="125"/>
      <c r="R36" s="248"/>
      <c r="S36" s="249"/>
      <c r="T36" s="368">
        <f t="shared" si="19"/>
        <v>0</v>
      </c>
      <c r="U36" s="250"/>
      <c r="V36" s="369">
        <f t="shared" si="20"/>
        <v>0</v>
      </c>
      <c r="W36" s="370">
        <f t="shared" si="2"/>
        <v>0</v>
      </c>
      <c r="X36" s="247"/>
      <c r="Y36" s="248"/>
      <c r="Z36" s="120"/>
      <c r="AA36" s="368">
        <f t="shared" si="21"/>
        <v>0</v>
      </c>
      <c r="AB36" s="250"/>
      <c r="AC36" s="369">
        <f t="shared" si="22"/>
        <v>0</v>
      </c>
      <c r="AD36" s="370">
        <f t="shared" si="3"/>
        <v>0</v>
      </c>
      <c r="AE36" s="247"/>
      <c r="AF36" s="341"/>
      <c r="AG36" s="249"/>
      <c r="AH36" s="368">
        <f t="shared" si="23"/>
        <v>0</v>
      </c>
      <c r="AI36" s="342"/>
      <c r="AJ36" s="369">
        <f t="shared" si="24"/>
        <v>0</v>
      </c>
      <c r="AK36" s="370">
        <f t="shared" si="4"/>
        <v>0</v>
      </c>
      <c r="AL36" s="125"/>
      <c r="AM36" s="248"/>
      <c r="AN36" s="249"/>
      <c r="AO36" s="368">
        <f t="shared" si="25"/>
        <v>0</v>
      </c>
      <c r="AP36" s="250"/>
      <c r="AQ36" s="369">
        <f t="shared" si="26"/>
        <v>0</v>
      </c>
      <c r="AR36" s="370">
        <f t="shared" si="5"/>
        <v>0</v>
      </c>
      <c r="AS36" s="247"/>
      <c r="AT36" s="248"/>
      <c r="AU36" s="249"/>
      <c r="AV36" s="368">
        <f t="shared" si="6"/>
        <v>0</v>
      </c>
      <c r="AW36" s="250"/>
      <c r="AX36" s="369">
        <f t="shared" si="27"/>
        <v>0</v>
      </c>
      <c r="AY36" s="370">
        <f t="shared" si="7"/>
        <v>0</v>
      </c>
      <c r="AZ36" s="247"/>
      <c r="BA36" s="248"/>
      <c r="BB36" s="249"/>
      <c r="BC36" s="368">
        <f t="shared" si="8"/>
        <v>0</v>
      </c>
      <c r="BD36" s="250"/>
      <c r="BE36" s="369">
        <f t="shared" si="28"/>
        <v>0</v>
      </c>
      <c r="BF36" s="370">
        <f t="shared" si="9"/>
        <v>0</v>
      </c>
      <c r="BG36" s="247"/>
      <c r="BH36" s="248"/>
      <c r="BI36" s="378"/>
      <c r="BJ36" s="368">
        <f t="shared" si="10"/>
        <v>0</v>
      </c>
      <c r="BK36" s="250"/>
      <c r="BL36" s="369">
        <f t="shared" si="29"/>
        <v>0</v>
      </c>
      <c r="BM36" s="370">
        <f t="shared" si="11"/>
        <v>0</v>
      </c>
      <c r="BN36" s="247"/>
      <c r="BO36" s="248"/>
      <c r="BP36" s="249"/>
      <c r="BQ36" s="368">
        <f t="shared" si="12"/>
        <v>0</v>
      </c>
      <c r="BR36" s="250"/>
      <c r="BS36" s="369">
        <f t="shared" si="30"/>
        <v>0</v>
      </c>
      <c r="BT36" s="561">
        <f t="shared" si="13"/>
        <v>0</v>
      </c>
      <c r="BU36" s="382">
        <f t="shared" si="31"/>
        <v>0</v>
      </c>
      <c r="BV36" s="371">
        <f t="shared" si="31"/>
        <v>0</v>
      </c>
      <c r="BW36" s="370">
        <f t="shared" si="31"/>
        <v>0</v>
      </c>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row>
    <row r="37" spans="1:112" ht="20.149999999999999" customHeight="1">
      <c r="A37" s="1173"/>
      <c r="B37" s="1049"/>
      <c r="C37" s="247"/>
      <c r="D37" s="248"/>
      <c r="E37" s="249"/>
      <c r="F37" s="368">
        <f t="shared" si="15"/>
        <v>0</v>
      </c>
      <c r="G37" s="250"/>
      <c r="H37" s="369">
        <f t="shared" si="16"/>
        <v>0</v>
      </c>
      <c r="I37" s="370">
        <f t="shared" si="17"/>
        <v>0</v>
      </c>
      <c r="J37" s="247"/>
      <c r="K37" s="341"/>
      <c r="L37" s="249"/>
      <c r="M37" s="368">
        <f t="shared" si="0"/>
        <v>0</v>
      </c>
      <c r="N37" s="342"/>
      <c r="O37" s="369">
        <f t="shared" si="18"/>
        <v>0</v>
      </c>
      <c r="P37" s="370">
        <f t="shared" si="1"/>
        <v>0</v>
      </c>
      <c r="Q37" s="125"/>
      <c r="R37" s="248"/>
      <c r="S37" s="249"/>
      <c r="T37" s="368">
        <f t="shared" si="19"/>
        <v>0</v>
      </c>
      <c r="U37" s="250"/>
      <c r="V37" s="369">
        <f t="shared" si="20"/>
        <v>0</v>
      </c>
      <c r="W37" s="370">
        <f t="shared" si="2"/>
        <v>0</v>
      </c>
      <c r="X37" s="247"/>
      <c r="Y37" s="248"/>
      <c r="Z37" s="120"/>
      <c r="AA37" s="368">
        <f t="shared" si="21"/>
        <v>0</v>
      </c>
      <c r="AB37" s="250"/>
      <c r="AC37" s="369">
        <f t="shared" si="22"/>
        <v>0</v>
      </c>
      <c r="AD37" s="370">
        <f t="shared" si="3"/>
        <v>0</v>
      </c>
      <c r="AE37" s="247"/>
      <c r="AF37" s="341"/>
      <c r="AG37" s="249"/>
      <c r="AH37" s="368">
        <f t="shared" si="23"/>
        <v>0</v>
      </c>
      <c r="AI37" s="342"/>
      <c r="AJ37" s="369">
        <f t="shared" si="24"/>
        <v>0</v>
      </c>
      <c r="AK37" s="370">
        <f t="shared" si="4"/>
        <v>0</v>
      </c>
      <c r="AL37" s="125"/>
      <c r="AM37" s="248"/>
      <c r="AN37" s="249"/>
      <c r="AO37" s="368">
        <f t="shared" si="25"/>
        <v>0</v>
      </c>
      <c r="AP37" s="250"/>
      <c r="AQ37" s="369">
        <f t="shared" si="26"/>
        <v>0</v>
      </c>
      <c r="AR37" s="370">
        <f t="shared" si="5"/>
        <v>0</v>
      </c>
      <c r="AS37" s="247"/>
      <c r="AT37" s="248"/>
      <c r="AU37" s="249"/>
      <c r="AV37" s="368">
        <f t="shared" si="6"/>
        <v>0</v>
      </c>
      <c r="AW37" s="250"/>
      <c r="AX37" s="369">
        <f t="shared" si="27"/>
        <v>0</v>
      </c>
      <c r="AY37" s="370">
        <f t="shared" si="7"/>
        <v>0</v>
      </c>
      <c r="AZ37" s="247"/>
      <c r="BA37" s="248"/>
      <c r="BB37" s="249"/>
      <c r="BC37" s="368">
        <f t="shared" si="8"/>
        <v>0</v>
      </c>
      <c r="BD37" s="250"/>
      <c r="BE37" s="369">
        <f t="shared" si="28"/>
        <v>0</v>
      </c>
      <c r="BF37" s="370">
        <f t="shared" si="9"/>
        <v>0</v>
      </c>
      <c r="BG37" s="247"/>
      <c r="BH37" s="248"/>
      <c r="BI37" s="378"/>
      <c r="BJ37" s="368">
        <f t="shared" si="10"/>
        <v>0</v>
      </c>
      <c r="BK37" s="250"/>
      <c r="BL37" s="369">
        <f t="shared" si="29"/>
        <v>0</v>
      </c>
      <c r="BM37" s="370">
        <f t="shared" si="11"/>
        <v>0</v>
      </c>
      <c r="BN37" s="247"/>
      <c r="BO37" s="248"/>
      <c r="BP37" s="249"/>
      <c r="BQ37" s="368">
        <f t="shared" si="12"/>
        <v>0</v>
      </c>
      <c r="BR37" s="250"/>
      <c r="BS37" s="369">
        <f t="shared" si="30"/>
        <v>0</v>
      </c>
      <c r="BT37" s="561">
        <f t="shared" si="13"/>
        <v>0</v>
      </c>
      <c r="BU37" s="382">
        <f t="shared" si="31"/>
        <v>0</v>
      </c>
      <c r="BV37" s="371">
        <f t="shared" si="31"/>
        <v>0</v>
      </c>
      <c r="BW37" s="370">
        <f t="shared" si="31"/>
        <v>0</v>
      </c>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row>
    <row r="38" spans="1:112" ht="20.149999999999999" customHeight="1">
      <c r="A38" s="1173"/>
      <c r="B38" s="1049"/>
      <c r="C38" s="247"/>
      <c r="D38" s="248"/>
      <c r="E38" s="249"/>
      <c r="F38" s="368">
        <f t="shared" si="15"/>
        <v>0</v>
      </c>
      <c r="G38" s="250"/>
      <c r="H38" s="369">
        <f t="shared" si="16"/>
        <v>0</v>
      </c>
      <c r="I38" s="370">
        <f t="shared" si="17"/>
        <v>0</v>
      </c>
      <c r="J38" s="247"/>
      <c r="K38" s="341"/>
      <c r="L38" s="249"/>
      <c r="M38" s="368">
        <f t="shared" si="0"/>
        <v>0</v>
      </c>
      <c r="N38" s="342"/>
      <c r="O38" s="369">
        <f t="shared" si="18"/>
        <v>0</v>
      </c>
      <c r="P38" s="370">
        <f t="shared" si="1"/>
        <v>0</v>
      </c>
      <c r="Q38" s="125"/>
      <c r="R38" s="248"/>
      <c r="S38" s="249"/>
      <c r="T38" s="368">
        <f t="shared" si="19"/>
        <v>0</v>
      </c>
      <c r="U38" s="250"/>
      <c r="V38" s="369">
        <f t="shared" si="20"/>
        <v>0</v>
      </c>
      <c r="W38" s="370">
        <f t="shared" si="2"/>
        <v>0</v>
      </c>
      <c r="X38" s="247"/>
      <c r="Y38" s="248"/>
      <c r="Z38" s="120"/>
      <c r="AA38" s="368">
        <f t="shared" si="21"/>
        <v>0</v>
      </c>
      <c r="AB38" s="250"/>
      <c r="AC38" s="369">
        <f t="shared" si="22"/>
        <v>0</v>
      </c>
      <c r="AD38" s="370">
        <f t="shared" si="3"/>
        <v>0</v>
      </c>
      <c r="AE38" s="247"/>
      <c r="AF38" s="341"/>
      <c r="AG38" s="249"/>
      <c r="AH38" s="368">
        <f t="shared" si="23"/>
        <v>0</v>
      </c>
      <c r="AI38" s="342"/>
      <c r="AJ38" s="369">
        <f t="shared" si="24"/>
        <v>0</v>
      </c>
      <c r="AK38" s="370">
        <f t="shared" si="4"/>
        <v>0</v>
      </c>
      <c r="AL38" s="125"/>
      <c r="AM38" s="248"/>
      <c r="AN38" s="249"/>
      <c r="AO38" s="368">
        <f t="shared" si="25"/>
        <v>0</v>
      </c>
      <c r="AP38" s="250"/>
      <c r="AQ38" s="369">
        <f t="shared" si="26"/>
        <v>0</v>
      </c>
      <c r="AR38" s="370">
        <f t="shared" si="5"/>
        <v>0</v>
      </c>
      <c r="AS38" s="247"/>
      <c r="AT38" s="248"/>
      <c r="AU38" s="249"/>
      <c r="AV38" s="368">
        <f t="shared" si="6"/>
        <v>0</v>
      </c>
      <c r="AW38" s="250"/>
      <c r="AX38" s="369">
        <f t="shared" si="27"/>
        <v>0</v>
      </c>
      <c r="AY38" s="370">
        <f t="shared" si="7"/>
        <v>0</v>
      </c>
      <c r="AZ38" s="247"/>
      <c r="BA38" s="248"/>
      <c r="BB38" s="249"/>
      <c r="BC38" s="368">
        <f t="shared" si="8"/>
        <v>0</v>
      </c>
      <c r="BD38" s="250"/>
      <c r="BE38" s="369">
        <f t="shared" si="28"/>
        <v>0</v>
      </c>
      <c r="BF38" s="370">
        <f t="shared" si="9"/>
        <v>0</v>
      </c>
      <c r="BG38" s="247"/>
      <c r="BH38" s="248"/>
      <c r="BI38" s="378"/>
      <c r="BJ38" s="368">
        <f t="shared" si="10"/>
        <v>0</v>
      </c>
      <c r="BK38" s="250"/>
      <c r="BL38" s="369">
        <f t="shared" si="29"/>
        <v>0</v>
      </c>
      <c r="BM38" s="370">
        <f t="shared" si="11"/>
        <v>0</v>
      </c>
      <c r="BN38" s="247"/>
      <c r="BO38" s="248"/>
      <c r="BP38" s="249"/>
      <c r="BQ38" s="368">
        <f t="shared" si="12"/>
        <v>0</v>
      </c>
      <c r="BR38" s="250"/>
      <c r="BS38" s="369">
        <f t="shared" si="30"/>
        <v>0</v>
      </c>
      <c r="BT38" s="561">
        <f t="shared" si="13"/>
        <v>0</v>
      </c>
      <c r="BU38" s="382">
        <f t="shared" si="31"/>
        <v>0</v>
      </c>
      <c r="BV38" s="371">
        <f t="shared" si="31"/>
        <v>0</v>
      </c>
      <c r="BW38" s="370">
        <f t="shared" si="31"/>
        <v>0</v>
      </c>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row>
    <row r="39" spans="1:112" ht="20.149999999999999" customHeight="1">
      <c r="A39" s="1173"/>
      <c r="B39" s="1049"/>
      <c r="C39" s="247"/>
      <c r="D39" s="248"/>
      <c r="E39" s="249"/>
      <c r="F39" s="368">
        <f t="shared" si="15"/>
        <v>0</v>
      </c>
      <c r="G39" s="250"/>
      <c r="H39" s="369">
        <f t="shared" si="16"/>
        <v>0</v>
      </c>
      <c r="I39" s="370">
        <f t="shared" si="17"/>
        <v>0</v>
      </c>
      <c r="J39" s="247"/>
      <c r="K39" s="341"/>
      <c r="L39" s="249"/>
      <c r="M39" s="368">
        <f t="shared" si="0"/>
        <v>0</v>
      </c>
      <c r="N39" s="342"/>
      <c r="O39" s="369">
        <f t="shared" si="18"/>
        <v>0</v>
      </c>
      <c r="P39" s="370">
        <f t="shared" si="1"/>
        <v>0</v>
      </c>
      <c r="Q39" s="125"/>
      <c r="R39" s="248"/>
      <c r="S39" s="249"/>
      <c r="T39" s="368">
        <f t="shared" si="19"/>
        <v>0</v>
      </c>
      <c r="U39" s="250"/>
      <c r="V39" s="369">
        <f t="shared" si="20"/>
        <v>0</v>
      </c>
      <c r="W39" s="370">
        <f t="shared" si="2"/>
        <v>0</v>
      </c>
      <c r="X39" s="247"/>
      <c r="Y39" s="248"/>
      <c r="Z39" s="120"/>
      <c r="AA39" s="368">
        <f t="shared" si="21"/>
        <v>0</v>
      </c>
      <c r="AB39" s="250"/>
      <c r="AC39" s="369">
        <f t="shared" si="22"/>
        <v>0</v>
      </c>
      <c r="AD39" s="370">
        <f t="shared" si="3"/>
        <v>0</v>
      </c>
      <c r="AE39" s="247"/>
      <c r="AF39" s="341"/>
      <c r="AG39" s="249"/>
      <c r="AH39" s="368">
        <f t="shared" si="23"/>
        <v>0</v>
      </c>
      <c r="AI39" s="342"/>
      <c r="AJ39" s="369">
        <f t="shared" si="24"/>
        <v>0</v>
      </c>
      <c r="AK39" s="370">
        <f t="shared" si="4"/>
        <v>0</v>
      </c>
      <c r="AL39" s="125"/>
      <c r="AM39" s="248"/>
      <c r="AN39" s="249"/>
      <c r="AO39" s="368">
        <f t="shared" si="25"/>
        <v>0</v>
      </c>
      <c r="AP39" s="250"/>
      <c r="AQ39" s="369">
        <f t="shared" si="26"/>
        <v>0</v>
      </c>
      <c r="AR39" s="370">
        <f t="shared" si="5"/>
        <v>0</v>
      </c>
      <c r="AS39" s="247"/>
      <c r="AT39" s="248"/>
      <c r="AU39" s="249"/>
      <c r="AV39" s="368">
        <f t="shared" si="6"/>
        <v>0</v>
      </c>
      <c r="AW39" s="250"/>
      <c r="AX39" s="369">
        <f t="shared" si="27"/>
        <v>0</v>
      </c>
      <c r="AY39" s="370">
        <f t="shared" si="7"/>
        <v>0</v>
      </c>
      <c r="AZ39" s="247"/>
      <c r="BA39" s="248"/>
      <c r="BB39" s="249"/>
      <c r="BC39" s="368">
        <f t="shared" si="8"/>
        <v>0</v>
      </c>
      <c r="BD39" s="250"/>
      <c r="BE39" s="369">
        <f t="shared" si="28"/>
        <v>0</v>
      </c>
      <c r="BF39" s="370">
        <f t="shared" si="9"/>
        <v>0</v>
      </c>
      <c r="BG39" s="247"/>
      <c r="BH39" s="248"/>
      <c r="BI39" s="378"/>
      <c r="BJ39" s="368">
        <f t="shared" si="10"/>
        <v>0</v>
      </c>
      <c r="BK39" s="250"/>
      <c r="BL39" s="369">
        <f t="shared" si="29"/>
        <v>0</v>
      </c>
      <c r="BM39" s="370">
        <f t="shared" si="11"/>
        <v>0</v>
      </c>
      <c r="BN39" s="247"/>
      <c r="BO39" s="248"/>
      <c r="BP39" s="249"/>
      <c r="BQ39" s="368">
        <f t="shared" si="12"/>
        <v>0</v>
      </c>
      <c r="BR39" s="250"/>
      <c r="BS39" s="369">
        <f t="shared" si="30"/>
        <v>0</v>
      </c>
      <c r="BT39" s="561">
        <f t="shared" si="13"/>
        <v>0</v>
      </c>
      <c r="BU39" s="382">
        <f t="shared" si="31"/>
        <v>0</v>
      </c>
      <c r="BV39" s="371">
        <f t="shared" si="31"/>
        <v>0</v>
      </c>
      <c r="BW39" s="370">
        <f t="shared" si="31"/>
        <v>0</v>
      </c>
      <c r="BX39" s="238"/>
      <c r="BY39" s="238"/>
      <c r="BZ39" s="238"/>
      <c r="CA39" s="238"/>
      <c r="CB39" s="238"/>
      <c r="CC39" s="238"/>
      <c r="CD39" s="238"/>
      <c r="CE39" s="238"/>
      <c r="CF39" s="238"/>
      <c r="CG39" s="238"/>
      <c r="CH39" s="238"/>
      <c r="CI39" s="238"/>
      <c r="CJ39" s="238"/>
      <c r="CK39" s="238"/>
      <c r="CL39" s="238"/>
      <c r="CM39" s="238"/>
      <c r="CN39" s="238"/>
      <c r="CO39" s="238"/>
      <c r="CP39" s="238"/>
      <c r="CQ39" s="238"/>
      <c r="CR39" s="238"/>
      <c r="CS39" s="238"/>
      <c r="CT39" s="238"/>
      <c r="CU39" s="238"/>
      <c r="CV39" s="238"/>
      <c r="CW39" s="238"/>
      <c r="CX39" s="238"/>
      <c r="CY39" s="238"/>
      <c r="CZ39" s="238"/>
      <c r="DA39" s="238"/>
      <c r="DB39" s="238"/>
      <c r="DC39" s="238"/>
      <c r="DD39" s="238"/>
      <c r="DE39" s="238"/>
      <c r="DF39" s="238"/>
      <c r="DG39" s="238"/>
      <c r="DH39" s="238"/>
    </row>
    <row r="40" spans="1:112" ht="20.149999999999999" customHeight="1">
      <c r="A40" s="1173"/>
      <c r="B40" s="1049"/>
      <c r="C40" s="247"/>
      <c r="D40" s="248"/>
      <c r="E40" s="249"/>
      <c r="F40" s="368">
        <f t="shared" si="15"/>
        <v>0</v>
      </c>
      <c r="G40" s="250"/>
      <c r="H40" s="369">
        <f t="shared" si="16"/>
        <v>0</v>
      </c>
      <c r="I40" s="370">
        <f t="shared" si="17"/>
        <v>0</v>
      </c>
      <c r="J40" s="247"/>
      <c r="K40" s="341"/>
      <c r="L40" s="249"/>
      <c r="M40" s="368">
        <f t="shared" si="0"/>
        <v>0</v>
      </c>
      <c r="N40" s="342"/>
      <c r="O40" s="369">
        <f t="shared" si="18"/>
        <v>0</v>
      </c>
      <c r="P40" s="370">
        <f t="shared" si="1"/>
        <v>0</v>
      </c>
      <c r="Q40" s="125"/>
      <c r="R40" s="248"/>
      <c r="S40" s="249"/>
      <c r="T40" s="368">
        <f t="shared" si="19"/>
        <v>0</v>
      </c>
      <c r="U40" s="250"/>
      <c r="V40" s="369">
        <f t="shared" si="20"/>
        <v>0</v>
      </c>
      <c r="W40" s="370">
        <f t="shared" si="2"/>
        <v>0</v>
      </c>
      <c r="X40" s="247"/>
      <c r="Y40" s="248"/>
      <c r="Z40" s="120"/>
      <c r="AA40" s="368">
        <f t="shared" si="21"/>
        <v>0</v>
      </c>
      <c r="AB40" s="250"/>
      <c r="AC40" s="369">
        <f t="shared" si="22"/>
        <v>0</v>
      </c>
      <c r="AD40" s="370">
        <f t="shared" si="3"/>
        <v>0</v>
      </c>
      <c r="AE40" s="247"/>
      <c r="AF40" s="341"/>
      <c r="AG40" s="249"/>
      <c r="AH40" s="368">
        <f t="shared" si="23"/>
        <v>0</v>
      </c>
      <c r="AI40" s="342"/>
      <c r="AJ40" s="369">
        <f t="shared" si="24"/>
        <v>0</v>
      </c>
      <c r="AK40" s="370">
        <f t="shared" si="4"/>
        <v>0</v>
      </c>
      <c r="AL40" s="125"/>
      <c r="AM40" s="248"/>
      <c r="AN40" s="249"/>
      <c r="AO40" s="368">
        <f t="shared" si="25"/>
        <v>0</v>
      </c>
      <c r="AP40" s="250"/>
      <c r="AQ40" s="369">
        <f t="shared" si="26"/>
        <v>0</v>
      </c>
      <c r="AR40" s="370">
        <f t="shared" si="5"/>
        <v>0</v>
      </c>
      <c r="AS40" s="247"/>
      <c r="AT40" s="248"/>
      <c r="AU40" s="249"/>
      <c r="AV40" s="368">
        <f t="shared" si="6"/>
        <v>0</v>
      </c>
      <c r="AW40" s="250"/>
      <c r="AX40" s="369">
        <f t="shared" si="27"/>
        <v>0</v>
      </c>
      <c r="AY40" s="370">
        <f t="shared" si="7"/>
        <v>0</v>
      </c>
      <c r="AZ40" s="247"/>
      <c r="BA40" s="248"/>
      <c r="BB40" s="249"/>
      <c r="BC40" s="368">
        <f t="shared" si="8"/>
        <v>0</v>
      </c>
      <c r="BD40" s="250"/>
      <c r="BE40" s="369">
        <f t="shared" si="28"/>
        <v>0</v>
      </c>
      <c r="BF40" s="370">
        <f t="shared" si="9"/>
        <v>0</v>
      </c>
      <c r="BG40" s="247"/>
      <c r="BH40" s="248"/>
      <c r="BI40" s="378"/>
      <c r="BJ40" s="368">
        <f t="shared" si="10"/>
        <v>0</v>
      </c>
      <c r="BK40" s="250"/>
      <c r="BL40" s="369">
        <f t="shared" si="29"/>
        <v>0</v>
      </c>
      <c r="BM40" s="370">
        <f t="shared" si="11"/>
        <v>0</v>
      </c>
      <c r="BN40" s="247"/>
      <c r="BO40" s="248"/>
      <c r="BP40" s="249"/>
      <c r="BQ40" s="368">
        <f t="shared" si="12"/>
        <v>0</v>
      </c>
      <c r="BR40" s="250"/>
      <c r="BS40" s="369">
        <f t="shared" si="30"/>
        <v>0</v>
      </c>
      <c r="BT40" s="561">
        <f t="shared" si="13"/>
        <v>0</v>
      </c>
      <c r="BU40" s="382">
        <f t="shared" si="31"/>
        <v>0</v>
      </c>
      <c r="BV40" s="371">
        <f t="shared" si="31"/>
        <v>0</v>
      </c>
      <c r="BW40" s="370">
        <f t="shared" si="31"/>
        <v>0</v>
      </c>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row>
    <row r="41" spans="1:112" ht="20.149999999999999" customHeight="1">
      <c r="A41" s="1173"/>
      <c r="B41" s="1049"/>
      <c r="C41" s="247"/>
      <c r="D41" s="248"/>
      <c r="E41" s="249"/>
      <c r="F41" s="368">
        <f t="shared" si="15"/>
        <v>0</v>
      </c>
      <c r="G41" s="250"/>
      <c r="H41" s="369">
        <f t="shared" si="16"/>
        <v>0</v>
      </c>
      <c r="I41" s="370">
        <f t="shared" si="17"/>
        <v>0</v>
      </c>
      <c r="J41" s="247"/>
      <c r="K41" s="341"/>
      <c r="L41" s="249"/>
      <c r="M41" s="368">
        <f t="shared" si="0"/>
        <v>0</v>
      </c>
      <c r="N41" s="342"/>
      <c r="O41" s="369">
        <f t="shared" si="18"/>
        <v>0</v>
      </c>
      <c r="P41" s="370">
        <f t="shared" si="1"/>
        <v>0</v>
      </c>
      <c r="Q41" s="125"/>
      <c r="R41" s="248"/>
      <c r="S41" s="249"/>
      <c r="T41" s="368">
        <f t="shared" si="19"/>
        <v>0</v>
      </c>
      <c r="U41" s="250"/>
      <c r="V41" s="369">
        <f t="shared" si="20"/>
        <v>0</v>
      </c>
      <c r="W41" s="370">
        <f t="shared" si="2"/>
        <v>0</v>
      </c>
      <c r="X41" s="247"/>
      <c r="Y41" s="248"/>
      <c r="Z41" s="120"/>
      <c r="AA41" s="368">
        <f t="shared" si="21"/>
        <v>0</v>
      </c>
      <c r="AB41" s="250"/>
      <c r="AC41" s="369">
        <f t="shared" si="22"/>
        <v>0</v>
      </c>
      <c r="AD41" s="370">
        <f t="shared" si="3"/>
        <v>0</v>
      </c>
      <c r="AE41" s="247"/>
      <c r="AF41" s="341"/>
      <c r="AG41" s="249"/>
      <c r="AH41" s="368">
        <f t="shared" si="23"/>
        <v>0</v>
      </c>
      <c r="AI41" s="342"/>
      <c r="AJ41" s="369">
        <f t="shared" si="24"/>
        <v>0</v>
      </c>
      <c r="AK41" s="370">
        <f t="shared" si="4"/>
        <v>0</v>
      </c>
      <c r="AL41" s="125"/>
      <c r="AM41" s="248"/>
      <c r="AN41" s="249"/>
      <c r="AO41" s="368">
        <f t="shared" si="25"/>
        <v>0</v>
      </c>
      <c r="AP41" s="250"/>
      <c r="AQ41" s="369">
        <f t="shared" si="26"/>
        <v>0</v>
      </c>
      <c r="AR41" s="370">
        <f t="shared" si="5"/>
        <v>0</v>
      </c>
      <c r="AS41" s="247"/>
      <c r="AT41" s="248"/>
      <c r="AU41" s="249"/>
      <c r="AV41" s="368">
        <f t="shared" si="6"/>
        <v>0</v>
      </c>
      <c r="AW41" s="250"/>
      <c r="AX41" s="369">
        <f t="shared" si="27"/>
        <v>0</v>
      </c>
      <c r="AY41" s="370">
        <f t="shared" si="7"/>
        <v>0</v>
      </c>
      <c r="AZ41" s="247"/>
      <c r="BA41" s="248"/>
      <c r="BB41" s="249"/>
      <c r="BC41" s="368">
        <f t="shared" si="8"/>
        <v>0</v>
      </c>
      <c r="BD41" s="250"/>
      <c r="BE41" s="369">
        <f t="shared" si="28"/>
        <v>0</v>
      </c>
      <c r="BF41" s="370">
        <f t="shared" si="9"/>
        <v>0</v>
      </c>
      <c r="BG41" s="247"/>
      <c r="BH41" s="248"/>
      <c r="BI41" s="378"/>
      <c r="BJ41" s="368">
        <f t="shared" si="10"/>
        <v>0</v>
      </c>
      <c r="BK41" s="250"/>
      <c r="BL41" s="369">
        <f t="shared" si="29"/>
        <v>0</v>
      </c>
      <c r="BM41" s="370">
        <f t="shared" si="11"/>
        <v>0</v>
      </c>
      <c r="BN41" s="247"/>
      <c r="BO41" s="248"/>
      <c r="BP41" s="249"/>
      <c r="BQ41" s="368">
        <f t="shared" si="12"/>
        <v>0</v>
      </c>
      <c r="BR41" s="250"/>
      <c r="BS41" s="369">
        <f t="shared" si="30"/>
        <v>0</v>
      </c>
      <c r="BT41" s="561">
        <f t="shared" si="13"/>
        <v>0</v>
      </c>
      <c r="BU41" s="382">
        <f t="shared" si="31"/>
        <v>0</v>
      </c>
      <c r="BV41" s="371">
        <f t="shared" si="31"/>
        <v>0</v>
      </c>
      <c r="BW41" s="370">
        <f t="shared" si="31"/>
        <v>0</v>
      </c>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row>
    <row r="42" spans="1:112" ht="20.149999999999999" customHeight="1">
      <c r="A42" s="1173"/>
      <c r="B42" s="1049"/>
      <c r="C42" s="247"/>
      <c r="D42" s="248"/>
      <c r="E42" s="249"/>
      <c r="F42" s="368">
        <f t="shared" si="15"/>
        <v>0</v>
      </c>
      <c r="G42" s="250"/>
      <c r="H42" s="369">
        <f t="shared" si="16"/>
        <v>0</v>
      </c>
      <c r="I42" s="370">
        <f t="shared" si="17"/>
        <v>0</v>
      </c>
      <c r="J42" s="247"/>
      <c r="K42" s="341"/>
      <c r="L42" s="249"/>
      <c r="M42" s="368">
        <f t="shared" si="0"/>
        <v>0</v>
      </c>
      <c r="N42" s="342"/>
      <c r="O42" s="369">
        <f t="shared" si="18"/>
        <v>0</v>
      </c>
      <c r="P42" s="370">
        <f t="shared" si="1"/>
        <v>0</v>
      </c>
      <c r="Q42" s="125"/>
      <c r="R42" s="248"/>
      <c r="S42" s="249"/>
      <c r="T42" s="368">
        <f t="shared" si="19"/>
        <v>0</v>
      </c>
      <c r="U42" s="250"/>
      <c r="V42" s="369">
        <f t="shared" si="20"/>
        <v>0</v>
      </c>
      <c r="W42" s="370">
        <f t="shared" si="2"/>
        <v>0</v>
      </c>
      <c r="X42" s="247"/>
      <c r="Y42" s="248"/>
      <c r="Z42" s="120"/>
      <c r="AA42" s="368">
        <f t="shared" si="21"/>
        <v>0</v>
      </c>
      <c r="AB42" s="250"/>
      <c r="AC42" s="369">
        <f t="shared" si="22"/>
        <v>0</v>
      </c>
      <c r="AD42" s="370">
        <f t="shared" si="3"/>
        <v>0</v>
      </c>
      <c r="AE42" s="247"/>
      <c r="AF42" s="341"/>
      <c r="AG42" s="249"/>
      <c r="AH42" s="368">
        <f t="shared" si="23"/>
        <v>0</v>
      </c>
      <c r="AI42" s="342"/>
      <c r="AJ42" s="369">
        <f t="shared" si="24"/>
        <v>0</v>
      </c>
      <c r="AK42" s="370">
        <f t="shared" si="4"/>
        <v>0</v>
      </c>
      <c r="AL42" s="125"/>
      <c r="AM42" s="248"/>
      <c r="AN42" s="249"/>
      <c r="AO42" s="368">
        <f t="shared" si="25"/>
        <v>0</v>
      </c>
      <c r="AP42" s="250"/>
      <c r="AQ42" s="369">
        <f t="shared" si="26"/>
        <v>0</v>
      </c>
      <c r="AR42" s="370">
        <f t="shared" si="5"/>
        <v>0</v>
      </c>
      <c r="AS42" s="247"/>
      <c r="AT42" s="248"/>
      <c r="AU42" s="249"/>
      <c r="AV42" s="368">
        <f t="shared" si="6"/>
        <v>0</v>
      </c>
      <c r="AW42" s="250"/>
      <c r="AX42" s="369">
        <f t="shared" si="27"/>
        <v>0</v>
      </c>
      <c r="AY42" s="370">
        <f t="shared" si="7"/>
        <v>0</v>
      </c>
      <c r="AZ42" s="247"/>
      <c r="BA42" s="248"/>
      <c r="BB42" s="249"/>
      <c r="BC42" s="368">
        <f t="shared" si="8"/>
        <v>0</v>
      </c>
      <c r="BD42" s="250"/>
      <c r="BE42" s="369">
        <f t="shared" si="28"/>
        <v>0</v>
      </c>
      <c r="BF42" s="370">
        <f t="shared" si="9"/>
        <v>0</v>
      </c>
      <c r="BG42" s="247"/>
      <c r="BH42" s="248"/>
      <c r="BI42" s="378"/>
      <c r="BJ42" s="368">
        <f t="shared" si="10"/>
        <v>0</v>
      </c>
      <c r="BK42" s="250"/>
      <c r="BL42" s="369">
        <f t="shared" si="29"/>
        <v>0</v>
      </c>
      <c r="BM42" s="370">
        <f t="shared" si="11"/>
        <v>0</v>
      </c>
      <c r="BN42" s="247"/>
      <c r="BO42" s="248"/>
      <c r="BP42" s="249"/>
      <c r="BQ42" s="368">
        <f t="shared" si="12"/>
        <v>0</v>
      </c>
      <c r="BR42" s="250"/>
      <c r="BS42" s="369">
        <f t="shared" si="30"/>
        <v>0</v>
      </c>
      <c r="BT42" s="561">
        <f t="shared" si="13"/>
        <v>0</v>
      </c>
      <c r="BU42" s="382">
        <f t="shared" si="31"/>
        <v>0</v>
      </c>
      <c r="BV42" s="371">
        <f t="shared" si="31"/>
        <v>0</v>
      </c>
      <c r="BW42" s="370">
        <f t="shared" si="31"/>
        <v>0</v>
      </c>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row>
    <row r="43" spans="1:112" ht="20.149999999999999" customHeight="1">
      <c r="A43" s="1173"/>
      <c r="B43" s="1049"/>
      <c r="C43" s="247"/>
      <c r="D43" s="248"/>
      <c r="E43" s="249"/>
      <c r="F43" s="368">
        <f t="shared" si="15"/>
        <v>0</v>
      </c>
      <c r="G43" s="250"/>
      <c r="H43" s="369">
        <f t="shared" si="16"/>
        <v>0</v>
      </c>
      <c r="I43" s="370">
        <f t="shared" si="17"/>
        <v>0</v>
      </c>
      <c r="J43" s="247"/>
      <c r="K43" s="341"/>
      <c r="L43" s="249"/>
      <c r="M43" s="368">
        <f t="shared" si="0"/>
        <v>0</v>
      </c>
      <c r="N43" s="342"/>
      <c r="O43" s="369">
        <f t="shared" si="18"/>
        <v>0</v>
      </c>
      <c r="P43" s="370">
        <f t="shared" si="1"/>
        <v>0</v>
      </c>
      <c r="Q43" s="125"/>
      <c r="R43" s="248"/>
      <c r="S43" s="249"/>
      <c r="T43" s="368">
        <f t="shared" si="19"/>
        <v>0</v>
      </c>
      <c r="U43" s="250"/>
      <c r="V43" s="369">
        <f t="shared" si="20"/>
        <v>0</v>
      </c>
      <c r="W43" s="370">
        <f t="shared" si="2"/>
        <v>0</v>
      </c>
      <c r="X43" s="247"/>
      <c r="Y43" s="248"/>
      <c r="Z43" s="120"/>
      <c r="AA43" s="368">
        <f t="shared" si="21"/>
        <v>0</v>
      </c>
      <c r="AB43" s="250"/>
      <c r="AC43" s="369">
        <f t="shared" si="22"/>
        <v>0</v>
      </c>
      <c r="AD43" s="370">
        <f t="shared" si="3"/>
        <v>0</v>
      </c>
      <c r="AE43" s="247"/>
      <c r="AF43" s="341"/>
      <c r="AG43" s="249"/>
      <c r="AH43" s="368">
        <f t="shared" si="23"/>
        <v>0</v>
      </c>
      <c r="AI43" s="342"/>
      <c r="AJ43" s="369">
        <f t="shared" si="24"/>
        <v>0</v>
      </c>
      <c r="AK43" s="370">
        <f t="shared" si="4"/>
        <v>0</v>
      </c>
      <c r="AL43" s="125"/>
      <c r="AM43" s="248"/>
      <c r="AN43" s="249"/>
      <c r="AO43" s="368">
        <f t="shared" si="25"/>
        <v>0</v>
      </c>
      <c r="AP43" s="250"/>
      <c r="AQ43" s="369">
        <f t="shared" si="26"/>
        <v>0</v>
      </c>
      <c r="AR43" s="370">
        <f t="shared" si="5"/>
        <v>0</v>
      </c>
      <c r="AS43" s="247"/>
      <c r="AT43" s="248"/>
      <c r="AU43" s="249"/>
      <c r="AV43" s="368">
        <f t="shared" si="6"/>
        <v>0</v>
      </c>
      <c r="AW43" s="250"/>
      <c r="AX43" s="369">
        <f t="shared" si="27"/>
        <v>0</v>
      </c>
      <c r="AY43" s="370">
        <f t="shared" si="7"/>
        <v>0</v>
      </c>
      <c r="AZ43" s="247"/>
      <c r="BA43" s="248"/>
      <c r="BB43" s="249"/>
      <c r="BC43" s="368">
        <f t="shared" si="8"/>
        <v>0</v>
      </c>
      <c r="BD43" s="250"/>
      <c r="BE43" s="369">
        <f t="shared" si="28"/>
        <v>0</v>
      </c>
      <c r="BF43" s="370">
        <f t="shared" si="9"/>
        <v>0</v>
      </c>
      <c r="BG43" s="247"/>
      <c r="BH43" s="248"/>
      <c r="BI43" s="378"/>
      <c r="BJ43" s="368">
        <f t="shared" si="10"/>
        <v>0</v>
      </c>
      <c r="BK43" s="250"/>
      <c r="BL43" s="369">
        <f t="shared" si="29"/>
        <v>0</v>
      </c>
      <c r="BM43" s="370">
        <f t="shared" si="11"/>
        <v>0</v>
      </c>
      <c r="BN43" s="247"/>
      <c r="BO43" s="248"/>
      <c r="BP43" s="249"/>
      <c r="BQ43" s="368">
        <f t="shared" si="12"/>
        <v>0</v>
      </c>
      <c r="BR43" s="250"/>
      <c r="BS43" s="369">
        <f t="shared" si="30"/>
        <v>0</v>
      </c>
      <c r="BT43" s="561">
        <f t="shared" si="13"/>
        <v>0</v>
      </c>
      <c r="BU43" s="382">
        <f t="shared" si="31"/>
        <v>0</v>
      </c>
      <c r="BV43" s="371">
        <f t="shared" si="31"/>
        <v>0</v>
      </c>
      <c r="BW43" s="370">
        <f t="shared" si="31"/>
        <v>0</v>
      </c>
      <c r="BX43" s="238"/>
      <c r="BY43" s="238"/>
      <c r="BZ43" s="238"/>
      <c r="CA43" s="238"/>
      <c r="CB43" s="238"/>
      <c r="CC43" s="238"/>
      <c r="CD43" s="238"/>
      <c r="CE43" s="238"/>
      <c r="CF43" s="238"/>
      <c r="CG43" s="238"/>
      <c r="CH43" s="238"/>
      <c r="CI43" s="238"/>
      <c r="CJ43" s="238"/>
      <c r="CK43" s="238"/>
      <c r="CL43" s="238"/>
      <c r="CM43" s="238"/>
      <c r="CN43" s="238"/>
      <c r="CO43" s="238"/>
      <c r="CP43" s="238"/>
      <c r="CQ43" s="238"/>
      <c r="CR43" s="238"/>
      <c r="CS43" s="238"/>
      <c r="CT43" s="238"/>
      <c r="CU43" s="238"/>
      <c r="CV43" s="238"/>
      <c r="CW43" s="238"/>
      <c r="CX43" s="238"/>
      <c r="CY43" s="238"/>
      <c r="CZ43" s="238"/>
      <c r="DA43" s="238"/>
      <c r="DB43" s="238"/>
      <c r="DC43" s="238"/>
      <c r="DD43" s="238"/>
      <c r="DE43" s="238"/>
      <c r="DF43" s="238"/>
      <c r="DG43" s="238"/>
      <c r="DH43" s="238"/>
    </row>
    <row r="44" spans="1:112" ht="20.149999999999999" customHeight="1">
      <c r="A44" s="1173"/>
      <c r="B44" s="1049"/>
      <c r="C44" s="247"/>
      <c r="D44" s="248"/>
      <c r="E44" s="249"/>
      <c r="F44" s="368">
        <f t="shared" si="15"/>
        <v>0</v>
      </c>
      <c r="G44" s="250"/>
      <c r="H44" s="369">
        <f t="shared" si="16"/>
        <v>0</v>
      </c>
      <c r="I44" s="370">
        <f t="shared" si="17"/>
        <v>0</v>
      </c>
      <c r="J44" s="247"/>
      <c r="K44" s="341"/>
      <c r="L44" s="249"/>
      <c r="M44" s="368">
        <f t="shared" si="0"/>
        <v>0</v>
      </c>
      <c r="N44" s="342"/>
      <c r="O44" s="369">
        <f t="shared" si="18"/>
        <v>0</v>
      </c>
      <c r="P44" s="370">
        <f t="shared" si="1"/>
        <v>0</v>
      </c>
      <c r="Q44" s="125"/>
      <c r="R44" s="248"/>
      <c r="S44" s="249"/>
      <c r="T44" s="368">
        <f t="shared" si="19"/>
        <v>0</v>
      </c>
      <c r="U44" s="250"/>
      <c r="V44" s="369">
        <f t="shared" si="20"/>
        <v>0</v>
      </c>
      <c r="W44" s="370">
        <f t="shared" si="2"/>
        <v>0</v>
      </c>
      <c r="X44" s="247"/>
      <c r="Y44" s="248"/>
      <c r="Z44" s="120"/>
      <c r="AA44" s="368">
        <f t="shared" si="21"/>
        <v>0</v>
      </c>
      <c r="AB44" s="250"/>
      <c r="AC44" s="369">
        <f t="shared" si="22"/>
        <v>0</v>
      </c>
      <c r="AD44" s="370">
        <f t="shared" si="3"/>
        <v>0</v>
      </c>
      <c r="AE44" s="247"/>
      <c r="AF44" s="341"/>
      <c r="AG44" s="249"/>
      <c r="AH44" s="368">
        <f t="shared" si="23"/>
        <v>0</v>
      </c>
      <c r="AI44" s="342"/>
      <c r="AJ44" s="369">
        <f t="shared" si="24"/>
        <v>0</v>
      </c>
      <c r="AK44" s="370">
        <f t="shared" si="4"/>
        <v>0</v>
      </c>
      <c r="AL44" s="125"/>
      <c r="AM44" s="248"/>
      <c r="AN44" s="249"/>
      <c r="AO44" s="368">
        <f t="shared" si="25"/>
        <v>0</v>
      </c>
      <c r="AP44" s="250"/>
      <c r="AQ44" s="369">
        <f t="shared" si="26"/>
        <v>0</v>
      </c>
      <c r="AR44" s="370">
        <f t="shared" si="5"/>
        <v>0</v>
      </c>
      <c r="AS44" s="247"/>
      <c r="AT44" s="248"/>
      <c r="AU44" s="249"/>
      <c r="AV44" s="368">
        <f t="shared" si="6"/>
        <v>0</v>
      </c>
      <c r="AW44" s="250"/>
      <c r="AX44" s="369">
        <f t="shared" si="27"/>
        <v>0</v>
      </c>
      <c r="AY44" s="370">
        <f t="shared" si="7"/>
        <v>0</v>
      </c>
      <c r="AZ44" s="247"/>
      <c r="BA44" s="248"/>
      <c r="BB44" s="249"/>
      <c r="BC44" s="368">
        <f t="shared" si="8"/>
        <v>0</v>
      </c>
      <c r="BD44" s="250"/>
      <c r="BE44" s="369">
        <f t="shared" si="28"/>
        <v>0</v>
      </c>
      <c r="BF44" s="370">
        <f t="shared" si="9"/>
        <v>0</v>
      </c>
      <c r="BG44" s="247"/>
      <c r="BH44" s="248"/>
      <c r="BI44" s="378"/>
      <c r="BJ44" s="368">
        <f t="shared" si="10"/>
        <v>0</v>
      </c>
      <c r="BK44" s="250"/>
      <c r="BL44" s="369">
        <f t="shared" si="29"/>
        <v>0</v>
      </c>
      <c r="BM44" s="370">
        <f t="shared" si="11"/>
        <v>0</v>
      </c>
      <c r="BN44" s="247"/>
      <c r="BO44" s="248"/>
      <c r="BP44" s="249"/>
      <c r="BQ44" s="368">
        <f t="shared" si="12"/>
        <v>0</v>
      </c>
      <c r="BR44" s="250"/>
      <c r="BS44" s="369">
        <f t="shared" si="30"/>
        <v>0</v>
      </c>
      <c r="BT44" s="561">
        <f t="shared" si="13"/>
        <v>0</v>
      </c>
      <c r="BU44" s="382">
        <f t="shared" si="31"/>
        <v>0</v>
      </c>
      <c r="BV44" s="371">
        <f t="shared" si="31"/>
        <v>0</v>
      </c>
      <c r="BW44" s="370">
        <f t="shared" si="31"/>
        <v>0</v>
      </c>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row>
    <row r="45" spans="1:112" ht="20.149999999999999" customHeight="1">
      <c r="A45" s="1173"/>
      <c r="B45" s="1049"/>
      <c r="C45" s="247"/>
      <c r="D45" s="248"/>
      <c r="E45" s="249"/>
      <c r="F45" s="368">
        <f t="shared" si="15"/>
        <v>0</v>
      </c>
      <c r="G45" s="250"/>
      <c r="H45" s="369">
        <f t="shared" si="16"/>
        <v>0</v>
      </c>
      <c r="I45" s="370">
        <f t="shared" si="17"/>
        <v>0</v>
      </c>
      <c r="J45" s="247"/>
      <c r="K45" s="341"/>
      <c r="L45" s="249"/>
      <c r="M45" s="368">
        <f t="shared" si="0"/>
        <v>0</v>
      </c>
      <c r="N45" s="342"/>
      <c r="O45" s="369">
        <f t="shared" si="18"/>
        <v>0</v>
      </c>
      <c r="P45" s="370">
        <f t="shared" si="1"/>
        <v>0</v>
      </c>
      <c r="Q45" s="125"/>
      <c r="R45" s="248"/>
      <c r="S45" s="249"/>
      <c r="T45" s="368">
        <f t="shared" si="19"/>
        <v>0</v>
      </c>
      <c r="U45" s="250"/>
      <c r="V45" s="369">
        <f t="shared" si="20"/>
        <v>0</v>
      </c>
      <c r="W45" s="370">
        <f t="shared" si="2"/>
        <v>0</v>
      </c>
      <c r="X45" s="247"/>
      <c r="Y45" s="248"/>
      <c r="Z45" s="120"/>
      <c r="AA45" s="368">
        <f t="shared" si="21"/>
        <v>0</v>
      </c>
      <c r="AB45" s="250"/>
      <c r="AC45" s="369">
        <f t="shared" si="22"/>
        <v>0</v>
      </c>
      <c r="AD45" s="370">
        <f t="shared" si="3"/>
        <v>0</v>
      </c>
      <c r="AE45" s="247"/>
      <c r="AF45" s="341"/>
      <c r="AG45" s="249"/>
      <c r="AH45" s="368">
        <f t="shared" si="23"/>
        <v>0</v>
      </c>
      <c r="AI45" s="342"/>
      <c r="AJ45" s="369">
        <f t="shared" si="24"/>
        <v>0</v>
      </c>
      <c r="AK45" s="370">
        <f t="shared" si="4"/>
        <v>0</v>
      </c>
      <c r="AL45" s="125"/>
      <c r="AM45" s="248"/>
      <c r="AN45" s="249"/>
      <c r="AO45" s="368">
        <f t="shared" si="25"/>
        <v>0</v>
      </c>
      <c r="AP45" s="250"/>
      <c r="AQ45" s="369">
        <f t="shared" si="26"/>
        <v>0</v>
      </c>
      <c r="AR45" s="370">
        <f t="shared" si="5"/>
        <v>0</v>
      </c>
      <c r="AS45" s="247"/>
      <c r="AT45" s="248"/>
      <c r="AU45" s="249"/>
      <c r="AV45" s="368">
        <f t="shared" si="6"/>
        <v>0</v>
      </c>
      <c r="AW45" s="250"/>
      <c r="AX45" s="369">
        <f t="shared" si="27"/>
        <v>0</v>
      </c>
      <c r="AY45" s="370">
        <f t="shared" si="7"/>
        <v>0</v>
      </c>
      <c r="AZ45" s="247"/>
      <c r="BA45" s="248"/>
      <c r="BB45" s="249"/>
      <c r="BC45" s="368">
        <f t="shared" si="8"/>
        <v>0</v>
      </c>
      <c r="BD45" s="250"/>
      <c r="BE45" s="369">
        <f t="shared" si="28"/>
        <v>0</v>
      </c>
      <c r="BF45" s="370">
        <f t="shared" si="9"/>
        <v>0</v>
      </c>
      <c r="BG45" s="247"/>
      <c r="BH45" s="248"/>
      <c r="BI45" s="378"/>
      <c r="BJ45" s="368">
        <f t="shared" si="10"/>
        <v>0</v>
      </c>
      <c r="BK45" s="250"/>
      <c r="BL45" s="369">
        <f t="shared" si="29"/>
        <v>0</v>
      </c>
      <c r="BM45" s="370">
        <f t="shared" si="11"/>
        <v>0</v>
      </c>
      <c r="BN45" s="247"/>
      <c r="BO45" s="248"/>
      <c r="BP45" s="249"/>
      <c r="BQ45" s="368">
        <f t="shared" si="12"/>
        <v>0</v>
      </c>
      <c r="BR45" s="250"/>
      <c r="BS45" s="369">
        <f t="shared" si="30"/>
        <v>0</v>
      </c>
      <c r="BT45" s="561">
        <f t="shared" si="13"/>
        <v>0</v>
      </c>
      <c r="BU45" s="382">
        <f t="shared" si="31"/>
        <v>0</v>
      </c>
      <c r="BV45" s="371">
        <f t="shared" si="31"/>
        <v>0</v>
      </c>
      <c r="BW45" s="370">
        <f t="shared" si="31"/>
        <v>0</v>
      </c>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row>
    <row r="46" spans="1:112" ht="20.149999999999999" customHeight="1">
      <c r="A46" s="1173"/>
      <c r="B46" s="1049"/>
      <c r="C46" s="247"/>
      <c r="D46" s="248"/>
      <c r="E46" s="249"/>
      <c r="F46" s="368">
        <f t="shared" si="15"/>
        <v>0</v>
      </c>
      <c r="G46" s="250"/>
      <c r="H46" s="369">
        <f t="shared" si="16"/>
        <v>0</v>
      </c>
      <c r="I46" s="370">
        <f t="shared" si="17"/>
        <v>0</v>
      </c>
      <c r="J46" s="247"/>
      <c r="K46" s="341"/>
      <c r="L46" s="249"/>
      <c r="M46" s="368">
        <f t="shared" si="0"/>
        <v>0</v>
      </c>
      <c r="N46" s="342"/>
      <c r="O46" s="369">
        <f t="shared" si="18"/>
        <v>0</v>
      </c>
      <c r="P46" s="370">
        <f t="shared" si="1"/>
        <v>0</v>
      </c>
      <c r="Q46" s="125"/>
      <c r="R46" s="248"/>
      <c r="S46" s="249"/>
      <c r="T46" s="368">
        <f t="shared" si="19"/>
        <v>0</v>
      </c>
      <c r="U46" s="250"/>
      <c r="V46" s="369">
        <f t="shared" si="20"/>
        <v>0</v>
      </c>
      <c r="W46" s="370">
        <f t="shared" si="2"/>
        <v>0</v>
      </c>
      <c r="X46" s="247"/>
      <c r="Y46" s="248"/>
      <c r="Z46" s="120"/>
      <c r="AA46" s="368">
        <f t="shared" si="21"/>
        <v>0</v>
      </c>
      <c r="AB46" s="250"/>
      <c r="AC46" s="369">
        <f t="shared" si="22"/>
        <v>0</v>
      </c>
      <c r="AD46" s="370">
        <f t="shared" si="3"/>
        <v>0</v>
      </c>
      <c r="AE46" s="247"/>
      <c r="AF46" s="341"/>
      <c r="AG46" s="249"/>
      <c r="AH46" s="368">
        <f t="shared" si="23"/>
        <v>0</v>
      </c>
      <c r="AI46" s="342"/>
      <c r="AJ46" s="369">
        <f t="shared" si="24"/>
        <v>0</v>
      </c>
      <c r="AK46" s="370">
        <f t="shared" si="4"/>
        <v>0</v>
      </c>
      <c r="AL46" s="125"/>
      <c r="AM46" s="248"/>
      <c r="AN46" s="249"/>
      <c r="AO46" s="368">
        <f t="shared" si="25"/>
        <v>0</v>
      </c>
      <c r="AP46" s="250"/>
      <c r="AQ46" s="369">
        <f t="shared" si="26"/>
        <v>0</v>
      </c>
      <c r="AR46" s="370">
        <f t="shared" si="5"/>
        <v>0</v>
      </c>
      <c r="AS46" s="247"/>
      <c r="AT46" s="248"/>
      <c r="AU46" s="249"/>
      <c r="AV46" s="368">
        <f t="shared" si="6"/>
        <v>0</v>
      </c>
      <c r="AW46" s="250"/>
      <c r="AX46" s="369">
        <f t="shared" si="27"/>
        <v>0</v>
      </c>
      <c r="AY46" s="370">
        <f t="shared" si="7"/>
        <v>0</v>
      </c>
      <c r="AZ46" s="247"/>
      <c r="BA46" s="248"/>
      <c r="BB46" s="249"/>
      <c r="BC46" s="368">
        <f t="shared" si="8"/>
        <v>0</v>
      </c>
      <c r="BD46" s="250"/>
      <c r="BE46" s="369">
        <f t="shared" si="28"/>
        <v>0</v>
      </c>
      <c r="BF46" s="370">
        <f t="shared" si="9"/>
        <v>0</v>
      </c>
      <c r="BG46" s="247"/>
      <c r="BH46" s="248"/>
      <c r="BI46" s="378"/>
      <c r="BJ46" s="368">
        <f t="shared" si="10"/>
        <v>0</v>
      </c>
      <c r="BK46" s="250"/>
      <c r="BL46" s="369">
        <f t="shared" si="29"/>
        <v>0</v>
      </c>
      <c r="BM46" s="370">
        <f t="shared" si="11"/>
        <v>0</v>
      </c>
      <c r="BN46" s="247"/>
      <c r="BO46" s="248"/>
      <c r="BP46" s="249"/>
      <c r="BQ46" s="368">
        <f t="shared" si="12"/>
        <v>0</v>
      </c>
      <c r="BR46" s="250"/>
      <c r="BS46" s="369">
        <f t="shared" si="30"/>
        <v>0</v>
      </c>
      <c r="BT46" s="561">
        <f t="shared" si="13"/>
        <v>0</v>
      </c>
      <c r="BU46" s="382">
        <f t="shared" si="31"/>
        <v>0</v>
      </c>
      <c r="BV46" s="371">
        <f t="shared" si="31"/>
        <v>0</v>
      </c>
      <c r="BW46" s="370">
        <f t="shared" si="31"/>
        <v>0</v>
      </c>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row>
    <row r="47" spans="1:112" ht="20.149999999999999" customHeight="1">
      <c r="A47" s="1173"/>
      <c r="B47" s="1049"/>
      <c r="C47" s="247"/>
      <c r="D47" s="248"/>
      <c r="E47" s="249"/>
      <c r="F47" s="368">
        <f t="shared" si="15"/>
        <v>0</v>
      </c>
      <c r="G47" s="250"/>
      <c r="H47" s="369">
        <f t="shared" si="16"/>
        <v>0</v>
      </c>
      <c r="I47" s="370">
        <f t="shared" si="17"/>
        <v>0</v>
      </c>
      <c r="J47" s="247"/>
      <c r="K47" s="341"/>
      <c r="L47" s="249"/>
      <c r="M47" s="368">
        <f t="shared" si="0"/>
        <v>0</v>
      </c>
      <c r="N47" s="342"/>
      <c r="O47" s="369">
        <f t="shared" si="18"/>
        <v>0</v>
      </c>
      <c r="P47" s="370">
        <f t="shared" si="1"/>
        <v>0</v>
      </c>
      <c r="Q47" s="125"/>
      <c r="R47" s="248"/>
      <c r="S47" s="249"/>
      <c r="T47" s="368">
        <f t="shared" si="19"/>
        <v>0</v>
      </c>
      <c r="U47" s="250"/>
      <c r="V47" s="369">
        <f t="shared" si="20"/>
        <v>0</v>
      </c>
      <c r="W47" s="370">
        <f t="shared" si="2"/>
        <v>0</v>
      </c>
      <c r="X47" s="247"/>
      <c r="Y47" s="248"/>
      <c r="Z47" s="120"/>
      <c r="AA47" s="368">
        <f t="shared" si="21"/>
        <v>0</v>
      </c>
      <c r="AB47" s="250"/>
      <c r="AC47" s="369">
        <f t="shared" si="22"/>
        <v>0</v>
      </c>
      <c r="AD47" s="370">
        <f t="shared" si="3"/>
        <v>0</v>
      </c>
      <c r="AE47" s="247"/>
      <c r="AF47" s="341"/>
      <c r="AG47" s="249"/>
      <c r="AH47" s="368">
        <f t="shared" si="23"/>
        <v>0</v>
      </c>
      <c r="AI47" s="342"/>
      <c r="AJ47" s="369">
        <f t="shared" si="24"/>
        <v>0</v>
      </c>
      <c r="AK47" s="370">
        <f t="shared" si="4"/>
        <v>0</v>
      </c>
      <c r="AL47" s="125"/>
      <c r="AM47" s="248"/>
      <c r="AN47" s="249"/>
      <c r="AO47" s="368">
        <f t="shared" si="25"/>
        <v>0</v>
      </c>
      <c r="AP47" s="250"/>
      <c r="AQ47" s="369">
        <f t="shared" si="26"/>
        <v>0</v>
      </c>
      <c r="AR47" s="370">
        <f t="shared" si="5"/>
        <v>0</v>
      </c>
      <c r="AS47" s="247"/>
      <c r="AT47" s="248"/>
      <c r="AU47" s="249"/>
      <c r="AV47" s="368">
        <f t="shared" si="6"/>
        <v>0</v>
      </c>
      <c r="AW47" s="250"/>
      <c r="AX47" s="369">
        <f t="shared" si="27"/>
        <v>0</v>
      </c>
      <c r="AY47" s="370">
        <f t="shared" si="7"/>
        <v>0</v>
      </c>
      <c r="AZ47" s="247"/>
      <c r="BA47" s="248"/>
      <c r="BB47" s="249"/>
      <c r="BC47" s="368">
        <f t="shared" si="8"/>
        <v>0</v>
      </c>
      <c r="BD47" s="250"/>
      <c r="BE47" s="369">
        <f t="shared" si="28"/>
        <v>0</v>
      </c>
      <c r="BF47" s="370">
        <f t="shared" si="9"/>
        <v>0</v>
      </c>
      <c r="BG47" s="247"/>
      <c r="BH47" s="248"/>
      <c r="BI47" s="378"/>
      <c r="BJ47" s="368">
        <f t="shared" si="10"/>
        <v>0</v>
      </c>
      <c r="BK47" s="250"/>
      <c r="BL47" s="369">
        <f t="shared" si="29"/>
        <v>0</v>
      </c>
      <c r="BM47" s="370">
        <f t="shared" si="11"/>
        <v>0</v>
      </c>
      <c r="BN47" s="247"/>
      <c r="BO47" s="248"/>
      <c r="BP47" s="249"/>
      <c r="BQ47" s="368">
        <f t="shared" si="12"/>
        <v>0</v>
      </c>
      <c r="BR47" s="250"/>
      <c r="BS47" s="369">
        <f t="shared" si="30"/>
        <v>0</v>
      </c>
      <c r="BT47" s="561">
        <f t="shared" si="13"/>
        <v>0</v>
      </c>
      <c r="BU47" s="382">
        <f t="shared" si="31"/>
        <v>0</v>
      </c>
      <c r="BV47" s="371">
        <f t="shared" si="31"/>
        <v>0</v>
      </c>
      <c r="BW47" s="370">
        <f t="shared" si="31"/>
        <v>0</v>
      </c>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row>
    <row r="48" spans="1:112" ht="20.149999999999999" customHeight="1">
      <c r="A48" s="1173"/>
      <c r="B48" s="1049"/>
      <c r="C48" s="247"/>
      <c r="D48" s="248"/>
      <c r="E48" s="249"/>
      <c r="F48" s="368">
        <f t="shared" si="15"/>
        <v>0</v>
      </c>
      <c r="G48" s="250"/>
      <c r="H48" s="369">
        <f t="shared" si="16"/>
        <v>0</v>
      </c>
      <c r="I48" s="370">
        <f t="shared" si="17"/>
        <v>0</v>
      </c>
      <c r="J48" s="247"/>
      <c r="K48" s="341"/>
      <c r="L48" s="249"/>
      <c r="M48" s="368">
        <f t="shared" si="0"/>
        <v>0</v>
      </c>
      <c r="N48" s="342"/>
      <c r="O48" s="369">
        <f t="shared" si="18"/>
        <v>0</v>
      </c>
      <c r="P48" s="370">
        <f t="shared" si="1"/>
        <v>0</v>
      </c>
      <c r="Q48" s="125"/>
      <c r="R48" s="248"/>
      <c r="S48" s="249"/>
      <c r="T48" s="368">
        <f t="shared" si="19"/>
        <v>0</v>
      </c>
      <c r="U48" s="250"/>
      <c r="V48" s="369">
        <f t="shared" si="20"/>
        <v>0</v>
      </c>
      <c r="W48" s="370">
        <f t="shared" si="2"/>
        <v>0</v>
      </c>
      <c r="X48" s="247"/>
      <c r="Y48" s="248"/>
      <c r="Z48" s="120"/>
      <c r="AA48" s="368">
        <f t="shared" si="21"/>
        <v>0</v>
      </c>
      <c r="AB48" s="250"/>
      <c r="AC48" s="369">
        <f t="shared" si="22"/>
        <v>0</v>
      </c>
      <c r="AD48" s="370">
        <f t="shared" si="3"/>
        <v>0</v>
      </c>
      <c r="AE48" s="247"/>
      <c r="AF48" s="341"/>
      <c r="AG48" s="249"/>
      <c r="AH48" s="368">
        <f t="shared" si="23"/>
        <v>0</v>
      </c>
      <c r="AI48" s="342"/>
      <c r="AJ48" s="369">
        <f t="shared" si="24"/>
        <v>0</v>
      </c>
      <c r="AK48" s="370">
        <f t="shared" si="4"/>
        <v>0</v>
      </c>
      <c r="AL48" s="125"/>
      <c r="AM48" s="248"/>
      <c r="AN48" s="249"/>
      <c r="AO48" s="368">
        <f t="shared" si="25"/>
        <v>0</v>
      </c>
      <c r="AP48" s="250"/>
      <c r="AQ48" s="369">
        <f t="shared" si="26"/>
        <v>0</v>
      </c>
      <c r="AR48" s="370">
        <f t="shared" si="5"/>
        <v>0</v>
      </c>
      <c r="AS48" s="247"/>
      <c r="AT48" s="248"/>
      <c r="AU48" s="249"/>
      <c r="AV48" s="368">
        <f t="shared" si="6"/>
        <v>0</v>
      </c>
      <c r="AW48" s="250"/>
      <c r="AX48" s="369">
        <f t="shared" si="27"/>
        <v>0</v>
      </c>
      <c r="AY48" s="370">
        <f t="shared" si="7"/>
        <v>0</v>
      </c>
      <c r="AZ48" s="247"/>
      <c r="BA48" s="248"/>
      <c r="BB48" s="249"/>
      <c r="BC48" s="368">
        <f t="shared" si="8"/>
        <v>0</v>
      </c>
      <c r="BD48" s="250"/>
      <c r="BE48" s="369">
        <f t="shared" si="28"/>
        <v>0</v>
      </c>
      <c r="BF48" s="370">
        <f t="shared" si="9"/>
        <v>0</v>
      </c>
      <c r="BG48" s="247"/>
      <c r="BH48" s="248"/>
      <c r="BI48" s="378"/>
      <c r="BJ48" s="368">
        <f t="shared" si="10"/>
        <v>0</v>
      </c>
      <c r="BK48" s="250"/>
      <c r="BL48" s="369">
        <f t="shared" si="29"/>
        <v>0</v>
      </c>
      <c r="BM48" s="370">
        <f t="shared" si="11"/>
        <v>0</v>
      </c>
      <c r="BN48" s="247"/>
      <c r="BO48" s="248"/>
      <c r="BP48" s="249"/>
      <c r="BQ48" s="368">
        <f t="shared" si="12"/>
        <v>0</v>
      </c>
      <c r="BR48" s="250"/>
      <c r="BS48" s="369">
        <f t="shared" si="30"/>
        <v>0</v>
      </c>
      <c r="BT48" s="561">
        <f t="shared" si="13"/>
        <v>0</v>
      </c>
      <c r="BU48" s="382">
        <f t="shared" si="31"/>
        <v>0</v>
      </c>
      <c r="BV48" s="371">
        <f t="shared" si="31"/>
        <v>0</v>
      </c>
      <c r="BW48" s="370">
        <f t="shared" si="31"/>
        <v>0</v>
      </c>
      <c r="BX48" s="238"/>
      <c r="BY48" s="238"/>
      <c r="BZ48" s="238"/>
      <c r="CA48" s="238"/>
      <c r="CB48" s="238"/>
      <c r="CC48" s="238"/>
      <c r="CD48" s="238"/>
      <c r="CE48" s="238"/>
      <c r="CF48" s="238"/>
      <c r="CG48" s="238"/>
      <c r="CH48" s="238"/>
      <c r="CI48" s="238"/>
      <c r="CJ48" s="238"/>
      <c r="CK48" s="238"/>
      <c r="CL48" s="238"/>
      <c r="CM48" s="238"/>
      <c r="CN48" s="238"/>
      <c r="CO48" s="238"/>
      <c r="CP48" s="238"/>
      <c r="CQ48" s="238"/>
      <c r="CR48" s="238"/>
      <c r="CS48" s="238"/>
      <c r="CT48" s="238"/>
      <c r="CU48" s="238"/>
      <c r="CV48" s="238"/>
      <c r="CW48" s="238"/>
      <c r="CX48" s="238"/>
      <c r="CY48" s="238"/>
      <c r="CZ48" s="238"/>
      <c r="DA48" s="238"/>
      <c r="DB48" s="238"/>
      <c r="DC48" s="238"/>
      <c r="DD48" s="238"/>
      <c r="DE48" s="238"/>
      <c r="DF48" s="238"/>
      <c r="DG48" s="238"/>
      <c r="DH48" s="238"/>
    </row>
    <row r="49" spans="1:112" ht="20.149999999999999" customHeight="1">
      <c r="A49" s="1173"/>
      <c r="B49" s="1049"/>
      <c r="C49" s="247"/>
      <c r="D49" s="248"/>
      <c r="E49" s="249"/>
      <c r="F49" s="368">
        <f t="shared" si="15"/>
        <v>0</v>
      </c>
      <c r="G49" s="250"/>
      <c r="H49" s="369">
        <f t="shared" si="16"/>
        <v>0</v>
      </c>
      <c r="I49" s="370">
        <f t="shared" si="17"/>
        <v>0</v>
      </c>
      <c r="J49" s="247"/>
      <c r="K49" s="341"/>
      <c r="L49" s="249"/>
      <c r="M49" s="368">
        <f t="shared" si="0"/>
        <v>0</v>
      </c>
      <c r="N49" s="342"/>
      <c r="O49" s="369">
        <f t="shared" si="18"/>
        <v>0</v>
      </c>
      <c r="P49" s="370">
        <f t="shared" si="1"/>
        <v>0</v>
      </c>
      <c r="Q49" s="125"/>
      <c r="R49" s="248"/>
      <c r="S49" s="249"/>
      <c r="T49" s="368">
        <f t="shared" si="19"/>
        <v>0</v>
      </c>
      <c r="U49" s="250"/>
      <c r="V49" s="369">
        <f t="shared" si="20"/>
        <v>0</v>
      </c>
      <c r="W49" s="370">
        <f t="shared" si="2"/>
        <v>0</v>
      </c>
      <c r="X49" s="247"/>
      <c r="Y49" s="248"/>
      <c r="Z49" s="120"/>
      <c r="AA49" s="368">
        <f t="shared" si="21"/>
        <v>0</v>
      </c>
      <c r="AB49" s="250"/>
      <c r="AC49" s="369">
        <f t="shared" si="22"/>
        <v>0</v>
      </c>
      <c r="AD49" s="370">
        <f t="shared" si="3"/>
        <v>0</v>
      </c>
      <c r="AE49" s="247"/>
      <c r="AF49" s="341"/>
      <c r="AG49" s="249"/>
      <c r="AH49" s="368">
        <f t="shared" si="23"/>
        <v>0</v>
      </c>
      <c r="AI49" s="342"/>
      <c r="AJ49" s="369">
        <f t="shared" si="24"/>
        <v>0</v>
      </c>
      <c r="AK49" s="370">
        <f t="shared" si="4"/>
        <v>0</v>
      </c>
      <c r="AL49" s="125"/>
      <c r="AM49" s="248"/>
      <c r="AN49" s="249"/>
      <c r="AO49" s="368">
        <f t="shared" si="25"/>
        <v>0</v>
      </c>
      <c r="AP49" s="250"/>
      <c r="AQ49" s="369">
        <f t="shared" si="26"/>
        <v>0</v>
      </c>
      <c r="AR49" s="370">
        <f t="shared" si="5"/>
        <v>0</v>
      </c>
      <c r="AS49" s="247"/>
      <c r="AT49" s="248"/>
      <c r="AU49" s="249"/>
      <c r="AV49" s="368">
        <f t="shared" si="6"/>
        <v>0</v>
      </c>
      <c r="AW49" s="250"/>
      <c r="AX49" s="369">
        <f t="shared" si="27"/>
        <v>0</v>
      </c>
      <c r="AY49" s="370">
        <f t="shared" si="7"/>
        <v>0</v>
      </c>
      <c r="AZ49" s="247"/>
      <c r="BA49" s="248"/>
      <c r="BB49" s="249"/>
      <c r="BC49" s="368">
        <f t="shared" si="8"/>
        <v>0</v>
      </c>
      <c r="BD49" s="250"/>
      <c r="BE49" s="369">
        <f t="shared" si="28"/>
        <v>0</v>
      </c>
      <c r="BF49" s="370">
        <f t="shared" si="9"/>
        <v>0</v>
      </c>
      <c r="BG49" s="247"/>
      <c r="BH49" s="248"/>
      <c r="BI49" s="378"/>
      <c r="BJ49" s="368">
        <f t="shared" si="10"/>
        <v>0</v>
      </c>
      <c r="BK49" s="250"/>
      <c r="BL49" s="369">
        <f t="shared" si="29"/>
        <v>0</v>
      </c>
      <c r="BM49" s="370">
        <f t="shared" si="11"/>
        <v>0</v>
      </c>
      <c r="BN49" s="247"/>
      <c r="BO49" s="248"/>
      <c r="BP49" s="249"/>
      <c r="BQ49" s="368">
        <f t="shared" si="12"/>
        <v>0</v>
      </c>
      <c r="BR49" s="250"/>
      <c r="BS49" s="369">
        <f t="shared" si="30"/>
        <v>0</v>
      </c>
      <c r="BT49" s="561">
        <f t="shared" si="13"/>
        <v>0</v>
      </c>
      <c r="BU49" s="382">
        <f t="shared" si="31"/>
        <v>0</v>
      </c>
      <c r="BV49" s="371">
        <f t="shared" si="31"/>
        <v>0</v>
      </c>
      <c r="BW49" s="370">
        <f t="shared" si="31"/>
        <v>0</v>
      </c>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row>
    <row r="50" spans="1:112" ht="20.149999999999999" customHeight="1">
      <c r="A50" s="1173"/>
      <c r="B50" s="1049"/>
      <c r="C50" s="247"/>
      <c r="D50" s="248"/>
      <c r="E50" s="249"/>
      <c r="F50" s="368">
        <f t="shared" si="15"/>
        <v>0</v>
      </c>
      <c r="G50" s="250"/>
      <c r="H50" s="369">
        <f t="shared" si="16"/>
        <v>0</v>
      </c>
      <c r="I50" s="370">
        <f t="shared" si="17"/>
        <v>0</v>
      </c>
      <c r="J50" s="247"/>
      <c r="K50" s="341"/>
      <c r="L50" s="249"/>
      <c r="M50" s="368">
        <f t="shared" si="0"/>
        <v>0</v>
      </c>
      <c r="N50" s="342"/>
      <c r="O50" s="369">
        <f t="shared" si="18"/>
        <v>0</v>
      </c>
      <c r="P50" s="370">
        <f t="shared" si="1"/>
        <v>0</v>
      </c>
      <c r="Q50" s="125"/>
      <c r="R50" s="248"/>
      <c r="S50" s="249"/>
      <c r="T50" s="368">
        <f t="shared" si="19"/>
        <v>0</v>
      </c>
      <c r="U50" s="250"/>
      <c r="V50" s="369">
        <f t="shared" si="20"/>
        <v>0</v>
      </c>
      <c r="W50" s="370">
        <f t="shared" si="2"/>
        <v>0</v>
      </c>
      <c r="X50" s="247"/>
      <c r="Y50" s="248"/>
      <c r="Z50" s="120"/>
      <c r="AA50" s="368">
        <f t="shared" si="21"/>
        <v>0</v>
      </c>
      <c r="AB50" s="250"/>
      <c r="AC50" s="369">
        <f t="shared" si="22"/>
        <v>0</v>
      </c>
      <c r="AD50" s="370">
        <f t="shared" si="3"/>
        <v>0</v>
      </c>
      <c r="AE50" s="247"/>
      <c r="AF50" s="341"/>
      <c r="AG50" s="249"/>
      <c r="AH50" s="368">
        <f t="shared" si="23"/>
        <v>0</v>
      </c>
      <c r="AI50" s="342"/>
      <c r="AJ50" s="369">
        <f t="shared" si="24"/>
        <v>0</v>
      </c>
      <c r="AK50" s="370">
        <f t="shared" si="4"/>
        <v>0</v>
      </c>
      <c r="AL50" s="125"/>
      <c r="AM50" s="248"/>
      <c r="AN50" s="249"/>
      <c r="AO50" s="368">
        <f t="shared" si="25"/>
        <v>0</v>
      </c>
      <c r="AP50" s="250"/>
      <c r="AQ50" s="369">
        <f t="shared" si="26"/>
        <v>0</v>
      </c>
      <c r="AR50" s="370">
        <f t="shared" si="5"/>
        <v>0</v>
      </c>
      <c r="AS50" s="247"/>
      <c r="AT50" s="248"/>
      <c r="AU50" s="249"/>
      <c r="AV50" s="368">
        <f t="shared" si="6"/>
        <v>0</v>
      </c>
      <c r="AW50" s="250"/>
      <c r="AX50" s="369">
        <f t="shared" si="27"/>
        <v>0</v>
      </c>
      <c r="AY50" s="370">
        <f t="shared" si="7"/>
        <v>0</v>
      </c>
      <c r="AZ50" s="247"/>
      <c r="BA50" s="248"/>
      <c r="BB50" s="249"/>
      <c r="BC50" s="368">
        <f t="shared" si="8"/>
        <v>0</v>
      </c>
      <c r="BD50" s="250"/>
      <c r="BE50" s="369">
        <f t="shared" si="28"/>
        <v>0</v>
      </c>
      <c r="BF50" s="370">
        <f t="shared" si="9"/>
        <v>0</v>
      </c>
      <c r="BG50" s="247"/>
      <c r="BH50" s="248"/>
      <c r="BI50" s="378"/>
      <c r="BJ50" s="368">
        <f t="shared" si="10"/>
        <v>0</v>
      </c>
      <c r="BK50" s="250"/>
      <c r="BL50" s="369">
        <f t="shared" si="29"/>
        <v>0</v>
      </c>
      <c r="BM50" s="370">
        <f t="shared" si="11"/>
        <v>0</v>
      </c>
      <c r="BN50" s="247"/>
      <c r="BO50" s="248"/>
      <c r="BP50" s="249"/>
      <c r="BQ50" s="368">
        <f t="shared" si="12"/>
        <v>0</v>
      </c>
      <c r="BR50" s="250"/>
      <c r="BS50" s="369">
        <f t="shared" si="30"/>
        <v>0</v>
      </c>
      <c r="BT50" s="561">
        <f t="shared" si="13"/>
        <v>0</v>
      </c>
      <c r="BU50" s="382">
        <f t="shared" si="31"/>
        <v>0</v>
      </c>
      <c r="BV50" s="371">
        <f t="shared" si="31"/>
        <v>0</v>
      </c>
      <c r="BW50" s="370">
        <f t="shared" si="31"/>
        <v>0</v>
      </c>
      <c r="BX50" s="238"/>
      <c r="BY50" s="238"/>
      <c r="BZ50" s="238"/>
      <c r="CA50" s="238"/>
      <c r="CB50" s="238"/>
      <c r="CC50" s="238"/>
      <c r="CD50" s="238"/>
      <c r="CE50" s="238"/>
      <c r="CF50" s="238"/>
      <c r="CG50" s="238"/>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row>
    <row r="51" spans="1:112" ht="20.149999999999999" customHeight="1">
      <c r="A51" s="1173"/>
      <c r="B51" s="1049"/>
      <c r="C51" s="247"/>
      <c r="D51" s="248"/>
      <c r="E51" s="249"/>
      <c r="F51" s="368">
        <f t="shared" si="15"/>
        <v>0</v>
      </c>
      <c r="G51" s="250"/>
      <c r="H51" s="369">
        <f t="shared" si="16"/>
        <v>0</v>
      </c>
      <c r="I51" s="370">
        <f t="shared" si="17"/>
        <v>0</v>
      </c>
      <c r="J51" s="247"/>
      <c r="K51" s="341"/>
      <c r="L51" s="249"/>
      <c r="M51" s="368">
        <f t="shared" si="0"/>
        <v>0</v>
      </c>
      <c r="N51" s="342"/>
      <c r="O51" s="369">
        <f t="shared" si="18"/>
        <v>0</v>
      </c>
      <c r="P51" s="370">
        <f t="shared" si="1"/>
        <v>0</v>
      </c>
      <c r="Q51" s="125"/>
      <c r="R51" s="248"/>
      <c r="S51" s="249"/>
      <c r="T51" s="368">
        <f t="shared" si="19"/>
        <v>0</v>
      </c>
      <c r="U51" s="250"/>
      <c r="V51" s="369">
        <f t="shared" si="20"/>
        <v>0</v>
      </c>
      <c r="W51" s="370">
        <f t="shared" si="2"/>
        <v>0</v>
      </c>
      <c r="X51" s="247"/>
      <c r="Y51" s="248"/>
      <c r="Z51" s="120"/>
      <c r="AA51" s="368">
        <f t="shared" si="21"/>
        <v>0</v>
      </c>
      <c r="AB51" s="250"/>
      <c r="AC51" s="369">
        <f t="shared" si="22"/>
        <v>0</v>
      </c>
      <c r="AD51" s="370">
        <f t="shared" si="3"/>
        <v>0</v>
      </c>
      <c r="AE51" s="247"/>
      <c r="AF51" s="341"/>
      <c r="AG51" s="249"/>
      <c r="AH51" s="368">
        <f t="shared" si="23"/>
        <v>0</v>
      </c>
      <c r="AI51" s="342"/>
      <c r="AJ51" s="369">
        <f t="shared" si="24"/>
        <v>0</v>
      </c>
      <c r="AK51" s="370">
        <f t="shared" si="4"/>
        <v>0</v>
      </c>
      <c r="AL51" s="125"/>
      <c r="AM51" s="248"/>
      <c r="AN51" s="249"/>
      <c r="AO51" s="368">
        <f t="shared" si="25"/>
        <v>0</v>
      </c>
      <c r="AP51" s="250"/>
      <c r="AQ51" s="369">
        <f t="shared" si="26"/>
        <v>0</v>
      </c>
      <c r="AR51" s="370">
        <f t="shared" si="5"/>
        <v>0</v>
      </c>
      <c r="AS51" s="247"/>
      <c r="AT51" s="248"/>
      <c r="AU51" s="249"/>
      <c r="AV51" s="368">
        <f t="shared" si="6"/>
        <v>0</v>
      </c>
      <c r="AW51" s="250"/>
      <c r="AX51" s="369">
        <f t="shared" si="27"/>
        <v>0</v>
      </c>
      <c r="AY51" s="370">
        <f t="shared" si="7"/>
        <v>0</v>
      </c>
      <c r="AZ51" s="247"/>
      <c r="BA51" s="248"/>
      <c r="BB51" s="249"/>
      <c r="BC51" s="368">
        <f t="shared" si="8"/>
        <v>0</v>
      </c>
      <c r="BD51" s="250"/>
      <c r="BE51" s="369">
        <f t="shared" si="28"/>
        <v>0</v>
      </c>
      <c r="BF51" s="370">
        <f t="shared" si="9"/>
        <v>0</v>
      </c>
      <c r="BG51" s="247"/>
      <c r="BH51" s="248"/>
      <c r="BI51" s="378"/>
      <c r="BJ51" s="368">
        <f t="shared" si="10"/>
        <v>0</v>
      </c>
      <c r="BK51" s="250"/>
      <c r="BL51" s="369">
        <f t="shared" si="29"/>
        <v>0</v>
      </c>
      <c r="BM51" s="370">
        <f t="shared" si="11"/>
        <v>0</v>
      </c>
      <c r="BN51" s="247"/>
      <c r="BO51" s="248"/>
      <c r="BP51" s="249"/>
      <c r="BQ51" s="368">
        <f t="shared" si="12"/>
        <v>0</v>
      </c>
      <c r="BR51" s="250"/>
      <c r="BS51" s="369">
        <f t="shared" si="30"/>
        <v>0</v>
      </c>
      <c r="BT51" s="561">
        <f t="shared" si="13"/>
        <v>0</v>
      </c>
      <c r="BU51" s="382">
        <f t="shared" si="31"/>
        <v>0</v>
      </c>
      <c r="BV51" s="371">
        <f t="shared" si="31"/>
        <v>0</v>
      </c>
      <c r="BW51" s="370">
        <f t="shared" si="31"/>
        <v>0</v>
      </c>
      <c r="BX51" s="238"/>
      <c r="BY51" s="238"/>
      <c r="BZ51" s="238"/>
      <c r="CA51" s="238"/>
      <c r="CB51" s="238"/>
      <c r="CC51" s="238"/>
      <c r="CD51" s="238"/>
      <c r="CE51" s="238"/>
      <c r="CF51" s="238"/>
      <c r="CG51" s="238"/>
      <c r="CH51" s="238"/>
      <c r="CI51" s="238"/>
      <c r="CJ51" s="238"/>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row>
    <row r="52" spans="1:112" ht="20.149999999999999" customHeight="1">
      <c r="A52" s="1173"/>
      <c r="B52" s="1049"/>
      <c r="C52" s="247"/>
      <c r="D52" s="248"/>
      <c r="E52" s="249"/>
      <c r="F52" s="368">
        <f t="shared" si="15"/>
        <v>0</v>
      </c>
      <c r="G52" s="250"/>
      <c r="H52" s="369">
        <f t="shared" si="16"/>
        <v>0</v>
      </c>
      <c r="I52" s="370">
        <f t="shared" si="17"/>
        <v>0</v>
      </c>
      <c r="J52" s="247"/>
      <c r="K52" s="341"/>
      <c r="L52" s="249"/>
      <c r="M52" s="368">
        <f t="shared" si="0"/>
        <v>0</v>
      </c>
      <c r="N52" s="342"/>
      <c r="O52" s="369">
        <f t="shared" si="18"/>
        <v>0</v>
      </c>
      <c r="P52" s="370">
        <f t="shared" si="1"/>
        <v>0</v>
      </c>
      <c r="Q52" s="125"/>
      <c r="R52" s="248"/>
      <c r="S52" s="249"/>
      <c r="T52" s="368">
        <f t="shared" si="19"/>
        <v>0</v>
      </c>
      <c r="U52" s="250"/>
      <c r="V52" s="369">
        <f t="shared" si="20"/>
        <v>0</v>
      </c>
      <c r="W52" s="370">
        <f t="shared" si="2"/>
        <v>0</v>
      </c>
      <c r="X52" s="247"/>
      <c r="Y52" s="248"/>
      <c r="Z52" s="120"/>
      <c r="AA52" s="368">
        <f t="shared" si="21"/>
        <v>0</v>
      </c>
      <c r="AB52" s="250"/>
      <c r="AC52" s="369">
        <f t="shared" si="22"/>
        <v>0</v>
      </c>
      <c r="AD52" s="370">
        <f t="shared" si="3"/>
        <v>0</v>
      </c>
      <c r="AE52" s="247"/>
      <c r="AF52" s="341"/>
      <c r="AG52" s="249"/>
      <c r="AH52" s="368">
        <f t="shared" si="23"/>
        <v>0</v>
      </c>
      <c r="AI52" s="342"/>
      <c r="AJ52" s="369">
        <f t="shared" si="24"/>
        <v>0</v>
      </c>
      <c r="AK52" s="370">
        <f t="shared" si="4"/>
        <v>0</v>
      </c>
      <c r="AL52" s="125"/>
      <c r="AM52" s="248"/>
      <c r="AN52" s="249"/>
      <c r="AO52" s="368">
        <f t="shared" si="25"/>
        <v>0</v>
      </c>
      <c r="AP52" s="250"/>
      <c r="AQ52" s="369">
        <f t="shared" si="26"/>
        <v>0</v>
      </c>
      <c r="AR52" s="370">
        <f t="shared" si="5"/>
        <v>0</v>
      </c>
      <c r="AS52" s="247"/>
      <c r="AT52" s="248"/>
      <c r="AU52" s="249"/>
      <c r="AV52" s="368">
        <f t="shared" si="6"/>
        <v>0</v>
      </c>
      <c r="AW52" s="250"/>
      <c r="AX52" s="369">
        <f t="shared" si="27"/>
        <v>0</v>
      </c>
      <c r="AY52" s="370">
        <f t="shared" si="7"/>
        <v>0</v>
      </c>
      <c r="AZ52" s="247"/>
      <c r="BA52" s="248"/>
      <c r="BB52" s="249"/>
      <c r="BC52" s="368">
        <f t="shared" si="8"/>
        <v>0</v>
      </c>
      <c r="BD52" s="250"/>
      <c r="BE52" s="369">
        <f t="shared" si="28"/>
        <v>0</v>
      </c>
      <c r="BF52" s="370">
        <f t="shared" si="9"/>
        <v>0</v>
      </c>
      <c r="BG52" s="247"/>
      <c r="BH52" s="248"/>
      <c r="BI52" s="378"/>
      <c r="BJ52" s="368">
        <f t="shared" si="10"/>
        <v>0</v>
      </c>
      <c r="BK52" s="250"/>
      <c r="BL52" s="369">
        <f t="shared" si="29"/>
        <v>0</v>
      </c>
      <c r="BM52" s="370">
        <f t="shared" si="11"/>
        <v>0</v>
      </c>
      <c r="BN52" s="247"/>
      <c r="BO52" s="248"/>
      <c r="BP52" s="249"/>
      <c r="BQ52" s="368">
        <f t="shared" si="12"/>
        <v>0</v>
      </c>
      <c r="BR52" s="250"/>
      <c r="BS52" s="369">
        <f t="shared" si="30"/>
        <v>0</v>
      </c>
      <c r="BT52" s="561">
        <f t="shared" si="13"/>
        <v>0</v>
      </c>
      <c r="BU52" s="382">
        <f t="shared" si="31"/>
        <v>0</v>
      </c>
      <c r="BV52" s="371">
        <f t="shared" si="31"/>
        <v>0</v>
      </c>
      <c r="BW52" s="370">
        <f t="shared" si="31"/>
        <v>0</v>
      </c>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row>
    <row r="53" spans="1:112" ht="20.149999999999999" customHeight="1">
      <c r="A53" s="1173"/>
      <c r="B53" s="1049"/>
      <c r="C53" s="247"/>
      <c r="D53" s="248"/>
      <c r="E53" s="249"/>
      <c r="F53" s="368">
        <f t="shared" si="15"/>
        <v>0</v>
      </c>
      <c r="G53" s="250"/>
      <c r="H53" s="369">
        <f t="shared" si="16"/>
        <v>0</v>
      </c>
      <c r="I53" s="370">
        <f t="shared" si="17"/>
        <v>0</v>
      </c>
      <c r="J53" s="247"/>
      <c r="K53" s="341"/>
      <c r="L53" s="249"/>
      <c r="M53" s="368">
        <f t="shared" si="0"/>
        <v>0</v>
      </c>
      <c r="N53" s="342"/>
      <c r="O53" s="369">
        <f t="shared" si="18"/>
        <v>0</v>
      </c>
      <c r="P53" s="370">
        <f t="shared" si="1"/>
        <v>0</v>
      </c>
      <c r="Q53" s="125"/>
      <c r="R53" s="248"/>
      <c r="S53" s="249"/>
      <c r="T53" s="368">
        <f t="shared" si="19"/>
        <v>0</v>
      </c>
      <c r="U53" s="250"/>
      <c r="V53" s="369">
        <f t="shared" si="20"/>
        <v>0</v>
      </c>
      <c r="W53" s="370">
        <f t="shared" si="2"/>
        <v>0</v>
      </c>
      <c r="X53" s="247"/>
      <c r="Y53" s="248"/>
      <c r="Z53" s="120"/>
      <c r="AA53" s="368">
        <f t="shared" si="21"/>
        <v>0</v>
      </c>
      <c r="AB53" s="250"/>
      <c r="AC53" s="369">
        <f t="shared" si="22"/>
        <v>0</v>
      </c>
      <c r="AD53" s="370">
        <f t="shared" si="3"/>
        <v>0</v>
      </c>
      <c r="AE53" s="247"/>
      <c r="AF53" s="341"/>
      <c r="AG53" s="249"/>
      <c r="AH53" s="368">
        <f t="shared" si="23"/>
        <v>0</v>
      </c>
      <c r="AI53" s="342"/>
      <c r="AJ53" s="369">
        <f t="shared" si="24"/>
        <v>0</v>
      </c>
      <c r="AK53" s="370">
        <f t="shared" si="4"/>
        <v>0</v>
      </c>
      <c r="AL53" s="125"/>
      <c r="AM53" s="248"/>
      <c r="AN53" s="249"/>
      <c r="AO53" s="368">
        <f t="shared" si="25"/>
        <v>0</v>
      </c>
      <c r="AP53" s="250"/>
      <c r="AQ53" s="369">
        <f t="shared" si="26"/>
        <v>0</v>
      </c>
      <c r="AR53" s="370">
        <f t="shared" si="5"/>
        <v>0</v>
      </c>
      <c r="AS53" s="247"/>
      <c r="AT53" s="248"/>
      <c r="AU53" s="249"/>
      <c r="AV53" s="368">
        <f t="shared" si="6"/>
        <v>0</v>
      </c>
      <c r="AW53" s="250"/>
      <c r="AX53" s="369">
        <f t="shared" si="27"/>
        <v>0</v>
      </c>
      <c r="AY53" s="370">
        <f t="shared" si="7"/>
        <v>0</v>
      </c>
      <c r="AZ53" s="247"/>
      <c r="BA53" s="248"/>
      <c r="BB53" s="249"/>
      <c r="BC53" s="368">
        <f t="shared" si="8"/>
        <v>0</v>
      </c>
      <c r="BD53" s="250"/>
      <c r="BE53" s="369">
        <f t="shared" si="28"/>
        <v>0</v>
      </c>
      <c r="BF53" s="370">
        <f t="shared" si="9"/>
        <v>0</v>
      </c>
      <c r="BG53" s="247"/>
      <c r="BH53" s="248"/>
      <c r="BI53" s="378"/>
      <c r="BJ53" s="368">
        <f t="shared" si="10"/>
        <v>0</v>
      </c>
      <c r="BK53" s="250"/>
      <c r="BL53" s="369">
        <f t="shared" si="29"/>
        <v>0</v>
      </c>
      <c r="BM53" s="370">
        <f t="shared" si="11"/>
        <v>0</v>
      </c>
      <c r="BN53" s="247"/>
      <c r="BO53" s="248"/>
      <c r="BP53" s="249"/>
      <c r="BQ53" s="368">
        <f t="shared" si="12"/>
        <v>0</v>
      </c>
      <c r="BR53" s="250"/>
      <c r="BS53" s="369">
        <f t="shared" si="30"/>
        <v>0</v>
      </c>
      <c r="BT53" s="561">
        <f t="shared" si="13"/>
        <v>0</v>
      </c>
      <c r="BU53" s="382">
        <f t="shared" si="31"/>
        <v>0</v>
      </c>
      <c r="BV53" s="371">
        <f t="shared" si="31"/>
        <v>0</v>
      </c>
      <c r="BW53" s="370">
        <f t="shared" si="31"/>
        <v>0</v>
      </c>
      <c r="BX53" s="238"/>
      <c r="BY53" s="238"/>
      <c r="BZ53" s="238"/>
      <c r="CA53" s="238"/>
      <c r="CB53" s="238"/>
      <c r="CC53" s="238"/>
      <c r="CD53" s="238"/>
      <c r="CE53" s="238"/>
      <c r="CF53" s="238"/>
      <c r="CG53" s="238"/>
      <c r="CH53" s="238"/>
      <c r="CI53" s="238"/>
      <c r="CJ53" s="238"/>
      <c r="CK53" s="238"/>
      <c r="CL53" s="238"/>
      <c r="CM53" s="238"/>
      <c r="CN53" s="238"/>
      <c r="CO53" s="238"/>
      <c r="CP53" s="238"/>
      <c r="CQ53" s="238"/>
      <c r="CR53" s="238"/>
      <c r="CS53" s="238"/>
      <c r="CT53" s="238"/>
      <c r="CU53" s="238"/>
      <c r="CV53" s="238"/>
      <c r="CW53" s="238"/>
      <c r="CX53" s="238"/>
      <c r="CY53" s="238"/>
      <c r="CZ53" s="238"/>
      <c r="DA53" s="238"/>
      <c r="DB53" s="238"/>
      <c r="DC53" s="238"/>
      <c r="DD53" s="238"/>
      <c r="DE53" s="238"/>
      <c r="DF53" s="238"/>
      <c r="DG53" s="238"/>
      <c r="DH53" s="238"/>
    </row>
    <row r="54" spans="1:112" ht="20.149999999999999" customHeight="1">
      <c r="A54" s="1173"/>
      <c r="B54" s="1049"/>
      <c r="C54" s="247"/>
      <c r="D54" s="248"/>
      <c r="E54" s="249"/>
      <c r="F54" s="368">
        <f t="shared" si="15"/>
        <v>0</v>
      </c>
      <c r="G54" s="250"/>
      <c r="H54" s="369">
        <f t="shared" si="16"/>
        <v>0</v>
      </c>
      <c r="I54" s="370">
        <f t="shared" si="17"/>
        <v>0</v>
      </c>
      <c r="J54" s="247"/>
      <c r="K54" s="341"/>
      <c r="L54" s="249"/>
      <c r="M54" s="368">
        <f t="shared" si="0"/>
        <v>0</v>
      </c>
      <c r="N54" s="342"/>
      <c r="O54" s="369">
        <f t="shared" si="18"/>
        <v>0</v>
      </c>
      <c r="P54" s="370">
        <f t="shared" si="1"/>
        <v>0</v>
      </c>
      <c r="Q54" s="125"/>
      <c r="R54" s="248"/>
      <c r="S54" s="249"/>
      <c r="T54" s="368">
        <f t="shared" si="19"/>
        <v>0</v>
      </c>
      <c r="U54" s="250"/>
      <c r="V54" s="369">
        <f t="shared" si="20"/>
        <v>0</v>
      </c>
      <c r="W54" s="370">
        <f t="shared" si="2"/>
        <v>0</v>
      </c>
      <c r="X54" s="247"/>
      <c r="Y54" s="248"/>
      <c r="Z54" s="120"/>
      <c r="AA54" s="368">
        <f t="shared" si="21"/>
        <v>0</v>
      </c>
      <c r="AB54" s="250"/>
      <c r="AC54" s="369">
        <f t="shared" si="22"/>
        <v>0</v>
      </c>
      <c r="AD54" s="370">
        <f t="shared" si="3"/>
        <v>0</v>
      </c>
      <c r="AE54" s="247"/>
      <c r="AF54" s="341"/>
      <c r="AG54" s="249"/>
      <c r="AH54" s="368">
        <f t="shared" si="23"/>
        <v>0</v>
      </c>
      <c r="AI54" s="342"/>
      <c r="AJ54" s="369">
        <f t="shared" si="24"/>
        <v>0</v>
      </c>
      <c r="AK54" s="370">
        <f t="shared" si="4"/>
        <v>0</v>
      </c>
      <c r="AL54" s="125"/>
      <c r="AM54" s="248"/>
      <c r="AN54" s="249"/>
      <c r="AO54" s="368">
        <f t="shared" si="25"/>
        <v>0</v>
      </c>
      <c r="AP54" s="250"/>
      <c r="AQ54" s="369">
        <f t="shared" si="26"/>
        <v>0</v>
      </c>
      <c r="AR54" s="370">
        <f t="shared" si="5"/>
        <v>0</v>
      </c>
      <c r="AS54" s="247"/>
      <c r="AT54" s="248"/>
      <c r="AU54" s="249"/>
      <c r="AV54" s="368">
        <f t="shared" si="6"/>
        <v>0</v>
      </c>
      <c r="AW54" s="250"/>
      <c r="AX54" s="369">
        <f t="shared" si="27"/>
        <v>0</v>
      </c>
      <c r="AY54" s="370">
        <f t="shared" si="7"/>
        <v>0</v>
      </c>
      <c r="AZ54" s="247"/>
      <c r="BA54" s="248"/>
      <c r="BB54" s="249"/>
      <c r="BC54" s="368">
        <f t="shared" si="8"/>
        <v>0</v>
      </c>
      <c r="BD54" s="250"/>
      <c r="BE54" s="369">
        <f t="shared" si="28"/>
        <v>0</v>
      </c>
      <c r="BF54" s="370">
        <f t="shared" si="9"/>
        <v>0</v>
      </c>
      <c r="BG54" s="247"/>
      <c r="BH54" s="248"/>
      <c r="BI54" s="378"/>
      <c r="BJ54" s="368">
        <f t="shared" si="10"/>
        <v>0</v>
      </c>
      <c r="BK54" s="250"/>
      <c r="BL54" s="369">
        <f t="shared" si="29"/>
        <v>0</v>
      </c>
      <c r="BM54" s="370">
        <f t="shared" si="11"/>
        <v>0</v>
      </c>
      <c r="BN54" s="247"/>
      <c r="BO54" s="248"/>
      <c r="BP54" s="249"/>
      <c r="BQ54" s="368">
        <f t="shared" si="12"/>
        <v>0</v>
      </c>
      <c r="BR54" s="250"/>
      <c r="BS54" s="369">
        <f t="shared" si="30"/>
        <v>0</v>
      </c>
      <c r="BT54" s="561">
        <f t="shared" si="13"/>
        <v>0</v>
      </c>
      <c r="BU54" s="382">
        <f t="shared" si="31"/>
        <v>0</v>
      </c>
      <c r="BV54" s="371">
        <f t="shared" si="31"/>
        <v>0</v>
      </c>
      <c r="BW54" s="370">
        <f t="shared" si="31"/>
        <v>0</v>
      </c>
      <c r="BX54" s="238"/>
      <c r="BY54" s="238"/>
      <c r="BZ54" s="238"/>
      <c r="CA54" s="238"/>
      <c r="CB54" s="238"/>
      <c r="CC54" s="238"/>
      <c r="CD54" s="238"/>
      <c r="CE54" s="238"/>
      <c r="CF54" s="238"/>
      <c r="CG54" s="238"/>
      <c r="CH54" s="238"/>
      <c r="CI54" s="238"/>
      <c r="CJ54" s="238"/>
      <c r="CK54" s="238"/>
      <c r="CL54" s="238"/>
      <c r="CM54" s="238"/>
      <c r="CN54" s="238"/>
      <c r="CO54" s="238"/>
      <c r="CP54" s="238"/>
      <c r="CQ54" s="238"/>
      <c r="CR54" s="238"/>
      <c r="CS54" s="238"/>
      <c r="CT54" s="238"/>
      <c r="CU54" s="238"/>
      <c r="CV54" s="238"/>
      <c r="CW54" s="238"/>
      <c r="CX54" s="238"/>
      <c r="CY54" s="238"/>
      <c r="CZ54" s="238"/>
      <c r="DA54" s="238"/>
      <c r="DB54" s="238"/>
      <c r="DC54" s="238"/>
      <c r="DD54" s="238"/>
      <c r="DE54" s="238"/>
      <c r="DF54" s="238"/>
      <c r="DG54" s="238"/>
      <c r="DH54" s="238"/>
    </row>
    <row r="55" spans="1:112" ht="20.149999999999999" customHeight="1">
      <c r="A55" s="1173"/>
      <c r="B55" s="1049"/>
      <c r="C55" s="247"/>
      <c r="D55" s="248"/>
      <c r="E55" s="249"/>
      <c r="F55" s="368">
        <f t="shared" si="15"/>
        <v>0</v>
      </c>
      <c r="G55" s="342"/>
      <c r="H55" s="369">
        <f t="shared" si="16"/>
        <v>0</v>
      </c>
      <c r="I55" s="370">
        <f t="shared" si="17"/>
        <v>0</v>
      </c>
      <c r="J55" s="125"/>
      <c r="K55" s="341"/>
      <c r="L55" s="120"/>
      <c r="M55" s="368">
        <f t="shared" si="0"/>
        <v>0</v>
      </c>
      <c r="N55" s="342"/>
      <c r="O55" s="369">
        <f t="shared" si="18"/>
        <v>0</v>
      </c>
      <c r="P55" s="370">
        <f t="shared" si="1"/>
        <v>0</v>
      </c>
      <c r="Q55" s="125"/>
      <c r="R55" s="341"/>
      <c r="S55" s="120"/>
      <c r="T55" s="368">
        <f t="shared" si="19"/>
        <v>0</v>
      </c>
      <c r="U55" s="342"/>
      <c r="V55" s="369">
        <f t="shared" si="20"/>
        <v>0</v>
      </c>
      <c r="W55" s="370">
        <f t="shared" si="2"/>
        <v>0</v>
      </c>
      <c r="X55" s="125"/>
      <c r="Y55" s="341"/>
      <c r="Z55" s="120"/>
      <c r="AA55" s="368">
        <f t="shared" si="21"/>
        <v>0</v>
      </c>
      <c r="AB55" s="342"/>
      <c r="AC55" s="369">
        <f t="shared" si="22"/>
        <v>0</v>
      </c>
      <c r="AD55" s="370">
        <f t="shared" si="3"/>
        <v>0</v>
      </c>
      <c r="AE55" s="125"/>
      <c r="AF55" s="341"/>
      <c r="AG55" s="120"/>
      <c r="AH55" s="368">
        <f t="shared" si="23"/>
        <v>0</v>
      </c>
      <c r="AI55" s="342"/>
      <c r="AJ55" s="369">
        <f t="shared" si="24"/>
        <v>0</v>
      </c>
      <c r="AK55" s="370">
        <f t="shared" si="4"/>
        <v>0</v>
      </c>
      <c r="AL55" s="125"/>
      <c r="AM55" s="248"/>
      <c r="AN55" s="249"/>
      <c r="AO55" s="368">
        <f t="shared" si="25"/>
        <v>0</v>
      </c>
      <c r="AP55" s="250"/>
      <c r="AQ55" s="369">
        <f t="shared" si="26"/>
        <v>0</v>
      </c>
      <c r="AR55" s="370">
        <f t="shared" si="5"/>
        <v>0</v>
      </c>
      <c r="AS55" s="247"/>
      <c r="AT55" s="248"/>
      <c r="AU55" s="249"/>
      <c r="AV55" s="368">
        <f t="shared" si="6"/>
        <v>0</v>
      </c>
      <c r="AW55" s="250"/>
      <c r="AX55" s="369">
        <f t="shared" si="27"/>
        <v>0</v>
      </c>
      <c r="AY55" s="370">
        <f t="shared" si="7"/>
        <v>0</v>
      </c>
      <c r="AZ55" s="247"/>
      <c r="BA55" s="248"/>
      <c r="BB55" s="249"/>
      <c r="BC55" s="368">
        <f t="shared" si="8"/>
        <v>0</v>
      </c>
      <c r="BD55" s="250"/>
      <c r="BE55" s="369">
        <f t="shared" si="28"/>
        <v>0</v>
      </c>
      <c r="BF55" s="370">
        <f t="shared" si="9"/>
        <v>0</v>
      </c>
      <c r="BG55" s="247"/>
      <c r="BH55" s="248"/>
      <c r="BI55" s="378"/>
      <c r="BJ55" s="368">
        <f t="shared" si="10"/>
        <v>0</v>
      </c>
      <c r="BK55" s="250"/>
      <c r="BL55" s="369">
        <f t="shared" si="29"/>
        <v>0</v>
      </c>
      <c r="BM55" s="370">
        <f t="shared" si="11"/>
        <v>0</v>
      </c>
      <c r="BN55" s="247"/>
      <c r="BO55" s="248"/>
      <c r="BP55" s="249"/>
      <c r="BQ55" s="368">
        <f t="shared" si="12"/>
        <v>0</v>
      </c>
      <c r="BR55" s="250"/>
      <c r="BS55" s="369">
        <f t="shared" si="30"/>
        <v>0</v>
      </c>
      <c r="BT55" s="561">
        <f t="shared" si="13"/>
        <v>0</v>
      </c>
      <c r="BU55" s="382">
        <f t="shared" si="31"/>
        <v>0</v>
      </c>
      <c r="BV55" s="371">
        <f t="shared" si="31"/>
        <v>0</v>
      </c>
      <c r="BW55" s="370">
        <f t="shared" si="31"/>
        <v>0</v>
      </c>
      <c r="BX55" s="238"/>
      <c r="BY55" s="238"/>
      <c r="BZ55" s="238"/>
      <c r="CA55" s="238"/>
      <c r="CB55" s="238"/>
      <c r="CC55" s="238"/>
      <c r="CD55" s="238"/>
      <c r="CE55" s="238"/>
      <c r="CF55" s="238"/>
      <c r="CG55" s="238"/>
      <c r="CH55" s="238"/>
      <c r="CI55" s="238"/>
      <c r="CJ55" s="238"/>
      <c r="CK55" s="238"/>
      <c r="CL55" s="238"/>
      <c r="CM55" s="238"/>
      <c r="CN55" s="238"/>
      <c r="CO55" s="238"/>
      <c r="CP55" s="238"/>
      <c r="CQ55" s="238"/>
      <c r="CR55" s="238"/>
      <c r="CS55" s="238"/>
      <c r="CT55" s="238"/>
      <c r="CU55" s="238"/>
      <c r="CV55" s="238"/>
      <c r="CW55" s="238"/>
      <c r="CX55" s="238"/>
      <c r="CY55" s="238"/>
      <c r="CZ55" s="238"/>
      <c r="DA55" s="238"/>
      <c r="DB55" s="238"/>
      <c r="DC55" s="238"/>
      <c r="DD55" s="238"/>
      <c r="DE55" s="238"/>
      <c r="DF55" s="238"/>
      <c r="DG55" s="238"/>
      <c r="DH55" s="238"/>
    </row>
    <row r="56" spans="1:112" ht="20.149999999999999" customHeight="1">
      <c r="A56" s="1173"/>
      <c r="B56" s="1049"/>
      <c r="C56" s="247"/>
      <c r="D56" s="248"/>
      <c r="E56" s="249"/>
      <c r="F56" s="368">
        <f t="shared" si="15"/>
        <v>0</v>
      </c>
      <c r="G56" s="250"/>
      <c r="H56" s="369">
        <f t="shared" si="16"/>
        <v>0</v>
      </c>
      <c r="I56" s="370">
        <f t="shared" si="17"/>
        <v>0</v>
      </c>
      <c r="J56" s="247"/>
      <c r="K56" s="248"/>
      <c r="L56" s="249"/>
      <c r="M56" s="368">
        <f t="shared" si="0"/>
        <v>0</v>
      </c>
      <c r="N56" s="250"/>
      <c r="O56" s="369">
        <f t="shared" si="18"/>
        <v>0</v>
      </c>
      <c r="P56" s="370">
        <f t="shared" si="1"/>
        <v>0</v>
      </c>
      <c r="Q56" s="247"/>
      <c r="R56" s="248"/>
      <c r="S56" s="249"/>
      <c r="T56" s="368">
        <f t="shared" si="19"/>
        <v>0</v>
      </c>
      <c r="U56" s="250"/>
      <c r="V56" s="369">
        <f t="shared" si="20"/>
        <v>0</v>
      </c>
      <c r="W56" s="370">
        <f t="shared" si="2"/>
        <v>0</v>
      </c>
      <c r="X56" s="247"/>
      <c r="Y56" s="248"/>
      <c r="Z56" s="249"/>
      <c r="AA56" s="368">
        <f t="shared" si="21"/>
        <v>0</v>
      </c>
      <c r="AB56" s="250"/>
      <c r="AC56" s="369">
        <f t="shared" si="22"/>
        <v>0</v>
      </c>
      <c r="AD56" s="370">
        <f t="shared" si="3"/>
        <v>0</v>
      </c>
      <c r="AE56" s="247"/>
      <c r="AF56" s="248"/>
      <c r="AG56" s="249"/>
      <c r="AH56" s="368">
        <f t="shared" si="23"/>
        <v>0</v>
      </c>
      <c r="AI56" s="250"/>
      <c r="AJ56" s="369">
        <f t="shared" si="24"/>
        <v>0</v>
      </c>
      <c r="AK56" s="370">
        <f t="shared" si="4"/>
        <v>0</v>
      </c>
      <c r="AL56" s="247"/>
      <c r="AM56" s="248"/>
      <c r="AN56" s="249"/>
      <c r="AO56" s="368">
        <f t="shared" si="25"/>
        <v>0</v>
      </c>
      <c r="AP56" s="250"/>
      <c r="AQ56" s="369">
        <f t="shared" si="26"/>
        <v>0</v>
      </c>
      <c r="AR56" s="370">
        <f t="shared" si="5"/>
        <v>0</v>
      </c>
      <c r="AS56" s="247"/>
      <c r="AT56" s="248"/>
      <c r="AU56" s="249"/>
      <c r="AV56" s="368">
        <f t="shared" si="6"/>
        <v>0</v>
      </c>
      <c r="AW56" s="250"/>
      <c r="AX56" s="369">
        <f t="shared" si="27"/>
        <v>0</v>
      </c>
      <c r="AY56" s="370">
        <f t="shared" si="7"/>
        <v>0</v>
      </c>
      <c r="AZ56" s="247"/>
      <c r="BA56" s="248"/>
      <c r="BB56" s="249"/>
      <c r="BC56" s="368">
        <f t="shared" si="8"/>
        <v>0</v>
      </c>
      <c r="BD56" s="250"/>
      <c r="BE56" s="369">
        <f t="shared" si="28"/>
        <v>0</v>
      </c>
      <c r="BF56" s="370">
        <f t="shared" si="9"/>
        <v>0</v>
      </c>
      <c r="BG56" s="247"/>
      <c r="BH56" s="248"/>
      <c r="BI56" s="378"/>
      <c r="BJ56" s="368">
        <f t="shared" si="10"/>
        <v>0</v>
      </c>
      <c r="BK56" s="250"/>
      <c r="BL56" s="369">
        <f t="shared" si="29"/>
        <v>0</v>
      </c>
      <c r="BM56" s="370">
        <f t="shared" si="11"/>
        <v>0</v>
      </c>
      <c r="BN56" s="247"/>
      <c r="BO56" s="248"/>
      <c r="BP56" s="249"/>
      <c r="BQ56" s="368">
        <f t="shared" si="12"/>
        <v>0</v>
      </c>
      <c r="BR56" s="250"/>
      <c r="BS56" s="369">
        <f t="shared" si="30"/>
        <v>0</v>
      </c>
      <c r="BT56" s="561">
        <f t="shared" si="13"/>
        <v>0</v>
      </c>
      <c r="BU56" s="382">
        <f t="shared" si="31"/>
        <v>0</v>
      </c>
      <c r="BV56" s="371">
        <f t="shared" si="31"/>
        <v>0</v>
      </c>
      <c r="BW56" s="370">
        <f t="shared" si="31"/>
        <v>0</v>
      </c>
      <c r="BX56" s="238"/>
      <c r="BY56" s="238"/>
      <c r="BZ56" s="238"/>
      <c r="CA56" s="238"/>
      <c r="CB56" s="238"/>
      <c r="CC56" s="238"/>
      <c r="CD56" s="238"/>
      <c r="CE56" s="238"/>
      <c r="CF56" s="238"/>
      <c r="CG56" s="238"/>
      <c r="CH56" s="238"/>
      <c r="CI56" s="238"/>
      <c r="CJ56" s="238"/>
      <c r="CK56" s="238"/>
      <c r="CL56" s="238"/>
      <c r="CM56" s="238"/>
      <c r="CN56" s="238"/>
      <c r="CO56" s="238"/>
      <c r="CP56" s="238"/>
      <c r="CQ56" s="238"/>
      <c r="CR56" s="238"/>
      <c r="CS56" s="238"/>
      <c r="CT56" s="238"/>
      <c r="CU56" s="238"/>
      <c r="CV56" s="238"/>
      <c r="CW56" s="238"/>
      <c r="CX56" s="238"/>
      <c r="CY56" s="238"/>
      <c r="CZ56" s="238"/>
      <c r="DA56" s="238"/>
      <c r="DB56" s="238"/>
      <c r="DC56" s="238"/>
      <c r="DD56" s="238"/>
      <c r="DE56" s="238"/>
      <c r="DF56" s="238"/>
      <c r="DG56" s="238"/>
      <c r="DH56" s="238"/>
    </row>
    <row r="57" spans="1:112" ht="20.149999999999999" customHeight="1">
      <c r="A57" s="1173"/>
      <c r="B57" s="1049"/>
      <c r="C57" s="247"/>
      <c r="D57" s="248"/>
      <c r="E57" s="249"/>
      <c r="F57" s="368">
        <f t="shared" si="15"/>
        <v>0</v>
      </c>
      <c r="G57" s="250"/>
      <c r="H57" s="369">
        <f t="shared" si="16"/>
        <v>0</v>
      </c>
      <c r="I57" s="370">
        <f t="shared" si="17"/>
        <v>0</v>
      </c>
      <c r="J57" s="247"/>
      <c r="K57" s="341"/>
      <c r="L57" s="249"/>
      <c r="M57" s="368">
        <f t="shared" si="0"/>
        <v>0</v>
      </c>
      <c r="N57" s="342"/>
      <c r="O57" s="369">
        <f t="shared" si="18"/>
        <v>0</v>
      </c>
      <c r="P57" s="370">
        <f t="shared" si="1"/>
        <v>0</v>
      </c>
      <c r="Q57" s="125"/>
      <c r="R57" s="248"/>
      <c r="S57" s="249"/>
      <c r="T57" s="368">
        <f t="shared" si="19"/>
        <v>0</v>
      </c>
      <c r="U57" s="250"/>
      <c r="V57" s="369">
        <f t="shared" si="20"/>
        <v>0</v>
      </c>
      <c r="W57" s="370">
        <f t="shared" si="2"/>
        <v>0</v>
      </c>
      <c r="X57" s="247"/>
      <c r="Y57" s="248"/>
      <c r="Z57" s="120"/>
      <c r="AA57" s="368">
        <f t="shared" si="21"/>
        <v>0</v>
      </c>
      <c r="AB57" s="250"/>
      <c r="AC57" s="369">
        <f t="shared" si="22"/>
        <v>0</v>
      </c>
      <c r="AD57" s="370">
        <f t="shared" si="3"/>
        <v>0</v>
      </c>
      <c r="AE57" s="247"/>
      <c r="AF57" s="341"/>
      <c r="AG57" s="249"/>
      <c r="AH57" s="368">
        <f t="shared" si="23"/>
        <v>0</v>
      </c>
      <c r="AI57" s="342"/>
      <c r="AJ57" s="369">
        <f t="shared" si="24"/>
        <v>0</v>
      </c>
      <c r="AK57" s="370">
        <f t="shared" si="4"/>
        <v>0</v>
      </c>
      <c r="AL57" s="125"/>
      <c r="AM57" s="248"/>
      <c r="AN57" s="249"/>
      <c r="AO57" s="368">
        <f t="shared" si="25"/>
        <v>0</v>
      </c>
      <c r="AP57" s="250"/>
      <c r="AQ57" s="369">
        <f t="shared" si="26"/>
        <v>0</v>
      </c>
      <c r="AR57" s="370">
        <f t="shared" si="5"/>
        <v>0</v>
      </c>
      <c r="AS57" s="247"/>
      <c r="AT57" s="248"/>
      <c r="AU57" s="249"/>
      <c r="AV57" s="368">
        <f t="shared" si="6"/>
        <v>0</v>
      </c>
      <c r="AW57" s="250"/>
      <c r="AX57" s="369">
        <f t="shared" si="27"/>
        <v>0</v>
      </c>
      <c r="AY57" s="370">
        <f t="shared" si="7"/>
        <v>0</v>
      </c>
      <c r="AZ57" s="247"/>
      <c r="BA57" s="248"/>
      <c r="BB57" s="249"/>
      <c r="BC57" s="368">
        <f t="shared" si="8"/>
        <v>0</v>
      </c>
      <c r="BD57" s="250"/>
      <c r="BE57" s="369">
        <f t="shared" si="28"/>
        <v>0</v>
      </c>
      <c r="BF57" s="370">
        <f t="shared" si="9"/>
        <v>0</v>
      </c>
      <c r="BG57" s="247"/>
      <c r="BH57" s="248"/>
      <c r="BI57" s="378"/>
      <c r="BJ57" s="368">
        <f t="shared" si="10"/>
        <v>0</v>
      </c>
      <c r="BK57" s="250"/>
      <c r="BL57" s="369">
        <f t="shared" si="29"/>
        <v>0</v>
      </c>
      <c r="BM57" s="370">
        <f t="shared" si="11"/>
        <v>0</v>
      </c>
      <c r="BN57" s="247"/>
      <c r="BO57" s="248"/>
      <c r="BP57" s="249"/>
      <c r="BQ57" s="368">
        <f t="shared" si="12"/>
        <v>0</v>
      </c>
      <c r="BR57" s="250"/>
      <c r="BS57" s="369">
        <f t="shared" si="30"/>
        <v>0</v>
      </c>
      <c r="BT57" s="561">
        <f t="shared" si="13"/>
        <v>0</v>
      </c>
      <c r="BU57" s="382">
        <f t="shared" si="31"/>
        <v>0</v>
      </c>
      <c r="BV57" s="371">
        <f t="shared" si="31"/>
        <v>0</v>
      </c>
      <c r="BW57" s="370">
        <f t="shared" si="31"/>
        <v>0</v>
      </c>
      <c r="BX57" s="238"/>
      <c r="BY57" s="238"/>
      <c r="BZ57" s="238"/>
      <c r="CA57" s="238"/>
      <c r="CB57" s="238"/>
      <c r="CC57" s="238"/>
      <c r="CD57" s="238"/>
      <c r="CE57" s="238"/>
      <c r="CF57" s="238"/>
      <c r="CG57" s="238"/>
      <c r="CH57" s="238"/>
      <c r="CI57" s="238"/>
      <c r="CJ57" s="238"/>
      <c r="CK57" s="238"/>
      <c r="CL57" s="238"/>
      <c r="CM57" s="238"/>
      <c r="CN57" s="238"/>
      <c r="CO57" s="238"/>
      <c r="CP57" s="238"/>
      <c r="CQ57" s="238"/>
      <c r="CR57" s="238"/>
      <c r="CS57" s="238"/>
      <c r="CT57" s="238"/>
      <c r="CU57" s="238"/>
      <c r="CV57" s="238"/>
      <c r="CW57" s="238"/>
      <c r="CX57" s="238"/>
      <c r="CY57" s="238"/>
      <c r="CZ57" s="238"/>
      <c r="DA57" s="238"/>
      <c r="DB57" s="238"/>
      <c r="DC57" s="238"/>
      <c r="DD57" s="238"/>
      <c r="DE57" s="238"/>
      <c r="DF57" s="238"/>
      <c r="DG57" s="238"/>
      <c r="DH57" s="238"/>
    </row>
    <row r="58" spans="1:112" s="71" customFormat="1" ht="20.149999999999999" customHeight="1">
      <c r="A58" s="1417"/>
      <c r="B58" s="1418"/>
      <c r="C58" s="1432" t="s">
        <v>286</v>
      </c>
      <c r="D58" s="1433"/>
      <c r="E58" s="1433"/>
      <c r="F58" s="1196"/>
      <c r="G58" s="371">
        <f>ROUND(SUM(G15:G57),0)</f>
        <v>0</v>
      </c>
      <c r="H58" s="369">
        <f>ROUND(SUM(H15:H57),0)</f>
        <v>0</v>
      </c>
      <c r="I58" s="372">
        <f>ROUND(SUM(I15:I57),0)</f>
        <v>0</v>
      </c>
      <c r="J58" s="1432" t="s">
        <v>286</v>
      </c>
      <c r="K58" s="1433"/>
      <c r="L58" s="1433"/>
      <c r="M58" s="1196"/>
      <c r="N58" s="371">
        <f>ROUND(SUM(N15:N57),0)</f>
        <v>0</v>
      </c>
      <c r="O58" s="369">
        <f>ROUND(SUM(O15:O57),0)</f>
        <v>0</v>
      </c>
      <c r="P58" s="372">
        <f>ROUND(SUM(P15:P57),0)</f>
        <v>0</v>
      </c>
      <c r="Q58" s="1432" t="s">
        <v>286</v>
      </c>
      <c r="R58" s="1433"/>
      <c r="S58" s="1433"/>
      <c r="T58" s="1196"/>
      <c r="U58" s="371">
        <f>ROUND(SUM(U15:U57),0)</f>
        <v>0</v>
      </c>
      <c r="V58" s="369">
        <f>ROUND(SUM(V15:V57),0)</f>
        <v>0</v>
      </c>
      <c r="W58" s="372">
        <f>ROUND(SUM(W15:W57),0)</f>
        <v>0</v>
      </c>
      <c r="X58" s="1432" t="s">
        <v>286</v>
      </c>
      <c r="Y58" s="1433"/>
      <c r="Z58" s="1433"/>
      <c r="AA58" s="1196"/>
      <c r="AB58" s="371">
        <f>ROUND(SUM(AB15:AB57),0)</f>
        <v>0</v>
      </c>
      <c r="AC58" s="369">
        <f>ROUND(SUM(AC15:AC57),0)</f>
        <v>0</v>
      </c>
      <c r="AD58" s="372">
        <f>ROUND(SUM(AD15:AD57),0)</f>
        <v>0</v>
      </c>
      <c r="AE58" s="1432" t="s">
        <v>286</v>
      </c>
      <c r="AF58" s="1433"/>
      <c r="AG58" s="1433"/>
      <c r="AH58" s="1196"/>
      <c r="AI58" s="371">
        <f>ROUND(SUM(AI15:AI57),0)</f>
        <v>0</v>
      </c>
      <c r="AJ58" s="369">
        <f>ROUND(SUM(AJ15:AJ57),0)</f>
        <v>0</v>
      </c>
      <c r="AK58" s="372">
        <f>SUM(AK15:AK57)</f>
        <v>0</v>
      </c>
      <c r="AL58" s="1432" t="s">
        <v>286</v>
      </c>
      <c r="AM58" s="1433"/>
      <c r="AN58" s="1433"/>
      <c r="AO58" s="1196"/>
      <c r="AP58" s="371">
        <f>ROUND(SUM(AP15:AP57),0)</f>
        <v>0</v>
      </c>
      <c r="AQ58" s="369">
        <f>ROUND(SUM(AQ15:AQ57),0)</f>
        <v>0</v>
      </c>
      <c r="AR58" s="372">
        <f>ROUND(SUM(AR15:AR57),0)</f>
        <v>0</v>
      </c>
      <c r="AS58" s="1432" t="s">
        <v>286</v>
      </c>
      <c r="AT58" s="1433"/>
      <c r="AU58" s="1433"/>
      <c r="AV58" s="1196"/>
      <c r="AW58" s="371">
        <f>ROUND(SUM(AW15:AW57),0)</f>
        <v>0</v>
      </c>
      <c r="AX58" s="369">
        <f>ROUND(SUM(AX15:AX57),0)</f>
        <v>0</v>
      </c>
      <c r="AY58" s="372">
        <f>ROUND(SUM(AY15:AY57),0)</f>
        <v>0</v>
      </c>
      <c r="AZ58" s="1432" t="s">
        <v>286</v>
      </c>
      <c r="BA58" s="1433"/>
      <c r="BB58" s="1433"/>
      <c r="BC58" s="1196"/>
      <c r="BD58" s="371">
        <f>ROUND(SUM(BD15:BD57),0)</f>
        <v>0</v>
      </c>
      <c r="BE58" s="369">
        <f>ROUND(SUM(BE15:BE57),0)</f>
        <v>0</v>
      </c>
      <c r="BF58" s="372">
        <f>ROUND(SUM(BF15:BF57),0)</f>
        <v>0</v>
      </c>
      <c r="BG58" s="1432" t="s">
        <v>286</v>
      </c>
      <c r="BH58" s="1433"/>
      <c r="BI58" s="1433"/>
      <c r="BJ58" s="1196"/>
      <c r="BK58" s="371">
        <f>ROUND(SUM(BK15:BK57),0)</f>
        <v>0</v>
      </c>
      <c r="BL58" s="369">
        <f>ROUND(SUM(BL15:BL57),0)</f>
        <v>0</v>
      </c>
      <c r="BM58" s="372">
        <f>ROUND(SUM(BM15:BM57),0)</f>
        <v>0</v>
      </c>
      <c r="BN58" s="1432" t="s">
        <v>286</v>
      </c>
      <c r="BO58" s="1433"/>
      <c r="BP58" s="1433"/>
      <c r="BQ58" s="1196"/>
      <c r="BR58" s="371">
        <f>ROUND(SUM(BR15:BR57),0)</f>
        <v>0</v>
      </c>
      <c r="BS58" s="369">
        <f>ROUND(SUM(BS15:BS57),0)</f>
        <v>0</v>
      </c>
      <c r="BT58" s="562">
        <f>ROUND(SUM(BT15:BT57),0)</f>
        <v>0</v>
      </c>
      <c r="BU58" s="383">
        <f>SUM(BU15:BU57)</f>
        <v>0</v>
      </c>
      <c r="BV58" s="371">
        <f t="shared" ref="BV58:BW58" si="32">SUM(BV15:BV57)</f>
        <v>0</v>
      </c>
      <c r="BW58" s="372">
        <f t="shared" si="32"/>
        <v>0</v>
      </c>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row>
    <row r="59" spans="1:112" s="71" customFormat="1" ht="20.149999999999999" customHeight="1">
      <c r="A59" s="1419" t="s">
        <v>287</v>
      </c>
      <c r="B59" s="1420"/>
      <c r="C59" s="1193"/>
      <c r="D59" s="1193"/>
      <c r="E59" s="1431"/>
      <c r="F59" s="376">
        <f>SUM(F15:F57)</f>
        <v>0</v>
      </c>
      <c r="G59" s="576"/>
      <c r="H59" s="577"/>
      <c r="I59" s="578"/>
      <c r="J59" s="1192"/>
      <c r="K59" s="1193"/>
      <c r="L59" s="1431"/>
      <c r="M59" s="376">
        <f>SUM(M15:M57)</f>
        <v>0</v>
      </c>
      <c r="N59" s="576"/>
      <c r="O59" s="577"/>
      <c r="P59" s="578"/>
      <c r="Q59" s="1192"/>
      <c r="R59" s="1193"/>
      <c r="S59" s="1431"/>
      <c r="T59" s="376">
        <f>SUM(T15:T57)</f>
        <v>0</v>
      </c>
      <c r="U59" s="576"/>
      <c r="V59" s="577"/>
      <c r="W59" s="578"/>
      <c r="X59" s="1192"/>
      <c r="Y59" s="1193"/>
      <c r="Z59" s="1431"/>
      <c r="AA59" s="376">
        <f>SUM(AA15:AA57)</f>
        <v>0</v>
      </c>
      <c r="AB59" s="576"/>
      <c r="AC59" s="577"/>
      <c r="AD59" s="578"/>
      <c r="AE59" s="1192"/>
      <c r="AF59" s="1193"/>
      <c r="AG59" s="1431"/>
      <c r="AH59" s="376"/>
      <c r="AI59" s="576"/>
      <c r="AJ59" s="577"/>
      <c r="AK59" s="578"/>
      <c r="AL59" s="1192"/>
      <c r="AM59" s="1193"/>
      <c r="AN59" s="1431"/>
      <c r="AO59" s="376">
        <f>SUM(AO15:AO57)</f>
        <v>0</v>
      </c>
      <c r="AP59" s="576"/>
      <c r="AQ59" s="577"/>
      <c r="AR59" s="578"/>
      <c r="AS59" s="1192"/>
      <c r="AT59" s="1193"/>
      <c r="AU59" s="1431"/>
      <c r="AV59" s="376">
        <f>SUM(AV15:AV57)</f>
        <v>0</v>
      </c>
      <c r="AW59" s="576"/>
      <c r="AX59" s="577"/>
      <c r="AY59" s="578"/>
      <c r="AZ59" s="1192"/>
      <c r="BA59" s="1193"/>
      <c r="BB59" s="1431"/>
      <c r="BC59" s="376">
        <f>SUM(BC15:BC57)</f>
        <v>0</v>
      </c>
      <c r="BD59" s="576"/>
      <c r="BE59" s="577"/>
      <c r="BF59" s="578"/>
      <c r="BG59" s="1192"/>
      <c r="BH59" s="1193"/>
      <c r="BI59" s="1431"/>
      <c r="BJ59" s="376">
        <f>SUM(BJ15:BJ57)</f>
        <v>0</v>
      </c>
      <c r="BK59" s="576"/>
      <c r="BL59" s="577"/>
      <c r="BM59" s="578"/>
      <c r="BN59" s="1192"/>
      <c r="BO59" s="1193"/>
      <c r="BP59" s="1431"/>
      <c r="BQ59" s="376">
        <f>SUM(BQ15:BQ57)</f>
        <v>0</v>
      </c>
      <c r="BR59" s="576"/>
      <c r="BS59" s="577"/>
      <c r="BT59" s="576"/>
      <c r="BU59" s="281"/>
      <c r="BV59" s="282"/>
      <c r="BW59" s="86"/>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row>
    <row r="60" spans="1:112" ht="20.149999999999999" customHeight="1">
      <c r="A60" s="1421" t="s">
        <v>288</v>
      </c>
      <c r="B60" s="1422"/>
      <c r="C60" s="254"/>
      <c r="D60" s="254"/>
      <c r="E60" s="254"/>
      <c r="F60" s="491"/>
      <c r="G60" s="256"/>
      <c r="H60" s="377">
        <f>I60-G60</f>
        <v>0</v>
      </c>
      <c r="I60" s="257"/>
      <c r="J60" s="253"/>
      <c r="K60" s="121"/>
      <c r="L60" s="254"/>
      <c r="M60" s="491"/>
      <c r="N60" s="343"/>
      <c r="O60" s="377">
        <f>P60-N60</f>
        <v>0</v>
      </c>
      <c r="P60" s="257"/>
      <c r="Q60" s="126"/>
      <c r="R60" s="254"/>
      <c r="S60" s="254"/>
      <c r="T60" s="494"/>
      <c r="U60" s="256"/>
      <c r="V60" s="377">
        <f>W60-U60</f>
        <v>0</v>
      </c>
      <c r="W60" s="257"/>
      <c r="X60" s="253"/>
      <c r="Y60" s="254"/>
      <c r="Z60" s="121"/>
      <c r="AA60" s="491"/>
      <c r="AB60" s="256"/>
      <c r="AC60" s="377">
        <f>AD60-AB60</f>
        <v>0</v>
      </c>
      <c r="AD60" s="257"/>
      <c r="AE60" s="253"/>
      <c r="AF60" s="121"/>
      <c r="AG60" s="254"/>
      <c r="AH60" s="491"/>
      <c r="AI60" s="343"/>
      <c r="AJ60" s="314">
        <f>AK60-AI60</f>
        <v>0</v>
      </c>
      <c r="AK60" s="257"/>
      <c r="AL60" s="126"/>
      <c r="AM60" s="254"/>
      <c r="AN60" s="254"/>
      <c r="AO60" s="491"/>
      <c r="AP60" s="256"/>
      <c r="AQ60" s="314">
        <f>AR60-AP60</f>
        <v>0</v>
      </c>
      <c r="AR60" s="257"/>
      <c r="AS60" s="253"/>
      <c r="AT60" s="254"/>
      <c r="AU60" s="254"/>
      <c r="AV60" s="491"/>
      <c r="AW60" s="256"/>
      <c r="AX60" s="314">
        <f>AY60-AW60</f>
        <v>0</v>
      </c>
      <c r="AY60" s="257"/>
      <c r="AZ60" s="253"/>
      <c r="BA60" s="254"/>
      <c r="BB60" s="254"/>
      <c r="BC60" s="255"/>
      <c r="BD60" s="256"/>
      <c r="BE60" s="314">
        <f>BF60-BD60</f>
        <v>0</v>
      </c>
      <c r="BF60" s="257"/>
      <c r="BG60" s="253"/>
      <c r="BH60" s="254"/>
      <c r="BI60" s="254"/>
      <c r="BJ60" s="491"/>
      <c r="BK60" s="256"/>
      <c r="BL60" s="314">
        <f>BM60-BK60</f>
        <v>0</v>
      </c>
      <c r="BM60" s="257"/>
      <c r="BN60" s="253"/>
      <c r="BO60" s="254"/>
      <c r="BP60" s="254"/>
      <c r="BQ60" s="491"/>
      <c r="BR60" s="256"/>
      <c r="BS60" s="314">
        <f>BT60-BR60</f>
        <v>0</v>
      </c>
      <c r="BT60" s="563"/>
      <c r="BU60" s="285"/>
      <c r="BV60" s="282"/>
      <c r="BW60" s="79"/>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row>
    <row r="61" spans="1:112" s="71" customFormat="1" ht="20.149999999999999" customHeight="1">
      <c r="A61" s="1421" t="s">
        <v>289</v>
      </c>
      <c r="B61" s="1422"/>
      <c r="C61" s="573"/>
      <c r="D61" s="76"/>
      <c r="E61" s="87"/>
      <c r="F61" s="492"/>
      <c r="G61" s="552">
        <f>ROUND(G58*G60,0)</f>
        <v>0</v>
      </c>
      <c r="H61" s="369">
        <f>I61-G61</f>
        <v>0</v>
      </c>
      <c r="I61" s="553">
        <f>ROUND(I58*I60,0)</f>
        <v>0</v>
      </c>
      <c r="J61" s="283"/>
      <c r="K61" s="76"/>
      <c r="L61" s="87"/>
      <c r="M61" s="492"/>
      <c r="N61" s="552">
        <f>ROUND(N58*N60,0)</f>
        <v>0</v>
      </c>
      <c r="O61" s="369">
        <f>P61-N61</f>
        <v>0</v>
      </c>
      <c r="P61" s="553">
        <f>ROUND(P58*P60,0)</f>
        <v>0</v>
      </c>
      <c r="Q61" s="283"/>
      <c r="R61" s="76"/>
      <c r="S61" s="87"/>
      <c r="T61" s="492"/>
      <c r="U61" s="552">
        <f>ROUND(U58*U60,0)</f>
        <v>0</v>
      </c>
      <c r="V61" s="369">
        <f>W61-U61</f>
        <v>0</v>
      </c>
      <c r="W61" s="553">
        <f>ROUND(W58*W60,0)</f>
        <v>0</v>
      </c>
      <c r="X61" s="283"/>
      <c r="Y61" s="76"/>
      <c r="Z61" s="87"/>
      <c r="AA61" s="492"/>
      <c r="AB61" s="552">
        <f>ROUND(AB58*AB60,0)</f>
        <v>0</v>
      </c>
      <c r="AC61" s="369">
        <f>AD61-AB61</f>
        <v>0</v>
      </c>
      <c r="AD61" s="553">
        <f>ROUND(AD58*AD60,0)</f>
        <v>0</v>
      </c>
      <c r="AE61" s="283"/>
      <c r="AF61" s="76"/>
      <c r="AG61" s="87"/>
      <c r="AH61" s="492"/>
      <c r="AI61" s="552">
        <f>ROUND(AI58*AI60,0)</f>
        <v>0</v>
      </c>
      <c r="AJ61" s="369">
        <f>AK61-AI61</f>
        <v>0</v>
      </c>
      <c r="AK61" s="553">
        <f>ROUND(AK58*AK60,0)</f>
        <v>0</v>
      </c>
      <c r="AL61" s="283"/>
      <c r="AM61" s="76"/>
      <c r="AN61" s="87"/>
      <c r="AO61" s="492"/>
      <c r="AP61" s="521">
        <f>ROUND(AP58*AP60,0)</f>
        <v>0</v>
      </c>
      <c r="AQ61" s="373">
        <f>AR61-AP61</f>
        <v>0</v>
      </c>
      <c r="AR61" s="466">
        <f>ROUND(AR58*AR60,0)</f>
        <v>0</v>
      </c>
      <c r="AS61" s="283"/>
      <c r="AT61" s="76"/>
      <c r="AU61" s="87"/>
      <c r="AV61" s="492"/>
      <c r="AW61" s="552">
        <f>ROUND(AW58*AW60,0)</f>
        <v>0</v>
      </c>
      <c r="AX61" s="369">
        <f>AY61-AW61</f>
        <v>0</v>
      </c>
      <c r="AY61" s="553">
        <f>ROUND(AY58*AY60,0)</f>
        <v>0</v>
      </c>
      <c r="AZ61" s="283"/>
      <c r="BA61" s="76"/>
      <c r="BB61" s="87"/>
      <c r="BC61" s="747"/>
      <c r="BD61" s="552">
        <f>ROUND(BD58*BD60,0)</f>
        <v>0</v>
      </c>
      <c r="BE61" s="369">
        <f>BF61-BD61</f>
        <v>0</v>
      </c>
      <c r="BF61" s="553">
        <f>ROUND(BF58*BF60,0)</f>
        <v>0</v>
      </c>
      <c r="BG61" s="283"/>
      <c r="BH61" s="76"/>
      <c r="BI61" s="87"/>
      <c r="BJ61" s="492"/>
      <c r="BK61" s="552">
        <f>ROUND(BK58*BK60,0)</f>
        <v>0</v>
      </c>
      <c r="BL61" s="369">
        <f>BM61-BK61</f>
        <v>0</v>
      </c>
      <c r="BM61" s="553">
        <f>ROUND(BM58*BM60,0)</f>
        <v>0</v>
      </c>
      <c r="BN61" s="283"/>
      <c r="BO61" s="76"/>
      <c r="BP61" s="87"/>
      <c r="BQ61" s="492"/>
      <c r="BR61" s="552">
        <f>ROUND(BR58*BR60,0)</f>
        <v>0</v>
      </c>
      <c r="BS61" s="369">
        <f>BT61-BR61</f>
        <v>0</v>
      </c>
      <c r="BT61" s="564">
        <f>ROUND(BT58*BT60,0)</f>
        <v>0</v>
      </c>
      <c r="BU61" s="383">
        <f t="shared" ref="BU61:BW61" si="33">SUM(G61,N61,U61,AB61,AI61,AP61,AW61,BD61,BK61,BR61)</f>
        <v>0</v>
      </c>
      <c r="BV61" s="554">
        <f t="shared" si="33"/>
        <v>0</v>
      </c>
      <c r="BW61" s="372">
        <f t="shared" si="33"/>
        <v>0</v>
      </c>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row>
    <row r="62" spans="1:112" s="71" customFormat="1" ht="16" thickBot="1">
      <c r="A62" s="1423" t="s">
        <v>290</v>
      </c>
      <c r="B62" s="1424"/>
      <c r="C62" s="574"/>
      <c r="D62" s="127"/>
      <c r="E62" s="127"/>
      <c r="F62" s="493"/>
      <c r="G62" s="522">
        <f>G58+G61</f>
        <v>0</v>
      </c>
      <c r="H62" s="374">
        <f>H58+H61</f>
        <v>0</v>
      </c>
      <c r="I62" s="375">
        <f>I58+I61</f>
        <v>0</v>
      </c>
      <c r="J62" s="284"/>
      <c r="K62" s="127"/>
      <c r="L62" s="127"/>
      <c r="M62" s="493"/>
      <c r="N62" s="522">
        <f>N58+N61</f>
        <v>0</v>
      </c>
      <c r="O62" s="374">
        <f>O58+O61</f>
        <v>0</v>
      </c>
      <c r="P62" s="375">
        <f>P58+P61</f>
        <v>0</v>
      </c>
      <c r="Q62" s="284"/>
      <c r="R62" s="127"/>
      <c r="S62" s="127"/>
      <c r="T62" s="493"/>
      <c r="U62" s="522">
        <f>U58+U61</f>
        <v>0</v>
      </c>
      <c r="V62" s="374">
        <f>V58+V61</f>
        <v>0</v>
      </c>
      <c r="W62" s="375">
        <f>W58+W61</f>
        <v>0</v>
      </c>
      <c r="X62" s="284"/>
      <c r="Y62" s="127"/>
      <c r="Z62" s="127"/>
      <c r="AA62" s="493"/>
      <c r="AB62" s="522">
        <f>AB58+AB61</f>
        <v>0</v>
      </c>
      <c r="AC62" s="374">
        <f>AC58+AC61</f>
        <v>0</v>
      </c>
      <c r="AD62" s="375">
        <f>AD58+AD61</f>
        <v>0</v>
      </c>
      <c r="AE62" s="284"/>
      <c r="AF62" s="127"/>
      <c r="AG62" s="127"/>
      <c r="AH62" s="493"/>
      <c r="AI62" s="522">
        <f>AI58+AI61</f>
        <v>0</v>
      </c>
      <c r="AJ62" s="374">
        <f>AJ58+AJ61</f>
        <v>0</v>
      </c>
      <c r="AK62" s="375">
        <f>AK58+AK61</f>
        <v>0</v>
      </c>
      <c r="AL62" s="284"/>
      <c r="AM62" s="127"/>
      <c r="AN62" s="127"/>
      <c r="AO62" s="493"/>
      <c r="AP62" s="522">
        <f>AP58+AP61</f>
        <v>0</v>
      </c>
      <c r="AQ62" s="374">
        <f>AQ58+AQ61</f>
        <v>0</v>
      </c>
      <c r="AR62" s="375">
        <f>AR58+AR61</f>
        <v>0</v>
      </c>
      <c r="AS62" s="284"/>
      <c r="AT62" s="127"/>
      <c r="AU62" s="127"/>
      <c r="AV62" s="493"/>
      <c r="AW62" s="522">
        <f>AW58+AW61</f>
        <v>0</v>
      </c>
      <c r="AX62" s="374">
        <f>AX58+AX61</f>
        <v>0</v>
      </c>
      <c r="AY62" s="375">
        <f>AY58+AY61</f>
        <v>0</v>
      </c>
      <c r="AZ62" s="284"/>
      <c r="BA62" s="127"/>
      <c r="BB62" s="127"/>
      <c r="BC62" s="128"/>
      <c r="BD62" s="522">
        <f>BD58+BD61</f>
        <v>0</v>
      </c>
      <c r="BE62" s="374">
        <f>BE58+BE61</f>
        <v>0</v>
      </c>
      <c r="BF62" s="375">
        <f>BF58+BF61</f>
        <v>0</v>
      </c>
      <c r="BG62" s="284"/>
      <c r="BH62" s="127"/>
      <c r="BI62" s="127"/>
      <c r="BJ62" s="493"/>
      <c r="BK62" s="522">
        <f>BK58+BK61</f>
        <v>0</v>
      </c>
      <c r="BL62" s="374">
        <f>BL58+BL61</f>
        <v>0</v>
      </c>
      <c r="BM62" s="375">
        <f>BM58+BM61</f>
        <v>0</v>
      </c>
      <c r="BN62" s="284"/>
      <c r="BO62" s="127"/>
      <c r="BP62" s="127"/>
      <c r="BQ62" s="493"/>
      <c r="BR62" s="522">
        <f>BR58+BR61</f>
        <v>0</v>
      </c>
      <c r="BS62" s="374">
        <f>BS58+BS61</f>
        <v>0</v>
      </c>
      <c r="BT62" s="565">
        <f>BT58+BT61</f>
        <v>0</v>
      </c>
      <c r="BU62" s="379">
        <f t="shared" ref="BU62:BW62" si="34">SUM(G62,N62,U62,AB62,AI62,AP62,AW62,BD62,BK62,BR62)</f>
        <v>0</v>
      </c>
      <c r="BV62" s="380">
        <f t="shared" si="34"/>
        <v>0</v>
      </c>
      <c r="BW62" s="381">
        <f t="shared" si="34"/>
        <v>0</v>
      </c>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row>
    <row r="63" spans="1:112">
      <c r="A63" s="575"/>
      <c r="B63" s="575"/>
      <c r="C63" s="258"/>
      <c r="D63" s="259"/>
      <c r="E63" s="259"/>
      <c r="F63" s="259"/>
      <c r="G63" s="260"/>
      <c r="H63" s="261"/>
      <c r="I63" s="260"/>
      <c r="J63" s="260"/>
      <c r="K63" s="260"/>
      <c r="L63" s="260"/>
      <c r="M63" s="260"/>
      <c r="N63" s="260"/>
      <c r="O63" s="261"/>
      <c r="P63" s="260"/>
      <c r="Q63" s="260"/>
      <c r="R63" s="260"/>
      <c r="S63" s="260"/>
      <c r="T63" s="260"/>
      <c r="U63" s="260"/>
      <c r="V63" s="261"/>
      <c r="W63" s="260"/>
      <c r="X63" s="260"/>
      <c r="Y63" s="260"/>
      <c r="Z63" s="260"/>
      <c r="AA63" s="260"/>
      <c r="AB63" s="260"/>
      <c r="AC63" s="261"/>
      <c r="AD63" s="260"/>
      <c r="AE63" s="260"/>
      <c r="AF63" s="260"/>
      <c r="AG63" s="260"/>
      <c r="AH63" s="260"/>
      <c r="AI63" s="260"/>
      <c r="AJ63" s="261"/>
      <c r="AK63" s="260"/>
      <c r="AL63" s="260"/>
      <c r="AM63" s="260"/>
      <c r="AN63" s="260"/>
      <c r="AO63" s="260"/>
      <c r="AP63" s="260"/>
      <c r="AQ63" s="261"/>
      <c r="AR63" s="260"/>
      <c r="AS63" s="260"/>
      <c r="AT63" s="260"/>
      <c r="AU63" s="260"/>
      <c r="AV63" s="260"/>
      <c r="AW63" s="260"/>
      <c r="AX63" s="261"/>
      <c r="AY63" s="260"/>
      <c r="AZ63" s="260"/>
      <c r="BA63" s="260"/>
      <c r="BB63" s="260"/>
      <c r="BC63" s="260"/>
      <c r="BD63" s="260"/>
      <c r="BE63" s="261"/>
      <c r="BF63" s="260"/>
      <c r="BG63" s="260"/>
      <c r="BH63" s="260"/>
      <c r="BI63" s="260"/>
      <c r="BJ63" s="260"/>
      <c r="BK63" s="260"/>
      <c r="BL63" s="261"/>
      <c r="BM63" s="260"/>
      <c r="BN63" s="260"/>
      <c r="BO63" s="260"/>
      <c r="BP63" s="260"/>
      <c r="BQ63" s="260"/>
      <c r="BR63" s="260"/>
      <c r="BS63" s="261"/>
      <c r="BT63" s="260"/>
      <c r="BU63" s="154"/>
      <c r="BV63" s="154"/>
      <c r="BW63" s="155"/>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row>
    <row r="64" spans="1:112">
      <c r="A64" s="262"/>
      <c r="B64" s="226"/>
      <c r="C64" s="241"/>
      <c r="D64" s="243"/>
      <c r="E64" s="243"/>
      <c r="F64" s="76"/>
      <c r="G64" s="71"/>
      <c r="H64" s="237"/>
      <c r="I64" s="71"/>
      <c r="J64" s="71"/>
      <c r="K64" s="71"/>
      <c r="L64" s="71"/>
      <c r="M64" s="71"/>
      <c r="N64" s="71"/>
      <c r="O64" s="237"/>
      <c r="P64" s="71"/>
      <c r="Q64" s="71"/>
      <c r="R64" s="71"/>
      <c r="S64" s="71"/>
      <c r="T64" s="71"/>
      <c r="U64" s="71"/>
      <c r="V64" s="237"/>
      <c r="W64" s="71"/>
      <c r="X64" s="71"/>
      <c r="Y64" s="71"/>
      <c r="Z64" s="71"/>
      <c r="AA64" s="71"/>
      <c r="AB64" s="71"/>
      <c r="AC64" s="237"/>
      <c r="AD64" s="71"/>
      <c r="AE64" s="71"/>
      <c r="AF64" s="71"/>
      <c r="AG64" s="71"/>
      <c r="AH64" s="71"/>
      <c r="AI64" s="71"/>
      <c r="AJ64" s="237"/>
      <c r="AK64" s="71"/>
      <c r="AL64" s="71"/>
      <c r="BN64" s="226"/>
      <c r="BO64" s="226"/>
      <c r="BP64" s="226"/>
      <c r="BS64" s="240"/>
      <c r="BU64" s="71"/>
      <c r="BV64" s="71"/>
      <c r="BW64" s="82"/>
      <c r="BX64" s="238"/>
      <c r="BY64" s="238"/>
      <c r="BZ64" s="238"/>
      <c r="CA64" s="238"/>
      <c r="CB64" s="238"/>
      <c r="CC64" s="238"/>
      <c r="CD64" s="238"/>
      <c r="CE64" s="238"/>
      <c r="CF64" s="238"/>
      <c r="CG64" s="238"/>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row>
    <row r="65" spans="1:112" ht="20.149999999999999" customHeight="1">
      <c r="A65" s="240"/>
      <c r="B65" s="240"/>
      <c r="C65" s="240"/>
      <c r="D65" s="240"/>
      <c r="E65" s="240"/>
      <c r="F65" s="237"/>
      <c r="G65" s="240"/>
      <c r="H65" s="237"/>
      <c r="I65" s="237"/>
      <c r="J65" s="240"/>
      <c r="K65" s="237"/>
      <c r="L65" s="237"/>
      <c r="M65" s="240"/>
      <c r="N65" s="237"/>
      <c r="O65" s="237"/>
      <c r="P65" s="240"/>
      <c r="Q65" s="237"/>
      <c r="R65" s="237"/>
      <c r="S65" s="240"/>
      <c r="T65" s="237"/>
      <c r="U65" s="237"/>
      <c r="W65" s="237"/>
      <c r="X65" s="237"/>
      <c r="Y65" s="240"/>
      <c r="Z65" s="237"/>
      <c r="AA65" s="237"/>
      <c r="AB65" s="240"/>
      <c r="AC65" s="237"/>
      <c r="AD65" s="237"/>
      <c r="AE65" s="240"/>
      <c r="AF65" s="237"/>
      <c r="AG65" s="237"/>
      <c r="AH65" s="240"/>
      <c r="AI65" s="237"/>
      <c r="AJ65" s="237"/>
      <c r="AK65" s="240"/>
      <c r="AL65" s="237"/>
      <c r="AM65" s="240"/>
      <c r="AN65" s="240"/>
      <c r="AO65" s="240"/>
      <c r="AP65" s="240"/>
      <c r="AR65" s="240"/>
      <c r="AS65" s="240"/>
      <c r="AT65" s="240"/>
      <c r="AU65" s="240"/>
      <c r="AV65" s="240"/>
      <c r="AW65" s="240"/>
      <c r="AY65" s="240"/>
      <c r="AZ65" s="240"/>
      <c r="BA65" s="240"/>
      <c r="BB65" s="240"/>
      <c r="BC65" s="240"/>
      <c r="BD65" s="240"/>
      <c r="BF65" s="240"/>
      <c r="BG65" s="240"/>
      <c r="BH65" s="240"/>
      <c r="BI65" s="240"/>
      <c r="BJ65" s="240"/>
      <c r="BK65" s="240"/>
      <c r="BM65" s="240"/>
      <c r="BN65" s="240"/>
      <c r="BO65" s="240"/>
      <c r="BP65" s="240"/>
      <c r="BQ65" s="240"/>
      <c r="BR65" s="240"/>
      <c r="BS65" s="240"/>
      <c r="BT65" s="240"/>
      <c r="BU65" s="236"/>
      <c r="BV65" s="236"/>
      <c r="BW65" s="286"/>
      <c r="BX65" s="238"/>
      <c r="BY65" s="238"/>
      <c r="BZ65" s="238"/>
      <c r="CA65" s="238"/>
      <c r="CB65" s="238"/>
      <c r="CC65" s="238"/>
      <c r="CD65" s="238"/>
      <c r="CE65" s="238"/>
      <c r="CF65" s="238"/>
      <c r="CG65" s="238"/>
      <c r="CH65" s="238"/>
      <c r="CI65" s="238"/>
      <c r="CJ65" s="238"/>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row>
    <row r="66" spans="1:112" ht="20.149999999999999" customHeight="1">
      <c r="A66" s="240"/>
      <c r="B66" s="240"/>
      <c r="C66" s="240"/>
      <c r="D66" s="240"/>
      <c r="E66" s="240"/>
      <c r="F66" s="240"/>
      <c r="G66" s="240"/>
      <c r="I66" s="240"/>
      <c r="J66" s="240"/>
      <c r="K66" s="240"/>
      <c r="L66" s="240"/>
      <c r="M66" s="240"/>
      <c r="N66" s="240"/>
      <c r="P66" s="240"/>
      <c r="Q66" s="240"/>
      <c r="R66" s="240"/>
      <c r="S66" s="240"/>
      <c r="T66" s="240"/>
      <c r="U66" s="240"/>
      <c r="W66" s="240"/>
      <c r="X66" s="240"/>
      <c r="Y66" s="240"/>
      <c r="Z66" s="240"/>
      <c r="AA66" s="240"/>
      <c r="AB66" s="240"/>
      <c r="AD66" s="240"/>
      <c r="AE66" s="240"/>
      <c r="AF66" s="240"/>
      <c r="AG66" s="240"/>
      <c r="AH66" s="240"/>
      <c r="AI66" s="240"/>
      <c r="AK66" s="240"/>
      <c r="AL66" s="240"/>
      <c r="AM66" s="240"/>
      <c r="AN66" s="240"/>
      <c r="AO66" s="240"/>
      <c r="AP66" s="240"/>
      <c r="AR66" s="240"/>
      <c r="AS66" s="240"/>
      <c r="AT66" s="240"/>
      <c r="AU66" s="240"/>
      <c r="AV66" s="240"/>
      <c r="AW66" s="240"/>
      <c r="AY66" s="240"/>
      <c r="AZ66" s="240"/>
      <c r="BA66" s="240"/>
      <c r="BB66" s="240"/>
      <c r="BC66" s="240"/>
      <c r="BD66" s="240"/>
      <c r="BF66" s="240"/>
      <c r="BG66" s="240"/>
      <c r="BH66" s="240"/>
      <c r="BI66" s="240"/>
      <c r="BJ66" s="240"/>
      <c r="BK66" s="240"/>
      <c r="BM66" s="240"/>
      <c r="BN66" s="240"/>
      <c r="BO66" s="240"/>
      <c r="BP66" s="240"/>
      <c r="BQ66" s="240"/>
      <c r="BR66" s="240"/>
      <c r="BS66" s="240"/>
      <c r="BT66" s="240"/>
      <c r="BU66" s="236"/>
      <c r="BV66" s="236"/>
      <c r="BW66" s="286"/>
      <c r="BX66" s="238"/>
      <c r="BY66" s="238"/>
      <c r="BZ66" s="238"/>
      <c r="CA66" s="238"/>
      <c r="CB66" s="238"/>
      <c r="CC66" s="238"/>
      <c r="CD66" s="238"/>
      <c r="CE66" s="238"/>
      <c r="CF66" s="238"/>
      <c r="CG66" s="238"/>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row>
    <row r="67" spans="1:112" s="239" customFormat="1" ht="20.149999999999999" customHeight="1">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36"/>
      <c r="BV67" s="236"/>
      <c r="BW67" s="286"/>
    </row>
    <row r="68" spans="1:112" s="239" customFormat="1" ht="20.149999999999999" customHeight="1">
      <c r="A68" s="226"/>
      <c r="B68" s="226"/>
      <c r="C68" s="241"/>
      <c r="D68" s="243"/>
      <c r="E68" s="243"/>
      <c r="F68" s="243"/>
      <c r="G68" s="226"/>
      <c r="H68" s="240"/>
      <c r="I68" s="226"/>
      <c r="J68" s="226"/>
      <c r="K68" s="226"/>
      <c r="L68" s="226"/>
      <c r="M68" s="226"/>
      <c r="N68" s="226"/>
      <c r="O68" s="240"/>
      <c r="P68" s="226"/>
      <c r="Q68" s="226"/>
      <c r="R68" s="226"/>
      <c r="S68" s="226"/>
      <c r="T68" s="226"/>
      <c r="U68" s="226"/>
      <c r="V68" s="240"/>
      <c r="W68" s="226"/>
      <c r="X68" s="226"/>
      <c r="Y68" s="226"/>
      <c r="Z68" s="226"/>
      <c r="AA68" s="226"/>
      <c r="AB68" s="226"/>
      <c r="AC68" s="240"/>
      <c r="AD68" s="226"/>
      <c r="AE68" s="226"/>
      <c r="AF68" s="226"/>
      <c r="AG68" s="226"/>
      <c r="AH68" s="226"/>
      <c r="AI68" s="226"/>
      <c r="AJ68" s="240"/>
      <c r="AK68" s="226"/>
      <c r="AL68" s="226"/>
      <c r="AM68" s="226"/>
      <c r="AN68" s="226"/>
      <c r="AO68" s="226"/>
      <c r="AP68" s="226"/>
      <c r="AQ68" s="240"/>
      <c r="AR68" s="226"/>
      <c r="AS68" s="226"/>
      <c r="AT68" s="226"/>
      <c r="AU68" s="226"/>
      <c r="AV68" s="226"/>
      <c r="AW68" s="226"/>
      <c r="AX68" s="240"/>
      <c r="AY68" s="226"/>
      <c r="AZ68" s="226"/>
      <c r="BA68" s="226"/>
      <c r="BB68" s="226"/>
      <c r="BC68" s="226"/>
      <c r="BD68" s="226"/>
      <c r="BE68" s="240"/>
      <c r="BF68" s="226"/>
      <c r="BG68" s="226"/>
      <c r="BH68" s="226"/>
      <c r="BI68" s="226"/>
      <c r="BJ68" s="226"/>
      <c r="BK68" s="226"/>
      <c r="BL68" s="240"/>
      <c r="BM68" s="226"/>
      <c r="BN68" s="226"/>
      <c r="BO68" s="226"/>
      <c r="BP68" s="226"/>
      <c r="BQ68" s="226"/>
      <c r="BR68" s="226"/>
      <c r="BS68" s="240"/>
      <c r="BT68" s="226"/>
      <c r="BU68" s="71"/>
      <c r="BV68" s="71"/>
      <c r="BW68" s="82"/>
    </row>
    <row r="69" spans="1:112" s="239" customFormat="1" ht="20.149999999999999" customHeight="1">
      <c r="A69" s="226"/>
      <c r="B69" s="226"/>
      <c r="C69" s="241"/>
      <c r="D69" s="243"/>
      <c r="E69" s="243"/>
      <c r="F69" s="243"/>
      <c r="G69" s="226"/>
      <c r="H69" s="240"/>
      <c r="I69" s="226"/>
      <c r="J69" s="226"/>
      <c r="K69" s="226"/>
      <c r="L69" s="226"/>
      <c r="M69" s="226"/>
      <c r="N69" s="226"/>
      <c r="O69" s="240"/>
      <c r="P69" s="226"/>
      <c r="Q69" s="226"/>
      <c r="R69" s="226"/>
      <c r="S69" s="226"/>
      <c r="T69" s="226"/>
      <c r="U69" s="226"/>
      <c r="V69" s="240"/>
      <c r="W69" s="226"/>
      <c r="X69" s="226"/>
      <c r="Y69" s="226"/>
      <c r="Z69" s="226"/>
      <c r="AA69" s="226"/>
      <c r="AB69" s="226"/>
      <c r="AC69" s="240"/>
      <c r="AD69" s="226"/>
      <c r="AE69" s="226"/>
      <c r="AF69" s="226"/>
      <c r="AG69" s="226"/>
      <c r="AH69" s="226"/>
      <c r="AI69" s="226"/>
      <c r="AJ69" s="240"/>
      <c r="AK69" s="226"/>
      <c r="AL69" s="226"/>
      <c r="AM69" s="226"/>
      <c r="AN69" s="226"/>
      <c r="AO69" s="226"/>
      <c r="AP69" s="226"/>
      <c r="AQ69" s="240"/>
      <c r="AR69" s="226"/>
      <c r="AS69" s="226"/>
      <c r="AT69" s="226"/>
      <c r="AU69" s="226"/>
      <c r="AV69" s="226"/>
      <c r="AW69" s="226"/>
      <c r="AX69" s="240"/>
      <c r="AY69" s="226"/>
      <c r="AZ69" s="226"/>
      <c r="BA69" s="226"/>
      <c r="BB69" s="226"/>
      <c r="BC69" s="226"/>
      <c r="BD69" s="226"/>
      <c r="BE69" s="240"/>
      <c r="BF69" s="226"/>
      <c r="BG69" s="226"/>
      <c r="BH69" s="226"/>
      <c r="BI69" s="226"/>
      <c r="BJ69" s="226"/>
      <c r="BK69" s="226"/>
      <c r="BL69" s="240"/>
      <c r="BM69" s="226"/>
      <c r="BN69" s="226"/>
      <c r="BO69" s="226"/>
      <c r="BP69" s="226"/>
      <c r="BQ69" s="226"/>
      <c r="BR69" s="226"/>
      <c r="BS69" s="240"/>
      <c r="BT69" s="226"/>
      <c r="BU69" s="71"/>
      <c r="BV69" s="71"/>
      <c r="BW69" s="82"/>
    </row>
    <row r="70" spans="1:112" ht="20.149999999999999" customHeight="1">
      <c r="B70" s="226"/>
      <c r="C70" s="241"/>
      <c r="D70" s="243"/>
      <c r="E70" s="243"/>
      <c r="F70" s="243"/>
      <c r="BN70" s="226"/>
      <c r="BO70" s="226"/>
      <c r="BP70" s="226"/>
      <c r="BS70" s="240"/>
      <c r="BU70" s="71"/>
      <c r="BV70" s="71"/>
      <c r="BW70" s="82"/>
      <c r="BX70" s="238"/>
      <c r="BY70" s="238"/>
      <c r="BZ70" s="238"/>
      <c r="CA70" s="238"/>
      <c r="CB70" s="238"/>
      <c r="CC70" s="238"/>
      <c r="CD70" s="238"/>
      <c r="CE70" s="238"/>
      <c r="CF70" s="238"/>
      <c r="CG70" s="238"/>
      <c r="CH70" s="238"/>
      <c r="CI70" s="238"/>
      <c r="CJ70" s="238"/>
      <c r="CK70" s="238"/>
      <c r="CL70" s="238"/>
      <c r="CM70" s="238"/>
      <c r="CN70" s="238"/>
      <c r="CO70" s="238"/>
      <c r="CP70" s="238"/>
      <c r="CQ70" s="238"/>
      <c r="CR70" s="238"/>
      <c r="CS70" s="238"/>
      <c r="CT70" s="238"/>
      <c r="CU70" s="238"/>
      <c r="CV70" s="238"/>
      <c r="CW70" s="238"/>
      <c r="CX70" s="238"/>
      <c r="CY70" s="238"/>
      <c r="CZ70" s="238"/>
      <c r="DA70" s="238"/>
      <c r="DB70" s="238"/>
      <c r="DC70" s="238"/>
      <c r="DD70" s="238"/>
      <c r="DE70" s="238"/>
      <c r="DF70" s="238"/>
      <c r="DG70" s="238"/>
      <c r="DH70" s="238"/>
    </row>
    <row r="71" spans="1:112" ht="20.149999999999999" customHeight="1">
      <c r="B71" s="226"/>
      <c r="C71" s="241"/>
      <c r="D71" s="243"/>
      <c r="E71" s="243"/>
      <c r="F71" s="243"/>
      <c r="BN71" s="226"/>
      <c r="BO71" s="226"/>
      <c r="BP71" s="226"/>
      <c r="BS71" s="240"/>
      <c r="BU71" s="71"/>
      <c r="BV71" s="71"/>
      <c r="BW71" s="82"/>
      <c r="BX71" s="238"/>
      <c r="BY71" s="238"/>
      <c r="BZ71" s="238"/>
      <c r="CA71" s="238"/>
      <c r="CB71" s="238"/>
      <c r="CC71" s="238"/>
      <c r="CD71" s="238"/>
      <c r="CE71" s="238"/>
      <c r="CF71" s="238"/>
      <c r="CG71" s="238"/>
      <c r="CH71" s="238"/>
      <c r="CI71" s="238"/>
      <c r="CJ71" s="238"/>
      <c r="CK71" s="238"/>
      <c r="CL71" s="238"/>
      <c r="CM71" s="238"/>
      <c r="CN71" s="238"/>
      <c r="CO71" s="238"/>
      <c r="CP71" s="238"/>
      <c r="CQ71" s="238"/>
      <c r="CR71" s="238"/>
      <c r="CS71" s="238"/>
      <c r="CT71" s="238"/>
      <c r="CU71" s="238"/>
      <c r="CV71" s="238"/>
      <c r="CW71" s="238"/>
      <c r="CX71" s="238"/>
      <c r="CY71" s="238"/>
      <c r="CZ71" s="238"/>
      <c r="DA71" s="238"/>
      <c r="DB71" s="238"/>
      <c r="DC71" s="238"/>
      <c r="DD71" s="238"/>
      <c r="DE71" s="238"/>
      <c r="DF71" s="238"/>
      <c r="DG71" s="238"/>
      <c r="DH71" s="238"/>
    </row>
    <row r="72" spans="1:112" ht="20.149999999999999" customHeight="1">
      <c r="B72" s="226"/>
      <c r="C72" s="241"/>
      <c r="D72" s="243"/>
      <c r="E72" s="243"/>
      <c r="F72" s="243"/>
      <c r="BN72" s="226"/>
      <c r="BO72" s="226"/>
      <c r="BP72" s="226"/>
      <c r="BS72" s="240"/>
      <c r="BU72" s="71"/>
      <c r="BV72" s="71"/>
      <c r="BW72" s="82"/>
      <c r="BX72" s="238"/>
      <c r="BY72" s="238"/>
      <c r="BZ72" s="238"/>
      <c r="CA72" s="238"/>
      <c r="CB72" s="238"/>
      <c r="CC72" s="238"/>
      <c r="CD72" s="238"/>
      <c r="CE72" s="238"/>
      <c r="CF72" s="238"/>
      <c r="CG72" s="238"/>
      <c r="CH72" s="238"/>
      <c r="CI72" s="238"/>
      <c r="CJ72" s="238"/>
      <c r="CK72" s="238"/>
      <c r="CL72" s="238"/>
      <c r="CM72" s="238"/>
      <c r="CN72" s="238"/>
      <c r="CO72" s="238"/>
      <c r="CP72" s="238"/>
      <c r="CQ72" s="238"/>
      <c r="CR72" s="238"/>
      <c r="CS72" s="238"/>
      <c r="CT72" s="238"/>
      <c r="CU72" s="238"/>
      <c r="CV72" s="238"/>
      <c r="CW72" s="238"/>
      <c r="CX72" s="238"/>
      <c r="CY72" s="238"/>
      <c r="CZ72" s="238"/>
      <c r="DA72" s="238"/>
      <c r="DB72" s="238"/>
      <c r="DC72" s="238"/>
      <c r="DD72" s="238"/>
      <c r="DE72" s="238"/>
      <c r="DF72" s="238"/>
      <c r="DG72" s="238"/>
      <c r="DH72" s="238"/>
    </row>
    <row r="73" spans="1:112" ht="20.149999999999999" customHeight="1" thickBot="1">
      <c r="B73" s="226"/>
      <c r="C73" s="241"/>
      <c r="D73" s="243"/>
      <c r="E73" s="243"/>
      <c r="F73" s="243"/>
      <c r="BN73" s="226"/>
      <c r="BO73" s="226"/>
      <c r="BP73" s="226"/>
      <c r="BS73" s="240"/>
      <c r="BU73" s="71"/>
      <c r="BV73" s="71"/>
      <c r="BW73" s="82"/>
      <c r="BX73" s="238"/>
      <c r="BY73" s="238"/>
      <c r="BZ73" s="238"/>
      <c r="CA73" s="238"/>
      <c r="CB73" s="238"/>
      <c r="CC73" s="238"/>
      <c r="CD73" s="238"/>
      <c r="CE73" s="238"/>
      <c r="CF73" s="238"/>
      <c r="CG73" s="238"/>
      <c r="CH73" s="238"/>
      <c r="CI73" s="238"/>
      <c r="CJ73" s="238"/>
      <c r="CK73" s="238"/>
      <c r="CL73" s="238"/>
      <c r="CM73" s="238"/>
      <c r="CN73" s="238"/>
      <c r="CO73" s="238"/>
      <c r="CP73" s="238"/>
      <c r="CQ73" s="238"/>
      <c r="CR73" s="238"/>
      <c r="CS73" s="238"/>
      <c r="CT73" s="238"/>
      <c r="CU73" s="238"/>
      <c r="CV73" s="238"/>
      <c r="CW73" s="238"/>
      <c r="CX73" s="238"/>
      <c r="CY73" s="238"/>
      <c r="CZ73" s="238"/>
      <c r="DA73" s="238"/>
      <c r="DB73" s="238"/>
      <c r="DC73" s="238"/>
      <c r="DD73" s="238"/>
      <c r="DE73" s="238"/>
      <c r="DF73" s="238"/>
      <c r="DG73" s="238"/>
      <c r="DH73" s="238"/>
    </row>
    <row r="74" spans="1:112" s="71" customFormat="1">
      <c r="A74" s="361" t="s">
        <v>222</v>
      </c>
      <c r="B74" s="361"/>
      <c r="C74" s="185">
        <f>'Summary (7)'!$E86</f>
        <v>0</v>
      </c>
      <c r="D74" s="186">
        <f>'Summary (7)'!$E86</f>
        <v>0</v>
      </c>
      <c r="E74" s="186">
        <f>'Summary (7)'!$E86</f>
        <v>0</v>
      </c>
      <c r="F74" s="186">
        <f>'Summary (7)'!$E86</f>
        <v>0</v>
      </c>
      <c r="G74" s="186">
        <f>'Summary (7)'!$E86</f>
        <v>0</v>
      </c>
      <c r="H74" s="287">
        <f>'Summary (7)'!$E86</f>
        <v>0</v>
      </c>
      <c r="I74" s="187">
        <f>'Summary (7)'!$E86</f>
        <v>0</v>
      </c>
      <c r="J74" s="185">
        <f>'Summary (7)'!$H86</f>
        <v>0</v>
      </c>
      <c r="K74" s="186">
        <f>'Summary (7)'!$H86</f>
        <v>0</v>
      </c>
      <c r="L74" s="186">
        <f>'Summary (7)'!$H86</f>
        <v>0</v>
      </c>
      <c r="M74" s="186">
        <f>'Summary (7)'!$H86</f>
        <v>0</v>
      </c>
      <c r="N74" s="186">
        <f>'Summary (7)'!$H86</f>
        <v>0</v>
      </c>
      <c r="O74" s="287">
        <f>'Summary (7)'!$H86</f>
        <v>0</v>
      </c>
      <c r="P74" s="187">
        <f>'Summary (7)'!$H86</f>
        <v>0</v>
      </c>
      <c r="Q74" s="185">
        <f>'Summary (7)'!$K86</f>
        <v>0</v>
      </c>
      <c r="R74" s="186">
        <f>'Summary (7)'!$K86</f>
        <v>0</v>
      </c>
      <c r="S74" s="186">
        <f>'Summary (7)'!$K86</f>
        <v>0</v>
      </c>
      <c r="T74" s="186">
        <f>'Summary (7)'!$K86</f>
        <v>0</v>
      </c>
      <c r="U74" s="186">
        <f>'Summary (7)'!$K86</f>
        <v>0</v>
      </c>
      <c r="V74" s="287">
        <f>'Summary (7)'!$K86</f>
        <v>0</v>
      </c>
      <c r="W74" s="187">
        <f>'Summary (7)'!$K86</f>
        <v>0</v>
      </c>
      <c r="X74" s="185">
        <f>'Summary (7)'!$N86</f>
        <v>0</v>
      </c>
      <c r="Y74" s="186">
        <f>'Summary (7)'!$N86</f>
        <v>0</v>
      </c>
      <c r="Z74" s="186">
        <f>'Summary (7)'!$N86</f>
        <v>0</v>
      </c>
      <c r="AA74" s="186">
        <f>'Summary (7)'!$N86</f>
        <v>0</v>
      </c>
      <c r="AB74" s="186">
        <f>'Summary (7)'!$N86</f>
        <v>0</v>
      </c>
      <c r="AC74" s="287">
        <f>'Summary (7)'!$N86</f>
        <v>0</v>
      </c>
      <c r="AD74" s="187">
        <f>'Summary (7)'!$N86</f>
        <v>0</v>
      </c>
      <c r="AE74" s="185">
        <f>'Summary (7)'!$Q86</f>
        <v>0</v>
      </c>
      <c r="AF74" s="186">
        <f>'Summary (7)'!$Q86</f>
        <v>0</v>
      </c>
      <c r="AG74" s="186">
        <f>'Summary (7)'!$Q86</f>
        <v>0</v>
      </c>
      <c r="AH74" s="186">
        <f>'Summary (7)'!$Q86</f>
        <v>0</v>
      </c>
      <c r="AI74" s="186">
        <f>'Summary (7)'!$Q86</f>
        <v>0</v>
      </c>
      <c r="AJ74" s="287">
        <f>'Summary (7)'!$Q86</f>
        <v>0</v>
      </c>
      <c r="AK74" s="187">
        <f>'Summary (7)'!$Q86</f>
        <v>0</v>
      </c>
      <c r="AL74" s="185">
        <f>'Summary (7)'!$T86</f>
        <v>0</v>
      </c>
      <c r="AM74" s="186">
        <f>'Summary (7)'!$T86</f>
        <v>0</v>
      </c>
      <c r="AN74" s="186">
        <f>'Summary (7)'!$T86</f>
        <v>0</v>
      </c>
      <c r="AO74" s="186">
        <f>'Summary (7)'!$T86</f>
        <v>0</v>
      </c>
      <c r="AP74" s="186">
        <f>'Summary (7)'!$T86</f>
        <v>0</v>
      </c>
      <c r="AQ74" s="287">
        <f>'Summary (7)'!$T86</f>
        <v>0</v>
      </c>
      <c r="AR74" s="187">
        <f>'Summary (7)'!$T86</f>
        <v>0</v>
      </c>
      <c r="AS74" s="185">
        <f>'Summary (7)'!$W86</f>
        <v>0</v>
      </c>
      <c r="AT74" s="186">
        <f>'Summary (7)'!$W86</f>
        <v>0</v>
      </c>
      <c r="AU74" s="186">
        <f>'Summary (7)'!$W86</f>
        <v>0</v>
      </c>
      <c r="AV74" s="186">
        <f>'Summary (7)'!$W86</f>
        <v>0</v>
      </c>
      <c r="AW74" s="186">
        <f>'Summary (7)'!$W86</f>
        <v>0</v>
      </c>
      <c r="AX74" s="287">
        <f>'Summary (7)'!$W86</f>
        <v>0</v>
      </c>
      <c r="AY74" s="187">
        <f>'Summary (7)'!$W86</f>
        <v>0</v>
      </c>
      <c r="AZ74" s="185">
        <f>'Summary (7)'!$Z86</f>
        <v>0</v>
      </c>
      <c r="BA74" s="186">
        <f>'Summary (7)'!$Z86</f>
        <v>0</v>
      </c>
      <c r="BB74" s="186">
        <f>'Summary (7)'!$Z86</f>
        <v>0</v>
      </c>
      <c r="BC74" s="186">
        <f>'Summary (7)'!$Z86</f>
        <v>0</v>
      </c>
      <c r="BD74" s="186">
        <f>'Summary (7)'!$Z86</f>
        <v>0</v>
      </c>
      <c r="BE74" s="287">
        <f>'Summary (7)'!$Z86</f>
        <v>0</v>
      </c>
      <c r="BF74" s="187">
        <f>'Summary (7)'!$Z86</f>
        <v>0</v>
      </c>
      <c r="BG74" s="185">
        <f>'Summary (7)'!$AC86</f>
        <v>0</v>
      </c>
      <c r="BH74" s="186">
        <f>'Summary (7)'!$AC86</f>
        <v>0</v>
      </c>
      <c r="BI74" s="186">
        <f>'Summary (7)'!$AC86</f>
        <v>0</v>
      </c>
      <c r="BJ74" s="186">
        <f>'Summary (7)'!$AC86</f>
        <v>0</v>
      </c>
      <c r="BK74" s="186">
        <f>'Summary (7)'!$AC86</f>
        <v>0</v>
      </c>
      <c r="BL74" s="287">
        <f>'Summary (7)'!$AC86</f>
        <v>0</v>
      </c>
      <c r="BM74" s="187">
        <f>'Summary (7)'!$AC86</f>
        <v>0</v>
      </c>
      <c r="BN74" s="185">
        <f>'Summary (7)'!$AF86</f>
        <v>0</v>
      </c>
      <c r="BO74" s="186">
        <f>'Summary (7)'!$AF86</f>
        <v>0</v>
      </c>
      <c r="BP74" s="186">
        <f>'Summary (7)'!$AF86</f>
        <v>0</v>
      </c>
      <c r="BQ74" s="186">
        <f>'Summary (7)'!$AF86</f>
        <v>0</v>
      </c>
      <c r="BR74" s="186">
        <f>'Summary (7)'!$AF86</f>
        <v>0</v>
      </c>
      <c r="BS74" s="287">
        <f>'Summary (7)'!$AF86</f>
        <v>0</v>
      </c>
      <c r="BT74" s="187">
        <f>'Summary (7)'!$AF86</f>
        <v>0</v>
      </c>
      <c r="BU74" s="172">
        <f>BS74</f>
        <v>0</v>
      </c>
      <c r="BV74" s="172">
        <f>BT74</f>
        <v>0</v>
      </c>
      <c r="BW74" s="172">
        <f>BU74</f>
        <v>0</v>
      </c>
      <c r="BX74" s="72"/>
      <c r="BY74" s="72"/>
      <c r="BZ74" s="72"/>
      <c r="CA74" s="72"/>
      <c r="CB74" s="72"/>
      <c r="CC74" s="72"/>
      <c r="CD74" s="72"/>
      <c r="CE74" s="72"/>
      <c r="CF74" s="72"/>
      <c r="CG74" s="72"/>
      <c r="CH74" s="72"/>
      <c r="CI74" s="72"/>
      <c r="CJ74" s="72"/>
      <c r="CK74" s="72"/>
      <c r="CL74" s="72"/>
      <c r="CM74" s="72"/>
      <c r="CN74" s="72"/>
      <c r="CO74" s="72"/>
      <c r="CP74" s="72"/>
      <c r="CQ74" s="72"/>
      <c r="CR74" s="72"/>
      <c r="CS74" s="72"/>
      <c r="CT74" s="72"/>
      <c r="CU74" s="72"/>
      <c r="CV74" s="72"/>
      <c r="CW74" s="72"/>
      <c r="CX74" s="72"/>
      <c r="CY74" s="72"/>
      <c r="CZ74" s="72"/>
      <c r="DA74" s="72"/>
      <c r="DB74" s="72"/>
      <c r="DC74" s="72"/>
      <c r="DD74" s="72"/>
      <c r="DE74" s="72"/>
      <c r="DF74" s="72"/>
      <c r="DG74" s="72"/>
      <c r="DH74" s="72"/>
    </row>
    <row r="75" spans="1:112" s="71" customFormat="1">
      <c r="A75" s="362" t="s">
        <v>223</v>
      </c>
      <c r="B75" s="362"/>
      <c r="C75" s="188">
        <f>'Summary (7)'!$E87</f>
        <v>0</v>
      </c>
      <c r="D75" s="80">
        <f>'Summary (7)'!$E87</f>
        <v>0</v>
      </c>
      <c r="E75" s="80">
        <f>'Summary (7)'!$E87</f>
        <v>0</v>
      </c>
      <c r="F75" s="80">
        <f>'Summary (7)'!$E87</f>
        <v>0</v>
      </c>
      <c r="G75" s="80">
        <f>'Summary (7)'!$E87</f>
        <v>0</v>
      </c>
      <c r="H75" s="288">
        <f>'Summary (7)'!$E87</f>
        <v>0</v>
      </c>
      <c r="I75" s="189">
        <f>'Summary (7)'!$E87</f>
        <v>0</v>
      </c>
      <c r="J75" s="188">
        <f>'Summary (7)'!$H87</f>
        <v>0</v>
      </c>
      <c r="K75" s="80">
        <f>'Summary (7)'!$H87</f>
        <v>0</v>
      </c>
      <c r="L75" s="80">
        <f>'Summary (7)'!$H87</f>
        <v>0</v>
      </c>
      <c r="M75" s="80">
        <f>'Summary (7)'!$H87</f>
        <v>0</v>
      </c>
      <c r="N75" s="80">
        <f>'Summary (7)'!$H87</f>
        <v>0</v>
      </c>
      <c r="O75" s="288">
        <f>'Summary (7)'!$H87</f>
        <v>0</v>
      </c>
      <c r="P75" s="189">
        <f>'Summary (7)'!$H87</f>
        <v>0</v>
      </c>
      <c r="Q75" s="188">
        <f>'Summary (7)'!$K87</f>
        <v>0</v>
      </c>
      <c r="R75" s="80">
        <f>'Summary (7)'!$K87</f>
        <v>0</v>
      </c>
      <c r="S75" s="80">
        <f>'Summary (7)'!$K87</f>
        <v>0</v>
      </c>
      <c r="T75" s="80">
        <f>'Summary (7)'!$K87</f>
        <v>0</v>
      </c>
      <c r="U75" s="80">
        <f>'Summary (7)'!$K87</f>
        <v>0</v>
      </c>
      <c r="V75" s="288">
        <f>'Summary (7)'!$K87</f>
        <v>0</v>
      </c>
      <c r="W75" s="189">
        <f>'Summary (7)'!$K87</f>
        <v>0</v>
      </c>
      <c r="X75" s="188">
        <f>'Summary (7)'!$N87</f>
        <v>0</v>
      </c>
      <c r="Y75" s="80">
        <f>'Summary (7)'!$N87</f>
        <v>0</v>
      </c>
      <c r="Z75" s="80">
        <f>'Summary (7)'!$N87</f>
        <v>0</v>
      </c>
      <c r="AA75" s="80">
        <f>'Summary (7)'!$N87</f>
        <v>0</v>
      </c>
      <c r="AB75" s="80">
        <f>'Summary (7)'!$N87</f>
        <v>0</v>
      </c>
      <c r="AC75" s="288">
        <f>'Summary (7)'!$N87</f>
        <v>0</v>
      </c>
      <c r="AD75" s="189">
        <f>'Summary (7)'!$N87</f>
        <v>0</v>
      </c>
      <c r="AE75" s="188">
        <f>'Summary (7)'!$Q87</f>
        <v>0</v>
      </c>
      <c r="AF75" s="80">
        <f>'Summary (7)'!$Q87</f>
        <v>0</v>
      </c>
      <c r="AG75" s="80">
        <f>'Summary (7)'!$Q87</f>
        <v>0</v>
      </c>
      <c r="AH75" s="80">
        <f>'Summary (7)'!$Q87</f>
        <v>0</v>
      </c>
      <c r="AI75" s="80">
        <f>'Summary (7)'!$Q87</f>
        <v>0</v>
      </c>
      <c r="AJ75" s="288">
        <f>'Summary (7)'!$Q87</f>
        <v>0</v>
      </c>
      <c r="AK75" s="189">
        <f>'Summary (7)'!$Q87</f>
        <v>0</v>
      </c>
      <c r="AL75" s="188">
        <f>'Summary (7)'!$T87</f>
        <v>0</v>
      </c>
      <c r="AM75" s="80">
        <f>'Summary (7)'!$T87</f>
        <v>0</v>
      </c>
      <c r="AN75" s="80">
        <f>'Summary (7)'!$T87</f>
        <v>0</v>
      </c>
      <c r="AO75" s="80">
        <f>'Summary (7)'!$T87</f>
        <v>0</v>
      </c>
      <c r="AP75" s="80">
        <f>'Summary (7)'!$T87</f>
        <v>0</v>
      </c>
      <c r="AQ75" s="288">
        <f>'Summary (7)'!$T87</f>
        <v>0</v>
      </c>
      <c r="AR75" s="189">
        <f>'Summary (7)'!$T87</f>
        <v>0</v>
      </c>
      <c r="AS75" s="188">
        <f>'Summary (7)'!$W87</f>
        <v>0</v>
      </c>
      <c r="AT75" s="80">
        <f>'Summary (7)'!$W87</f>
        <v>0</v>
      </c>
      <c r="AU75" s="80">
        <f>'Summary (7)'!$W87</f>
        <v>0</v>
      </c>
      <c r="AV75" s="80">
        <f>'Summary (7)'!$W87</f>
        <v>0</v>
      </c>
      <c r="AW75" s="80">
        <f>'Summary (7)'!$W87</f>
        <v>0</v>
      </c>
      <c r="AX75" s="288">
        <f>'Summary (7)'!$W87</f>
        <v>0</v>
      </c>
      <c r="AY75" s="189">
        <f>'Summary (7)'!$W87</f>
        <v>0</v>
      </c>
      <c r="AZ75" s="188">
        <f>'Summary (7)'!$Z87</f>
        <v>0</v>
      </c>
      <c r="BA75" s="80">
        <f>'Summary (7)'!$Z87</f>
        <v>0</v>
      </c>
      <c r="BB75" s="80">
        <f>'Summary (7)'!$Z87</f>
        <v>0</v>
      </c>
      <c r="BC75" s="80">
        <f>'Summary (7)'!$Z87</f>
        <v>0</v>
      </c>
      <c r="BD75" s="80">
        <f>'Summary (7)'!$Z87</f>
        <v>0</v>
      </c>
      <c r="BE75" s="288">
        <f>'Summary (7)'!$Z87</f>
        <v>0</v>
      </c>
      <c r="BF75" s="189">
        <f>'Summary (7)'!$Z87</f>
        <v>0</v>
      </c>
      <c r="BG75" s="188">
        <f>'Summary (7)'!$AC87</f>
        <v>0</v>
      </c>
      <c r="BH75" s="80">
        <f>'Summary (7)'!$AC87</f>
        <v>0</v>
      </c>
      <c r="BI75" s="80">
        <f>'Summary (7)'!$AC87</f>
        <v>0</v>
      </c>
      <c r="BJ75" s="80">
        <f>'Summary (7)'!$AC87</f>
        <v>0</v>
      </c>
      <c r="BK75" s="80">
        <f>'Summary (7)'!$AC87</f>
        <v>0</v>
      </c>
      <c r="BL75" s="288">
        <f>'Summary (7)'!$AC87</f>
        <v>0</v>
      </c>
      <c r="BM75" s="189">
        <f>'Summary (7)'!$AC87</f>
        <v>0</v>
      </c>
      <c r="BN75" s="188">
        <f>'Summary (7)'!$AF87</f>
        <v>0</v>
      </c>
      <c r="BO75" s="80">
        <f>'Summary (7)'!$AF87</f>
        <v>0</v>
      </c>
      <c r="BP75" s="80">
        <f>'Summary (7)'!$AF87</f>
        <v>0</v>
      </c>
      <c r="BQ75" s="80">
        <f>'Summary (7)'!$AF87</f>
        <v>0</v>
      </c>
      <c r="BR75" s="80">
        <f>'Summary (7)'!$AF87</f>
        <v>0</v>
      </c>
      <c r="BS75" s="288">
        <f>'Summary (7)'!$AF87</f>
        <v>0</v>
      </c>
      <c r="BT75" s="189">
        <f>'Summary (7)'!$AF87</f>
        <v>0</v>
      </c>
      <c r="BU75" s="80">
        <f>'Summary (7)'!AI87</f>
        <v>0</v>
      </c>
      <c r="BV75" s="80">
        <f>'Summary (7)'!AJ87</f>
        <v>0</v>
      </c>
      <c r="BW75" s="80">
        <f>'Summary (7)'!AK87</f>
        <v>0</v>
      </c>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c r="CX75" s="72"/>
      <c r="CY75" s="72"/>
      <c r="CZ75" s="72"/>
      <c r="DA75" s="72"/>
      <c r="DB75" s="72"/>
      <c r="DC75" s="72"/>
      <c r="DD75" s="72"/>
      <c r="DE75" s="72"/>
      <c r="DF75" s="72"/>
      <c r="DG75" s="72"/>
      <c r="DH75" s="72"/>
    </row>
    <row r="76" spans="1:112" s="173" customFormat="1">
      <c r="A76" s="362" t="s">
        <v>224</v>
      </c>
      <c r="B76" s="362"/>
      <c r="C76" s="188">
        <f>'Summary (7)'!$E88</f>
        <v>0</v>
      </c>
      <c r="D76" s="80">
        <f>'Summary (7)'!$E88</f>
        <v>0</v>
      </c>
      <c r="E76" s="80">
        <f>'Summary (7)'!$E88</f>
        <v>0</v>
      </c>
      <c r="F76" s="80">
        <f>'Summary (7)'!$E88</f>
        <v>0</v>
      </c>
      <c r="G76" s="80">
        <f>'Summary (7)'!$E88</f>
        <v>0</v>
      </c>
      <c r="H76" s="288">
        <f>'Summary (7)'!$E88</f>
        <v>0</v>
      </c>
      <c r="I76" s="189">
        <f>'Summary (7)'!$E88</f>
        <v>0</v>
      </c>
      <c r="J76" s="188">
        <f>'Summary (7)'!$H88</f>
        <v>0</v>
      </c>
      <c r="K76" s="80">
        <f>'Summary (7)'!$H88</f>
        <v>0</v>
      </c>
      <c r="L76" s="80">
        <f>'Summary (7)'!$H88</f>
        <v>0</v>
      </c>
      <c r="M76" s="80">
        <f>'Summary (7)'!$H88</f>
        <v>0</v>
      </c>
      <c r="N76" s="80">
        <f>'Summary (7)'!$H88</f>
        <v>0</v>
      </c>
      <c r="O76" s="288">
        <f>'Summary (7)'!$H88</f>
        <v>0</v>
      </c>
      <c r="P76" s="189">
        <f>'Summary (7)'!$H88</f>
        <v>0</v>
      </c>
      <c r="Q76" s="188">
        <f>'Summary (7)'!$K88</f>
        <v>0</v>
      </c>
      <c r="R76" s="80">
        <f>'Summary (7)'!$K88</f>
        <v>0</v>
      </c>
      <c r="S76" s="80">
        <f>'Summary (7)'!$K88</f>
        <v>0</v>
      </c>
      <c r="T76" s="80">
        <f>'Summary (7)'!$K88</f>
        <v>0</v>
      </c>
      <c r="U76" s="80">
        <f>'Summary (7)'!$K88</f>
        <v>0</v>
      </c>
      <c r="V76" s="288">
        <f>'Summary (7)'!$K88</f>
        <v>0</v>
      </c>
      <c r="W76" s="189">
        <f>'Summary (7)'!$K88</f>
        <v>0</v>
      </c>
      <c r="X76" s="188">
        <f>'Summary (7)'!$N88</f>
        <v>0</v>
      </c>
      <c r="Y76" s="80">
        <f>'Summary (7)'!$N88</f>
        <v>0</v>
      </c>
      <c r="Z76" s="80">
        <f>'Summary (7)'!$N88</f>
        <v>0</v>
      </c>
      <c r="AA76" s="80">
        <f>'Summary (7)'!$N88</f>
        <v>0</v>
      </c>
      <c r="AB76" s="80">
        <f>'Summary (7)'!$N88</f>
        <v>0</v>
      </c>
      <c r="AC76" s="288">
        <f>'Summary (7)'!$N88</f>
        <v>0</v>
      </c>
      <c r="AD76" s="189">
        <f>'Summary (7)'!$N88</f>
        <v>0</v>
      </c>
      <c r="AE76" s="188">
        <f>'Summary (7)'!$Q88</f>
        <v>0</v>
      </c>
      <c r="AF76" s="80">
        <f>'Summary (7)'!$Q88</f>
        <v>0</v>
      </c>
      <c r="AG76" s="80">
        <f>'Summary (7)'!$Q88</f>
        <v>0</v>
      </c>
      <c r="AH76" s="80">
        <f>'Summary (7)'!$Q88</f>
        <v>0</v>
      </c>
      <c r="AI76" s="80">
        <f>'Summary (7)'!$Q88</f>
        <v>0</v>
      </c>
      <c r="AJ76" s="288">
        <f>'Summary (7)'!$Q88</f>
        <v>0</v>
      </c>
      <c r="AK76" s="189">
        <f>'Summary (7)'!$Q88</f>
        <v>0</v>
      </c>
      <c r="AL76" s="188">
        <f>'Summary (7)'!$T88</f>
        <v>0</v>
      </c>
      <c r="AM76" s="80">
        <f>'Summary (7)'!$T88</f>
        <v>0</v>
      </c>
      <c r="AN76" s="80">
        <f>'Summary (7)'!$T88</f>
        <v>0</v>
      </c>
      <c r="AO76" s="80">
        <f>'Summary (7)'!$T88</f>
        <v>0</v>
      </c>
      <c r="AP76" s="80">
        <f>'Summary (7)'!$T88</f>
        <v>0</v>
      </c>
      <c r="AQ76" s="288">
        <f>'Summary (7)'!$T88</f>
        <v>0</v>
      </c>
      <c r="AR76" s="189">
        <f>'Summary (7)'!$T88</f>
        <v>0</v>
      </c>
      <c r="AS76" s="188">
        <f>'Summary (7)'!$W88</f>
        <v>0</v>
      </c>
      <c r="AT76" s="80">
        <f>'Summary (7)'!$W88</f>
        <v>0</v>
      </c>
      <c r="AU76" s="80">
        <f>'Summary (7)'!$W88</f>
        <v>0</v>
      </c>
      <c r="AV76" s="80">
        <f>'Summary (7)'!$W88</f>
        <v>0</v>
      </c>
      <c r="AW76" s="80">
        <f>'Summary (7)'!$W88</f>
        <v>0</v>
      </c>
      <c r="AX76" s="288">
        <f>'Summary (7)'!$W88</f>
        <v>0</v>
      </c>
      <c r="AY76" s="189">
        <f>'Summary (7)'!$W88</f>
        <v>0</v>
      </c>
      <c r="AZ76" s="188">
        <f>'Summary (7)'!$Z88</f>
        <v>0</v>
      </c>
      <c r="BA76" s="80">
        <f>'Summary (7)'!$Z88</f>
        <v>0</v>
      </c>
      <c r="BB76" s="80">
        <f>'Summary (7)'!$Z88</f>
        <v>0</v>
      </c>
      <c r="BC76" s="80">
        <f>'Summary (7)'!$Z88</f>
        <v>0</v>
      </c>
      <c r="BD76" s="80">
        <f>'Summary (7)'!$Z88</f>
        <v>0</v>
      </c>
      <c r="BE76" s="288">
        <f>'Summary (7)'!$Z88</f>
        <v>0</v>
      </c>
      <c r="BF76" s="189">
        <f>'Summary (7)'!$Z88</f>
        <v>0</v>
      </c>
      <c r="BG76" s="188">
        <f>'Summary (7)'!$AC88</f>
        <v>0</v>
      </c>
      <c r="BH76" s="80">
        <f>'Summary (7)'!$AC88</f>
        <v>0</v>
      </c>
      <c r="BI76" s="80">
        <f>'Summary (7)'!$AC88</f>
        <v>0</v>
      </c>
      <c r="BJ76" s="80">
        <f>'Summary (7)'!$AC88</f>
        <v>0</v>
      </c>
      <c r="BK76" s="80">
        <f>'Summary (7)'!$AC88</f>
        <v>0</v>
      </c>
      <c r="BL76" s="288">
        <f>'Summary (7)'!$AC88</f>
        <v>0</v>
      </c>
      <c r="BM76" s="189">
        <f>'Summary (7)'!$AC88</f>
        <v>0</v>
      </c>
      <c r="BN76" s="188">
        <f>'Summary (7)'!$AF88</f>
        <v>0</v>
      </c>
      <c r="BO76" s="80">
        <f>'Summary (7)'!$AF88</f>
        <v>0</v>
      </c>
      <c r="BP76" s="80">
        <f>'Summary (7)'!$AF88</f>
        <v>0</v>
      </c>
      <c r="BQ76" s="80">
        <f>'Summary (7)'!$AF88</f>
        <v>0</v>
      </c>
      <c r="BR76" s="80">
        <f>'Summary (7)'!$AF88</f>
        <v>0</v>
      </c>
      <c r="BS76" s="288">
        <f>'Summary (7)'!$AF88</f>
        <v>0</v>
      </c>
      <c r="BT76" s="189">
        <f>'Summary (7)'!$AF88</f>
        <v>0</v>
      </c>
      <c r="BU76" s="80">
        <f>'Summary (7)'!AI88</f>
        <v>0</v>
      </c>
      <c r="BV76" s="80">
        <f>'Summary (7)'!AJ88</f>
        <v>0</v>
      </c>
      <c r="BW76" s="80">
        <f>'Summary (7)'!AK88</f>
        <v>0</v>
      </c>
    </row>
    <row r="77" spans="1:112" s="75" customFormat="1">
      <c r="A77" s="361" t="s">
        <v>211</v>
      </c>
      <c r="B77" s="361"/>
      <c r="C77" s="188">
        <f>'Summary (7)'!$E89</f>
        <v>0</v>
      </c>
      <c r="D77" s="80">
        <f>'Summary (7)'!$E89</f>
        <v>0</v>
      </c>
      <c r="E77" s="80">
        <f>'Summary (7)'!$E89</f>
        <v>0</v>
      </c>
      <c r="F77" s="80">
        <f>'Summary (7)'!$E89</f>
        <v>0</v>
      </c>
      <c r="G77" s="80">
        <f>'Summary (7)'!$E89</f>
        <v>0</v>
      </c>
      <c r="H77" s="288">
        <f>'Summary (7)'!$E89</f>
        <v>0</v>
      </c>
      <c r="I77" s="189">
        <f>'Summary (7)'!$E89</f>
        <v>0</v>
      </c>
      <c r="J77" s="188">
        <f>'Summary (7)'!$H89</f>
        <v>0</v>
      </c>
      <c r="K77" s="80">
        <f>'Summary (7)'!$H89</f>
        <v>0</v>
      </c>
      <c r="L77" s="80">
        <f>'Summary (7)'!$H89</f>
        <v>0</v>
      </c>
      <c r="M77" s="80">
        <f>'Summary (7)'!$H89</f>
        <v>0</v>
      </c>
      <c r="N77" s="80">
        <f>'Summary (7)'!$H89</f>
        <v>0</v>
      </c>
      <c r="O77" s="288">
        <f>'Summary (7)'!$H89</f>
        <v>0</v>
      </c>
      <c r="P77" s="189">
        <f>'Summary (7)'!$H89</f>
        <v>0</v>
      </c>
      <c r="Q77" s="188">
        <f>'Summary (7)'!$K89</f>
        <v>0</v>
      </c>
      <c r="R77" s="80">
        <f>'Summary (7)'!$K89</f>
        <v>0</v>
      </c>
      <c r="S77" s="80">
        <f>'Summary (7)'!$K89</f>
        <v>0</v>
      </c>
      <c r="T77" s="80">
        <f>'Summary (7)'!$K89</f>
        <v>0</v>
      </c>
      <c r="U77" s="80">
        <f>'Summary (7)'!$K89</f>
        <v>0</v>
      </c>
      <c r="V77" s="288">
        <f>'Summary (7)'!$K89</f>
        <v>0</v>
      </c>
      <c r="W77" s="189">
        <f>'Summary (7)'!$K89</f>
        <v>0</v>
      </c>
      <c r="X77" s="188">
        <f>'Summary (7)'!$N89</f>
        <v>0</v>
      </c>
      <c r="Y77" s="80">
        <f>'Summary (7)'!$N89</f>
        <v>0</v>
      </c>
      <c r="Z77" s="80">
        <f>'Summary (7)'!$N89</f>
        <v>0</v>
      </c>
      <c r="AA77" s="80">
        <f>'Summary (7)'!$N89</f>
        <v>0</v>
      </c>
      <c r="AB77" s="80">
        <f>'Summary (7)'!$N89</f>
        <v>0</v>
      </c>
      <c r="AC77" s="288">
        <f>'Summary (7)'!$N89</f>
        <v>0</v>
      </c>
      <c r="AD77" s="189">
        <f>'Summary (7)'!$N89</f>
        <v>0</v>
      </c>
      <c r="AE77" s="188">
        <f>'Summary (7)'!$Q89</f>
        <v>0</v>
      </c>
      <c r="AF77" s="80">
        <f>'Summary (7)'!$Q89</f>
        <v>0</v>
      </c>
      <c r="AG77" s="80">
        <f>'Summary (7)'!$Q89</f>
        <v>0</v>
      </c>
      <c r="AH77" s="80">
        <f>'Summary (7)'!$Q89</f>
        <v>0</v>
      </c>
      <c r="AI77" s="80">
        <f>'Summary (7)'!$Q89</f>
        <v>0</v>
      </c>
      <c r="AJ77" s="288">
        <f>'Summary (7)'!$Q89</f>
        <v>0</v>
      </c>
      <c r="AK77" s="189">
        <f>'Summary (7)'!$Q89</f>
        <v>0</v>
      </c>
      <c r="AL77" s="188">
        <f>'Summary (7)'!$T89</f>
        <v>0</v>
      </c>
      <c r="AM77" s="80">
        <f>'Summary (7)'!$T89</f>
        <v>0</v>
      </c>
      <c r="AN77" s="80">
        <f>'Summary (7)'!$T89</f>
        <v>0</v>
      </c>
      <c r="AO77" s="80">
        <f>'Summary (7)'!$T89</f>
        <v>0</v>
      </c>
      <c r="AP77" s="80">
        <f>'Summary (7)'!$T89</f>
        <v>0</v>
      </c>
      <c r="AQ77" s="288">
        <f>'Summary (7)'!$T89</f>
        <v>0</v>
      </c>
      <c r="AR77" s="189">
        <f>'Summary (7)'!$T89</f>
        <v>0</v>
      </c>
      <c r="AS77" s="188">
        <f>'Summary (7)'!$W89</f>
        <v>0</v>
      </c>
      <c r="AT77" s="80">
        <f>'Summary (7)'!$W89</f>
        <v>0</v>
      </c>
      <c r="AU77" s="80">
        <f>'Summary (7)'!$W89</f>
        <v>0</v>
      </c>
      <c r="AV77" s="80">
        <f>'Summary (7)'!$W89</f>
        <v>0</v>
      </c>
      <c r="AW77" s="80">
        <f>'Summary (7)'!$W89</f>
        <v>0</v>
      </c>
      <c r="AX77" s="288">
        <f>'Summary (7)'!$W89</f>
        <v>0</v>
      </c>
      <c r="AY77" s="189">
        <f>'Summary (7)'!$W89</f>
        <v>0</v>
      </c>
      <c r="AZ77" s="188">
        <f>'Summary (7)'!$Z89</f>
        <v>0</v>
      </c>
      <c r="BA77" s="80">
        <f>'Summary (7)'!$Z89</f>
        <v>0</v>
      </c>
      <c r="BB77" s="80">
        <f>'Summary (7)'!$Z89</f>
        <v>0</v>
      </c>
      <c r="BC77" s="80">
        <f>'Summary (7)'!$Z89</f>
        <v>0</v>
      </c>
      <c r="BD77" s="80">
        <f>'Summary (7)'!$Z89</f>
        <v>0</v>
      </c>
      <c r="BE77" s="288">
        <f>'Summary (7)'!$Z89</f>
        <v>0</v>
      </c>
      <c r="BF77" s="189">
        <f>'Summary (7)'!$Z89</f>
        <v>0</v>
      </c>
      <c r="BG77" s="188">
        <f>'Summary (7)'!$AC89</f>
        <v>0</v>
      </c>
      <c r="BH77" s="80">
        <f>'Summary (7)'!$AC89</f>
        <v>0</v>
      </c>
      <c r="BI77" s="80">
        <f>'Summary (7)'!$AC89</f>
        <v>0</v>
      </c>
      <c r="BJ77" s="80">
        <f>'Summary (7)'!$AC89</f>
        <v>0</v>
      </c>
      <c r="BK77" s="80">
        <f>'Summary (7)'!$AC89</f>
        <v>0</v>
      </c>
      <c r="BL77" s="288">
        <f>'Summary (7)'!$AC89</f>
        <v>0</v>
      </c>
      <c r="BM77" s="189">
        <f>'Summary (7)'!$AC89</f>
        <v>0</v>
      </c>
      <c r="BN77" s="188">
        <f>'Summary (7)'!$AF89</f>
        <v>0</v>
      </c>
      <c r="BO77" s="80">
        <f>'Summary (7)'!$AF89</f>
        <v>0</v>
      </c>
      <c r="BP77" s="80">
        <f>'Summary (7)'!$AF89</f>
        <v>0</v>
      </c>
      <c r="BQ77" s="80">
        <f>'Summary (7)'!$AF89</f>
        <v>0</v>
      </c>
      <c r="BR77" s="80">
        <f>'Summary (7)'!$AF89</f>
        <v>0</v>
      </c>
      <c r="BS77" s="288">
        <f>'Summary (7)'!$AF89</f>
        <v>0</v>
      </c>
      <c r="BT77" s="189">
        <f>'Summary (7)'!$AF89</f>
        <v>0</v>
      </c>
      <c r="BU77" s="80">
        <f>'Summary (7)'!AI89</f>
        <v>0</v>
      </c>
      <c r="BV77" s="80">
        <f>'Summary (7)'!AJ89</f>
        <v>0</v>
      </c>
      <c r="BW77" s="80">
        <f>'Summary (7)'!AK89</f>
        <v>0</v>
      </c>
    </row>
    <row r="78" spans="1:112" s="75" customFormat="1" ht="16" thickBot="1">
      <c r="A78" s="363" t="s">
        <v>225</v>
      </c>
      <c r="B78" s="363"/>
      <c r="C78" s="190">
        <f>'Summary (7)'!$E90</f>
        <v>0</v>
      </c>
      <c r="D78" s="191">
        <f>'Summary (7)'!$E90</f>
        <v>0</v>
      </c>
      <c r="E78" s="191">
        <f>'Summary (7)'!$E90</f>
        <v>0</v>
      </c>
      <c r="F78" s="191">
        <f>'Summary (7)'!$E90</f>
        <v>0</v>
      </c>
      <c r="G78" s="191">
        <f>'Summary (7)'!$E90</f>
        <v>0</v>
      </c>
      <c r="H78" s="289">
        <f>'Summary (7)'!$E90</f>
        <v>0</v>
      </c>
      <c r="I78" s="192">
        <f>'Summary (7)'!$E90</f>
        <v>0</v>
      </c>
      <c r="J78" s="190">
        <f>'Summary (7)'!$H90</f>
        <v>0</v>
      </c>
      <c r="K78" s="191">
        <f>'Summary (7)'!$H90</f>
        <v>0</v>
      </c>
      <c r="L78" s="191">
        <f>'Summary (7)'!$H90</f>
        <v>0</v>
      </c>
      <c r="M78" s="191">
        <f>'Summary (7)'!$H90</f>
        <v>0</v>
      </c>
      <c r="N78" s="191">
        <f>'Summary (7)'!$H90</f>
        <v>0</v>
      </c>
      <c r="O78" s="289">
        <f>'Summary (7)'!$H90</f>
        <v>0</v>
      </c>
      <c r="P78" s="192">
        <f>'Summary (7)'!$H90</f>
        <v>0</v>
      </c>
      <c r="Q78" s="190">
        <f>'Summary (7)'!$K90</f>
        <v>0</v>
      </c>
      <c r="R78" s="191">
        <f>'Summary (7)'!$K90</f>
        <v>0</v>
      </c>
      <c r="S78" s="191">
        <f>'Summary (7)'!$K90</f>
        <v>0</v>
      </c>
      <c r="T78" s="191">
        <f>'Summary (7)'!$K90</f>
        <v>0</v>
      </c>
      <c r="U78" s="191">
        <f>'Summary (7)'!$K90</f>
        <v>0</v>
      </c>
      <c r="V78" s="289">
        <f>'Summary (7)'!$K90</f>
        <v>0</v>
      </c>
      <c r="W78" s="192">
        <f>'Summary (7)'!$K90</f>
        <v>0</v>
      </c>
      <c r="X78" s="190">
        <f>'Summary (7)'!$N90</f>
        <v>0</v>
      </c>
      <c r="Y78" s="191">
        <f>'Summary (7)'!$N90</f>
        <v>0</v>
      </c>
      <c r="Z78" s="191">
        <f>'Summary (7)'!$N90</f>
        <v>0</v>
      </c>
      <c r="AA78" s="191">
        <f>'Summary (7)'!$N90</f>
        <v>0</v>
      </c>
      <c r="AB78" s="191">
        <f>'Summary (7)'!$N90</f>
        <v>0</v>
      </c>
      <c r="AC78" s="289">
        <f>'Summary (7)'!$N90</f>
        <v>0</v>
      </c>
      <c r="AD78" s="192">
        <f>'Summary (7)'!$N90</f>
        <v>0</v>
      </c>
      <c r="AE78" s="190">
        <f>'Summary (7)'!$Q90</f>
        <v>0</v>
      </c>
      <c r="AF78" s="191">
        <f>'Summary (7)'!$Q90</f>
        <v>0</v>
      </c>
      <c r="AG78" s="191">
        <f>'Summary (7)'!$Q90</f>
        <v>0</v>
      </c>
      <c r="AH78" s="191">
        <f>'Summary (7)'!$Q90</f>
        <v>0</v>
      </c>
      <c r="AI78" s="191">
        <f>'Summary (7)'!$Q90</f>
        <v>0</v>
      </c>
      <c r="AJ78" s="289">
        <f>'Summary (7)'!$Q90</f>
        <v>0</v>
      </c>
      <c r="AK78" s="192">
        <f>'Summary (7)'!$Q90</f>
        <v>0</v>
      </c>
      <c r="AL78" s="190">
        <f>'Summary (7)'!$T90</f>
        <v>0</v>
      </c>
      <c r="AM78" s="191">
        <f>'Summary (7)'!$T90</f>
        <v>0</v>
      </c>
      <c r="AN78" s="191">
        <f>'Summary (7)'!$T90</f>
        <v>0</v>
      </c>
      <c r="AO78" s="191">
        <f>'Summary (7)'!$T90</f>
        <v>0</v>
      </c>
      <c r="AP78" s="191">
        <f>'Summary (7)'!$T90</f>
        <v>0</v>
      </c>
      <c r="AQ78" s="289">
        <f>'Summary (7)'!$T90</f>
        <v>0</v>
      </c>
      <c r="AR78" s="192">
        <f>'Summary (7)'!$T90</f>
        <v>0</v>
      </c>
      <c r="AS78" s="190">
        <f>'Summary (7)'!$W90</f>
        <v>0</v>
      </c>
      <c r="AT78" s="191">
        <f>'Summary (7)'!$W90</f>
        <v>0</v>
      </c>
      <c r="AU78" s="191">
        <f>'Summary (7)'!$W90</f>
        <v>0</v>
      </c>
      <c r="AV78" s="191">
        <f>'Summary (7)'!$W90</f>
        <v>0</v>
      </c>
      <c r="AW78" s="191">
        <f>'Summary (7)'!$W90</f>
        <v>0</v>
      </c>
      <c r="AX78" s="289">
        <f>'Summary (7)'!$W90</f>
        <v>0</v>
      </c>
      <c r="AY78" s="192">
        <f>'Summary (7)'!$W90</f>
        <v>0</v>
      </c>
      <c r="AZ78" s="190">
        <f>'Summary (7)'!$Z90</f>
        <v>0</v>
      </c>
      <c r="BA78" s="191">
        <f>'Summary (7)'!$Z90</f>
        <v>0</v>
      </c>
      <c r="BB78" s="191">
        <f>'Summary (7)'!$Z90</f>
        <v>0</v>
      </c>
      <c r="BC78" s="191">
        <f>'Summary (7)'!$Z90</f>
        <v>0</v>
      </c>
      <c r="BD78" s="191">
        <f>'Summary (7)'!$Z90</f>
        <v>0</v>
      </c>
      <c r="BE78" s="289">
        <f>'Summary (7)'!$Z90</f>
        <v>0</v>
      </c>
      <c r="BF78" s="192">
        <f>'Summary (7)'!$Z90</f>
        <v>0</v>
      </c>
      <c r="BG78" s="190">
        <f>'Summary (7)'!$AC90</f>
        <v>0</v>
      </c>
      <c r="BH78" s="191">
        <f>'Summary (7)'!$AC90</f>
        <v>0</v>
      </c>
      <c r="BI78" s="191">
        <f>'Summary (7)'!$AC90</f>
        <v>0</v>
      </c>
      <c r="BJ78" s="191">
        <f>'Summary (7)'!$AC90</f>
        <v>0</v>
      </c>
      <c r="BK78" s="191">
        <f>'Summary (7)'!$AC90</f>
        <v>0</v>
      </c>
      <c r="BL78" s="289">
        <f>'Summary (7)'!$AC90</f>
        <v>0</v>
      </c>
      <c r="BM78" s="192">
        <f>'Summary (7)'!$AC90</f>
        <v>0</v>
      </c>
      <c r="BN78" s="190">
        <f>'Summary (7)'!$AF90</f>
        <v>0</v>
      </c>
      <c r="BO78" s="191">
        <f>'Summary (7)'!$AF90</f>
        <v>0</v>
      </c>
      <c r="BP78" s="191">
        <f>'Summary (7)'!$AF90</f>
        <v>0</v>
      </c>
      <c r="BQ78" s="191">
        <f>'Summary (7)'!$AF90</f>
        <v>0</v>
      </c>
      <c r="BR78" s="191">
        <f>'Summary (7)'!$AF90</f>
        <v>0</v>
      </c>
      <c r="BS78" s="289">
        <f>'Summary (7)'!$AF90</f>
        <v>0</v>
      </c>
      <c r="BT78" s="192">
        <f>'Summary (7)'!$AF90</f>
        <v>0</v>
      </c>
      <c r="BU78" s="173"/>
      <c r="BV78" s="173"/>
      <c r="BW78" s="174"/>
    </row>
    <row r="79" spans="1:112" s="242" customFormat="1">
      <c r="A79" s="392" t="s">
        <v>291</v>
      </c>
      <c r="B79" s="392"/>
      <c r="C79" s="393" t="e">
        <f>LOOKUP(C75,'Dropdown Lists'!$K$1:$K$20,'Dropdown Lists'!$N$1:$N$20)</f>
        <v>#N/A</v>
      </c>
      <c r="D79" s="394"/>
      <c r="E79" s="394"/>
      <c r="F79" s="394"/>
      <c r="G79" s="395"/>
      <c r="H79" s="396"/>
      <c r="I79" s="395"/>
      <c r="J79" s="393" t="e">
        <f>LOOKUP(J75,'Dropdown Lists'!$K$1:$K$20,'Dropdown Lists'!$N$1:$N$20)</f>
        <v>#N/A</v>
      </c>
      <c r="K79" s="395"/>
      <c r="L79" s="395"/>
      <c r="M79" s="395"/>
      <c r="N79" s="395"/>
      <c r="O79" s="396"/>
      <c r="P79" s="395"/>
      <c r="Q79" s="393" t="e">
        <f>LOOKUP(Q75,'Dropdown Lists'!$K$1:$K$20,'Dropdown Lists'!$N$1:$N$20)</f>
        <v>#N/A</v>
      </c>
      <c r="R79" s="395"/>
      <c r="S79" s="395"/>
      <c r="T79" s="395"/>
      <c r="U79" s="395"/>
      <c r="V79" s="396"/>
      <c r="W79" s="395"/>
      <c r="X79" s="393" t="e">
        <f>LOOKUP(X75,'Dropdown Lists'!$K$1:$K$20,'Dropdown Lists'!$N$1:$N$20)</f>
        <v>#N/A</v>
      </c>
      <c r="Y79" s="395"/>
      <c r="Z79" s="395"/>
      <c r="AA79" s="395"/>
      <c r="AB79" s="395"/>
      <c r="AC79" s="396"/>
      <c r="AD79" s="395"/>
      <c r="AE79" s="393" t="e">
        <f>LOOKUP(AE75,'Dropdown Lists'!$K$1:$K$20,'Dropdown Lists'!$N$1:$N$20)</f>
        <v>#N/A</v>
      </c>
      <c r="AF79" s="395"/>
      <c r="AG79" s="395"/>
      <c r="AH79" s="395"/>
      <c r="AI79" s="395"/>
      <c r="AJ79" s="396"/>
      <c r="AK79" s="395"/>
      <c r="AL79" s="393" t="e">
        <f>LOOKUP(AL75,'Dropdown Lists'!$K$1:$K$20,'Dropdown Lists'!$N$1:$N$20)</f>
        <v>#N/A</v>
      </c>
      <c r="AM79" s="395"/>
      <c r="AN79" s="395"/>
      <c r="AO79" s="395"/>
      <c r="AP79" s="395"/>
      <c r="AQ79" s="396"/>
      <c r="AR79" s="395"/>
      <c r="AS79" s="393" t="e">
        <f>LOOKUP(AS75,'Dropdown Lists'!$K$1:$K$20,'Dropdown Lists'!$N$1:$N$20)</f>
        <v>#N/A</v>
      </c>
      <c r="AT79" s="395"/>
      <c r="AU79" s="395"/>
      <c r="AV79" s="395"/>
      <c r="AW79" s="395"/>
      <c r="AX79" s="396"/>
      <c r="AY79" s="395"/>
      <c r="AZ79" s="393" t="e">
        <f>LOOKUP(AZ75,'Dropdown Lists'!$K$1:$K$20,'Dropdown Lists'!$N$1:$N$20)</f>
        <v>#N/A</v>
      </c>
      <c r="BA79" s="395"/>
      <c r="BB79" s="395"/>
      <c r="BC79" s="395"/>
      <c r="BD79" s="395"/>
      <c r="BE79" s="396"/>
      <c r="BF79" s="395"/>
      <c r="BG79" s="393" t="e">
        <f>LOOKUP(BG75,'Dropdown Lists'!$K$1:$K$20,'Dropdown Lists'!$N$1:$N$20)</f>
        <v>#N/A</v>
      </c>
      <c r="BH79" s="395"/>
      <c r="BI79" s="395"/>
      <c r="BJ79" s="395"/>
      <c r="BK79" s="395"/>
      <c r="BL79" s="396"/>
      <c r="BM79" s="395"/>
      <c r="BN79" s="393" t="e">
        <f>LOOKUP(BN75,'Dropdown Lists'!$K$1:$K$20,'Dropdown Lists'!$N$1:$N$20)</f>
        <v>#N/A</v>
      </c>
      <c r="BO79" s="395"/>
      <c r="BP79" s="395"/>
      <c r="BQ79" s="395"/>
      <c r="BR79" s="395"/>
      <c r="BS79" s="396"/>
      <c r="BT79" s="395"/>
      <c r="BU79" s="397"/>
      <c r="BV79" s="397"/>
      <c r="BW79" s="398"/>
    </row>
    <row r="80" spans="1:112" s="263" customFormat="1">
      <c r="C80" s="241"/>
      <c r="D80" s="243"/>
      <c r="E80" s="243"/>
      <c r="F80" s="243"/>
      <c r="G80" s="226"/>
      <c r="H80" s="240"/>
      <c r="I80" s="226"/>
      <c r="J80" s="226"/>
      <c r="K80" s="226"/>
      <c r="L80" s="226"/>
      <c r="M80" s="226"/>
      <c r="N80" s="226"/>
      <c r="O80" s="240"/>
      <c r="P80" s="226"/>
      <c r="Q80" s="226"/>
      <c r="R80" s="226"/>
      <c r="S80" s="226"/>
      <c r="T80" s="226"/>
      <c r="U80" s="226"/>
      <c r="V80" s="240"/>
      <c r="W80" s="226"/>
      <c r="X80" s="226"/>
      <c r="Y80" s="226"/>
      <c r="Z80" s="226"/>
      <c r="AA80" s="226"/>
      <c r="AB80" s="226"/>
      <c r="AC80" s="240"/>
      <c r="AD80" s="226"/>
      <c r="AE80" s="226"/>
      <c r="AF80" s="226"/>
      <c r="AG80" s="226"/>
      <c r="AH80" s="226"/>
      <c r="AI80" s="226"/>
      <c r="AJ80" s="240"/>
      <c r="AK80" s="226"/>
      <c r="AL80" s="226"/>
      <c r="AM80" s="226"/>
      <c r="AN80" s="226"/>
      <c r="AO80" s="226"/>
      <c r="AP80" s="226"/>
      <c r="AQ80" s="240"/>
      <c r="AR80" s="226"/>
      <c r="AS80" s="226"/>
      <c r="AT80" s="226"/>
      <c r="AU80" s="226"/>
      <c r="AV80" s="226"/>
      <c r="AW80" s="226"/>
      <c r="AX80" s="240"/>
      <c r="AY80" s="226"/>
      <c r="AZ80" s="226"/>
      <c r="BA80" s="226"/>
      <c r="BB80" s="226"/>
      <c r="BC80" s="226"/>
      <c r="BD80" s="226"/>
      <c r="BE80" s="240"/>
      <c r="BF80" s="226"/>
      <c r="BG80" s="226"/>
      <c r="BH80" s="226"/>
      <c r="BI80" s="226"/>
      <c r="BJ80" s="226"/>
      <c r="BK80" s="226"/>
      <c r="BL80" s="240"/>
      <c r="BM80" s="226"/>
      <c r="BN80" s="226"/>
      <c r="BO80" s="226"/>
      <c r="BP80" s="226"/>
      <c r="BQ80" s="226"/>
      <c r="BR80" s="226"/>
      <c r="BS80" s="240"/>
      <c r="BT80" s="226"/>
      <c r="BU80" s="71"/>
      <c r="BV80" s="71"/>
      <c r="BW80" s="82"/>
    </row>
    <row r="81" spans="2:112">
      <c r="B81" s="226"/>
      <c r="C81" s="241"/>
      <c r="D81" s="243"/>
      <c r="E81" s="243"/>
      <c r="F81" s="243"/>
      <c r="BN81" s="226"/>
      <c r="BO81" s="226"/>
      <c r="BP81" s="226"/>
      <c r="BS81" s="240"/>
      <c r="BU81" s="71"/>
      <c r="BV81" s="71"/>
      <c r="BW81" s="82"/>
      <c r="BX81" s="238"/>
      <c r="BY81" s="238"/>
      <c r="BZ81" s="238"/>
      <c r="CA81" s="238"/>
      <c r="CB81" s="238"/>
      <c r="CC81" s="238"/>
      <c r="CD81" s="238"/>
      <c r="CE81" s="238"/>
      <c r="CF81" s="238"/>
      <c r="CG81" s="238"/>
      <c r="CH81" s="238"/>
      <c r="CI81" s="238"/>
      <c r="CJ81" s="238"/>
      <c r="CK81" s="238"/>
      <c r="CL81" s="238"/>
      <c r="CM81" s="238"/>
      <c r="CN81" s="238"/>
      <c r="CO81" s="238"/>
      <c r="CP81" s="238"/>
      <c r="CQ81" s="238"/>
      <c r="CR81" s="238"/>
      <c r="CS81" s="238"/>
      <c r="CT81" s="238"/>
      <c r="CU81" s="238"/>
      <c r="CV81" s="238"/>
      <c r="CW81" s="238"/>
      <c r="CX81" s="238"/>
      <c r="CY81" s="238"/>
      <c r="CZ81" s="238"/>
      <c r="DA81" s="238"/>
      <c r="DB81" s="238"/>
      <c r="DC81" s="238"/>
      <c r="DD81" s="238"/>
      <c r="DE81" s="238"/>
      <c r="DF81" s="238"/>
      <c r="DG81" s="238"/>
      <c r="DH81" s="238"/>
    </row>
    <row r="82" spans="2:112">
      <c r="B82" s="226"/>
      <c r="BN82" s="226"/>
      <c r="BO82" s="226"/>
      <c r="BP82" s="226"/>
      <c r="BS82" s="240"/>
      <c r="BU82" s="71"/>
      <c r="BV82" s="71"/>
      <c r="BW82" s="82"/>
      <c r="BX82" s="238"/>
      <c r="BY82" s="238"/>
      <c r="BZ82" s="238"/>
      <c r="CA82" s="238"/>
      <c r="CB82" s="238"/>
      <c r="CC82" s="238"/>
      <c r="CD82" s="238"/>
      <c r="CE82" s="238"/>
      <c r="CF82" s="238"/>
      <c r="CG82" s="238"/>
      <c r="CH82" s="238"/>
      <c r="CI82" s="238"/>
      <c r="CJ82" s="238"/>
      <c r="CK82" s="238"/>
      <c r="CL82" s="238"/>
      <c r="CM82" s="238"/>
      <c r="CN82" s="238"/>
      <c r="CO82" s="238"/>
      <c r="CP82" s="238"/>
      <c r="CQ82" s="238"/>
      <c r="CR82" s="238"/>
      <c r="CS82" s="238"/>
      <c r="CT82" s="238"/>
      <c r="CU82" s="238"/>
      <c r="CV82" s="238"/>
      <c r="CW82" s="238"/>
      <c r="CX82" s="238"/>
      <c r="CY82" s="238"/>
      <c r="CZ82" s="238"/>
      <c r="DA82" s="238"/>
      <c r="DB82" s="238"/>
      <c r="DC82" s="238"/>
      <c r="DD82" s="238"/>
      <c r="DE82" s="238"/>
      <c r="DF82" s="238"/>
      <c r="DG82" s="238"/>
      <c r="DH82" s="238"/>
    </row>
    <row r="83" spans="2:112">
      <c r="B83" s="226"/>
      <c r="BN83" s="226"/>
      <c r="BO83" s="226"/>
      <c r="BP83" s="226"/>
      <c r="BS83" s="240"/>
      <c r="BU83" s="71"/>
      <c r="BV83" s="71"/>
      <c r="BW83" s="82"/>
      <c r="BX83" s="238"/>
      <c r="BY83" s="238"/>
      <c r="BZ83" s="238"/>
      <c r="CA83" s="238"/>
      <c r="CB83" s="238"/>
      <c r="CC83" s="238"/>
      <c r="CD83" s="238"/>
      <c r="CE83" s="238"/>
      <c r="CF83" s="238"/>
      <c r="CG83" s="238"/>
      <c r="CH83" s="238"/>
      <c r="CI83" s="238"/>
      <c r="CJ83" s="238"/>
      <c r="CK83" s="238"/>
      <c r="CL83" s="238"/>
      <c r="CM83" s="238"/>
      <c r="CN83" s="238"/>
      <c r="CO83" s="238"/>
      <c r="CP83" s="238"/>
      <c r="CQ83" s="238"/>
      <c r="CR83" s="238"/>
      <c r="CS83" s="238"/>
      <c r="CT83" s="238"/>
      <c r="CU83" s="238"/>
      <c r="CV83" s="238"/>
      <c r="CW83" s="238"/>
      <c r="CX83" s="238"/>
      <c r="CY83" s="238"/>
      <c r="CZ83" s="238"/>
      <c r="DA83" s="238"/>
      <c r="DB83" s="238"/>
      <c r="DC83" s="238"/>
      <c r="DD83" s="238"/>
      <c r="DE83" s="238"/>
      <c r="DF83" s="238"/>
      <c r="DG83" s="238"/>
      <c r="DH83" s="238"/>
    </row>
    <row r="84" spans="2:112">
      <c r="B84" s="226"/>
      <c r="BN84" s="226"/>
      <c r="BO84" s="226"/>
      <c r="BP84" s="226"/>
      <c r="BS84" s="240"/>
      <c r="BU84" s="71"/>
      <c r="BV84" s="71"/>
      <c r="BW84" s="82"/>
      <c r="BX84" s="238"/>
      <c r="BY84" s="238"/>
      <c r="BZ84" s="238"/>
      <c r="CA84" s="238"/>
      <c r="CB84" s="238"/>
      <c r="CC84" s="238"/>
      <c r="CD84" s="238"/>
      <c r="CE84" s="238"/>
      <c r="CF84" s="238"/>
      <c r="CG84" s="238"/>
      <c r="CH84" s="238"/>
      <c r="CI84" s="238"/>
      <c r="CJ84" s="238"/>
      <c r="CK84" s="238"/>
      <c r="CL84" s="238"/>
      <c r="CM84" s="238"/>
      <c r="CN84" s="238"/>
      <c r="CO84" s="238"/>
      <c r="CP84" s="238"/>
      <c r="CQ84" s="238"/>
      <c r="CR84" s="238"/>
      <c r="CS84" s="238"/>
      <c r="CT84" s="238"/>
      <c r="CU84" s="238"/>
      <c r="CV84" s="238"/>
      <c r="CW84" s="238"/>
      <c r="CX84" s="238"/>
      <c r="CY84" s="238"/>
      <c r="CZ84" s="238"/>
      <c r="DA84" s="238"/>
      <c r="DB84" s="238"/>
      <c r="DC84" s="238"/>
      <c r="DD84" s="238"/>
      <c r="DE84" s="238"/>
      <c r="DF84" s="238"/>
      <c r="DG84" s="238"/>
      <c r="DH84" s="238"/>
    </row>
    <row r="85" spans="2:112">
      <c r="B85" s="226"/>
      <c r="BN85" s="226"/>
      <c r="BO85" s="226"/>
      <c r="BP85" s="226"/>
      <c r="BS85" s="240"/>
      <c r="BU85" s="71"/>
      <c r="BV85" s="71"/>
      <c r="BW85" s="82"/>
      <c r="BX85" s="238"/>
      <c r="BY85" s="238"/>
      <c r="BZ85" s="238"/>
      <c r="CA85" s="238"/>
      <c r="CB85" s="238"/>
      <c r="CC85" s="238"/>
      <c r="CD85" s="238"/>
      <c r="CE85" s="238"/>
      <c r="CF85" s="238"/>
      <c r="CG85" s="238"/>
      <c r="CH85" s="238"/>
      <c r="CI85" s="238"/>
      <c r="CJ85" s="238"/>
      <c r="CK85" s="238"/>
      <c r="CL85" s="238"/>
      <c r="CM85" s="238"/>
      <c r="CN85" s="238"/>
      <c r="CO85" s="238"/>
      <c r="CP85" s="238"/>
      <c r="CQ85" s="238"/>
      <c r="CR85" s="238"/>
      <c r="CS85" s="238"/>
      <c r="CT85" s="238"/>
      <c r="CU85" s="238"/>
      <c r="CV85" s="238"/>
      <c r="CW85" s="238"/>
      <c r="CX85" s="238"/>
      <c r="CY85" s="238"/>
      <c r="CZ85" s="238"/>
      <c r="DA85" s="238"/>
      <c r="DB85" s="238"/>
      <c r="DC85" s="238"/>
      <c r="DD85" s="238"/>
      <c r="DE85" s="238"/>
      <c r="DF85" s="238"/>
      <c r="DG85" s="238"/>
      <c r="DH85" s="238"/>
    </row>
    <row r="86" spans="2:112">
      <c r="B86" s="226"/>
      <c r="BN86" s="226"/>
      <c r="BO86" s="226"/>
      <c r="BP86" s="226"/>
      <c r="BS86" s="240"/>
      <c r="BU86" s="71"/>
      <c r="BV86" s="71"/>
      <c r="BW86" s="82"/>
      <c r="BX86" s="238"/>
      <c r="BY86" s="238"/>
      <c r="BZ86" s="238"/>
      <c r="CA86" s="238"/>
      <c r="CB86" s="238"/>
      <c r="CC86" s="238"/>
      <c r="CD86" s="238"/>
      <c r="CE86" s="238"/>
      <c r="CF86" s="238"/>
      <c r="CG86" s="238"/>
      <c r="CH86" s="238"/>
      <c r="CI86" s="238"/>
      <c r="CJ86" s="238"/>
      <c r="CK86" s="238"/>
      <c r="CL86" s="238"/>
      <c r="CM86" s="238"/>
      <c r="CN86" s="238"/>
      <c r="CO86" s="238"/>
      <c r="CP86" s="238"/>
      <c r="CQ86" s="238"/>
      <c r="CR86" s="238"/>
      <c r="CS86" s="238"/>
      <c r="CT86" s="238"/>
      <c r="CU86" s="238"/>
      <c r="CV86" s="238"/>
      <c r="CW86" s="238"/>
      <c r="CX86" s="238"/>
      <c r="CY86" s="238"/>
      <c r="CZ86" s="238"/>
      <c r="DA86" s="238"/>
      <c r="DB86" s="238"/>
      <c r="DC86" s="238"/>
      <c r="DD86" s="238"/>
      <c r="DE86" s="238"/>
      <c r="DF86" s="238"/>
      <c r="DG86" s="238"/>
      <c r="DH86" s="238"/>
    </row>
    <row r="87" spans="2:112">
      <c r="B87" s="226"/>
      <c r="I87" s="71"/>
      <c r="J87" s="71"/>
      <c r="K87" s="71"/>
      <c r="L87" s="71"/>
      <c r="M87" s="71"/>
      <c r="N87" s="71"/>
      <c r="O87" s="237"/>
      <c r="P87" s="71"/>
      <c r="Q87" s="71"/>
      <c r="R87" s="71"/>
      <c r="S87" s="71"/>
      <c r="T87" s="71"/>
      <c r="U87" s="71"/>
      <c r="V87" s="237"/>
      <c r="W87" s="71"/>
      <c r="X87" s="71"/>
      <c r="Y87" s="71"/>
      <c r="Z87" s="71"/>
      <c r="AA87" s="71"/>
      <c r="AB87" s="71"/>
      <c r="AC87" s="237"/>
      <c r="AD87" s="71"/>
      <c r="AE87" s="71"/>
      <c r="AF87" s="71"/>
      <c r="AG87" s="71"/>
      <c r="AH87" s="71"/>
      <c r="AI87" s="71"/>
      <c r="AJ87" s="237"/>
      <c r="AK87" s="71"/>
      <c r="AL87" s="71"/>
      <c r="BN87" s="226"/>
      <c r="BO87" s="226"/>
      <c r="BP87" s="226"/>
      <c r="BS87" s="240"/>
      <c r="BU87" s="71"/>
      <c r="BV87" s="71"/>
      <c r="BW87" s="82"/>
      <c r="BX87" s="238"/>
      <c r="BY87" s="238"/>
      <c r="BZ87" s="238"/>
      <c r="CA87" s="238"/>
      <c r="CB87" s="238"/>
      <c r="CC87" s="238"/>
      <c r="CD87" s="238"/>
      <c r="CE87" s="238"/>
      <c r="CF87" s="238"/>
      <c r="CG87" s="238"/>
      <c r="CH87" s="238"/>
      <c r="CI87" s="238"/>
      <c r="CJ87" s="238"/>
      <c r="CK87" s="238"/>
      <c r="CL87" s="238"/>
      <c r="CM87" s="238"/>
      <c r="CN87" s="238"/>
      <c r="CO87" s="238"/>
      <c r="CP87" s="238"/>
      <c r="CQ87" s="238"/>
      <c r="CR87" s="238"/>
      <c r="CS87" s="238"/>
      <c r="CT87" s="238"/>
      <c r="CU87" s="238"/>
      <c r="CV87" s="238"/>
      <c r="CW87" s="238"/>
      <c r="CX87" s="238"/>
      <c r="CY87" s="238"/>
      <c r="CZ87" s="238"/>
      <c r="DA87" s="238"/>
      <c r="DB87" s="238"/>
      <c r="DC87" s="238"/>
      <c r="DD87" s="238"/>
      <c r="DE87" s="238"/>
      <c r="DF87" s="238"/>
      <c r="DG87" s="238"/>
      <c r="DH87" s="238"/>
    </row>
    <row r="88" spans="2:112">
      <c r="B88" s="226"/>
      <c r="F88" s="71"/>
      <c r="G88" s="71"/>
      <c r="H88" s="237"/>
      <c r="I88" s="71"/>
      <c r="J88" s="71"/>
      <c r="K88" s="71"/>
      <c r="L88" s="71"/>
      <c r="M88" s="71"/>
      <c r="N88" s="71"/>
      <c r="O88" s="237"/>
      <c r="P88" s="71"/>
      <c r="Q88" s="71"/>
      <c r="R88" s="71"/>
      <c r="S88" s="71"/>
      <c r="T88" s="71"/>
      <c r="U88" s="71"/>
      <c r="V88" s="237"/>
      <c r="W88" s="71"/>
      <c r="X88" s="71"/>
      <c r="Y88" s="71"/>
      <c r="Z88" s="71"/>
      <c r="AA88" s="71"/>
      <c r="AB88" s="71"/>
      <c r="AC88" s="237"/>
      <c r="AD88" s="71"/>
      <c r="AE88" s="71"/>
      <c r="AF88" s="71"/>
      <c r="AG88" s="71"/>
      <c r="AH88" s="71"/>
      <c r="AI88" s="71"/>
      <c r="AJ88" s="237"/>
      <c r="AK88" s="71"/>
      <c r="AL88" s="71"/>
      <c r="BN88" s="226"/>
      <c r="BO88" s="226"/>
      <c r="BP88" s="226"/>
      <c r="BS88" s="240"/>
      <c r="BU88" s="71"/>
      <c r="BV88" s="71"/>
      <c r="BW88" s="82"/>
      <c r="BX88" s="238"/>
      <c r="BY88" s="238"/>
      <c r="BZ88" s="238"/>
      <c r="CA88" s="238"/>
      <c r="CB88" s="238"/>
      <c r="CC88" s="238"/>
      <c r="CD88" s="238"/>
      <c r="CE88" s="238"/>
      <c r="CF88" s="238"/>
      <c r="CG88" s="238"/>
      <c r="CH88" s="238"/>
      <c r="CI88" s="238"/>
      <c r="CJ88" s="238"/>
      <c r="CK88" s="238"/>
      <c r="CL88" s="238"/>
      <c r="CM88" s="238"/>
      <c r="CN88" s="238"/>
      <c r="CO88" s="238"/>
      <c r="CP88" s="238"/>
      <c r="CQ88" s="238"/>
      <c r="CR88" s="238"/>
      <c r="CS88" s="238"/>
      <c r="CT88" s="238"/>
      <c r="CU88" s="238"/>
      <c r="CV88" s="238"/>
      <c r="CW88" s="238"/>
      <c r="CX88" s="238"/>
      <c r="CY88" s="238"/>
      <c r="CZ88" s="238"/>
      <c r="DA88" s="238"/>
      <c r="DB88" s="238"/>
      <c r="DC88" s="238"/>
      <c r="DD88" s="238"/>
      <c r="DE88" s="238"/>
      <c r="DF88" s="238"/>
      <c r="DG88" s="238"/>
      <c r="DH88" s="238"/>
    </row>
    <row r="89" spans="2:112">
      <c r="B89" s="226"/>
      <c r="F89" s="71"/>
      <c r="G89" s="71"/>
      <c r="H89" s="237"/>
      <c r="I89" s="71"/>
      <c r="J89" s="71"/>
      <c r="K89" s="71"/>
      <c r="L89" s="71"/>
      <c r="M89" s="71"/>
      <c r="N89" s="71"/>
      <c r="O89" s="237"/>
      <c r="P89" s="71"/>
      <c r="Q89" s="71"/>
      <c r="R89" s="71"/>
      <c r="S89" s="71"/>
      <c r="T89" s="71"/>
      <c r="U89" s="71"/>
      <c r="V89" s="237"/>
      <c r="W89" s="71"/>
      <c r="X89" s="71"/>
      <c r="Y89" s="71"/>
      <c r="Z89" s="71"/>
      <c r="AA89" s="71"/>
      <c r="AB89" s="71"/>
      <c r="AC89" s="237"/>
      <c r="AD89" s="71"/>
      <c r="AE89" s="71"/>
      <c r="AF89" s="71"/>
      <c r="AG89" s="71"/>
      <c r="AH89" s="71"/>
      <c r="AI89" s="71"/>
      <c r="AJ89" s="237"/>
      <c r="AK89" s="71"/>
      <c r="AL89" s="71"/>
      <c r="BN89" s="226"/>
      <c r="BO89" s="226"/>
      <c r="BP89" s="226"/>
      <c r="BS89" s="240"/>
      <c r="BU89" s="71"/>
      <c r="BV89" s="71"/>
      <c r="BW89" s="82"/>
      <c r="BX89" s="238"/>
      <c r="BY89" s="238"/>
      <c r="BZ89" s="238"/>
      <c r="CA89" s="238"/>
      <c r="CB89" s="238"/>
      <c r="CC89" s="238"/>
      <c r="CD89" s="238"/>
      <c r="CE89" s="238"/>
      <c r="CF89" s="238"/>
      <c r="CG89" s="238"/>
      <c r="CH89" s="238"/>
      <c r="CI89" s="238"/>
      <c r="CJ89" s="238"/>
      <c r="CK89" s="238"/>
      <c r="CL89" s="238"/>
      <c r="CM89" s="238"/>
      <c r="CN89" s="238"/>
      <c r="CO89" s="238"/>
      <c r="CP89" s="238"/>
      <c r="CQ89" s="238"/>
      <c r="CR89" s="238"/>
      <c r="CS89" s="238"/>
      <c r="CT89" s="238"/>
      <c r="CU89" s="238"/>
      <c r="CV89" s="238"/>
      <c r="CW89" s="238"/>
      <c r="CX89" s="238"/>
      <c r="CY89" s="238"/>
      <c r="CZ89" s="238"/>
      <c r="DA89" s="238"/>
      <c r="DB89" s="238"/>
      <c r="DC89" s="238"/>
      <c r="DD89" s="238"/>
      <c r="DE89" s="238"/>
      <c r="DF89" s="238"/>
      <c r="DG89" s="238"/>
      <c r="DH89" s="238"/>
    </row>
    <row r="90" spans="2:112">
      <c r="B90" s="226"/>
      <c r="F90" s="71"/>
      <c r="G90" s="71"/>
      <c r="H90" s="237"/>
      <c r="I90" s="71"/>
      <c r="J90" s="71"/>
      <c r="K90" s="71"/>
      <c r="L90" s="71"/>
      <c r="M90" s="71"/>
      <c r="N90" s="71"/>
      <c r="O90" s="237"/>
      <c r="P90" s="71"/>
      <c r="Q90" s="71"/>
      <c r="R90" s="71"/>
      <c r="S90" s="71"/>
      <c r="T90" s="71"/>
      <c r="U90" s="71"/>
      <c r="V90" s="237"/>
      <c r="W90" s="71"/>
      <c r="X90" s="71"/>
      <c r="Y90" s="71"/>
      <c r="Z90" s="71"/>
      <c r="AA90" s="71"/>
      <c r="AB90" s="71"/>
      <c r="AC90" s="237"/>
      <c r="AD90" s="71"/>
      <c r="AE90" s="71"/>
      <c r="AF90" s="71"/>
      <c r="AG90" s="71"/>
      <c r="AH90" s="71"/>
      <c r="AI90" s="71"/>
      <c r="AJ90" s="237"/>
      <c r="AK90" s="71"/>
      <c r="AL90" s="71"/>
      <c r="BN90" s="226"/>
      <c r="BO90" s="226"/>
      <c r="BP90" s="226"/>
      <c r="BS90" s="240"/>
      <c r="BU90" s="71"/>
      <c r="BV90" s="71"/>
      <c r="BW90" s="82"/>
      <c r="BX90" s="238"/>
      <c r="BY90" s="238"/>
      <c r="BZ90" s="238"/>
      <c r="CA90" s="238"/>
      <c r="CB90" s="238"/>
      <c r="CC90" s="238"/>
      <c r="CD90" s="238"/>
      <c r="CE90" s="238"/>
      <c r="CF90" s="238"/>
      <c r="CG90" s="238"/>
      <c r="CH90" s="238"/>
      <c r="CI90" s="238"/>
      <c r="CJ90" s="238"/>
      <c r="CK90" s="238"/>
      <c r="CL90" s="238"/>
      <c r="CM90" s="238"/>
      <c r="CN90" s="238"/>
      <c r="CO90" s="238"/>
      <c r="CP90" s="238"/>
      <c r="CQ90" s="238"/>
      <c r="CR90" s="238"/>
      <c r="CS90" s="238"/>
      <c r="CT90" s="238"/>
      <c r="CU90" s="238"/>
      <c r="CV90" s="238"/>
      <c r="CW90" s="238"/>
      <c r="CX90" s="238"/>
      <c r="CY90" s="238"/>
      <c r="CZ90" s="238"/>
      <c r="DA90" s="238"/>
      <c r="DB90" s="238"/>
      <c r="DC90" s="238"/>
      <c r="DD90" s="238"/>
      <c r="DE90" s="238"/>
      <c r="DF90" s="238"/>
      <c r="DG90" s="238"/>
      <c r="DH90" s="238"/>
    </row>
    <row r="91" spans="2:112">
      <c r="B91" s="226"/>
      <c r="F91" s="71"/>
      <c r="G91" s="71"/>
      <c r="H91" s="237"/>
      <c r="I91" s="71"/>
      <c r="J91" s="71"/>
      <c r="K91" s="71"/>
      <c r="L91" s="71"/>
      <c r="M91" s="71"/>
      <c r="N91" s="71"/>
      <c r="O91" s="237"/>
      <c r="P91" s="71"/>
      <c r="Q91" s="71"/>
      <c r="R91" s="71"/>
      <c r="S91" s="71"/>
      <c r="T91" s="71"/>
      <c r="U91" s="71"/>
      <c r="V91" s="237"/>
      <c r="W91" s="71"/>
      <c r="X91" s="71"/>
      <c r="Y91" s="71"/>
      <c r="Z91" s="71"/>
      <c r="AA91" s="71"/>
      <c r="AB91" s="71"/>
      <c r="AC91" s="237"/>
      <c r="AD91" s="71"/>
      <c r="AE91" s="71"/>
      <c r="AF91" s="71"/>
      <c r="AG91" s="71"/>
      <c r="AH91" s="71"/>
      <c r="AI91" s="71"/>
      <c r="BN91" s="226"/>
      <c r="BO91" s="226"/>
      <c r="BP91" s="226"/>
      <c r="BS91" s="240"/>
      <c r="BU91" s="71"/>
      <c r="BV91" s="71"/>
      <c r="BW91" s="82"/>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row>
    <row r="92" spans="2:112">
      <c r="B92" s="226"/>
      <c r="AJ92" s="237"/>
      <c r="AK92" s="71"/>
      <c r="AL92" s="71"/>
      <c r="BN92" s="226"/>
      <c r="BO92" s="226"/>
      <c r="BP92" s="226"/>
      <c r="BS92" s="240"/>
      <c r="BU92" s="71"/>
      <c r="BV92" s="71"/>
      <c r="BW92" s="82"/>
      <c r="BX92" s="238"/>
      <c r="BY92" s="238"/>
      <c r="BZ92" s="238"/>
      <c r="CA92" s="238"/>
      <c r="CB92" s="238"/>
      <c r="CC92" s="238"/>
      <c r="CD92" s="238"/>
      <c r="CE92" s="238"/>
      <c r="CF92" s="238"/>
      <c r="CG92" s="238"/>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row>
    <row r="93" spans="2:112">
      <c r="B93" s="226"/>
      <c r="AJ93" s="237"/>
      <c r="AK93" s="71"/>
      <c r="AL93" s="71"/>
      <c r="BN93" s="226"/>
      <c r="BO93" s="226"/>
      <c r="BP93" s="226"/>
      <c r="BS93" s="240"/>
      <c r="BU93" s="71"/>
      <c r="BV93" s="71"/>
      <c r="BW93" s="82"/>
      <c r="BX93" s="238"/>
      <c r="BY93" s="238"/>
      <c r="BZ93" s="238"/>
      <c r="CA93" s="238"/>
      <c r="CB93" s="238"/>
      <c r="CC93" s="238"/>
      <c r="CD93" s="238"/>
      <c r="CE93" s="238"/>
      <c r="CF93" s="238"/>
      <c r="CG93" s="238"/>
      <c r="CH93" s="238"/>
      <c r="CI93" s="238"/>
      <c r="CJ93" s="238"/>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row>
    <row r="94" spans="2:112">
      <c r="B94" s="226"/>
      <c r="BN94" s="226"/>
      <c r="BO94" s="226"/>
      <c r="BP94" s="226"/>
      <c r="BS94" s="240"/>
      <c r="BU94" s="71"/>
      <c r="BV94" s="71"/>
      <c r="BW94" s="82"/>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row>
    <row r="95" spans="2:112">
      <c r="B95" s="226"/>
      <c r="BN95" s="226"/>
      <c r="BO95" s="226"/>
      <c r="BP95" s="226"/>
      <c r="BS95" s="240"/>
      <c r="BU95" s="71"/>
      <c r="BV95" s="71"/>
      <c r="BW95" s="82"/>
      <c r="BX95" s="238"/>
      <c r="BY95" s="238"/>
      <c r="BZ95" s="238"/>
      <c r="CA95" s="238"/>
      <c r="CB95" s="238"/>
      <c r="CC95" s="238"/>
      <c r="CD95" s="238"/>
      <c r="CE95" s="238"/>
      <c r="CF95" s="238"/>
      <c r="CG95" s="238"/>
      <c r="CH95" s="238"/>
      <c r="CI95" s="238"/>
      <c r="CJ95" s="238"/>
      <c r="CK95" s="238"/>
      <c r="CL95" s="238"/>
      <c r="CM95" s="238"/>
      <c r="CN95" s="238"/>
      <c r="CO95" s="238"/>
      <c r="CP95" s="238"/>
      <c r="CQ95" s="238"/>
      <c r="CR95" s="238"/>
      <c r="CS95" s="238"/>
      <c r="CT95" s="238"/>
      <c r="CU95" s="238"/>
      <c r="CV95" s="238"/>
      <c r="CW95" s="238"/>
      <c r="CX95" s="238"/>
      <c r="CY95" s="238"/>
      <c r="CZ95" s="238"/>
      <c r="DA95" s="238"/>
      <c r="DB95" s="238"/>
      <c r="DC95" s="238"/>
      <c r="DD95" s="238"/>
      <c r="DE95" s="238"/>
      <c r="DF95" s="238"/>
      <c r="DG95" s="238"/>
      <c r="DH95" s="238"/>
    </row>
    <row r="96" spans="2:112">
      <c r="B96" s="226"/>
      <c r="BN96" s="226"/>
      <c r="BO96" s="226"/>
      <c r="BP96" s="226"/>
      <c r="BS96" s="240"/>
      <c r="BU96" s="71"/>
      <c r="BV96" s="71"/>
      <c r="BW96" s="82"/>
      <c r="BX96" s="238"/>
      <c r="BY96" s="238"/>
      <c r="BZ96" s="238"/>
      <c r="CA96" s="238"/>
      <c r="CB96" s="238"/>
      <c r="CC96" s="238"/>
      <c r="CD96" s="238"/>
      <c r="CE96" s="238"/>
      <c r="CF96" s="238"/>
      <c r="CG96" s="238"/>
      <c r="CH96" s="238"/>
      <c r="CI96" s="238"/>
      <c r="CJ96" s="238"/>
      <c r="CK96" s="238"/>
      <c r="CL96" s="238"/>
      <c r="CM96" s="238"/>
      <c r="CN96" s="238"/>
      <c r="CO96" s="238"/>
      <c r="CP96" s="238"/>
      <c r="CQ96" s="238"/>
      <c r="CR96" s="238"/>
      <c r="CS96" s="238"/>
      <c r="CT96" s="238"/>
      <c r="CU96" s="238"/>
      <c r="CV96" s="238"/>
      <c r="CW96" s="238"/>
      <c r="CX96" s="238"/>
      <c r="CY96" s="238"/>
      <c r="CZ96" s="238"/>
      <c r="DA96" s="238"/>
      <c r="DB96" s="238"/>
      <c r="DC96" s="238"/>
      <c r="DD96" s="238"/>
      <c r="DE96" s="238"/>
      <c r="DF96" s="238"/>
      <c r="DG96" s="238"/>
      <c r="DH96" s="238"/>
    </row>
    <row r="97" spans="2:112">
      <c r="B97" s="226"/>
      <c r="BN97" s="226"/>
      <c r="BO97" s="226"/>
      <c r="BP97" s="226"/>
      <c r="BS97" s="240"/>
      <c r="BU97" s="71"/>
      <c r="BV97" s="71"/>
      <c r="BW97" s="82"/>
      <c r="BX97" s="238"/>
      <c r="BY97" s="238"/>
      <c r="BZ97" s="238"/>
      <c r="CA97" s="238"/>
      <c r="CB97" s="238"/>
      <c r="CC97" s="238"/>
      <c r="CD97" s="238"/>
      <c r="CE97" s="238"/>
      <c r="CF97" s="238"/>
      <c r="CG97" s="238"/>
      <c r="CH97" s="238"/>
      <c r="CI97" s="238"/>
      <c r="CJ97" s="238"/>
      <c r="CK97" s="238"/>
      <c r="CL97" s="238"/>
      <c r="CM97" s="238"/>
      <c r="CN97" s="238"/>
      <c r="CO97" s="238"/>
      <c r="CP97" s="238"/>
      <c r="CQ97" s="238"/>
      <c r="CR97" s="238"/>
      <c r="CS97" s="238"/>
      <c r="CT97" s="238"/>
      <c r="CU97" s="238"/>
      <c r="CV97" s="238"/>
      <c r="CW97" s="238"/>
      <c r="CX97" s="238"/>
      <c r="CY97" s="238"/>
      <c r="CZ97" s="238"/>
      <c r="DA97" s="238"/>
      <c r="DB97" s="238"/>
      <c r="DC97" s="238"/>
      <c r="DD97" s="238"/>
      <c r="DE97" s="238"/>
      <c r="DF97" s="238"/>
      <c r="DG97" s="238"/>
      <c r="DH97" s="238"/>
    </row>
    <row r="98" spans="2:112">
      <c r="B98" s="226"/>
      <c r="BN98" s="226"/>
      <c r="BO98" s="226"/>
      <c r="BP98" s="226"/>
      <c r="BS98" s="240"/>
      <c r="BU98" s="71"/>
      <c r="BV98" s="71"/>
      <c r="BW98" s="82"/>
      <c r="BX98" s="238"/>
      <c r="BY98" s="238"/>
      <c r="BZ98" s="238"/>
      <c r="CA98" s="238"/>
      <c r="CB98" s="238"/>
      <c r="CC98" s="238"/>
      <c r="CD98" s="238"/>
      <c r="CE98" s="238"/>
      <c r="CF98" s="238"/>
      <c r="CG98" s="238"/>
      <c r="CH98" s="238"/>
      <c r="CI98" s="238"/>
      <c r="CJ98" s="238"/>
      <c r="CK98" s="238"/>
      <c r="CL98" s="238"/>
      <c r="CM98" s="238"/>
      <c r="CN98" s="238"/>
      <c r="CO98" s="238"/>
      <c r="CP98" s="238"/>
      <c r="CQ98" s="238"/>
      <c r="CR98" s="238"/>
      <c r="CS98" s="238"/>
      <c r="CT98" s="238"/>
      <c r="CU98" s="238"/>
      <c r="CV98" s="238"/>
      <c r="CW98" s="238"/>
      <c r="CX98" s="238"/>
      <c r="CY98" s="238"/>
      <c r="CZ98" s="238"/>
      <c r="DA98" s="238"/>
      <c r="DB98" s="238"/>
      <c r="DC98" s="238"/>
      <c r="DD98" s="238"/>
      <c r="DE98" s="238"/>
      <c r="DF98" s="238"/>
      <c r="DG98" s="238"/>
      <c r="DH98" s="238"/>
    </row>
    <row r="99" spans="2:112">
      <c r="B99" s="226"/>
      <c r="BN99" s="226"/>
      <c r="BO99" s="226"/>
      <c r="BP99" s="226"/>
      <c r="BS99" s="240"/>
      <c r="BU99" s="71"/>
      <c r="BV99" s="71"/>
      <c r="BW99" s="82"/>
      <c r="BX99" s="238"/>
      <c r="BY99" s="238"/>
      <c r="BZ99" s="238"/>
      <c r="CA99" s="238"/>
      <c r="CB99" s="238"/>
      <c r="CC99" s="238"/>
      <c r="CD99" s="238"/>
      <c r="CE99" s="238"/>
      <c r="CF99" s="238"/>
      <c r="CG99" s="238"/>
      <c r="CH99" s="238"/>
      <c r="CI99" s="238"/>
      <c r="CJ99" s="238"/>
      <c r="CK99" s="238"/>
      <c r="CL99" s="238"/>
      <c r="CM99" s="238"/>
      <c r="CN99" s="238"/>
      <c r="CO99" s="238"/>
      <c r="CP99" s="238"/>
      <c r="CQ99" s="238"/>
      <c r="CR99" s="238"/>
      <c r="CS99" s="238"/>
      <c r="CT99" s="238"/>
      <c r="CU99" s="238"/>
      <c r="CV99" s="238"/>
      <c r="CW99" s="238"/>
      <c r="CX99" s="238"/>
      <c r="CY99" s="238"/>
      <c r="CZ99" s="238"/>
      <c r="DA99" s="238"/>
      <c r="DB99" s="238"/>
      <c r="DC99" s="238"/>
      <c r="DD99" s="238"/>
      <c r="DE99" s="238"/>
      <c r="DF99" s="238"/>
      <c r="DG99" s="238"/>
      <c r="DH99" s="238"/>
    </row>
    <row r="100" spans="2:112">
      <c r="B100" s="226"/>
      <c r="BN100" s="226"/>
      <c r="BO100" s="226"/>
      <c r="BP100" s="226"/>
      <c r="BS100" s="240"/>
      <c r="BU100" s="71"/>
      <c r="BV100" s="71"/>
      <c r="BW100" s="82"/>
      <c r="BX100" s="238"/>
      <c r="BY100" s="238"/>
      <c r="BZ100" s="238"/>
      <c r="CA100" s="238"/>
      <c r="CB100" s="238"/>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8"/>
      <c r="CX100" s="238"/>
      <c r="CY100" s="238"/>
      <c r="CZ100" s="238"/>
      <c r="DA100" s="238"/>
      <c r="DB100" s="238"/>
      <c r="DC100" s="238"/>
      <c r="DD100" s="238"/>
      <c r="DE100" s="238"/>
      <c r="DF100" s="238"/>
      <c r="DG100" s="238"/>
      <c r="DH100" s="238"/>
    </row>
    <row r="101" spans="2:112">
      <c r="B101" s="226"/>
      <c r="BN101" s="226"/>
      <c r="BO101" s="226"/>
      <c r="BP101" s="226"/>
      <c r="BS101" s="240"/>
      <c r="BU101" s="71"/>
      <c r="BV101" s="71"/>
      <c r="BW101" s="82"/>
      <c r="BX101" s="238"/>
      <c r="BY101" s="238"/>
      <c r="BZ101" s="238"/>
      <c r="CA101" s="238"/>
      <c r="CB101" s="238"/>
      <c r="CC101" s="238"/>
      <c r="CD101" s="238"/>
      <c r="CE101" s="238"/>
      <c r="CF101" s="238"/>
      <c r="CG101" s="238"/>
      <c r="CH101" s="238"/>
      <c r="CI101" s="238"/>
      <c r="CJ101" s="238"/>
      <c r="CK101" s="238"/>
      <c r="CL101" s="238"/>
      <c r="CM101" s="238"/>
      <c r="CN101" s="238"/>
      <c r="CO101" s="238"/>
      <c r="CP101" s="238"/>
      <c r="CQ101" s="238"/>
      <c r="CR101" s="238"/>
      <c r="CS101" s="238"/>
      <c r="CT101" s="238"/>
      <c r="CU101" s="238"/>
      <c r="CV101" s="238"/>
      <c r="CW101" s="238"/>
      <c r="CX101" s="238"/>
      <c r="CY101" s="238"/>
      <c r="CZ101" s="238"/>
      <c r="DA101" s="238"/>
      <c r="DB101" s="238"/>
      <c r="DC101" s="238"/>
      <c r="DD101" s="238"/>
      <c r="DE101" s="238"/>
      <c r="DF101" s="238"/>
      <c r="DG101" s="238"/>
      <c r="DH101" s="238"/>
    </row>
    <row r="102" spans="2:112">
      <c r="B102" s="226"/>
      <c r="BN102" s="226"/>
      <c r="BO102" s="226"/>
      <c r="BP102" s="226"/>
      <c r="BS102" s="240"/>
      <c r="BU102" s="71"/>
      <c r="BV102" s="71"/>
      <c r="BW102" s="82"/>
      <c r="BX102" s="238"/>
      <c r="BY102" s="238"/>
      <c r="BZ102" s="238"/>
      <c r="CA102" s="238"/>
      <c r="CB102" s="238"/>
      <c r="CC102" s="238"/>
      <c r="CD102" s="238"/>
      <c r="CE102" s="238"/>
      <c r="CF102" s="238"/>
      <c r="CG102" s="238"/>
      <c r="CH102" s="238"/>
      <c r="CI102" s="238"/>
      <c r="CJ102" s="238"/>
      <c r="CK102" s="238"/>
      <c r="CL102" s="238"/>
      <c r="CM102" s="238"/>
      <c r="CN102" s="238"/>
      <c r="CO102" s="238"/>
      <c r="CP102" s="238"/>
      <c r="CQ102" s="238"/>
      <c r="CR102" s="238"/>
      <c r="CS102" s="238"/>
      <c r="CT102" s="238"/>
      <c r="CU102" s="238"/>
      <c r="CV102" s="238"/>
      <c r="CW102" s="238"/>
      <c r="CX102" s="238"/>
      <c r="CY102" s="238"/>
      <c r="CZ102" s="238"/>
      <c r="DA102" s="238"/>
      <c r="DB102" s="238"/>
      <c r="DC102" s="238"/>
      <c r="DD102" s="238"/>
      <c r="DE102" s="238"/>
      <c r="DF102" s="238"/>
      <c r="DG102" s="238"/>
      <c r="DH102" s="238"/>
    </row>
    <row r="103" spans="2:112">
      <c r="B103" s="226"/>
      <c r="BN103" s="226"/>
      <c r="BO103" s="226"/>
      <c r="BP103" s="226"/>
      <c r="BS103" s="240"/>
      <c r="BU103" s="71"/>
      <c r="BV103" s="71"/>
      <c r="BW103" s="82"/>
      <c r="BX103" s="238"/>
      <c r="BY103" s="238"/>
      <c r="BZ103" s="238"/>
      <c r="CA103" s="238"/>
      <c r="CB103" s="238"/>
      <c r="CC103" s="238"/>
      <c r="CD103" s="238"/>
      <c r="CE103" s="238"/>
      <c r="CF103" s="238"/>
      <c r="CG103" s="238"/>
      <c r="CH103" s="238"/>
      <c r="CI103" s="238"/>
      <c r="CJ103" s="238"/>
      <c r="CK103" s="238"/>
      <c r="CL103" s="238"/>
      <c r="CM103" s="238"/>
      <c r="CN103" s="238"/>
      <c r="CO103" s="238"/>
      <c r="CP103" s="238"/>
      <c r="CQ103" s="238"/>
      <c r="CR103" s="238"/>
      <c r="CS103" s="238"/>
      <c r="CT103" s="238"/>
      <c r="CU103" s="238"/>
      <c r="CV103" s="238"/>
      <c r="CW103" s="238"/>
      <c r="CX103" s="238"/>
      <c r="CY103" s="238"/>
      <c r="CZ103" s="238"/>
      <c r="DA103" s="238"/>
      <c r="DB103" s="238"/>
      <c r="DC103" s="238"/>
      <c r="DD103" s="238"/>
      <c r="DE103" s="238"/>
      <c r="DF103" s="238"/>
      <c r="DG103" s="238"/>
      <c r="DH103" s="238"/>
    </row>
    <row r="104" spans="2:112">
      <c r="B104" s="226"/>
      <c r="BN104" s="226"/>
      <c r="BO104" s="226"/>
      <c r="BP104" s="226"/>
      <c r="BS104" s="240"/>
      <c r="BU104" s="71"/>
      <c r="BV104" s="71"/>
      <c r="BW104" s="82"/>
      <c r="BX104" s="238"/>
      <c r="BY104" s="238"/>
      <c r="BZ104" s="238"/>
      <c r="CA104" s="238"/>
      <c r="CB104" s="238"/>
      <c r="CC104" s="238"/>
      <c r="CD104" s="238"/>
      <c r="CE104" s="238"/>
      <c r="CF104" s="238"/>
      <c r="CG104" s="238"/>
      <c r="CH104" s="238"/>
      <c r="CI104" s="238"/>
      <c r="CJ104" s="238"/>
      <c r="CK104" s="238"/>
      <c r="CL104" s="238"/>
      <c r="CM104" s="238"/>
      <c r="CN104" s="238"/>
      <c r="CO104" s="238"/>
      <c r="CP104" s="238"/>
      <c r="CQ104" s="238"/>
      <c r="CR104" s="238"/>
      <c r="CS104" s="238"/>
      <c r="CT104" s="238"/>
      <c r="CU104" s="238"/>
      <c r="CV104" s="238"/>
      <c r="CW104" s="238"/>
      <c r="CX104" s="238"/>
      <c r="CY104" s="238"/>
      <c r="CZ104" s="238"/>
      <c r="DA104" s="238"/>
      <c r="DB104" s="238"/>
      <c r="DC104" s="238"/>
      <c r="DD104" s="238"/>
      <c r="DE104" s="238"/>
      <c r="DF104" s="238"/>
      <c r="DG104" s="238"/>
      <c r="DH104" s="238"/>
    </row>
    <row r="105" spans="2:112">
      <c r="B105" s="226"/>
      <c r="BN105" s="226"/>
      <c r="BO105" s="226"/>
      <c r="BP105" s="226"/>
      <c r="BS105" s="240"/>
      <c r="BU105" s="71"/>
      <c r="BV105" s="71"/>
      <c r="BW105" s="82"/>
      <c r="BX105" s="238"/>
      <c r="BY105" s="238"/>
      <c r="BZ105" s="238"/>
      <c r="CA105" s="238"/>
      <c r="CB105" s="238"/>
      <c r="CC105" s="238"/>
      <c r="CD105" s="238"/>
      <c r="CE105" s="238"/>
      <c r="CF105" s="238"/>
      <c r="CG105" s="238"/>
      <c r="CH105" s="238"/>
      <c r="CI105" s="238"/>
      <c r="CJ105" s="238"/>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row>
    <row r="106" spans="2:112">
      <c r="B106" s="226"/>
      <c r="BN106" s="226"/>
      <c r="BO106" s="226"/>
      <c r="BP106" s="226"/>
      <c r="BS106" s="240"/>
      <c r="BU106" s="71"/>
      <c r="BV106" s="71"/>
      <c r="BW106" s="82"/>
      <c r="BX106" s="238"/>
      <c r="BY106" s="238"/>
      <c r="BZ106" s="238"/>
      <c r="CA106" s="238"/>
      <c r="CB106" s="238"/>
      <c r="CC106" s="238"/>
      <c r="CD106" s="238"/>
      <c r="CE106" s="238"/>
      <c r="CF106" s="238"/>
      <c r="CG106" s="238"/>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row>
    <row r="107" spans="2:112">
      <c r="B107" s="226"/>
      <c r="BN107" s="226"/>
      <c r="BO107" s="226"/>
      <c r="BP107" s="226"/>
      <c r="BS107" s="240"/>
      <c r="BU107" s="71"/>
      <c r="BV107" s="71"/>
      <c r="BW107" s="82"/>
      <c r="BX107" s="238"/>
      <c r="BY107" s="238"/>
      <c r="BZ107" s="238"/>
      <c r="CA107" s="238"/>
      <c r="CB107" s="238"/>
      <c r="CC107" s="238"/>
      <c r="CD107" s="238"/>
      <c r="CE107" s="238"/>
      <c r="CF107" s="238"/>
      <c r="CG107" s="238"/>
      <c r="CH107" s="238"/>
      <c r="CI107" s="238"/>
      <c r="CJ107" s="238"/>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row>
    <row r="108" spans="2:112">
      <c r="B108" s="226"/>
      <c r="BN108" s="226"/>
      <c r="BO108" s="226"/>
      <c r="BP108" s="226"/>
      <c r="BS108" s="240"/>
      <c r="BU108" s="71"/>
      <c r="BV108" s="71"/>
      <c r="BW108" s="82"/>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row>
    <row r="109" spans="2:112">
      <c r="B109" s="226"/>
      <c r="BN109" s="226"/>
      <c r="BO109" s="226"/>
      <c r="BP109" s="226"/>
      <c r="BS109" s="240"/>
      <c r="BU109" s="71"/>
      <c r="BV109" s="71"/>
      <c r="BW109" s="82"/>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row>
    <row r="110" spans="2:112">
      <c r="B110" s="226"/>
      <c r="BN110" s="226"/>
      <c r="BO110" s="226"/>
      <c r="BP110" s="226"/>
      <c r="BS110" s="240"/>
      <c r="BU110" s="71"/>
      <c r="BV110" s="71"/>
      <c r="BW110" s="82"/>
      <c r="BX110" s="238"/>
      <c r="BY110" s="238"/>
      <c r="BZ110" s="238"/>
      <c r="CA110" s="238"/>
      <c r="CB110" s="238"/>
      <c r="CC110" s="238"/>
      <c r="CD110" s="238"/>
      <c r="CE110" s="238"/>
      <c r="CF110" s="238"/>
      <c r="CG110" s="238"/>
      <c r="CH110" s="238"/>
      <c r="CI110" s="238"/>
      <c r="CJ110" s="238"/>
      <c r="CK110" s="238"/>
      <c r="CL110" s="238"/>
      <c r="CM110" s="238"/>
      <c r="CN110" s="238"/>
      <c r="CO110" s="238"/>
      <c r="CP110" s="238"/>
      <c r="CQ110" s="238"/>
      <c r="CR110" s="238"/>
      <c r="CS110" s="238"/>
      <c r="CT110" s="238"/>
      <c r="CU110" s="238"/>
      <c r="CV110" s="238"/>
      <c r="CW110" s="238"/>
      <c r="CX110" s="238"/>
      <c r="CY110" s="238"/>
      <c r="CZ110" s="238"/>
      <c r="DA110" s="238"/>
      <c r="DB110" s="238"/>
      <c r="DC110" s="238"/>
      <c r="DD110" s="238"/>
      <c r="DE110" s="238"/>
      <c r="DF110" s="238"/>
      <c r="DG110" s="238"/>
      <c r="DH110" s="238"/>
    </row>
    <row r="111" spans="2:112">
      <c r="B111" s="226"/>
      <c r="BN111" s="226"/>
      <c r="BO111" s="226"/>
      <c r="BP111" s="226"/>
      <c r="BS111" s="240"/>
      <c r="BU111" s="71"/>
      <c r="BV111" s="71"/>
      <c r="BW111" s="82"/>
      <c r="BX111" s="238"/>
      <c r="BY111" s="238"/>
      <c r="BZ111" s="238"/>
      <c r="CA111" s="238"/>
      <c r="CB111" s="238"/>
      <c r="CC111" s="238"/>
      <c r="CD111" s="238"/>
      <c r="CE111" s="238"/>
      <c r="CF111" s="238"/>
      <c r="CG111" s="238"/>
      <c r="CH111" s="238"/>
      <c r="CI111" s="238"/>
      <c r="CJ111" s="238"/>
      <c r="CK111" s="238"/>
      <c r="CL111" s="238"/>
      <c r="CM111" s="238"/>
      <c r="CN111" s="238"/>
      <c r="CO111" s="238"/>
      <c r="CP111" s="238"/>
      <c r="CQ111" s="238"/>
      <c r="CR111" s="238"/>
      <c r="CS111" s="238"/>
      <c r="CT111" s="238"/>
      <c r="CU111" s="238"/>
      <c r="CV111" s="238"/>
      <c r="CW111" s="238"/>
      <c r="CX111" s="238"/>
      <c r="CY111" s="238"/>
      <c r="CZ111" s="238"/>
      <c r="DA111" s="238"/>
      <c r="DB111" s="238"/>
      <c r="DC111" s="238"/>
      <c r="DD111" s="238"/>
      <c r="DE111" s="238"/>
      <c r="DF111" s="238"/>
      <c r="DG111" s="238"/>
      <c r="DH111" s="238"/>
    </row>
    <row r="112" spans="2:112">
      <c r="B112" s="226"/>
      <c r="BN112" s="226"/>
      <c r="BO112" s="226"/>
      <c r="BP112" s="226"/>
      <c r="BS112" s="240"/>
      <c r="BU112" s="71"/>
      <c r="BV112" s="71"/>
      <c r="BW112" s="82"/>
      <c r="BX112" s="238"/>
      <c r="BY112" s="238"/>
      <c r="BZ112" s="238"/>
      <c r="CA112" s="238"/>
      <c r="CB112" s="238"/>
      <c r="CC112" s="238"/>
      <c r="CD112" s="238"/>
      <c r="CE112" s="238"/>
      <c r="CF112" s="238"/>
      <c r="CG112" s="238"/>
      <c r="CH112" s="238"/>
      <c r="CI112" s="238"/>
      <c r="CJ112" s="238"/>
      <c r="CK112" s="238"/>
      <c r="CL112" s="238"/>
      <c r="CM112" s="238"/>
      <c r="CN112" s="238"/>
      <c r="CO112" s="238"/>
      <c r="CP112" s="238"/>
      <c r="CQ112" s="238"/>
      <c r="CR112" s="238"/>
      <c r="CS112" s="238"/>
      <c r="CT112" s="238"/>
      <c r="CU112" s="238"/>
      <c r="CV112" s="238"/>
      <c r="CW112" s="238"/>
      <c r="CX112" s="238"/>
      <c r="CY112" s="238"/>
      <c r="CZ112" s="238"/>
      <c r="DA112" s="238"/>
      <c r="DB112" s="238"/>
      <c r="DC112" s="238"/>
      <c r="DD112" s="238"/>
      <c r="DE112" s="238"/>
      <c r="DF112" s="238"/>
      <c r="DG112" s="238"/>
      <c r="DH112" s="238"/>
    </row>
    <row r="113" spans="2:112">
      <c r="B113" s="226"/>
      <c r="BN113" s="226"/>
      <c r="BO113" s="226"/>
      <c r="BP113" s="226"/>
      <c r="BS113" s="240"/>
      <c r="BU113" s="71"/>
      <c r="BV113" s="71"/>
      <c r="BW113" s="82"/>
      <c r="BX113" s="238"/>
      <c r="BY113" s="238"/>
      <c r="BZ113" s="238"/>
      <c r="CA113" s="238"/>
      <c r="CB113" s="238"/>
      <c r="CC113" s="238"/>
      <c r="CD113" s="238"/>
      <c r="CE113" s="238"/>
      <c r="CF113" s="238"/>
      <c r="CG113" s="238"/>
      <c r="CH113" s="238"/>
      <c r="CI113" s="238"/>
      <c r="CJ113" s="238"/>
      <c r="CK113" s="238"/>
      <c r="CL113" s="238"/>
      <c r="CM113" s="238"/>
      <c r="CN113" s="238"/>
      <c r="CO113" s="238"/>
      <c r="CP113" s="238"/>
      <c r="CQ113" s="238"/>
      <c r="CR113" s="238"/>
      <c r="CS113" s="238"/>
      <c r="CT113" s="238"/>
      <c r="CU113" s="238"/>
      <c r="CV113" s="238"/>
      <c r="CW113" s="238"/>
      <c r="CX113" s="238"/>
      <c r="CY113" s="238"/>
      <c r="CZ113" s="238"/>
      <c r="DA113" s="238"/>
      <c r="DB113" s="238"/>
      <c r="DC113" s="238"/>
      <c r="DD113" s="238"/>
      <c r="DE113" s="238"/>
      <c r="DF113" s="238"/>
      <c r="DG113" s="238"/>
      <c r="DH113" s="238"/>
    </row>
    <row r="114" spans="2:112">
      <c r="B114" s="226"/>
      <c r="BN114" s="226"/>
      <c r="BO114" s="226"/>
      <c r="BP114" s="226"/>
      <c r="BS114" s="240"/>
      <c r="BU114" s="71"/>
      <c r="BV114" s="71"/>
      <c r="BW114" s="82"/>
      <c r="BX114" s="238"/>
      <c r="BY114" s="238"/>
      <c r="BZ114" s="238"/>
      <c r="CA114" s="238"/>
      <c r="CB114" s="238"/>
      <c r="CC114" s="238"/>
      <c r="CD114" s="238"/>
      <c r="CE114" s="238"/>
      <c r="CF114" s="238"/>
      <c r="CG114" s="238"/>
      <c r="CH114" s="238"/>
      <c r="CI114" s="238"/>
      <c r="CJ114" s="238"/>
      <c r="CK114" s="238"/>
      <c r="CL114" s="238"/>
      <c r="CM114" s="238"/>
      <c r="CN114" s="238"/>
      <c r="CO114" s="238"/>
      <c r="CP114" s="238"/>
      <c r="CQ114" s="238"/>
      <c r="CR114" s="238"/>
      <c r="CS114" s="238"/>
      <c r="CT114" s="238"/>
      <c r="CU114" s="238"/>
      <c r="CV114" s="238"/>
      <c r="CW114" s="238"/>
      <c r="CX114" s="238"/>
      <c r="CY114" s="238"/>
      <c r="CZ114" s="238"/>
      <c r="DA114" s="238"/>
      <c r="DB114" s="238"/>
      <c r="DC114" s="238"/>
      <c r="DD114" s="238"/>
      <c r="DE114" s="238"/>
      <c r="DF114" s="238"/>
      <c r="DG114" s="238"/>
      <c r="DH114" s="238"/>
    </row>
    <row r="115" spans="2:112">
      <c r="B115" s="226"/>
      <c r="BN115" s="226"/>
      <c r="BO115" s="226"/>
      <c r="BP115" s="226"/>
      <c r="BS115" s="240"/>
      <c r="BU115" s="71"/>
      <c r="BV115" s="71"/>
      <c r="BW115" s="82"/>
      <c r="BX115" s="238"/>
      <c r="BY115" s="238"/>
      <c r="BZ115" s="238"/>
      <c r="CA115" s="238"/>
      <c r="CB115" s="238"/>
      <c r="CC115" s="238"/>
      <c r="CD115" s="238"/>
      <c r="CE115" s="238"/>
      <c r="CF115" s="238"/>
      <c r="CG115" s="238"/>
      <c r="CH115" s="238"/>
      <c r="CI115" s="238"/>
      <c r="CJ115" s="238"/>
      <c r="CK115" s="238"/>
      <c r="CL115" s="238"/>
      <c r="CM115" s="238"/>
      <c r="CN115" s="238"/>
      <c r="CO115" s="238"/>
      <c r="CP115" s="238"/>
      <c r="CQ115" s="238"/>
      <c r="CR115" s="238"/>
      <c r="CS115" s="238"/>
      <c r="CT115" s="238"/>
      <c r="CU115" s="238"/>
      <c r="CV115" s="238"/>
      <c r="CW115" s="238"/>
      <c r="CX115" s="238"/>
      <c r="CY115" s="238"/>
      <c r="CZ115" s="238"/>
      <c r="DA115" s="238"/>
      <c r="DB115" s="238"/>
      <c r="DC115" s="238"/>
      <c r="DD115" s="238"/>
      <c r="DE115" s="238"/>
      <c r="DF115" s="238"/>
      <c r="DG115" s="238"/>
      <c r="DH115" s="238"/>
    </row>
    <row r="116" spans="2:112">
      <c r="B116" s="226"/>
      <c r="BN116" s="226"/>
      <c r="BO116" s="226"/>
      <c r="BP116" s="226"/>
      <c r="BS116" s="240"/>
      <c r="BU116" s="71"/>
      <c r="BV116" s="71"/>
      <c r="BW116" s="82"/>
      <c r="BX116" s="238"/>
      <c r="BY116" s="238"/>
      <c r="BZ116" s="238"/>
      <c r="CA116" s="238"/>
      <c r="CB116" s="238"/>
      <c r="CC116" s="238"/>
      <c r="CD116" s="238"/>
      <c r="CE116" s="238"/>
      <c r="CF116" s="238"/>
      <c r="CG116" s="238"/>
      <c r="CH116" s="238"/>
      <c r="CI116" s="238"/>
      <c r="CJ116" s="238"/>
      <c r="CK116" s="238"/>
      <c r="CL116" s="238"/>
      <c r="CM116" s="238"/>
      <c r="CN116" s="238"/>
      <c r="CO116" s="238"/>
      <c r="CP116" s="238"/>
      <c r="CQ116" s="238"/>
      <c r="CR116" s="238"/>
      <c r="CS116" s="238"/>
      <c r="CT116" s="238"/>
      <c r="CU116" s="238"/>
      <c r="CV116" s="238"/>
      <c r="CW116" s="238"/>
      <c r="CX116" s="238"/>
      <c r="CY116" s="238"/>
      <c r="CZ116" s="238"/>
      <c r="DA116" s="238"/>
      <c r="DB116" s="238"/>
      <c r="DC116" s="238"/>
      <c r="DD116" s="238"/>
      <c r="DE116" s="238"/>
      <c r="DF116" s="238"/>
      <c r="DG116" s="238"/>
      <c r="DH116" s="238"/>
    </row>
    <row r="117" spans="2:112">
      <c r="B117" s="226"/>
      <c r="BN117" s="226"/>
      <c r="BO117" s="226"/>
      <c r="BP117" s="226"/>
      <c r="BS117" s="240"/>
      <c r="BU117" s="71"/>
      <c r="BV117" s="71"/>
      <c r="BW117" s="82"/>
      <c r="BX117" s="238"/>
      <c r="BY117" s="238"/>
      <c r="BZ117" s="238"/>
      <c r="CA117" s="238"/>
      <c r="CB117" s="238"/>
      <c r="CC117" s="238"/>
      <c r="CD117" s="238"/>
      <c r="CE117" s="238"/>
      <c r="CF117" s="238"/>
      <c r="CG117" s="238"/>
      <c r="CH117" s="238"/>
      <c r="CI117" s="238"/>
      <c r="CJ117" s="238"/>
      <c r="CK117" s="238"/>
      <c r="CL117" s="238"/>
      <c r="CM117" s="238"/>
      <c r="CN117" s="238"/>
      <c r="CO117" s="238"/>
      <c r="CP117" s="238"/>
      <c r="CQ117" s="238"/>
      <c r="CR117" s="238"/>
      <c r="CS117" s="238"/>
      <c r="CT117" s="238"/>
      <c r="CU117" s="238"/>
      <c r="CV117" s="238"/>
      <c r="CW117" s="238"/>
      <c r="CX117" s="238"/>
      <c r="CY117" s="238"/>
      <c r="CZ117" s="238"/>
      <c r="DA117" s="238"/>
      <c r="DB117" s="238"/>
      <c r="DC117" s="238"/>
      <c r="DD117" s="238"/>
      <c r="DE117" s="238"/>
      <c r="DF117" s="238"/>
      <c r="DG117" s="238"/>
      <c r="DH117" s="238"/>
    </row>
    <row r="118" spans="2:112">
      <c r="B118" s="226"/>
      <c r="BN118" s="226"/>
      <c r="BO118" s="226"/>
      <c r="BP118" s="226"/>
      <c r="BS118" s="240"/>
      <c r="BU118" s="71"/>
      <c r="BV118" s="71"/>
      <c r="BW118" s="82"/>
      <c r="BX118" s="238"/>
      <c r="BY118" s="238"/>
      <c r="BZ118" s="238"/>
      <c r="CA118" s="238"/>
      <c r="CB118" s="238"/>
      <c r="CC118" s="238"/>
      <c r="CD118" s="238"/>
      <c r="CE118" s="238"/>
      <c r="CF118" s="238"/>
      <c r="CG118" s="238"/>
      <c r="CH118" s="238"/>
      <c r="CI118" s="238"/>
      <c r="CJ118" s="238"/>
      <c r="CK118" s="238"/>
      <c r="CL118" s="238"/>
      <c r="CM118" s="238"/>
      <c r="CN118" s="238"/>
      <c r="CO118" s="238"/>
      <c r="CP118" s="238"/>
      <c r="CQ118" s="238"/>
      <c r="CR118" s="238"/>
      <c r="CS118" s="238"/>
      <c r="CT118" s="238"/>
      <c r="CU118" s="238"/>
      <c r="CV118" s="238"/>
      <c r="CW118" s="238"/>
      <c r="CX118" s="238"/>
      <c r="CY118" s="238"/>
      <c r="CZ118" s="238"/>
      <c r="DA118" s="238"/>
      <c r="DB118" s="238"/>
      <c r="DC118" s="238"/>
      <c r="DD118" s="238"/>
      <c r="DE118" s="238"/>
      <c r="DF118" s="238"/>
      <c r="DG118" s="238"/>
      <c r="DH118" s="238"/>
    </row>
    <row r="119" spans="2:112">
      <c r="B119" s="226"/>
      <c r="BN119" s="226"/>
      <c r="BO119" s="226"/>
      <c r="BP119" s="226"/>
      <c r="BS119" s="240"/>
      <c r="BU119" s="71"/>
      <c r="BV119" s="71"/>
      <c r="BW119" s="82"/>
      <c r="BX119" s="238"/>
      <c r="BY119" s="238"/>
      <c r="BZ119" s="238"/>
      <c r="CA119" s="238"/>
      <c r="CB119" s="238"/>
      <c r="CC119" s="238"/>
      <c r="CD119" s="238"/>
      <c r="CE119" s="238"/>
      <c r="CF119" s="238"/>
      <c r="CG119" s="238"/>
      <c r="CH119" s="238"/>
      <c r="CI119" s="238"/>
      <c r="CJ119" s="238"/>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row>
    <row r="120" spans="2:112">
      <c r="B120" s="226"/>
      <c r="BN120" s="226"/>
      <c r="BO120" s="226"/>
      <c r="BP120" s="226"/>
      <c r="BS120" s="240"/>
      <c r="BU120" s="71"/>
      <c r="BV120" s="71"/>
      <c r="BW120" s="82"/>
      <c r="BX120" s="238"/>
      <c r="BY120" s="238"/>
      <c r="BZ120" s="238"/>
      <c r="CA120" s="238"/>
      <c r="CB120" s="238"/>
      <c r="CC120" s="238"/>
      <c r="CD120" s="238"/>
      <c r="CE120" s="238"/>
      <c r="CF120" s="238"/>
      <c r="CG120" s="238"/>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row>
    <row r="121" spans="2:112">
      <c r="B121" s="226"/>
      <c r="BN121" s="226"/>
      <c r="BO121" s="226"/>
      <c r="BP121" s="226"/>
      <c r="BS121" s="240"/>
      <c r="BU121" s="71"/>
      <c r="BV121" s="71"/>
      <c r="BW121" s="82"/>
      <c r="BX121" s="238"/>
      <c r="BY121" s="238"/>
      <c r="BZ121" s="238"/>
      <c r="CA121" s="238"/>
      <c r="CB121" s="238"/>
      <c r="CC121" s="238"/>
      <c r="CD121" s="238"/>
      <c r="CE121" s="238"/>
      <c r="CF121" s="238"/>
      <c r="CG121" s="238"/>
      <c r="CH121" s="238"/>
      <c r="CI121" s="238"/>
      <c r="CJ121" s="238"/>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row>
    <row r="122" spans="2:112">
      <c r="B122" s="226"/>
      <c r="BN122" s="226"/>
      <c r="BO122" s="226"/>
      <c r="BP122" s="226"/>
      <c r="BS122" s="240"/>
      <c r="BU122" s="71"/>
      <c r="BV122" s="71"/>
      <c r="BW122" s="82"/>
      <c r="BX122" s="238"/>
      <c r="BY122" s="238"/>
      <c r="BZ122" s="238"/>
      <c r="CA122" s="238"/>
      <c r="CB122" s="238"/>
      <c r="CC122" s="238"/>
      <c r="CD122" s="238"/>
      <c r="CE122" s="238"/>
      <c r="CF122" s="238"/>
      <c r="CG122" s="238"/>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row>
    <row r="123" spans="2:112">
      <c r="B123" s="226"/>
      <c r="BN123" s="226"/>
      <c r="BO123" s="226"/>
      <c r="BP123" s="226"/>
      <c r="BS123" s="240"/>
      <c r="BU123" s="71"/>
      <c r="BV123" s="71"/>
      <c r="BW123" s="82"/>
      <c r="BX123" s="238"/>
      <c r="BY123" s="238"/>
      <c r="BZ123" s="238"/>
      <c r="CA123" s="238"/>
      <c r="CB123" s="238"/>
      <c r="CC123" s="238"/>
      <c r="CD123" s="238"/>
      <c r="CE123" s="238"/>
      <c r="CF123" s="238"/>
      <c r="CG123" s="238"/>
      <c r="CH123" s="238"/>
      <c r="CI123" s="238"/>
      <c r="CJ123" s="238"/>
      <c r="CK123" s="238"/>
      <c r="CL123" s="238"/>
      <c r="CM123" s="238"/>
      <c r="CN123" s="238"/>
      <c r="CO123" s="238"/>
      <c r="CP123" s="238"/>
      <c r="CQ123" s="238"/>
      <c r="CR123" s="238"/>
      <c r="CS123" s="238"/>
      <c r="CT123" s="238"/>
      <c r="CU123" s="238"/>
      <c r="CV123" s="238"/>
      <c r="CW123" s="238"/>
      <c r="CX123" s="238"/>
      <c r="CY123" s="238"/>
      <c r="CZ123" s="238"/>
      <c r="DA123" s="238"/>
      <c r="DB123" s="238"/>
      <c r="DC123" s="238"/>
      <c r="DD123" s="238"/>
      <c r="DE123" s="238"/>
      <c r="DF123" s="238"/>
      <c r="DG123" s="238"/>
      <c r="DH123" s="238"/>
    </row>
    <row r="124" spans="2:112">
      <c r="B124" s="226"/>
      <c r="BP124" s="82"/>
      <c r="BQ124" s="238"/>
      <c r="BR124" s="238"/>
      <c r="BS124" s="238"/>
      <c r="BT124" s="238"/>
      <c r="BU124" s="238"/>
      <c r="BV124" s="238"/>
      <c r="BW124" s="238"/>
      <c r="BX124" s="238"/>
      <c r="BY124" s="238"/>
      <c r="BZ124" s="238"/>
      <c r="CA124" s="238"/>
      <c r="CB124" s="238"/>
      <c r="CC124" s="238"/>
      <c r="CD124" s="238"/>
      <c r="CE124" s="238"/>
      <c r="CF124" s="238"/>
      <c r="CG124" s="238"/>
      <c r="CH124" s="238"/>
      <c r="CI124" s="238"/>
      <c r="CJ124" s="238"/>
      <c r="CK124" s="238"/>
      <c r="CL124" s="238"/>
      <c r="CM124" s="238"/>
      <c r="CN124" s="238"/>
      <c r="CO124" s="238"/>
      <c r="CP124" s="238"/>
      <c r="CQ124" s="238"/>
      <c r="CR124" s="238"/>
      <c r="CS124" s="238"/>
      <c r="CT124" s="238"/>
      <c r="CU124" s="238"/>
      <c r="CV124" s="238"/>
      <c r="CW124" s="238"/>
      <c r="CX124" s="238"/>
      <c r="CY124" s="238"/>
      <c r="CZ124" s="238"/>
      <c r="DA124" s="238"/>
    </row>
    <row r="125" spans="2:112">
      <c r="B125" s="226"/>
      <c r="BP125" s="82"/>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38"/>
      <c r="CN125" s="238"/>
      <c r="CO125" s="238"/>
      <c r="CP125" s="238"/>
      <c r="CQ125" s="238"/>
      <c r="CR125" s="238"/>
      <c r="CS125" s="238"/>
      <c r="CT125" s="238"/>
      <c r="CU125" s="238"/>
      <c r="CV125" s="238"/>
      <c r="CW125" s="238"/>
      <c r="CX125" s="238"/>
      <c r="CY125" s="238"/>
      <c r="CZ125" s="238"/>
      <c r="DA125" s="238"/>
    </row>
    <row r="126" spans="2:112">
      <c r="B126" s="226"/>
      <c r="BP126" s="82"/>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38"/>
      <c r="CN126" s="238"/>
      <c r="CO126" s="238"/>
      <c r="CP126" s="238"/>
      <c r="CQ126" s="238"/>
      <c r="CR126" s="238"/>
      <c r="CS126" s="238"/>
      <c r="CT126" s="238"/>
      <c r="CU126" s="238"/>
      <c r="CV126" s="238"/>
      <c r="CW126" s="238"/>
      <c r="CX126" s="238"/>
      <c r="CY126" s="238"/>
      <c r="CZ126" s="238"/>
      <c r="DA126" s="238"/>
    </row>
    <row r="127" spans="2:112">
      <c r="B127" s="226"/>
      <c r="BP127" s="82"/>
      <c r="BQ127" s="238"/>
      <c r="BR127" s="238"/>
      <c r="BS127" s="238"/>
      <c r="BT127" s="238"/>
      <c r="BU127" s="238"/>
      <c r="BV127" s="238"/>
      <c r="BW127" s="238"/>
      <c r="BX127" s="238"/>
      <c r="BY127" s="238"/>
      <c r="BZ127" s="238"/>
      <c r="CA127" s="238"/>
      <c r="CB127" s="238"/>
      <c r="CC127" s="238"/>
      <c r="CD127" s="238"/>
      <c r="CE127" s="238"/>
      <c r="CF127" s="238"/>
      <c r="CG127" s="238"/>
      <c r="CH127" s="238"/>
      <c r="CI127" s="238"/>
      <c r="CJ127" s="238"/>
      <c r="CK127" s="238"/>
      <c r="CL127" s="238"/>
      <c r="CM127" s="238"/>
      <c r="CN127" s="238"/>
      <c r="CO127" s="238"/>
      <c r="CP127" s="238"/>
      <c r="CQ127" s="238"/>
      <c r="CR127" s="238"/>
      <c r="CS127" s="238"/>
      <c r="CT127" s="238"/>
      <c r="CU127" s="238"/>
      <c r="CV127" s="238"/>
      <c r="CW127" s="238"/>
      <c r="CX127" s="238"/>
      <c r="CY127" s="238"/>
      <c r="CZ127" s="238"/>
      <c r="DA127" s="238"/>
    </row>
    <row r="128" spans="2:112">
      <c r="B128" s="226"/>
      <c r="BP128" s="82"/>
      <c r="BQ128" s="238"/>
      <c r="BR128" s="238"/>
      <c r="BS128" s="238"/>
      <c r="BT128" s="238"/>
      <c r="BU128" s="238"/>
      <c r="BV128" s="238"/>
      <c r="BW128" s="238"/>
      <c r="BX128" s="238"/>
      <c r="BY128" s="238"/>
      <c r="BZ128" s="238"/>
      <c r="CA128" s="238"/>
      <c r="CB128" s="238"/>
      <c r="CC128" s="238"/>
      <c r="CD128" s="238"/>
      <c r="CE128" s="238"/>
      <c r="CF128" s="238"/>
      <c r="CG128" s="238"/>
      <c r="CH128" s="238"/>
      <c r="CI128" s="238"/>
      <c r="CJ128" s="238"/>
      <c r="CK128" s="238"/>
      <c r="CL128" s="238"/>
      <c r="CM128" s="238"/>
      <c r="CN128" s="238"/>
      <c r="CO128" s="238"/>
      <c r="CP128" s="238"/>
      <c r="CQ128" s="238"/>
      <c r="CR128" s="238"/>
      <c r="CS128" s="238"/>
      <c r="CT128" s="238"/>
      <c r="CU128" s="238"/>
      <c r="CV128" s="238"/>
      <c r="CW128" s="238"/>
      <c r="CX128" s="238"/>
      <c r="CY128" s="238"/>
      <c r="CZ128" s="238"/>
      <c r="DA128" s="238"/>
    </row>
    <row r="129" spans="2:105">
      <c r="B129" s="226"/>
      <c r="BP129" s="82"/>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38"/>
      <c r="CN129" s="238"/>
      <c r="CO129" s="238"/>
      <c r="CP129" s="238"/>
      <c r="CQ129" s="238"/>
      <c r="CR129" s="238"/>
      <c r="CS129" s="238"/>
      <c r="CT129" s="238"/>
      <c r="CU129" s="238"/>
      <c r="CV129" s="238"/>
      <c r="CW129" s="238"/>
      <c r="CX129" s="238"/>
      <c r="CY129" s="238"/>
      <c r="CZ129" s="238"/>
      <c r="DA129" s="238"/>
    </row>
    <row r="130" spans="2:105">
      <c r="B130" s="226"/>
      <c r="BP130" s="82"/>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row>
    <row r="131" spans="2:105">
      <c r="B131" s="226"/>
      <c r="BP131" s="82"/>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row>
    <row r="132" spans="2:105">
      <c r="B132" s="226"/>
      <c r="BP132" s="82"/>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38"/>
      <c r="CN132" s="238"/>
      <c r="CO132" s="238"/>
      <c r="CP132" s="238"/>
      <c r="CQ132" s="238"/>
      <c r="CR132" s="238"/>
      <c r="CS132" s="238"/>
      <c r="CT132" s="238"/>
      <c r="CU132" s="238"/>
      <c r="CV132" s="238"/>
      <c r="CW132" s="238"/>
      <c r="CX132" s="238"/>
      <c r="CY132" s="238"/>
      <c r="CZ132" s="238"/>
      <c r="DA132" s="238"/>
    </row>
    <row r="133" spans="2:105">
      <c r="B133" s="226"/>
      <c r="BP133" s="82"/>
      <c r="BQ133" s="238"/>
      <c r="BR133" s="238"/>
      <c r="BS133" s="238"/>
      <c r="BT133" s="238"/>
      <c r="BU133" s="238"/>
      <c r="BV133" s="238"/>
      <c r="BW133" s="238"/>
      <c r="BX133" s="238"/>
      <c r="BY133" s="238"/>
      <c r="BZ133" s="238"/>
      <c r="CA133" s="238"/>
      <c r="CB133" s="238"/>
      <c r="CC133" s="238"/>
      <c r="CD133" s="238"/>
      <c r="CE133" s="238"/>
      <c r="CF133" s="238"/>
      <c r="CG133" s="238"/>
      <c r="CH133" s="238"/>
      <c r="CI133" s="238"/>
      <c r="CJ133" s="238"/>
      <c r="CK133" s="238"/>
      <c r="CL133" s="238"/>
      <c r="CM133" s="238"/>
      <c r="CN133" s="238"/>
      <c r="CO133" s="238"/>
      <c r="CP133" s="238"/>
      <c r="CQ133" s="238"/>
      <c r="CR133" s="238"/>
      <c r="CS133" s="238"/>
      <c r="CT133" s="238"/>
      <c r="CU133" s="238"/>
      <c r="CV133" s="238"/>
      <c r="CW133" s="238"/>
      <c r="CX133" s="238"/>
      <c r="CY133" s="238"/>
      <c r="CZ133" s="238"/>
      <c r="DA133" s="238"/>
    </row>
    <row r="134" spans="2:105">
      <c r="B134" s="226"/>
      <c r="BP134" s="82"/>
      <c r="BQ134" s="238"/>
      <c r="BR134" s="238"/>
      <c r="BS134" s="238"/>
      <c r="BT134" s="238"/>
      <c r="BU134" s="238"/>
      <c r="BV134" s="238"/>
      <c r="BW134" s="238"/>
      <c r="BX134" s="238"/>
      <c r="BY134" s="238"/>
      <c r="BZ134" s="238"/>
      <c r="CA134" s="238"/>
      <c r="CB134" s="238"/>
      <c r="CC134" s="238"/>
      <c r="CD134" s="238"/>
      <c r="CE134" s="238"/>
      <c r="CF134" s="238"/>
      <c r="CG134" s="238"/>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row>
    <row r="135" spans="2:105">
      <c r="B135" s="226"/>
      <c r="BP135" s="82"/>
      <c r="BQ135" s="238"/>
      <c r="BR135" s="238"/>
      <c r="BS135" s="238"/>
      <c r="BT135" s="238"/>
      <c r="BU135" s="238"/>
      <c r="BV135" s="238"/>
      <c r="BW135" s="238"/>
      <c r="BX135" s="238"/>
      <c r="BY135" s="238"/>
      <c r="BZ135" s="238"/>
      <c r="CA135" s="238"/>
      <c r="CB135" s="238"/>
      <c r="CC135" s="238"/>
      <c r="CD135" s="238"/>
      <c r="CE135" s="238"/>
      <c r="CF135" s="238"/>
      <c r="CG135" s="238"/>
      <c r="CH135" s="238"/>
      <c r="CI135" s="238"/>
      <c r="CJ135" s="238"/>
      <c r="CK135" s="238"/>
      <c r="CL135" s="238"/>
      <c r="CM135" s="238"/>
      <c r="CN135" s="238"/>
      <c r="CO135" s="238"/>
      <c r="CP135" s="238"/>
      <c r="CQ135" s="238"/>
      <c r="CR135" s="238"/>
      <c r="CS135" s="238"/>
      <c r="CT135" s="238"/>
      <c r="CU135" s="238"/>
      <c r="CV135" s="238"/>
      <c r="CW135" s="238"/>
      <c r="CX135" s="238"/>
      <c r="CY135" s="238"/>
      <c r="CZ135" s="238"/>
      <c r="DA135" s="238"/>
    </row>
    <row r="136" spans="2:105">
      <c r="B136" s="226"/>
      <c r="BP136" s="82"/>
      <c r="BQ136" s="238"/>
      <c r="BR136" s="238"/>
      <c r="BS136" s="238"/>
      <c r="BT136" s="238"/>
      <c r="BU136" s="238"/>
      <c r="BV136" s="238"/>
      <c r="BW136" s="238"/>
      <c r="BX136" s="238"/>
      <c r="BY136" s="238"/>
      <c r="BZ136" s="238"/>
      <c r="CA136" s="238"/>
      <c r="CB136" s="238"/>
      <c r="CC136" s="238"/>
      <c r="CD136" s="238"/>
      <c r="CE136" s="238"/>
      <c r="CF136" s="238"/>
      <c r="CG136" s="238"/>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row>
    <row r="137" spans="2:105">
      <c r="B137" s="226"/>
      <c r="BP137" s="82"/>
      <c r="BQ137" s="238"/>
      <c r="BR137" s="238"/>
      <c r="BS137" s="238"/>
      <c r="BT137" s="238"/>
      <c r="BU137" s="238"/>
      <c r="BV137" s="238"/>
      <c r="BW137" s="238"/>
      <c r="BX137" s="238"/>
      <c r="BY137" s="238"/>
      <c r="BZ137" s="238"/>
      <c r="CA137" s="238"/>
      <c r="CB137" s="238"/>
      <c r="CC137" s="238"/>
      <c r="CD137" s="238"/>
      <c r="CE137" s="238"/>
      <c r="CF137" s="238"/>
      <c r="CG137" s="238"/>
      <c r="CH137" s="238"/>
      <c r="CI137" s="238"/>
      <c r="CJ137" s="238"/>
      <c r="CK137" s="238"/>
      <c r="CL137" s="238"/>
      <c r="CM137" s="238"/>
      <c r="CN137" s="238"/>
      <c r="CO137" s="238"/>
      <c r="CP137" s="238"/>
      <c r="CQ137" s="238"/>
      <c r="CR137" s="238"/>
      <c r="CS137" s="238"/>
      <c r="CT137" s="238"/>
      <c r="CU137" s="238"/>
      <c r="CV137" s="238"/>
      <c r="CW137" s="238"/>
      <c r="CX137" s="238"/>
      <c r="CY137" s="238"/>
      <c r="CZ137" s="238"/>
      <c r="DA137" s="238"/>
    </row>
    <row r="138" spans="2:105">
      <c r="B138" s="226"/>
      <c r="BP138" s="82"/>
      <c r="BQ138" s="238"/>
      <c r="BR138" s="238"/>
      <c r="BS138" s="238"/>
      <c r="BT138" s="238"/>
      <c r="BU138" s="238"/>
      <c r="BV138" s="238"/>
      <c r="BW138" s="238"/>
      <c r="BX138" s="238"/>
      <c r="BY138" s="238"/>
      <c r="BZ138" s="238"/>
      <c r="CA138" s="238"/>
      <c r="CB138" s="238"/>
      <c r="CC138" s="238"/>
      <c r="CD138" s="238"/>
      <c r="CE138" s="238"/>
      <c r="CF138" s="238"/>
      <c r="CG138" s="238"/>
      <c r="CH138" s="238"/>
      <c r="CI138" s="238"/>
      <c r="CJ138" s="238"/>
      <c r="CK138" s="238"/>
      <c r="CL138" s="238"/>
      <c r="CM138" s="238"/>
      <c r="CN138" s="238"/>
      <c r="CO138" s="238"/>
      <c r="CP138" s="238"/>
      <c r="CQ138" s="238"/>
      <c r="CR138" s="238"/>
      <c r="CS138" s="238"/>
      <c r="CT138" s="238"/>
      <c r="CU138" s="238"/>
      <c r="CV138" s="238"/>
      <c r="CW138" s="238"/>
      <c r="CX138" s="238"/>
      <c r="CY138" s="238"/>
      <c r="CZ138" s="238"/>
      <c r="DA138" s="238"/>
    </row>
    <row r="139" spans="2:105">
      <c r="B139" s="226"/>
      <c r="BP139" s="82"/>
      <c r="BQ139" s="238"/>
      <c r="BR139" s="238"/>
      <c r="BS139" s="238"/>
      <c r="BT139" s="238"/>
      <c r="BU139" s="238"/>
      <c r="BV139" s="238"/>
      <c r="BW139" s="238"/>
      <c r="BX139" s="238"/>
      <c r="BY139" s="238"/>
      <c r="BZ139" s="238"/>
      <c r="CA139" s="238"/>
      <c r="CB139" s="238"/>
      <c r="CC139" s="238"/>
      <c r="CD139" s="238"/>
      <c r="CE139" s="238"/>
      <c r="CF139" s="238"/>
      <c r="CG139" s="238"/>
      <c r="CH139" s="238"/>
      <c r="CI139" s="238"/>
      <c r="CJ139" s="238"/>
      <c r="CK139" s="238"/>
      <c r="CL139" s="238"/>
      <c r="CM139" s="238"/>
      <c r="CN139" s="238"/>
      <c r="CO139" s="238"/>
      <c r="CP139" s="238"/>
      <c r="CQ139" s="238"/>
      <c r="CR139" s="238"/>
      <c r="CS139" s="238"/>
      <c r="CT139" s="238"/>
      <c r="CU139" s="238"/>
      <c r="CV139" s="238"/>
      <c r="CW139" s="238"/>
      <c r="CX139" s="238"/>
      <c r="CY139" s="238"/>
      <c r="CZ139" s="238"/>
      <c r="DA139" s="238"/>
    </row>
    <row r="140" spans="2:105">
      <c r="B140" s="226"/>
      <c r="BP140" s="82"/>
      <c r="BQ140" s="238"/>
      <c r="BR140" s="238"/>
      <c r="BS140" s="238"/>
      <c r="BT140" s="238"/>
      <c r="BU140" s="238"/>
      <c r="BV140" s="238"/>
      <c r="BW140" s="238"/>
      <c r="BX140" s="238"/>
      <c r="BY140" s="238"/>
      <c r="BZ140" s="238"/>
      <c r="CA140" s="238"/>
      <c r="CB140" s="238"/>
      <c r="CC140" s="238"/>
      <c r="CD140" s="238"/>
      <c r="CE140" s="238"/>
      <c r="CF140" s="238"/>
      <c r="CG140" s="238"/>
      <c r="CH140" s="238"/>
      <c r="CI140" s="238"/>
      <c r="CJ140" s="238"/>
      <c r="CK140" s="238"/>
      <c r="CL140" s="238"/>
      <c r="CM140" s="238"/>
      <c r="CN140" s="238"/>
      <c r="CO140" s="238"/>
      <c r="CP140" s="238"/>
      <c r="CQ140" s="238"/>
      <c r="CR140" s="238"/>
      <c r="CS140" s="238"/>
      <c r="CT140" s="238"/>
      <c r="CU140" s="238"/>
      <c r="CV140" s="238"/>
      <c r="CW140" s="238"/>
      <c r="CX140" s="238"/>
      <c r="CY140" s="238"/>
      <c r="CZ140" s="238"/>
      <c r="DA140" s="238"/>
    </row>
    <row r="141" spans="2:105">
      <c r="B141" s="226"/>
      <c r="BP141" s="82"/>
      <c r="BQ141" s="238"/>
      <c r="BR141" s="238"/>
      <c r="BS141" s="238"/>
      <c r="BT141" s="238"/>
      <c r="BU141" s="238"/>
      <c r="BV141" s="238"/>
      <c r="BW141" s="238"/>
      <c r="BX141" s="238"/>
      <c r="BY141" s="238"/>
      <c r="BZ141" s="238"/>
      <c r="CA141" s="238"/>
      <c r="CB141" s="238"/>
      <c r="CC141" s="238"/>
      <c r="CD141" s="238"/>
      <c r="CE141" s="238"/>
      <c r="CF141" s="238"/>
      <c r="CG141" s="238"/>
      <c r="CH141" s="238"/>
      <c r="CI141" s="238"/>
      <c r="CJ141" s="238"/>
      <c r="CK141" s="238"/>
      <c r="CL141" s="238"/>
      <c r="CM141" s="238"/>
      <c r="CN141" s="238"/>
      <c r="CO141" s="238"/>
      <c r="CP141" s="238"/>
      <c r="CQ141" s="238"/>
      <c r="CR141" s="238"/>
      <c r="CS141" s="238"/>
      <c r="CT141" s="238"/>
      <c r="CU141" s="238"/>
      <c r="CV141" s="238"/>
      <c r="CW141" s="238"/>
      <c r="CX141" s="238"/>
      <c r="CY141" s="238"/>
      <c r="CZ141" s="238"/>
      <c r="DA141" s="238"/>
    </row>
    <row r="142" spans="2:105">
      <c r="B142" s="226"/>
      <c r="BP142" s="82"/>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row>
    <row r="143" spans="2:105">
      <c r="B143" s="226"/>
      <c r="BP143" s="82"/>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row>
    <row r="144" spans="2:105">
      <c r="B144" s="226"/>
      <c r="BP144" s="82"/>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row>
    <row r="145" spans="2:105">
      <c r="B145" s="226"/>
      <c r="BP145" s="82"/>
      <c r="BQ145" s="238"/>
      <c r="BR145" s="238"/>
      <c r="BS145" s="238"/>
      <c r="BT145" s="238"/>
      <c r="BU145" s="238"/>
      <c r="BV145" s="238"/>
      <c r="BW145" s="238"/>
      <c r="BX145" s="238"/>
      <c r="BY145" s="238"/>
      <c r="BZ145" s="238"/>
      <c r="CA145" s="238"/>
      <c r="CB145" s="238"/>
      <c r="CC145" s="238"/>
      <c r="CD145" s="238"/>
      <c r="CE145" s="238"/>
      <c r="CF145" s="238"/>
      <c r="CG145" s="238"/>
      <c r="CH145" s="238"/>
      <c r="CI145" s="238"/>
      <c r="CJ145" s="238"/>
      <c r="CK145" s="238"/>
      <c r="CL145" s="238"/>
      <c r="CM145" s="238"/>
      <c r="CN145" s="238"/>
      <c r="CO145" s="238"/>
      <c r="CP145" s="238"/>
      <c r="CQ145" s="238"/>
      <c r="CR145" s="238"/>
      <c r="CS145" s="238"/>
      <c r="CT145" s="238"/>
      <c r="CU145" s="238"/>
      <c r="CV145" s="238"/>
      <c r="CW145" s="238"/>
      <c r="CX145" s="238"/>
      <c r="CY145" s="238"/>
      <c r="CZ145" s="238"/>
      <c r="DA145" s="238"/>
    </row>
    <row r="146" spans="2:105">
      <c r="B146" s="226"/>
      <c r="BP146" s="82"/>
      <c r="BQ146" s="238"/>
      <c r="BR146" s="238"/>
      <c r="BS146" s="238"/>
      <c r="BT146" s="238"/>
      <c r="BU146" s="238"/>
      <c r="BV146" s="238"/>
      <c r="BW146" s="238"/>
      <c r="BX146" s="238"/>
      <c r="BY146" s="238"/>
      <c r="BZ146" s="238"/>
      <c r="CA146" s="238"/>
      <c r="CB146" s="238"/>
      <c r="CC146" s="238"/>
      <c r="CD146" s="238"/>
      <c r="CE146" s="238"/>
      <c r="CF146" s="238"/>
      <c r="CG146" s="238"/>
      <c r="CH146" s="238"/>
      <c r="CI146" s="238"/>
      <c r="CJ146" s="238"/>
      <c r="CK146" s="238"/>
      <c r="CL146" s="238"/>
      <c r="CM146" s="238"/>
      <c r="CN146" s="238"/>
      <c r="CO146" s="238"/>
      <c r="CP146" s="238"/>
      <c r="CQ146" s="238"/>
      <c r="CR146" s="238"/>
      <c r="CS146" s="238"/>
      <c r="CT146" s="238"/>
      <c r="CU146" s="238"/>
      <c r="CV146" s="238"/>
      <c r="CW146" s="238"/>
      <c r="CX146" s="238"/>
      <c r="CY146" s="238"/>
      <c r="CZ146" s="238"/>
      <c r="DA146" s="238"/>
    </row>
    <row r="147" spans="2:105">
      <c r="B147" s="226"/>
      <c r="BP147" s="82"/>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38"/>
      <c r="CY147" s="238"/>
      <c r="CZ147" s="238"/>
      <c r="DA147" s="238"/>
    </row>
    <row r="148" spans="2:105">
      <c r="B148" s="226"/>
      <c r="BP148" s="82"/>
      <c r="BQ148" s="238"/>
      <c r="BR148" s="238"/>
      <c r="BS148" s="238"/>
      <c r="BT148" s="238"/>
      <c r="BU148" s="238"/>
      <c r="BV148" s="238"/>
      <c r="BW148" s="238"/>
      <c r="BX148" s="238"/>
      <c r="BY148" s="238"/>
      <c r="BZ148" s="238"/>
      <c r="CA148" s="238"/>
      <c r="CB148" s="238"/>
      <c r="CC148" s="238"/>
      <c r="CD148" s="238"/>
      <c r="CE148" s="238"/>
      <c r="CF148" s="238"/>
      <c r="CG148" s="238"/>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row>
    <row r="149" spans="2:105">
      <c r="B149" s="226"/>
      <c r="BP149" s="82"/>
      <c r="BQ149" s="238"/>
      <c r="BR149" s="238"/>
      <c r="BS149" s="238"/>
      <c r="BT149" s="238"/>
      <c r="BU149" s="238"/>
      <c r="BV149" s="238"/>
      <c r="BW149" s="238"/>
      <c r="BX149" s="238"/>
      <c r="BY149" s="238"/>
      <c r="BZ149" s="238"/>
      <c r="CA149" s="238"/>
      <c r="CB149" s="238"/>
      <c r="CC149" s="238"/>
      <c r="CD149" s="238"/>
      <c r="CE149" s="238"/>
      <c r="CF149" s="238"/>
      <c r="CG149" s="238"/>
      <c r="CH149" s="238"/>
      <c r="CI149" s="238"/>
      <c r="CJ149" s="238"/>
      <c r="CK149" s="238"/>
      <c r="CL149" s="238"/>
      <c r="CM149" s="238"/>
      <c r="CN149" s="238"/>
      <c r="CO149" s="238"/>
      <c r="CP149" s="238"/>
      <c r="CQ149" s="238"/>
      <c r="CR149" s="238"/>
      <c r="CS149" s="238"/>
      <c r="CT149" s="238"/>
      <c r="CU149" s="238"/>
      <c r="CV149" s="238"/>
      <c r="CW149" s="238"/>
      <c r="CX149" s="238"/>
      <c r="CY149" s="238"/>
      <c r="CZ149" s="238"/>
      <c r="DA149" s="238"/>
    </row>
    <row r="150" spans="2:105">
      <c r="B150" s="226"/>
      <c r="BP150" s="82"/>
      <c r="BQ150" s="238"/>
      <c r="BR150" s="238"/>
      <c r="BS150" s="238"/>
      <c r="BT150" s="238"/>
      <c r="BU150" s="238"/>
      <c r="BV150" s="238"/>
      <c r="BW150" s="238"/>
      <c r="BX150" s="238"/>
      <c r="BY150" s="238"/>
      <c r="BZ150" s="238"/>
      <c r="CA150" s="238"/>
      <c r="CB150" s="238"/>
      <c r="CC150" s="238"/>
      <c r="CD150" s="238"/>
      <c r="CE150" s="238"/>
      <c r="CF150" s="238"/>
      <c r="CG150" s="238"/>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row>
    <row r="151" spans="2:105">
      <c r="B151" s="226"/>
      <c r="BP151" s="82"/>
      <c r="BQ151" s="238"/>
      <c r="BR151" s="238"/>
      <c r="BS151" s="238"/>
      <c r="BT151" s="238"/>
      <c r="BU151" s="238"/>
      <c r="BV151" s="238"/>
      <c r="BW151" s="238"/>
      <c r="BX151" s="238"/>
      <c r="BY151" s="238"/>
      <c r="BZ151" s="238"/>
      <c r="CA151" s="238"/>
      <c r="CB151" s="238"/>
      <c r="CC151" s="238"/>
      <c r="CD151" s="238"/>
      <c r="CE151" s="238"/>
      <c r="CF151" s="238"/>
      <c r="CG151" s="238"/>
      <c r="CH151" s="238"/>
      <c r="CI151" s="238"/>
      <c r="CJ151" s="238"/>
      <c r="CK151" s="238"/>
      <c r="CL151" s="238"/>
      <c r="CM151" s="238"/>
      <c r="CN151" s="238"/>
      <c r="CO151" s="238"/>
      <c r="CP151" s="238"/>
      <c r="CQ151" s="238"/>
      <c r="CR151" s="238"/>
      <c r="CS151" s="238"/>
      <c r="CT151" s="238"/>
      <c r="CU151" s="238"/>
      <c r="CV151" s="238"/>
      <c r="CW151" s="238"/>
      <c r="CX151" s="238"/>
      <c r="CY151" s="238"/>
      <c r="CZ151" s="238"/>
      <c r="DA151" s="238"/>
    </row>
    <row r="152" spans="2:105">
      <c r="B152" s="226"/>
      <c r="BP152" s="82"/>
      <c r="BQ152" s="238"/>
      <c r="BR152" s="238"/>
      <c r="BS152" s="238"/>
      <c r="BT152" s="238"/>
      <c r="BU152" s="238"/>
      <c r="BV152" s="238"/>
      <c r="BW152" s="238"/>
      <c r="BX152" s="238"/>
      <c r="BY152" s="238"/>
      <c r="BZ152" s="238"/>
      <c r="CA152" s="238"/>
      <c r="CB152" s="238"/>
      <c r="CC152" s="238"/>
      <c r="CD152" s="238"/>
      <c r="CE152" s="238"/>
      <c r="CF152" s="238"/>
      <c r="CG152" s="238"/>
      <c r="CH152" s="238"/>
      <c r="CI152" s="238"/>
      <c r="CJ152" s="238"/>
      <c r="CK152" s="238"/>
      <c r="CL152" s="238"/>
      <c r="CM152" s="238"/>
      <c r="CN152" s="238"/>
      <c r="CO152" s="238"/>
      <c r="CP152" s="238"/>
      <c r="CQ152" s="238"/>
      <c r="CR152" s="238"/>
      <c r="CS152" s="238"/>
      <c r="CT152" s="238"/>
      <c r="CU152" s="238"/>
      <c r="CV152" s="238"/>
      <c r="CW152" s="238"/>
      <c r="CX152" s="238"/>
      <c r="CY152" s="238"/>
      <c r="CZ152" s="238"/>
      <c r="DA152" s="238"/>
    </row>
    <row r="153" spans="2:105">
      <c r="B153" s="226"/>
      <c r="BP153" s="82"/>
      <c r="BQ153" s="238"/>
      <c r="BR153" s="238"/>
      <c r="BS153" s="238"/>
      <c r="BT153" s="238"/>
      <c r="BU153" s="238"/>
      <c r="BV153" s="238"/>
      <c r="BW153" s="238"/>
      <c r="BX153" s="238"/>
      <c r="BY153" s="238"/>
      <c r="BZ153" s="238"/>
      <c r="CA153" s="238"/>
      <c r="CB153" s="238"/>
      <c r="CC153" s="238"/>
      <c r="CD153" s="238"/>
      <c r="CE153" s="238"/>
      <c r="CF153" s="238"/>
      <c r="CG153" s="238"/>
      <c r="CH153" s="238"/>
      <c r="CI153" s="238"/>
      <c r="CJ153" s="238"/>
      <c r="CK153" s="238"/>
      <c r="CL153" s="238"/>
      <c r="CM153" s="238"/>
      <c r="CN153" s="238"/>
      <c r="CO153" s="238"/>
      <c r="CP153" s="238"/>
      <c r="CQ153" s="238"/>
      <c r="CR153" s="238"/>
      <c r="CS153" s="238"/>
      <c r="CT153" s="238"/>
      <c r="CU153" s="238"/>
      <c r="CV153" s="238"/>
      <c r="CW153" s="238"/>
      <c r="CX153" s="238"/>
      <c r="CY153" s="238"/>
      <c r="CZ153" s="238"/>
      <c r="DA153" s="238"/>
    </row>
    <row r="154" spans="2:105">
      <c r="B154" s="226"/>
      <c r="BP154" s="82"/>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38"/>
      <c r="CN154" s="238"/>
      <c r="CO154" s="238"/>
      <c r="CP154" s="238"/>
      <c r="CQ154" s="238"/>
      <c r="CR154" s="238"/>
      <c r="CS154" s="238"/>
      <c r="CT154" s="238"/>
      <c r="CU154" s="238"/>
      <c r="CV154" s="238"/>
      <c r="CW154" s="238"/>
      <c r="CX154" s="238"/>
      <c r="CY154" s="238"/>
      <c r="CZ154" s="238"/>
      <c r="DA154" s="238"/>
    </row>
    <row r="155" spans="2:105">
      <c r="B155" s="226"/>
      <c r="BP155" s="82"/>
      <c r="BQ155" s="238"/>
      <c r="BR155" s="238"/>
      <c r="BS155" s="238"/>
      <c r="BT155" s="238"/>
      <c r="BU155" s="238"/>
      <c r="BV155" s="238"/>
      <c r="BW155" s="238"/>
      <c r="BX155" s="238"/>
      <c r="BY155" s="238"/>
      <c r="BZ155" s="238"/>
      <c r="CA155" s="238"/>
      <c r="CB155" s="238"/>
      <c r="CC155" s="238"/>
      <c r="CD155" s="238"/>
      <c r="CE155" s="238"/>
      <c r="CF155" s="238"/>
      <c r="CG155" s="238"/>
      <c r="CH155" s="238"/>
      <c r="CI155" s="238"/>
      <c r="CJ155" s="238"/>
      <c r="CK155" s="238"/>
      <c r="CL155" s="238"/>
      <c r="CM155" s="238"/>
      <c r="CN155" s="238"/>
      <c r="CO155" s="238"/>
      <c r="CP155" s="238"/>
      <c r="CQ155" s="238"/>
      <c r="CR155" s="238"/>
      <c r="CS155" s="238"/>
      <c r="CT155" s="238"/>
      <c r="CU155" s="238"/>
      <c r="CV155" s="238"/>
      <c r="CW155" s="238"/>
      <c r="CX155" s="238"/>
      <c r="CY155" s="238"/>
      <c r="CZ155" s="238"/>
      <c r="DA155" s="238"/>
    </row>
    <row r="156" spans="2:105">
      <c r="B156" s="226"/>
      <c r="BP156" s="82"/>
      <c r="BQ156" s="238"/>
      <c r="BR156" s="238"/>
      <c r="BS156" s="238"/>
      <c r="BT156" s="238"/>
      <c r="BU156" s="238"/>
      <c r="BV156" s="238"/>
      <c r="BW156" s="238"/>
      <c r="BX156" s="238"/>
      <c r="BY156" s="238"/>
      <c r="BZ156" s="238"/>
      <c r="CA156" s="238"/>
      <c r="CB156" s="238"/>
      <c r="CC156" s="238"/>
      <c r="CD156" s="238"/>
      <c r="CE156" s="238"/>
      <c r="CF156" s="238"/>
      <c r="CG156" s="238"/>
      <c r="CH156" s="238"/>
      <c r="CI156" s="238"/>
      <c r="CJ156" s="238"/>
      <c r="CK156" s="238"/>
      <c r="CL156" s="238"/>
      <c r="CM156" s="238"/>
      <c r="CN156" s="238"/>
      <c r="CO156" s="238"/>
      <c r="CP156" s="238"/>
      <c r="CQ156" s="238"/>
      <c r="CR156" s="238"/>
      <c r="CS156" s="238"/>
      <c r="CT156" s="238"/>
      <c r="CU156" s="238"/>
      <c r="CV156" s="238"/>
      <c r="CW156" s="238"/>
      <c r="CX156" s="238"/>
      <c r="CY156" s="238"/>
      <c r="CZ156" s="238"/>
      <c r="DA156" s="238"/>
    </row>
    <row r="157" spans="2:105">
      <c r="B157" s="226"/>
      <c r="BP157" s="82"/>
      <c r="BQ157" s="238"/>
      <c r="BR157" s="238"/>
      <c r="BS157" s="238"/>
      <c r="BT157" s="238"/>
      <c r="BU157" s="238"/>
      <c r="BV157" s="238"/>
      <c r="BW157" s="238"/>
      <c r="BX157" s="238"/>
      <c r="BY157" s="238"/>
      <c r="BZ157" s="238"/>
      <c r="CA157" s="238"/>
      <c r="CB157" s="238"/>
      <c r="CC157" s="238"/>
      <c r="CD157" s="238"/>
      <c r="CE157" s="238"/>
      <c r="CF157" s="238"/>
      <c r="CG157" s="238"/>
      <c r="CH157" s="238"/>
      <c r="CI157" s="238"/>
      <c r="CJ157" s="238"/>
      <c r="CK157" s="238"/>
      <c r="CL157" s="238"/>
      <c r="CM157" s="238"/>
      <c r="CN157" s="238"/>
      <c r="CO157" s="238"/>
      <c r="CP157" s="238"/>
      <c r="CQ157" s="238"/>
      <c r="CR157" s="238"/>
      <c r="CS157" s="238"/>
      <c r="CT157" s="238"/>
      <c r="CU157" s="238"/>
      <c r="CV157" s="238"/>
      <c r="CW157" s="238"/>
      <c r="CX157" s="238"/>
      <c r="CY157" s="238"/>
      <c r="CZ157" s="238"/>
      <c r="DA157" s="238"/>
    </row>
    <row r="158" spans="2:105">
      <c r="B158" s="226"/>
      <c r="BP158" s="82"/>
      <c r="BQ158" s="238"/>
      <c r="BR158" s="238"/>
      <c r="BS158" s="238"/>
      <c r="BT158" s="238"/>
      <c r="BU158" s="238"/>
      <c r="BV158" s="238"/>
      <c r="BW158" s="238"/>
      <c r="BX158" s="238"/>
      <c r="BY158" s="238"/>
      <c r="BZ158" s="238"/>
      <c r="CA158" s="238"/>
      <c r="CB158" s="238"/>
      <c r="CC158" s="238"/>
      <c r="CD158" s="238"/>
      <c r="CE158" s="238"/>
      <c r="CF158" s="238"/>
      <c r="CG158" s="238"/>
      <c r="CH158" s="238"/>
      <c r="CI158" s="238"/>
      <c r="CJ158" s="238"/>
      <c r="CK158" s="238"/>
      <c r="CL158" s="238"/>
      <c r="CM158" s="238"/>
      <c r="CN158" s="238"/>
      <c r="CO158" s="238"/>
      <c r="CP158" s="238"/>
      <c r="CQ158" s="238"/>
      <c r="CR158" s="238"/>
      <c r="CS158" s="238"/>
      <c r="CT158" s="238"/>
      <c r="CU158" s="238"/>
      <c r="CV158" s="238"/>
      <c r="CW158" s="238"/>
      <c r="CX158" s="238"/>
      <c r="CY158" s="238"/>
      <c r="CZ158" s="238"/>
      <c r="DA158" s="238"/>
    </row>
    <row r="159" spans="2:105">
      <c r="B159" s="226"/>
      <c r="BP159" s="82"/>
      <c r="BQ159" s="238"/>
      <c r="BR159" s="238"/>
      <c r="BS159" s="238"/>
      <c r="BT159" s="238"/>
      <c r="BU159" s="238"/>
      <c r="BV159" s="238"/>
      <c r="BW159" s="238"/>
      <c r="BX159" s="238"/>
      <c r="BY159" s="238"/>
      <c r="BZ159" s="238"/>
      <c r="CA159" s="238"/>
      <c r="CB159" s="238"/>
      <c r="CC159" s="238"/>
      <c r="CD159" s="238"/>
      <c r="CE159" s="238"/>
      <c r="CF159" s="238"/>
      <c r="CG159" s="238"/>
      <c r="CH159" s="238"/>
      <c r="CI159" s="238"/>
      <c r="CJ159" s="238"/>
      <c r="CK159" s="238"/>
      <c r="CL159" s="238"/>
      <c r="CM159" s="238"/>
      <c r="CN159" s="238"/>
      <c r="CO159" s="238"/>
      <c r="CP159" s="238"/>
      <c r="CQ159" s="238"/>
      <c r="CR159" s="238"/>
      <c r="CS159" s="238"/>
      <c r="CT159" s="238"/>
      <c r="CU159" s="238"/>
      <c r="CV159" s="238"/>
      <c r="CW159" s="238"/>
      <c r="CX159" s="238"/>
      <c r="CY159" s="238"/>
      <c r="CZ159" s="238"/>
      <c r="DA159" s="238"/>
    </row>
    <row r="160" spans="2:105">
      <c r="B160" s="226"/>
      <c r="BP160" s="82"/>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row>
    <row r="161" spans="2:105">
      <c r="B161" s="226"/>
      <c r="BP161" s="82"/>
      <c r="BQ161" s="238"/>
      <c r="BR161" s="238"/>
      <c r="BS161" s="238"/>
      <c r="BT161" s="238"/>
      <c r="BU161" s="238"/>
      <c r="BV161" s="238"/>
      <c r="BW161" s="238"/>
      <c r="BX161" s="238"/>
      <c r="BY161" s="238"/>
      <c r="BZ161" s="238"/>
      <c r="CA161" s="238"/>
      <c r="CB161" s="238"/>
      <c r="CC161" s="238"/>
      <c r="CD161" s="238"/>
      <c r="CE161" s="238"/>
      <c r="CF161" s="238"/>
      <c r="CG161" s="238"/>
      <c r="CH161" s="238"/>
      <c r="CI161" s="238"/>
      <c r="CJ161" s="238"/>
      <c r="CK161" s="238"/>
      <c r="CL161" s="238"/>
      <c r="CM161" s="238"/>
      <c r="CN161" s="238"/>
      <c r="CO161" s="238"/>
      <c r="CP161" s="238"/>
      <c r="CQ161" s="238"/>
      <c r="CR161" s="238"/>
      <c r="CS161" s="238"/>
      <c r="CT161" s="238"/>
      <c r="CU161" s="238"/>
      <c r="CV161" s="238"/>
      <c r="CW161" s="238"/>
      <c r="CX161" s="238"/>
      <c r="CY161" s="238"/>
      <c r="CZ161" s="238"/>
      <c r="DA161" s="238"/>
    </row>
    <row r="162" spans="2:105">
      <c r="B162" s="226"/>
      <c r="BP162" s="82"/>
      <c r="BQ162" s="238"/>
      <c r="BR162" s="238"/>
      <c r="BS162" s="238"/>
      <c r="BT162" s="238"/>
      <c r="BU162" s="238"/>
      <c r="BV162" s="238"/>
      <c r="BW162" s="238"/>
      <c r="BX162" s="238"/>
      <c r="BY162" s="238"/>
      <c r="BZ162" s="238"/>
      <c r="CA162" s="238"/>
      <c r="CB162" s="238"/>
      <c r="CC162" s="238"/>
      <c r="CD162" s="238"/>
      <c r="CE162" s="238"/>
      <c r="CF162" s="238"/>
      <c r="CG162" s="238"/>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row>
    <row r="163" spans="2:105">
      <c r="B163" s="226"/>
      <c r="BP163" s="82"/>
      <c r="BQ163" s="238"/>
      <c r="BR163" s="238"/>
      <c r="BS163" s="238"/>
      <c r="BT163" s="238"/>
      <c r="BU163" s="238"/>
      <c r="BV163" s="238"/>
      <c r="BW163" s="238"/>
      <c r="BX163" s="238"/>
      <c r="BY163" s="238"/>
      <c r="BZ163" s="238"/>
      <c r="CA163" s="238"/>
      <c r="CB163" s="238"/>
      <c r="CC163" s="238"/>
      <c r="CD163" s="238"/>
      <c r="CE163" s="238"/>
      <c r="CF163" s="238"/>
      <c r="CG163" s="238"/>
      <c r="CH163" s="238"/>
      <c r="CI163" s="238"/>
      <c r="CJ163" s="238"/>
      <c r="CK163" s="238"/>
      <c r="CL163" s="238"/>
      <c r="CM163" s="238"/>
      <c r="CN163" s="238"/>
      <c r="CO163" s="238"/>
      <c r="CP163" s="238"/>
      <c r="CQ163" s="238"/>
      <c r="CR163" s="238"/>
      <c r="CS163" s="238"/>
      <c r="CT163" s="238"/>
      <c r="CU163" s="238"/>
      <c r="CV163" s="238"/>
      <c r="CW163" s="238"/>
      <c r="CX163" s="238"/>
      <c r="CY163" s="238"/>
      <c r="CZ163" s="238"/>
      <c r="DA163" s="238"/>
    </row>
    <row r="164" spans="2:105">
      <c r="B164" s="226"/>
      <c r="BP164" s="82"/>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row>
    <row r="165" spans="2:105">
      <c r="B165" s="226"/>
      <c r="BP165" s="82"/>
      <c r="BQ165" s="238"/>
      <c r="BR165" s="238"/>
      <c r="BS165" s="238"/>
      <c r="BT165" s="238"/>
      <c r="BU165" s="238"/>
      <c r="BV165" s="238"/>
      <c r="BW165" s="238"/>
      <c r="BX165" s="238"/>
      <c r="BY165" s="238"/>
      <c r="BZ165" s="238"/>
      <c r="CA165" s="238"/>
      <c r="CB165" s="238"/>
      <c r="CC165" s="238"/>
      <c r="CD165" s="238"/>
      <c r="CE165" s="238"/>
      <c r="CF165" s="238"/>
      <c r="CG165" s="238"/>
      <c r="CH165" s="238"/>
      <c r="CI165" s="238"/>
      <c r="CJ165" s="238"/>
      <c r="CK165" s="238"/>
      <c r="CL165" s="238"/>
      <c r="CM165" s="238"/>
      <c r="CN165" s="238"/>
      <c r="CO165" s="238"/>
      <c r="CP165" s="238"/>
      <c r="CQ165" s="238"/>
      <c r="CR165" s="238"/>
      <c r="CS165" s="238"/>
      <c r="CT165" s="238"/>
      <c r="CU165" s="238"/>
      <c r="CV165" s="238"/>
      <c r="CW165" s="238"/>
      <c r="CX165" s="238"/>
      <c r="CY165" s="238"/>
      <c r="CZ165" s="238"/>
      <c r="DA165" s="238"/>
    </row>
    <row r="166" spans="2:105">
      <c r="B166" s="226"/>
      <c r="BP166" s="82"/>
      <c r="BQ166" s="238"/>
      <c r="BR166" s="238"/>
      <c r="BS166" s="238"/>
      <c r="BT166" s="238"/>
      <c r="BU166" s="238"/>
      <c r="BV166" s="238"/>
      <c r="BW166" s="238"/>
      <c r="BX166" s="238"/>
      <c r="BY166" s="238"/>
      <c r="BZ166" s="238"/>
      <c r="CA166" s="238"/>
      <c r="CB166" s="238"/>
      <c r="CC166" s="238"/>
      <c r="CD166" s="238"/>
      <c r="CE166" s="238"/>
      <c r="CF166" s="238"/>
      <c r="CG166" s="238"/>
      <c r="CH166" s="238"/>
      <c r="CI166" s="238"/>
      <c r="CJ166" s="238"/>
      <c r="CK166" s="238"/>
      <c r="CL166" s="238"/>
      <c r="CM166" s="238"/>
      <c r="CN166" s="238"/>
      <c r="CO166" s="238"/>
      <c r="CP166" s="238"/>
      <c r="CQ166" s="238"/>
      <c r="CR166" s="238"/>
      <c r="CS166" s="238"/>
      <c r="CT166" s="238"/>
      <c r="CU166" s="238"/>
      <c r="CV166" s="238"/>
      <c r="CW166" s="238"/>
      <c r="CX166" s="238"/>
      <c r="CY166" s="238"/>
      <c r="CZ166" s="238"/>
      <c r="DA166" s="238"/>
    </row>
    <row r="167" spans="2:105">
      <c r="B167" s="226"/>
      <c r="BP167" s="82"/>
      <c r="BQ167" s="238"/>
      <c r="BR167" s="238"/>
      <c r="BS167" s="238"/>
      <c r="BT167" s="238"/>
      <c r="BU167" s="238"/>
      <c r="BV167" s="238"/>
      <c r="BW167" s="238"/>
      <c r="BX167" s="238"/>
      <c r="BY167" s="238"/>
      <c r="BZ167" s="238"/>
      <c r="CA167" s="238"/>
      <c r="CB167" s="238"/>
      <c r="CC167" s="238"/>
      <c r="CD167" s="238"/>
      <c r="CE167" s="238"/>
      <c r="CF167" s="238"/>
      <c r="CG167" s="238"/>
      <c r="CH167" s="238"/>
      <c r="CI167" s="238"/>
      <c r="CJ167" s="238"/>
      <c r="CK167" s="238"/>
      <c r="CL167" s="238"/>
      <c r="CM167" s="238"/>
      <c r="CN167" s="238"/>
      <c r="CO167" s="238"/>
      <c r="CP167" s="238"/>
      <c r="CQ167" s="238"/>
      <c r="CR167" s="238"/>
      <c r="CS167" s="238"/>
      <c r="CT167" s="238"/>
      <c r="CU167" s="238"/>
      <c r="CV167" s="238"/>
      <c r="CW167" s="238"/>
      <c r="CX167" s="238"/>
      <c r="CY167" s="238"/>
      <c r="CZ167" s="238"/>
      <c r="DA167" s="238"/>
    </row>
    <row r="168" spans="2:105">
      <c r="B168" s="226"/>
      <c r="BP168" s="82"/>
      <c r="BQ168" s="238"/>
      <c r="BR168" s="238"/>
      <c r="BS168" s="238"/>
      <c r="BT168" s="238"/>
      <c r="BU168" s="238"/>
      <c r="BV168" s="238"/>
      <c r="BW168" s="238"/>
      <c r="BX168" s="238"/>
      <c r="BY168" s="238"/>
      <c r="BZ168" s="238"/>
      <c r="CA168" s="238"/>
      <c r="CB168" s="238"/>
      <c r="CC168" s="238"/>
      <c r="CD168" s="238"/>
      <c r="CE168" s="238"/>
      <c r="CF168" s="238"/>
      <c r="CG168" s="238"/>
      <c r="CH168" s="238"/>
      <c r="CI168" s="238"/>
      <c r="CJ168" s="238"/>
      <c r="CK168" s="238"/>
      <c r="CL168" s="238"/>
      <c r="CM168" s="238"/>
      <c r="CN168" s="238"/>
      <c r="CO168" s="238"/>
      <c r="CP168" s="238"/>
      <c r="CQ168" s="238"/>
      <c r="CR168" s="238"/>
      <c r="CS168" s="238"/>
      <c r="CT168" s="238"/>
      <c r="CU168" s="238"/>
      <c r="CV168" s="238"/>
      <c r="CW168" s="238"/>
      <c r="CX168" s="238"/>
      <c r="CY168" s="238"/>
      <c r="CZ168" s="238"/>
      <c r="DA168" s="238"/>
    </row>
    <row r="169" spans="2:105">
      <c r="B169" s="226"/>
      <c r="BP169" s="82"/>
      <c r="BQ169" s="238"/>
      <c r="BR169" s="238"/>
      <c r="BS169" s="238"/>
      <c r="BT169" s="238"/>
      <c r="BU169" s="238"/>
      <c r="BV169" s="238"/>
      <c r="BW169" s="238"/>
      <c r="BX169" s="238"/>
      <c r="BY169" s="238"/>
      <c r="BZ169" s="238"/>
      <c r="CA169" s="238"/>
      <c r="CB169" s="238"/>
      <c r="CC169" s="238"/>
      <c r="CD169" s="238"/>
      <c r="CE169" s="238"/>
      <c r="CF169" s="238"/>
      <c r="CG169" s="238"/>
      <c r="CH169" s="238"/>
      <c r="CI169" s="238"/>
      <c r="CJ169" s="238"/>
      <c r="CK169" s="238"/>
      <c r="CL169" s="238"/>
      <c r="CM169" s="238"/>
      <c r="CN169" s="238"/>
      <c r="CO169" s="238"/>
      <c r="CP169" s="238"/>
      <c r="CQ169" s="238"/>
      <c r="CR169" s="238"/>
      <c r="CS169" s="238"/>
      <c r="CT169" s="238"/>
      <c r="CU169" s="238"/>
      <c r="CV169" s="238"/>
      <c r="CW169" s="238"/>
      <c r="CX169" s="238"/>
      <c r="CY169" s="238"/>
      <c r="CZ169" s="238"/>
      <c r="DA169" s="238"/>
    </row>
    <row r="170" spans="2:105">
      <c r="B170" s="226"/>
      <c r="BP170" s="82"/>
      <c r="BQ170" s="238"/>
      <c r="BR170" s="238"/>
      <c r="BS170" s="238"/>
      <c r="BT170" s="238"/>
      <c r="BU170" s="238"/>
      <c r="BV170" s="238"/>
      <c r="BW170" s="238"/>
      <c r="BX170" s="238"/>
      <c r="BY170" s="238"/>
      <c r="BZ170" s="238"/>
      <c r="CA170" s="238"/>
      <c r="CB170" s="238"/>
      <c r="CC170" s="238"/>
      <c r="CD170" s="238"/>
      <c r="CE170" s="238"/>
      <c r="CF170" s="238"/>
      <c r="CG170" s="238"/>
      <c r="CH170" s="238"/>
      <c r="CI170" s="238"/>
      <c r="CJ170" s="238"/>
      <c r="CK170" s="238"/>
      <c r="CL170" s="238"/>
      <c r="CM170" s="238"/>
      <c r="CN170" s="238"/>
      <c r="CO170" s="238"/>
      <c r="CP170" s="238"/>
      <c r="CQ170" s="238"/>
      <c r="CR170" s="238"/>
      <c r="CS170" s="238"/>
      <c r="CT170" s="238"/>
      <c r="CU170" s="238"/>
      <c r="CV170" s="238"/>
      <c r="CW170" s="238"/>
      <c r="CX170" s="238"/>
      <c r="CY170" s="238"/>
      <c r="CZ170" s="238"/>
      <c r="DA170" s="238"/>
    </row>
    <row r="171" spans="2:105">
      <c r="B171" s="226"/>
      <c r="BP171" s="82"/>
      <c r="BQ171" s="238"/>
      <c r="BR171" s="238"/>
      <c r="BS171" s="238"/>
      <c r="BT171" s="238"/>
      <c r="BU171" s="238"/>
      <c r="BV171" s="238"/>
      <c r="BW171" s="238"/>
      <c r="BX171" s="238"/>
      <c r="BY171" s="238"/>
      <c r="BZ171" s="238"/>
      <c r="CA171" s="238"/>
      <c r="CB171" s="238"/>
      <c r="CC171" s="238"/>
      <c r="CD171" s="238"/>
      <c r="CE171" s="238"/>
      <c r="CF171" s="238"/>
      <c r="CG171" s="238"/>
      <c r="CH171" s="238"/>
      <c r="CI171" s="238"/>
      <c r="CJ171" s="238"/>
      <c r="CK171" s="238"/>
      <c r="CL171" s="238"/>
      <c r="CM171" s="238"/>
      <c r="CN171" s="238"/>
      <c r="CO171" s="238"/>
      <c r="CP171" s="238"/>
      <c r="CQ171" s="238"/>
      <c r="CR171" s="238"/>
      <c r="CS171" s="238"/>
      <c r="CT171" s="238"/>
      <c r="CU171" s="238"/>
      <c r="CV171" s="238"/>
      <c r="CW171" s="238"/>
      <c r="CX171" s="238"/>
      <c r="CY171" s="238"/>
      <c r="CZ171" s="238"/>
      <c r="DA171" s="238"/>
    </row>
    <row r="172" spans="2:105">
      <c r="B172" s="226"/>
      <c r="BP172" s="82"/>
      <c r="BQ172" s="238"/>
      <c r="BR172" s="238"/>
      <c r="BS172" s="238"/>
      <c r="BT172" s="238"/>
      <c r="BU172" s="238"/>
      <c r="BV172" s="238"/>
      <c r="BW172" s="238"/>
      <c r="BX172" s="238"/>
      <c r="BY172" s="238"/>
      <c r="BZ172" s="238"/>
      <c r="CA172" s="238"/>
      <c r="CB172" s="238"/>
      <c r="CC172" s="238"/>
      <c r="CD172" s="238"/>
      <c r="CE172" s="238"/>
      <c r="CF172" s="238"/>
      <c r="CG172" s="238"/>
      <c r="CH172" s="238"/>
      <c r="CI172" s="238"/>
      <c r="CJ172" s="238"/>
      <c r="CK172" s="238"/>
      <c r="CL172" s="238"/>
      <c r="CM172" s="238"/>
      <c r="CN172" s="238"/>
      <c r="CO172" s="238"/>
      <c r="CP172" s="238"/>
      <c r="CQ172" s="238"/>
      <c r="CR172" s="238"/>
      <c r="CS172" s="238"/>
      <c r="CT172" s="238"/>
      <c r="CU172" s="238"/>
      <c r="CV172" s="238"/>
      <c r="CW172" s="238"/>
      <c r="CX172" s="238"/>
      <c r="CY172" s="238"/>
      <c r="CZ172" s="238"/>
      <c r="DA172" s="238"/>
    </row>
    <row r="173" spans="2:105">
      <c r="B173" s="226"/>
      <c r="BP173" s="82"/>
      <c r="BQ173" s="238"/>
      <c r="BR173" s="238"/>
      <c r="BS173" s="238"/>
      <c r="BT173" s="238"/>
      <c r="BU173" s="238"/>
      <c r="BV173" s="238"/>
      <c r="BW173" s="238"/>
      <c r="BX173" s="238"/>
      <c r="BY173" s="238"/>
      <c r="BZ173" s="238"/>
      <c r="CA173" s="238"/>
      <c r="CB173" s="238"/>
      <c r="CC173" s="238"/>
      <c r="CD173" s="238"/>
      <c r="CE173" s="238"/>
      <c r="CF173" s="238"/>
      <c r="CG173" s="238"/>
      <c r="CH173" s="238"/>
      <c r="CI173" s="238"/>
      <c r="CJ173" s="238"/>
      <c r="CK173" s="238"/>
      <c r="CL173" s="238"/>
      <c r="CM173" s="238"/>
      <c r="CN173" s="238"/>
      <c r="CO173" s="238"/>
      <c r="CP173" s="238"/>
      <c r="CQ173" s="238"/>
      <c r="CR173" s="238"/>
      <c r="CS173" s="238"/>
      <c r="CT173" s="238"/>
      <c r="CU173" s="238"/>
      <c r="CV173" s="238"/>
      <c r="CW173" s="238"/>
      <c r="CX173" s="238"/>
      <c r="CY173" s="238"/>
      <c r="CZ173" s="238"/>
      <c r="DA173" s="238"/>
    </row>
    <row r="174" spans="2:105">
      <c r="B174" s="226"/>
      <c r="BP174" s="82"/>
      <c r="BQ174" s="238"/>
      <c r="BR174" s="238"/>
      <c r="BS174" s="238"/>
      <c r="BT174" s="238"/>
      <c r="BU174" s="238"/>
      <c r="BV174" s="238"/>
      <c r="BW174" s="238"/>
      <c r="BX174" s="238"/>
      <c r="BY174" s="238"/>
      <c r="BZ174" s="238"/>
      <c r="CA174" s="238"/>
      <c r="CB174" s="238"/>
      <c r="CC174" s="238"/>
      <c r="CD174" s="238"/>
      <c r="CE174" s="238"/>
      <c r="CF174" s="238"/>
      <c r="CG174" s="238"/>
      <c r="CH174" s="238"/>
      <c r="CI174" s="238"/>
      <c r="CJ174" s="238"/>
      <c r="CK174" s="238"/>
      <c r="CL174" s="238"/>
      <c r="CM174" s="238"/>
      <c r="CN174" s="238"/>
      <c r="CO174" s="238"/>
      <c r="CP174" s="238"/>
      <c r="CQ174" s="238"/>
      <c r="CR174" s="238"/>
      <c r="CS174" s="238"/>
      <c r="CT174" s="238"/>
      <c r="CU174" s="238"/>
      <c r="CV174" s="238"/>
      <c r="CW174" s="238"/>
      <c r="CX174" s="238"/>
      <c r="CY174" s="238"/>
      <c r="CZ174" s="238"/>
      <c r="DA174" s="238"/>
    </row>
    <row r="175" spans="2:105">
      <c r="B175" s="226"/>
      <c r="BP175" s="82"/>
      <c r="BQ175" s="238"/>
      <c r="BR175" s="238"/>
      <c r="BS175" s="238"/>
      <c r="BT175" s="238"/>
      <c r="BU175" s="238"/>
      <c r="BV175" s="238"/>
      <c r="BW175" s="238"/>
      <c r="BX175" s="238"/>
      <c r="BY175" s="238"/>
      <c r="BZ175" s="238"/>
      <c r="CA175" s="238"/>
      <c r="CB175" s="238"/>
      <c r="CC175" s="238"/>
      <c r="CD175" s="238"/>
      <c r="CE175" s="238"/>
      <c r="CF175" s="238"/>
      <c r="CG175" s="238"/>
      <c r="CH175" s="238"/>
      <c r="CI175" s="238"/>
      <c r="CJ175" s="238"/>
      <c r="CK175" s="238"/>
      <c r="CL175" s="238"/>
      <c r="CM175" s="238"/>
      <c r="CN175" s="238"/>
      <c r="CO175" s="238"/>
      <c r="CP175" s="238"/>
      <c r="CQ175" s="238"/>
      <c r="CR175" s="238"/>
      <c r="CS175" s="238"/>
      <c r="CT175" s="238"/>
      <c r="CU175" s="238"/>
      <c r="CV175" s="238"/>
      <c r="CW175" s="238"/>
      <c r="CX175" s="238"/>
      <c r="CY175" s="238"/>
      <c r="CZ175" s="238"/>
      <c r="DA175" s="238"/>
    </row>
    <row r="176" spans="2:105">
      <c r="B176" s="226"/>
      <c r="BP176" s="82"/>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row>
    <row r="177" spans="2:105">
      <c r="B177" s="226"/>
      <c r="BP177" s="82"/>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row>
    <row r="178" spans="2:105">
      <c r="B178" s="226"/>
      <c r="BP178" s="82"/>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row>
    <row r="179" spans="2:105">
      <c r="B179" s="226"/>
      <c r="BP179" s="82"/>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row>
    <row r="180" spans="2:105">
      <c r="B180" s="226"/>
      <c r="BP180" s="82"/>
      <c r="BQ180" s="238"/>
      <c r="BR180" s="238"/>
      <c r="BS180" s="238"/>
      <c r="BT180" s="238"/>
      <c r="BU180" s="238"/>
      <c r="BV180" s="238"/>
      <c r="BW180" s="238"/>
      <c r="BX180" s="238"/>
      <c r="BY180" s="238"/>
      <c r="BZ180" s="238"/>
      <c r="CA180" s="238"/>
      <c r="CB180" s="238"/>
      <c r="CC180" s="238"/>
      <c r="CD180" s="238"/>
      <c r="CE180" s="238"/>
      <c r="CF180" s="238"/>
      <c r="CG180" s="238"/>
      <c r="CH180" s="238"/>
      <c r="CI180" s="238"/>
      <c r="CJ180" s="238"/>
      <c r="CK180" s="238"/>
      <c r="CL180" s="238"/>
      <c r="CM180" s="238"/>
      <c r="CN180" s="238"/>
      <c r="CO180" s="238"/>
      <c r="CP180" s="238"/>
      <c r="CQ180" s="238"/>
      <c r="CR180" s="238"/>
      <c r="CS180" s="238"/>
      <c r="CT180" s="238"/>
      <c r="CU180" s="238"/>
      <c r="CV180" s="238"/>
      <c r="CW180" s="238"/>
      <c r="CX180" s="238"/>
      <c r="CY180" s="238"/>
      <c r="CZ180" s="238"/>
      <c r="DA180" s="238"/>
    </row>
    <row r="181" spans="2:105">
      <c r="B181" s="226"/>
      <c r="BP181" s="82"/>
      <c r="BQ181" s="238"/>
      <c r="BR181" s="238"/>
      <c r="BS181" s="238"/>
      <c r="BT181" s="238"/>
      <c r="BU181" s="238"/>
      <c r="BV181" s="238"/>
      <c r="BW181" s="238"/>
      <c r="BX181" s="238"/>
      <c r="BY181" s="238"/>
      <c r="BZ181" s="238"/>
      <c r="CA181" s="238"/>
      <c r="CB181" s="238"/>
      <c r="CC181" s="238"/>
      <c r="CD181" s="238"/>
      <c r="CE181" s="238"/>
      <c r="CF181" s="238"/>
      <c r="CG181" s="238"/>
      <c r="CH181" s="238"/>
      <c r="CI181" s="238"/>
      <c r="CJ181" s="238"/>
      <c r="CK181" s="238"/>
      <c r="CL181" s="238"/>
      <c r="CM181" s="238"/>
      <c r="CN181" s="238"/>
      <c r="CO181" s="238"/>
      <c r="CP181" s="238"/>
      <c r="CQ181" s="238"/>
      <c r="CR181" s="238"/>
      <c r="CS181" s="238"/>
      <c r="CT181" s="238"/>
      <c r="CU181" s="238"/>
      <c r="CV181" s="238"/>
      <c r="CW181" s="238"/>
      <c r="CX181" s="238"/>
      <c r="CY181" s="238"/>
      <c r="CZ181" s="238"/>
      <c r="DA181" s="238"/>
    </row>
    <row r="182" spans="2:105">
      <c r="B182" s="226"/>
      <c r="BP182" s="82"/>
      <c r="BQ182" s="238"/>
      <c r="BR182" s="238"/>
      <c r="BS182" s="238"/>
      <c r="BT182" s="238"/>
      <c r="BU182" s="238"/>
      <c r="BV182" s="238"/>
      <c r="BW182" s="238"/>
      <c r="BX182" s="238"/>
      <c r="BY182" s="238"/>
      <c r="BZ182" s="238"/>
      <c r="CA182" s="238"/>
      <c r="CB182" s="238"/>
      <c r="CC182" s="238"/>
      <c r="CD182" s="238"/>
      <c r="CE182" s="238"/>
      <c r="CF182" s="238"/>
      <c r="CG182" s="238"/>
      <c r="CH182" s="238"/>
      <c r="CI182" s="238"/>
      <c r="CJ182" s="238"/>
      <c r="CK182" s="238"/>
      <c r="CL182" s="238"/>
      <c r="CM182" s="238"/>
      <c r="CN182" s="238"/>
      <c r="CO182" s="238"/>
      <c r="CP182" s="238"/>
      <c r="CQ182" s="238"/>
      <c r="CR182" s="238"/>
      <c r="CS182" s="238"/>
      <c r="CT182" s="238"/>
      <c r="CU182" s="238"/>
      <c r="CV182" s="238"/>
      <c r="CW182" s="238"/>
      <c r="CX182" s="238"/>
      <c r="CY182" s="238"/>
      <c r="CZ182" s="238"/>
      <c r="DA182" s="238"/>
    </row>
    <row r="183" spans="2:105">
      <c r="B183" s="226"/>
      <c r="BP183" s="82"/>
      <c r="BQ183" s="238"/>
      <c r="BR183" s="238"/>
      <c r="BS183" s="238"/>
      <c r="BT183" s="238"/>
      <c r="BU183" s="238"/>
      <c r="BV183" s="238"/>
      <c r="BW183" s="238"/>
      <c r="BX183" s="238"/>
      <c r="BY183" s="238"/>
      <c r="BZ183" s="238"/>
      <c r="CA183" s="238"/>
      <c r="CB183" s="238"/>
      <c r="CC183" s="238"/>
      <c r="CD183" s="238"/>
      <c r="CE183" s="238"/>
      <c r="CF183" s="238"/>
      <c r="CG183" s="238"/>
      <c r="CH183" s="238"/>
      <c r="CI183" s="238"/>
      <c r="CJ183" s="238"/>
      <c r="CK183" s="238"/>
      <c r="CL183" s="238"/>
      <c r="CM183" s="238"/>
      <c r="CN183" s="238"/>
      <c r="CO183" s="238"/>
      <c r="CP183" s="238"/>
      <c r="CQ183" s="238"/>
      <c r="CR183" s="238"/>
      <c r="CS183" s="238"/>
      <c r="CT183" s="238"/>
      <c r="CU183" s="238"/>
      <c r="CV183" s="238"/>
      <c r="CW183" s="238"/>
      <c r="CX183" s="238"/>
      <c r="CY183" s="238"/>
      <c r="CZ183" s="238"/>
      <c r="DA183" s="238"/>
    </row>
    <row r="184" spans="2:105">
      <c r="B184" s="226"/>
      <c r="BP184" s="82"/>
      <c r="BQ184" s="238"/>
      <c r="BR184" s="238"/>
      <c r="BS184" s="238"/>
      <c r="BT184" s="238"/>
      <c r="BU184" s="238"/>
      <c r="BV184" s="238"/>
      <c r="BW184" s="238"/>
      <c r="BX184" s="238"/>
      <c r="BY184" s="238"/>
      <c r="BZ184" s="238"/>
      <c r="CA184" s="238"/>
      <c r="CB184" s="238"/>
      <c r="CC184" s="238"/>
      <c r="CD184" s="238"/>
      <c r="CE184" s="238"/>
      <c r="CF184" s="238"/>
      <c r="CG184" s="238"/>
      <c r="CH184" s="238"/>
      <c r="CI184" s="238"/>
      <c r="CJ184" s="238"/>
      <c r="CK184" s="238"/>
      <c r="CL184" s="238"/>
      <c r="CM184" s="238"/>
      <c r="CN184" s="238"/>
      <c r="CO184" s="238"/>
      <c r="CP184" s="238"/>
      <c r="CQ184" s="238"/>
      <c r="CR184" s="238"/>
      <c r="CS184" s="238"/>
      <c r="CT184" s="238"/>
      <c r="CU184" s="238"/>
      <c r="CV184" s="238"/>
      <c r="CW184" s="238"/>
      <c r="CX184" s="238"/>
      <c r="CY184" s="238"/>
      <c r="CZ184" s="238"/>
      <c r="DA184" s="238"/>
    </row>
    <row r="185" spans="2:105">
      <c r="B185" s="226"/>
      <c r="BP185" s="82"/>
      <c r="BQ185" s="238"/>
      <c r="BR185" s="238"/>
      <c r="BS185" s="238"/>
      <c r="BT185" s="238"/>
      <c r="BU185" s="238"/>
      <c r="BV185" s="238"/>
      <c r="BW185" s="238"/>
      <c r="BX185" s="238"/>
      <c r="BY185" s="238"/>
      <c r="BZ185" s="238"/>
      <c r="CA185" s="238"/>
      <c r="CB185" s="238"/>
      <c r="CC185" s="238"/>
      <c r="CD185" s="238"/>
      <c r="CE185" s="238"/>
      <c r="CF185" s="238"/>
      <c r="CG185" s="238"/>
      <c r="CH185" s="238"/>
      <c r="CI185" s="238"/>
      <c r="CJ185" s="238"/>
      <c r="CK185" s="238"/>
      <c r="CL185" s="238"/>
      <c r="CM185" s="238"/>
      <c r="CN185" s="238"/>
      <c r="CO185" s="238"/>
      <c r="CP185" s="238"/>
      <c r="CQ185" s="238"/>
      <c r="CR185" s="238"/>
      <c r="CS185" s="238"/>
      <c r="CT185" s="238"/>
      <c r="CU185" s="238"/>
      <c r="CV185" s="238"/>
      <c r="CW185" s="238"/>
      <c r="CX185" s="238"/>
      <c r="CY185" s="238"/>
      <c r="CZ185" s="238"/>
      <c r="DA185" s="238"/>
    </row>
    <row r="186" spans="2:105">
      <c r="B186" s="226"/>
      <c r="BP186" s="82"/>
      <c r="BQ186" s="238"/>
      <c r="BR186" s="238"/>
      <c r="BS186" s="238"/>
      <c r="BT186" s="238"/>
      <c r="BU186" s="238"/>
      <c r="BV186" s="238"/>
      <c r="BW186" s="238"/>
      <c r="BX186" s="238"/>
      <c r="BY186" s="238"/>
      <c r="BZ186" s="238"/>
      <c r="CA186" s="238"/>
      <c r="CB186" s="238"/>
      <c r="CC186" s="238"/>
      <c r="CD186" s="238"/>
      <c r="CE186" s="238"/>
      <c r="CF186" s="238"/>
      <c r="CG186" s="238"/>
      <c r="CH186" s="238"/>
      <c r="CI186" s="238"/>
      <c r="CJ186" s="238"/>
      <c r="CK186" s="238"/>
      <c r="CL186" s="238"/>
      <c r="CM186" s="238"/>
      <c r="CN186" s="238"/>
      <c r="CO186" s="238"/>
      <c r="CP186" s="238"/>
      <c r="CQ186" s="238"/>
      <c r="CR186" s="238"/>
      <c r="CS186" s="238"/>
      <c r="CT186" s="238"/>
      <c r="CU186" s="238"/>
      <c r="CV186" s="238"/>
      <c r="CW186" s="238"/>
      <c r="CX186" s="238"/>
      <c r="CY186" s="238"/>
      <c r="CZ186" s="238"/>
      <c r="DA186" s="238"/>
    </row>
    <row r="187" spans="2:105">
      <c r="B187" s="226"/>
      <c r="BP187" s="82"/>
      <c r="BQ187" s="238"/>
      <c r="BR187" s="238"/>
      <c r="BS187" s="238"/>
      <c r="BT187" s="238"/>
      <c r="BU187" s="238"/>
      <c r="BV187" s="238"/>
      <c r="BW187" s="238"/>
      <c r="BX187" s="238"/>
      <c r="BY187" s="238"/>
      <c r="BZ187" s="238"/>
      <c r="CA187" s="238"/>
      <c r="CB187" s="238"/>
      <c r="CC187" s="238"/>
      <c r="CD187" s="238"/>
      <c r="CE187" s="238"/>
      <c r="CF187" s="238"/>
      <c r="CG187" s="238"/>
      <c r="CH187" s="238"/>
      <c r="CI187" s="238"/>
      <c r="CJ187" s="238"/>
      <c r="CK187" s="238"/>
      <c r="CL187" s="238"/>
      <c r="CM187" s="238"/>
      <c r="CN187" s="238"/>
      <c r="CO187" s="238"/>
      <c r="CP187" s="238"/>
      <c r="CQ187" s="238"/>
      <c r="CR187" s="238"/>
      <c r="CS187" s="238"/>
      <c r="CT187" s="238"/>
      <c r="CU187" s="238"/>
      <c r="CV187" s="238"/>
      <c r="CW187" s="238"/>
      <c r="CX187" s="238"/>
      <c r="CY187" s="238"/>
      <c r="CZ187" s="238"/>
      <c r="DA187" s="238"/>
    </row>
    <row r="188" spans="2:105">
      <c r="B188" s="226"/>
      <c r="BP188" s="82"/>
      <c r="BQ188" s="238"/>
      <c r="BR188" s="238"/>
      <c r="BS188" s="238"/>
      <c r="BT188" s="238"/>
      <c r="BU188" s="238"/>
      <c r="BV188" s="238"/>
      <c r="BW188" s="238"/>
      <c r="BX188" s="238"/>
      <c r="BY188" s="238"/>
      <c r="BZ188" s="238"/>
      <c r="CA188" s="238"/>
      <c r="CB188" s="238"/>
      <c r="CC188" s="238"/>
      <c r="CD188" s="238"/>
      <c r="CE188" s="238"/>
      <c r="CF188" s="238"/>
      <c r="CG188" s="238"/>
      <c r="CH188" s="238"/>
      <c r="CI188" s="238"/>
      <c r="CJ188" s="238"/>
      <c r="CK188" s="238"/>
      <c r="CL188" s="238"/>
      <c r="CM188" s="238"/>
      <c r="CN188" s="238"/>
      <c r="CO188" s="238"/>
      <c r="CP188" s="238"/>
      <c r="CQ188" s="238"/>
      <c r="CR188" s="238"/>
      <c r="CS188" s="238"/>
      <c r="CT188" s="238"/>
      <c r="CU188" s="238"/>
      <c r="CV188" s="238"/>
      <c r="CW188" s="238"/>
      <c r="CX188" s="238"/>
      <c r="CY188" s="238"/>
      <c r="CZ188" s="238"/>
      <c r="DA188" s="238"/>
    </row>
    <row r="189" spans="2:105">
      <c r="B189" s="226"/>
      <c r="BP189" s="82"/>
      <c r="BQ189" s="238"/>
      <c r="BR189" s="238"/>
      <c r="BS189" s="238"/>
      <c r="BT189" s="238"/>
      <c r="BU189" s="238"/>
      <c r="BV189" s="238"/>
      <c r="BW189" s="238"/>
      <c r="BX189" s="238"/>
      <c r="BY189" s="238"/>
      <c r="BZ189" s="238"/>
      <c r="CA189" s="238"/>
      <c r="CB189" s="238"/>
      <c r="CC189" s="238"/>
      <c r="CD189" s="238"/>
      <c r="CE189" s="238"/>
      <c r="CF189" s="238"/>
      <c r="CG189" s="238"/>
      <c r="CH189" s="238"/>
      <c r="CI189" s="238"/>
      <c r="CJ189" s="238"/>
      <c r="CK189" s="238"/>
      <c r="CL189" s="238"/>
      <c r="CM189" s="238"/>
      <c r="CN189" s="238"/>
      <c r="CO189" s="238"/>
      <c r="CP189" s="238"/>
      <c r="CQ189" s="238"/>
      <c r="CR189" s="238"/>
      <c r="CS189" s="238"/>
      <c r="CT189" s="238"/>
      <c r="CU189" s="238"/>
      <c r="CV189" s="238"/>
      <c r="CW189" s="238"/>
      <c r="CX189" s="238"/>
      <c r="CY189" s="238"/>
      <c r="CZ189" s="238"/>
      <c r="DA189" s="238"/>
    </row>
    <row r="190" spans="2:105">
      <c r="B190" s="226"/>
      <c r="BP190" s="82"/>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row>
    <row r="191" spans="2:105">
      <c r="B191" s="226"/>
      <c r="BP191" s="82"/>
      <c r="BQ191" s="238"/>
      <c r="BR191" s="238"/>
      <c r="BS191" s="238"/>
      <c r="BT191" s="238"/>
      <c r="BU191" s="238"/>
      <c r="BV191" s="238"/>
      <c r="BW191" s="238"/>
      <c r="BX191" s="238"/>
      <c r="BY191" s="238"/>
      <c r="BZ191" s="238"/>
      <c r="CA191" s="238"/>
      <c r="CB191" s="238"/>
      <c r="CC191" s="238"/>
      <c r="CD191" s="238"/>
      <c r="CE191" s="238"/>
      <c r="CF191" s="238"/>
      <c r="CG191" s="238"/>
      <c r="CH191" s="238"/>
      <c r="CI191" s="238"/>
      <c r="CJ191" s="238"/>
      <c r="CK191" s="238"/>
      <c r="CL191" s="238"/>
      <c r="CM191" s="238"/>
      <c r="CN191" s="238"/>
      <c r="CO191" s="238"/>
      <c r="CP191" s="238"/>
      <c r="CQ191" s="238"/>
      <c r="CR191" s="238"/>
      <c r="CS191" s="238"/>
      <c r="CT191" s="238"/>
      <c r="CU191" s="238"/>
      <c r="CV191" s="238"/>
      <c r="CW191" s="238"/>
      <c r="CX191" s="238"/>
      <c r="CY191" s="238"/>
      <c r="CZ191" s="238"/>
      <c r="DA191" s="238"/>
    </row>
    <row r="192" spans="2:105">
      <c r="B192" s="226"/>
      <c r="BP192" s="82"/>
      <c r="BQ192" s="238"/>
      <c r="BR192" s="238"/>
      <c r="BS192" s="238"/>
      <c r="BT192" s="238"/>
      <c r="BU192" s="238"/>
      <c r="BV192" s="238"/>
      <c r="BW192" s="238"/>
      <c r="BX192" s="238"/>
      <c r="BY192" s="238"/>
      <c r="BZ192" s="238"/>
      <c r="CA192" s="238"/>
      <c r="CB192" s="238"/>
      <c r="CC192" s="238"/>
      <c r="CD192" s="238"/>
      <c r="CE192" s="238"/>
      <c r="CF192" s="238"/>
      <c r="CG192" s="238"/>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row>
    <row r="193" spans="2:105">
      <c r="B193" s="226"/>
      <c r="BP193" s="82"/>
      <c r="BQ193" s="238"/>
      <c r="BR193" s="238"/>
      <c r="BS193" s="238"/>
      <c r="BT193" s="238"/>
      <c r="BU193" s="238"/>
      <c r="BV193" s="238"/>
      <c r="BW193" s="238"/>
      <c r="BX193" s="238"/>
      <c r="BY193" s="238"/>
      <c r="BZ193" s="238"/>
      <c r="CA193" s="238"/>
      <c r="CB193" s="238"/>
      <c r="CC193" s="238"/>
      <c r="CD193" s="238"/>
      <c r="CE193" s="238"/>
      <c r="CF193" s="238"/>
      <c r="CG193" s="238"/>
      <c r="CH193" s="238"/>
      <c r="CI193" s="238"/>
      <c r="CJ193" s="238"/>
      <c r="CK193" s="238"/>
      <c r="CL193" s="238"/>
      <c r="CM193" s="238"/>
      <c r="CN193" s="238"/>
      <c r="CO193" s="238"/>
      <c r="CP193" s="238"/>
      <c r="CQ193" s="238"/>
      <c r="CR193" s="238"/>
      <c r="CS193" s="238"/>
      <c r="CT193" s="238"/>
      <c r="CU193" s="238"/>
      <c r="CV193" s="238"/>
      <c r="CW193" s="238"/>
      <c r="CX193" s="238"/>
      <c r="CY193" s="238"/>
      <c r="CZ193" s="238"/>
      <c r="DA193" s="238"/>
    </row>
    <row r="194" spans="2:105">
      <c r="B194" s="226"/>
      <c r="BP194" s="82"/>
      <c r="BQ194" s="238"/>
      <c r="BR194" s="238"/>
      <c r="BS194" s="238"/>
      <c r="BT194" s="238"/>
      <c r="BU194" s="238"/>
      <c r="BV194" s="238"/>
      <c r="BW194" s="238"/>
      <c r="BX194" s="238"/>
      <c r="BY194" s="238"/>
      <c r="BZ194" s="238"/>
      <c r="CA194" s="238"/>
      <c r="CB194" s="238"/>
      <c r="CC194" s="238"/>
      <c r="CD194" s="238"/>
      <c r="CE194" s="238"/>
      <c r="CF194" s="238"/>
      <c r="CG194" s="238"/>
      <c r="CH194" s="238"/>
      <c r="CI194" s="238"/>
      <c r="CJ194" s="238"/>
      <c r="CK194" s="238"/>
      <c r="CL194" s="238"/>
      <c r="CM194" s="238"/>
      <c r="CN194" s="238"/>
      <c r="CO194" s="238"/>
      <c r="CP194" s="238"/>
      <c r="CQ194" s="238"/>
      <c r="CR194" s="238"/>
      <c r="CS194" s="238"/>
      <c r="CT194" s="238"/>
      <c r="CU194" s="238"/>
      <c r="CV194" s="238"/>
      <c r="CW194" s="238"/>
      <c r="CX194" s="238"/>
      <c r="CY194" s="238"/>
      <c r="CZ194" s="238"/>
      <c r="DA194" s="238"/>
    </row>
    <row r="195" spans="2:105">
      <c r="B195" s="226"/>
      <c r="BP195" s="82"/>
      <c r="BQ195" s="238"/>
      <c r="BR195" s="238"/>
      <c r="BS195" s="238"/>
      <c r="BT195" s="238"/>
      <c r="BU195" s="238"/>
      <c r="BV195" s="238"/>
      <c r="BW195" s="238"/>
      <c r="BX195" s="238"/>
      <c r="BY195" s="238"/>
      <c r="BZ195" s="238"/>
      <c r="CA195" s="238"/>
      <c r="CB195" s="238"/>
      <c r="CC195" s="238"/>
      <c r="CD195" s="238"/>
      <c r="CE195" s="238"/>
      <c r="CF195" s="238"/>
      <c r="CG195" s="238"/>
      <c r="CH195" s="238"/>
      <c r="CI195" s="238"/>
      <c r="CJ195" s="238"/>
      <c r="CK195" s="238"/>
      <c r="CL195" s="238"/>
      <c r="CM195" s="238"/>
      <c r="CN195" s="238"/>
      <c r="CO195" s="238"/>
      <c r="CP195" s="238"/>
      <c r="CQ195" s="238"/>
      <c r="CR195" s="238"/>
      <c r="CS195" s="238"/>
      <c r="CT195" s="238"/>
      <c r="CU195" s="238"/>
      <c r="CV195" s="238"/>
      <c r="CW195" s="238"/>
      <c r="CX195" s="238"/>
      <c r="CY195" s="238"/>
      <c r="CZ195" s="238"/>
      <c r="DA195" s="238"/>
    </row>
    <row r="196" spans="2:105">
      <c r="B196" s="226"/>
      <c r="BP196" s="82"/>
      <c r="BQ196" s="238"/>
      <c r="BR196" s="238"/>
      <c r="BS196" s="238"/>
      <c r="BT196" s="238"/>
      <c r="BU196" s="238"/>
      <c r="BV196" s="238"/>
      <c r="BW196" s="238"/>
      <c r="BX196" s="238"/>
      <c r="BY196" s="238"/>
      <c r="BZ196" s="238"/>
      <c r="CA196" s="238"/>
      <c r="CB196" s="238"/>
      <c r="CC196" s="238"/>
      <c r="CD196" s="238"/>
      <c r="CE196" s="238"/>
      <c r="CF196" s="238"/>
      <c r="CG196" s="238"/>
      <c r="CH196" s="238"/>
      <c r="CI196" s="238"/>
      <c r="CJ196" s="238"/>
      <c r="CK196" s="238"/>
      <c r="CL196" s="238"/>
      <c r="CM196" s="238"/>
      <c r="CN196" s="238"/>
      <c r="CO196" s="238"/>
      <c r="CP196" s="238"/>
      <c r="CQ196" s="238"/>
      <c r="CR196" s="238"/>
      <c r="CS196" s="238"/>
      <c r="CT196" s="238"/>
      <c r="CU196" s="238"/>
      <c r="CV196" s="238"/>
      <c r="CW196" s="238"/>
      <c r="CX196" s="238"/>
      <c r="CY196" s="238"/>
      <c r="CZ196" s="238"/>
      <c r="DA196" s="238"/>
    </row>
    <row r="197" spans="2:105">
      <c r="B197" s="226"/>
      <c r="BP197" s="82"/>
      <c r="BQ197" s="238"/>
      <c r="BR197" s="238"/>
      <c r="BS197" s="238"/>
      <c r="BT197" s="238"/>
      <c r="BU197" s="238"/>
      <c r="BV197" s="238"/>
      <c r="BW197" s="238"/>
      <c r="BX197" s="238"/>
      <c r="BY197" s="238"/>
      <c r="BZ197" s="238"/>
      <c r="CA197" s="238"/>
      <c r="CB197" s="238"/>
      <c r="CC197" s="238"/>
      <c r="CD197" s="238"/>
      <c r="CE197" s="238"/>
      <c r="CF197" s="238"/>
      <c r="CG197" s="238"/>
      <c r="CH197" s="238"/>
      <c r="CI197" s="238"/>
      <c r="CJ197" s="238"/>
      <c r="CK197" s="238"/>
      <c r="CL197" s="238"/>
      <c r="CM197" s="238"/>
      <c r="CN197" s="238"/>
      <c r="CO197" s="238"/>
      <c r="CP197" s="238"/>
      <c r="CQ197" s="238"/>
      <c r="CR197" s="238"/>
      <c r="CS197" s="238"/>
      <c r="CT197" s="238"/>
      <c r="CU197" s="238"/>
      <c r="CV197" s="238"/>
      <c r="CW197" s="238"/>
      <c r="CX197" s="238"/>
      <c r="CY197" s="238"/>
      <c r="CZ197" s="238"/>
      <c r="DA197" s="238"/>
    </row>
    <row r="198" spans="2:105">
      <c r="B198" s="226"/>
      <c r="BP198" s="82"/>
      <c r="BQ198" s="238"/>
      <c r="BR198" s="238"/>
      <c r="BS198" s="238"/>
      <c r="BT198" s="238"/>
      <c r="BU198" s="238"/>
      <c r="BV198" s="238"/>
      <c r="BW198" s="238"/>
      <c r="BX198" s="238"/>
      <c r="BY198" s="238"/>
      <c r="BZ198" s="238"/>
      <c r="CA198" s="238"/>
      <c r="CB198" s="238"/>
      <c r="CC198" s="238"/>
      <c r="CD198" s="238"/>
      <c r="CE198" s="238"/>
      <c r="CF198" s="238"/>
      <c r="CG198" s="238"/>
      <c r="CH198" s="238"/>
      <c r="CI198" s="238"/>
      <c r="CJ198" s="238"/>
      <c r="CK198" s="238"/>
      <c r="CL198" s="238"/>
      <c r="CM198" s="238"/>
      <c r="CN198" s="238"/>
      <c r="CO198" s="238"/>
      <c r="CP198" s="238"/>
      <c r="CQ198" s="238"/>
      <c r="CR198" s="238"/>
      <c r="CS198" s="238"/>
      <c r="CT198" s="238"/>
      <c r="CU198" s="238"/>
      <c r="CV198" s="238"/>
      <c r="CW198" s="238"/>
      <c r="CX198" s="238"/>
      <c r="CY198" s="238"/>
      <c r="CZ198" s="238"/>
      <c r="DA198" s="238"/>
    </row>
    <row r="199" spans="2:105">
      <c r="B199" s="226"/>
      <c r="BP199" s="82"/>
      <c r="BQ199" s="238"/>
      <c r="BR199" s="238"/>
      <c r="BS199" s="238"/>
      <c r="BT199" s="238"/>
      <c r="BU199" s="238"/>
      <c r="BV199" s="238"/>
      <c r="BW199" s="238"/>
      <c r="BX199" s="238"/>
      <c r="BY199" s="238"/>
      <c r="BZ199" s="238"/>
      <c r="CA199" s="238"/>
      <c r="CB199" s="238"/>
      <c r="CC199" s="238"/>
      <c r="CD199" s="238"/>
      <c r="CE199" s="238"/>
      <c r="CF199" s="238"/>
      <c r="CG199" s="238"/>
      <c r="CH199" s="238"/>
      <c r="CI199" s="238"/>
      <c r="CJ199" s="238"/>
      <c r="CK199" s="238"/>
      <c r="CL199" s="238"/>
      <c r="CM199" s="238"/>
      <c r="CN199" s="238"/>
      <c r="CO199" s="238"/>
      <c r="CP199" s="238"/>
      <c r="CQ199" s="238"/>
      <c r="CR199" s="238"/>
      <c r="CS199" s="238"/>
      <c r="CT199" s="238"/>
      <c r="CU199" s="238"/>
      <c r="CV199" s="238"/>
      <c r="CW199" s="238"/>
      <c r="CX199" s="238"/>
      <c r="CY199" s="238"/>
      <c r="CZ199" s="238"/>
      <c r="DA199" s="238"/>
    </row>
    <row r="200" spans="2:105">
      <c r="B200" s="226"/>
      <c r="BP200" s="82"/>
      <c r="BQ200" s="238"/>
      <c r="BR200" s="238"/>
      <c r="BS200" s="238"/>
      <c r="BT200" s="238"/>
      <c r="BU200" s="238"/>
      <c r="BV200" s="238"/>
      <c r="BW200" s="238"/>
      <c r="BX200" s="238"/>
      <c r="BY200" s="238"/>
      <c r="BZ200" s="238"/>
      <c r="CA200" s="238"/>
      <c r="CB200" s="238"/>
      <c r="CC200" s="238"/>
      <c r="CD200" s="238"/>
      <c r="CE200" s="238"/>
      <c r="CF200" s="238"/>
      <c r="CG200" s="238"/>
      <c r="CH200" s="238"/>
      <c r="CI200" s="238"/>
      <c r="CJ200" s="238"/>
      <c r="CK200" s="238"/>
      <c r="CL200" s="238"/>
      <c r="CM200" s="238"/>
      <c r="CN200" s="238"/>
      <c r="CO200" s="238"/>
      <c r="CP200" s="238"/>
      <c r="CQ200" s="238"/>
      <c r="CR200" s="238"/>
      <c r="CS200" s="238"/>
      <c r="CT200" s="238"/>
      <c r="CU200" s="238"/>
      <c r="CV200" s="238"/>
      <c r="CW200" s="238"/>
      <c r="CX200" s="238"/>
      <c r="CY200" s="238"/>
      <c r="CZ200" s="238"/>
      <c r="DA200" s="238"/>
    </row>
    <row r="201" spans="2:105">
      <c r="B201" s="226"/>
      <c r="BP201" s="82"/>
      <c r="BQ201" s="238"/>
      <c r="BR201" s="238"/>
      <c r="BS201" s="238"/>
      <c r="BT201" s="238"/>
      <c r="BU201" s="238"/>
      <c r="BV201" s="238"/>
      <c r="BW201" s="238"/>
      <c r="BX201" s="238"/>
      <c r="BY201" s="238"/>
      <c r="BZ201" s="238"/>
      <c r="CA201" s="238"/>
      <c r="CB201" s="238"/>
      <c r="CC201" s="238"/>
      <c r="CD201" s="238"/>
      <c r="CE201" s="238"/>
      <c r="CF201" s="238"/>
      <c r="CG201" s="238"/>
      <c r="CH201" s="238"/>
      <c r="CI201" s="238"/>
      <c r="CJ201" s="238"/>
      <c r="CK201" s="238"/>
      <c r="CL201" s="238"/>
      <c r="CM201" s="238"/>
      <c r="CN201" s="238"/>
      <c r="CO201" s="238"/>
      <c r="CP201" s="238"/>
      <c r="CQ201" s="238"/>
      <c r="CR201" s="238"/>
      <c r="CS201" s="238"/>
      <c r="CT201" s="238"/>
      <c r="CU201" s="238"/>
      <c r="CV201" s="238"/>
      <c r="CW201" s="238"/>
      <c r="CX201" s="238"/>
      <c r="CY201" s="238"/>
      <c r="CZ201" s="238"/>
      <c r="DA201" s="238"/>
    </row>
    <row r="202" spans="2:105">
      <c r="B202" s="226"/>
      <c r="BP202" s="82"/>
      <c r="BQ202" s="238"/>
      <c r="BR202" s="238"/>
      <c r="BS202" s="238"/>
      <c r="BT202" s="238"/>
      <c r="BU202" s="238"/>
      <c r="BV202" s="238"/>
      <c r="BW202" s="238"/>
      <c r="BX202" s="238"/>
      <c r="BY202" s="238"/>
      <c r="BZ202" s="238"/>
      <c r="CA202" s="238"/>
      <c r="CB202" s="238"/>
      <c r="CC202" s="238"/>
      <c r="CD202" s="238"/>
      <c r="CE202" s="238"/>
      <c r="CF202" s="238"/>
      <c r="CG202" s="238"/>
      <c r="CH202" s="238"/>
      <c r="CI202" s="238"/>
      <c r="CJ202" s="238"/>
      <c r="CK202" s="238"/>
      <c r="CL202" s="238"/>
      <c r="CM202" s="238"/>
      <c r="CN202" s="238"/>
      <c r="CO202" s="238"/>
      <c r="CP202" s="238"/>
      <c r="CQ202" s="238"/>
      <c r="CR202" s="238"/>
      <c r="CS202" s="238"/>
      <c r="CT202" s="238"/>
      <c r="CU202" s="238"/>
      <c r="CV202" s="238"/>
      <c r="CW202" s="238"/>
      <c r="CX202" s="238"/>
      <c r="CY202" s="238"/>
      <c r="CZ202" s="238"/>
      <c r="DA202" s="238"/>
    </row>
    <row r="203" spans="2:105">
      <c r="B203" s="226"/>
      <c r="BP203" s="82"/>
      <c r="BQ203" s="238"/>
      <c r="BR203" s="238"/>
      <c r="BS203" s="238"/>
      <c r="BT203" s="238"/>
      <c r="BU203" s="238"/>
      <c r="BV203" s="238"/>
      <c r="BW203" s="238"/>
      <c r="BX203" s="238"/>
      <c r="BY203" s="238"/>
      <c r="BZ203" s="238"/>
      <c r="CA203" s="238"/>
      <c r="CB203" s="238"/>
      <c r="CC203" s="238"/>
      <c r="CD203" s="238"/>
      <c r="CE203" s="238"/>
      <c r="CF203" s="238"/>
      <c r="CG203" s="238"/>
      <c r="CH203" s="238"/>
      <c r="CI203" s="238"/>
      <c r="CJ203" s="238"/>
      <c r="CK203" s="238"/>
      <c r="CL203" s="238"/>
      <c r="CM203" s="238"/>
      <c r="CN203" s="238"/>
      <c r="CO203" s="238"/>
      <c r="CP203" s="238"/>
      <c r="CQ203" s="238"/>
      <c r="CR203" s="238"/>
      <c r="CS203" s="238"/>
      <c r="CT203" s="238"/>
      <c r="CU203" s="238"/>
      <c r="CV203" s="238"/>
      <c r="CW203" s="238"/>
      <c r="CX203" s="238"/>
      <c r="CY203" s="238"/>
      <c r="CZ203" s="238"/>
      <c r="DA203" s="238"/>
    </row>
    <row r="204" spans="2:105">
      <c r="B204" s="226"/>
      <c r="BP204" s="82"/>
      <c r="BQ204" s="238"/>
      <c r="BR204" s="238"/>
      <c r="BS204" s="238"/>
      <c r="BT204" s="238"/>
      <c r="BU204" s="238"/>
      <c r="BV204" s="238"/>
      <c r="BW204" s="238"/>
      <c r="BX204" s="238"/>
      <c r="BY204" s="238"/>
      <c r="BZ204" s="238"/>
      <c r="CA204" s="238"/>
      <c r="CB204" s="238"/>
      <c r="CC204" s="238"/>
      <c r="CD204" s="238"/>
      <c r="CE204" s="238"/>
      <c r="CF204" s="238"/>
      <c r="CG204" s="238"/>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row>
    <row r="205" spans="2:105">
      <c r="B205" s="226"/>
      <c r="BP205" s="82"/>
      <c r="BQ205" s="238"/>
      <c r="BR205" s="238"/>
      <c r="BS205" s="238"/>
      <c r="BT205" s="238"/>
      <c r="BU205" s="238"/>
      <c r="BV205" s="238"/>
      <c r="BW205" s="238"/>
      <c r="BX205" s="238"/>
      <c r="BY205" s="238"/>
      <c r="BZ205" s="238"/>
      <c r="CA205" s="238"/>
      <c r="CB205" s="238"/>
      <c r="CC205" s="238"/>
      <c r="CD205" s="238"/>
      <c r="CE205" s="238"/>
      <c r="CF205" s="238"/>
      <c r="CG205" s="238"/>
      <c r="CH205" s="238"/>
      <c r="CI205" s="238"/>
      <c r="CJ205" s="238"/>
      <c r="CK205" s="238"/>
      <c r="CL205" s="238"/>
      <c r="CM205" s="238"/>
      <c r="CN205" s="238"/>
      <c r="CO205" s="238"/>
      <c r="CP205" s="238"/>
      <c r="CQ205" s="238"/>
      <c r="CR205" s="238"/>
      <c r="CS205" s="238"/>
      <c r="CT205" s="238"/>
      <c r="CU205" s="238"/>
      <c r="CV205" s="238"/>
      <c r="CW205" s="238"/>
      <c r="CX205" s="238"/>
      <c r="CY205" s="238"/>
      <c r="CZ205" s="238"/>
      <c r="DA205" s="238"/>
    </row>
    <row r="206" spans="2:105">
      <c r="B206" s="226"/>
      <c r="BP206" s="82"/>
      <c r="BQ206" s="238"/>
      <c r="BR206" s="238"/>
      <c r="BS206" s="238"/>
      <c r="BT206" s="238"/>
      <c r="BU206" s="238"/>
      <c r="BV206" s="238"/>
      <c r="BW206" s="238"/>
      <c r="BX206" s="238"/>
      <c r="BY206" s="238"/>
      <c r="BZ206" s="238"/>
      <c r="CA206" s="238"/>
      <c r="CB206" s="238"/>
      <c r="CC206" s="238"/>
      <c r="CD206" s="238"/>
      <c r="CE206" s="238"/>
      <c r="CF206" s="238"/>
      <c r="CG206" s="238"/>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row>
    <row r="207" spans="2:105">
      <c r="B207" s="226"/>
      <c r="BP207" s="82"/>
      <c r="BQ207" s="238"/>
      <c r="BR207" s="238"/>
      <c r="BS207" s="238"/>
      <c r="BT207" s="238"/>
      <c r="BU207" s="238"/>
      <c r="BV207" s="238"/>
      <c r="BW207" s="238"/>
      <c r="BX207" s="238"/>
      <c r="BY207" s="238"/>
      <c r="BZ207" s="238"/>
      <c r="CA207" s="238"/>
      <c r="CB207" s="238"/>
      <c r="CC207" s="238"/>
      <c r="CD207" s="238"/>
      <c r="CE207" s="238"/>
      <c r="CF207" s="238"/>
      <c r="CG207" s="238"/>
      <c r="CH207" s="238"/>
      <c r="CI207" s="238"/>
      <c r="CJ207" s="238"/>
      <c r="CK207" s="238"/>
      <c r="CL207" s="238"/>
      <c r="CM207" s="238"/>
      <c r="CN207" s="238"/>
      <c r="CO207" s="238"/>
      <c r="CP207" s="238"/>
      <c r="CQ207" s="238"/>
      <c r="CR207" s="238"/>
      <c r="CS207" s="238"/>
      <c r="CT207" s="238"/>
      <c r="CU207" s="238"/>
      <c r="CV207" s="238"/>
      <c r="CW207" s="238"/>
      <c r="CX207" s="238"/>
      <c r="CY207" s="238"/>
      <c r="CZ207" s="238"/>
      <c r="DA207" s="238"/>
    </row>
    <row r="208" spans="2:105">
      <c r="B208" s="226"/>
      <c r="BP208" s="82"/>
      <c r="BQ208" s="238"/>
      <c r="BR208" s="238"/>
      <c r="BS208" s="238"/>
      <c r="BT208" s="238"/>
      <c r="BU208" s="238"/>
      <c r="BV208" s="238"/>
      <c r="BW208" s="238"/>
      <c r="BX208" s="238"/>
      <c r="BY208" s="238"/>
      <c r="BZ208" s="238"/>
      <c r="CA208" s="238"/>
      <c r="CB208" s="238"/>
      <c r="CC208" s="238"/>
      <c r="CD208" s="238"/>
      <c r="CE208" s="238"/>
      <c r="CF208" s="238"/>
      <c r="CG208" s="238"/>
      <c r="CH208" s="238"/>
      <c r="CI208" s="238"/>
      <c r="CJ208" s="238"/>
      <c r="CK208" s="238"/>
      <c r="CL208" s="238"/>
      <c r="CM208" s="238"/>
      <c r="CN208" s="238"/>
      <c r="CO208" s="238"/>
      <c r="CP208" s="238"/>
      <c r="CQ208" s="238"/>
      <c r="CR208" s="238"/>
      <c r="CS208" s="238"/>
      <c r="CT208" s="238"/>
      <c r="CU208" s="238"/>
      <c r="CV208" s="238"/>
      <c r="CW208" s="238"/>
      <c r="CX208" s="238"/>
      <c r="CY208" s="238"/>
      <c r="CZ208" s="238"/>
      <c r="DA208" s="238"/>
    </row>
    <row r="209" spans="2:105">
      <c r="B209" s="226"/>
      <c r="BP209" s="82"/>
      <c r="BQ209" s="238"/>
      <c r="BR209" s="238"/>
      <c r="BS209" s="238"/>
      <c r="BT209" s="238"/>
      <c r="BU209" s="238"/>
      <c r="BV209" s="238"/>
      <c r="BW209" s="238"/>
      <c r="BX209" s="238"/>
      <c r="BY209" s="238"/>
      <c r="BZ209" s="238"/>
      <c r="CA209" s="238"/>
      <c r="CB209" s="238"/>
      <c r="CC209" s="238"/>
      <c r="CD209" s="238"/>
      <c r="CE209" s="238"/>
      <c r="CF209" s="238"/>
      <c r="CG209" s="238"/>
      <c r="CH209" s="238"/>
      <c r="CI209" s="238"/>
      <c r="CJ209" s="238"/>
      <c r="CK209" s="238"/>
      <c r="CL209" s="238"/>
      <c r="CM209" s="238"/>
      <c r="CN209" s="238"/>
      <c r="CO209" s="238"/>
      <c r="CP209" s="238"/>
      <c r="CQ209" s="238"/>
      <c r="CR209" s="238"/>
      <c r="CS209" s="238"/>
      <c r="CT209" s="238"/>
      <c r="CU209" s="238"/>
      <c r="CV209" s="238"/>
      <c r="CW209" s="238"/>
      <c r="CX209" s="238"/>
      <c r="CY209" s="238"/>
      <c r="CZ209" s="238"/>
      <c r="DA209" s="238"/>
    </row>
    <row r="210" spans="2:105">
      <c r="B210" s="226"/>
      <c r="BP210" s="82"/>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row>
    <row r="211" spans="2:105">
      <c r="B211" s="226"/>
      <c r="BP211" s="82"/>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row>
    <row r="212" spans="2:105">
      <c r="B212" s="226"/>
      <c r="BP212" s="82"/>
      <c r="BQ212" s="238"/>
      <c r="BR212" s="238"/>
      <c r="BS212" s="238"/>
      <c r="BT212" s="238"/>
      <c r="BU212" s="238"/>
      <c r="BV212" s="238"/>
      <c r="BW212" s="238"/>
      <c r="BX212" s="238"/>
      <c r="BY212" s="238"/>
      <c r="BZ212" s="238"/>
      <c r="CA212" s="238"/>
      <c r="CB212" s="238"/>
      <c r="CC212" s="238"/>
      <c r="CD212" s="238"/>
      <c r="CE212" s="238"/>
      <c r="CF212" s="238"/>
      <c r="CG212" s="238"/>
      <c r="CH212" s="238"/>
      <c r="CI212" s="238"/>
      <c r="CJ212" s="238"/>
      <c r="CK212" s="238"/>
      <c r="CL212" s="238"/>
      <c r="CM212" s="238"/>
      <c r="CN212" s="238"/>
      <c r="CO212" s="238"/>
      <c r="CP212" s="238"/>
      <c r="CQ212" s="238"/>
      <c r="CR212" s="238"/>
      <c r="CS212" s="238"/>
      <c r="CT212" s="238"/>
      <c r="CU212" s="238"/>
      <c r="CV212" s="238"/>
      <c r="CW212" s="238"/>
      <c r="CX212" s="238"/>
      <c r="CY212" s="238"/>
      <c r="CZ212" s="238"/>
      <c r="DA212" s="238"/>
    </row>
    <row r="213" spans="2:105">
      <c r="B213" s="226"/>
      <c r="BP213" s="82"/>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row>
    <row r="214" spans="2:105">
      <c r="B214" s="226"/>
      <c r="BP214" s="82"/>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row>
    <row r="215" spans="2:105">
      <c r="B215" s="226"/>
      <c r="BP215" s="82"/>
      <c r="BQ215" s="238"/>
      <c r="BR215" s="238"/>
      <c r="BS215" s="238"/>
      <c r="BT215" s="238"/>
      <c r="BU215" s="238"/>
      <c r="BV215" s="238"/>
      <c r="BW215" s="238"/>
      <c r="BX215" s="238"/>
      <c r="BY215" s="238"/>
      <c r="BZ215" s="238"/>
      <c r="CA215" s="238"/>
      <c r="CB215" s="238"/>
      <c r="CC215" s="238"/>
      <c r="CD215" s="238"/>
      <c r="CE215" s="238"/>
      <c r="CF215" s="238"/>
      <c r="CG215" s="238"/>
      <c r="CH215" s="238"/>
      <c r="CI215" s="238"/>
      <c r="CJ215" s="238"/>
      <c r="CK215" s="238"/>
      <c r="CL215" s="238"/>
      <c r="CM215" s="238"/>
      <c r="CN215" s="238"/>
      <c r="CO215" s="238"/>
      <c r="CP215" s="238"/>
      <c r="CQ215" s="238"/>
      <c r="CR215" s="238"/>
      <c r="CS215" s="238"/>
      <c r="CT215" s="238"/>
      <c r="CU215" s="238"/>
      <c r="CV215" s="238"/>
      <c r="CW215" s="238"/>
      <c r="CX215" s="238"/>
      <c r="CY215" s="238"/>
      <c r="CZ215" s="238"/>
      <c r="DA215" s="238"/>
    </row>
    <row r="216" spans="2:105">
      <c r="B216" s="226"/>
      <c r="BP216" s="82"/>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38"/>
      <c r="CN216" s="238"/>
      <c r="CO216" s="238"/>
      <c r="CP216" s="238"/>
      <c r="CQ216" s="238"/>
      <c r="CR216" s="238"/>
      <c r="CS216" s="238"/>
      <c r="CT216" s="238"/>
      <c r="CU216" s="238"/>
      <c r="CV216" s="238"/>
      <c r="CW216" s="238"/>
      <c r="CX216" s="238"/>
      <c r="CY216" s="238"/>
      <c r="CZ216" s="238"/>
      <c r="DA216" s="238"/>
    </row>
    <row r="217" spans="2:105">
      <c r="B217" s="226"/>
      <c r="BP217" s="82"/>
      <c r="BQ217" s="238"/>
      <c r="BR217" s="238"/>
      <c r="BS217" s="238"/>
      <c r="BT217" s="238"/>
      <c r="BU217" s="238"/>
      <c r="BV217" s="238"/>
      <c r="BW217" s="238"/>
      <c r="BX217" s="238"/>
      <c r="BY217" s="238"/>
      <c r="BZ217" s="238"/>
      <c r="CA217" s="238"/>
      <c r="CB217" s="238"/>
      <c r="CC217" s="238"/>
      <c r="CD217" s="238"/>
      <c r="CE217" s="238"/>
      <c r="CF217" s="238"/>
      <c r="CG217" s="238"/>
      <c r="CH217" s="238"/>
      <c r="CI217" s="238"/>
      <c r="CJ217" s="238"/>
      <c r="CK217" s="238"/>
      <c r="CL217" s="238"/>
      <c r="CM217" s="238"/>
      <c r="CN217" s="238"/>
      <c r="CO217" s="238"/>
      <c r="CP217" s="238"/>
      <c r="CQ217" s="238"/>
      <c r="CR217" s="238"/>
      <c r="CS217" s="238"/>
      <c r="CT217" s="238"/>
      <c r="CU217" s="238"/>
      <c r="CV217" s="238"/>
      <c r="CW217" s="238"/>
      <c r="CX217" s="238"/>
      <c r="CY217" s="238"/>
      <c r="CZ217" s="238"/>
      <c r="DA217" s="238"/>
    </row>
    <row r="218" spans="2:105">
      <c r="B218" s="226"/>
      <c r="BP218" s="82"/>
      <c r="BQ218" s="238"/>
      <c r="BR218" s="238"/>
      <c r="BS218" s="238"/>
      <c r="BT218" s="238"/>
      <c r="BU218" s="238"/>
      <c r="BV218" s="238"/>
      <c r="BW218" s="238"/>
      <c r="BX218" s="238"/>
      <c r="BY218" s="238"/>
      <c r="BZ218" s="238"/>
      <c r="CA218" s="238"/>
      <c r="CB218" s="238"/>
      <c r="CC218" s="238"/>
      <c r="CD218" s="238"/>
      <c r="CE218" s="238"/>
      <c r="CF218" s="238"/>
      <c r="CG218" s="238"/>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row>
    <row r="219" spans="2:105">
      <c r="B219" s="226"/>
      <c r="BP219" s="82"/>
      <c r="BQ219" s="238"/>
      <c r="BR219" s="238"/>
      <c r="BS219" s="238"/>
      <c r="BT219" s="238"/>
      <c r="BU219" s="238"/>
      <c r="BV219" s="238"/>
      <c r="BW219" s="238"/>
      <c r="BX219" s="238"/>
      <c r="BY219" s="238"/>
      <c r="BZ219" s="238"/>
      <c r="CA219" s="238"/>
      <c r="CB219" s="238"/>
      <c r="CC219" s="238"/>
      <c r="CD219" s="238"/>
      <c r="CE219" s="238"/>
      <c r="CF219" s="238"/>
      <c r="CG219" s="238"/>
      <c r="CH219" s="238"/>
      <c r="CI219" s="238"/>
      <c r="CJ219" s="238"/>
      <c r="CK219" s="238"/>
      <c r="CL219" s="238"/>
      <c r="CM219" s="238"/>
      <c r="CN219" s="238"/>
      <c r="CO219" s="238"/>
      <c r="CP219" s="238"/>
      <c r="CQ219" s="238"/>
      <c r="CR219" s="238"/>
      <c r="CS219" s="238"/>
      <c r="CT219" s="238"/>
      <c r="CU219" s="238"/>
      <c r="CV219" s="238"/>
      <c r="CW219" s="238"/>
      <c r="CX219" s="238"/>
      <c r="CY219" s="238"/>
      <c r="CZ219" s="238"/>
      <c r="DA219" s="238"/>
    </row>
    <row r="220" spans="2:105">
      <c r="B220" s="226"/>
      <c r="BP220" s="82"/>
      <c r="BQ220" s="238"/>
      <c r="BR220" s="238"/>
      <c r="BS220" s="238"/>
      <c r="BT220" s="238"/>
      <c r="BU220" s="238"/>
      <c r="BV220" s="238"/>
      <c r="BW220" s="238"/>
      <c r="BX220" s="238"/>
      <c r="BY220" s="238"/>
      <c r="BZ220" s="238"/>
      <c r="CA220" s="238"/>
      <c r="CB220" s="238"/>
      <c r="CC220" s="238"/>
      <c r="CD220" s="238"/>
      <c r="CE220" s="238"/>
      <c r="CF220" s="238"/>
      <c r="CG220" s="238"/>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row>
    <row r="221" spans="2:105">
      <c r="B221" s="226"/>
      <c r="BP221" s="82"/>
      <c r="BQ221" s="238"/>
      <c r="BR221" s="238"/>
      <c r="BS221" s="238"/>
      <c r="BT221" s="238"/>
      <c r="BU221" s="238"/>
      <c r="BV221" s="238"/>
      <c r="BW221" s="238"/>
      <c r="BX221" s="238"/>
      <c r="BY221" s="238"/>
      <c r="BZ221" s="238"/>
      <c r="CA221" s="238"/>
      <c r="CB221" s="238"/>
      <c r="CC221" s="238"/>
      <c r="CD221" s="238"/>
      <c r="CE221" s="238"/>
      <c r="CF221" s="238"/>
      <c r="CG221" s="238"/>
      <c r="CH221" s="238"/>
      <c r="CI221" s="238"/>
      <c r="CJ221" s="238"/>
      <c r="CK221" s="238"/>
      <c r="CL221" s="238"/>
      <c r="CM221" s="238"/>
      <c r="CN221" s="238"/>
      <c r="CO221" s="238"/>
      <c r="CP221" s="238"/>
      <c r="CQ221" s="238"/>
      <c r="CR221" s="238"/>
      <c r="CS221" s="238"/>
      <c r="CT221" s="238"/>
      <c r="CU221" s="238"/>
      <c r="CV221" s="238"/>
      <c r="CW221" s="238"/>
      <c r="CX221" s="238"/>
      <c r="CY221" s="238"/>
      <c r="CZ221" s="238"/>
      <c r="DA221" s="238"/>
    </row>
    <row r="222" spans="2:105">
      <c r="B222" s="226"/>
      <c r="BP222" s="82"/>
      <c r="BQ222" s="238"/>
      <c r="BR222" s="238"/>
      <c r="BS222" s="238"/>
      <c r="BT222" s="238"/>
      <c r="BU222" s="238"/>
      <c r="BV222" s="238"/>
      <c r="BW222" s="238"/>
      <c r="BX222" s="238"/>
      <c r="BY222" s="238"/>
      <c r="BZ222" s="238"/>
      <c r="CA222" s="238"/>
      <c r="CB222" s="238"/>
      <c r="CC222" s="238"/>
      <c r="CD222" s="238"/>
      <c r="CE222" s="238"/>
      <c r="CF222" s="238"/>
      <c r="CG222" s="238"/>
      <c r="CH222" s="238"/>
      <c r="CI222" s="238"/>
      <c r="CJ222" s="238"/>
      <c r="CK222" s="238"/>
      <c r="CL222" s="238"/>
      <c r="CM222" s="238"/>
      <c r="CN222" s="238"/>
      <c r="CO222" s="238"/>
      <c r="CP222" s="238"/>
      <c r="CQ222" s="238"/>
      <c r="CR222" s="238"/>
      <c r="CS222" s="238"/>
      <c r="CT222" s="238"/>
      <c r="CU222" s="238"/>
      <c r="CV222" s="238"/>
      <c r="CW222" s="238"/>
      <c r="CX222" s="238"/>
      <c r="CY222" s="238"/>
      <c r="CZ222" s="238"/>
      <c r="DA222" s="238"/>
    </row>
    <row r="223" spans="2:105">
      <c r="B223" s="226"/>
      <c r="BP223" s="82"/>
      <c r="BQ223" s="238"/>
      <c r="BR223" s="238"/>
      <c r="BS223" s="238"/>
      <c r="BT223" s="238"/>
      <c r="BU223" s="238"/>
      <c r="BV223" s="238"/>
      <c r="BW223" s="238"/>
      <c r="BX223" s="238"/>
      <c r="BY223" s="238"/>
      <c r="BZ223" s="238"/>
      <c r="CA223" s="238"/>
      <c r="CB223" s="238"/>
      <c r="CC223" s="238"/>
      <c r="CD223" s="238"/>
      <c r="CE223" s="238"/>
      <c r="CF223" s="238"/>
      <c r="CG223" s="238"/>
      <c r="CH223" s="238"/>
      <c r="CI223" s="238"/>
      <c r="CJ223" s="238"/>
      <c r="CK223" s="238"/>
      <c r="CL223" s="238"/>
      <c r="CM223" s="238"/>
      <c r="CN223" s="238"/>
      <c r="CO223" s="238"/>
      <c r="CP223" s="238"/>
      <c r="CQ223" s="238"/>
      <c r="CR223" s="238"/>
      <c r="CS223" s="238"/>
      <c r="CT223" s="238"/>
      <c r="CU223" s="238"/>
      <c r="CV223" s="238"/>
      <c r="CW223" s="238"/>
      <c r="CX223" s="238"/>
      <c r="CY223" s="238"/>
      <c r="CZ223" s="238"/>
      <c r="DA223" s="238"/>
    </row>
    <row r="224" spans="2:105">
      <c r="B224" s="226"/>
      <c r="BP224" s="82"/>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38"/>
      <c r="CN224" s="238"/>
      <c r="CO224" s="238"/>
      <c r="CP224" s="238"/>
      <c r="CQ224" s="238"/>
      <c r="CR224" s="238"/>
      <c r="CS224" s="238"/>
      <c r="CT224" s="238"/>
      <c r="CU224" s="238"/>
      <c r="CV224" s="238"/>
      <c r="CW224" s="238"/>
      <c r="CX224" s="238"/>
      <c r="CY224" s="238"/>
      <c r="CZ224" s="238"/>
      <c r="DA224" s="238"/>
    </row>
    <row r="225" spans="2:105">
      <c r="B225" s="226"/>
      <c r="BP225" s="82"/>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row>
    <row r="226" spans="2:105">
      <c r="B226" s="226"/>
      <c r="BP226" s="82"/>
      <c r="BQ226" s="238"/>
      <c r="BR226" s="238"/>
      <c r="BS226" s="238"/>
      <c r="BT226" s="238"/>
      <c r="BU226" s="238"/>
      <c r="BV226" s="238"/>
      <c r="BW226" s="238"/>
      <c r="BX226" s="238"/>
      <c r="BY226" s="238"/>
      <c r="BZ226" s="238"/>
      <c r="CA226" s="238"/>
      <c r="CB226" s="238"/>
      <c r="CC226" s="238"/>
      <c r="CD226" s="238"/>
      <c r="CE226" s="238"/>
      <c r="CF226" s="238"/>
      <c r="CG226" s="238"/>
      <c r="CH226" s="238"/>
      <c r="CI226" s="238"/>
      <c r="CJ226" s="238"/>
      <c r="CK226" s="238"/>
      <c r="CL226" s="238"/>
      <c r="CM226" s="238"/>
      <c r="CN226" s="238"/>
      <c r="CO226" s="238"/>
      <c r="CP226" s="238"/>
      <c r="CQ226" s="238"/>
      <c r="CR226" s="238"/>
      <c r="CS226" s="238"/>
      <c r="CT226" s="238"/>
      <c r="CU226" s="238"/>
      <c r="CV226" s="238"/>
      <c r="CW226" s="238"/>
      <c r="CX226" s="238"/>
      <c r="CY226" s="238"/>
      <c r="CZ226" s="238"/>
      <c r="DA226" s="238"/>
    </row>
    <row r="227" spans="2:105">
      <c r="B227" s="226"/>
      <c r="BP227" s="82"/>
      <c r="BQ227" s="238"/>
      <c r="BR227" s="238"/>
      <c r="BS227" s="238"/>
      <c r="BT227" s="238"/>
      <c r="BU227" s="238"/>
      <c r="BV227" s="238"/>
      <c r="BW227" s="238"/>
      <c r="BX227" s="238"/>
      <c r="BY227" s="238"/>
      <c r="BZ227" s="238"/>
      <c r="CA227" s="238"/>
      <c r="CB227" s="238"/>
      <c r="CC227" s="238"/>
      <c r="CD227" s="238"/>
      <c r="CE227" s="238"/>
      <c r="CF227" s="238"/>
      <c r="CG227" s="238"/>
      <c r="CH227" s="238"/>
      <c r="CI227" s="238"/>
      <c r="CJ227" s="238"/>
      <c r="CK227" s="238"/>
      <c r="CL227" s="238"/>
      <c r="CM227" s="238"/>
      <c r="CN227" s="238"/>
      <c r="CO227" s="238"/>
      <c r="CP227" s="238"/>
      <c r="CQ227" s="238"/>
      <c r="CR227" s="238"/>
      <c r="CS227" s="238"/>
      <c r="CT227" s="238"/>
      <c r="CU227" s="238"/>
      <c r="CV227" s="238"/>
      <c r="CW227" s="238"/>
      <c r="CX227" s="238"/>
      <c r="CY227" s="238"/>
      <c r="CZ227" s="238"/>
      <c r="DA227" s="238"/>
    </row>
    <row r="228" spans="2:105">
      <c r="B228" s="226"/>
      <c r="BP228" s="82"/>
      <c r="BQ228" s="238"/>
      <c r="BR228" s="238"/>
      <c r="BS228" s="238"/>
      <c r="BT228" s="238"/>
      <c r="BU228" s="238"/>
      <c r="BV228" s="238"/>
      <c r="BW228" s="238"/>
      <c r="BX228" s="238"/>
      <c r="BY228" s="238"/>
      <c r="BZ228" s="238"/>
      <c r="CA228" s="238"/>
      <c r="CB228" s="238"/>
      <c r="CC228" s="238"/>
      <c r="CD228" s="238"/>
      <c r="CE228" s="238"/>
      <c r="CF228" s="238"/>
      <c r="CG228" s="238"/>
      <c r="CH228" s="238"/>
      <c r="CI228" s="238"/>
      <c r="CJ228" s="238"/>
      <c r="CK228" s="238"/>
      <c r="CL228" s="238"/>
      <c r="CM228" s="238"/>
      <c r="CN228" s="238"/>
      <c r="CO228" s="238"/>
      <c r="CP228" s="238"/>
      <c r="CQ228" s="238"/>
      <c r="CR228" s="238"/>
      <c r="CS228" s="238"/>
      <c r="CT228" s="238"/>
      <c r="CU228" s="238"/>
      <c r="CV228" s="238"/>
      <c r="CW228" s="238"/>
      <c r="CX228" s="238"/>
      <c r="CY228" s="238"/>
      <c r="CZ228" s="238"/>
      <c r="DA228" s="238"/>
    </row>
    <row r="229" spans="2:105">
      <c r="B229" s="226"/>
      <c r="BP229" s="82"/>
      <c r="BQ229" s="238"/>
      <c r="BR229" s="238"/>
      <c r="BS229" s="238"/>
      <c r="BT229" s="238"/>
      <c r="BU229" s="238"/>
      <c r="BV229" s="238"/>
      <c r="BW229" s="238"/>
      <c r="BX229" s="238"/>
      <c r="BY229" s="238"/>
      <c r="BZ229" s="238"/>
      <c r="CA229" s="238"/>
      <c r="CB229" s="238"/>
      <c r="CC229" s="238"/>
      <c r="CD229" s="238"/>
      <c r="CE229" s="238"/>
      <c r="CF229" s="238"/>
      <c r="CG229" s="238"/>
      <c r="CH229" s="238"/>
      <c r="CI229" s="238"/>
      <c r="CJ229" s="238"/>
      <c r="CK229" s="238"/>
      <c r="CL229" s="238"/>
      <c r="CM229" s="238"/>
      <c r="CN229" s="238"/>
      <c r="CO229" s="238"/>
      <c r="CP229" s="238"/>
      <c r="CQ229" s="238"/>
      <c r="CR229" s="238"/>
      <c r="CS229" s="238"/>
      <c r="CT229" s="238"/>
      <c r="CU229" s="238"/>
      <c r="CV229" s="238"/>
      <c r="CW229" s="238"/>
      <c r="CX229" s="238"/>
      <c r="CY229" s="238"/>
      <c r="CZ229" s="238"/>
      <c r="DA229" s="238"/>
    </row>
    <row r="230" spans="2:105">
      <c r="B230" s="226"/>
      <c r="BP230" s="82"/>
      <c r="BQ230" s="238"/>
      <c r="BR230" s="238"/>
      <c r="BS230" s="238"/>
      <c r="BT230" s="238"/>
      <c r="BU230" s="238"/>
      <c r="BV230" s="238"/>
      <c r="BW230" s="238"/>
      <c r="BX230" s="238"/>
      <c r="BY230" s="238"/>
      <c r="BZ230" s="238"/>
      <c r="CA230" s="238"/>
      <c r="CB230" s="238"/>
      <c r="CC230" s="238"/>
      <c r="CD230" s="238"/>
      <c r="CE230" s="238"/>
      <c r="CF230" s="238"/>
      <c r="CG230" s="238"/>
      <c r="CH230" s="238"/>
      <c r="CI230" s="238"/>
      <c r="CJ230" s="238"/>
      <c r="CK230" s="238"/>
      <c r="CL230" s="238"/>
      <c r="CM230" s="238"/>
      <c r="CN230" s="238"/>
      <c r="CO230" s="238"/>
      <c r="CP230" s="238"/>
      <c r="CQ230" s="238"/>
      <c r="CR230" s="238"/>
      <c r="CS230" s="238"/>
      <c r="CT230" s="238"/>
      <c r="CU230" s="238"/>
      <c r="CV230" s="238"/>
      <c r="CW230" s="238"/>
      <c r="CX230" s="238"/>
      <c r="CY230" s="238"/>
      <c r="CZ230" s="238"/>
      <c r="DA230" s="238"/>
    </row>
    <row r="231" spans="2:105">
      <c r="B231" s="226"/>
      <c r="BP231" s="82"/>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row>
    <row r="232" spans="2:105">
      <c r="B232" s="226"/>
      <c r="BP232" s="82"/>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row>
    <row r="233" spans="2:105">
      <c r="B233" s="226"/>
      <c r="BP233" s="82"/>
      <c r="BQ233" s="238"/>
      <c r="BR233" s="238"/>
      <c r="BS233" s="238"/>
      <c r="BT233" s="238"/>
      <c r="BU233" s="238"/>
      <c r="BV233" s="238"/>
      <c r="BW233" s="238"/>
      <c r="BX233" s="238"/>
      <c r="BY233" s="238"/>
      <c r="BZ233" s="238"/>
      <c r="CA233" s="238"/>
      <c r="CB233" s="238"/>
      <c r="CC233" s="238"/>
      <c r="CD233" s="238"/>
      <c r="CE233" s="238"/>
      <c r="CF233" s="238"/>
      <c r="CG233" s="238"/>
      <c r="CH233" s="238"/>
      <c r="CI233" s="238"/>
      <c r="CJ233" s="238"/>
      <c r="CK233" s="238"/>
      <c r="CL233" s="238"/>
      <c r="CM233" s="238"/>
      <c r="CN233" s="238"/>
      <c r="CO233" s="238"/>
      <c r="CP233" s="238"/>
      <c r="CQ233" s="238"/>
      <c r="CR233" s="238"/>
      <c r="CS233" s="238"/>
      <c r="CT233" s="238"/>
      <c r="CU233" s="238"/>
      <c r="CV233" s="238"/>
      <c r="CW233" s="238"/>
      <c r="CX233" s="238"/>
      <c r="CY233" s="238"/>
      <c r="CZ233" s="238"/>
      <c r="DA233" s="238"/>
    </row>
    <row r="234" spans="2:105">
      <c r="B234" s="226"/>
      <c r="BP234" s="82"/>
      <c r="BQ234" s="238"/>
      <c r="BR234" s="238"/>
      <c r="BS234" s="238"/>
      <c r="BT234" s="238"/>
      <c r="BU234" s="238"/>
      <c r="BV234" s="238"/>
      <c r="BW234" s="238"/>
      <c r="BX234" s="238"/>
      <c r="BY234" s="238"/>
      <c r="BZ234" s="238"/>
      <c r="CA234" s="238"/>
      <c r="CB234" s="238"/>
      <c r="CC234" s="238"/>
      <c r="CD234" s="238"/>
      <c r="CE234" s="238"/>
      <c r="CF234" s="238"/>
      <c r="CG234" s="238"/>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row>
    <row r="235" spans="2:105">
      <c r="B235" s="226"/>
      <c r="BP235" s="82"/>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38"/>
      <c r="CN235" s="238"/>
      <c r="CO235" s="238"/>
      <c r="CP235" s="238"/>
      <c r="CQ235" s="238"/>
      <c r="CR235" s="238"/>
      <c r="CS235" s="238"/>
      <c r="CT235" s="238"/>
      <c r="CU235" s="238"/>
      <c r="CV235" s="238"/>
      <c r="CW235" s="238"/>
      <c r="CX235" s="238"/>
      <c r="CY235" s="238"/>
      <c r="CZ235" s="238"/>
      <c r="DA235" s="238"/>
    </row>
    <row r="236" spans="2:105">
      <c r="B236" s="226"/>
      <c r="BP236" s="82"/>
      <c r="BQ236" s="238"/>
      <c r="BR236" s="238"/>
      <c r="BS236" s="238"/>
      <c r="BT236" s="238"/>
      <c r="BU236" s="238"/>
      <c r="BV236" s="238"/>
      <c r="BW236" s="238"/>
      <c r="BX236" s="238"/>
      <c r="BY236" s="238"/>
      <c r="BZ236" s="238"/>
      <c r="CA236" s="238"/>
      <c r="CB236" s="238"/>
      <c r="CC236" s="238"/>
      <c r="CD236" s="238"/>
      <c r="CE236" s="238"/>
      <c r="CF236" s="238"/>
      <c r="CG236" s="238"/>
      <c r="CH236" s="238"/>
      <c r="CI236" s="238"/>
      <c r="CJ236" s="238"/>
      <c r="CK236" s="238"/>
      <c r="CL236" s="238"/>
      <c r="CM236" s="238"/>
      <c r="CN236" s="238"/>
      <c r="CO236" s="238"/>
      <c r="CP236" s="238"/>
      <c r="CQ236" s="238"/>
      <c r="CR236" s="238"/>
      <c r="CS236" s="238"/>
      <c r="CT236" s="238"/>
      <c r="CU236" s="238"/>
      <c r="CV236" s="238"/>
      <c r="CW236" s="238"/>
      <c r="CX236" s="238"/>
      <c r="CY236" s="238"/>
      <c r="CZ236" s="238"/>
      <c r="DA236" s="238"/>
    </row>
    <row r="237" spans="2:105">
      <c r="B237" s="226"/>
      <c r="BP237" s="82"/>
      <c r="BQ237" s="238"/>
      <c r="BR237" s="238"/>
      <c r="BS237" s="238"/>
      <c r="BT237" s="238"/>
      <c r="BU237" s="238"/>
      <c r="BV237" s="238"/>
      <c r="BW237" s="238"/>
      <c r="BX237" s="238"/>
      <c r="BY237" s="238"/>
      <c r="BZ237" s="238"/>
      <c r="CA237" s="238"/>
      <c r="CB237" s="238"/>
      <c r="CC237" s="238"/>
      <c r="CD237" s="238"/>
      <c r="CE237" s="238"/>
      <c r="CF237" s="238"/>
      <c r="CG237" s="238"/>
      <c r="CH237" s="238"/>
      <c r="CI237" s="238"/>
      <c r="CJ237" s="238"/>
      <c r="CK237" s="238"/>
      <c r="CL237" s="238"/>
      <c r="CM237" s="238"/>
      <c r="CN237" s="238"/>
      <c r="CO237" s="238"/>
      <c r="CP237" s="238"/>
      <c r="CQ237" s="238"/>
      <c r="CR237" s="238"/>
      <c r="CS237" s="238"/>
      <c r="CT237" s="238"/>
      <c r="CU237" s="238"/>
      <c r="CV237" s="238"/>
      <c r="CW237" s="238"/>
      <c r="CX237" s="238"/>
      <c r="CY237" s="238"/>
      <c r="CZ237" s="238"/>
      <c r="DA237" s="238"/>
    </row>
    <row r="238" spans="2:105">
      <c r="B238" s="226"/>
      <c r="BP238" s="82"/>
      <c r="BQ238" s="238"/>
      <c r="BR238" s="238"/>
      <c r="BS238" s="238"/>
      <c r="BT238" s="238"/>
      <c r="BU238" s="238"/>
      <c r="BV238" s="238"/>
      <c r="BW238" s="238"/>
      <c r="BX238" s="238"/>
      <c r="BY238" s="238"/>
      <c r="BZ238" s="238"/>
      <c r="CA238" s="238"/>
      <c r="CB238" s="238"/>
      <c r="CC238" s="238"/>
      <c r="CD238" s="238"/>
      <c r="CE238" s="238"/>
      <c r="CF238" s="238"/>
      <c r="CG238" s="238"/>
      <c r="CH238" s="238"/>
      <c r="CI238" s="238"/>
      <c r="CJ238" s="238"/>
      <c r="CK238" s="238"/>
      <c r="CL238" s="238"/>
      <c r="CM238" s="238"/>
      <c r="CN238" s="238"/>
      <c r="CO238" s="238"/>
      <c r="CP238" s="238"/>
      <c r="CQ238" s="238"/>
      <c r="CR238" s="238"/>
      <c r="CS238" s="238"/>
      <c r="CT238" s="238"/>
      <c r="CU238" s="238"/>
      <c r="CV238" s="238"/>
      <c r="CW238" s="238"/>
      <c r="CX238" s="238"/>
      <c r="CY238" s="238"/>
      <c r="CZ238" s="238"/>
      <c r="DA238" s="238"/>
    </row>
    <row r="239" spans="2:105">
      <c r="B239" s="226"/>
      <c r="BP239" s="82"/>
      <c r="BQ239" s="238"/>
      <c r="BR239" s="238"/>
      <c r="BS239" s="238"/>
      <c r="BT239" s="238"/>
      <c r="BU239" s="238"/>
      <c r="BV239" s="238"/>
      <c r="BW239" s="238"/>
      <c r="BX239" s="238"/>
      <c r="BY239" s="238"/>
      <c r="BZ239" s="238"/>
      <c r="CA239" s="238"/>
      <c r="CB239" s="238"/>
      <c r="CC239" s="238"/>
      <c r="CD239" s="238"/>
      <c r="CE239" s="238"/>
      <c r="CF239" s="238"/>
      <c r="CG239" s="238"/>
      <c r="CH239" s="238"/>
      <c r="CI239" s="238"/>
      <c r="CJ239" s="238"/>
      <c r="CK239" s="238"/>
      <c r="CL239" s="238"/>
      <c r="CM239" s="238"/>
      <c r="CN239" s="238"/>
      <c r="CO239" s="238"/>
      <c r="CP239" s="238"/>
      <c r="CQ239" s="238"/>
      <c r="CR239" s="238"/>
      <c r="CS239" s="238"/>
      <c r="CT239" s="238"/>
      <c r="CU239" s="238"/>
      <c r="CV239" s="238"/>
      <c r="CW239" s="238"/>
      <c r="CX239" s="238"/>
      <c r="CY239" s="238"/>
      <c r="CZ239" s="238"/>
      <c r="DA239" s="238"/>
    </row>
    <row r="240" spans="2:105">
      <c r="B240" s="226"/>
      <c r="BP240" s="82"/>
      <c r="BQ240" s="238"/>
      <c r="BR240" s="238"/>
      <c r="BS240" s="238"/>
      <c r="BT240" s="238"/>
      <c r="BU240" s="238"/>
      <c r="BV240" s="238"/>
      <c r="BW240" s="238"/>
      <c r="BX240" s="238"/>
      <c r="BY240" s="238"/>
      <c r="BZ240" s="238"/>
      <c r="CA240" s="238"/>
      <c r="CB240" s="238"/>
      <c r="CC240" s="238"/>
      <c r="CD240" s="238"/>
      <c r="CE240" s="238"/>
      <c r="CF240" s="238"/>
      <c r="CG240" s="238"/>
      <c r="CH240" s="238"/>
      <c r="CI240" s="238"/>
      <c r="CJ240" s="238"/>
      <c r="CK240" s="238"/>
      <c r="CL240" s="238"/>
      <c r="CM240" s="238"/>
      <c r="CN240" s="238"/>
      <c r="CO240" s="238"/>
      <c r="CP240" s="238"/>
      <c r="CQ240" s="238"/>
      <c r="CR240" s="238"/>
      <c r="CS240" s="238"/>
      <c r="CT240" s="238"/>
      <c r="CU240" s="238"/>
      <c r="CV240" s="238"/>
      <c r="CW240" s="238"/>
      <c r="CX240" s="238"/>
      <c r="CY240" s="238"/>
      <c r="CZ240" s="238"/>
      <c r="DA240" s="238"/>
    </row>
    <row r="241" spans="2:105">
      <c r="B241" s="226"/>
      <c r="BP241" s="82"/>
      <c r="BQ241" s="238"/>
      <c r="BR241" s="238"/>
      <c r="BS241" s="238"/>
      <c r="BT241" s="238"/>
      <c r="BU241" s="238"/>
      <c r="BV241" s="238"/>
      <c r="BW241" s="238"/>
      <c r="BX241" s="238"/>
      <c r="BY241" s="238"/>
      <c r="BZ241" s="238"/>
      <c r="CA241" s="238"/>
      <c r="CB241" s="238"/>
      <c r="CC241" s="238"/>
      <c r="CD241" s="238"/>
      <c r="CE241" s="238"/>
      <c r="CF241" s="238"/>
      <c r="CG241" s="238"/>
      <c r="CH241" s="238"/>
      <c r="CI241" s="238"/>
      <c r="CJ241" s="238"/>
      <c r="CK241" s="238"/>
      <c r="CL241" s="238"/>
      <c r="CM241" s="238"/>
      <c r="CN241" s="238"/>
      <c r="CO241" s="238"/>
      <c r="CP241" s="238"/>
      <c r="CQ241" s="238"/>
      <c r="CR241" s="238"/>
      <c r="CS241" s="238"/>
      <c r="CT241" s="238"/>
      <c r="CU241" s="238"/>
      <c r="CV241" s="238"/>
      <c r="CW241" s="238"/>
      <c r="CX241" s="238"/>
      <c r="CY241" s="238"/>
      <c r="CZ241" s="238"/>
      <c r="DA241" s="238"/>
    </row>
    <row r="242" spans="2:105">
      <c r="B242" s="226"/>
      <c r="BP242" s="82"/>
      <c r="BQ242" s="238"/>
      <c r="BR242" s="238"/>
      <c r="BS242" s="238"/>
      <c r="BT242" s="238"/>
      <c r="BU242" s="238"/>
      <c r="BV242" s="238"/>
      <c r="BW242" s="238"/>
      <c r="BX242" s="238"/>
      <c r="BY242" s="238"/>
      <c r="BZ242" s="238"/>
      <c r="CA242" s="238"/>
      <c r="CB242" s="238"/>
      <c r="CC242" s="238"/>
      <c r="CD242" s="238"/>
      <c r="CE242" s="238"/>
      <c r="CF242" s="238"/>
      <c r="CG242" s="238"/>
      <c r="CH242" s="238"/>
      <c r="CI242" s="238"/>
      <c r="CJ242" s="238"/>
      <c r="CK242" s="238"/>
      <c r="CL242" s="238"/>
      <c r="CM242" s="238"/>
      <c r="CN242" s="238"/>
      <c r="CO242" s="238"/>
      <c r="CP242" s="238"/>
      <c r="CQ242" s="238"/>
      <c r="CR242" s="238"/>
      <c r="CS242" s="238"/>
      <c r="CT242" s="238"/>
      <c r="CU242" s="238"/>
      <c r="CV242" s="238"/>
      <c r="CW242" s="238"/>
      <c r="CX242" s="238"/>
      <c r="CY242" s="238"/>
      <c r="CZ242" s="238"/>
      <c r="DA242" s="238"/>
    </row>
    <row r="243" spans="2:105">
      <c r="B243" s="226"/>
      <c r="BP243" s="82"/>
      <c r="BQ243" s="238"/>
      <c r="BR243" s="238"/>
      <c r="BS243" s="238"/>
      <c r="BT243" s="238"/>
      <c r="BU243" s="238"/>
      <c r="BV243" s="238"/>
      <c r="BW243" s="238"/>
      <c r="BX243" s="238"/>
      <c r="BY243" s="238"/>
      <c r="BZ243" s="238"/>
      <c r="CA243" s="238"/>
      <c r="CB243" s="238"/>
      <c r="CC243" s="238"/>
      <c r="CD243" s="238"/>
      <c r="CE243" s="238"/>
      <c r="CF243" s="238"/>
      <c r="CG243" s="238"/>
      <c r="CH243" s="238"/>
      <c r="CI243" s="238"/>
      <c r="CJ243" s="238"/>
      <c r="CK243" s="238"/>
      <c r="CL243" s="238"/>
      <c r="CM243" s="238"/>
      <c r="CN243" s="238"/>
      <c r="CO243" s="238"/>
      <c r="CP243" s="238"/>
      <c r="CQ243" s="238"/>
      <c r="CR243" s="238"/>
      <c r="CS243" s="238"/>
      <c r="CT243" s="238"/>
      <c r="CU243" s="238"/>
      <c r="CV243" s="238"/>
      <c r="CW243" s="238"/>
      <c r="CX243" s="238"/>
      <c r="CY243" s="238"/>
      <c r="CZ243" s="238"/>
      <c r="DA243" s="238"/>
    </row>
    <row r="244" spans="2:105">
      <c r="B244" s="226"/>
      <c r="BP244" s="82"/>
      <c r="BQ244" s="238"/>
      <c r="BR244" s="238"/>
      <c r="BS244" s="238"/>
      <c r="BT244" s="238"/>
      <c r="BU244" s="238"/>
      <c r="BV244" s="238"/>
      <c r="BW244" s="238"/>
      <c r="BX244" s="238"/>
      <c r="BY244" s="238"/>
      <c r="BZ244" s="238"/>
      <c r="CA244" s="238"/>
      <c r="CB244" s="238"/>
      <c r="CC244" s="238"/>
      <c r="CD244" s="238"/>
      <c r="CE244" s="238"/>
      <c r="CF244" s="238"/>
      <c r="CG244" s="238"/>
      <c r="CH244" s="238"/>
      <c r="CI244" s="238"/>
      <c r="CJ244" s="238"/>
      <c r="CK244" s="238"/>
      <c r="CL244" s="238"/>
      <c r="CM244" s="238"/>
      <c r="CN244" s="238"/>
      <c r="CO244" s="238"/>
      <c r="CP244" s="238"/>
      <c r="CQ244" s="238"/>
      <c r="CR244" s="238"/>
      <c r="CS244" s="238"/>
      <c r="CT244" s="238"/>
      <c r="CU244" s="238"/>
      <c r="CV244" s="238"/>
      <c r="CW244" s="238"/>
      <c r="CX244" s="238"/>
      <c r="CY244" s="238"/>
      <c r="CZ244" s="238"/>
      <c r="DA244" s="238"/>
    </row>
    <row r="245" spans="2:105">
      <c r="B245" s="226"/>
      <c r="BP245" s="82"/>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row>
    <row r="246" spans="2:105">
      <c r="B246" s="226"/>
      <c r="BP246" s="82"/>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row>
    <row r="247" spans="2:105">
      <c r="B247" s="226"/>
      <c r="BP247" s="82"/>
      <c r="BQ247" s="238"/>
      <c r="BR247" s="238"/>
      <c r="BS247" s="238"/>
      <c r="BT247" s="238"/>
      <c r="BU247" s="238"/>
      <c r="BV247" s="238"/>
      <c r="BW247" s="238"/>
      <c r="BX247" s="238"/>
      <c r="BY247" s="238"/>
      <c r="BZ247" s="238"/>
      <c r="CA247" s="238"/>
      <c r="CB247" s="238"/>
      <c r="CC247" s="238"/>
      <c r="CD247" s="238"/>
      <c r="CE247" s="238"/>
      <c r="CF247" s="238"/>
      <c r="CG247" s="238"/>
      <c r="CH247" s="238"/>
      <c r="CI247" s="238"/>
      <c r="CJ247" s="238"/>
      <c r="CK247" s="238"/>
      <c r="CL247" s="238"/>
      <c r="CM247" s="238"/>
      <c r="CN247" s="238"/>
      <c r="CO247" s="238"/>
      <c r="CP247" s="238"/>
      <c r="CQ247" s="238"/>
      <c r="CR247" s="238"/>
      <c r="CS247" s="238"/>
      <c r="CT247" s="238"/>
      <c r="CU247" s="238"/>
      <c r="CV247" s="238"/>
      <c r="CW247" s="238"/>
      <c r="CX247" s="238"/>
      <c r="CY247" s="238"/>
      <c r="CZ247" s="238"/>
      <c r="DA247" s="238"/>
    </row>
    <row r="248" spans="2:105">
      <c r="B248" s="226"/>
      <c r="BP248" s="82"/>
      <c r="BQ248" s="238"/>
      <c r="BR248" s="238"/>
      <c r="BS248" s="238"/>
      <c r="BT248" s="238"/>
      <c r="BU248" s="238"/>
      <c r="BV248" s="238"/>
      <c r="BW248" s="238"/>
      <c r="BX248" s="238"/>
      <c r="BY248" s="238"/>
      <c r="BZ248" s="238"/>
      <c r="CA248" s="238"/>
      <c r="CB248" s="238"/>
      <c r="CC248" s="238"/>
      <c r="CD248" s="238"/>
      <c r="CE248" s="238"/>
      <c r="CF248" s="238"/>
      <c r="CG248" s="238"/>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row>
    <row r="249" spans="2:105">
      <c r="B249" s="226"/>
      <c r="BP249" s="82"/>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row>
    <row r="250" spans="2:105">
      <c r="B250" s="226"/>
      <c r="BP250" s="82"/>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row>
    <row r="251" spans="2:105">
      <c r="B251" s="226"/>
      <c r="BP251" s="82"/>
      <c r="BQ251" s="238"/>
      <c r="BR251" s="238"/>
      <c r="BS251" s="238"/>
      <c r="BT251" s="238"/>
      <c r="BU251" s="238"/>
      <c r="BV251" s="238"/>
      <c r="BW251" s="238"/>
      <c r="BX251" s="238"/>
      <c r="BY251" s="238"/>
      <c r="BZ251" s="238"/>
      <c r="CA251" s="238"/>
      <c r="CB251" s="238"/>
      <c r="CC251" s="238"/>
      <c r="CD251" s="238"/>
      <c r="CE251" s="238"/>
      <c r="CF251" s="238"/>
      <c r="CG251" s="238"/>
      <c r="CH251" s="238"/>
      <c r="CI251" s="238"/>
      <c r="CJ251" s="238"/>
      <c r="CK251" s="238"/>
      <c r="CL251" s="238"/>
      <c r="CM251" s="238"/>
      <c r="CN251" s="238"/>
      <c r="CO251" s="238"/>
      <c r="CP251" s="238"/>
      <c r="CQ251" s="238"/>
      <c r="CR251" s="238"/>
      <c r="CS251" s="238"/>
      <c r="CT251" s="238"/>
      <c r="CU251" s="238"/>
      <c r="CV251" s="238"/>
      <c r="CW251" s="238"/>
      <c r="CX251" s="238"/>
      <c r="CY251" s="238"/>
      <c r="CZ251" s="238"/>
      <c r="DA251" s="238"/>
    </row>
    <row r="252" spans="2:105">
      <c r="B252" s="226"/>
      <c r="BP252" s="82"/>
      <c r="BQ252" s="238"/>
      <c r="BR252" s="238"/>
      <c r="BS252" s="238"/>
      <c r="BT252" s="238"/>
      <c r="BU252" s="238"/>
      <c r="BV252" s="238"/>
      <c r="BW252" s="238"/>
      <c r="BX252" s="238"/>
      <c r="BY252" s="238"/>
      <c r="BZ252" s="238"/>
      <c r="CA252" s="238"/>
      <c r="CB252" s="238"/>
      <c r="CC252" s="238"/>
      <c r="CD252" s="238"/>
      <c r="CE252" s="238"/>
      <c r="CF252" s="238"/>
      <c r="CG252" s="238"/>
      <c r="CH252" s="238"/>
      <c r="CI252" s="238"/>
      <c r="CJ252" s="238"/>
      <c r="CK252" s="238"/>
      <c r="CL252" s="238"/>
      <c r="CM252" s="238"/>
      <c r="CN252" s="238"/>
      <c r="CO252" s="238"/>
      <c r="CP252" s="238"/>
      <c r="CQ252" s="238"/>
      <c r="CR252" s="238"/>
      <c r="CS252" s="238"/>
      <c r="CT252" s="238"/>
      <c r="CU252" s="238"/>
      <c r="CV252" s="238"/>
      <c r="CW252" s="238"/>
      <c r="CX252" s="238"/>
      <c r="CY252" s="238"/>
      <c r="CZ252" s="238"/>
      <c r="DA252" s="238"/>
    </row>
    <row r="253" spans="2:105">
      <c r="B253" s="226"/>
      <c r="BP253" s="82"/>
      <c r="BQ253" s="238"/>
      <c r="BR253" s="238"/>
      <c r="BS253" s="238"/>
      <c r="BT253" s="238"/>
      <c r="BU253" s="238"/>
      <c r="BV253" s="238"/>
      <c r="BW253" s="238"/>
      <c r="BX253" s="238"/>
      <c r="BY253" s="238"/>
      <c r="BZ253" s="238"/>
      <c r="CA253" s="238"/>
      <c r="CB253" s="238"/>
      <c r="CC253" s="238"/>
      <c r="CD253" s="238"/>
      <c r="CE253" s="238"/>
      <c r="CF253" s="238"/>
      <c r="CG253" s="238"/>
      <c r="CH253" s="238"/>
      <c r="CI253" s="238"/>
      <c r="CJ253" s="238"/>
      <c r="CK253" s="238"/>
      <c r="CL253" s="238"/>
      <c r="CM253" s="238"/>
      <c r="CN253" s="238"/>
      <c r="CO253" s="238"/>
      <c r="CP253" s="238"/>
      <c r="CQ253" s="238"/>
      <c r="CR253" s="238"/>
      <c r="CS253" s="238"/>
      <c r="CT253" s="238"/>
      <c r="CU253" s="238"/>
      <c r="CV253" s="238"/>
      <c r="CW253" s="238"/>
      <c r="CX253" s="238"/>
      <c r="CY253" s="238"/>
      <c r="CZ253" s="238"/>
      <c r="DA253" s="238"/>
    </row>
    <row r="254" spans="2:105">
      <c r="B254" s="226"/>
      <c r="BP254" s="82"/>
      <c r="BQ254" s="238"/>
      <c r="BR254" s="238"/>
      <c r="BS254" s="238"/>
      <c r="BT254" s="238"/>
      <c r="BU254" s="238"/>
      <c r="BV254" s="238"/>
      <c r="BW254" s="238"/>
      <c r="BX254" s="238"/>
      <c r="BY254" s="238"/>
      <c r="BZ254" s="238"/>
      <c r="CA254" s="238"/>
      <c r="CB254" s="238"/>
      <c r="CC254" s="238"/>
      <c r="CD254" s="238"/>
      <c r="CE254" s="238"/>
      <c r="CF254" s="238"/>
      <c r="CG254" s="238"/>
      <c r="CH254" s="238"/>
      <c r="CI254" s="238"/>
      <c r="CJ254" s="238"/>
      <c r="CK254" s="238"/>
      <c r="CL254" s="238"/>
      <c r="CM254" s="238"/>
      <c r="CN254" s="238"/>
      <c r="CO254" s="238"/>
      <c r="CP254" s="238"/>
      <c r="CQ254" s="238"/>
      <c r="CR254" s="238"/>
      <c r="CS254" s="238"/>
      <c r="CT254" s="238"/>
      <c r="CU254" s="238"/>
      <c r="CV254" s="238"/>
      <c r="CW254" s="238"/>
      <c r="CX254" s="238"/>
      <c r="CY254" s="238"/>
      <c r="CZ254" s="238"/>
      <c r="DA254" s="238"/>
    </row>
    <row r="255" spans="2:105">
      <c r="B255" s="226"/>
      <c r="BP255" s="82"/>
      <c r="BQ255" s="238"/>
      <c r="BR255" s="238"/>
      <c r="BS255" s="238"/>
      <c r="BT255" s="238"/>
      <c r="BU255" s="238"/>
      <c r="BV255" s="238"/>
      <c r="BW255" s="238"/>
      <c r="BX255" s="238"/>
      <c r="BY255" s="238"/>
      <c r="BZ255" s="238"/>
      <c r="CA255" s="238"/>
      <c r="CB255" s="238"/>
      <c r="CC255" s="238"/>
      <c r="CD255" s="238"/>
      <c r="CE255" s="238"/>
      <c r="CF255" s="238"/>
      <c r="CG255" s="238"/>
      <c r="CH255" s="238"/>
      <c r="CI255" s="238"/>
      <c r="CJ255" s="238"/>
      <c r="CK255" s="238"/>
      <c r="CL255" s="238"/>
      <c r="CM255" s="238"/>
      <c r="CN255" s="238"/>
      <c r="CO255" s="238"/>
      <c r="CP255" s="238"/>
      <c r="CQ255" s="238"/>
      <c r="CR255" s="238"/>
      <c r="CS255" s="238"/>
      <c r="CT255" s="238"/>
      <c r="CU255" s="238"/>
      <c r="CV255" s="238"/>
      <c r="CW255" s="238"/>
      <c r="CX255" s="238"/>
      <c r="CY255" s="238"/>
      <c r="CZ255" s="238"/>
      <c r="DA255" s="238"/>
    </row>
    <row r="256" spans="2:105">
      <c r="B256" s="226"/>
      <c r="BP256" s="82"/>
      <c r="BQ256" s="238"/>
      <c r="BR256" s="238"/>
      <c r="BS256" s="238"/>
      <c r="BT256" s="238"/>
      <c r="BU256" s="238"/>
      <c r="BV256" s="238"/>
      <c r="BW256" s="238"/>
      <c r="BX256" s="238"/>
      <c r="BY256" s="238"/>
      <c r="BZ256" s="238"/>
      <c r="CA256" s="238"/>
      <c r="CB256" s="238"/>
      <c r="CC256" s="238"/>
      <c r="CD256" s="238"/>
      <c r="CE256" s="238"/>
      <c r="CF256" s="238"/>
      <c r="CG256" s="238"/>
      <c r="CH256" s="238"/>
      <c r="CI256" s="238"/>
      <c r="CJ256" s="238"/>
      <c r="CK256" s="238"/>
      <c r="CL256" s="238"/>
      <c r="CM256" s="238"/>
      <c r="CN256" s="238"/>
      <c r="CO256" s="238"/>
      <c r="CP256" s="238"/>
      <c r="CQ256" s="238"/>
      <c r="CR256" s="238"/>
      <c r="CS256" s="238"/>
      <c r="CT256" s="238"/>
      <c r="CU256" s="238"/>
      <c r="CV256" s="238"/>
      <c r="CW256" s="238"/>
      <c r="CX256" s="238"/>
      <c r="CY256" s="238"/>
      <c r="CZ256" s="238"/>
      <c r="DA256" s="238"/>
    </row>
    <row r="257" spans="2:105">
      <c r="B257" s="226"/>
      <c r="BP257" s="82"/>
      <c r="BQ257" s="238"/>
      <c r="BR257" s="238"/>
      <c r="BS257" s="238"/>
      <c r="BT257" s="238"/>
      <c r="BU257" s="238"/>
      <c r="BV257" s="238"/>
      <c r="BW257" s="238"/>
      <c r="BX257" s="238"/>
      <c r="BY257" s="238"/>
      <c r="BZ257" s="238"/>
      <c r="CA257" s="238"/>
      <c r="CB257" s="238"/>
      <c r="CC257" s="238"/>
      <c r="CD257" s="238"/>
      <c r="CE257" s="238"/>
      <c r="CF257" s="238"/>
      <c r="CG257" s="238"/>
      <c r="CH257" s="238"/>
      <c r="CI257" s="238"/>
      <c r="CJ257" s="238"/>
      <c r="CK257" s="238"/>
      <c r="CL257" s="238"/>
      <c r="CM257" s="238"/>
      <c r="CN257" s="238"/>
      <c r="CO257" s="238"/>
      <c r="CP257" s="238"/>
      <c r="CQ257" s="238"/>
      <c r="CR257" s="238"/>
      <c r="CS257" s="238"/>
      <c r="CT257" s="238"/>
      <c r="CU257" s="238"/>
      <c r="CV257" s="238"/>
      <c r="CW257" s="238"/>
      <c r="CX257" s="238"/>
      <c r="CY257" s="238"/>
      <c r="CZ257" s="238"/>
      <c r="DA257" s="238"/>
    </row>
    <row r="258" spans="2:105">
      <c r="B258" s="226"/>
      <c r="BP258" s="82"/>
      <c r="BQ258" s="238"/>
      <c r="BR258" s="238"/>
      <c r="BS258" s="238"/>
      <c r="BT258" s="238"/>
      <c r="BU258" s="238"/>
      <c r="BV258" s="238"/>
      <c r="BW258" s="238"/>
      <c r="BX258" s="238"/>
      <c r="BY258" s="238"/>
      <c r="BZ258" s="238"/>
      <c r="CA258" s="238"/>
      <c r="CB258" s="238"/>
      <c r="CC258" s="238"/>
      <c r="CD258" s="238"/>
      <c r="CE258" s="238"/>
      <c r="CF258" s="238"/>
      <c r="CG258" s="238"/>
      <c r="CH258" s="238"/>
      <c r="CI258" s="238"/>
      <c r="CJ258" s="238"/>
      <c r="CK258" s="238"/>
      <c r="CL258" s="238"/>
      <c r="CM258" s="238"/>
      <c r="CN258" s="238"/>
      <c r="CO258" s="238"/>
      <c r="CP258" s="238"/>
      <c r="CQ258" s="238"/>
      <c r="CR258" s="238"/>
      <c r="CS258" s="238"/>
      <c r="CT258" s="238"/>
      <c r="CU258" s="238"/>
      <c r="CV258" s="238"/>
      <c r="CW258" s="238"/>
      <c r="CX258" s="238"/>
      <c r="CY258" s="238"/>
      <c r="CZ258" s="238"/>
      <c r="DA258" s="238"/>
    </row>
    <row r="259" spans="2:105">
      <c r="B259" s="226"/>
      <c r="BP259" s="82"/>
      <c r="BQ259" s="238"/>
      <c r="BR259" s="238"/>
      <c r="BS259" s="238"/>
      <c r="BT259" s="238"/>
      <c r="BU259" s="238"/>
      <c r="BV259" s="238"/>
      <c r="BW259" s="238"/>
      <c r="BX259" s="238"/>
      <c r="BY259" s="238"/>
      <c r="BZ259" s="238"/>
      <c r="CA259" s="238"/>
      <c r="CB259" s="238"/>
      <c r="CC259" s="238"/>
      <c r="CD259" s="238"/>
      <c r="CE259" s="238"/>
      <c r="CF259" s="238"/>
      <c r="CG259" s="238"/>
      <c r="CH259" s="238"/>
      <c r="CI259" s="238"/>
      <c r="CJ259" s="238"/>
      <c r="CK259" s="238"/>
      <c r="CL259" s="238"/>
      <c r="CM259" s="238"/>
      <c r="CN259" s="238"/>
      <c r="CO259" s="238"/>
      <c r="CP259" s="238"/>
      <c r="CQ259" s="238"/>
      <c r="CR259" s="238"/>
      <c r="CS259" s="238"/>
      <c r="CT259" s="238"/>
      <c r="CU259" s="238"/>
      <c r="CV259" s="238"/>
      <c r="CW259" s="238"/>
      <c r="CX259" s="238"/>
      <c r="CY259" s="238"/>
      <c r="CZ259" s="238"/>
      <c r="DA259" s="238"/>
    </row>
    <row r="260" spans="2:105">
      <c r="B260" s="226"/>
      <c r="BP260" s="82"/>
      <c r="BQ260" s="238"/>
      <c r="BR260" s="238"/>
      <c r="BS260" s="238"/>
      <c r="BT260" s="238"/>
      <c r="BU260" s="238"/>
      <c r="BV260" s="238"/>
      <c r="BW260" s="238"/>
      <c r="BX260" s="238"/>
      <c r="BY260" s="238"/>
      <c r="BZ260" s="238"/>
      <c r="CA260" s="238"/>
      <c r="CB260" s="238"/>
      <c r="CC260" s="238"/>
      <c r="CD260" s="238"/>
      <c r="CE260" s="238"/>
      <c r="CF260" s="238"/>
      <c r="CG260" s="238"/>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row>
    <row r="261" spans="2:105">
      <c r="B261" s="226"/>
      <c r="BP261" s="82"/>
      <c r="BQ261" s="238"/>
      <c r="BR261" s="238"/>
      <c r="BS261" s="238"/>
      <c r="BT261" s="238"/>
      <c r="BU261" s="238"/>
      <c r="BV261" s="238"/>
      <c r="BW261" s="238"/>
      <c r="BX261" s="238"/>
      <c r="BY261" s="238"/>
      <c r="BZ261" s="238"/>
      <c r="CA261" s="238"/>
      <c r="CB261" s="238"/>
      <c r="CC261" s="238"/>
      <c r="CD261" s="238"/>
      <c r="CE261" s="238"/>
      <c r="CF261" s="238"/>
      <c r="CG261" s="238"/>
      <c r="CH261" s="238"/>
      <c r="CI261" s="238"/>
      <c r="CJ261" s="238"/>
      <c r="CK261" s="238"/>
      <c r="CL261" s="238"/>
      <c r="CM261" s="238"/>
      <c r="CN261" s="238"/>
      <c r="CO261" s="238"/>
      <c r="CP261" s="238"/>
      <c r="CQ261" s="238"/>
      <c r="CR261" s="238"/>
      <c r="CS261" s="238"/>
      <c r="CT261" s="238"/>
      <c r="CU261" s="238"/>
      <c r="CV261" s="238"/>
      <c r="CW261" s="238"/>
      <c r="CX261" s="238"/>
      <c r="CY261" s="238"/>
      <c r="CZ261" s="238"/>
      <c r="DA261" s="238"/>
    </row>
    <row r="262" spans="2:105">
      <c r="B262" s="226"/>
      <c r="BP262" s="82"/>
      <c r="BQ262" s="238"/>
      <c r="BR262" s="238"/>
      <c r="BS262" s="238"/>
      <c r="BT262" s="238"/>
      <c r="BU262" s="238"/>
      <c r="BV262" s="238"/>
      <c r="BW262" s="238"/>
      <c r="BX262" s="238"/>
      <c r="BY262" s="238"/>
      <c r="BZ262" s="238"/>
      <c r="CA262" s="238"/>
      <c r="CB262" s="238"/>
      <c r="CC262" s="238"/>
      <c r="CD262" s="238"/>
      <c r="CE262" s="238"/>
      <c r="CF262" s="238"/>
      <c r="CG262" s="238"/>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row>
    <row r="263" spans="2:105">
      <c r="B263" s="226"/>
      <c r="BP263" s="82"/>
      <c r="BQ263" s="238"/>
      <c r="BR263" s="238"/>
      <c r="BS263" s="238"/>
      <c r="BT263" s="238"/>
      <c r="BU263" s="238"/>
      <c r="BV263" s="238"/>
      <c r="BW263" s="238"/>
      <c r="BX263" s="238"/>
      <c r="BY263" s="238"/>
      <c r="BZ263" s="238"/>
      <c r="CA263" s="238"/>
      <c r="CB263" s="238"/>
      <c r="CC263" s="238"/>
      <c r="CD263" s="238"/>
      <c r="CE263" s="238"/>
      <c r="CF263" s="238"/>
      <c r="CG263" s="238"/>
      <c r="CH263" s="238"/>
      <c r="CI263" s="238"/>
      <c r="CJ263" s="238"/>
      <c r="CK263" s="238"/>
      <c r="CL263" s="238"/>
      <c r="CM263" s="238"/>
      <c r="CN263" s="238"/>
      <c r="CO263" s="238"/>
      <c r="CP263" s="238"/>
      <c r="CQ263" s="238"/>
      <c r="CR263" s="238"/>
      <c r="CS263" s="238"/>
      <c r="CT263" s="238"/>
      <c r="CU263" s="238"/>
      <c r="CV263" s="238"/>
      <c r="CW263" s="238"/>
      <c r="CX263" s="238"/>
      <c r="CY263" s="238"/>
      <c r="CZ263" s="238"/>
      <c r="DA263" s="238"/>
    </row>
    <row r="264" spans="2:105">
      <c r="B264" s="226"/>
      <c r="BP264" s="82"/>
      <c r="BQ264" s="238"/>
      <c r="BR264" s="238"/>
      <c r="BS264" s="238"/>
      <c r="BT264" s="238"/>
      <c r="BU264" s="238"/>
      <c r="BV264" s="238"/>
      <c r="BW264" s="238"/>
      <c r="BX264" s="238"/>
      <c r="BY264" s="238"/>
      <c r="BZ264" s="238"/>
      <c r="CA264" s="238"/>
      <c r="CB264" s="238"/>
      <c r="CC264" s="238"/>
      <c r="CD264" s="238"/>
      <c r="CE264" s="238"/>
      <c r="CF264" s="238"/>
      <c r="CG264" s="238"/>
      <c r="CH264" s="238"/>
      <c r="CI264" s="238"/>
      <c r="CJ264" s="238"/>
      <c r="CK264" s="238"/>
      <c r="CL264" s="238"/>
      <c r="CM264" s="238"/>
      <c r="CN264" s="238"/>
      <c r="CO264" s="238"/>
      <c r="CP264" s="238"/>
      <c r="CQ264" s="238"/>
      <c r="CR264" s="238"/>
      <c r="CS264" s="238"/>
      <c r="CT264" s="238"/>
      <c r="CU264" s="238"/>
      <c r="CV264" s="238"/>
      <c r="CW264" s="238"/>
      <c r="CX264" s="238"/>
      <c r="CY264" s="238"/>
      <c r="CZ264" s="238"/>
      <c r="DA264" s="238"/>
    </row>
    <row r="265" spans="2:105">
      <c r="B265" s="226"/>
      <c r="BP265" s="82"/>
      <c r="BQ265" s="238"/>
      <c r="BR265" s="238"/>
      <c r="BS265" s="238"/>
      <c r="BT265" s="238"/>
      <c r="BU265" s="238"/>
      <c r="BV265" s="238"/>
      <c r="BW265" s="238"/>
      <c r="BX265" s="238"/>
      <c r="BY265" s="238"/>
      <c r="BZ265" s="238"/>
      <c r="CA265" s="238"/>
      <c r="CB265" s="238"/>
      <c r="CC265" s="238"/>
      <c r="CD265" s="238"/>
      <c r="CE265" s="238"/>
      <c r="CF265" s="238"/>
      <c r="CG265" s="238"/>
      <c r="CH265" s="238"/>
      <c r="CI265" s="238"/>
      <c r="CJ265" s="238"/>
      <c r="CK265" s="238"/>
      <c r="CL265" s="238"/>
      <c r="CM265" s="238"/>
      <c r="CN265" s="238"/>
      <c r="CO265" s="238"/>
      <c r="CP265" s="238"/>
      <c r="CQ265" s="238"/>
      <c r="CR265" s="238"/>
      <c r="CS265" s="238"/>
      <c r="CT265" s="238"/>
      <c r="CU265" s="238"/>
      <c r="CV265" s="238"/>
      <c r="CW265" s="238"/>
      <c r="CX265" s="238"/>
      <c r="CY265" s="238"/>
      <c r="CZ265" s="238"/>
      <c r="DA265" s="238"/>
    </row>
    <row r="266" spans="2:105">
      <c r="B266" s="226"/>
      <c r="BP266" s="82"/>
      <c r="BQ266" s="238"/>
      <c r="BR266" s="238"/>
      <c r="BS266" s="238"/>
      <c r="BT266" s="238"/>
      <c r="BU266" s="238"/>
      <c r="BV266" s="238"/>
      <c r="BW266" s="238"/>
      <c r="BX266" s="238"/>
      <c r="BY266" s="238"/>
      <c r="BZ266" s="238"/>
      <c r="CA266" s="238"/>
      <c r="CB266" s="238"/>
      <c r="CC266" s="238"/>
      <c r="CD266" s="238"/>
      <c r="CE266" s="238"/>
      <c r="CF266" s="238"/>
      <c r="CG266" s="238"/>
      <c r="CH266" s="238"/>
      <c r="CI266" s="238"/>
      <c r="CJ266" s="238"/>
      <c r="CK266" s="238"/>
      <c r="CL266" s="238"/>
      <c r="CM266" s="238"/>
      <c r="CN266" s="238"/>
      <c r="CO266" s="238"/>
      <c r="CP266" s="238"/>
      <c r="CQ266" s="238"/>
      <c r="CR266" s="238"/>
      <c r="CS266" s="238"/>
      <c r="CT266" s="238"/>
      <c r="CU266" s="238"/>
      <c r="CV266" s="238"/>
      <c r="CW266" s="238"/>
      <c r="CX266" s="238"/>
      <c r="CY266" s="238"/>
      <c r="CZ266" s="238"/>
      <c r="DA266" s="238"/>
    </row>
    <row r="267" spans="2:105">
      <c r="B267" s="226"/>
      <c r="BP267" s="82"/>
      <c r="BQ267" s="238"/>
      <c r="BR267" s="238"/>
      <c r="BS267" s="238"/>
      <c r="BT267" s="238"/>
      <c r="BU267" s="238"/>
      <c r="BV267" s="238"/>
      <c r="BW267" s="238"/>
      <c r="BX267" s="238"/>
      <c r="BY267" s="238"/>
      <c r="BZ267" s="238"/>
      <c r="CA267" s="238"/>
      <c r="CB267" s="238"/>
      <c r="CC267" s="238"/>
      <c r="CD267" s="238"/>
      <c r="CE267" s="238"/>
      <c r="CF267" s="238"/>
      <c r="CG267" s="238"/>
      <c r="CH267" s="238"/>
      <c r="CI267" s="238"/>
      <c r="CJ267" s="238"/>
      <c r="CK267" s="238"/>
      <c r="CL267" s="238"/>
      <c r="CM267" s="238"/>
      <c r="CN267" s="238"/>
      <c r="CO267" s="238"/>
      <c r="CP267" s="238"/>
      <c r="CQ267" s="238"/>
      <c r="CR267" s="238"/>
      <c r="CS267" s="238"/>
      <c r="CT267" s="238"/>
      <c r="CU267" s="238"/>
      <c r="CV267" s="238"/>
      <c r="CW267" s="238"/>
      <c r="CX267" s="238"/>
      <c r="CY267" s="238"/>
      <c r="CZ267" s="238"/>
      <c r="DA267" s="238"/>
    </row>
    <row r="268" spans="2:105">
      <c r="B268" s="226"/>
      <c r="BP268" s="82"/>
      <c r="BQ268" s="238"/>
      <c r="BR268" s="238"/>
      <c r="BS268" s="238"/>
      <c r="BT268" s="238"/>
      <c r="BU268" s="238"/>
      <c r="BV268" s="238"/>
      <c r="BW268" s="238"/>
      <c r="BX268" s="238"/>
      <c r="BY268" s="238"/>
      <c r="BZ268" s="238"/>
      <c r="CA268" s="238"/>
      <c r="CB268" s="238"/>
      <c r="CC268" s="238"/>
      <c r="CD268" s="238"/>
      <c r="CE268" s="238"/>
      <c r="CF268" s="238"/>
      <c r="CG268" s="238"/>
      <c r="CH268" s="238"/>
      <c r="CI268" s="238"/>
      <c r="CJ268" s="238"/>
      <c r="CK268" s="238"/>
      <c r="CL268" s="238"/>
      <c r="CM268" s="238"/>
      <c r="CN268" s="238"/>
      <c r="CO268" s="238"/>
      <c r="CP268" s="238"/>
      <c r="CQ268" s="238"/>
      <c r="CR268" s="238"/>
      <c r="CS268" s="238"/>
      <c r="CT268" s="238"/>
      <c r="CU268" s="238"/>
      <c r="CV268" s="238"/>
      <c r="CW268" s="238"/>
      <c r="CX268" s="238"/>
      <c r="CY268" s="238"/>
      <c r="CZ268" s="238"/>
      <c r="DA268" s="238"/>
    </row>
    <row r="269" spans="2:105">
      <c r="B269" s="226"/>
      <c r="BP269" s="82"/>
      <c r="BQ269" s="238"/>
      <c r="BR269" s="238"/>
      <c r="BS269" s="238"/>
      <c r="BT269" s="238"/>
      <c r="BU269" s="238"/>
      <c r="BV269" s="238"/>
      <c r="BW269" s="238"/>
      <c r="BX269" s="238"/>
      <c r="BY269" s="238"/>
      <c r="BZ269" s="238"/>
      <c r="CA269" s="238"/>
      <c r="CB269" s="238"/>
      <c r="CC269" s="238"/>
      <c r="CD269" s="238"/>
      <c r="CE269" s="238"/>
      <c r="CF269" s="238"/>
      <c r="CG269" s="238"/>
      <c r="CH269" s="238"/>
      <c r="CI269" s="238"/>
      <c r="CJ269" s="238"/>
      <c r="CK269" s="238"/>
      <c r="CL269" s="238"/>
      <c r="CM269" s="238"/>
      <c r="CN269" s="238"/>
      <c r="CO269" s="238"/>
      <c r="CP269" s="238"/>
      <c r="CQ269" s="238"/>
      <c r="CR269" s="238"/>
      <c r="CS269" s="238"/>
      <c r="CT269" s="238"/>
      <c r="CU269" s="238"/>
      <c r="CV269" s="238"/>
      <c r="CW269" s="238"/>
      <c r="CX269" s="238"/>
      <c r="CY269" s="238"/>
      <c r="CZ269" s="238"/>
      <c r="DA269" s="238"/>
    </row>
    <row r="270" spans="2:105">
      <c r="B270" s="226"/>
      <c r="BP270" s="82"/>
      <c r="BQ270" s="238"/>
      <c r="BR270" s="238"/>
      <c r="BS270" s="238"/>
      <c r="BT270" s="238"/>
      <c r="BU270" s="238"/>
      <c r="BV270" s="238"/>
      <c r="BW270" s="238"/>
      <c r="BX270" s="238"/>
      <c r="BY270" s="238"/>
      <c r="BZ270" s="238"/>
      <c r="CA270" s="238"/>
      <c r="CB270" s="238"/>
      <c r="CC270" s="238"/>
      <c r="CD270" s="238"/>
      <c r="CE270" s="238"/>
      <c r="CF270" s="238"/>
      <c r="CG270" s="238"/>
      <c r="CH270" s="238"/>
      <c r="CI270" s="238"/>
      <c r="CJ270" s="238"/>
      <c r="CK270" s="238"/>
      <c r="CL270" s="238"/>
      <c r="CM270" s="238"/>
      <c r="CN270" s="238"/>
      <c r="CO270" s="238"/>
      <c r="CP270" s="238"/>
      <c r="CQ270" s="238"/>
      <c r="CR270" s="238"/>
      <c r="CS270" s="238"/>
      <c r="CT270" s="238"/>
      <c r="CU270" s="238"/>
      <c r="CV270" s="238"/>
      <c r="CW270" s="238"/>
      <c r="CX270" s="238"/>
      <c r="CY270" s="238"/>
      <c r="CZ270" s="238"/>
      <c r="DA270" s="238"/>
    </row>
    <row r="271" spans="2:105">
      <c r="B271" s="226"/>
      <c r="BP271" s="82"/>
      <c r="BQ271" s="238"/>
      <c r="BR271" s="238"/>
      <c r="BS271" s="238"/>
      <c r="BT271" s="238"/>
      <c r="BU271" s="238"/>
      <c r="BV271" s="238"/>
      <c r="BW271" s="238"/>
      <c r="BX271" s="238"/>
      <c r="BY271" s="238"/>
      <c r="BZ271" s="238"/>
      <c r="CA271" s="238"/>
      <c r="CB271" s="238"/>
      <c r="CC271" s="238"/>
      <c r="CD271" s="238"/>
      <c r="CE271" s="238"/>
      <c r="CF271" s="238"/>
      <c r="CG271" s="238"/>
      <c r="CH271" s="238"/>
      <c r="CI271" s="238"/>
      <c r="CJ271" s="238"/>
      <c r="CK271" s="238"/>
      <c r="CL271" s="238"/>
      <c r="CM271" s="238"/>
      <c r="CN271" s="238"/>
      <c r="CO271" s="238"/>
      <c r="CP271" s="238"/>
      <c r="CQ271" s="238"/>
      <c r="CR271" s="238"/>
      <c r="CS271" s="238"/>
      <c r="CT271" s="238"/>
      <c r="CU271" s="238"/>
      <c r="CV271" s="238"/>
      <c r="CW271" s="238"/>
      <c r="CX271" s="238"/>
      <c r="CY271" s="238"/>
      <c r="CZ271" s="238"/>
      <c r="DA271" s="238"/>
    </row>
    <row r="272" spans="2:105">
      <c r="B272" s="226"/>
      <c r="BP272" s="82"/>
      <c r="BQ272" s="238"/>
      <c r="BR272" s="238"/>
      <c r="BS272" s="238"/>
      <c r="BT272" s="238"/>
      <c r="BU272" s="238"/>
      <c r="BV272" s="238"/>
      <c r="BW272" s="238"/>
      <c r="BX272" s="238"/>
      <c r="BY272" s="238"/>
      <c r="BZ272" s="238"/>
      <c r="CA272" s="238"/>
      <c r="CB272" s="238"/>
      <c r="CC272" s="238"/>
      <c r="CD272" s="238"/>
      <c r="CE272" s="238"/>
      <c r="CF272" s="238"/>
      <c r="CG272" s="238"/>
      <c r="CH272" s="238"/>
      <c r="CI272" s="238"/>
      <c r="CJ272" s="238"/>
      <c r="CK272" s="238"/>
      <c r="CL272" s="238"/>
      <c r="CM272" s="238"/>
      <c r="CN272" s="238"/>
      <c r="CO272" s="238"/>
      <c r="CP272" s="238"/>
      <c r="CQ272" s="238"/>
      <c r="CR272" s="238"/>
      <c r="CS272" s="238"/>
      <c r="CT272" s="238"/>
      <c r="CU272" s="238"/>
      <c r="CV272" s="238"/>
      <c r="CW272" s="238"/>
      <c r="CX272" s="238"/>
      <c r="CY272" s="238"/>
      <c r="CZ272" s="238"/>
      <c r="DA272" s="238"/>
    </row>
    <row r="273" spans="2:105">
      <c r="B273" s="226"/>
      <c r="BP273" s="82"/>
      <c r="BQ273" s="238"/>
      <c r="BR273" s="238"/>
      <c r="BS273" s="238"/>
      <c r="BT273" s="238"/>
      <c r="BU273" s="238"/>
      <c r="BV273" s="238"/>
      <c r="BW273" s="238"/>
      <c r="BX273" s="238"/>
      <c r="BY273" s="238"/>
      <c r="BZ273" s="238"/>
      <c r="CA273" s="238"/>
      <c r="CB273" s="238"/>
      <c r="CC273" s="238"/>
      <c r="CD273" s="238"/>
      <c r="CE273" s="238"/>
      <c r="CF273" s="238"/>
      <c r="CG273" s="238"/>
      <c r="CH273" s="238"/>
      <c r="CI273" s="238"/>
      <c r="CJ273" s="238"/>
      <c r="CK273" s="238"/>
      <c r="CL273" s="238"/>
      <c r="CM273" s="238"/>
      <c r="CN273" s="238"/>
      <c r="CO273" s="238"/>
      <c r="CP273" s="238"/>
      <c r="CQ273" s="238"/>
      <c r="CR273" s="238"/>
      <c r="CS273" s="238"/>
      <c r="CT273" s="238"/>
      <c r="CU273" s="238"/>
      <c r="CV273" s="238"/>
      <c r="CW273" s="238"/>
      <c r="CX273" s="238"/>
      <c r="CY273" s="238"/>
      <c r="CZ273" s="238"/>
      <c r="DA273" s="238"/>
    </row>
    <row r="274" spans="2:105">
      <c r="B274" s="226"/>
      <c r="BP274" s="82"/>
      <c r="BQ274" s="238"/>
      <c r="BR274" s="238"/>
      <c r="BS274" s="238"/>
      <c r="BT274" s="238"/>
      <c r="BU274" s="238"/>
      <c r="BV274" s="238"/>
      <c r="BW274" s="238"/>
      <c r="BX274" s="238"/>
      <c r="BY274" s="238"/>
      <c r="BZ274" s="238"/>
      <c r="CA274" s="238"/>
      <c r="CB274" s="238"/>
      <c r="CC274" s="238"/>
      <c r="CD274" s="238"/>
      <c r="CE274" s="238"/>
      <c r="CF274" s="238"/>
      <c r="CG274" s="238"/>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row>
    <row r="275" spans="2:105">
      <c r="B275" s="226"/>
      <c r="BP275" s="82"/>
      <c r="BQ275" s="238"/>
      <c r="BR275" s="238"/>
      <c r="BS275" s="238"/>
      <c r="BT275" s="238"/>
      <c r="BU275" s="238"/>
      <c r="BV275" s="238"/>
      <c r="BW275" s="238"/>
      <c r="BX275" s="238"/>
      <c r="BY275" s="238"/>
      <c r="BZ275" s="238"/>
      <c r="CA275" s="238"/>
      <c r="CB275" s="238"/>
      <c r="CC275" s="238"/>
      <c r="CD275" s="238"/>
      <c r="CE275" s="238"/>
      <c r="CF275" s="238"/>
      <c r="CG275" s="238"/>
      <c r="CH275" s="238"/>
      <c r="CI275" s="238"/>
      <c r="CJ275" s="238"/>
      <c r="CK275" s="238"/>
      <c r="CL275" s="238"/>
      <c r="CM275" s="238"/>
      <c r="CN275" s="238"/>
      <c r="CO275" s="238"/>
      <c r="CP275" s="238"/>
      <c r="CQ275" s="238"/>
      <c r="CR275" s="238"/>
      <c r="CS275" s="238"/>
      <c r="CT275" s="238"/>
      <c r="CU275" s="238"/>
      <c r="CV275" s="238"/>
      <c r="CW275" s="238"/>
      <c r="CX275" s="238"/>
      <c r="CY275" s="238"/>
      <c r="CZ275" s="238"/>
      <c r="DA275" s="238"/>
    </row>
    <row r="276" spans="2:105">
      <c r="B276" s="226"/>
      <c r="BP276" s="82"/>
      <c r="BQ276" s="238"/>
      <c r="BR276" s="238"/>
      <c r="BS276" s="238"/>
      <c r="BT276" s="238"/>
      <c r="BU276" s="238"/>
      <c r="BV276" s="238"/>
      <c r="BW276" s="238"/>
      <c r="BX276" s="238"/>
      <c r="BY276" s="238"/>
      <c r="BZ276" s="238"/>
      <c r="CA276" s="238"/>
      <c r="CB276" s="238"/>
      <c r="CC276" s="238"/>
      <c r="CD276" s="238"/>
      <c r="CE276" s="238"/>
      <c r="CF276" s="238"/>
      <c r="CG276" s="238"/>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row>
    <row r="277" spans="2:105">
      <c r="B277" s="226"/>
      <c r="BP277" s="82"/>
      <c r="BQ277" s="238"/>
      <c r="BR277" s="238"/>
      <c r="BS277" s="238"/>
      <c r="BT277" s="238"/>
      <c r="BU277" s="238"/>
      <c r="BV277" s="238"/>
      <c r="BW277" s="238"/>
      <c r="BX277" s="238"/>
      <c r="BY277" s="238"/>
      <c r="BZ277" s="238"/>
      <c r="CA277" s="238"/>
      <c r="CB277" s="238"/>
      <c r="CC277" s="238"/>
      <c r="CD277" s="238"/>
      <c r="CE277" s="238"/>
      <c r="CF277" s="238"/>
      <c r="CG277" s="238"/>
      <c r="CH277" s="238"/>
      <c r="CI277" s="238"/>
      <c r="CJ277" s="238"/>
      <c r="CK277" s="238"/>
      <c r="CL277" s="238"/>
      <c r="CM277" s="238"/>
      <c r="CN277" s="238"/>
      <c r="CO277" s="238"/>
      <c r="CP277" s="238"/>
      <c r="CQ277" s="238"/>
      <c r="CR277" s="238"/>
      <c r="CS277" s="238"/>
      <c r="CT277" s="238"/>
      <c r="CU277" s="238"/>
      <c r="CV277" s="238"/>
      <c r="CW277" s="238"/>
      <c r="CX277" s="238"/>
      <c r="CY277" s="238"/>
      <c r="CZ277" s="238"/>
      <c r="DA277" s="238"/>
    </row>
    <row r="278" spans="2:105">
      <c r="B278" s="226"/>
      <c r="BP278" s="82"/>
      <c r="BQ278" s="238"/>
      <c r="BR278" s="238"/>
      <c r="BS278" s="238"/>
      <c r="BT278" s="238"/>
      <c r="BU278" s="238"/>
      <c r="BV278" s="238"/>
      <c r="BW278" s="238"/>
      <c r="BX278" s="238"/>
      <c r="BY278" s="238"/>
      <c r="BZ278" s="238"/>
      <c r="CA278" s="238"/>
      <c r="CB278" s="238"/>
      <c r="CC278" s="238"/>
      <c r="CD278" s="238"/>
      <c r="CE278" s="238"/>
      <c r="CF278" s="238"/>
      <c r="CG278" s="238"/>
      <c r="CH278" s="238"/>
      <c r="CI278" s="238"/>
      <c r="CJ278" s="238"/>
      <c r="CK278" s="238"/>
      <c r="CL278" s="238"/>
      <c r="CM278" s="238"/>
      <c r="CN278" s="238"/>
      <c r="CO278" s="238"/>
      <c r="CP278" s="238"/>
      <c r="CQ278" s="238"/>
      <c r="CR278" s="238"/>
      <c r="CS278" s="238"/>
      <c r="CT278" s="238"/>
      <c r="CU278" s="238"/>
      <c r="CV278" s="238"/>
      <c r="CW278" s="238"/>
      <c r="CX278" s="238"/>
      <c r="CY278" s="238"/>
      <c r="CZ278" s="238"/>
      <c r="DA278" s="238"/>
    </row>
    <row r="279" spans="2:105">
      <c r="B279" s="226"/>
      <c r="BP279" s="82"/>
      <c r="BQ279" s="238"/>
      <c r="BR279" s="238"/>
      <c r="BS279" s="238"/>
      <c r="BT279" s="238"/>
      <c r="BU279" s="238"/>
      <c r="BV279" s="238"/>
      <c r="BW279" s="238"/>
      <c r="BX279" s="238"/>
      <c r="BY279" s="238"/>
      <c r="BZ279" s="238"/>
      <c r="CA279" s="238"/>
      <c r="CB279" s="238"/>
      <c r="CC279" s="238"/>
      <c r="CD279" s="238"/>
      <c r="CE279" s="238"/>
      <c r="CF279" s="238"/>
      <c r="CG279" s="238"/>
      <c r="CH279" s="238"/>
      <c r="CI279" s="238"/>
      <c r="CJ279" s="238"/>
      <c r="CK279" s="238"/>
      <c r="CL279" s="238"/>
      <c r="CM279" s="238"/>
      <c r="CN279" s="238"/>
      <c r="CO279" s="238"/>
      <c r="CP279" s="238"/>
      <c r="CQ279" s="238"/>
      <c r="CR279" s="238"/>
      <c r="CS279" s="238"/>
      <c r="CT279" s="238"/>
      <c r="CU279" s="238"/>
      <c r="CV279" s="238"/>
      <c r="CW279" s="238"/>
      <c r="CX279" s="238"/>
      <c r="CY279" s="238"/>
      <c r="CZ279" s="238"/>
      <c r="DA279" s="238"/>
    </row>
    <row r="280" spans="2:105">
      <c r="B280" s="226"/>
      <c r="BP280" s="82"/>
      <c r="BQ280" s="238"/>
      <c r="BR280" s="238"/>
      <c r="BS280" s="238"/>
      <c r="BT280" s="238"/>
      <c r="BU280" s="238"/>
      <c r="BV280" s="238"/>
      <c r="BW280" s="238"/>
      <c r="BX280" s="238"/>
      <c r="BY280" s="238"/>
      <c r="BZ280" s="238"/>
      <c r="CA280" s="238"/>
      <c r="CB280" s="238"/>
      <c r="CC280" s="238"/>
      <c r="CD280" s="238"/>
      <c r="CE280" s="238"/>
      <c r="CF280" s="238"/>
      <c r="CG280" s="238"/>
      <c r="CH280" s="238"/>
      <c r="CI280" s="238"/>
      <c r="CJ280" s="238"/>
      <c r="CK280" s="238"/>
      <c r="CL280" s="238"/>
      <c r="CM280" s="238"/>
      <c r="CN280" s="238"/>
      <c r="CO280" s="238"/>
      <c r="CP280" s="238"/>
      <c r="CQ280" s="238"/>
      <c r="CR280" s="238"/>
      <c r="CS280" s="238"/>
      <c r="CT280" s="238"/>
      <c r="CU280" s="238"/>
      <c r="CV280" s="238"/>
      <c r="CW280" s="238"/>
      <c r="CX280" s="238"/>
      <c r="CY280" s="238"/>
      <c r="CZ280" s="238"/>
      <c r="DA280" s="238"/>
    </row>
    <row r="281" spans="2:105">
      <c r="B281" s="226"/>
      <c r="BP281" s="82"/>
      <c r="BQ281" s="238"/>
      <c r="BR281" s="238"/>
      <c r="BS281" s="238"/>
      <c r="BT281" s="238"/>
      <c r="BU281" s="238"/>
      <c r="BV281" s="238"/>
      <c r="BW281" s="238"/>
      <c r="BX281" s="238"/>
      <c r="BY281" s="238"/>
      <c r="BZ281" s="238"/>
      <c r="CA281" s="238"/>
      <c r="CB281" s="238"/>
      <c r="CC281" s="238"/>
      <c r="CD281" s="238"/>
      <c r="CE281" s="238"/>
      <c r="CF281" s="238"/>
      <c r="CG281" s="238"/>
      <c r="CH281" s="238"/>
      <c r="CI281" s="238"/>
      <c r="CJ281" s="238"/>
      <c r="CK281" s="238"/>
      <c r="CL281" s="238"/>
      <c r="CM281" s="238"/>
      <c r="CN281" s="238"/>
      <c r="CO281" s="238"/>
      <c r="CP281" s="238"/>
      <c r="CQ281" s="238"/>
      <c r="CR281" s="238"/>
      <c r="CS281" s="238"/>
      <c r="CT281" s="238"/>
      <c r="CU281" s="238"/>
      <c r="CV281" s="238"/>
      <c r="CW281" s="238"/>
      <c r="CX281" s="238"/>
      <c r="CY281" s="238"/>
      <c r="CZ281" s="238"/>
      <c r="DA281" s="238"/>
    </row>
    <row r="282" spans="2:105">
      <c r="B282" s="226"/>
      <c r="BP282" s="82"/>
      <c r="BQ282" s="238"/>
      <c r="BR282" s="238"/>
      <c r="BS282" s="238"/>
      <c r="BT282" s="238"/>
      <c r="BU282" s="238"/>
      <c r="BV282" s="238"/>
      <c r="BW282" s="238"/>
      <c r="BX282" s="238"/>
      <c r="BY282" s="238"/>
      <c r="BZ282" s="238"/>
      <c r="CA282" s="238"/>
      <c r="CB282" s="238"/>
      <c r="CC282" s="238"/>
      <c r="CD282" s="238"/>
      <c r="CE282" s="238"/>
      <c r="CF282" s="238"/>
      <c r="CG282" s="238"/>
      <c r="CH282" s="238"/>
      <c r="CI282" s="238"/>
      <c r="CJ282" s="238"/>
      <c r="CK282" s="238"/>
      <c r="CL282" s="238"/>
      <c r="CM282" s="238"/>
      <c r="CN282" s="238"/>
      <c r="CO282" s="238"/>
      <c r="CP282" s="238"/>
      <c r="CQ282" s="238"/>
      <c r="CR282" s="238"/>
      <c r="CS282" s="238"/>
      <c r="CT282" s="238"/>
      <c r="CU282" s="238"/>
      <c r="CV282" s="238"/>
      <c r="CW282" s="238"/>
      <c r="CX282" s="238"/>
      <c r="CY282" s="238"/>
      <c r="CZ282" s="238"/>
      <c r="DA282" s="238"/>
    </row>
    <row r="283" spans="2:105">
      <c r="B283" s="226"/>
      <c r="BP283" s="82"/>
      <c r="BQ283" s="238"/>
      <c r="BR283" s="238"/>
      <c r="BS283" s="238"/>
      <c r="BT283" s="238"/>
      <c r="BU283" s="238"/>
      <c r="BV283" s="238"/>
      <c r="BW283" s="238"/>
      <c r="BX283" s="238"/>
      <c r="BY283" s="238"/>
      <c r="BZ283" s="238"/>
      <c r="CA283" s="238"/>
      <c r="CB283" s="238"/>
      <c r="CC283" s="238"/>
      <c r="CD283" s="238"/>
      <c r="CE283" s="238"/>
      <c r="CF283" s="238"/>
      <c r="CG283" s="238"/>
      <c r="CH283" s="238"/>
      <c r="CI283" s="238"/>
      <c r="CJ283" s="238"/>
      <c r="CK283" s="238"/>
      <c r="CL283" s="238"/>
      <c r="CM283" s="238"/>
      <c r="CN283" s="238"/>
      <c r="CO283" s="238"/>
      <c r="CP283" s="238"/>
      <c r="CQ283" s="238"/>
      <c r="CR283" s="238"/>
      <c r="CS283" s="238"/>
      <c r="CT283" s="238"/>
      <c r="CU283" s="238"/>
      <c r="CV283" s="238"/>
      <c r="CW283" s="238"/>
      <c r="CX283" s="238"/>
      <c r="CY283" s="238"/>
      <c r="CZ283" s="238"/>
      <c r="DA283" s="238"/>
    </row>
    <row r="284" spans="2:105">
      <c r="B284" s="226"/>
      <c r="BP284" s="82"/>
      <c r="BQ284" s="238"/>
      <c r="BR284" s="238"/>
      <c r="BS284" s="238"/>
      <c r="BT284" s="238"/>
      <c r="BU284" s="238"/>
      <c r="BV284" s="238"/>
      <c r="BW284" s="238"/>
      <c r="BX284" s="238"/>
      <c r="BY284" s="238"/>
      <c r="BZ284" s="238"/>
      <c r="CA284" s="238"/>
      <c r="CB284" s="238"/>
      <c r="CC284" s="238"/>
      <c r="CD284" s="238"/>
      <c r="CE284" s="238"/>
      <c r="CF284" s="238"/>
      <c r="CG284" s="238"/>
      <c r="CH284" s="238"/>
      <c r="CI284" s="238"/>
      <c r="CJ284" s="238"/>
      <c r="CK284" s="238"/>
      <c r="CL284" s="238"/>
      <c r="CM284" s="238"/>
      <c r="CN284" s="238"/>
      <c r="CO284" s="238"/>
      <c r="CP284" s="238"/>
      <c r="CQ284" s="238"/>
      <c r="CR284" s="238"/>
      <c r="CS284" s="238"/>
      <c r="CT284" s="238"/>
      <c r="CU284" s="238"/>
      <c r="CV284" s="238"/>
      <c r="CW284" s="238"/>
      <c r="CX284" s="238"/>
      <c r="CY284" s="238"/>
      <c r="CZ284" s="238"/>
      <c r="DA284" s="238"/>
    </row>
    <row r="285" spans="2:105">
      <c r="B285" s="226"/>
      <c r="BP285" s="82"/>
      <c r="BQ285" s="238"/>
      <c r="BR285" s="238"/>
      <c r="BS285" s="238"/>
      <c r="BT285" s="238"/>
      <c r="BU285" s="238"/>
      <c r="BV285" s="238"/>
      <c r="BW285" s="238"/>
      <c r="BX285" s="238"/>
      <c r="BY285" s="238"/>
      <c r="BZ285" s="238"/>
      <c r="CA285" s="238"/>
      <c r="CB285" s="238"/>
      <c r="CC285" s="238"/>
      <c r="CD285" s="238"/>
      <c r="CE285" s="238"/>
      <c r="CF285" s="238"/>
      <c r="CG285" s="238"/>
      <c r="CH285" s="238"/>
      <c r="CI285" s="238"/>
      <c r="CJ285" s="238"/>
      <c r="CK285" s="238"/>
      <c r="CL285" s="238"/>
      <c r="CM285" s="238"/>
      <c r="CN285" s="238"/>
      <c r="CO285" s="238"/>
      <c r="CP285" s="238"/>
      <c r="CQ285" s="238"/>
      <c r="CR285" s="238"/>
      <c r="CS285" s="238"/>
      <c r="CT285" s="238"/>
      <c r="CU285" s="238"/>
      <c r="CV285" s="238"/>
      <c r="CW285" s="238"/>
      <c r="CX285" s="238"/>
      <c r="CY285" s="238"/>
      <c r="CZ285" s="238"/>
      <c r="DA285" s="238"/>
    </row>
    <row r="286" spans="2:105">
      <c r="B286" s="226"/>
      <c r="BP286" s="82"/>
      <c r="BQ286" s="238"/>
      <c r="BR286" s="238"/>
      <c r="BS286" s="238"/>
      <c r="BT286" s="238"/>
      <c r="BU286" s="238"/>
      <c r="BV286" s="238"/>
      <c r="BW286" s="238"/>
      <c r="BX286" s="238"/>
      <c r="BY286" s="238"/>
      <c r="BZ286" s="238"/>
      <c r="CA286" s="238"/>
      <c r="CB286" s="238"/>
      <c r="CC286" s="238"/>
      <c r="CD286" s="238"/>
      <c r="CE286" s="238"/>
      <c r="CF286" s="238"/>
      <c r="CG286" s="238"/>
      <c r="CH286" s="238"/>
      <c r="CI286" s="238"/>
      <c r="CJ286" s="238"/>
      <c r="CK286" s="238"/>
      <c r="CL286" s="238"/>
      <c r="CM286" s="238"/>
      <c r="CN286" s="238"/>
      <c r="CO286" s="238"/>
      <c r="CP286" s="238"/>
      <c r="CQ286" s="238"/>
      <c r="CR286" s="238"/>
      <c r="CS286" s="238"/>
      <c r="CT286" s="238"/>
      <c r="CU286" s="238"/>
      <c r="CV286" s="238"/>
      <c r="CW286" s="238"/>
      <c r="CX286" s="238"/>
      <c r="CY286" s="238"/>
      <c r="CZ286" s="238"/>
      <c r="DA286" s="238"/>
    </row>
    <row r="287" spans="2:105">
      <c r="B287" s="226"/>
      <c r="BP287" s="82"/>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38"/>
      <c r="CN287" s="238"/>
      <c r="CO287" s="238"/>
      <c r="CP287" s="238"/>
      <c r="CQ287" s="238"/>
      <c r="CR287" s="238"/>
      <c r="CS287" s="238"/>
      <c r="CT287" s="238"/>
      <c r="CU287" s="238"/>
      <c r="CV287" s="238"/>
      <c r="CW287" s="238"/>
      <c r="CX287" s="238"/>
      <c r="CY287" s="238"/>
      <c r="CZ287" s="238"/>
      <c r="DA287" s="238"/>
    </row>
    <row r="288" spans="2:105">
      <c r="B288" s="226"/>
      <c r="BP288" s="82"/>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row>
    <row r="289" spans="2:105">
      <c r="B289" s="226"/>
      <c r="BP289" s="82"/>
      <c r="BQ289" s="238"/>
      <c r="BR289" s="238"/>
      <c r="BS289" s="238"/>
      <c r="BT289" s="238"/>
      <c r="BU289" s="238"/>
      <c r="BV289" s="238"/>
      <c r="BW289" s="238"/>
      <c r="BX289" s="238"/>
      <c r="BY289" s="238"/>
      <c r="BZ289" s="238"/>
      <c r="CA289" s="238"/>
      <c r="CB289" s="238"/>
      <c r="CC289" s="238"/>
      <c r="CD289" s="238"/>
      <c r="CE289" s="238"/>
      <c r="CF289" s="238"/>
      <c r="CG289" s="238"/>
      <c r="CH289" s="238"/>
      <c r="CI289" s="238"/>
      <c r="CJ289" s="238"/>
      <c r="CK289" s="238"/>
      <c r="CL289" s="238"/>
      <c r="CM289" s="238"/>
      <c r="CN289" s="238"/>
      <c r="CO289" s="238"/>
      <c r="CP289" s="238"/>
      <c r="CQ289" s="238"/>
      <c r="CR289" s="238"/>
      <c r="CS289" s="238"/>
      <c r="CT289" s="238"/>
      <c r="CU289" s="238"/>
      <c r="CV289" s="238"/>
      <c r="CW289" s="238"/>
      <c r="CX289" s="238"/>
      <c r="CY289" s="238"/>
      <c r="CZ289" s="238"/>
      <c r="DA289" s="238"/>
    </row>
    <row r="290" spans="2:105">
      <c r="B290" s="226"/>
      <c r="BP290" s="82"/>
      <c r="BQ290" s="238"/>
      <c r="BR290" s="238"/>
      <c r="BS290" s="238"/>
      <c r="BT290" s="238"/>
      <c r="BU290" s="238"/>
      <c r="BV290" s="238"/>
      <c r="BW290" s="238"/>
      <c r="BX290" s="238"/>
      <c r="BY290" s="238"/>
      <c r="BZ290" s="238"/>
      <c r="CA290" s="238"/>
      <c r="CB290" s="238"/>
      <c r="CC290" s="238"/>
      <c r="CD290" s="238"/>
      <c r="CE290" s="238"/>
      <c r="CF290" s="238"/>
      <c r="CG290" s="238"/>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row>
    <row r="291" spans="2:105">
      <c r="B291" s="226"/>
      <c r="BP291" s="82"/>
      <c r="BQ291" s="238"/>
      <c r="BR291" s="238"/>
      <c r="BS291" s="238"/>
      <c r="BT291" s="238"/>
      <c r="BU291" s="238"/>
      <c r="BV291" s="238"/>
      <c r="BW291" s="238"/>
      <c r="BX291" s="238"/>
      <c r="BY291" s="238"/>
      <c r="BZ291" s="238"/>
      <c r="CA291" s="238"/>
      <c r="CB291" s="238"/>
      <c r="CC291" s="238"/>
      <c r="CD291" s="238"/>
      <c r="CE291" s="238"/>
      <c r="CF291" s="238"/>
      <c r="CG291" s="238"/>
      <c r="CH291" s="238"/>
      <c r="CI291" s="238"/>
      <c r="CJ291" s="238"/>
      <c r="CK291" s="238"/>
      <c r="CL291" s="238"/>
      <c r="CM291" s="238"/>
      <c r="CN291" s="238"/>
      <c r="CO291" s="238"/>
      <c r="CP291" s="238"/>
      <c r="CQ291" s="238"/>
      <c r="CR291" s="238"/>
      <c r="CS291" s="238"/>
      <c r="CT291" s="238"/>
      <c r="CU291" s="238"/>
      <c r="CV291" s="238"/>
      <c r="CW291" s="238"/>
      <c r="CX291" s="238"/>
      <c r="CY291" s="238"/>
      <c r="CZ291" s="238"/>
      <c r="DA291" s="238"/>
    </row>
    <row r="292" spans="2:105">
      <c r="B292" s="226"/>
      <c r="BP292" s="82"/>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row>
    <row r="293" spans="2:105">
      <c r="B293" s="226"/>
      <c r="BP293" s="82"/>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row>
    <row r="294" spans="2:105">
      <c r="B294" s="226"/>
      <c r="BP294" s="82"/>
      <c r="BQ294" s="238"/>
      <c r="BR294" s="238"/>
      <c r="BS294" s="238"/>
      <c r="BT294" s="238"/>
      <c r="BU294" s="238"/>
      <c r="BV294" s="238"/>
      <c r="BW294" s="238"/>
      <c r="BX294" s="238"/>
      <c r="BY294" s="238"/>
      <c r="BZ294" s="238"/>
      <c r="CA294" s="238"/>
      <c r="CB294" s="238"/>
      <c r="CC294" s="238"/>
      <c r="CD294" s="238"/>
      <c r="CE294" s="238"/>
      <c r="CF294" s="238"/>
      <c r="CG294" s="238"/>
      <c r="CH294" s="238"/>
      <c r="CI294" s="238"/>
      <c r="CJ294" s="238"/>
      <c r="CK294" s="238"/>
      <c r="CL294" s="238"/>
      <c r="CM294" s="238"/>
      <c r="CN294" s="238"/>
      <c r="CO294" s="238"/>
      <c r="CP294" s="238"/>
      <c r="CQ294" s="238"/>
      <c r="CR294" s="238"/>
      <c r="CS294" s="238"/>
      <c r="CT294" s="238"/>
      <c r="CU294" s="238"/>
      <c r="CV294" s="238"/>
      <c r="CW294" s="238"/>
      <c r="CX294" s="238"/>
      <c r="CY294" s="238"/>
      <c r="CZ294" s="238"/>
      <c r="DA294" s="238"/>
    </row>
    <row r="295" spans="2:105">
      <c r="B295" s="226"/>
      <c r="BP295" s="82"/>
      <c r="BQ295" s="238"/>
      <c r="BR295" s="238"/>
      <c r="BS295" s="238"/>
      <c r="BT295" s="238"/>
      <c r="BU295" s="238"/>
      <c r="BV295" s="238"/>
      <c r="BW295" s="238"/>
      <c r="BX295" s="238"/>
      <c r="BY295" s="238"/>
      <c r="BZ295" s="238"/>
      <c r="CA295" s="238"/>
      <c r="CB295" s="238"/>
      <c r="CC295" s="238"/>
      <c r="CD295" s="238"/>
      <c r="CE295" s="238"/>
      <c r="CF295" s="238"/>
      <c r="CG295" s="238"/>
      <c r="CH295" s="238"/>
      <c r="CI295" s="238"/>
      <c r="CJ295" s="238"/>
      <c r="CK295" s="238"/>
      <c r="CL295" s="238"/>
      <c r="CM295" s="238"/>
      <c r="CN295" s="238"/>
      <c r="CO295" s="238"/>
      <c r="CP295" s="238"/>
      <c r="CQ295" s="238"/>
      <c r="CR295" s="238"/>
      <c r="CS295" s="238"/>
      <c r="CT295" s="238"/>
      <c r="CU295" s="238"/>
      <c r="CV295" s="238"/>
      <c r="CW295" s="238"/>
      <c r="CX295" s="238"/>
      <c r="CY295" s="238"/>
      <c r="CZ295" s="238"/>
      <c r="DA295" s="238"/>
    </row>
    <row r="296" spans="2:105">
      <c r="B296" s="226"/>
      <c r="BP296" s="82"/>
      <c r="BQ296" s="238"/>
      <c r="BR296" s="238"/>
      <c r="BS296" s="238"/>
      <c r="BT296" s="238"/>
      <c r="BU296" s="238"/>
      <c r="BV296" s="238"/>
      <c r="BW296" s="238"/>
      <c r="BX296" s="238"/>
      <c r="BY296" s="238"/>
      <c r="BZ296" s="238"/>
      <c r="CA296" s="238"/>
      <c r="CB296" s="238"/>
      <c r="CC296" s="238"/>
      <c r="CD296" s="238"/>
      <c r="CE296" s="238"/>
      <c r="CF296" s="238"/>
      <c r="CG296" s="238"/>
      <c r="CH296" s="238"/>
      <c r="CI296" s="238"/>
      <c r="CJ296" s="238"/>
      <c r="CK296" s="238"/>
      <c r="CL296" s="238"/>
      <c r="CM296" s="238"/>
      <c r="CN296" s="238"/>
      <c r="CO296" s="238"/>
      <c r="CP296" s="238"/>
      <c r="CQ296" s="238"/>
      <c r="CR296" s="238"/>
      <c r="CS296" s="238"/>
      <c r="CT296" s="238"/>
      <c r="CU296" s="238"/>
      <c r="CV296" s="238"/>
      <c r="CW296" s="238"/>
      <c r="CX296" s="238"/>
      <c r="CY296" s="238"/>
      <c r="CZ296" s="238"/>
      <c r="DA296" s="238"/>
    </row>
    <row r="297" spans="2:105">
      <c r="B297" s="226"/>
      <c r="BP297" s="82"/>
      <c r="BQ297" s="238"/>
      <c r="BR297" s="238"/>
      <c r="BS297" s="238"/>
      <c r="BT297" s="238"/>
      <c r="BU297" s="238"/>
      <c r="BV297" s="238"/>
      <c r="BW297" s="238"/>
      <c r="BX297" s="238"/>
      <c r="BY297" s="238"/>
      <c r="BZ297" s="238"/>
      <c r="CA297" s="238"/>
      <c r="CB297" s="238"/>
      <c r="CC297" s="238"/>
      <c r="CD297" s="238"/>
      <c r="CE297" s="238"/>
      <c r="CF297" s="238"/>
      <c r="CG297" s="238"/>
      <c r="CH297" s="238"/>
      <c r="CI297" s="238"/>
      <c r="CJ297" s="238"/>
      <c r="CK297" s="238"/>
      <c r="CL297" s="238"/>
      <c r="CM297" s="238"/>
      <c r="CN297" s="238"/>
      <c r="CO297" s="238"/>
      <c r="CP297" s="238"/>
      <c r="CQ297" s="238"/>
      <c r="CR297" s="238"/>
      <c r="CS297" s="238"/>
      <c r="CT297" s="238"/>
      <c r="CU297" s="238"/>
      <c r="CV297" s="238"/>
      <c r="CW297" s="238"/>
      <c r="CX297" s="238"/>
      <c r="CY297" s="238"/>
      <c r="CZ297" s="238"/>
      <c r="DA297" s="238"/>
    </row>
    <row r="298" spans="2:105">
      <c r="B298" s="226"/>
      <c r="BP298" s="82"/>
      <c r="BQ298" s="238"/>
      <c r="BR298" s="238"/>
      <c r="BS298" s="238"/>
      <c r="BT298" s="238"/>
      <c r="BU298" s="238"/>
      <c r="BV298" s="238"/>
      <c r="BW298" s="238"/>
      <c r="BX298" s="238"/>
      <c r="BY298" s="238"/>
      <c r="BZ298" s="238"/>
      <c r="CA298" s="238"/>
      <c r="CB298" s="238"/>
      <c r="CC298" s="238"/>
      <c r="CD298" s="238"/>
      <c r="CE298" s="238"/>
      <c r="CF298" s="238"/>
      <c r="CG298" s="238"/>
      <c r="CH298" s="238"/>
      <c r="CI298" s="238"/>
      <c r="CJ298" s="238"/>
      <c r="CK298" s="238"/>
      <c r="CL298" s="238"/>
      <c r="CM298" s="238"/>
      <c r="CN298" s="238"/>
      <c r="CO298" s="238"/>
      <c r="CP298" s="238"/>
      <c r="CQ298" s="238"/>
      <c r="CR298" s="238"/>
      <c r="CS298" s="238"/>
      <c r="CT298" s="238"/>
      <c r="CU298" s="238"/>
      <c r="CV298" s="238"/>
      <c r="CW298" s="238"/>
      <c r="CX298" s="238"/>
      <c r="CY298" s="238"/>
      <c r="CZ298" s="238"/>
      <c r="DA298" s="238"/>
    </row>
    <row r="299" spans="2:105">
      <c r="B299" s="226"/>
      <c r="BP299" s="82"/>
      <c r="BQ299" s="238"/>
      <c r="BR299" s="238"/>
      <c r="BS299" s="238"/>
      <c r="BT299" s="238"/>
      <c r="BU299" s="238"/>
      <c r="BV299" s="238"/>
      <c r="BW299" s="238"/>
      <c r="BX299" s="238"/>
      <c r="BY299" s="238"/>
      <c r="BZ299" s="238"/>
      <c r="CA299" s="238"/>
      <c r="CB299" s="238"/>
      <c r="CC299" s="238"/>
      <c r="CD299" s="238"/>
      <c r="CE299" s="238"/>
      <c r="CF299" s="238"/>
      <c r="CG299" s="238"/>
      <c r="CH299" s="238"/>
      <c r="CI299" s="238"/>
      <c r="CJ299" s="238"/>
      <c r="CK299" s="238"/>
      <c r="CL299" s="238"/>
      <c r="CM299" s="238"/>
      <c r="CN299" s="238"/>
      <c r="CO299" s="238"/>
      <c r="CP299" s="238"/>
      <c r="CQ299" s="238"/>
      <c r="CR299" s="238"/>
      <c r="CS299" s="238"/>
      <c r="CT299" s="238"/>
      <c r="CU299" s="238"/>
      <c r="CV299" s="238"/>
      <c r="CW299" s="238"/>
      <c r="CX299" s="238"/>
      <c r="CY299" s="238"/>
      <c r="CZ299" s="238"/>
      <c r="DA299" s="238"/>
    </row>
    <row r="300" spans="2:105">
      <c r="B300" s="226"/>
      <c r="BP300" s="82"/>
      <c r="BQ300" s="238"/>
      <c r="BR300" s="238"/>
      <c r="BS300" s="238"/>
      <c r="BT300" s="238"/>
      <c r="BU300" s="238"/>
      <c r="BV300" s="238"/>
      <c r="BW300" s="238"/>
      <c r="BX300" s="238"/>
      <c r="BY300" s="238"/>
      <c r="BZ300" s="238"/>
      <c r="CA300" s="238"/>
      <c r="CB300" s="238"/>
      <c r="CC300" s="238"/>
      <c r="CD300" s="238"/>
      <c r="CE300" s="238"/>
      <c r="CF300" s="238"/>
      <c r="CG300" s="238"/>
      <c r="CH300" s="238"/>
      <c r="CI300" s="238"/>
      <c r="CJ300" s="238"/>
      <c r="CK300" s="238"/>
      <c r="CL300" s="238"/>
      <c r="CM300" s="238"/>
      <c r="CN300" s="238"/>
      <c r="CO300" s="238"/>
      <c r="CP300" s="238"/>
      <c r="CQ300" s="238"/>
      <c r="CR300" s="238"/>
      <c r="CS300" s="238"/>
      <c r="CT300" s="238"/>
      <c r="CU300" s="238"/>
      <c r="CV300" s="238"/>
      <c r="CW300" s="238"/>
      <c r="CX300" s="238"/>
      <c r="CY300" s="238"/>
      <c r="CZ300" s="238"/>
      <c r="DA300" s="238"/>
    </row>
    <row r="301" spans="2:105">
      <c r="B301" s="226"/>
      <c r="BP301" s="82"/>
      <c r="BQ301" s="238"/>
      <c r="BR301" s="238"/>
      <c r="BS301" s="238"/>
      <c r="BT301" s="238"/>
      <c r="BU301" s="238"/>
      <c r="BV301" s="238"/>
      <c r="BW301" s="238"/>
      <c r="BX301" s="238"/>
      <c r="BY301" s="238"/>
      <c r="BZ301" s="238"/>
      <c r="CA301" s="238"/>
      <c r="CB301" s="238"/>
      <c r="CC301" s="238"/>
      <c r="CD301" s="238"/>
      <c r="CE301" s="238"/>
      <c r="CF301" s="238"/>
      <c r="CG301" s="238"/>
      <c r="CH301" s="238"/>
      <c r="CI301" s="238"/>
      <c r="CJ301" s="238"/>
      <c r="CK301" s="238"/>
      <c r="CL301" s="238"/>
      <c r="CM301" s="238"/>
      <c r="CN301" s="238"/>
      <c r="CO301" s="238"/>
      <c r="CP301" s="238"/>
      <c r="CQ301" s="238"/>
      <c r="CR301" s="238"/>
      <c r="CS301" s="238"/>
      <c r="CT301" s="238"/>
      <c r="CU301" s="238"/>
      <c r="CV301" s="238"/>
      <c r="CW301" s="238"/>
      <c r="CX301" s="238"/>
      <c r="CY301" s="238"/>
      <c r="CZ301" s="238"/>
      <c r="DA301" s="238"/>
    </row>
    <row r="302" spans="2:105">
      <c r="B302" s="226"/>
      <c r="BP302" s="82"/>
      <c r="BQ302" s="238"/>
      <c r="BR302" s="238"/>
      <c r="BS302" s="238"/>
      <c r="BT302" s="238"/>
      <c r="BU302" s="238"/>
      <c r="BV302" s="238"/>
      <c r="BW302" s="238"/>
      <c r="BX302" s="238"/>
      <c r="BY302" s="238"/>
      <c r="BZ302" s="238"/>
      <c r="CA302" s="238"/>
      <c r="CB302" s="238"/>
      <c r="CC302" s="238"/>
      <c r="CD302" s="238"/>
      <c r="CE302" s="238"/>
      <c r="CF302" s="238"/>
      <c r="CG302" s="238"/>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row>
    <row r="303" spans="2:105">
      <c r="B303" s="226"/>
      <c r="BP303" s="82"/>
      <c r="BQ303" s="238"/>
      <c r="BR303" s="238"/>
      <c r="BS303" s="238"/>
      <c r="BT303" s="238"/>
      <c r="BU303" s="238"/>
      <c r="BV303" s="238"/>
      <c r="BW303" s="238"/>
      <c r="BX303" s="238"/>
      <c r="BY303" s="238"/>
      <c r="BZ303" s="238"/>
      <c r="CA303" s="238"/>
      <c r="CB303" s="238"/>
      <c r="CC303" s="238"/>
      <c r="CD303" s="238"/>
      <c r="CE303" s="238"/>
      <c r="CF303" s="238"/>
      <c r="CG303" s="238"/>
      <c r="CH303" s="238"/>
      <c r="CI303" s="238"/>
      <c r="CJ303" s="238"/>
      <c r="CK303" s="238"/>
      <c r="CL303" s="238"/>
      <c r="CM303" s="238"/>
      <c r="CN303" s="238"/>
      <c r="CO303" s="238"/>
      <c r="CP303" s="238"/>
      <c r="CQ303" s="238"/>
      <c r="CR303" s="238"/>
      <c r="CS303" s="238"/>
      <c r="CT303" s="238"/>
      <c r="CU303" s="238"/>
      <c r="CV303" s="238"/>
      <c r="CW303" s="238"/>
      <c r="CX303" s="238"/>
      <c r="CY303" s="238"/>
      <c r="CZ303" s="238"/>
      <c r="DA303" s="238"/>
    </row>
    <row r="304" spans="2:105">
      <c r="B304" s="226"/>
      <c r="BP304" s="82"/>
      <c r="BQ304" s="238"/>
      <c r="BR304" s="238"/>
      <c r="BS304" s="238"/>
      <c r="BT304" s="238"/>
      <c r="BU304" s="238"/>
      <c r="BV304" s="238"/>
      <c r="BW304" s="238"/>
      <c r="BX304" s="238"/>
      <c r="BY304" s="238"/>
      <c r="BZ304" s="238"/>
      <c r="CA304" s="238"/>
      <c r="CB304" s="238"/>
      <c r="CC304" s="238"/>
      <c r="CD304" s="238"/>
      <c r="CE304" s="238"/>
      <c r="CF304" s="238"/>
      <c r="CG304" s="238"/>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row>
    <row r="305" spans="2:105">
      <c r="B305" s="226"/>
      <c r="BP305" s="82"/>
      <c r="BQ305" s="238"/>
      <c r="BR305" s="238"/>
      <c r="BS305" s="238"/>
      <c r="BT305" s="238"/>
      <c r="BU305" s="238"/>
      <c r="BV305" s="238"/>
      <c r="BW305" s="238"/>
      <c r="BX305" s="238"/>
      <c r="BY305" s="238"/>
      <c r="BZ305" s="238"/>
      <c r="CA305" s="238"/>
      <c r="CB305" s="238"/>
      <c r="CC305" s="238"/>
      <c r="CD305" s="238"/>
      <c r="CE305" s="238"/>
      <c r="CF305" s="238"/>
      <c r="CG305" s="238"/>
      <c r="CH305" s="238"/>
      <c r="CI305" s="238"/>
      <c r="CJ305" s="238"/>
      <c r="CK305" s="238"/>
      <c r="CL305" s="238"/>
      <c r="CM305" s="238"/>
      <c r="CN305" s="238"/>
      <c r="CO305" s="238"/>
      <c r="CP305" s="238"/>
      <c r="CQ305" s="238"/>
      <c r="CR305" s="238"/>
      <c r="CS305" s="238"/>
      <c r="CT305" s="238"/>
      <c r="CU305" s="238"/>
      <c r="CV305" s="238"/>
      <c r="CW305" s="238"/>
      <c r="CX305" s="238"/>
      <c r="CY305" s="238"/>
      <c r="CZ305" s="238"/>
      <c r="DA305" s="238"/>
    </row>
    <row r="306" spans="2:105">
      <c r="B306" s="226"/>
      <c r="BP306" s="82"/>
      <c r="BQ306" s="238"/>
      <c r="BR306" s="238"/>
      <c r="BS306" s="238"/>
      <c r="BT306" s="238"/>
      <c r="BU306" s="238"/>
      <c r="BV306" s="238"/>
      <c r="BW306" s="238"/>
      <c r="BX306" s="238"/>
      <c r="BY306" s="238"/>
      <c r="BZ306" s="238"/>
      <c r="CA306" s="238"/>
      <c r="CB306" s="238"/>
      <c r="CC306" s="238"/>
      <c r="CD306" s="238"/>
      <c r="CE306" s="238"/>
      <c r="CF306" s="238"/>
      <c r="CG306" s="238"/>
      <c r="CH306" s="238"/>
      <c r="CI306" s="238"/>
      <c r="CJ306" s="238"/>
      <c r="CK306" s="238"/>
      <c r="CL306" s="238"/>
      <c r="CM306" s="238"/>
      <c r="CN306" s="238"/>
      <c r="CO306" s="238"/>
      <c r="CP306" s="238"/>
      <c r="CQ306" s="238"/>
      <c r="CR306" s="238"/>
      <c r="CS306" s="238"/>
      <c r="CT306" s="238"/>
      <c r="CU306" s="238"/>
      <c r="CV306" s="238"/>
      <c r="CW306" s="238"/>
      <c r="CX306" s="238"/>
      <c r="CY306" s="238"/>
      <c r="CZ306" s="238"/>
      <c r="DA306" s="238"/>
    </row>
    <row r="307" spans="2:105">
      <c r="B307" s="226"/>
      <c r="BP307" s="82"/>
      <c r="BQ307" s="238"/>
      <c r="BR307" s="238"/>
      <c r="BS307" s="238"/>
      <c r="BT307" s="238"/>
      <c r="BU307" s="238"/>
      <c r="BV307" s="238"/>
      <c r="BW307" s="238"/>
      <c r="BX307" s="238"/>
      <c r="BY307" s="238"/>
      <c r="BZ307" s="238"/>
      <c r="CA307" s="238"/>
      <c r="CB307" s="238"/>
      <c r="CC307" s="238"/>
      <c r="CD307" s="238"/>
      <c r="CE307" s="238"/>
      <c r="CF307" s="238"/>
      <c r="CG307" s="238"/>
      <c r="CH307" s="238"/>
      <c r="CI307" s="238"/>
      <c r="CJ307" s="238"/>
      <c r="CK307" s="238"/>
      <c r="CL307" s="238"/>
      <c r="CM307" s="238"/>
      <c r="CN307" s="238"/>
      <c r="CO307" s="238"/>
      <c r="CP307" s="238"/>
      <c r="CQ307" s="238"/>
      <c r="CR307" s="238"/>
      <c r="CS307" s="238"/>
      <c r="CT307" s="238"/>
      <c r="CU307" s="238"/>
      <c r="CV307" s="238"/>
      <c r="CW307" s="238"/>
      <c r="CX307" s="238"/>
      <c r="CY307" s="238"/>
      <c r="CZ307" s="238"/>
      <c r="DA307" s="238"/>
    </row>
    <row r="308" spans="2:105">
      <c r="B308" s="226"/>
      <c r="BP308" s="82"/>
      <c r="BQ308" s="238"/>
      <c r="BR308" s="238"/>
      <c r="BS308" s="238"/>
      <c r="BT308" s="238"/>
      <c r="BU308" s="238"/>
      <c r="BV308" s="238"/>
      <c r="BW308" s="238"/>
      <c r="BX308" s="238"/>
      <c r="BY308" s="238"/>
      <c r="BZ308" s="238"/>
      <c r="CA308" s="238"/>
      <c r="CB308" s="238"/>
      <c r="CC308" s="238"/>
      <c r="CD308" s="238"/>
      <c r="CE308" s="238"/>
      <c r="CF308" s="238"/>
      <c r="CG308" s="238"/>
      <c r="CH308" s="238"/>
      <c r="CI308" s="238"/>
      <c r="CJ308" s="238"/>
      <c r="CK308" s="238"/>
      <c r="CL308" s="238"/>
      <c r="CM308" s="238"/>
      <c r="CN308" s="238"/>
      <c r="CO308" s="238"/>
      <c r="CP308" s="238"/>
      <c r="CQ308" s="238"/>
      <c r="CR308" s="238"/>
      <c r="CS308" s="238"/>
      <c r="CT308" s="238"/>
      <c r="CU308" s="238"/>
      <c r="CV308" s="238"/>
      <c r="CW308" s="238"/>
      <c r="CX308" s="238"/>
      <c r="CY308" s="238"/>
      <c r="CZ308" s="238"/>
      <c r="DA308" s="238"/>
    </row>
    <row r="309" spans="2:105">
      <c r="B309" s="226"/>
      <c r="BP309" s="82"/>
      <c r="BQ309" s="238"/>
      <c r="BR309" s="238"/>
      <c r="BS309" s="238"/>
      <c r="BT309" s="238"/>
      <c r="BU309" s="238"/>
      <c r="BV309" s="238"/>
      <c r="BW309" s="238"/>
      <c r="BX309" s="238"/>
      <c r="BY309" s="238"/>
      <c r="BZ309" s="238"/>
      <c r="CA309" s="238"/>
      <c r="CB309" s="238"/>
      <c r="CC309" s="238"/>
      <c r="CD309" s="238"/>
      <c r="CE309" s="238"/>
      <c r="CF309" s="238"/>
      <c r="CG309" s="238"/>
      <c r="CH309" s="238"/>
      <c r="CI309" s="238"/>
      <c r="CJ309" s="238"/>
      <c r="CK309" s="238"/>
      <c r="CL309" s="238"/>
      <c r="CM309" s="238"/>
      <c r="CN309" s="238"/>
      <c r="CO309" s="238"/>
      <c r="CP309" s="238"/>
      <c r="CQ309" s="238"/>
      <c r="CR309" s="238"/>
      <c r="CS309" s="238"/>
      <c r="CT309" s="238"/>
      <c r="CU309" s="238"/>
      <c r="CV309" s="238"/>
      <c r="CW309" s="238"/>
      <c r="CX309" s="238"/>
      <c r="CY309" s="238"/>
      <c r="CZ309" s="238"/>
      <c r="DA309" s="238"/>
    </row>
    <row r="310" spans="2:105">
      <c r="B310" s="226"/>
      <c r="BP310" s="82"/>
      <c r="BQ310" s="238"/>
      <c r="BR310" s="238"/>
      <c r="BS310" s="238"/>
      <c r="BT310" s="238"/>
      <c r="BU310" s="238"/>
      <c r="BV310" s="238"/>
      <c r="BW310" s="238"/>
      <c r="BX310" s="238"/>
      <c r="BY310" s="238"/>
      <c r="BZ310" s="238"/>
      <c r="CA310" s="238"/>
      <c r="CB310" s="238"/>
      <c r="CC310" s="238"/>
      <c r="CD310" s="238"/>
      <c r="CE310" s="238"/>
      <c r="CF310" s="238"/>
      <c r="CG310" s="238"/>
      <c r="CH310" s="238"/>
      <c r="CI310" s="238"/>
      <c r="CJ310" s="238"/>
      <c r="CK310" s="238"/>
      <c r="CL310" s="238"/>
      <c r="CM310" s="238"/>
      <c r="CN310" s="238"/>
      <c r="CO310" s="238"/>
      <c r="CP310" s="238"/>
      <c r="CQ310" s="238"/>
      <c r="CR310" s="238"/>
      <c r="CS310" s="238"/>
      <c r="CT310" s="238"/>
      <c r="CU310" s="238"/>
      <c r="CV310" s="238"/>
      <c r="CW310" s="238"/>
      <c r="CX310" s="238"/>
      <c r="CY310" s="238"/>
      <c r="CZ310" s="238"/>
      <c r="DA310" s="238"/>
    </row>
    <row r="311" spans="2:105">
      <c r="B311" s="226"/>
      <c r="BP311" s="82"/>
      <c r="BQ311" s="238"/>
      <c r="BR311" s="238"/>
      <c r="BS311" s="238"/>
      <c r="BT311" s="238"/>
      <c r="BU311" s="238"/>
      <c r="BV311" s="238"/>
      <c r="BW311" s="238"/>
      <c r="BX311" s="238"/>
      <c r="BY311" s="238"/>
      <c r="BZ311" s="238"/>
      <c r="CA311" s="238"/>
      <c r="CB311" s="238"/>
      <c r="CC311" s="238"/>
      <c r="CD311" s="238"/>
      <c r="CE311" s="238"/>
      <c r="CF311" s="238"/>
      <c r="CG311" s="238"/>
      <c r="CH311" s="238"/>
      <c r="CI311" s="238"/>
      <c r="CJ311" s="238"/>
      <c r="CK311" s="238"/>
      <c r="CL311" s="238"/>
      <c r="CM311" s="238"/>
      <c r="CN311" s="238"/>
      <c r="CO311" s="238"/>
      <c r="CP311" s="238"/>
      <c r="CQ311" s="238"/>
      <c r="CR311" s="238"/>
      <c r="CS311" s="238"/>
      <c r="CT311" s="238"/>
      <c r="CU311" s="238"/>
      <c r="CV311" s="238"/>
      <c r="CW311" s="238"/>
      <c r="CX311" s="238"/>
      <c r="CY311" s="238"/>
      <c r="CZ311" s="238"/>
      <c r="DA311" s="238"/>
    </row>
    <row r="312" spans="2:105">
      <c r="B312" s="226"/>
      <c r="BP312" s="82"/>
      <c r="BQ312" s="238"/>
      <c r="BR312" s="238"/>
      <c r="BS312" s="238"/>
      <c r="BT312" s="238"/>
      <c r="BU312" s="238"/>
      <c r="BV312" s="238"/>
      <c r="BW312" s="238"/>
      <c r="BX312" s="238"/>
      <c r="BY312" s="238"/>
      <c r="BZ312" s="238"/>
      <c r="CA312" s="238"/>
      <c r="CB312" s="238"/>
      <c r="CC312" s="238"/>
      <c r="CD312" s="238"/>
      <c r="CE312" s="238"/>
      <c r="CF312" s="238"/>
      <c r="CG312" s="238"/>
      <c r="CH312" s="238"/>
      <c r="CI312" s="238"/>
      <c r="CJ312" s="238"/>
      <c r="CK312" s="238"/>
      <c r="CL312" s="238"/>
      <c r="CM312" s="238"/>
      <c r="CN312" s="238"/>
      <c r="CO312" s="238"/>
      <c r="CP312" s="238"/>
      <c r="CQ312" s="238"/>
      <c r="CR312" s="238"/>
      <c r="CS312" s="238"/>
      <c r="CT312" s="238"/>
      <c r="CU312" s="238"/>
      <c r="CV312" s="238"/>
      <c r="CW312" s="238"/>
      <c r="CX312" s="238"/>
      <c r="CY312" s="238"/>
      <c r="CZ312" s="238"/>
      <c r="DA312" s="238"/>
    </row>
    <row r="313" spans="2:105">
      <c r="B313" s="226"/>
      <c r="BP313" s="82"/>
      <c r="BQ313" s="238"/>
      <c r="BR313" s="238"/>
      <c r="BS313" s="238"/>
      <c r="BT313" s="238"/>
      <c r="BU313" s="238"/>
      <c r="BV313" s="238"/>
      <c r="BW313" s="238"/>
      <c r="BX313" s="238"/>
      <c r="BY313" s="238"/>
      <c r="BZ313" s="238"/>
      <c r="CA313" s="238"/>
      <c r="CB313" s="238"/>
      <c r="CC313" s="238"/>
      <c r="CD313" s="238"/>
      <c r="CE313" s="238"/>
      <c r="CF313" s="238"/>
      <c r="CG313" s="238"/>
      <c r="CH313" s="238"/>
      <c r="CI313" s="238"/>
      <c r="CJ313" s="238"/>
      <c r="CK313" s="238"/>
      <c r="CL313" s="238"/>
      <c r="CM313" s="238"/>
      <c r="CN313" s="238"/>
      <c r="CO313" s="238"/>
      <c r="CP313" s="238"/>
      <c r="CQ313" s="238"/>
      <c r="CR313" s="238"/>
      <c r="CS313" s="238"/>
      <c r="CT313" s="238"/>
      <c r="CU313" s="238"/>
      <c r="CV313" s="238"/>
      <c r="CW313" s="238"/>
      <c r="CX313" s="238"/>
      <c r="CY313" s="238"/>
      <c r="CZ313" s="238"/>
      <c r="DA313" s="238"/>
    </row>
    <row r="314" spans="2:105">
      <c r="B314" s="226"/>
      <c r="BP314" s="82"/>
      <c r="BQ314" s="238"/>
      <c r="BR314" s="238"/>
      <c r="BS314" s="238"/>
      <c r="BT314" s="238"/>
      <c r="BU314" s="238"/>
      <c r="BV314" s="238"/>
      <c r="BW314" s="238"/>
      <c r="BX314" s="238"/>
      <c r="BY314" s="238"/>
      <c r="BZ314" s="238"/>
      <c r="CA314" s="238"/>
      <c r="CB314" s="238"/>
      <c r="CC314" s="238"/>
      <c r="CD314" s="238"/>
      <c r="CE314" s="238"/>
      <c r="CF314" s="238"/>
      <c r="CG314" s="238"/>
      <c r="CH314" s="238"/>
      <c r="CI314" s="238"/>
      <c r="CJ314" s="238"/>
      <c r="CK314" s="238"/>
      <c r="CL314" s="238"/>
      <c r="CM314" s="238"/>
      <c r="CN314" s="238"/>
      <c r="CO314" s="238"/>
      <c r="CP314" s="238"/>
      <c r="CQ314" s="238"/>
      <c r="CR314" s="238"/>
      <c r="CS314" s="238"/>
      <c r="CT314" s="238"/>
      <c r="CU314" s="238"/>
      <c r="CV314" s="238"/>
      <c r="CW314" s="238"/>
      <c r="CX314" s="238"/>
      <c r="CY314" s="238"/>
      <c r="CZ314" s="238"/>
      <c r="DA314" s="238"/>
    </row>
    <row r="315" spans="2:105">
      <c r="B315" s="226"/>
      <c r="BP315" s="82"/>
      <c r="BQ315" s="238"/>
      <c r="BR315" s="238"/>
      <c r="BS315" s="238"/>
      <c r="BT315" s="238"/>
      <c r="BU315" s="238"/>
      <c r="BV315" s="238"/>
      <c r="BW315" s="238"/>
      <c r="BX315" s="238"/>
      <c r="BY315" s="238"/>
      <c r="BZ315" s="238"/>
      <c r="CA315" s="238"/>
      <c r="CB315" s="238"/>
      <c r="CC315" s="238"/>
      <c r="CD315" s="238"/>
      <c r="CE315" s="238"/>
      <c r="CF315" s="238"/>
      <c r="CG315" s="238"/>
      <c r="CH315" s="238"/>
      <c r="CI315" s="238"/>
      <c r="CJ315" s="238"/>
      <c r="CK315" s="238"/>
      <c r="CL315" s="238"/>
      <c r="CM315" s="238"/>
      <c r="CN315" s="238"/>
      <c r="CO315" s="238"/>
      <c r="CP315" s="238"/>
      <c r="CQ315" s="238"/>
      <c r="CR315" s="238"/>
      <c r="CS315" s="238"/>
      <c r="CT315" s="238"/>
      <c r="CU315" s="238"/>
      <c r="CV315" s="238"/>
      <c r="CW315" s="238"/>
      <c r="CX315" s="238"/>
      <c r="CY315" s="238"/>
      <c r="CZ315" s="238"/>
      <c r="DA315" s="238"/>
    </row>
    <row r="316" spans="2:105">
      <c r="B316" s="226"/>
      <c r="BP316" s="82"/>
      <c r="BQ316" s="238"/>
      <c r="BR316" s="238"/>
      <c r="BS316" s="238"/>
      <c r="BT316" s="238"/>
      <c r="BU316" s="238"/>
      <c r="BV316" s="238"/>
      <c r="BW316" s="238"/>
      <c r="BX316" s="238"/>
      <c r="BY316" s="238"/>
      <c r="BZ316" s="238"/>
      <c r="CA316" s="238"/>
      <c r="CB316" s="238"/>
      <c r="CC316" s="238"/>
      <c r="CD316" s="238"/>
      <c r="CE316" s="238"/>
      <c r="CF316" s="238"/>
      <c r="CG316" s="238"/>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row>
    <row r="317" spans="2:105">
      <c r="B317" s="226"/>
      <c r="BP317" s="82"/>
      <c r="BQ317" s="238"/>
      <c r="BR317" s="238"/>
      <c r="BS317" s="238"/>
      <c r="BT317" s="238"/>
      <c r="BU317" s="238"/>
      <c r="BV317" s="238"/>
      <c r="BW317" s="238"/>
      <c r="BX317" s="238"/>
      <c r="BY317" s="238"/>
      <c r="BZ317" s="238"/>
      <c r="CA317" s="238"/>
      <c r="CB317" s="238"/>
      <c r="CC317" s="238"/>
      <c r="CD317" s="238"/>
      <c r="CE317" s="238"/>
      <c r="CF317" s="238"/>
      <c r="CG317" s="238"/>
      <c r="CH317" s="238"/>
      <c r="CI317" s="238"/>
      <c r="CJ317" s="238"/>
      <c r="CK317" s="238"/>
      <c r="CL317" s="238"/>
      <c r="CM317" s="238"/>
      <c r="CN317" s="238"/>
      <c r="CO317" s="238"/>
      <c r="CP317" s="238"/>
      <c r="CQ317" s="238"/>
      <c r="CR317" s="238"/>
      <c r="CS317" s="238"/>
      <c r="CT317" s="238"/>
      <c r="CU317" s="238"/>
      <c r="CV317" s="238"/>
      <c r="CW317" s="238"/>
      <c r="CX317" s="238"/>
      <c r="CY317" s="238"/>
      <c r="CZ317" s="238"/>
      <c r="DA317" s="238"/>
    </row>
    <row r="318" spans="2:105">
      <c r="B318" s="226"/>
      <c r="BP318" s="82"/>
      <c r="BQ318" s="238"/>
      <c r="BR318" s="238"/>
      <c r="BS318" s="238"/>
      <c r="BT318" s="238"/>
      <c r="BU318" s="238"/>
      <c r="BV318" s="238"/>
      <c r="BW318" s="238"/>
      <c r="BX318" s="238"/>
      <c r="BY318" s="238"/>
      <c r="BZ318" s="238"/>
      <c r="CA318" s="238"/>
      <c r="CB318" s="238"/>
      <c r="CC318" s="238"/>
      <c r="CD318" s="238"/>
      <c r="CE318" s="238"/>
      <c r="CF318" s="238"/>
      <c r="CG318" s="238"/>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row>
    <row r="319" spans="2:105">
      <c r="B319" s="226"/>
      <c r="BP319" s="82"/>
      <c r="BQ319" s="238"/>
      <c r="BR319" s="238"/>
      <c r="BS319" s="238"/>
      <c r="BT319" s="238"/>
      <c r="BU319" s="238"/>
      <c r="BV319" s="238"/>
      <c r="BW319" s="238"/>
      <c r="BX319" s="238"/>
      <c r="BY319" s="238"/>
      <c r="BZ319" s="238"/>
      <c r="CA319" s="238"/>
      <c r="CB319" s="238"/>
      <c r="CC319" s="238"/>
      <c r="CD319" s="238"/>
      <c r="CE319" s="238"/>
      <c r="CF319" s="238"/>
      <c r="CG319" s="238"/>
      <c r="CH319" s="238"/>
      <c r="CI319" s="238"/>
      <c r="CJ319" s="238"/>
      <c r="CK319" s="238"/>
      <c r="CL319" s="238"/>
      <c r="CM319" s="238"/>
      <c r="CN319" s="238"/>
      <c r="CO319" s="238"/>
      <c r="CP319" s="238"/>
      <c r="CQ319" s="238"/>
      <c r="CR319" s="238"/>
      <c r="CS319" s="238"/>
      <c r="CT319" s="238"/>
      <c r="CU319" s="238"/>
      <c r="CV319" s="238"/>
      <c r="CW319" s="238"/>
      <c r="CX319" s="238"/>
      <c r="CY319" s="238"/>
      <c r="CZ319" s="238"/>
      <c r="DA319" s="238"/>
    </row>
    <row r="320" spans="2:105">
      <c r="B320" s="226"/>
      <c r="BP320" s="82"/>
      <c r="BQ320" s="238"/>
      <c r="BR320" s="238"/>
      <c r="BS320" s="238"/>
      <c r="BT320" s="238"/>
      <c r="BU320" s="238"/>
      <c r="BV320" s="238"/>
      <c r="BW320" s="238"/>
      <c r="BX320" s="238"/>
      <c r="BY320" s="238"/>
      <c r="BZ320" s="238"/>
      <c r="CA320" s="238"/>
      <c r="CB320" s="238"/>
      <c r="CC320" s="238"/>
      <c r="CD320" s="238"/>
      <c r="CE320" s="238"/>
      <c r="CF320" s="238"/>
      <c r="CG320" s="238"/>
      <c r="CH320" s="238"/>
      <c r="CI320" s="238"/>
      <c r="CJ320" s="238"/>
      <c r="CK320" s="238"/>
      <c r="CL320" s="238"/>
      <c r="CM320" s="238"/>
      <c r="CN320" s="238"/>
      <c r="CO320" s="238"/>
      <c r="CP320" s="238"/>
      <c r="CQ320" s="238"/>
      <c r="CR320" s="238"/>
      <c r="CS320" s="238"/>
      <c r="CT320" s="238"/>
      <c r="CU320" s="238"/>
      <c r="CV320" s="238"/>
      <c r="CW320" s="238"/>
      <c r="CX320" s="238"/>
      <c r="CY320" s="238"/>
      <c r="CZ320" s="238"/>
      <c r="DA320" s="238"/>
    </row>
    <row r="321" spans="2:105">
      <c r="B321" s="226"/>
      <c r="BP321" s="82"/>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38"/>
      <c r="CN321" s="238"/>
      <c r="CO321" s="238"/>
      <c r="CP321" s="238"/>
      <c r="CQ321" s="238"/>
      <c r="CR321" s="238"/>
      <c r="CS321" s="238"/>
      <c r="CT321" s="238"/>
      <c r="CU321" s="238"/>
      <c r="CV321" s="238"/>
      <c r="CW321" s="238"/>
      <c r="CX321" s="238"/>
      <c r="CY321" s="238"/>
      <c r="CZ321" s="238"/>
      <c r="DA321" s="238"/>
    </row>
    <row r="322" spans="2:105">
      <c r="B322" s="226"/>
      <c r="BP322" s="82"/>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row>
    <row r="323" spans="2:105">
      <c r="B323" s="226"/>
      <c r="BP323" s="82"/>
      <c r="BQ323" s="238"/>
      <c r="BR323" s="238"/>
      <c r="BS323" s="238"/>
      <c r="BT323" s="238"/>
      <c r="BU323" s="238"/>
      <c r="BV323" s="238"/>
      <c r="BW323" s="238"/>
      <c r="BX323" s="238"/>
      <c r="BY323" s="238"/>
      <c r="BZ323" s="238"/>
      <c r="CA323" s="238"/>
      <c r="CB323" s="238"/>
      <c r="CC323" s="238"/>
      <c r="CD323" s="238"/>
      <c r="CE323" s="238"/>
      <c r="CF323" s="238"/>
      <c r="CG323" s="238"/>
      <c r="CH323" s="238"/>
      <c r="CI323" s="238"/>
      <c r="CJ323" s="238"/>
      <c r="CK323" s="238"/>
      <c r="CL323" s="238"/>
      <c r="CM323" s="238"/>
      <c r="CN323" s="238"/>
      <c r="CO323" s="238"/>
      <c r="CP323" s="238"/>
      <c r="CQ323" s="238"/>
      <c r="CR323" s="238"/>
      <c r="CS323" s="238"/>
      <c r="CT323" s="238"/>
      <c r="CU323" s="238"/>
      <c r="CV323" s="238"/>
      <c r="CW323" s="238"/>
      <c r="CX323" s="238"/>
      <c r="CY323" s="238"/>
      <c r="CZ323" s="238"/>
      <c r="DA323" s="238"/>
    </row>
    <row r="324" spans="2:105">
      <c r="B324" s="226"/>
      <c r="BP324" s="82"/>
      <c r="BQ324" s="238"/>
      <c r="BR324" s="238"/>
      <c r="BS324" s="238"/>
      <c r="BT324" s="238"/>
      <c r="BU324" s="238"/>
      <c r="BV324" s="238"/>
      <c r="BW324" s="238"/>
      <c r="BX324" s="238"/>
      <c r="BY324" s="238"/>
      <c r="BZ324" s="238"/>
      <c r="CA324" s="238"/>
      <c r="CB324" s="238"/>
      <c r="CC324" s="238"/>
      <c r="CD324" s="238"/>
      <c r="CE324" s="238"/>
      <c r="CF324" s="238"/>
      <c r="CG324" s="238"/>
      <c r="CH324" s="238"/>
      <c r="CI324" s="238"/>
      <c r="CJ324" s="238"/>
      <c r="CK324" s="238"/>
      <c r="CL324" s="238"/>
      <c r="CM324" s="238"/>
      <c r="CN324" s="238"/>
      <c r="CO324" s="238"/>
      <c r="CP324" s="238"/>
      <c r="CQ324" s="238"/>
      <c r="CR324" s="238"/>
      <c r="CS324" s="238"/>
      <c r="CT324" s="238"/>
      <c r="CU324" s="238"/>
      <c r="CV324" s="238"/>
      <c r="CW324" s="238"/>
      <c r="CX324" s="238"/>
      <c r="CY324" s="238"/>
      <c r="CZ324" s="238"/>
      <c r="DA324" s="238"/>
    </row>
    <row r="325" spans="2:105">
      <c r="B325" s="226"/>
      <c r="BP325" s="82"/>
      <c r="BQ325" s="238"/>
      <c r="BR325" s="238"/>
      <c r="BS325" s="238"/>
      <c r="BT325" s="238"/>
      <c r="BU325" s="238"/>
      <c r="BV325" s="238"/>
      <c r="BW325" s="238"/>
      <c r="BX325" s="238"/>
      <c r="BY325" s="238"/>
      <c r="BZ325" s="238"/>
      <c r="CA325" s="238"/>
      <c r="CB325" s="238"/>
      <c r="CC325" s="238"/>
      <c r="CD325" s="238"/>
      <c r="CE325" s="238"/>
      <c r="CF325" s="238"/>
      <c r="CG325" s="238"/>
      <c r="CH325" s="238"/>
      <c r="CI325" s="238"/>
      <c r="CJ325" s="238"/>
      <c r="CK325" s="238"/>
      <c r="CL325" s="238"/>
      <c r="CM325" s="238"/>
      <c r="CN325" s="238"/>
      <c r="CO325" s="238"/>
      <c r="CP325" s="238"/>
      <c r="CQ325" s="238"/>
      <c r="CR325" s="238"/>
      <c r="CS325" s="238"/>
      <c r="CT325" s="238"/>
      <c r="CU325" s="238"/>
      <c r="CV325" s="238"/>
      <c r="CW325" s="238"/>
      <c r="CX325" s="238"/>
      <c r="CY325" s="238"/>
      <c r="CZ325" s="238"/>
      <c r="DA325" s="238"/>
    </row>
    <row r="326" spans="2:105">
      <c r="B326" s="226"/>
      <c r="BP326" s="82"/>
      <c r="BQ326" s="238"/>
      <c r="BR326" s="238"/>
      <c r="BS326" s="238"/>
      <c r="BT326" s="238"/>
      <c r="BU326" s="238"/>
      <c r="BV326" s="238"/>
      <c r="BW326" s="238"/>
      <c r="BX326" s="238"/>
      <c r="BY326" s="238"/>
      <c r="BZ326" s="238"/>
      <c r="CA326" s="238"/>
      <c r="CB326" s="238"/>
      <c r="CC326" s="238"/>
      <c r="CD326" s="238"/>
      <c r="CE326" s="238"/>
      <c r="CF326" s="238"/>
      <c r="CG326" s="238"/>
      <c r="CH326" s="238"/>
      <c r="CI326" s="238"/>
      <c r="CJ326" s="238"/>
      <c r="CK326" s="238"/>
      <c r="CL326" s="238"/>
      <c r="CM326" s="238"/>
      <c r="CN326" s="238"/>
      <c r="CO326" s="238"/>
      <c r="CP326" s="238"/>
      <c r="CQ326" s="238"/>
      <c r="CR326" s="238"/>
      <c r="CS326" s="238"/>
      <c r="CT326" s="238"/>
      <c r="CU326" s="238"/>
      <c r="CV326" s="238"/>
      <c r="CW326" s="238"/>
      <c r="CX326" s="238"/>
      <c r="CY326" s="238"/>
      <c r="CZ326" s="238"/>
      <c r="DA326" s="238"/>
    </row>
    <row r="327" spans="2:105">
      <c r="B327" s="226"/>
      <c r="BP327" s="82"/>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row>
    <row r="328" spans="2:105">
      <c r="B328" s="226"/>
      <c r="BP328" s="82"/>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row>
    <row r="329" spans="2:105">
      <c r="B329" s="226"/>
      <c r="BP329" s="82"/>
      <c r="BQ329" s="238"/>
      <c r="BR329" s="238"/>
      <c r="BS329" s="238"/>
      <c r="BT329" s="238"/>
      <c r="BU329" s="238"/>
      <c r="BV329" s="238"/>
      <c r="BW329" s="238"/>
      <c r="BX329" s="238"/>
      <c r="BY329" s="238"/>
      <c r="BZ329" s="238"/>
      <c r="CA329" s="238"/>
      <c r="CB329" s="238"/>
      <c r="CC329" s="238"/>
      <c r="CD329" s="238"/>
      <c r="CE329" s="238"/>
      <c r="CF329" s="238"/>
      <c r="CG329" s="238"/>
      <c r="CH329" s="238"/>
      <c r="CI329" s="238"/>
      <c r="CJ329" s="238"/>
      <c r="CK329" s="238"/>
      <c r="CL329" s="238"/>
      <c r="CM329" s="238"/>
      <c r="CN329" s="238"/>
      <c r="CO329" s="238"/>
      <c r="CP329" s="238"/>
      <c r="CQ329" s="238"/>
      <c r="CR329" s="238"/>
      <c r="CS329" s="238"/>
      <c r="CT329" s="238"/>
      <c r="CU329" s="238"/>
      <c r="CV329" s="238"/>
      <c r="CW329" s="238"/>
      <c r="CX329" s="238"/>
      <c r="CY329" s="238"/>
      <c r="CZ329" s="238"/>
      <c r="DA329" s="238"/>
    </row>
    <row r="330" spans="2:105">
      <c r="B330" s="226"/>
      <c r="BP330" s="82"/>
      <c r="BQ330" s="238"/>
      <c r="BR330" s="238"/>
      <c r="BS330" s="238"/>
      <c r="BT330" s="238"/>
      <c r="BU330" s="238"/>
      <c r="BV330" s="238"/>
      <c r="BW330" s="238"/>
      <c r="BX330" s="238"/>
      <c r="BY330" s="238"/>
      <c r="BZ330" s="238"/>
      <c r="CA330" s="238"/>
      <c r="CB330" s="238"/>
      <c r="CC330" s="238"/>
      <c r="CD330" s="238"/>
      <c r="CE330" s="238"/>
      <c r="CF330" s="238"/>
      <c r="CG330" s="238"/>
      <c r="CH330" s="238"/>
      <c r="CI330" s="238"/>
      <c r="CJ330" s="238"/>
      <c r="CK330" s="238"/>
      <c r="CL330" s="238"/>
      <c r="CM330" s="238"/>
      <c r="CN330" s="238"/>
      <c r="CO330" s="238"/>
      <c r="CP330" s="238"/>
      <c r="CQ330" s="238"/>
      <c r="CR330" s="238"/>
      <c r="CS330" s="238"/>
      <c r="CT330" s="238"/>
      <c r="CU330" s="238"/>
      <c r="CV330" s="238"/>
      <c r="CW330" s="238"/>
      <c r="CX330" s="238"/>
      <c r="CY330" s="238"/>
      <c r="CZ330" s="238"/>
      <c r="DA330" s="238"/>
    </row>
    <row r="331" spans="2:105">
      <c r="B331" s="226"/>
      <c r="BP331" s="82"/>
      <c r="BQ331" s="238"/>
      <c r="BR331" s="238"/>
      <c r="BS331" s="238"/>
      <c r="BT331" s="238"/>
      <c r="BU331" s="238"/>
      <c r="BV331" s="238"/>
      <c r="BW331" s="238"/>
      <c r="BX331" s="238"/>
      <c r="BY331" s="238"/>
      <c r="BZ331" s="238"/>
      <c r="CA331" s="238"/>
      <c r="CB331" s="238"/>
      <c r="CC331" s="238"/>
      <c r="CD331" s="238"/>
      <c r="CE331" s="238"/>
      <c r="CF331" s="238"/>
      <c r="CG331" s="238"/>
      <c r="CH331" s="238"/>
      <c r="CI331" s="238"/>
      <c r="CJ331" s="238"/>
      <c r="CK331" s="238"/>
      <c r="CL331" s="238"/>
      <c r="CM331" s="238"/>
      <c r="CN331" s="238"/>
      <c r="CO331" s="238"/>
      <c r="CP331" s="238"/>
      <c r="CQ331" s="238"/>
      <c r="CR331" s="238"/>
      <c r="CS331" s="238"/>
      <c r="CT331" s="238"/>
      <c r="CU331" s="238"/>
      <c r="CV331" s="238"/>
      <c r="CW331" s="238"/>
      <c r="CX331" s="238"/>
      <c r="CY331" s="238"/>
      <c r="CZ331" s="238"/>
      <c r="DA331" s="238"/>
    </row>
    <row r="332" spans="2:105">
      <c r="B332" s="226"/>
      <c r="BP332" s="82"/>
      <c r="BQ332" s="238"/>
      <c r="BR332" s="238"/>
      <c r="BS332" s="238"/>
      <c r="BT332" s="238"/>
      <c r="BU332" s="238"/>
      <c r="BV332" s="238"/>
      <c r="BW332" s="238"/>
      <c r="BX332" s="238"/>
      <c r="BY332" s="238"/>
      <c r="BZ332" s="238"/>
      <c r="CA332" s="238"/>
      <c r="CB332" s="238"/>
      <c r="CC332" s="238"/>
      <c r="CD332" s="238"/>
      <c r="CE332" s="238"/>
      <c r="CF332" s="238"/>
      <c r="CG332" s="238"/>
      <c r="CH332" s="238"/>
      <c r="CI332" s="238"/>
      <c r="CJ332" s="238"/>
      <c r="CK332" s="238"/>
      <c r="CL332" s="238"/>
      <c r="CM332" s="238"/>
      <c r="CN332" s="238"/>
      <c r="CO332" s="238"/>
      <c r="CP332" s="238"/>
      <c r="CQ332" s="238"/>
      <c r="CR332" s="238"/>
      <c r="CS332" s="238"/>
      <c r="CT332" s="238"/>
      <c r="CU332" s="238"/>
      <c r="CV332" s="238"/>
      <c r="CW332" s="238"/>
      <c r="CX332" s="238"/>
      <c r="CY332" s="238"/>
      <c r="CZ332" s="238"/>
      <c r="DA332" s="238"/>
    </row>
    <row r="333" spans="2:105">
      <c r="B333" s="226"/>
      <c r="BP333" s="82"/>
      <c r="BQ333" s="238"/>
      <c r="BR333" s="238"/>
      <c r="BS333" s="238"/>
      <c r="BT333" s="238"/>
      <c r="BU333" s="238"/>
      <c r="BV333" s="238"/>
      <c r="BW333" s="238"/>
      <c r="BX333" s="238"/>
      <c r="BY333" s="238"/>
      <c r="BZ333" s="238"/>
      <c r="CA333" s="238"/>
      <c r="CB333" s="238"/>
      <c r="CC333" s="238"/>
      <c r="CD333" s="238"/>
      <c r="CE333" s="238"/>
      <c r="CF333" s="238"/>
      <c r="CG333" s="238"/>
      <c r="CH333" s="238"/>
      <c r="CI333" s="238"/>
      <c r="CJ333" s="238"/>
      <c r="CK333" s="238"/>
      <c r="CL333" s="238"/>
      <c r="CM333" s="238"/>
      <c r="CN333" s="238"/>
      <c r="CO333" s="238"/>
      <c r="CP333" s="238"/>
      <c r="CQ333" s="238"/>
      <c r="CR333" s="238"/>
      <c r="CS333" s="238"/>
      <c r="CT333" s="238"/>
      <c r="CU333" s="238"/>
      <c r="CV333" s="238"/>
      <c r="CW333" s="238"/>
      <c r="CX333" s="238"/>
      <c r="CY333" s="238"/>
      <c r="CZ333" s="238"/>
      <c r="DA333" s="238"/>
    </row>
    <row r="334" spans="2:105">
      <c r="B334" s="226"/>
      <c r="BP334" s="82"/>
      <c r="BQ334" s="238"/>
      <c r="BR334" s="238"/>
      <c r="BS334" s="238"/>
      <c r="BT334" s="238"/>
      <c r="BU334" s="238"/>
      <c r="BV334" s="238"/>
      <c r="BW334" s="238"/>
      <c r="BX334" s="238"/>
      <c r="BY334" s="238"/>
      <c r="BZ334" s="238"/>
      <c r="CA334" s="238"/>
      <c r="CB334" s="238"/>
      <c r="CC334" s="238"/>
      <c r="CD334" s="238"/>
      <c r="CE334" s="238"/>
      <c r="CF334" s="238"/>
      <c r="CG334" s="238"/>
      <c r="CH334" s="238"/>
      <c r="CI334" s="238"/>
      <c r="CJ334" s="238"/>
      <c r="CK334" s="238"/>
      <c r="CL334" s="238"/>
      <c r="CM334" s="238"/>
      <c r="CN334" s="238"/>
      <c r="CO334" s="238"/>
      <c r="CP334" s="238"/>
      <c r="CQ334" s="238"/>
      <c r="CR334" s="238"/>
      <c r="CS334" s="238"/>
      <c r="CT334" s="238"/>
      <c r="CU334" s="238"/>
      <c r="CV334" s="238"/>
      <c r="CW334" s="238"/>
      <c r="CX334" s="238"/>
      <c r="CY334" s="238"/>
      <c r="CZ334" s="238"/>
      <c r="DA334" s="238"/>
    </row>
    <row r="335" spans="2:105">
      <c r="B335" s="226"/>
      <c r="BP335" s="82"/>
      <c r="BQ335" s="238"/>
      <c r="BR335" s="238"/>
      <c r="BS335" s="238"/>
      <c r="BT335" s="238"/>
      <c r="BU335" s="238"/>
      <c r="BV335" s="238"/>
      <c r="BW335" s="238"/>
      <c r="BX335" s="238"/>
      <c r="BY335" s="238"/>
      <c r="BZ335" s="238"/>
      <c r="CA335" s="238"/>
      <c r="CB335" s="238"/>
      <c r="CC335" s="238"/>
      <c r="CD335" s="238"/>
      <c r="CE335" s="238"/>
      <c r="CF335" s="238"/>
      <c r="CG335" s="238"/>
      <c r="CH335" s="238"/>
      <c r="CI335" s="238"/>
      <c r="CJ335" s="238"/>
      <c r="CK335" s="238"/>
      <c r="CL335" s="238"/>
      <c r="CM335" s="238"/>
      <c r="CN335" s="238"/>
      <c r="CO335" s="238"/>
      <c r="CP335" s="238"/>
      <c r="CQ335" s="238"/>
      <c r="CR335" s="238"/>
      <c r="CS335" s="238"/>
      <c r="CT335" s="238"/>
      <c r="CU335" s="238"/>
      <c r="CV335" s="238"/>
      <c r="CW335" s="238"/>
      <c r="CX335" s="238"/>
      <c r="CY335" s="238"/>
      <c r="CZ335" s="238"/>
      <c r="DA335" s="238"/>
    </row>
    <row r="336" spans="2:105">
      <c r="B336" s="226"/>
      <c r="BP336" s="82"/>
      <c r="BQ336" s="238"/>
      <c r="BR336" s="238"/>
      <c r="BS336" s="238"/>
      <c r="BT336" s="238"/>
      <c r="BU336" s="238"/>
      <c r="BV336" s="238"/>
      <c r="BW336" s="238"/>
      <c r="BX336" s="238"/>
      <c r="BY336" s="238"/>
      <c r="BZ336" s="238"/>
      <c r="CA336" s="238"/>
      <c r="CB336" s="238"/>
      <c r="CC336" s="238"/>
      <c r="CD336" s="238"/>
      <c r="CE336" s="238"/>
      <c r="CF336" s="238"/>
      <c r="CG336" s="238"/>
      <c r="CH336" s="238"/>
      <c r="CI336" s="238"/>
      <c r="CJ336" s="238"/>
      <c r="CK336" s="238"/>
      <c r="CL336" s="238"/>
      <c r="CM336" s="238"/>
      <c r="CN336" s="238"/>
      <c r="CO336" s="238"/>
      <c r="CP336" s="238"/>
      <c r="CQ336" s="238"/>
      <c r="CR336" s="238"/>
      <c r="CS336" s="238"/>
      <c r="CT336" s="238"/>
      <c r="CU336" s="238"/>
      <c r="CV336" s="238"/>
      <c r="CW336" s="238"/>
      <c r="CX336" s="238"/>
      <c r="CY336" s="238"/>
      <c r="CZ336" s="238"/>
      <c r="DA336" s="238"/>
    </row>
    <row r="337" spans="2:105">
      <c r="B337" s="226"/>
      <c r="BP337" s="82"/>
      <c r="BQ337" s="238"/>
      <c r="BR337" s="238"/>
      <c r="BS337" s="238"/>
      <c r="BT337" s="238"/>
      <c r="BU337" s="238"/>
      <c r="BV337" s="238"/>
      <c r="BW337" s="238"/>
      <c r="BX337" s="238"/>
      <c r="BY337" s="238"/>
      <c r="BZ337" s="238"/>
      <c r="CA337" s="238"/>
      <c r="CB337" s="238"/>
      <c r="CC337" s="238"/>
      <c r="CD337" s="238"/>
      <c r="CE337" s="238"/>
      <c r="CF337" s="238"/>
      <c r="CG337" s="238"/>
      <c r="CH337" s="238"/>
      <c r="CI337" s="238"/>
      <c r="CJ337" s="238"/>
      <c r="CK337" s="238"/>
      <c r="CL337" s="238"/>
      <c r="CM337" s="238"/>
      <c r="CN337" s="238"/>
      <c r="CO337" s="238"/>
      <c r="CP337" s="238"/>
      <c r="CQ337" s="238"/>
      <c r="CR337" s="238"/>
      <c r="CS337" s="238"/>
      <c r="CT337" s="238"/>
      <c r="CU337" s="238"/>
      <c r="CV337" s="238"/>
      <c r="CW337" s="238"/>
      <c r="CX337" s="238"/>
      <c r="CY337" s="238"/>
      <c r="CZ337" s="238"/>
      <c r="DA337" s="238"/>
    </row>
    <row r="338" spans="2:105">
      <c r="B338" s="226"/>
      <c r="BP338" s="82"/>
      <c r="BQ338" s="238"/>
      <c r="BR338" s="238"/>
      <c r="BS338" s="238"/>
      <c r="BT338" s="238"/>
      <c r="BU338" s="238"/>
      <c r="BV338" s="238"/>
      <c r="BW338" s="238"/>
      <c r="BX338" s="238"/>
      <c r="BY338" s="238"/>
      <c r="BZ338" s="238"/>
      <c r="CA338" s="238"/>
      <c r="CB338" s="238"/>
      <c r="CC338" s="238"/>
      <c r="CD338" s="238"/>
      <c r="CE338" s="238"/>
      <c r="CF338" s="238"/>
      <c r="CG338" s="238"/>
      <c r="CH338" s="238"/>
      <c r="CI338" s="238"/>
      <c r="CJ338" s="238"/>
      <c r="CK338" s="238"/>
      <c r="CL338" s="238"/>
      <c r="CM338" s="238"/>
      <c r="CN338" s="238"/>
      <c r="CO338" s="238"/>
      <c r="CP338" s="238"/>
      <c r="CQ338" s="238"/>
      <c r="CR338" s="238"/>
      <c r="CS338" s="238"/>
      <c r="CT338" s="238"/>
      <c r="CU338" s="238"/>
      <c r="CV338" s="238"/>
      <c r="CW338" s="238"/>
      <c r="CX338" s="238"/>
      <c r="CY338" s="238"/>
      <c r="CZ338" s="238"/>
      <c r="DA338" s="238"/>
    </row>
    <row r="339" spans="2:105">
      <c r="B339" s="226"/>
      <c r="BP339" s="82"/>
      <c r="BQ339" s="238"/>
      <c r="BR339" s="238"/>
      <c r="BS339" s="238"/>
      <c r="BT339" s="238"/>
      <c r="BU339" s="238"/>
      <c r="BV339" s="238"/>
      <c r="BW339" s="238"/>
      <c r="BX339" s="238"/>
      <c r="BY339" s="238"/>
      <c r="BZ339" s="238"/>
      <c r="CA339" s="238"/>
      <c r="CB339" s="238"/>
      <c r="CC339" s="238"/>
      <c r="CD339" s="238"/>
      <c r="CE339" s="238"/>
      <c r="CF339" s="238"/>
      <c r="CG339" s="238"/>
      <c r="CH339" s="238"/>
      <c r="CI339" s="238"/>
      <c r="CJ339" s="238"/>
      <c r="CK339" s="238"/>
      <c r="CL339" s="238"/>
      <c r="CM339" s="238"/>
      <c r="CN339" s="238"/>
      <c r="CO339" s="238"/>
      <c r="CP339" s="238"/>
      <c r="CQ339" s="238"/>
      <c r="CR339" s="238"/>
      <c r="CS339" s="238"/>
      <c r="CT339" s="238"/>
      <c r="CU339" s="238"/>
      <c r="CV339" s="238"/>
      <c r="CW339" s="238"/>
      <c r="CX339" s="238"/>
      <c r="CY339" s="238"/>
      <c r="CZ339" s="238"/>
      <c r="DA339" s="238"/>
    </row>
    <row r="340" spans="2:105">
      <c r="B340" s="226"/>
      <c r="BP340" s="82"/>
      <c r="BQ340" s="238"/>
      <c r="BR340" s="238"/>
      <c r="BS340" s="238"/>
      <c r="BT340" s="238"/>
      <c r="BU340" s="238"/>
      <c r="BV340" s="238"/>
      <c r="BW340" s="238"/>
      <c r="BX340" s="238"/>
      <c r="BY340" s="238"/>
      <c r="BZ340" s="238"/>
      <c r="CA340" s="238"/>
      <c r="CB340" s="238"/>
      <c r="CC340" s="238"/>
      <c r="CD340" s="238"/>
      <c r="CE340" s="238"/>
      <c r="CF340" s="238"/>
      <c r="CG340" s="238"/>
      <c r="CH340" s="238"/>
      <c r="CI340" s="238"/>
      <c r="CJ340" s="238"/>
      <c r="CK340" s="238"/>
      <c r="CL340" s="238"/>
      <c r="CM340" s="238"/>
      <c r="CN340" s="238"/>
      <c r="CO340" s="238"/>
      <c r="CP340" s="238"/>
      <c r="CQ340" s="238"/>
      <c r="CR340" s="238"/>
      <c r="CS340" s="238"/>
      <c r="CT340" s="238"/>
      <c r="CU340" s="238"/>
      <c r="CV340" s="238"/>
      <c r="CW340" s="238"/>
      <c r="CX340" s="238"/>
      <c r="CY340" s="238"/>
      <c r="CZ340" s="238"/>
      <c r="DA340" s="238"/>
    </row>
    <row r="341" spans="2:105">
      <c r="B341" s="226"/>
      <c r="BP341" s="82"/>
      <c r="BQ341" s="238"/>
      <c r="BR341" s="238"/>
      <c r="BS341" s="238"/>
      <c r="BT341" s="238"/>
      <c r="BU341" s="238"/>
      <c r="BV341" s="238"/>
      <c r="BW341" s="238"/>
      <c r="BX341" s="238"/>
      <c r="BY341" s="238"/>
      <c r="BZ341" s="238"/>
      <c r="CA341" s="238"/>
      <c r="CB341" s="238"/>
      <c r="CC341" s="238"/>
      <c r="CD341" s="238"/>
      <c r="CE341" s="238"/>
      <c r="CF341" s="238"/>
      <c r="CG341" s="238"/>
      <c r="CH341" s="238"/>
      <c r="CI341" s="238"/>
      <c r="CJ341" s="238"/>
      <c r="CK341" s="238"/>
      <c r="CL341" s="238"/>
      <c r="CM341" s="238"/>
      <c r="CN341" s="238"/>
      <c r="CO341" s="238"/>
      <c r="CP341" s="238"/>
      <c r="CQ341" s="238"/>
      <c r="CR341" s="238"/>
      <c r="CS341" s="238"/>
      <c r="CT341" s="238"/>
      <c r="CU341" s="238"/>
      <c r="CV341" s="238"/>
      <c r="CW341" s="238"/>
      <c r="CX341" s="238"/>
      <c r="CY341" s="238"/>
      <c r="CZ341" s="238"/>
      <c r="DA341" s="238"/>
    </row>
    <row r="342" spans="2:105">
      <c r="B342" s="226"/>
      <c r="BP342" s="82"/>
      <c r="BQ342" s="238"/>
      <c r="BR342" s="238"/>
      <c r="BS342" s="238"/>
      <c r="BT342" s="238"/>
      <c r="BU342" s="238"/>
      <c r="BV342" s="238"/>
      <c r="BW342" s="238"/>
      <c r="BX342" s="238"/>
      <c r="BY342" s="238"/>
      <c r="BZ342" s="238"/>
      <c r="CA342" s="238"/>
      <c r="CB342" s="238"/>
      <c r="CC342" s="238"/>
      <c r="CD342" s="238"/>
      <c r="CE342" s="238"/>
      <c r="CF342" s="238"/>
      <c r="CG342" s="238"/>
      <c r="CH342" s="238"/>
      <c r="CI342" s="238"/>
      <c r="CJ342" s="238"/>
      <c r="CK342" s="238"/>
      <c r="CL342" s="238"/>
      <c r="CM342" s="238"/>
      <c r="CN342" s="238"/>
      <c r="CO342" s="238"/>
      <c r="CP342" s="238"/>
      <c r="CQ342" s="238"/>
      <c r="CR342" s="238"/>
      <c r="CS342" s="238"/>
      <c r="CT342" s="238"/>
      <c r="CU342" s="238"/>
      <c r="CV342" s="238"/>
      <c r="CW342" s="238"/>
      <c r="CX342" s="238"/>
      <c r="CY342" s="238"/>
      <c r="CZ342" s="238"/>
      <c r="DA342" s="238"/>
    </row>
    <row r="343" spans="2:105">
      <c r="B343" s="226"/>
      <c r="BP343" s="82"/>
      <c r="BQ343" s="238"/>
      <c r="BR343" s="238"/>
      <c r="BS343" s="238"/>
      <c r="BT343" s="238"/>
      <c r="BU343" s="238"/>
      <c r="BV343" s="238"/>
      <c r="BW343" s="238"/>
      <c r="BX343" s="238"/>
      <c r="BY343" s="238"/>
      <c r="BZ343" s="238"/>
      <c r="CA343" s="238"/>
      <c r="CB343" s="238"/>
      <c r="CC343" s="238"/>
      <c r="CD343" s="238"/>
      <c r="CE343" s="238"/>
      <c r="CF343" s="238"/>
      <c r="CG343" s="238"/>
      <c r="CH343" s="238"/>
      <c r="CI343" s="238"/>
      <c r="CJ343" s="238"/>
      <c r="CK343" s="238"/>
      <c r="CL343" s="238"/>
      <c r="CM343" s="238"/>
      <c r="CN343" s="238"/>
      <c r="CO343" s="238"/>
      <c r="CP343" s="238"/>
      <c r="CQ343" s="238"/>
      <c r="CR343" s="238"/>
      <c r="CS343" s="238"/>
      <c r="CT343" s="238"/>
      <c r="CU343" s="238"/>
      <c r="CV343" s="238"/>
      <c r="CW343" s="238"/>
      <c r="CX343" s="238"/>
      <c r="CY343" s="238"/>
      <c r="CZ343" s="238"/>
      <c r="DA343" s="238"/>
    </row>
    <row r="344" spans="2:105">
      <c r="B344" s="226"/>
      <c r="BP344" s="82"/>
      <c r="BQ344" s="238"/>
      <c r="BR344" s="238"/>
      <c r="BS344" s="238"/>
      <c r="BT344" s="238"/>
      <c r="BU344" s="238"/>
      <c r="BV344" s="238"/>
      <c r="BW344" s="238"/>
      <c r="BX344" s="238"/>
      <c r="BY344" s="238"/>
      <c r="BZ344" s="238"/>
      <c r="CA344" s="238"/>
      <c r="CB344" s="238"/>
      <c r="CC344" s="238"/>
      <c r="CD344" s="238"/>
      <c r="CE344" s="238"/>
      <c r="CF344" s="238"/>
      <c r="CG344" s="238"/>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row>
    <row r="345" spans="2:105">
      <c r="B345" s="226"/>
      <c r="BP345" s="82"/>
      <c r="BQ345" s="238"/>
      <c r="BR345" s="238"/>
      <c r="BS345" s="238"/>
      <c r="BT345" s="238"/>
      <c r="BU345" s="238"/>
      <c r="BV345" s="238"/>
      <c r="BW345" s="238"/>
      <c r="BX345" s="238"/>
      <c r="BY345" s="238"/>
      <c r="BZ345" s="238"/>
      <c r="CA345" s="238"/>
      <c r="CB345" s="238"/>
      <c r="CC345" s="238"/>
      <c r="CD345" s="238"/>
      <c r="CE345" s="238"/>
      <c r="CF345" s="238"/>
      <c r="CG345" s="238"/>
      <c r="CH345" s="238"/>
      <c r="CI345" s="238"/>
      <c r="CJ345" s="238"/>
      <c r="CK345" s="238"/>
      <c r="CL345" s="238"/>
      <c r="CM345" s="238"/>
      <c r="CN345" s="238"/>
      <c r="CO345" s="238"/>
      <c r="CP345" s="238"/>
      <c r="CQ345" s="238"/>
      <c r="CR345" s="238"/>
      <c r="CS345" s="238"/>
      <c r="CT345" s="238"/>
      <c r="CU345" s="238"/>
      <c r="CV345" s="238"/>
      <c r="CW345" s="238"/>
      <c r="CX345" s="238"/>
      <c r="CY345" s="238"/>
      <c r="CZ345" s="238"/>
      <c r="DA345" s="238"/>
    </row>
    <row r="346" spans="2:105">
      <c r="B346" s="226"/>
      <c r="BP346" s="82"/>
      <c r="BQ346" s="238"/>
      <c r="BR346" s="238"/>
      <c r="BS346" s="238"/>
      <c r="BT346" s="238"/>
      <c r="BU346" s="238"/>
      <c r="BV346" s="238"/>
      <c r="BW346" s="238"/>
      <c r="BX346" s="238"/>
      <c r="BY346" s="238"/>
      <c r="BZ346" s="238"/>
      <c r="CA346" s="238"/>
      <c r="CB346" s="238"/>
      <c r="CC346" s="238"/>
      <c r="CD346" s="238"/>
      <c r="CE346" s="238"/>
      <c r="CF346" s="238"/>
      <c r="CG346" s="238"/>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row>
    <row r="347" spans="2:105">
      <c r="B347" s="226"/>
      <c r="BP347" s="82"/>
      <c r="BQ347" s="238"/>
      <c r="BR347" s="238"/>
      <c r="BS347" s="238"/>
      <c r="BT347" s="238"/>
      <c r="BU347" s="238"/>
      <c r="BV347" s="238"/>
      <c r="BW347" s="238"/>
      <c r="BX347" s="238"/>
      <c r="BY347" s="238"/>
      <c r="BZ347" s="238"/>
      <c r="CA347" s="238"/>
      <c r="CB347" s="238"/>
      <c r="CC347" s="238"/>
      <c r="CD347" s="238"/>
      <c r="CE347" s="238"/>
      <c r="CF347" s="238"/>
      <c r="CG347" s="238"/>
      <c r="CH347" s="238"/>
      <c r="CI347" s="238"/>
      <c r="CJ347" s="238"/>
      <c r="CK347" s="238"/>
      <c r="CL347" s="238"/>
      <c r="CM347" s="238"/>
      <c r="CN347" s="238"/>
      <c r="CO347" s="238"/>
      <c r="CP347" s="238"/>
      <c r="CQ347" s="238"/>
      <c r="CR347" s="238"/>
      <c r="CS347" s="238"/>
      <c r="CT347" s="238"/>
      <c r="CU347" s="238"/>
      <c r="CV347" s="238"/>
      <c r="CW347" s="238"/>
      <c r="CX347" s="238"/>
      <c r="CY347" s="238"/>
      <c r="CZ347" s="238"/>
      <c r="DA347" s="238"/>
    </row>
    <row r="348" spans="2:105">
      <c r="B348" s="226"/>
      <c r="BP348" s="82"/>
      <c r="BQ348" s="238"/>
      <c r="BR348" s="238"/>
      <c r="BS348" s="238"/>
      <c r="BT348" s="238"/>
      <c r="BU348" s="238"/>
      <c r="BV348" s="238"/>
      <c r="BW348" s="238"/>
      <c r="BX348" s="238"/>
      <c r="BY348" s="238"/>
      <c r="BZ348" s="238"/>
      <c r="CA348" s="238"/>
      <c r="CB348" s="238"/>
      <c r="CC348" s="238"/>
      <c r="CD348" s="238"/>
      <c r="CE348" s="238"/>
      <c r="CF348" s="238"/>
      <c r="CG348" s="238"/>
      <c r="CH348" s="238"/>
      <c r="CI348" s="238"/>
      <c r="CJ348" s="238"/>
      <c r="CK348" s="238"/>
      <c r="CL348" s="238"/>
      <c r="CM348" s="238"/>
      <c r="CN348" s="238"/>
      <c r="CO348" s="238"/>
      <c r="CP348" s="238"/>
      <c r="CQ348" s="238"/>
      <c r="CR348" s="238"/>
      <c r="CS348" s="238"/>
      <c r="CT348" s="238"/>
      <c r="CU348" s="238"/>
      <c r="CV348" s="238"/>
      <c r="CW348" s="238"/>
      <c r="CX348" s="238"/>
      <c r="CY348" s="238"/>
      <c r="CZ348" s="238"/>
      <c r="DA348" s="238"/>
    </row>
    <row r="349" spans="2:105">
      <c r="B349" s="226"/>
      <c r="BP349" s="82"/>
      <c r="BQ349" s="238"/>
      <c r="BR349" s="238"/>
      <c r="BS349" s="238"/>
      <c r="BT349" s="238"/>
      <c r="BU349" s="238"/>
      <c r="BV349" s="238"/>
      <c r="BW349" s="238"/>
      <c r="BX349" s="238"/>
      <c r="BY349" s="238"/>
      <c r="BZ349" s="238"/>
      <c r="CA349" s="238"/>
      <c r="CB349" s="238"/>
      <c r="CC349" s="238"/>
      <c r="CD349" s="238"/>
      <c r="CE349" s="238"/>
      <c r="CF349" s="238"/>
      <c r="CG349" s="238"/>
      <c r="CH349" s="238"/>
      <c r="CI349" s="238"/>
      <c r="CJ349" s="238"/>
      <c r="CK349" s="238"/>
      <c r="CL349" s="238"/>
      <c r="CM349" s="238"/>
      <c r="CN349" s="238"/>
      <c r="CO349" s="238"/>
      <c r="CP349" s="238"/>
      <c r="CQ349" s="238"/>
      <c r="CR349" s="238"/>
      <c r="CS349" s="238"/>
      <c r="CT349" s="238"/>
      <c r="CU349" s="238"/>
      <c r="CV349" s="238"/>
      <c r="CW349" s="238"/>
      <c r="CX349" s="238"/>
      <c r="CY349" s="238"/>
      <c r="CZ349" s="238"/>
      <c r="DA349" s="238"/>
    </row>
    <row r="350" spans="2:105">
      <c r="B350" s="226"/>
      <c r="BP350" s="82"/>
      <c r="BQ350" s="238"/>
      <c r="BR350" s="238"/>
      <c r="BS350" s="238"/>
      <c r="BT350" s="238"/>
      <c r="BU350" s="238"/>
      <c r="BV350" s="238"/>
      <c r="BW350" s="238"/>
      <c r="BX350" s="238"/>
      <c r="BY350" s="238"/>
      <c r="BZ350" s="238"/>
      <c r="CA350" s="238"/>
      <c r="CB350" s="238"/>
      <c r="CC350" s="238"/>
      <c r="CD350" s="238"/>
      <c r="CE350" s="238"/>
      <c r="CF350" s="238"/>
      <c r="CG350" s="238"/>
      <c r="CH350" s="238"/>
      <c r="CI350" s="238"/>
      <c r="CJ350" s="238"/>
      <c r="CK350" s="238"/>
      <c r="CL350" s="238"/>
      <c r="CM350" s="238"/>
      <c r="CN350" s="238"/>
      <c r="CO350" s="238"/>
      <c r="CP350" s="238"/>
      <c r="CQ350" s="238"/>
      <c r="CR350" s="238"/>
      <c r="CS350" s="238"/>
      <c r="CT350" s="238"/>
      <c r="CU350" s="238"/>
      <c r="CV350" s="238"/>
      <c r="CW350" s="238"/>
      <c r="CX350" s="238"/>
      <c r="CY350" s="238"/>
      <c r="CZ350" s="238"/>
      <c r="DA350" s="238"/>
    </row>
    <row r="351" spans="2:105">
      <c r="B351" s="226"/>
      <c r="BP351" s="82"/>
      <c r="BQ351" s="238"/>
      <c r="BR351" s="238"/>
      <c r="BS351" s="238"/>
      <c r="BT351" s="238"/>
      <c r="BU351" s="238"/>
      <c r="BV351" s="238"/>
      <c r="BW351" s="238"/>
      <c r="BX351" s="238"/>
      <c r="BY351" s="238"/>
      <c r="BZ351" s="238"/>
      <c r="CA351" s="238"/>
      <c r="CB351" s="238"/>
      <c r="CC351" s="238"/>
      <c r="CD351" s="238"/>
      <c r="CE351" s="238"/>
      <c r="CF351" s="238"/>
      <c r="CG351" s="238"/>
      <c r="CH351" s="238"/>
      <c r="CI351" s="238"/>
      <c r="CJ351" s="238"/>
      <c r="CK351" s="238"/>
      <c r="CL351" s="238"/>
      <c r="CM351" s="238"/>
      <c r="CN351" s="238"/>
      <c r="CO351" s="238"/>
      <c r="CP351" s="238"/>
      <c r="CQ351" s="238"/>
      <c r="CR351" s="238"/>
      <c r="CS351" s="238"/>
      <c r="CT351" s="238"/>
      <c r="CU351" s="238"/>
      <c r="CV351" s="238"/>
      <c r="CW351" s="238"/>
      <c r="CX351" s="238"/>
      <c r="CY351" s="238"/>
      <c r="CZ351" s="238"/>
      <c r="DA351" s="238"/>
    </row>
    <row r="352" spans="2:105">
      <c r="B352" s="226"/>
      <c r="BP352" s="82"/>
      <c r="BQ352" s="238"/>
      <c r="BR352" s="238"/>
      <c r="BS352" s="238"/>
      <c r="BT352" s="238"/>
      <c r="BU352" s="238"/>
      <c r="BV352" s="238"/>
      <c r="BW352" s="238"/>
      <c r="BX352" s="238"/>
      <c r="BY352" s="238"/>
      <c r="BZ352" s="238"/>
      <c r="CA352" s="238"/>
      <c r="CB352" s="238"/>
      <c r="CC352" s="238"/>
      <c r="CD352" s="238"/>
      <c r="CE352" s="238"/>
      <c r="CF352" s="238"/>
      <c r="CG352" s="238"/>
      <c r="CH352" s="238"/>
      <c r="CI352" s="238"/>
      <c r="CJ352" s="238"/>
      <c r="CK352" s="238"/>
      <c r="CL352" s="238"/>
      <c r="CM352" s="238"/>
      <c r="CN352" s="238"/>
      <c r="CO352" s="238"/>
      <c r="CP352" s="238"/>
      <c r="CQ352" s="238"/>
      <c r="CR352" s="238"/>
      <c r="CS352" s="238"/>
      <c r="CT352" s="238"/>
      <c r="CU352" s="238"/>
      <c r="CV352" s="238"/>
      <c r="CW352" s="238"/>
      <c r="CX352" s="238"/>
      <c r="CY352" s="238"/>
      <c r="CZ352" s="238"/>
      <c r="DA352" s="238"/>
    </row>
    <row r="353" spans="2:105">
      <c r="B353" s="226"/>
      <c r="BP353" s="82"/>
      <c r="BQ353" s="238"/>
      <c r="BR353" s="238"/>
      <c r="BS353" s="238"/>
      <c r="BT353" s="238"/>
      <c r="BU353" s="238"/>
      <c r="BV353" s="238"/>
      <c r="BW353" s="238"/>
      <c r="BX353" s="238"/>
      <c r="BY353" s="238"/>
      <c r="BZ353" s="238"/>
      <c r="CA353" s="238"/>
      <c r="CB353" s="238"/>
      <c r="CC353" s="238"/>
      <c r="CD353" s="238"/>
      <c r="CE353" s="238"/>
      <c r="CF353" s="238"/>
      <c r="CG353" s="238"/>
      <c r="CH353" s="238"/>
      <c r="CI353" s="238"/>
      <c r="CJ353" s="238"/>
      <c r="CK353" s="238"/>
      <c r="CL353" s="238"/>
      <c r="CM353" s="238"/>
      <c r="CN353" s="238"/>
      <c r="CO353" s="238"/>
      <c r="CP353" s="238"/>
      <c r="CQ353" s="238"/>
      <c r="CR353" s="238"/>
      <c r="CS353" s="238"/>
      <c r="CT353" s="238"/>
      <c r="CU353" s="238"/>
      <c r="CV353" s="238"/>
      <c r="CW353" s="238"/>
      <c r="CX353" s="238"/>
      <c r="CY353" s="238"/>
      <c r="CZ353" s="238"/>
      <c r="DA353" s="238"/>
    </row>
    <row r="354" spans="2:105">
      <c r="B354" s="226"/>
      <c r="BP354" s="82"/>
      <c r="BQ354" s="238"/>
      <c r="BR354" s="238"/>
      <c r="BS354" s="238"/>
      <c r="BT354" s="238"/>
      <c r="BU354" s="238"/>
      <c r="BV354" s="238"/>
      <c r="BW354" s="238"/>
      <c r="BX354" s="238"/>
      <c r="BY354" s="238"/>
      <c r="BZ354" s="238"/>
      <c r="CA354" s="238"/>
      <c r="CB354" s="238"/>
      <c r="CC354" s="238"/>
      <c r="CD354" s="238"/>
      <c r="CE354" s="238"/>
      <c r="CF354" s="238"/>
      <c r="CG354" s="238"/>
      <c r="CH354" s="238"/>
      <c r="CI354" s="238"/>
      <c r="CJ354" s="238"/>
      <c r="CK354" s="238"/>
      <c r="CL354" s="238"/>
      <c r="CM354" s="238"/>
      <c r="CN354" s="238"/>
      <c r="CO354" s="238"/>
      <c r="CP354" s="238"/>
      <c r="CQ354" s="238"/>
      <c r="CR354" s="238"/>
      <c r="CS354" s="238"/>
      <c r="CT354" s="238"/>
      <c r="CU354" s="238"/>
      <c r="CV354" s="238"/>
      <c r="CW354" s="238"/>
      <c r="CX354" s="238"/>
      <c r="CY354" s="238"/>
      <c r="CZ354" s="238"/>
      <c r="DA354" s="238"/>
    </row>
    <row r="355" spans="2:105">
      <c r="B355" s="226"/>
      <c r="BP355" s="82"/>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row>
    <row r="356" spans="2:105">
      <c r="B356" s="226"/>
      <c r="BP356" s="82"/>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row>
    <row r="357" spans="2:105">
      <c r="B357" s="226"/>
      <c r="BP357" s="82"/>
      <c r="BQ357" s="238"/>
      <c r="BR357" s="238"/>
      <c r="BS357" s="238"/>
      <c r="BT357" s="238"/>
      <c r="BU357" s="238"/>
      <c r="BV357" s="238"/>
      <c r="BW357" s="238"/>
      <c r="BX357" s="238"/>
      <c r="BY357" s="238"/>
      <c r="BZ357" s="238"/>
      <c r="CA357" s="238"/>
      <c r="CB357" s="238"/>
      <c r="CC357" s="238"/>
      <c r="CD357" s="238"/>
      <c r="CE357" s="238"/>
      <c r="CF357" s="238"/>
      <c r="CG357" s="238"/>
      <c r="CH357" s="238"/>
      <c r="CI357" s="238"/>
      <c r="CJ357" s="238"/>
      <c r="CK357" s="238"/>
      <c r="CL357" s="238"/>
      <c r="CM357" s="238"/>
      <c r="CN357" s="238"/>
      <c r="CO357" s="238"/>
      <c r="CP357" s="238"/>
      <c r="CQ357" s="238"/>
      <c r="CR357" s="238"/>
      <c r="CS357" s="238"/>
      <c r="CT357" s="238"/>
      <c r="CU357" s="238"/>
      <c r="CV357" s="238"/>
      <c r="CW357" s="238"/>
      <c r="CX357" s="238"/>
      <c r="CY357" s="238"/>
      <c r="CZ357" s="238"/>
      <c r="DA357" s="238"/>
    </row>
    <row r="358" spans="2:105">
      <c r="B358" s="226"/>
      <c r="BP358" s="82"/>
      <c r="BQ358" s="238"/>
      <c r="BR358" s="238"/>
      <c r="BS358" s="238"/>
      <c r="BT358" s="238"/>
      <c r="BU358" s="238"/>
      <c r="BV358" s="238"/>
      <c r="BW358" s="238"/>
      <c r="BX358" s="238"/>
      <c r="BY358" s="238"/>
      <c r="BZ358" s="238"/>
      <c r="CA358" s="238"/>
      <c r="CB358" s="238"/>
      <c r="CC358" s="238"/>
      <c r="CD358" s="238"/>
      <c r="CE358" s="238"/>
      <c r="CF358" s="238"/>
      <c r="CG358" s="238"/>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row>
    <row r="359" spans="2:105">
      <c r="B359" s="226"/>
      <c r="BP359" s="82"/>
      <c r="BQ359" s="238"/>
      <c r="BR359" s="238"/>
      <c r="BS359" s="238"/>
      <c r="BT359" s="238"/>
      <c r="BU359" s="238"/>
      <c r="BV359" s="238"/>
      <c r="BW359" s="238"/>
      <c r="BX359" s="238"/>
      <c r="BY359" s="238"/>
      <c r="BZ359" s="238"/>
      <c r="CA359" s="238"/>
      <c r="CB359" s="238"/>
      <c r="CC359" s="238"/>
      <c r="CD359" s="238"/>
      <c r="CE359" s="238"/>
      <c r="CF359" s="238"/>
      <c r="CG359" s="238"/>
      <c r="CH359" s="238"/>
      <c r="CI359" s="238"/>
      <c r="CJ359" s="238"/>
      <c r="CK359" s="238"/>
      <c r="CL359" s="238"/>
      <c r="CM359" s="238"/>
      <c r="CN359" s="238"/>
      <c r="CO359" s="238"/>
      <c r="CP359" s="238"/>
      <c r="CQ359" s="238"/>
      <c r="CR359" s="238"/>
      <c r="CS359" s="238"/>
      <c r="CT359" s="238"/>
      <c r="CU359" s="238"/>
      <c r="CV359" s="238"/>
      <c r="CW359" s="238"/>
      <c r="CX359" s="238"/>
      <c r="CY359" s="238"/>
      <c r="CZ359" s="238"/>
      <c r="DA359" s="238"/>
    </row>
    <row r="360" spans="2:105">
      <c r="B360" s="226"/>
      <c r="BP360" s="82"/>
      <c r="BQ360" s="238"/>
      <c r="BR360" s="238"/>
      <c r="BS360" s="238"/>
      <c r="BT360" s="238"/>
      <c r="BU360" s="238"/>
      <c r="BV360" s="238"/>
      <c r="BW360" s="238"/>
      <c r="BX360" s="238"/>
      <c r="BY360" s="238"/>
      <c r="BZ360" s="238"/>
      <c r="CA360" s="238"/>
      <c r="CB360" s="238"/>
      <c r="CC360" s="238"/>
      <c r="CD360" s="238"/>
      <c r="CE360" s="238"/>
      <c r="CF360" s="238"/>
      <c r="CG360" s="238"/>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row>
    <row r="361" spans="2:105">
      <c r="B361" s="226"/>
      <c r="BP361" s="82"/>
      <c r="BQ361" s="238"/>
      <c r="BR361" s="238"/>
      <c r="BS361" s="238"/>
      <c r="BT361" s="238"/>
      <c r="BU361" s="238"/>
      <c r="BV361" s="238"/>
      <c r="BW361" s="238"/>
      <c r="BX361" s="238"/>
      <c r="BY361" s="238"/>
      <c r="BZ361" s="238"/>
      <c r="CA361" s="238"/>
      <c r="CB361" s="238"/>
      <c r="CC361" s="238"/>
      <c r="CD361" s="238"/>
      <c r="CE361" s="238"/>
      <c r="CF361" s="238"/>
      <c r="CG361" s="238"/>
      <c r="CH361" s="238"/>
      <c r="CI361" s="238"/>
      <c r="CJ361" s="238"/>
      <c r="CK361" s="238"/>
      <c r="CL361" s="238"/>
      <c r="CM361" s="238"/>
      <c r="CN361" s="238"/>
      <c r="CO361" s="238"/>
      <c r="CP361" s="238"/>
      <c r="CQ361" s="238"/>
      <c r="CR361" s="238"/>
      <c r="CS361" s="238"/>
      <c r="CT361" s="238"/>
      <c r="CU361" s="238"/>
      <c r="CV361" s="238"/>
      <c r="CW361" s="238"/>
      <c r="CX361" s="238"/>
      <c r="CY361" s="238"/>
      <c r="CZ361" s="238"/>
      <c r="DA361" s="238"/>
    </row>
    <row r="362" spans="2:105">
      <c r="B362" s="226"/>
      <c r="BP362" s="82"/>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row>
    <row r="363" spans="2:105">
      <c r="B363" s="226"/>
      <c r="BP363" s="82"/>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row>
    <row r="364" spans="2:105">
      <c r="B364" s="226"/>
      <c r="BP364" s="82"/>
      <c r="BQ364" s="238"/>
      <c r="BR364" s="238"/>
      <c r="BS364" s="238"/>
      <c r="BT364" s="238"/>
      <c r="BU364" s="238"/>
      <c r="BV364" s="238"/>
      <c r="BW364" s="238"/>
      <c r="BX364" s="238"/>
      <c r="BY364" s="238"/>
      <c r="BZ364" s="238"/>
      <c r="CA364" s="238"/>
      <c r="CB364" s="238"/>
      <c r="CC364" s="238"/>
      <c r="CD364" s="238"/>
      <c r="CE364" s="238"/>
      <c r="CF364" s="238"/>
      <c r="CG364" s="238"/>
      <c r="CH364" s="238"/>
      <c r="CI364" s="238"/>
      <c r="CJ364" s="238"/>
      <c r="CK364" s="238"/>
      <c r="CL364" s="238"/>
      <c r="CM364" s="238"/>
      <c r="CN364" s="238"/>
      <c r="CO364" s="238"/>
      <c r="CP364" s="238"/>
      <c r="CQ364" s="238"/>
      <c r="CR364" s="238"/>
      <c r="CS364" s="238"/>
      <c r="CT364" s="238"/>
      <c r="CU364" s="238"/>
      <c r="CV364" s="238"/>
      <c r="CW364" s="238"/>
      <c r="CX364" s="238"/>
      <c r="CY364" s="238"/>
      <c r="CZ364" s="238"/>
      <c r="DA364" s="238"/>
    </row>
    <row r="365" spans="2:105">
      <c r="B365" s="226"/>
      <c r="BP365" s="82"/>
      <c r="BQ365" s="238"/>
      <c r="BR365" s="238"/>
      <c r="BS365" s="238"/>
      <c r="BT365" s="238"/>
      <c r="BU365" s="238"/>
      <c r="BV365" s="238"/>
      <c r="BW365" s="238"/>
      <c r="BX365" s="238"/>
      <c r="BY365" s="238"/>
      <c r="BZ365" s="238"/>
      <c r="CA365" s="238"/>
      <c r="CB365" s="238"/>
      <c r="CC365" s="238"/>
      <c r="CD365" s="238"/>
      <c r="CE365" s="238"/>
      <c r="CF365" s="238"/>
      <c r="CG365" s="238"/>
      <c r="CH365" s="238"/>
      <c r="CI365" s="238"/>
      <c r="CJ365" s="238"/>
      <c r="CK365" s="238"/>
      <c r="CL365" s="238"/>
      <c r="CM365" s="238"/>
      <c r="CN365" s="238"/>
      <c r="CO365" s="238"/>
      <c r="CP365" s="238"/>
      <c r="CQ365" s="238"/>
      <c r="CR365" s="238"/>
      <c r="CS365" s="238"/>
      <c r="CT365" s="238"/>
      <c r="CU365" s="238"/>
      <c r="CV365" s="238"/>
      <c r="CW365" s="238"/>
      <c r="CX365" s="238"/>
      <c r="CY365" s="238"/>
      <c r="CZ365" s="238"/>
      <c r="DA365" s="238"/>
    </row>
    <row r="366" spans="2:105">
      <c r="B366" s="226"/>
      <c r="BP366" s="82"/>
      <c r="BQ366" s="238"/>
      <c r="BR366" s="238"/>
      <c r="BS366" s="238"/>
      <c r="BT366" s="238"/>
      <c r="BU366" s="238"/>
      <c r="BV366" s="238"/>
      <c r="BW366" s="238"/>
      <c r="BX366" s="238"/>
      <c r="BY366" s="238"/>
      <c r="BZ366" s="238"/>
      <c r="CA366" s="238"/>
      <c r="CB366" s="238"/>
      <c r="CC366" s="238"/>
      <c r="CD366" s="238"/>
      <c r="CE366" s="238"/>
      <c r="CF366" s="238"/>
      <c r="CG366" s="238"/>
      <c r="CH366" s="238"/>
      <c r="CI366" s="238"/>
      <c r="CJ366" s="238"/>
      <c r="CK366" s="238"/>
      <c r="CL366" s="238"/>
      <c r="CM366" s="238"/>
      <c r="CN366" s="238"/>
      <c r="CO366" s="238"/>
      <c r="CP366" s="238"/>
      <c r="CQ366" s="238"/>
      <c r="CR366" s="238"/>
      <c r="CS366" s="238"/>
      <c r="CT366" s="238"/>
      <c r="CU366" s="238"/>
      <c r="CV366" s="238"/>
      <c r="CW366" s="238"/>
      <c r="CX366" s="238"/>
      <c r="CY366" s="238"/>
      <c r="CZ366" s="238"/>
      <c r="DA366" s="238"/>
    </row>
    <row r="367" spans="2:105">
      <c r="B367" s="226"/>
      <c r="BP367" s="82"/>
      <c r="BQ367" s="238"/>
      <c r="BR367" s="238"/>
      <c r="BS367" s="238"/>
      <c r="BT367" s="238"/>
      <c r="BU367" s="238"/>
      <c r="BV367" s="238"/>
      <c r="BW367" s="238"/>
      <c r="BX367" s="238"/>
      <c r="BY367" s="238"/>
      <c r="BZ367" s="238"/>
      <c r="CA367" s="238"/>
      <c r="CB367" s="238"/>
      <c r="CC367" s="238"/>
      <c r="CD367" s="238"/>
      <c r="CE367" s="238"/>
      <c r="CF367" s="238"/>
      <c r="CG367" s="238"/>
      <c r="CH367" s="238"/>
      <c r="CI367" s="238"/>
      <c r="CJ367" s="238"/>
      <c r="CK367" s="238"/>
      <c r="CL367" s="238"/>
      <c r="CM367" s="238"/>
      <c r="CN367" s="238"/>
      <c r="CO367" s="238"/>
      <c r="CP367" s="238"/>
      <c r="CQ367" s="238"/>
      <c r="CR367" s="238"/>
      <c r="CS367" s="238"/>
      <c r="CT367" s="238"/>
      <c r="CU367" s="238"/>
      <c r="CV367" s="238"/>
      <c r="CW367" s="238"/>
      <c r="CX367" s="238"/>
      <c r="CY367" s="238"/>
      <c r="CZ367" s="238"/>
      <c r="DA367" s="238"/>
    </row>
    <row r="368" spans="2:105">
      <c r="B368" s="226"/>
      <c r="BP368" s="82"/>
      <c r="BQ368" s="238"/>
      <c r="BR368" s="238"/>
      <c r="BS368" s="238"/>
      <c r="BT368" s="238"/>
      <c r="BU368" s="238"/>
      <c r="BV368" s="238"/>
      <c r="BW368" s="238"/>
      <c r="BX368" s="238"/>
      <c r="BY368" s="238"/>
      <c r="BZ368" s="238"/>
      <c r="CA368" s="238"/>
      <c r="CB368" s="238"/>
      <c r="CC368" s="238"/>
      <c r="CD368" s="238"/>
      <c r="CE368" s="238"/>
      <c r="CF368" s="238"/>
      <c r="CG368" s="238"/>
      <c r="CH368" s="238"/>
      <c r="CI368" s="238"/>
      <c r="CJ368" s="238"/>
      <c r="CK368" s="238"/>
      <c r="CL368" s="238"/>
      <c r="CM368" s="238"/>
      <c r="CN368" s="238"/>
      <c r="CO368" s="238"/>
      <c r="CP368" s="238"/>
      <c r="CQ368" s="238"/>
      <c r="CR368" s="238"/>
      <c r="CS368" s="238"/>
      <c r="CT368" s="238"/>
      <c r="CU368" s="238"/>
      <c r="CV368" s="238"/>
      <c r="CW368" s="238"/>
      <c r="CX368" s="238"/>
      <c r="CY368" s="238"/>
      <c r="CZ368" s="238"/>
      <c r="DA368" s="238"/>
    </row>
    <row r="369" spans="2:105">
      <c r="B369" s="226"/>
      <c r="BP369" s="82"/>
      <c r="BQ369" s="238"/>
      <c r="BR369" s="238"/>
      <c r="BS369" s="238"/>
      <c r="BT369" s="238"/>
      <c r="BU369" s="238"/>
      <c r="BV369" s="238"/>
      <c r="BW369" s="238"/>
      <c r="BX369" s="238"/>
      <c r="BY369" s="238"/>
      <c r="BZ369" s="238"/>
      <c r="CA369" s="238"/>
      <c r="CB369" s="238"/>
      <c r="CC369" s="238"/>
      <c r="CD369" s="238"/>
      <c r="CE369" s="238"/>
      <c r="CF369" s="238"/>
      <c r="CG369" s="238"/>
      <c r="CH369" s="238"/>
      <c r="CI369" s="238"/>
      <c r="CJ369" s="238"/>
      <c r="CK369" s="238"/>
      <c r="CL369" s="238"/>
      <c r="CM369" s="238"/>
      <c r="CN369" s="238"/>
      <c r="CO369" s="238"/>
      <c r="CP369" s="238"/>
      <c r="CQ369" s="238"/>
      <c r="CR369" s="238"/>
      <c r="CS369" s="238"/>
      <c r="CT369" s="238"/>
      <c r="CU369" s="238"/>
      <c r="CV369" s="238"/>
      <c r="CW369" s="238"/>
      <c r="CX369" s="238"/>
      <c r="CY369" s="238"/>
      <c r="CZ369" s="238"/>
      <c r="DA369" s="238"/>
    </row>
    <row r="370" spans="2:105">
      <c r="B370" s="226"/>
      <c r="BP370" s="82"/>
      <c r="BQ370" s="238"/>
      <c r="BR370" s="238"/>
      <c r="BS370" s="238"/>
      <c r="BT370" s="238"/>
      <c r="BU370" s="238"/>
      <c r="BV370" s="238"/>
      <c r="BW370" s="238"/>
      <c r="BX370" s="238"/>
      <c r="BY370" s="238"/>
      <c r="BZ370" s="238"/>
      <c r="CA370" s="238"/>
      <c r="CB370" s="238"/>
      <c r="CC370" s="238"/>
      <c r="CD370" s="238"/>
      <c r="CE370" s="238"/>
      <c r="CF370" s="238"/>
      <c r="CG370" s="238"/>
      <c r="CH370" s="238"/>
      <c r="CI370" s="238"/>
      <c r="CJ370" s="238"/>
      <c r="CK370" s="238"/>
      <c r="CL370" s="238"/>
      <c r="CM370" s="238"/>
      <c r="CN370" s="238"/>
      <c r="CO370" s="238"/>
      <c r="CP370" s="238"/>
      <c r="CQ370" s="238"/>
      <c r="CR370" s="238"/>
      <c r="CS370" s="238"/>
      <c r="CT370" s="238"/>
      <c r="CU370" s="238"/>
      <c r="CV370" s="238"/>
      <c r="CW370" s="238"/>
      <c r="CX370" s="238"/>
      <c r="CY370" s="238"/>
      <c r="CZ370" s="238"/>
      <c r="DA370" s="238"/>
    </row>
    <row r="371" spans="2:105">
      <c r="B371" s="226"/>
      <c r="BP371" s="82"/>
      <c r="BQ371" s="238"/>
      <c r="BR371" s="238"/>
      <c r="BS371" s="238"/>
      <c r="BT371" s="238"/>
      <c r="BU371" s="238"/>
      <c r="BV371" s="238"/>
      <c r="BW371" s="238"/>
      <c r="BX371" s="238"/>
      <c r="BY371" s="238"/>
      <c r="BZ371" s="238"/>
      <c r="CA371" s="238"/>
      <c r="CB371" s="238"/>
      <c r="CC371" s="238"/>
      <c r="CD371" s="238"/>
      <c r="CE371" s="238"/>
      <c r="CF371" s="238"/>
      <c r="CG371" s="238"/>
      <c r="CH371" s="238"/>
      <c r="CI371" s="238"/>
      <c r="CJ371" s="238"/>
      <c r="CK371" s="238"/>
      <c r="CL371" s="238"/>
      <c r="CM371" s="238"/>
      <c r="CN371" s="238"/>
      <c r="CO371" s="238"/>
      <c r="CP371" s="238"/>
      <c r="CQ371" s="238"/>
      <c r="CR371" s="238"/>
      <c r="CS371" s="238"/>
      <c r="CT371" s="238"/>
      <c r="CU371" s="238"/>
      <c r="CV371" s="238"/>
      <c r="CW371" s="238"/>
      <c r="CX371" s="238"/>
      <c r="CY371" s="238"/>
      <c r="CZ371" s="238"/>
      <c r="DA371" s="238"/>
    </row>
    <row r="372" spans="2:105">
      <c r="B372" s="226"/>
      <c r="BP372" s="82"/>
      <c r="BQ372" s="238"/>
      <c r="BR372" s="238"/>
      <c r="BS372" s="238"/>
      <c r="BT372" s="238"/>
      <c r="BU372" s="238"/>
      <c r="BV372" s="238"/>
      <c r="BW372" s="238"/>
      <c r="BX372" s="238"/>
      <c r="BY372" s="238"/>
      <c r="BZ372" s="238"/>
      <c r="CA372" s="238"/>
      <c r="CB372" s="238"/>
      <c r="CC372" s="238"/>
      <c r="CD372" s="238"/>
      <c r="CE372" s="238"/>
      <c r="CF372" s="238"/>
      <c r="CG372" s="238"/>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row>
    <row r="373" spans="2:105">
      <c r="B373" s="226"/>
      <c r="BP373" s="82"/>
      <c r="BQ373" s="238"/>
      <c r="BR373" s="238"/>
      <c r="BS373" s="238"/>
      <c r="BT373" s="238"/>
      <c r="BU373" s="238"/>
      <c r="BV373" s="238"/>
      <c r="BW373" s="238"/>
      <c r="BX373" s="238"/>
      <c r="BY373" s="238"/>
      <c r="BZ373" s="238"/>
      <c r="CA373" s="238"/>
      <c r="CB373" s="238"/>
      <c r="CC373" s="238"/>
      <c r="CD373" s="238"/>
      <c r="CE373" s="238"/>
      <c r="CF373" s="238"/>
      <c r="CG373" s="238"/>
      <c r="CH373" s="238"/>
      <c r="CI373" s="238"/>
      <c r="CJ373" s="238"/>
      <c r="CK373" s="238"/>
      <c r="CL373" s="238"/>
      <c r="CM373" s="238"/>
      <c r="CN373" s="238"/>
      <c r="CO373" s="238"/>
      <c r="CP373" s="238"/>
      <c r="CQ373" s="238"/>
      <c r="CR373" s="238"/>
      <c r="CS373" s="238"/>
      <c r="CT373" s="238"/>
      <c r="CU373" s="238"/>
      <c r="CV373" s="238"/>
      <c r="CW373" s="238"/>
      <c r="CX373" s="238"/>
      <c r="CY373" s="238"/>
      <c r="CZ373" s="238"/>
      <c r="DA373" s="238"/>
    </row>
    <row r="374" spans="2:105">
      <c r="B374" s="226"/>
      <c r="BP374" s="82"/>
      <c r="BQ374" s="238"/>
      <c r="BR374" s="238"/>
      <c r="BS374" s="238"/>
      <c r="BT374" s="238"/>
      <c r="BU374" s="238"/>
      <c r="BV374" s="238"/>
      <c r="BW374" s="238"/>
      <c r="BX374" s="238"/>
      <c r="BY374" s="238"/>
      <c r="BZ374" s="238"/>
      <c r="CA374" s="238"/>
      <c r="CB374" s="238"/>
      <c r="CC374" s="238"/>
      <c r="CD374" s="238"/>
      <c r="CE374" s="238"/>
      <c r="CF374" s="238"/>
      <c r="CG374" s="238"/>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row>
    <row r="375" spans="2:105">
      <c r="B375" s="226"/>
      <c r="BP375" s="82"/>
      <c r="BQ375" s="238"/>
      <c r="BR375" s="238"/>
      <c r="BS375" s="238"/>
      <c r="BT375" s="238"/>
      <c r="BU375" s="238"/>
      <c r="BV375" s="238"/>
      <c r="BW375" s="238"/>
      <c r="BX375" s="238"/>
      <c r="BY375" s="238"/>
      <c r="BZ375" s="238"/>
      <c r="CA375" s="238"/>
      <c r="CB375" s="238"/>
      <c r="CC375" s="238"/>
      <c r="CD375" s="238"/>
      <c r="CE375" s="238"/>
      <c r="CF375" s="238"/>
      <c r="CG375" s="238"/>
      <c r="CH375" s="238"/>
      <c r="CI375" s="238"/>
      <c r="CJ375" s="238"/>
      <c r="CK375" s="238"/>
      <c r="CL375" s="238"/>
      <c r="CM375" s="238"/>
      <c r="CN375" s="238"/>
      <c r="CO375" s="238"/>
      <c r="CP375" s="238"/>
      <c r="CQ375" s="238"/>
      <c r="CR375" s="238"/>
      <c r="CS375" s="238"/>
      <c r="CT375" s="238"/>
      <c r="CU375" s="238"/>
      <c r="CV375" s="238"/>
      <c r="CW375" s="238"/>
      <c r="CX375" s="238"/>
      <c r="CY375" s="238"/>
      <c r="CZ375" s="238"/>
      <c r="DA375" s="238"/>
    </row>
    <row r="376" spans="2:105">
      <c r="B376" s="226"/>
      <c r="BP376" s="82"/>
      <c r="BQ376" s="238"/>
      <c r="BR376" s="238"/>
      <c r="BS376" s="238"/>
      <c r="BT376" s="238"/>
      <c r="BU376" s="238"/>
      <c r="BV376" s="238"/>
      <c r="BW376" s="238"/>
      <c r="BX376" s="238"/>
      <c r="BY376" s="238"/>
      <c r="BZ376" s="238"/>
      <c r="CA376" s="238"/>
      <c r="CB376" s="238"/>
      <c r="CC376" s="238"/>
      <c r="CD376" s="238"/>
      <c r="CE376" s="238"/>
      <c r="CF376" s="238"/>
      <c r="CG376" s="238"/>
      <c r="CH376" s="238"/>
      <c r="CI376" s="238"/>
      <c r="CJ376" s="238"/>
      <c r="CK376" s="238"/>
      <c r="CL376" s="238"/>
      <c r="CM376" s="238"/>
      <c r="CN376" s="238"/>
      <c r="CO376" s="238"/>
      <c r="CP376" s="238"/>
      <c r="CQ376" s="238"/>
      <c r="CR376" s="238"/>
      <c r="CS376" s="238"/>
      <c r="CT376" s="238"/>
      <c r="CU376" s="238"/>
      <c r="CV376" s="238"/>
      <c r="CW376" s="238"/>
      <c r="CX376" s="238"/>
      <c r="CY376" s="238"/>
      <c r="CZ376" s="238"/>
      <c r="DA376" s="238"/>
    </row>
    <row r="377" spans="2:105">
      <c r="B377" s="226"/>
      <c r="BP377" s="82"/>
      <c r="BQ377" s="238"/>
      <c r="BR377" s="238"/>
      <c r="BS377" s="238"/>
      <c r="BT377" s="238"/>
      <c r="BU377" s="238"/>
      <c r="BV377" s="238"/>
      <c r="BW377" s="238"/>
      <c r="BX377" s="238"/>
      <c r="BY377" s="238"/>
      <c r="BZ377" s="238"/>
      <c r="CA377" s="238"/>
      <c r="CB377" s="238"/>
      <c r="CC377" s="238"/>
      <c r="CD377" s="238"/>
      <c r="CE377" s="238"/>
      <c r="CF377" s="238"/>
      <c r="CG377" s="238"/>
      <c r="CH377" s="238"/>
      <c r="CI377" s="238"/>
      <c r="CJ377" s="238"/>
      <c r="CK377" s="238"/>
      <c r="CL377" s="238"/>
      <c r="CM377" s="238"/>
      <c r="CN377" s="238"/>
      <c r="CO377" s="238"/>
      <c r="CP377" s="238"/>
      <c r="CQ377" s="238"/>
      <c r="CR377" s="238"/>
      <c r="CS377" s="238"/>
      <c r="CT377" s="238"/>
      <c r="CU377" s="238"/>
      <c r="CV377" s="238"/>
      <c r="CW377" s="238"/>
      <c r="CX377" s="238"/>
      <c r="CY377" s="238"/>
      <c r="CZ377" s="238"/>
      <c r="DA377" s="238"/>
    </row>
    <row r="378" spans="2:105">
      <c r="B378" s="226"/>
      <c r="BP378" s="82"/>
      <c r="BQ378" s="238"/>
      <c r="BR378" s="238"/>
      <c r="BS378" s="238"/>
      <c r="BT378" s="238"/>
      <c r="BU378" s="238"/>
      <c r="BV378" s="238"/>
      <c r="BW378" s="238"/>
      <c r="BX378" s="238"/>
      <c r="BY378" s="238"/>
      <c r="BZ378" s="238"/>
      <c r="CA378" s="238"/>
      <c r="CB378" s="238"/>
      <c r="CC378" s="238"/>
      <c r="CD378" s="238"/>
      <c r="CE378" s="238"/>
      <c r="CF378" s="238"/>
      <c r="CG378" s="238"/>
      <c r="CH378" s="238"/>
      <c r="CI378" s="238"/>
      <c r="CJ378" s="238"/>
      <c r="CK378" s="238"/>
      <c r="CL378" s="238"/>
      <c r="CM378" s="238"/>
      <c r="CN378" s="238"/>
      <c r="CO378" s="238"/>
      <c r="CP378" s="238"/>
      <c r="CQ378" s="238"/>
      <c r="CR378" s="238"/>
      <c r="CS378" s="238"/>
      <c r="CT378" s="238"/>
      <c r="CU378" s="238"/>
      <c r="CV378" s="238"/>
      <c r="CW378" s="238"/>
      <c r="CX378" s="238"/>
      <c r="CY378" s="238"/>
      <c r="CZ378" s="238"/>
      <c r="DA378" s="238"/>
    </row>
    <row r="379" spans="2:105">
      <c r="B379" s="226"/>
      <c r="BP379" s="82"/>
      <c r="BQ379" s="238"/>
      <c r="BR379" s="238"/>
      <c r="BS379" s="238"/>
      <c r="BT379" s="238"/>
      <c r="BU379" s="238"/>
      <c r="BV379" s="238"/>
      <c r="BW379" s="238"/>
      <c r="BX379" s="238"/>
      <c r="BY379" s="238"/>
      <c r="BZ379" s="238"/>
      <c r="CA379" s="238"/>
      <c r="CB379" s="238"/>
      <c r="CC379" s="238"/>
      <c r="CD379" s="238"/>
      <c r="CE379" s="238"/>
      <c r="CF379" s="238"/>
      <c r="CG379" s="238"/>
      <c r="CH379" s="238"/>
      <c r="CI379" s="238"/>
      <c r="CJ379" s="238"/>
      <c r="CK379" s="238"/>
      <c r="CL379" s="238"/>
      <c r="CM379" s="238"/>
      <c r="CN379" s="238"/>
      <c r="CO379" s="238"/>
      <c r="CP379" s="238"/>
      <c r="CQ379" s="238"/>
      <c r="CR379" s="238"/>
      <c r="CS379" s="238"/>
      <c r="CT379" s="238"/>
      <c r="CU379" s="238"/>
      <c r="CV379" s="238"/>
      <c r="CW379" s="238"/>
      <c r="CX379" s="238"/>
      <c r="CY379" s="238"/>
      <c r="CZ379" s="238"/>
      <c r="DA379" s="238"/>
    </row>
    <row r="380" spans="2:105">
      <c r="B380" s="226"/>
      <c r="BP380" s="82"/>
      <c r="BQ380" s="238"/>
      <c r="BR380" s="238"/>
      <c r="BS380" s="238"/>
      <c r="BT380" s="238"/>
      <c r="BU380" s="238"/>
      <c r="BV380" s="238"/>
      <c r="BW380" s="238"/>
      <c r="BX380" s="238"/>
      <c r="BY380" s="238"/>
      <c r="BZ380" s="238"/>
      <c r="CA380" s="238"/>
      <c r="CB380" s="238"/>
      <c r="CC380" s="238"/>
      <c r="CD380" s="238"/>
      <c r="CE380" s="238"/>
      <c r="CF380" s="238"/>
      <c r="CG380" s="238"/>
      <c r="CH380" s="238"/>
      <c r="CI380" s="238"/>
      <c r="CJ380" s="238"/>
      <c r="CK380" s="238"/>
      <c r="CL380" s="238"/>
      <c r="CM380" s="238"/>
      <c r="CN380" s="238"/>
      <c r="CO380" s="238"/>
      <c r="CP380" s="238"/>
      <c r="CQ380" s="238"/>
      <c r="CR380" s="238"/>
      <c r="CS380" s="238"/>
      <c r="CT380" s="238"/>
      <c r="CU380" s="238"/>
      <c r="CV380" s="238"/>
      <c r="CW380" s="238"/>
      <c r="CX380" s="238"/>
      <c r="CY380" s="238"/>
      <c r="CZ380" s="238"/>
      <c r="DA380" s="238"/>
    </row>
    <row r="381" spans="2:105">
      <c r="B381" s="226"/>
      <c r="BP381" s="82"/>
      <c r="BQ381" s="238"/>
      <c r="BR381" s="238"/>
      <c r="BS381" s="238"/>
      <c r="BT381" s="238"/>
      <c r="BU381" s="238"/>
      <c r="BV381" s="238"/>
      <c r="BW381" s="238"/>
      <c r="BX381" s="238"/>
      <c r="BY381" s="238"/>
      <c r="BZ381" s="238"/>
      <c r="CA381" s="238"/>
      <c r="CB381" s="238"/>
      <c r="CC381" s="238"/>
      <c r="CD381" s="238"/>
      <c r="CE381" s="238"/>
      <c r="CF381" s="238"/>
      <c r="CG381" s="238"/>
      <c r="CH381" s="238"/>
      <c r="CI381" s="238"/>
      <c r="CJ381" s="238"/>
      <c r="CK381" s="238"/>
      <c r="CL381" s="238"/>
      <c r="CM381" s="238"/>
      <c r="CN381" s="238"/>
      <c r="CO381" s="238"/>
      <c r="CP381" s="238"/>
      <c r="CQ381" s="238"/>
      <c r="CR381" s="238"/>
      <c r="CS381" s="238"/>
      <c r="CT381" s="238"/>
      <c r="CU381" s="238"/>
      <c r="CV381" s="238"/>
      <c r="CW381" s="238"/>
      <c r="CX381" s="238"/>
      <c r="CY381" s="238"/>
      <c r="CZ381" s="238"/>
      <c r="DA381" s="238"/>
    </row>
    <row r="382" spans="2:105">
      <c r="B382" s="226"/>
      <c r="BP382" s="82"/>
      <c r="BQ382" s="238"/>
      <c r="BR382" s="238"/>
      <c r="BS382" s="238"/>
      <c r="BT382" s="238"/>
      <c r="BU382" s="238"/>
      <c r="BV382" s="238"/>
      <c r="BW382" s="238"/>
      <c r="BX382" s="238"/>
      <c r="BY382" s="238"/>
      <c r="BZ382" s="238"/>
      <c r="CA382" s="238"/>
      <c r="CB382" s="238"/>
      <c r="CC382" s="238"/>
      <c r="CD382" s="238"/>
      <c r="CE382" s="238"/>
      <c r="CF382" s="238"/>
      <c r="CG382" s="238"/>
      <c r="CH382" s="238"/>
      <c r="CI382" s="238"/>
      <c r="CJ382" s="238"/>
      <c r="CK382" s="238"/>
      <c r="CL382" s="238"/>
      <c r="CM382" s="238"/>
      <c r="CN382" s="238"/>
      <c r="CO382" s="238"/>
      <c r="CP382" s="238"/>
      <c r="CQ382" s="238"/>
      <c r="CR382" s="238"/>
      <c r="CS382" s="238"/>
      <c r="CT382" s="238"/>
      <c r="CU382" s="238"/>
      <c r="CV382" s="238"/>
      <c r="CW382" s="238"/>
      <c r="CX382" s="238"/>
      <c r="CY382" s="238"/>
      <c r="CZ382" s="238"/>
      <c r="DA382" s="238"/>
    </row>
    <row r="383" spans="2:105">
      <c r="B383" s="226"/>
      <c r="BP383" s="82"/>
      <c r="BQ383" s="238"/>
      <c r="BR383" s="238"/>
      <c r="BS383" s="238"/>
      <c r="BT383" s="238"/>
      <c r="BU383" s="238"/>
      <c r="BV383" s="238"/>
      <c r="BW383" s="238"/>
      <c r="BX383" s="238"/>
      <c r="BY383" s="238"/>
      <c r="BZ383" s="238"/>
      <c r="CA383" s="238"/>
      <c r="CB383" s="238"/>
      <c r="CC383" s="238"/>
      <c r="CD383" s="238"/>
      <c r="CE383" s="238"/>
      <c r="CF383" s="238"/>
      <c r="CG383" s="238"/>
      <c r="CH383" s="238"/>
      <c r="CI383" s="238"/>
      <c r="CJ383" s="238"/>
      <c r="CK383" s="238"/>
      <c r="CL383" s="238"/>
      <c r="CM383" s="238"/>
      <c r="CN383" s="238"/>
      <c r="CO383" s="238"/>
      <c r="CP383" s="238"/>
      <c r="CQ383" s="238"/>
      <c r="CR383" s="238"/>
      <c r="CS383" s="238"/>
      <c r="CT383" s="238"/>
      <c r="CU383" s="238"/>
      <c r="CV383" s="238"/>
      <c r="CW383" s="238"/>
      <c r="CX383" s="238"/>
      <c r="CY383" s="238"/>
      <c r="CZ383" s="238"/>
      <c r="DA383" s="238"/>
    </row>
    <row r="384" spans="2:105">
      <c r="B384" s="226"/>
      <c r="BP384" s="82"/>
      <c r="BQ384" s="238"/>
      <c r="BR384" s="238"/>
      <c r="BS384" s="238"/>
      <c r="BT384" s="238"/>
      <c r="BU384" s="238"/>
      <c r="BV384" s="238"/>
      <c r="BW384" s="238"/>
      <c r="BX384" s="238"/>
      <c r="BY384" s="238"/>
      <c r="BZ384" s="238"/>
      <c r="CA384" s="238"/>
      <c r="CB384" s="238"/>
      <c r="CC384" s="238"/>
      <c r="CD384" s="238"/>
      <c r="CE384" s="238"/>
      <c r="CF384" s="238"/>
      <c r="CG384" s="238"/>
      <c r="CH384" s="238"/>
      <c r="CI384" s="238"/>
      <c r="CJ384" s="238"/>
      <c r="CK384" s="238"/>
      <c r="CL384" s="238"/>
      <c r="CM384" s="238"/>
      <c r="CN384" s="238"/>
      <c r="CO384" s="238"/>
      <c r="CP384" s="238"/>
      <c r="CQ384" s="238"/>
      <c r="CR384" s="238"/>
      <c r="CS384" s="238"/>
      <c r="CT384" s="238"/>
      <c r="CU384" s="238"/>
      <c r="CV384" s="238"/>
      <c r="CW384" s="238"/>
      <c r="CX384" s="238"/>
      <c r="CY384" s="238"/>
      <c r="CZ384" s="238"/>
      <c r="DA384" s="238"/>
    </row>
    <row r="385" spans="2:105">
      <c r="B385" s="226"/>
      <c r="BP385" s="82"/>
      <c r="BQ385" s="238"/>
      <c r="BR385" s="238"/>
      <c r="BS385" s="238"/>
      <c r="BT385" s="238"/>
      <c r="BU385" s="238"/>
      <c r="BV385" s="238"/>
      <c r="BW385" s="238"/>
      <c r="BX385" s="238"/>
      <c r="BY385" s="238"/>
      <c r="BZ385" s="238"/>
      <c r="CA385" s="238"/>
      <c r="CB385" s="238"/>
      <c r="CC385" s="238"/>
      <c r="CD385" s="238"/>
      <c r="CE385" s="238"/>
      <c r="CF385" s="238"/>
      <c r="CG385" s="238"/>
      <c r="CH385" s="238"/>
      <c r="CI385" s="238"/>
      <c r="CJ385" s="238"/>
      <c r="CK385" s="238"/>
      <c r="CL385" s="238"/>
      <c r="CM385" s="238"/>
      <c r="CN385" s="238"/>
      <c r="CO385" s="238"/>
      <c r="CP385" s="238"/>
      <c r="CQ385" s="238"/>
      <c r="CR385" s="238"/>
      <c r="CS385" s="238"/>
      <c r="CT385" s="238"/>
      <c r="CU385" s="238"/>
      <c r="CV385" s="238"/>
      <c r="CW385" s="238"/>
      <c r="CX385" s="238"/>
      <c r="CY385" s="238"/>
      <c r="CZ385" s="238"/>
      <c r="DA385" s="238"/>
    </row>
    <row r="386" spans="2:105">
      <c r="B386" s="226"/>
      <c r="BP386" s="82"/>
      <c r="BQ386" s="238"/>
      <c r="BR386" s="238"/>
      <c r="BS386" s="238"/>
      <c r="BT386" s="238"/>
      <c r="BU386" s="238"/>
      <c r="BV386" s="238"/>
      <c r="BW386" s="238"/>
      <c r="BX386" s="238"/>
      <c r="BY386" s="238"/>
      <c r="BZ386" s="238"/>
      <c r="CA386" s="238"/>
      <c r="CB386" s="238"/>
      <c r="CC386" s="238"/>
      <c r="CD386" s="238"/>
      <c r="CE386" s="238"/>
      <c r="CF386" s="238"/>
      <c r="CG386" s="238"/>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row>
    <row r="387" spans="2:105">
      <c r="B387" s="226"/>
      <c r="BP387" s="82"/>
      <c r="BQ387" s="238"/>
      <c r="BR387" s="238"/>
      <c r="BS387" s="238"/>
      <c r="BT387" s="238"/>
      <c r="BU387" s="238"/>
      <c r="BV387" s="238"/>
      <c r="BW387" s="238"/>
      <c r="BX387" s="238"/>
      <c r="BY387" s="238"/>
      <c r="BZ387" s="238"/>
      <c r="CA387" s="238"/>
      <c r="CB387" s="238"/>
      <c r="CC387" s="238"/>
      <c r="CD387" s="238"/>
      <c r="CE387" s="238"/>
      <c r="CF387" s="238"/>
      <c r="CG387" s="238"/>
      <c r="CH387" s="238"/>
      <c r="CI387" s="238"/>
      <c r="CJ387" s="238"/>
      <c r="CK387" s="238"/>
      <c r="CL387" s="238"/>
      <c r="CM387" s="238"/>
      <c r="CN387" s="238"/>
      <c r="CO387" s="238"/>
      <c r="CP387" s="238"/>
      <c r="CQ387" s="238"/>
      <c r="CR387" s="238"/>
      <c r="CS387" s="238"/>
      <c r="CT387" s="238"/>
      <c r="CU387" s="238"/>
      <c r="CV387" s="238"/>
      <c r="CW387" s="238"/>
      <c r="CX387" s="238"/>
      <c r="CY387" s="238"/>
      <c r="CZ387" s="238"/>
      <c r="DA387" s="238"/>
    </row>
    <row r="388" spans="2:105">
      <c r="B388" s="226"/>
      <c r="BP388" s="82"/>
      <c r="BQ388" s="238"/>
      <c r="BR388" s="238"/>
      <c r="BS388" s="238"/>
      <c r="BT388" s="238"/>
      <c r="BU388" s="238"/>
      <c r="BV388" s="238"/>
      <c r="BW388" s="238"/>
      <c r="BX388" s="238"/>
      <c r="BY388" s="238"/>
      <c r="BZ388" s="238"/>
      <c r="CA388" s="238"/>
      <c r="CB388" s="238"/>
      <c r="CC388" s="238"/>
      <c r="CD388" s="238"/>
      <c r="CE388" s="238"/>
      <c r="CF388" s="238"/>
      <c r="CG388" s="238"/>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row>
    <row r="389" spans="2:105">
      <c r="B389" s="226"/>
      <c r="BP389" s="82"/>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row>
    <row r="390" spans="2:105">
      <c r="B390" s="226"/>
      <c r="BP390" s="82"/>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row>
    <row r="391" spans="2:105">
      <c r="B391" s="226"/>
      <c r="BP391" s="82"/>
      <c r="BQ391" s="238"/>
      <c r="BR391" s="238"/>
      <c r="BS391" s="238"/>
      <c r="BT391" s="238"/>
      <c r="BU391" s="238"/>
      <c r="BV391" s="238"/>
      <c r="BW391" s="238"/>
      <c r="BX391" s="238"/>
      <c r="BY391" s="238"/>
      <c r="BZ391" s="238"/>
      <c r="CA391" s="238"/>
      <c r="CB391" s="238"/>
      <c r="CC391" s="238"/>
      <c r="CD391" s="238"/>
      <c r="CE391" s="238"/>
      <c r="CF391" s="238"/>
      <c r="CG391" s="238"/>
      <c r="CH391" s="238"/>
      <c r="CI391" s="238"/>
      <c r="CJ391" s="238"/>
      <c r="CK391" s="238"/>
      <c r="CL391" s="238"/>
      <c r="CM391" s="238"/>
      <c r="CN391" s="238"/>
      <c r="CO391" s="238"/>
      <c r="CP391" s="238"/>
      <c r="CQ391" s="238"/>
      <c r="CR391" s="238"/>
      <c r="CS391" s="238"/>
      <c r="CT391" s="238"/>
      <c r="CU391" s="238"/>
      <c r="CV391" s="238"/>
      <c r="CW391" s="238"/>
      <c r="CX391" s="238"/>
      <c r="CY391" s="238"/>
      <c r="CZ391" s="238"/>
      <c r="DA391" s="238"/>
    </row>
    <row r="392" spans="2:105">
      <c r="B392" s="226"/>
      <c r="BP392" s="82"/>
      <c r="BQ392" s="238"/>
      <c r="BR392" s="238"/>
      <c r="BS392" s="238"/>
      <c r="BT392" s="238"/>
      <c r="BU392" s="238"/>
      <c r="BV392" s="238"/>
      <c r="BW392" s="238"/>
      <c r="BX392" s="238"/>
      <c r="BY392" s="238"/>
      <c r="BZ392" s="238"/>
      <c r="CA392" s="238"/>
      <c r="CB392" s="238"/>
      <c r="CC392" s="238"/>
      <c r="CD392" s="238"/>
      <c r="CE392" s="238"/>
      <c r="CF392" s="238"/>
      <c r="CG392" s="238"/>
      <c r="CH392" s="238"/>
      <c r="CI392" s="238"/>
      <c r="CJ392" s="238"/>
      <c r="CK392" s="238"/>
      <c r="CL392" s="238"/>
      <c r="CM392" s="238"/>
      <c r="CN392" s="238"/>
      <c r="CO392" s="238"/>
      <c r="CP392" s="238"/>
      <c r="CQ392" s="238"/>
      <c r="CR392" s="238"/>
      <c r="CS392" s="238"/>
      <c r="CT392" s="238"/>
      <c r="CU392" s="238"/>
      <c r="CV392" s="238"/>
      <c r="CW392" s="238"/>
      <c r="CX392" s="238"/>
      <c r="CY392" s="238"/>
      <c r="CZ392" s="238"/>
      <c r="DA392" s="238"/>
    </row>
    <row r="393" spans="2:105">
      <c r="B393" s="226"/>
      <c r="BP393" s="82"/>
      <c r="BQ393" s="238"/>
      <c r="BR393" s="238"/>
      <c r="BS393" s="238"/>
      <c r="BT393" s="238"/>
      <c r="BU393" s="238"/>
      <c r="BV393" s="238"/>
      <c r="BW393" s="238"/>
      <c r="BX393" s="238"/>
      <c r="BY393" s="238"/>
      <c r="BZ393" s="238"/>
      <c r="CA393" s="238"/>
      <c r="CB393" s="238"/>
      <c r="CC393" s="238"/>
      <c r="CD393" s="238"/>
      <c r="CE393" s="238"/>
      <c r="CF393" s="238"/>
      <c r="CG393" s="238"/>
      <c r="CH393" s="238"/>
      <c r="CI393" s="238"/>
      <c r="CJ393" s="238"/>
      <c r="CK393" s="238"/>
      <c r="CL393" s="238"/>
      <c r="CM393" s="238"/>
      <c r="CN393" s="238"/>
      <c r="CO393" s="238"/>
      <c r="CP393" s="238"/>
      <c r="CQ393" s="238"/>
      <c r="CR393" s="238"/>
      <c r="CS393" s="238"/>
      <c r="CT393" s="238"/>
      <c r="CU393" s="238"/>
      <c r="CV393" s="238"/>
      <c r="CW393" s="238"/>
      <c r="CX393" s="238"/>
      <c r="CY393" s="238"/>
      <c r="CZ393" s="238"/>
      <c r="DA393" s="238"/>
    </row>
    <row r="394" spans="2:105">
      <c r="B394" s="226"/>
      <c r="BP394" s="82"/>
      <c r="BQ394" s="238"/>
      <c r="BR394" s="238"/>
      <c r="BS394" s="238"/>
      <c r="BT394" s="238"/>
      <c r="BU394" s="238"/>
      <c r="BV394" s="238"/>
      <c r="BW394" s="238"/>
      <c r="BX394" s="238"/>
      <c r="BY394" s="238"/>
      <c r="BZ394" s="238"/>
      <c r="CA394" s="238"/>
      <c r="CB394" s="238"/>
      <c r="CC394" s="238"/>
      <c r="CD394" s="238"/>
      <c r="CE394" s="238"/>
      <c r="CF394" s="238"/>
      <c r="CG394" s="238"/>
      <c r="CH394" s="238"/>
      <c r="CI394" s="238"/>
      <c r="CJ394" s="238"/>
      <c r="CK394" s="238"/>
      <c r="CL394" s="238"/>
      <c r="CM394" s="238"/>
      <c r="CN394" s="238"/>
      <c r="CO394" s="238"/>
      <c r="CP394" s="238"/>
      <c r="CQ394" s="238"/>
      <c r="CR394" s="238"/>
      <c r="CS394" s="238"/>
      <c r="CT394" s="238"/>
      <c r="CU394" s="238"/>
      <c r="CV394" s="238"/>
      <c r="CW394" s="238"/>
      <c r="CX394" s="238"/>
      <c r="CY394" s="238"/>
      <c r="CZ394" s="238"/>
      <c r="DA394" s="238"/>
    </row>
    <row r="395" spans="2:105">
      <c r="B395" s="226"/>
      <c r="BP395" s="82"/>
      <c r="BQ395" s="238"/>
      <c r="BR395" s="238"/>
      <c r="BS395" s="238"/>
      <c r="BT395" s="238"/>
      <c r="BU395" s="238"/>
      <c r="BV395" s="238"/>
      <c r="BW395" s="238"/>
      <c r="BX395" s="238"/>
      <c r="BY395" s="238"/>
      <c r="BZ395" s="238"/>
      <c r="CA395" s="238"/>
      <c r="CB395" s="238"/>
      <c r="CC395" s="238"/>
      <c r="CD395" s="238"/>
      <c r="CE395" s="238"/>
      <c r="CF395" s="238"/>
      <c r="CG395" s="238"/>
      <c r="CH395" s="238"/>
      <c r="CI395" s="238"/>
      <c r="CJ395" s="238"/>
      <c r="CK395" s="238"/>
      <c r="CL395" s="238"/>
      <c r="CM395" s="238"/>
      <c r="CN395" s="238"/>
      <c r="CO395" s="238"/>
      <c r="CP395" s="238"/>
      <c r="CQ395" s="238"/>
      <c r="CR395" s="238"/>
      <c r="CS395" s="238"/>
      <c r="CT395" s="238"/>
      <c r="CU395" s="238"/>
      <c r="CV395" s="238"/>
      <c r="CW395" s="238"/>
      <c r="CX395" s="238"/>
      <c r="CY395" s="238"/>
      <c r="CZ395" s="238"/>
      <c r="DA395" s="238"/>
    </row>
    <row r="396" spans="2:105">
      <c r="B396" s="226"/>
      <c r="BP396" s="82"/>
      <c r="BQ396" s="238"/>
      <c r="BR396" s="238"/>
      <c r="BS396" s="238"/>
      <c r="BT396" s="238"/>
      <c r="BU396" s="238"/>
      <c r="BV396" s="238"/>
      <c r="BW396" s="238"/>
      <c r="BX396" s="238"/>
      <c r="BY396" s="238"/>
      <c r="BZ396" s="238"/>
      <c r="CA396" s="238"/>
      <c r="CB396" s="238"/>
      <c r="CC396" s="238"/>
      <c r="CD396" s="238"/>
      <c r="CE396" s="238"/>
      <c r="CF396" s="238"/>
      <c r="CG396" s="238"/>
      <c r="CH396" s="238"/>
      <c r="CI396" s="238"/>
      <c r="CJ396" s="238"/>
      <c r="CK396" s="238"/>
      <c r="CL396" s="238"/>
      <c r="CM396" s="238"/>
      <c r="CN396" s="238"/>
      <c r="CO396" s="238"/>
      <c r="CP396" s="238"/>
      <c r="CQ396" s="238"/>
      <c r="CR396" s="238"/>
      <c r="CS396" s="238"/>
      <c r="CT396" s="238"/>
      <c r="CU396" s="238"/>
      <c r="CV396" s="238"/>
      <c r="CW396" s="238"/>
      <c r="CX396" s="238"/>
      <c r="CY396" s="238"/>
      <c r="CZ396" s="238"/>
      <c r="DA396" s="238"/>
    </row>
    <row r="397" spans="2:105">
      <c r="B397" s="226"/>
      <c r="BP397" s="82"/>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row>
    <row r="398" spans="2:105">
      <c r="B398" s="226"/>
      <c r="BP398" s="82"/>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row>
    <row r="399" spans="2:105">
      <c r="B399" s="226"/>
      <c r="BP399" s="82"/>
      <c r="BQ399" s="238"/>
      <c r="BR399" s="238"/>
      <c r="BS399" s="238"/>
      <c r="BT399" s="238"/>
      <c r="BU399" s="238"/>
      <c r="BV399" s="238"/>
      <c r="BW399" s="238"/>
      <c r="BX399" s="238"/>
      <c r="BY399" s="238"/>
      <c r="BZ399" s="238"/>
      <c r="CA399" s="238"/>
      <c r="CB399" s="238"/>
      <c r="CC399" s="238"/>
      <c r="CD399" s="238"/>
      <c r="CE399" s="238"/>
      <c r="CF399" s="238"/>
      <c r="CG399" s="238"/>
      <c r="CH399" s="238"/>
      <c r="CI399" s="238"/>
      <c r="CJ399" s="238"/>
      <c r="CK399" s="238"/>
      <c r="CL399" s="238"/>
      <c r="CM399" s="238"/>
      <c r="CN399" s="238"/>
      <c r="CO399" s="238"/>
      <c r="CP399" s="238"/>
      <c r="CQ399" s="238"/>
      <c r="CR399" s="238"/>
      <c r="CS399" s="238"/>
      <c r="CT399" s="238"/>
      <c r="CU399" s="238"/>
      <c r="CV399" s="238"/>
      <c r="CW399" s="238"/>
      <c r="CX399" s="238"/>
      <c r="CY399" s="238"/>
      <c r="CZ399" s="238"/>
      <c r="DA399" s="238"/>
    </row>
    <row r="400" spans="2:105">
      <c r="B400" s="226"/>
      <c r="BP400" s="82"/>
      <c r="BQ400" s="238"/>
      <c r="BR400" s="238"/>
      <c r="BS400" s="238"/>
      <c r="BT400" s="238"/>
      <c r="BU400" s="238"/>
      <c r="BV400" s="238"/>
      <c r="BW400" s="238"/>
      <c r="BX400" s="238"/>
      <c r="BY400" s="238"/>
      <c r="BZ400" s="238"/>
      <c r="CA400" s="238"/>
      <c r="CB400" s="238"/>
      <c r="CC400" s="238"/>
      <c r="CD400" s="238"/>
      <c r="CE400" s="238"/>
      <c r="CF400" s="238"/>
      <c r="CG400" s="238"/>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row>
    <row r="401" spans="2:105">
      <c r="B401" s="226"/>
      <c r="BP401" s="82"/>
      <c r="BQ401" s="238"/>
      <c r="BR401" s="238"/>
      <c r="BS401" s="238"/>
      <c r="BT401" s="238"/>
      <c r="BU401" s="238"/>
      <c r="BV401" s="238"/>
      <c r="BW401" s="238"/>
      <c r="BX401" s="238"/>
      <c r="BY401" s="238"/>
      <c r="BZ401" s="238"/>
      <c r="CA401" s="238"/>
      <c r="CB401" s="238"/>
      <c r="CC401" s="238"/>
      <c r="CD401" s="238"/>
      <c r="CE401" s="238"/>
      <c r="CF401" s="238"/>
      <c r="CG401" s="238"/>
      <c r="CH401" s="238"/>
      <c r="CI401" s="238"/>
      <c r="CJ401" s="238"/>
      <c r="CK401" s="238"/>
      <c r="CL401" s="238"/>
      <c r="CM401" s="238"/>
      <c r="CN401" s="238"/>
      <c r="CO401" s="238"/>
      <c r="CP401" s="238"/>
      <c r="CQ401" s="238"/>
      <c r="CR401" s="238"/>
      <c r="CS401" s="238"/>
      <c r="CT401" s="238"/>
      <c r="CU401" s="238"/>
      <c r="CV401" s="238"/>
      <c r="CW401" s="238"/>
      <c r="CX401" s="238"/>
      <c r="CY401" s="238"/>
      <c r="CZ401" s="238"/>
      <c r="DA401" s="238"/>
    </row>
    <row r="402" spans="2:105">
      <c r="B402" s="226"/>
      <c r="BP402" s="82"/>
      <c r="BQ402" s="238"/>
      <c r="BR402" s="238"/>
      <c r="BS402" s="238"/>
      <c r="BT402" s="238"/>
      <c r="BU402" s="238"/>
      <c r="BV402" s="238"/>
      <c r="BW402" s="238"/>
      <c r="BX402" s="238"/>
      <c r="BY402" s="238"/>
      <c r="BZ402" s="238"/>
      <c r="CA402" s="238"/>
      <c r="CB402" s="238"/>
      <c r="CC402" s="238"/>
      <c r="CD402" s="238"/>
      <c r="CE402" s="238"/>
      <c r="CF402" s="238"/>
      <c r="CG402" s="238"/>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row>
    <row r="403" spans="2:105">
      <c r="B403" s="226"/>
      <c r="BP403" s="82"/>
      <c r="BQ403" s="238"/>
      <c r="BR403" s="238"/>
      <c r="BS403" s="238"/>
      <c r="BT403" s="238"/>
      <c r="BU403" s="238"/>
      <c r="BV403" s="238"/>
      <c r="BW403" s="238"/>
      <c r="BX403" s="238"/>
      <c r="BY403" s="238"/>
      <c r="BZ403" s="238"/>
      <c r="CA403" s="238"/>
      <c r="CB403" s="238"/>
      <c r="CC403" s="238"/>
      <c r="CD403" s="238"/>
      <c r="CE403" s="238"/>
      <c r="CF403" s="238"/>
      <c r="CG403" s="238"/>
      <c r="CH403" s="238"/>
      <c r="CI403" s="238"/>
      <c r="CJ403" s="238"/>
      <c r="CK403" s="238"/>
      <c r="CL403" s="238"/>
      <c r="CM403" s="238"/>
      <c r="CN403" s="238"/>
      <c r="CO403" s="238"/>
      <c r="CP403" s="238"/>
      <c r="CQ403" s="238"/>
      <c r="CR403" s="238"/>
      <c r="CS403" s="238"/>
      <c r="CT403" s="238"/>
      <c r="CU403" s="238"/>
      <c r="CV403" s="238"/>
      <c r="CW403" s="238"/>
      <c r="CX403" s="238"/>
      <c r="CY403" s="238"/>
      <c r="CZ403" s="238"/>
      <c r="DA403" s="238"/>
    </row>
    <row r="404" spans="2:105">
      <c r="B404" s="226"/>
      <c r="BP404" s="82"/>
      <c r="BQ404" s="238"/>
      <c r="BR404" s="238"/>
      <c r="BS404" s="238"/>
      <c r="BT404" s="238"/>
      <c r="BU404" s="238"/>
      <c r="BV404" s="238"/>
      <c r="BW404" s="238"/>
      <c r="BX404" s="238"/>
      <c r="BY404" s="238"/>
      <c r="BZ404" s="238"/>
      <c r="CA404" s="238"/>
      <c r="CB404" s="238"/>
      <c r="CC404" s="238"/>
      <c r="CD404" s="238"/>
      <c r="CE404" s="238"/>
      <c r="CF404" s="238"/>
      <c r="CG404" s="238"/>
      <c r="CH404" s="238"/>
      <c r="CI404" s="238"/>
      <c r="CJ404" s="238"/>
      <c r="CK404" s="238"/>
      <c r="CL404" s="238"/>
      <c r="CM404" s="238"/>
      <c r="CN404" s="238"/>
      <c r="CO404" s="238"/>
      <c r="CP404" s="238"/>
      <c r="CQ404" s="238"/>
      <c r="CR404" s="238"/>
      <c r="CS404" s="238"/>
      <c r="CT404" s="238"/>
      <c r="CU404" s="238"/>
      <c r="CV404" s="238"/>
      <c r="CW404" s="238"/>
      <c r="CX404" s="238"/>
      <c r="CY404" s="238"/>
      <c r="CZ404" s="238"/>
      <c r="DA404" s="238"/>
    </row>
    <row r="405" spans="2:105">
      <c r="B405" s="226"/>
      <c r="BP405" s="82"/>
      <c r="BQ405" s="238"/>
      <c r="BR405" s="238"/>
      <c r="BS405" s="238"/>
      <c r="BT405" s="238"/>
      <c r="BU405" s="238"/>
      <c r="BV405" s="238"/>
      <c r="BW405" s="238"/>
      <c r="BX405" s="238"/>
      <c r="BY405" s="238"/>
      <c r="BZ405" s="238"/>
      <c r="CA405" s="238"/>
      <c r="CB405" s="238"/>
      <c r="CC405" s="238"/>
      <c r="CD405" s="238"/>
      <c r="CE405" s="238"/>
      <c r="CF405" s="238"/>
      <c r="CG405" s="238"/>
      <c r="CH405" s="238"/>
      <c r="CI405" s="238"/>
      <c r="CJ405" s="238"/>
      <c r="CK405" s="238"/>
      <c r="CL405" s="238"/>
      <c r="CM405" s="238"/>
      <c r="CN405" s="238"/>
      <c r="CO405" s="238"/>
      <c r="CP405" s="238"/>
      <c r="CQ405" s="238"/>
      <c r="CR405" s="238"/>
      <c r="CS405" s="238"/>
      <c r="CT405" s="238"/>
      <c r="CU405" s="238"/>
      <c r="CV405" s="238"/>
      <c r="CW405" s="238"/>
      <c r="CX405" s="238"/>
      <c r="CY405" s="238"/>
      <c r="CZ405" s="238"/>
      <c r="DA405" s="238"/>
    </row>
    <row r="406" spans="2:105">
      <c r="B406" s="226"/>
      <c r="BP406" s="82"/>
      <c r="BQ406" s="238"/>
      <c r="BR406" s="238"/>
      <c r="BS406" s="238"/>
      <c r="BT406" s="238"/>
      <c r="BU406" s="238"/>
      <c r="BV406" s="238"/>
      <c r="BW406" s="238"/>
      <c r="BX406" s="238"/>
      <c r="BY406" s="238"/>
      <c r="BZ406" s="238"/>
      <c r="CA406" s="238"/>
      <c r="CB406" s="238"/>
      <c r="CC406" s="238"/>
      <c r="CD406" s="238"/>
      <c r="CE406" s="238"/>
      <c r="CF406" s="238"/>
      <c r="CG406" s="238"/>
      <c r="CH406" s="238"/>
      <c r="CI406" s="238"/>
      <c r="CJ406" s="238"/>
      <c r="CK406" s="238"/>
      <c r="CL406" s="238"/>
      <c r="CM406" s="238"/>
      <c r="CN406" s="238"/>
      <c r="CO406" s="238"/>
      <c r="CP406" s="238"/>
      <c r="CQ406" s="238"/>
      <c r="CR406" s="238"/>
      <c r="CS406" s="238"/>
      <c r="CT406" s="238"/>
      <c r="CU406" s="238"/>
      <c r="CV406" s="238"/>
      <c r="CW406" s="238"/>
      <c r="CX406" s="238"/>
      <c r="CY406" s="238"/>
      <c r="CZ406" s="238"/>
      <c r="DA406" s="238"/>
    </row>
    <row r="407" spans="2:105">
      <c r="B407" s="226"/>
      <c r="BP407" s="82"/>
      <c r="BQ407" s="238"/>
      <c r="BR407" s="238"/>
      <c r="BS407" s="238"/>
      <c r="BT407" s="238"/>
      <c r="BU407" s="238"/>
      <c r="BV407" s="238"/>
      <c r="BW407" s="238"/>
      <c r="BX407" s="238"/>
      <c r="BY407" s="238"/>
      <c r="BZ407" s="238"/>
      <c r="CA407" s="238"/>
      <c r="CB407" s="238"/>
      <c r="CC407" s="238"/>
      <c r="CD407" s="238"/>
      <c r="CE407" s="238"/>
      <c r="CF407" s="238"/>
      <c r="CG407" s="238"/>
      <c r="CH407" s="238"/>
      <c r="CI407" s="238"/>
      <c r="CJ407" s="238"/>
      <c r="CK407" s="238"/>
      <c r="CL407" s="238"/>
      <c r="CM407" s="238"/>
      <c r="CN407" s="238"/>
      <c r="CO407" s="238"/>
      <c r="CP407" s="238"/>
      <c r="CQ407" s="238"/>
      <c r="CR407" s="238"/>
      <c r="CS407" s="238"/>
      <c r="CT407" s="238"/>
      <c r="CU407" s="238"/>
      <c r="CV407" s="238"/>
      <c r="CW407" s="238"/>
      <c r="CX407" s="238"/>
      <c r="CY407" s="238"/>
      <c r="CZ407" s="238"/>
      <c r="DA407" s="238"/>
    </row>
    <row r="408" spans="2:105">
      <c r="B408" s="226"/>
      <c r="BP408" s="82"/>
      <c r="BQ408" s="238"/>
      <c r="BR408" s="238"/>
      <c r="BS408" s="238"/>
      <c r="BT408" s="238"/>
      <c r="BU408" s="238"/>
      <c r="BV408" s="238"/>
      <c r="BW408" s="238"/>
      <c r="BX408" s="238"/>
      <c r="BY408" s="238"/>
      <c r="BZ408" s="238"/>
      <c r="CA408" s="238"/>
      <c r="CB408" s="238"/>
      <c r="CC408" s="238"/>
      <c r="CD408" s="238"/>
      <c r="CE408" s="238"/>
      <c r="CF408" s="238"/>
      <c r="CG408" s="238"/>
      <c r="CH408" s="238"/>
      <c r="CI408" s="238"/>
      <c r="CJ408" s="238"/>
      <c r="CK408" s="238"/>
      <c r="CL408" s="238"/>
      <c r="CM408" s="238"/>
      <c r="CN408" s="238"/>
      <c r="CO408" s="238"/>
      <c r="CP408" s="238"/>
      <c r="CQ408" s="238"/>
      <c r="CR408" s="238"/>
      <c r="CS408" s="238"/>
      <c r="CT408" s="238"/>
      <c r="CU408" s="238"/>
      <c r="CV408" s="238"/>
      <c r="CW408" s="238"/>
      <c r="CX408" s="238"/>
      <c r="CY408" s="238"/>
      <c r="CZ408" s="238"/>
      <c r="DA408" s="238"/>
    </row>
    <row r="409" spans="2:105">
      <c r="B409" s="226"/>
      <c r="BP409" s="82"/>
      <c r="BQ409" s="238"/>
      <c r="BR409" s="238"/>
      <c r="BS409" s="238"/>
      <c r="BT409" s="238"/>
      <c r="BU409" s="238"/>
      <c r="BV409" s="238"/>
      <c r="BW409" s="238"/>
      <c r="BX409" s="238"/>
      <c r="BY409" s="238"/>
      <c r="BZ409" s="238"/>
      <c r="CA409" s="238"/>
      <c r="CB409" s="238"/>
      <c r="CC409" s="238"/>
      <c r="CD409" s="238"/>
      <c r="CE409" s="238"/>
      <c r="CF409" s="238"/>
      <c r="CG409" s="238"/>
      <c r="CH409" s="238"/>
      <c r="CI409" s="238"/>
      <c r="CJ409" s="238"/>
      <c r="CK409" s="238"/>
      <c r="CL409" s="238"/>
      <c r="CM409" s="238"/>
      <c r="CN409" s="238"/>
      <c r="CO409" s="238"/>
      <c r="CP409" s="238"/>
      <c r="CQ409" s="238"/>
      <c r="CR409" s="238"/>
      <c r="CS409" s="238"/>
      <c r="CT409" s="238"/>
      <c r="CU409" s="238"/>
      <c r="CV409" s="238"/>
      <c r="CW409" s="238"/>
      <c r="CX409" s="238"/>
      <c r="CY409" s="238"/>
      <c r="CZ409" s="238"/>
      <c r="DA409" s="238"/>
    </row>
    <row r="410" spans="2:105">
      <c r="B410" s="226"/>
      <c r="BP410" s="82"/>
      <c r="BQ410" s="238"/>
      <c r="BR410" s="238"/>
      <c r="BS410" s="238"/>
      <c r="BT410" s="238"/>
      <c r="BU410" s="238"/>
      <c r="BV410" s="238"/>
      <c r="BW410" s="238"/>
      <c r="BX410" s="238"/>
      <c r="BY410" s="238"/>
      <c r="BZ410" s="238"/>
      <c r="CA410" s="238"/>
      <c r="CB410" s="238"/>
      <c r="CC410" s="238"/>
      <c r="CD410" s="238"/>
      <c r="CE410" s="238"/>
      <c r="CF410" s="238"/>
      <c r="CG410" s="238"/>
      <c r="CH410" s="238"/>
      <c r="CI410" s="238"/>
      <c r="CJ410" s="238"/>
      <c r="CK410" s="238"/>
      <c r="CL410" s="238"/>
      <c r="CM410" s="238"/>
      <c r="CN410" s="238"/>
      <c r="CO410" s="238"/>
      <c r="CP410" s="238"/>
      <c r="CQ410" s="238"/>
      <c r="CR410" s="238"/>
      <c r="CS410" s="238"/>
      <c r="CT410" s="238"/>
      <c r="CU410" s="238"/>
      <c r="CV410" s="238"/>
      <c r="CW410" s="238"/>
      <c r="CX410" s="238"/>
      <c r="CY410" s="238"/>
      <c r="CZ410" s="238"/>
      <c r="DA410" s="238"/>
    </row>
    <row r="411" spans="2:105">
      <c r="B411" s="226"/>
      <c r="BP411" s="82"/>
      <c r="BQ411" s="238"/>
      <c r="BR411" s="238"/>
      <c r="BS411" s="238"/>
      <c r="BT411" s="238"/>
      <c r="BU411" s="238"/>
      <c r="BV411" s="238"/>
      <c r="BW411" s="238"/>
      <c r="BX411" s="238"/>
      <c r="BY411" s="238"/>
      <c r="BZ411" s="238"/>
      <c r="CA411" s="238"/>
      <c r="CB411" s="238"/>
      <c r="CC411" s="238"/>
      <c r="CD411" s="238"/>
      <c r="CE411" s="238"/>
      <c r="CF411" s="238"/>
      <c r="CG411" s="238"/>
      <c r="CH411" s="238"/>
      <c r="CI411" s="238"/>
      <c r="CJ411" s="238"/>
      <c r="CK411" s="238"/>
      <c r="CL411" s="238"/>
      <c r="CM411" s="238"/>
      <c r="CN411" s="238"/>
      <c r="CO411" s="238"/>
      <c r="CP411" s="238"/>
      <c r="CQ411" s="238"/>
      <c r="CR411" s="238"/>
      <c r="CS411" s="238"/>
      <c r="CT411" s="238"/>
      <c r="CU411" s="238"/>
      <c r="CV411" s="238"/>
      <c r="CW411" s="238"/>
      <c r="CX411" s="238"/>
      <c r="CY411" s="238"/>
      <c r="CZ411" s="238"/>
      <c r="DA411" s="238"/>
    </row>
    <row r="412" spans="2:105">
      <c r="B412" s="226"/>
      <c r="BP412" s="82"/>
      <c r="BQ412" s="238"/>
      <c r="BR412" s="238"/>
      <c r="BS412" s="238"/>
      <c r="BT412" s="238"/>
      <c r="BU412" s="238"/>
      <c r="BV412" s="238"/>
      <c r="BW412" s="238"/>
      <c r="BX412" s="238"/>
      <c r="BY412" s="238"/>
      <c r="BZ412" s="238"/>
      <c r="CA412" s="238"/>
      <c r="CB412" s="238"/>
      <c r="CC412" s="238"/>
      <c r="CD412" s="238"/>
      <c r="CE412" s="238"/>
      <c r="CF412" s="238"/>
      <c r="CG412" s="238"/>
      <c r="CH412" s="238"/>
      <c r="CI412" s="238"/>
      <c r="CJ412" s="238"/>
      <c r="CK412" s="238"/>
      <c r="CL412" s="238"/>
      <c r="CM412" s="238"/>
      <c r="CN412" s="238"/>
      <c r="CO412" s="238"/>
      <c r="CP412" s="238"/>
      <c r="CQ412" s="238"/>
      <c r="CR412" s="238"/>
      <c r="CS412" s="238"/>
      <c r="CT412" s="238"/>
      <c r="CU412" s="238"/>
      <c r="CV412" s="238"/>
      <c r="CW412" s="238"/>
      <c r="CX412" s="238"/>
      <c r="CY412" s="238"/>
      <c r="CZ412" s="238"/>
      <c r="DA412" s="238"/>
    </row>
    <row r="413" spans="2:105">
      <c r="B413" s="226"/>
      <c r="BP413" s="82"/>
      <c r="BQ413" s="238"/>
      <c r="BR413" s="238"/>
      <c r="BS413" s="238"/>
      <c r="BT413" s="238"/>
      <c r="BU413" s="238"/>
      <c r="BV413" s="238"/>
      <c r="BW413" s="238"/>
      <c r="BX413" s="238"/>
      <c r="BY413" s="238"/>
      <c r="BZ413" s="238"/>
      <c r="CA413" s="238"/>
      <c r="CB413" s="238"/>
      <c r="CC413" s="238"/>
      <c r="CD413" s="238"/>
      <c r="CE413" s="238"/>
      <c r="CF413" s="238"/>
      <c r="CG413" s="238"/>
      <c r="CH413" s="238"/>
      <c r="CI413" s="238"/>
      <c r="CJ413" s="238"/>
      <c r="CK413" s="238"/>
      <c r="CL413" s="238"/>
      <c r="CM413" s="238"/>
      <c r="CN413" s="238"/>
      <c r="CO413" s="238"/>
      <c r="CP413" s="238"/>
      <c r="CQ413" s="238"/>
      <c r="CR413" s="238"/>
      <c r="CS413" s="238"/>
      <c r="CT413" s="238"/>
      <c r="CU413" s="238"/>
      <c r="CV413" s="238"/>
      <c r="CW413" s="238"/>
      <c r="CX413" s="238"/>
      <c r="CY413" s="238"/>
      <c r="CZ413" s="238"/>
      <c r="DA413" s="238"/>
    </row>
    <row r="414" spans="2:105">
      <c r="B414" s="226"/>
      <c r="BP414" s="82"/>
      <c r="BQ414" s="238"/>
      <c r="BR414" s="238"/>
      <c r="BS414" s="238"/>
      <c r="BT414" s="238"/>
      <c r="BU414" s="238"/>
      <c r="BV414" s="238"/>
      <c r="BW414" s="238"/>
      <c r="BX414" s="238"/>
      <c r="BY414" s="238"/>
      <c r="BZ414" s="238"/>
      <c r="CA414" s="238"/>
      <c r="CB414" s="238"/>
      <c r="CC414" s="238"/>
      <c r="CD414" s="238"/>
      <c r="CE414" s="238"/>
      <c r="CF414" s="238"/>
      <c r="CG414" s="238"/>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row>
    <row r="415" spans="2:105">
      <c r="B415" s="226"/>
      <c r="BP415" s="82"/>
      <c r="BQ415" s="238"/>
      <c r="BR415" s="238"/>
      <c r="BS415" s="238"/>
      <c r="BT415" s="238"/>
      <c r="BU415" s="238"/>
      <c r="BV415" s="238"/>
      <c r="BW415" s="238"/>
      <c r="BX415" s="238"/>
      <c r="BY415" s="238"/>
      <c r="BZ415" s="238"/>
      <c r="CA415" s="238"/>
      <c r="CB415" s="238"/>
      <c r="CC415" s="238"/>
      <c r="CD415" s="238"/>
      <c r="CE415" s="238"/>
      <c r="CF415" s="238"/>
      <c r="CG415" s="238"/>
      <c r="CH415" s="238"/>
      <c r="CI415" s="238"/>
      <c r="CJ415" s="238"/>
      <c r="CK415" s="238"/>
      <c r="CL415" s="238"/>
      <c r="CM415" s="238"/>
      <c r="CN415" s="238"/>
      <c r="CO415" s="238"/>
      <c r="CP415" s="238"/>
      <c r="CQ415" s="238"/>
      <c r="CR415" s="238"/>
      <c r="CS415" s="238"/>
      <c r="CT415" s="238"/>
      <c r="CU415" s="238"/>
      <c r="CV415" s="238"/>
      <c r="CW415" s="238"/>
      <c r="CX415" s="238"/>
      <c r="CY415" s="238"/>
      <c r="CZ415" s="238"/>
      <c r="DA415" s="238"/>
    </row>
    <row r="416" spans="2:105">
      <c r="B416" s="226"/>
      <c r="BP416" s="82"/>
      <c r="BQ416" s="238"/>
      <c r="BR416" s="238"/>
      <c r="BS416" s="238"/>
      <c r="BT416" s="238"/>
      <c r="BU416" s="238"/>
      <c r="BV416" s="238"/>
      <c r="BW416" s="238"/>
      <c r="BX416" s="238"/>
      <c r="BY416" s="238"/>
      <c r="BZ416" s="238"/>
      <c r="CA416" s="238"/>
      <c r="CB416" s="238"/>
      <c r="CC416" s="238"/>
      <c r="CD416" s="238"/>
      <c r="CE416" s="238"/>
      <c r="CF416" s="238"/>
      <c r="CG416" s="238"/>
      <c r="CH416" s="238"/>
      <c r="CI416" s="238"/>
      <c r="CJ416" s="238"/>
      <c r="CK416" s="238"/>
      <c r="CL416" s="238"/>
      <c r="CM416" s="238"/>
      <c r="CN416" s="238"/>
      <c r="CO416" s="238"/>
      <c r="CP416" s="238"/>
      <c r="CQ416" s="238"/>
      <c r="CR416" s="238"/>
      <c r="CS416" s="238"/>
      <c r="CT416" s="238"/>
      <c r="CU416" s="238"/>
      <c r="CV416" s="238"/>
      <c r="CW416" s="238"/>
      <c r="CX416" s="238"/>
      <c r="CY416" s="238"/>
      <c r="CZ416" s="238"/>
      <c r="DA416" s="238"/>
    </row>
    <row r="417" spans="2:105">
      <c r="B417" s="226"/>
      <c r="BP417" s="82"/>
      <c r="BQ417" s="238"/>
      <c r="BR417" s="238"/>
      <c r="BS417" s="238"/>
      <c r="BT417" s="238"/>
      <c r="BU417" s="238"/>
      <c r="BV417" s="238"/>
      <c r="BW417" s="238"/>
      <c r="BX417" s="238"/>
      <c r="BY417" s="238"/>
      <c r="BZ417" s="238"/>
      <c r="CA417" s="238"/>
      <c r="CB417" s="238"/>
      <c r="CC417" s="238"/>
      <c r="CD417" s="238"/>
      <c r="CE417" s="238"/>
      <c r="CF417" s="238"/>
      <c r="CG417" s="238"/>
      <c r="CH417" s="238"/>
      <c r="CI417" s="238"/>
      <c r="CJ417" s="238"/>
      <c r="CK417" s="238"/>
      <c r="CL417" s="238"/>
      <c r="CM417" s="238"/>
      <c r="CN417" s="238"/>
      <c r="CO417" s="238"/>
      <c r="CP417" s="238"/>
      <c r="CQ417" s="238"/>
      <c r="CR417" s="238"/>
      <c r="CS417" s="238"/>
      <c r="CT417" s="238"/>
      <c r="CU417" s="238"/>
      <c r="CV417" s="238"/>
      <c r="CW417" s="238"/>
      <c r="CX417" s="238"/>
      <c r="CY417" s="238"/>
      <c r="CZ417" s="238"/>
      <c r="DA417" s="238"/>
    </row>
    <row r="418" spans="2:105">
      <c r="B418" s="226"/>
      <c r="BP418" s="82"/>
      <c r="BQ418" s="238"/>
      <c r="BR418" s="238"/>
      <c r="BS418" s="238"/>
      <c r="BT418" s="238"/>
      <c r="BU418" s="238"/>
      <c r="BV418" s="238"/>
      <c r="BW418" s="238"/>
      <c r="BX418" s="238"/>
      <c r="BY418" s="238"/>
      <c r="BZ418" s="238"/>
      <c r="CA418" s="238"/>
      <c r="CB418" s="238"/>
      <c r="CC418" s="238"/>
      <c r="CD418" s="238"/>
      <c r="CE418" s="238"/>
      <c r="CF418" s="238"/>
      <c r="CG418" s="238"/>
      <c r="CH418" s="238"/>
      <c r="CI418" s="238"/>
      <c r="CJ418" s="238"/>
      <c r="CK418" s="238"/>
      <c r="CL418" s="238"/>
      <c r="CM418" s="238"/>
      <c r="CN418" s="238"/>
      <c r="CO418" s="238"/>
      <c r="CP418" s="238"/>
      <c r="CQ418" s="238"/>
      <c r="CR418" s="238"/>
      <c r="CS418" s="238"/>
      <c r="CT418" s="238"/>
      <c r="CU418" s="238"/>
      <c r="CV418" s="238"/>
      <c r="CW418" s="238"/>
      <c r="CX418" s="238"/>
      <c r="CY418" s="238"/>
      <c r="CZ418" s="238"/>
      <c r="DA418" s="238"/>
    </row>
    <row r="419" spans="2:105">
      <c r="B419" s="226"/>
      <c r="BP419" s="82"/>
      <c r="BQ419" s="238"/>
      <c r="BR419" s="238"/>
      <c r="BS419" s="238"/>
      <c r="BT419" s="238"/>
      <c r="BU419" s="238"/>
      <c r="BV419" s="238"/>
      <c r="BW419" s="238"/>
      <c r="BX419" s="238"/>
      <c r="BY419" s="238"/>
      <c r="BZ419" s="238"/>
      <c r="CA419" s="238"/>
      <c r="CB419" s="238"/>
      <c r="CC419" s="238"/>
      <c r="CD419" s="238"/>
      <c r="CE419" s="238"/>
      <c r="CF419" s="238"/>
      <c r="CG419" s="238"/>
      <c r="CH419" s="238"/>
      <c r="CI419" s="238"/>
      <c r="CJ419" s="238"/>
      <c r="CK419" s="238"/>
      <c r="CL419" s="238"/>
      <c r="CM419" s="238"/>
      <c r="CN419" s="238"/>
      <c r="CO419" s="238"/>
      <c r="CP419" s="238"/>
      <c r="CQ419" s="238"/>
      <c r="CR419" s="238"/>
      <c r="CS419" s="238"/>
      <c r="CT419" s="238"/>
      <c r="CU419" s="238"/>
      <c r="CV419" s="238"/>
      <c r="CW419" s="238"/>
      <c r="CX419" s="238"/>
      <c r="CY419" s="238"/>
      <c r="CZ419" s="238"/>
      <c r="DA419" s="238"/>
    </row>
    <row r="420" spans="2:105">
      <c r="B420" s="226"/>
      <c r="BP420" s="82"/>
      <c r="BQ420" s="238"/>
      <c r="BR420" s="238"/>
      <c r="BS420" s="238"/>
      <c r="BT420" s="238"/>
      <c r="BU420" s="238"/>
      <c r="BV420" s="238"/>
      <c r="BW420" s="238"/>
      <c r="BX420" s="238"/>
      <c r="BY420" s="238"/>
      <c r="BZ420" s="238"/>
      <c r="CA420" s="238"/>
      <c r="CB420" s="238"/>
      <c r="CC420" s="238"/>
      <c r="CD420" s="238"/>
      <c r="CE420" s="238"/>
      <c r="CF420" s="238"/>
      <c r="CG420" s="238"/>
      <c r="CH420" s="238"/>
      <c r="CI420" s="238"/>
      <c r="CJ420" s="238"/>
      <c r="CK420" s="238"/>
      <c r="CL420" s="238"/>
      <c r="CM420" s="238"/>
      <c r="CN420" s="238"/>
      <c r="CO420" s="238"/>
      <c r="CP420" s="238"/>
      <c r="CQ420" s="238"/>
      <c r="CR420" s="238"/>
      <c r="CS420" s="238"/>
      <c r="CT420" s="238"/>
      <c r="CU420" s="238"/>
      <c r="CV420" s="238"/>
      <c r="CW420" s="238"/>
      <c r="CX420" s="238"/>
      <c r="CY420" s="238"/>
      <c r="CZ420" s="238"/>
      <c r="DA420" s="238"/>
    </row>
    <row r="421" spans="2:105">
      <c r="B421" s="226"/>
      <c r="BP421" s="82"/>
      <c r="BQ421" s="238"/>
      <c r="BR421" s="238"/>
      <c r="BS421" s="238"/>
      <c r="BT421" s="238"/>
      <c r="BU421" s="238"/>
      <c r="BV421" s="238"/>
      <c r="BW421" s="238"/>
      <c r="BX421" s="238"/>
      <c r="BY421" s="238"/>
      <c r="BZ421" s="238"/>
      <c r="CA421" s="238"/>
      <c r="CB421" s="238"/>
      <c r="CC421" s="238"/>
      <c r="CD421" s="238"/>
      <c r="CE421" s="238"/>
      <c r="CF421" s="238"/>
      <c r="CG421" s="238"/>
      <c r="CH421" s="238"/>
      <c r="CI421" s="238"/>
      <c r="CJ421" s="238"/>
      <c r="CK421" s="238"/>
      <c r="CL421" s="238"/>
      <c r="CM421" s="238"/>
      <c r="CN421" s="238"/>
      <c r="CO421" s="238"/>
      <c r="CP421" s="238"/>
      <c r="CQ421" s="238"/>
      <c r="CR421" s="238"/>
      <c r="CS421" s="238"/>
      <c r="CT421" s="238"/>
      <c r="CU421" s="238"/>
      <c r="CV421" s="238"/>
      <c r="CW421" s="238"/>
      <c r="CX421" s="238"/>
      <c r="CY421" s="238"/>
      <c r="CZ421" s="238"/>
      <c r="DA421" s="238"/>
    </row>
    <row r="422" spans="2:105">
      <c r="B422" s="226"/>
      <c r="BP422" s="82"/>
      <c r="BQ422" s="238"/>
      <c r="BR422" s="238"/>
      <c r="BS422" s="238"/>
      <c r="BT422" s="238"/>
      <c r="BU422" s="238"/>
      <c r="BV422" s="238"/>
      <c r="BW422" s="238"/>
      <c r="BX422" s="238"/>
      <c r="BY422" s="238"/>
      <c r="BZ422" s="238"/>
      <c r="CA422" s="238"/>
      <c r="CB422" s="238"/>
      <c r="CC422" s="238"/>
      <c r="CD422" s="238"/>
      <c r="CE422" s="238"/>
      <c r="CF422" s="238"/>
      <c r="CG422" s="238"/>
      <c r="CH422" s="238"/>
      <c r="CI422" s="238"/>
      <c r="CJ422" s="238"/>
      <c r="CK422" s="238"/>
      <c r="CL422" s="238"/>
      <c r="CM422" s="238"/>
      <c r="CN422" s="238"/>
      <c r="CO422" s="238"/>
      <c r="CP422" s="238"/>
      <c r="CQ422" s="238"/>
      <c r="CR422" s="238"/>
      <c r="CS422" s="238"/>
      <c r="CT422" s="238"/>
      <c r="CU422" s="238"/>
      <c r="CV422" s="238"/>
      <c r="CW422" s="238"/>
      <c r="CX422" s="238"/>
      <c r="CY422" s="238"/>
      <c r="CZ422" s="238"/>
      <c r="DA422" s="238"/>
    </row>
    <row r="423" spans="2:105">
      <c r="B423" s="226"/>
      <c r="BP423" s="82"/>
      <c r="BQ423" s="238"/>
      <c r="BR423" s="238"/>
      <c r="BS423" s="238"/>
      <c r="BT423" s="238"/>
      <c r="BU423" s="238"/>
      <c r="BV423" s="238"/>
      <c r="BW423" s="238"/>
      <c r="BX423" s="238"/>
      <c r="BY423" s="238"/>
      <c r="BZ423" s="238"/>
      <c r="CA423" s="238"/>
      <c r="CB423" s="238"/>
      <c r="CC423" s="238"/>
      <c r="CD423" s="238"/>
      <c r="CE423" s="238"/>
      <c r="CF423" s="238"/>
      <c r="CG423" s="238"/>
      <c r="CH423" s="238"/>
      <c r="CI423" s="238"/>
      <c r="CJ423" s="238"/>
      <c r="CK423" s="238"/>
      <c r="CL423" s="238"/>
      <c r="CM423" s="238"/>
      <c r="CN423" s="238"/>
      <c r="CO423" s="238"/>
      <c r="CP423" s="238"/>
      <c r="CQ423" s="238"/>
      <c r="CR423" s="238"/>
      <c r="CS423" s="238"/>
      <c r="CT423" s="238"/>
      <c r="CU423" s="238"/>
      <c r="CV423" s="238"/>
      <c r="CW423" s="238"/>
      <c r="CX423" s="238"/>
      <c r="CY423" s="238"/>
      <c r="CZ423" s="238"/>
      <c r="DA423" s="238"/>
    </row>
    <row r="424" spans="2:105">
      <c r="B424" s="226"/>
      <c r="BP424" s="82"/>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38"/>
      <c r="CN424" s="238"/>
      <c r="CO424" s="238"/>
      <c r="CP424" s="238"/>
      <c r="CQ424" s="238"/>
      <c r="CR424" s="238"/>
      <c r="CS424" s="238"/>
      <c r="CT424" s="238"/>
      <c r="CU424" s="238"/>
      <c r="CV424" s="238"/>
      <c r="CW424" s="238"/>
      <c r="CX424" s="238"/>
      <c r="CY424" s="238"/>
      <c r="CZ424" s="238"/>
      <c r="DA424" s="238"/>
    </row>
    <row r="425" spans="2:105">
      <c r="B425" s="226"/>
      <c r="BP425" s="82"/>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row>
    <row r="426" spans="2:105">
      <c r="B426" s="226"/>
      <c r="BP426" s="82"/>
      <c r="BQ426" s="238"/>
      <c r="BR426" s="238"/>
      <c r="BS426" s="238"/>
      <c r="BT426" s="238"/>
      <c r="BU426" s="238"/>
      <c r="BV426" s="238"/>
      <c r="BW426" s="238"/>
      <c r="BX426" s="238"/>
      <c r="BY426" s="238"/>
      <c r="BZ426" s="238"/>
      <c r="CA426" s="238"/>
      <c r="CB426" s="238"/>
      <c r="CC426" s="238"/>
      <c r="CD426" s="238"/>
      <c r="CE426" s="238"/>
      <c r="CF426" s="238"/>
      <c r="CG426" s="238"/>
      <c r="CH426" s="238"/>
      <c r="CI426" s="238"/>
      <c r="CJ426" s="238"/>
      <c r="CK426" s="238"/>
      <c r="CL426" s="238"/>
      <c r="CM426" s="238"/>
      <c r="CN426" s="238"/>
      <c r="CO426" s="238"/>
      <c r="CP426" s="238"/>
      <c r="CQ426" s="238"/>
      <c r="CR426" s="238"/>
      <c r="CS426" s="238"/>
      <c r="CT426" s="238"/>
      <c r="CU426" s="238"/>
      <c r="CV426" s="238"/>
      <c r="CW426" s="238"/>
      <c r="CX426" s="238"/>
      <c r="CY426" s="238"/>
      <c r="CZ426" s="238"/>
      <c r="DA426" s="238"/>
    </row>
    <row r="427" spans="2:105">
      <c r="B427" s="226"/>
      <c r="BP427" s="82"/>
      <c r="BQ427" s="238"/>
      <c r="BR427" s="238"/>
      <c r="BS427" s="238"/>
      <c r="BT427" s="238"/>
      <c r="BU427" s="238"/>
      <c r="BV427" s="238"/>
      <c r="BW427" s="238"/>
      <c r="BX427" s="238"/>
      <c r="BY427" s="238"/>
      <c r="BZ427" s="238"/>
      <c r="CA427" s="238"/>
      <c r="CB427" s="238"/>
      <c r="CC427" s="238"/>
      <c r="CD427" s="238"/>
      <c r="CE427" s="238"/>
      <c r="CF427" s="238"/>
      <c r="CG427" s="238"/>
      <c r="CH427" s="238"/>
      <c r="CI427" s="238"/>
      <c r="CJ427" s="238"/>
      <c r="CK427" s="238"/>
      <c r="CL427" s="238"/>
      <c r="CM427" s="238"/>
      <c r="CN427" s="238"/>
      <c r="CO427" s="238"/>
      <c r="CP427" s="238"/>
      <c r="CQ427" s="238"/>
      <c r="CR427" s="238"/>
      <c r="CS427" s="238"/>
      <c r="CT427" s="238"/>
      <c r="CU427" s="238"/>
      <c r="CV427" s="238"/>
      <c r="CW427" s="238"/>
      <c r="CX427" s="238"/>
      <c r="CY427" s="238"/>
      <c r="CZ427" s="238"/>
      <c r="DA427" s="238"/>
    </row>
    <row r="428" spans="2:105">
      <c r="B428" s="226"/>
      <c r="BP428" s="82"/>
      <c r="BQ428" s="238"/>
      <c r="BR428" s="238"/>
      <c r="BS428" s="238"/>
      <c r="BT428" s="238"/>
      <c r="BU428" s="238"/>
      <c r="BV428" s="238"/>
      <c r="BW428" s="238"/>
      <c r="BX428" s="238"/>
      <c r="BY428" s="238"/>
      <c r="BZ428" s="238"/>
      <c r="CA428" s="238"/>
      <c r="CB428" s="238"/>
      <c r="CC428" s="238"/>
      <c r="CD428" s="238"/>
      <c r="CE428" s="238"/>
      <c r="CF428" s="238"/>
      <c r="CG428" s="238"/>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row>
    <row r="429" spans="2:105">
      <c r="B429" s="226"/>
      <c r="BP429" s="82"/>
      <c r="BQ429" s="238"/>
      <c r="BR429" s="238"/>
      <c r="BS429" s="238"/>
      <c r="BT429" s="238"/>
      <c r="BU429" s="238"/>
      <c r="BV429" s="238"/>
      <c r="BW429" s="238"/>
      <c r="BX429" s="238"/>
      <c r="BY429" s="238"/>
      <c r="BZ429" s="238"/>
      <c r="CA429" s="238"/>
      <c r="CB429" s="238"/>
      <c r="CC429" s="238"/>
      <c r="CD429" s="238"/>
      <c r="CE429" s="238"/>
      <c r="CF429" s="238"/>
      <c r="CG429" s="238"/>
      <c r="CH429" s="238"/>
      <c r="CI429" s="238"/>
      <c r="CJ429" s="238"/>
      <c r="CK429" s="238"/>
      <c r="CL429" s="238"/>
      <c r="CM429" s="238"/>
      <c r="CN429" s="238"/>
      <c r="CO429" s="238"/>
      <c r="CP429" s="238"/>
      <c r="CQ429" s="238"/>
      <c r="CR429" s="238"/>
      <c r="CS429" s="238"/>
      <c r="CT429" s="238"/>
      <c r="CU429" s="238"/>
      <c r="CV429" s="238"/>
      <c r="CW429" s="238"/>
      <c r="CX429" s="238"/>
      <c r="CY429" s="238"/>
      <c r="CZ429" s="238"/>
      <c r="DA429" s="238"/>
    </row>
    <row r="430" spans="2:105">
      <c r="B430" s="226"/>
      <c r="BP430" s="82"/>
      <c r="BQ430" s="238"/>
      <c r="BR430" s="238"/>
      <c r="BS430" s="238"/>
      <c r="BT430" s="238"/>
      <c r="BU430" s="238"/>
      <c r="BV430" s="238"/>
      <c r="BW430" s="238"/>
      <c r="BX430" s="238"/>
      <c r="BY430" s="238"/>
      <c r="BZ430" s="238"/>
      <c r="CA430" s="238"/>
      <c r="CB430" s="238"/>
      <c r="CC430" s="238"/>
      <c r="CD430" s="238"/>
      <c r="CE430" s="238"/>
      <c r="CF430" s="238"/>
      <c r="CG430" s="238"/>
      <c r="CH430" s="238"/>
      <c r="CI430" s="238"/>
      <c r="CJ430" s="238"/>
      <c r="CK430" s="238"/>
      <c r="CL430" s="238"/>
      <c r="CM430" s="238"/>
      <c r="CN430" s="238"/>
      <c r="CO430" s="238"/>
      <c r="CP430" s="238"/>
      <c r="CQ430" s="238"/>
      <c r="CR430" s="238"/>
      <c r="CS430" s="238"/>
      <c r="CT430" s="238"/>
      <c r="CU430" s="238"/>
      <c r="CV430" s="238"/>
      <c r="CW430" s="238"/>
      <c r="CX430" s="238"/>
      <c r="CY430" s="238"/>
      <c r="CZ430" s="238"/>
      <c r="DA430" s="238"/>
    </row>
    <row r="431" spans="2:105">
      <c r="B431" s="226"/>
      <c r="BP431" s="82"/>
      <c r="BQ431" s="238"/>
      <c r="BR431" s="238"/>
      <c r="BS431" s="238"/>
      <c r="BT431" s="238"/>
      <c r="BU431" s="238"/>
      <c r="BV431" s="238"/>
      <c r="BW431" s="238"/>
      <c r="BX431" s="238"/>
      <c r="BY431" s="238"/>
      <c r="BZ431" s="238"/>
      <c r="CA431" s="238"/>
      <c r="CB431" s="238"/>
      <c r="CC431" s="238"/>
      <c r="CD431" s="238"/>
      <c r="CE431" s="238"/>
      <c r="CF431" s="238"/>
      <c r="CG431" s="238"/>
      <c r="CH431" s="238"/>
      <c r="CI431" s="238"/>
      <c r="CJ431" s="238"/>
      <c r="CK431" s="238"/>
      <c r="CL431" s="238"/>
      <c r="CM431" s="238"/>
      <c r="CN431" s="238"/>
      <c r="CO431" s="238"/>
      <c r="CP431" s="238"/>
      <c r="CQ431" s="238"/>
      <c r="CR431" s="238"/>
      <c r="CS431" s="238"/>
      <c r="CT431" s="238"/>
      <c r="CU431" s="238"/>
      <c r="CV431" s="238"/>
      <c r="CW431" s="238"/>
      <c r="CX431" s="238"/>
      <c r="CY431" s="238"/>
      <c r="CZ431" s="238"/>
      <c r="DA431" s="238"/>
    </row>
    <row r="432" spans="2:105">
      <c r="B432" s="226"/>
      <c r="BP432" s="82"/>
      <c r="BQ432" s="238"/>
      <c r="BR432" s="238"/>
      <c r="BS432" s="238"/>
      <c r="BT432" s="238"/>
      <c r="BU432" s="238"/>
      <c r="BV432" s="238"/>
      <c r="BW432" s="238"/>
      <c r="BX432" s="238"/>
      <c r="BY432" s="238"/>
      <c r="BZ432" s="238"/>
      <c r="CA432" s="238"/>
      <c r="CB432" s="238"/>
      <c r="CC432" s="238"/>
      <c r="CD432" s="238"/>
      <c r="CE432" s="238"/>
      <c r="CF432" s="238"/>
      <c r="CG432" s="238"/>
      <c r="CH432" s="238"/>
      <c r="CI432" s="238"/>
      <c r="CJ432" s="238"/>
      <c r="CK432" s="238"/>
      <c r="CL432" s="238"/>
      <c r="CM432" s="238"/>
      <c r="CN432" s="238"/>
      <c r="CO432" s="238"/>
      <c r="CP432" s="238"/>
      <c r="CQ432" s="238"/>
      <c r="CR432" s="238"/>
      <c r="CS432" s="238"/>
      <c r="CT432" s="238"/>
      <c r="CU432" s="238"/>
      <c r="CV432" s="238"/>
      <c r="CW432" s="238"/>
      <c r="CX432" s="238"/>
      <c r="CY432" s="238"/>
      <c r="CZ432" s="238"/>
      <c r="DA432" s="238"/>
    </row>
    <row r="433" spans="2:105">
      <c r="B433" s="226"/>
      <c r="BP433" s="82"/>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row>
    <row r="434" spans="2:105">
      <c r="B434" s="226"/>
      <c r="BP434" s="82"/>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row>
    <row r="435" spans="2:105">
      <c r="B435" s="226"/>
      <c r="BP435" s="82"/>
      <c r="BQ435" s="238"/>
      <c r="BR435" s="238"/>
      <c r="BS435" s="238"/>
      <c r="BT435" s="238"/>
      <c r="BU435" s="238"/>
      <c r="BV435" s="238"/>
      <c r="BW435" s="238"/>
      <c r="BX435" s="238"/>
      <c r="BY435" s="238"/>
      <c r="BZ435" s="238"/>
      <c r="CA435" s="238"/>
      <c r="CB435" s="238"/>
      <c r="CC435" s="238"/>
      <c r="CD435" s="238"/>
      <c r="CE435" s="238"/>
      <c r="CF435" s="238"/>
      <c r="CG435" s="238"/>
      <c r="CH435" s="238"/>
      <c r="CI435" s="238"/>
      <c r="CJ435" s="238"/>
      <c r="CK435" s="238"/>
      <c r="CL435" s="238"/>
      <c r="CM435" s="238"/>
      <c r="CN435" s="238"/>
      <c r="CO435" s="238"/>
      <c r="CP435" s="238"/>
      <c r="CQ435" s="238"/>
      <c r="CR435" s="238"/>
      <c r="CS435" s="238"/>
      <c r="CT435" s="238"/>
      <c r="CU435" s="238"/>
      <c r="CV435" s="238"/>
      <c r="CW435" s="238"/>
      <c r="CX435" s="238"/>
      <c r="CY435" s="238"/>
      <c r="CZ435" s="238"/>
      <c r="DA435" s="238"/>
    </row>
    <row r="436" spans="2:105">
      <c r="B436" s="226"/>
      <c r="BP436" s="82"/>
      <c r="BQ436" s="238"/>
      <c r="BR436" s="238"/>
      <c r="BS436" s="238"/>
      <c r="BT436" s="238"/>
      <c r="BU436" s="238"/>
      <c r="BV436" s="238"/>
      <c r="BW436" s="238"/>
      <c r="BX436" s="238"/>
      <c r="BY436" s="238"/>
      <c r="BZ436" s="238"/>
      <c r="CA436" s="238"/>
      <c r="CB436" s="238"/>
      <c r="CC436" s="238"/>
      <c r="CD436" s="238"/>
      <c r="CE436" s="238"/>
      <c r="CF436" s="238"/>
      <c r="CG436" s="238"/>
      <c r="CH436" s="238"/>
      <c r="CI436" s="238"/>
      <c r="CJ436" s="238"/>
      <c r="CK436" s="238"/>
      <c r="CL436" s="238"/>
      <c r="CM436" s="238"/>
      <c r="CN436" s="238"/>
      <c r="CO436" s="238"/>
      <c r="CP436" s="238"/>
      <c r="CQ436" s="238"/>
      <c r="CR436" s="238"/>
      <c r="CS436" s="238"/>
      <c r="CT436" s="238"/>
      <c r="CU436" s="238"/>
      <c r="CV436" s="238"/>
      <c r="CW436" s="238"/>
      <c r="CX436" s="238"/>
      <c r="CY436" s="238"/>
      <c r="CZ436" s="238"/>
      <c r="DA436" s="238"/>
    </row>
    <row r="437" spans="2:105">
      <c r="B437" s="226"/>
      <c r="BP437" s="82"/>
      <c r="BQ437" s="238"/>
      <c r="BR437" s="238"/>
      <c r="BS437" s="238"/>
      <c r="BT437" s="238"/>
      <c r="BU437" s="238"/>
      <c r="BV437" s="238"/>
      <c r="BW437" s="238"/>
      <c r="BX437" s="238"/>
      <c r="BY437" s="238"/>
      <c r="BZ437" s="238"/>
      <c r="CA437" s="238"/>
      <c r="CB437" s="238"/>
      <c r="CC437" s="238"/>
      <c r="CD437" s="238"/>
      <c r="CE437" s="238"/>
      <c r="CF437" s="238"/>
      <c r="CG437" s="238"/>
      <c r="CH437" s="238"/>
      <c r="CI437" s="238"/>
      <c r="CJ437" s="238"/>
      <c r="CK437" s="238"/>
      <c r="CL437" s="238"/>
      <c r="CM437" s="238"/>
      <c r="CN437" s="238"/>
      <c r="CO437" s="238"/>
      <c r="CP437" s="238"/>
      <c r="CQ437" s="238"/>
      <c r="CR437" s="238"/>
      <c r="CS437" s="238"/>
      <c r="CT437" s="238"/>
      <c r="CU437" s="238"/>
      <c r="CV437" s="238"/>
      <c r="CW437" s="238"/>
      <c r="CX437" s="238"/>
      <c r="CY437" s="238"/>
      <c r="CZ437" s="238"/>
      <c r="DA437" s="238"/>
    </row>
    <row r="438" spans="2:105">
      <c r="B438" s="226"/>
      <c r="BP438" s="82"/>
      <c r="BQ438" s="238"/>
      <c r="BR438" s="238"/>
      <c r="BS438" s="238"/>
      <c r="BT438" s="238"/>
      <c r="BU438" s="238"/>
      <c r="BV438" s="238"/>
      <c r="BW438" s="238"/>
      <c r="BX438" s="238"/>
      <c r="BY438" s="238"/>
      <c r="BZ438" s="238"/>
      <c r="CA438" s="238"/>
      <c r="CB438" s="238"/>
      <c r="CC438" s="238"/>
      <c r="CD438" s="238"/>
      <c r="CE438" s="238"/>
      <c r="CF438" s="238"/>
      <c r="CG438" s="238"/>
      <c r="CH438" s="238"/>
      <c r="CI438" s="238"/>
      <c r="CJ438" s="238"/>
      <c r="CK438" s="238"/>
      <c r="CL438" s="238"/>
      <c r="CM438" s="238"/>
      <c r="CN438" s="238"/>
      <c r="CO438" s="238"/>
      <c r="CP438" s="238"/>
      <c r="CQ438" s="238"/>
      <c r="CR438" s="238"/>
      <c r="CS438" s="238"/>
      <c r="CT438" s="238"/>
      <c r="CU438" s="238"/>
      <c r="CV438" s="238"/>
      <c r="CW438" s="238"/>
      <c r="CX438" s="238"/>
      <c r="CY438" s="238"/>
      <c r="CZ438" s="238"/>
      <c r="DA438" s="238"/>
    </row>
    <row r="439" spans="2:105">
      <c r="B439" s="226"/>
      <c r="BP439" s="82"/>
      <c r="BQ439" s="238"/>
      <c r="BR439" s="238"/>
      <c r="BS439" s="238"/>
      <c r="BT439" s="238"/>
      <c r="BU439" s="238"/>
      <c r="BV439" s="238"/>
      <c r="BW439" s="238"/>
      <c r="BX439" s="238"/>
      <c r="BY439" s="238"/>
      <c r="BZ439" s="238"/>
      <c r="CA439" s="238"/>
      <c r="CB439" s="238"/>
      <c r="CC439" s="238"/>
      <c r="CD439" s="238"/>
      <c r="CE439" s="238"/>
      <c r="CF439" s="238"/>
      <c r="CG439" s="238"/>
      <c r="CH439" s="238"/>
      <c r="CI439" s="238"/>
      <c r="CJ439" s="238"/>
      <c r="CK439" s="238"/>
      <c r="CL439" s="238"/>
      <c r="CM439" s="238"/>
      <c r="CN439" s="238"/>
      <c r="CO439" s="238"/>
      <c r="CP439" s="238"/>
      <c r="CQ439" s="238"/>
      <c r="CR439" s="238"/>
      <c r="CS439" s="238"/>
      <c r="CT439" s="238"/>
      <c r="CU439" s="238"/>
      <c r="CV439" s="238"/>
      <c r="CW439" s="238"/>
      <c r="CX439" s="238"/>
      <c r="CY439" s="238"/>
      <c r="CZ439" s="238"/>
      <c r="DA439" s="238"/>
    </row>
    <row r="440" spans="2:105">
      <c r="B440" s="226"/>
      <c r="BP440" s="82"/>
      <c r="BQ440" s="238"/>
      <c r="BR440" s="238"/>
      <c r="BS440" s="238"/>
      <c r="BT440" s="238"/>
      <c r="BU440" s="238"/>
      <c r="BV440" s="238"/>
      <c r="BW440" s="238"/>
      <c r="BX440" s="238"/>
      <c r="BY440" s="238"/>
      <c r="BZ440" s="238"/>
      <c r="CA440" s="238"/>
      <c r="CB440" s="238"/>
      <c r="CC440" s="238"/>
      <c r="CD440" s="238"/>
      <c r="CE440" s="238"/>
      <c r="CF440" s="238"/>
      <c r="CG440" s="238"/>
      <c r="CH440" s="238"/>
      <c r="CI440" s="238"/>
      <c r="CJ440" s="238"/>
      <c r="CK440" s="238"/>
      <c r="CL440" s="238"/>
      <c r="CM440" s="238"/>
      <c r="CN440" s="238"/>
      <c r="CO440" s="238"/>
      <c r="CP440" s="238"/>
      <c r="CQ440" s="238"/>
      <c r="CR440" s="238"/>
      <c r="CS440" s="238"/>
      <c r="CT440" s="238"/>
      <c r="CU440" s="238"/>
      <c r="CV440" s="238"/>
      <c r="CW440" s="238"/>
      <c r="CX440" s="238"/>
      <c r="CY440" s="238"/>
      <c r="CZ440" s="238"/>
      <c r="DA440" s="238"/>
    </row>
    <row r="441" spans="2:105">
      <c r="B441" s="226"/>
      <c r="BP441" s="82"/>
      <c r="BQ441" s="238"/>
      <c r="BR441" s="238"/>
      <c r="BS441" s="238"/>
      <c r="BT441" s="238"/>
      <c r="BU441" s="238"/>
      <c r="BV441" s="238"/>
      <c r="BW441" s="238"/>
      <c r="BX441" s="238"/>
      <c r="BY441" s="238"/>
      <c r="BZ441" s="238"/>
      <c r="CA441" s="238"/>
      <c r="CB441" s="238"/>
      <c r="CC441" s="238"/>
      <c r="CD441" s="238"/>
      <c r="CE441" s="238"/>
      <c r="CF441" s="238"/>
      <c r="CG441" s="238"/>
      <c r="CH441" s="238"/>
      <c r="CI441" s="238"/>
      <c r="CJ441" s="238"/>
      <c r="CK441" s="238"/>
      <c r="CL441" s="238"/>
      <c r="CM441" s="238"/>
      <c r="CN441" s="238"/>
      <c r="CO441" s="238"/>
      <c r="CP441" s="238"/>
      <c r="CQ441" s="238"/>
      <c r="CR441" s="238"/>
      <c r="CS441" s="238"/>
      <c r="CT441" s="238"/>
      <c r="CU441" s="238"/>
      <c r="CV441" s="238"/>
      <c r="CW441" s="238"/>
      <c r="CX441" s="238"/>
      <c r="CY441" s="238"/>
      <c r="CZ441" s="238"/>
      <c r="DA441" s="238"/>
    </row>
    <row r="442" spans="2:105">
      <c r="B442" s="226"/>
      <c r="BP442" s="82"/>
      <c r="BQ442" s="238"/>
      <c r="BR442" s="238"/>
      <c r="BS442" s="238"/>
      <c r="BT442" s="238"/>
      <c r="BU442" s="238"/>
      <c r="BV442" s="238"/>
      <c r="BW442" s="238"/>
      <c r="BX442" s="238"/>
      <c r="BY442" s="238"/>
      <c r="BZ442" s="238"/>
      <c r="CA442" s="238"/>
      <c r="CB442" s="238"/>
      <c r="CC442" s="238"/>
      <c r="CD442" s="238"/>
      <c r="CE442" s="238"/>
      <c r="CF442" s="238"/>
      <c r="CG442" s="238"/>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row>
    <row r="443" spans="2:105">
      <c r="B443" s="226"/>
      <c r="BP443" s="82"/>
      <c r="BQ443" s="238"/>
      <c r="BR443" s="238"/>
      <c r="BS443" s="238"/>
      <c r="BT443" s="238"/>
      <c r="BU443" s="238"/>
      <c r="BV443" s="238"/>
      <c r="BW443" s="238"/>
      <c r="BX443" s="238"/>
      <c r="BY443" s="238"/>
      <c r="BZ443" s="238"/>
      <c r="CA443" s="238"/>
      <c r="CB443" s="238"/>
      <c r="CC443" s="238"/>
      <c r="CD443" s="238"/>
      <c r="CE443" s="238"/>
      <c r="CF443" s="238"/>
      <c r="CG443" s="238"/>
      <c r="CH443" s="238"/>
      <c r="CI443" s="238"/>
      <c r="CJ443" s="238"/>
      <c r="CK443" s="238"/>
      <c r="CL443" s="238"/>
      <c r="CM443" s="238"/>
      <c r="CN443" s="238"/>
      <c r="CO443" s="238"/>
      <c r="CP443" s="238"/>
      <c r="CQ443" s="238"/>
      <c r="CR443" s="238"/>
      <c r="CS443" s="238"/>
      <c r="CT443" s="238"/>
      <c r="CU443" s="238"/>
      <c r="CV443" s="238"/>
      <c r="CW443" s="238"/>
      <c r="CX443" s="238"/>
      <c r="CY443" s="238"/>
      <c r="CZ443" s="238"/>
      <c r="DA443" s="238"/>
    </row>
    <row r="444" spans="2:105">
      <c r="B444" s="226"/>
      <c r="BP444" s="82"/>
      <c r="BQ444" s="238"/>
      <c r="BR444" s="238"/>
      <c r="BS444" s="238"/>
      <c r="BT444" s="238"/>
      <c r="BU444" s="238"/>
      <c r="BV444" s="238"/>
      <c r="BW444" s="238"/>
      <c r="BX444" s="238"/>
      <c r="BY444" s="238"/>
      <c r="BZ444" s="238"/>
      <c r="CA444" s="238"/>
      <c r="CB444" s="238"/>
      <c r="CC444" s="238"/>
      <c r="CD444" s="238"/>
      <c r="CE444" s="238"/>
      <c r="CF444" s="238"/>
      <c r="CG444" s="238"/>
      <c r="CH444" s="238"/>
      <c r="CI444" s="238"/>
      <c r="CJ444" s="238"/>
      <c r="CK444" s="238"/>
      <c r="CL444" s="238"/>
      <c r="CM444" s="238"/>
      <c r="CN444" s="238"/>
      <c r="CO444" s="238"/>
      <c r="CP444" s="238"/>
      <c r="CQ444" s="238"/>
      <c r="CR444" s="238"/>
      <c r="CS444" s="238"/>
      <c r="CT444" s="238"/>
      <c r="CU444" s="238"/>
      <c r="CV444" s="238"/>
      <c r="CW444" s="238"/>
      <c r="CX444" s="238"/>
      <c r="CY444" s="238"/>
      <c r="CZ444" s="238"/>
      <c r="DA444" s="238"/>
    </row>
    <row r="445" spans="2:105">
      <c r="B445" s="226"/>
      <c r="BP445" s="82"/>
      <c r="BQ445" s="238"/>
      <c r="BR445" s="238"/>
      <c r="BS445" s="238"/>
      <c r="BT445" s="238"/>
      <c r="BU445" s="238"/>
      <c r="BV445" s="238"/>
      <c r="BW445" s="238"/>
      <c r="BX445" s="238"/>
      <c r="BY445" s="238"/>
      <c r="BZ445" s="238"/>
      <c r="CA445" s="238"/>
      <c r="CB445" s="238"/>
      <c r="CC445" s="238"/>
      <c r="CD445" s="238"/>
      <c r="CE445" s="238"/>
      <c r="CF445" s="238"/>
      <c r="CG445" s="238"/>
      <c r="CH445" s="238"/>
      <c r="CI445" s="238"/>
      <c r="CJ445" s="238"/>
      <c r="CK445" s="238"/>
      <c r="CL445" s="238"/>
      <c r="CM445" s="238"/>
      <c r="CN445" s="238"/>
      <c r="CO445" s="238"/>
      <c r="CP445" s="238"/>
      <c r="CQ445" s="238"/>
      <c r="CR445" s="238"/>
      <c r="CS445" s="238"/>
      <c r="CT445" s="238"/>
      <c r="CU445" s="238"/>
      <c r="CV445" s="238"/>
      <c r="CW445" s="238"/>
      <c r="CX445" s="238"/>
      <c r="CY445" s="238"/>
      <c r="CZ445" s="238"/>
      <c r="DA445" s="238"/>
    </row>
    <row r="446" spans="2:105">
      <c r="B446" s="226"/>
      <c r="BP446" s="82"/>
      <c r="BQ446" s="238"/>
      <c r="BR446" s="238"/>
      <c r="BS446" s="238"/>
      <c r="BT446" s="238"/>
      <c r="BU446" s="238"/>
      <c r="BV446" s="238"/>
      <c r="BW446" s="238"/>
      <c r="BX446" s="238"/>
      <c r="BY446" s="238"/>
      <c r="BZ446" s="238"/>
      <c r="CA446" s="238"/>
      <c r="CB446" s="238"/>
      <c r="CC446" s="238"/>
      <c r="CD446" s="238"/>
      <c r="CE446" s="238"/>
      <c r="CF446" s="238"/>
      <c r="CG446" s="238"/>
      <c r="CH446" s="238"/>
      <c r="CI446" s="238"/>
      <c r="CJ446" s="238"/>
      <c r="CK446" s="238"/>
      <c r="CL446" s="238"/>
      <c r="CM446" s="238"/>
      <c r="CN446" s="238"/>
      <c r="CO446" s="238"/>
      <c r="CP446" s="238"/>
      <c r="CQ446" s="238"/>
      <c r="CR446" s="238"/>
      <c r="CS446" s="238"/>
      <c r="CT446" s="238"/>
      <c r="CU446" s="238"/>
      <c r="CV446" s="238"/>
      <c r="CW446" s="238"/>
      <c r="CX446" s="238"/>
      <c r="CY446" s="238"/>
      <c r="CZ446" s="238"/>
      <c r="DA446" s="238"/>
    </row>
    <row r="447" spans="2:105">
      <c r="B447" s="226"/>
      <c r="BP447" s="82"/>
      <c r="BQ447" s="238"/>
      <c r="BR447" s="238"/>
      <c r="BS447" s="238"/>
      <c r="BT447" s="238"/>
      <c r="BU447" s="238"/>
      <c r="BV447" s="238"/>
      <c r="BW447" s="238"/>
      <c r="BX447" s="238"/>
      <c r="BY447" s="238"/>
      <c r="BZ447" s="238"/>
      <c r="CA447" s="238"/>
      <c r="CB447" s="238"/>
      <c r="CC447" s="238"/>
      <c r="CD447" s="238"/>
      <c r="CE447" s="238"/>
      <c r="CF447" s="238"/>
      <c r="CG447" s="238"/>
      <c r="CH447" s="238"/>
      <c r="CI447" s="238"/>
      <c r="CJ447" s="238"/>
      <c r="CK447" s="238"/>
      <c r="CL447" s="238"/>
      <c r="CM447" s="238"/>
      <c r="CN447" s="238"/>
      <c r="CO447" s="238"/>
      <c r="CP447" s="238"/>
      <c r="CQ447" s="238"/>
      <c r="CR447" s="238"/>
      <c r="CS447" s="238"/>
      <c r="CT447" s="238"/>
      <c r="CU447" s="238"/>
      <c r="CV447" s="238"/>
      <c r="CW447" s="238"/>
      <c r="CX447" s="238"/>
      <c r="CY447" s="238"/>
      <c r="CZ447" s="238"/>
      <c r="DA447" s="238"/>
    </row>
    <row r="448" spans="2:105">
      <c r="B448" s="226"/>
      <c r="BP448" s="82"/>
      <c r="BQ448" s="238"/>
      <c r="BR448" s="238"/>
      <c r="BS448" s="238"/>
      <c r="BT448" s="238"/>
      <c r="BU448" s="238"/>
      <c r="BV448" s="238"/>
      <c r="BW448" s="238"/>
      <c r="BX448" s="238"/>
      <c r="BY448" s="238"/>
      <c r="BZ448" s="238"/>
      <c r="CA448" s="238"/>
      <c r="CB448" s="238"/>
      <c r="CC448" s="238"/>
      <c r="CD448" s="238"/>
      <c r="CE448" s="238"/>
      <c r="CF448" s="238"/>
      <c r="CG448" s="238"/>
      <c r="CH448" s="238"/>
      <c r="CI448" s="238"/>
      <c r="CJ448" s="238"/>
      <c r="CK448" s="238"/>
      <c r="CL448" s="238"/>
      <c r="CM448" s="238"/>
      <c r="CN448" s="238"/>
      <c r="CO448" s="238"/>
      <c r="CP448" s="238"/>
      <c r="CQ448" s="238"/>
      <c r="CR448" s="238"/>
      <c r="CS448" s="238"/>
      <c r="CT448" s="238"/>
      <c r="CU448" s="238"/>
      <c r="CV448" s="238"/>
      <c r="CW448" s="238"/>
      <c r="CX448" s="238"/>
      <c r="CY448" s="238"/>
      <c r="CZ448" s="238"/>
      <c r="DA448" s="238"/>
    </row>
    <row r="449" spans="2:105">
      <c r="B449" s="226"/>
      <c r="BP449" s="82"/>
      <c r="BQ449" s="238"/>
      <c r="BR449" s="238"/>
      <c r="BS449" s="238"/>
      <c r="BT449" s="238"/>
      <c r="BU449" s="238"/>
      <c r="BV449" s="238"/>
      <c r="BW449" s="238"/>
      <c r="BX449" s="238"/>
      <c r="BY449" s="238"/>
      <c r="BZ449" s="238"/>
      <c r="CA449" s="238"/>
      <c r="CB449" s="238"/>
      <c r="CC449" s="238"/>
      <c r="CD449" s="238"/>
      <c r="CE449" s="238"/>
      <c r="CF449" s="238"/>
      <c r="CG449" s="238"/>
      <c r="CH449" s="238"/>
      <c r="CI449" s="238"/>
      <c r="CJ449" s="238"/>
      <c r="CK449" s="238"/>
      <c r="CL449" s="238"/>
      <c r="CM449" s="238"/>
      <c r="CN449" s="238"/>
      <c r="CO449" s="238"/>
      <c r="CP449" s="238"/>
      <c r="CQ449" s="238"/>
      <c r="CR449" s="238"/>
      <c r="CS449" s="238"/>
      <c r="CT449" s="238"/>
      <c r="CU449" s="238"/>
      <c r="CV449" s="238"/>
      <c r="CW449" s="238"/>
      <c r="CX449" s="238"/>
      <c r="CY449" s="238"/>
      <c r="CZ449" s="238"/>
      <c r="DA449" s="238"/>
    </row>
    <row r="450" spans="2:105">
      <c r="B450" s="226"/>
      <c r="BP450" s="82"/>
      <c r="BQ450" s="238"/>
      <c r="BR450" s="238"/>
      <c r="BS450" s="238"/>
      <c r="BT450" s="238"/>
      <c r="BU450" s="238"/>
      <c r="BV450" s="238"/>
      <c r="BW450" s="238"/>
      <c r="BX450" s="238"/>
      <c r="BY450" s="238"/>
      <c r="BZ450" s="238"/>
      <c r="CA450" s="238"/>
      <c r="CB450" s="238"/>
      <c r="CC450" s="238"/>
      <c r="CD450" s="238"/>
      <c r="CE450" s="238"/>
      <c r="CF450" s="238"/>
      <c r="CG450" s="238"/>
      <c r="CH450" s="238"/>
      <c r="CI450" s="238"/>
      <c r="CJ450" s="238"/>
      <c r="CK450" s="238"/>
      <c r="CL450" s="238"/>
      <c r="CM450" s="238"/>
      <c r="CN450" s="238"/>
      <c r="CO450" s="238"/>
      <c r="CP450" s="238"/>
      <c r="CQ450" s="238"/>
      <c r="CR450" s="238"/>
      <c r="CS450" s="238"/>
      <c r="CT450" s="238"/>
      <c r="CU450" s="238"/>
      <c r="CV450" s="238"/>
      <c r="CW450" s="238"/>
      <c r="CX450" s="238"/>
      <c r="CY450" s="238"/>
      <c r="CZ450" s="238"/>
      <c r="DA450" s="238"/>
    </row>
    <row r="451" spans="2:105">
      <c r="B451" s="226"/>
      <c r="BP451" s="82"/>
      <c r="BQ451" s="238"/>
      <c r="BR451" s="238"/>
      <c r="BS451" s="238"/>
      <c r="BT451" s="238"/>
      <c r="BU451" s="238"/>
      <c r="BV451" s="238"/>
      <c r="BW451" s="238"/>
      <c r="BX451" s="238"/>
      <c r="BY451" s="238"/>
      <c r="BZ451" s="238"/>
      <c r="CA451" s="238"/>
      <c r="CB451" s="238"/>
      <c r="CC451" s="238"/>
      <c r="CD451" s="238"/>
      <c r="CE451" s="238"/>
      <c r="CF451" s="238"/>
      <c r="CG451" s="238"/>
      <c r="CH451" s="238"/>
      <c r="CI451" s="238"/>
      <c r="CJ451" s="238"/>
      <c r="CK451" s="238"/>
      <c r="CL451" s="238"/>
      <c r="CM451" s="238"/>
      <c r="CN451" s="238"/>
      <c r="CO451" s="238"/>
      <c r="CP451" s="238"/>
      <c r="CQ451" s="238"/>
      <c r="CR451" s="238"/>
      <c r="CS451" s="238"/>
      <c r="CT451" s="238"/>
      <c r="CU451" s="238"/>
      <c r="CV451" s="238"/>
      <c r="CW451" s="238"/>
      <c r="CX451" s="238"/>
      <c r="CY451" s="238"/>
      <c r="CZ451" s="238"/>
      <c r="DA451" s="238"/>
    </row>
    <row r="452" spans="2:105">
      <c r="B452" s="226"/>
      <c r="BP452" s="82"/>
      <c r="BQ452" s="238"/>
      <c r="BR452" s="238"/>
      <c r="BS452" s="238"/>
      <c r="BT452" s="238"/>
      <c r="BU452" s="238"/>
      <c r="BV452" s="238"/>
      <c r="BW452" s="238"/>
      <c r="BX452" s="238"/>
      <c r="BY452" s="238"/>
      <c r="BZ452" s="238"/>
      <c r="CA452" s="238"/>
      <c r="CB452" s="238"/>
      <c r="CC452" s="238"/>
      <c r="CD452" s="238"/>
      <c r="CE452" s="238"/>
      <c r="CF452" s="238"/>
      <c r="CG452" s="238"/>
      <c r="CH452" s="238"/>
      <c r="CI452" s="238"/>
      <c r="CJ452" s="238"/>
      <c r="CK452" s="238"/>
      <c r="CL452" s="238"/>
      <c r="CM452" s="238"/>
      <c r="CN452" s="238"/>
      <c r="CO452" s="238"/>
      <c r="CP452" s="238"/>
      <c r="CQ452" s="238"/>
      <c r="CR452" s="238"/>
      <c r="CS452" s="238"/>
      <c r="CT452" s="238"/>
      <c r="CU452" s="238"/>
      <c r="CV452" s="238"/>
      <c r="CW452" s="238"/>
      <c r="CX452" s="238"/>
      <c r="CY452" s="238"/>
      <c r="CZ452" s="238"/>
      <c r="DA452" s="238"/>
    </row>
    <row r="453" spans="2:105">
      <c r="B453" s="226"/>
      <c r="BP453" s="82"/>
      <c r="BQ453" s="238"/>
      <c r="BR453" s="238"/>
      <c r="BS453" s="238"/>
      <c r="BT453" s="238"/>
      <c r="BU453" s="238"/>
      <c r="BV453" s="238"/>
      <c r="BW453" s="238"/>
      <c r="BX453" s="238"/>
      <c r="BY453" s="238"/>
      <c r="BZ453" s="238"/>
      <c r="CA453" s="238"/>
      <c r="CB453" s="238"/>
      <c r="CC453" s="238"/>
      <c r="CD453" s="238"/>
      <c r="CE453" s="238"/>
      <c r="CF453" s="238"/>
      <c r="CG453" s="238"/>
      <c r="CH453" s="238"/>
      <c r="CI453" s="238"/>
      <c r="CJ453" s="238"/>
      <c r="CK453" s="238"/>
      <c r="CL453" s="238"/>
      <c r="CM453" s="238"/>
      <c r="CN453" s="238"/>
      <c r="CO453" s="238"/>
      <c r="CP453" s="238"/>
      <c r="CQ453" s="238"/>
      <c r="CR453" s="238"/>
      <c r="CS453" s="238"/>
      <c r="CT453" s="238"/>
      <c r="CU453" s="238"/>
      <c r="CV453" s="238"/>
      <c r="CW453" s="238"/>
      <c r="CX453" s="238"/>
      <c r="CY453" s="238"/>
      <c r="CZ453" s="238"/>
      <c r="DA453" s="238"/>
    </row>
    <row r="454" spans="2:105">
      <c r="B454" s="226"/>
      <c r="BP454" s="82"/>
      <c r="BQ454" s="238"/>
      <c r="BR454" s="238"/>
      <c r="BS454" s="238"/>
      <c r="BT454" s="238"/>
      <c r="BU454" s="238"/>
      <c r="BV454" s="238"/>
      <c r="BW454" s="238"/>
      <c r="BX454" s="238"/>
      <c r="BY454" s="238"/>
      <c r="BZ454" s="238"/>
      <c r="CA454" s="238"/>
      <c r="CB454" s="238"/>
      <c r="CC454" s="238"/>
      <c r="CD454" s="238"/>
      <c r="CE454" s="238"/>
      <c r="CF454" s="238"/>
      <c r="CG454" s="238"/>
      <c r="CH454" s="238"/>
      <c r="CI454" s="238"/>
      <c r="CJ454" s="238"/>
      <c r="CK454" s="238"/>
      <c r="CL454" s="238"/>
      <c r="CM454" s="238"/>
      <c r="CN454" s="238"/>
      <c r="CO454" s="238"/>
      <c r="CP454" s="238"/>
      <c r="CQ454" s="238"/>
      <c r="CR454" s="238"/>
      <c r="CS454" s="238"/>
      <c r="CT454" s="238"/>
      <c r="CU454" s="238"/>
      <c r="CV454" s="238"/>
      <c r="CW454" s="238"/>
      <c r="CX454" s="238"/>
      <c r="CY454" s="238"/>
      <c r="CZ454" s="238"/>
      <c r="DA454" s="238"/>
    </row>
    <row r="455" spans="2:105">
      <c r="B455" s="226"/>
      <c r="BP455" s="82"/>
      <c r="BQ455" s="238"/>
      <c r="BR455" s="238"/>
      <c r="BS455" s="238"/>
      <c r="BT455" s="238"/>
      <c r="BU455" s="238"/>
      <c r="BV455" s="238"/>
      <c r="BW455" s="238"/>
      <c r="BX455" s="238"/>
      <c r="BY455" s="238"/>
      <c r="BZ455" s="238"/>
      <c r="CA455" s="238"/>
      <c r="CB455" s="238"/>
      <c r="CC455" s="238"/>
      <c r="CD455" s="238"/>
      <c r="CE455" s="238"/>
      <c r="CF455" s="238"/>
      <c r="CG455" s="238"/>
      <c r="CH455" s="238"/>
      <c r="CI455" s="238"/>
      <c r="CJ455" s="238"/>
      <c r="CK455" s="238"/>
      <c r="CL455" s="238"/>
      <c r="CM455" s="238"/>
      <c r="CN455" s="238"/>
      <c r="CO455" s="238"/>
      <c r="CP455" s="238"/>
      <c r="CQ455" s="238"/>
      <c r="CR455" s="238"/>
      <c r="CS455" s="238"/>
      <c r="CT455" s="238"/>
      <c r="CU455" s="238"/>
      <c r="CV455" s="238"/>
      <c r="CW455" s="238"/>
      <c r="CX455" s="238"/>
      <c r="CY455" s="238"/>
      <c r="CZ455" s="238"/>
      <c r="DA455" s="238"/>
    </row>
    <row r="456" spans="2:105">
      <c r="B456" s="226"/>
      <c r="BP456" s="82"/>
      <c r="BQ456" s="238"/>
      <c r="BR456" s="238"/>
      <c r="BS456" s="238"/>
      <c r="BT456" s="238"/>
      <c r="BU456" s="238"/>
      <c r="BV456" s="238"/>
      <c r="BW456" s="238"/>
      <c r="BX456" s="238"/>
      <c r="BY456" s="238"/>
      <c r="BZ456" s="238"/>
      <c r="CA456" s="238"/>
      <c r="CB456" s="238"/>
      <c r="CC456" s="238"/>
      <c r="CD456" s="238"/>
      <c r="CE456" s="238"/>
      <c r="CF456" s="238"/>
      <c r="CG456" s="238"/>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row>
    <row r="457" spans="2:105">
      <c r="B457" s="226"/>
      <c r="BP457" s="82"/>
      <c r="BQ457" s="238"/>
      <c r="BR457" s="238"/>
      <c r="BS457" s="238"/>
      <c r="BT457" s="238"/>
      <c r="BU457" s="238"/>
      <c r="BV457" s="238"/>
      <c r="BW457" s="238"/>
      <c r="BX457" s="238"/>
      <c r="BY457" s="238"/>
      <c r="BZ457" s="238"/>
      <c r="CA457" s="238"/>
      <c r="CB457" s="238"/>
      <c r="CC457" s="238"/>
      <c r="CD457" s="238"/>
      <c r="CE457" s="238"/>
      <c r="CF457" s="238"/>
      <c r="CG457" s="238"/>
      <c r="CH457" s="238"/>
      <c r="CI457" s="238"/>
      <c r="CJ457" s="238"/>
      <c r="CK457" s="238"/>
      <c r="CL457" s="238"/>
      <c r="CM457" s="238"/>
      <c r="CN457" s="238"/>
      <c r="CO457" s="238"/>
      <c r="CP457" s="238"/>
      <c r="CQ457" s="238"/>
      <c r="CR457" s="238"/>
      <c r="CS457" s="238"/>
      <c r="CT457" s="238"/>
      <c r="CU457" s="238"/>
      <c r="CV457" s="238"/>
      <c r="CW457" s="238"/>
      <c r="CX457" s="238"/>
      <c r="CY457" s="238"/>
      <c r="CZ457" s="238"/>
      <c r="DA457" s="238"/>
    </row>
    <row r="458" spans="2:105">
      <c r="B458" s="226"/>
      <c r="BP458" s="82"/>
      <c r="BQ458" s="238"/>
      <c r="BR458" s="238"/>
      <c r="BS458" s="238"/>
      <c r="BT458" s="238"/>
      <c r="BU458" s="238"/>
      <c r="BV458" s="238"/>
      <c r="BW458" s="238"/>
      <c r="BX458" s="238"/>
      <c r="BY458" s="238"/>
      <c r="BZ458" s="238"/>
      <c r="CA458" s="238"/>
      <c r="CB458" s="238"/>
      <c r="CC458" s="238"/>
      <c r="CD458" s="238"/>
      <c r="CE458" s="238"/>
      <c r="CF458" s="238"/>
      <c r="CG458" s="238"/>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row>
    <row r="459" spans="2:105">
      <c r="B459" s="226"/>
      <c r="BP459" s="82"/>
      <c r="BQ459" s="238"/>
      <c r="BR459" s="238"/>
      <c r="BS459" s="238"/>
      <c r="BT459" s="238"/>
      <c r="BU459" s="238"/>
      <c r="BV459" s="238"/>
      <c r="BW459" s="238"/>
      <c r="BX459" s="238"/>
      <c r="BY459" s="238"/>
      <c r="BZ459" s="238"/>
      <c r="CA459" s="238"/>
      <c r="CB459" s="238"/>
      <c r="CC459" s="238"/>
      <c r="CD459" s="238"/>
      <c r="CE459" s="238"/>
      <c r="CF459" s="238"/>
      <c r="CG459" s="238"/>
      <c r="CH459" s="238"/>
      <c r="CI459" s="238"/>
      <c r="CJ459" s="238"/>
      <c r="CK459" s="238"/>
      <c r="CL459" s="238"/>
      <c r="CM459" s="238"/>
      <c r="CN459" s="238"/>
      <c r="CO459" s="238"/>
      <c r="CP459" s="238"/>
      <c r="CQ459" s="238"/>
      <c r="CR459" s="238"/>
      <c r="CS459" s="238"/>
      <c r="CT459" s="238"/>
      <c r="CU459" s="238"/>
      <c r="CV459" s="238"/>
      <c r="CW459" s="238"/>
      <c r="CX459" s="238"/>
      <c r="CY459" s="238"/>
      <c r="CZ459" s="238"/>
      <c r="DA459" s="238"/>
    </row>
    <row r="460" spans="2:105">
      <c r="B460" s="226"/>
      <c r="BP460" s="82"/>
      <c r="BQ460" s="238"/>
      <c r="BR460" s="238"/>
      <c r="BS460" s="238"/>
      <c r="BT460" s="238"/>
      <c r="BU460" s="238"/>
      <c r="BV460" s="238"/>
      <c r="BW460" s="238"/>
      <c r="BX460" s="238"/>
      <c r="BY460" s="238"/>
      <c r="BZ460" s="238"/>
      <c r="CA460" s="238"/>
      <c r="CB460" s="238"/>
      <c r="CC460" s="238"/>
      <c r="CD460" s="238"/>
      <c r="CE460" s="238"/>
      <c r="CF460" s="238"/>
      <c r="CG460" s="238"/>
      <c r="CH460" s="238"/>
      <c r="CI460" s="238"/>
      <c r="CJ460" s="238"/>
      <c r="CK460" s="238"/>
      <c r="CL460" s="238"/>
      <c r="CM460" s="238"/>
      <c r="CN460" s="238"/>
      <c r="CO460" s="238"/>
      <c r="CP460" s="238"/>
      <c r="CQ460" s="238"/>
      <c r="CR460" s="238"/>
      <c r="CS460" s="238"/>
      <c r="CT460" s="238"/>
      <c r="CU460" s="238"/>
      <c r="CV460" s="238"/>
      <c r="CW460" s="238"/>
      <c r="CX460" s="238"/>
      <c r="CY460" s="238"/>
      <c r="CZ460" s="238"/>
      <c r="DA460" s="238"/>
    </row>
    <row r="461" spans="2:105">
      <c r="B461" s="226"/>
      <c r="BP461" s="82"/>
      <c r="BQ461" s="238"/>
      <c r="BR461" s="238"/>
      <c r="BS461" s="238"/>
      <c r="BT461" s="238"/>
      <c r="BU461" s="238"/>
      <c r="BV461" s="238"/>
      <c r="BW461" s="238"/>
      <c r="BX461" s="238"/>
      <c r="BY461" s="238"/>
      <c r="BZ461" s="238"/>
      <c r="CA461" s="238"/>
      <c r="CB461" s="238"/>
      <c r="CC461" s="238"/>
      <c r="CD461" s="238"/>
      <c r="CE461" s="238"/>
      <c r="CF461" s="238"/>
      <c r="CG461" s="238"/>
      <c r="CH461" s="238"/>
      <c r="CI461" s="238"/>
      <c r="CJ461" s="238"/>
      <c r="CK461" s="238"/>
      <c r="CL461" s="238"/>
      <c r="CM461" s="238"/>
      <c r="CN461" s="238"/>
      <c r="CO461" s="238"/>
      <c r="CP461" s="238"/>
      <c r="CQ461" s="238"/>
      <c r="CR461" s="238"/>
      <c r="CS461" s="238"/>
      <c r="CT461" s="238"/>
      <c r="CU461" s="238"/>
      <c r="CV461" s="238"/>
      <c r="CW461" s="238"/>
      <c r="CX461" s="238"/>
      <c r="CY461" s="238"/>
      <c r="CZ461" s="238"/>
      <c r="DA461" s="238"/>
    </row>
    <row r="462" spans="2:105">
      <c r="B462" s="226"/>
      <c r="BP462" s="82"/>
      <c r="BQ462" s="238"/>
      <c r="BR462" s="238"/>
      <c r="BS462" s="238"/>
      <c r="BT462" s="238"/>
      <c r="BU462" s="238"/>
      <c r="BV462" s="238"/>
      <c r="BW462" s="238"/>
      <c r="BX462" s="238"/>
      <c r="BY462" s="238"/>
      <c r="BZ462" s="238"/>
      <c r="CA462" s="238"/>
      <c r="CB462" s="238"/>
      <c r="CC462" s="238"/>
      <c r="CD462" s="238"/>
      <c r="CE462" s="238"/>
      <c r="CF462" s="238"/>
      <c r="CG462" s="238"/>
      <c r="CH462" s="238"/>
      <c r="CI462" s="238"/>
      <c r="CJ462" s="238"/>
      <c r="CK462" s="238"/>
      <c r="CL462" s="238"/>
      <c r="CM462" s="238"/>
      <c r="CN462" s="238"/>
      <c r="CO462" s="238"/>
      <c r="CP462" s="238"/>
      <c r="CQ462" s="238"/>
      <c r="CR462" s="238"/>
      <c r="CS462" s="238"/>
      <c r="CT462" s="238"/>
      <c r="CU462" s="238"/>
      <c r="CV462" s="238"/>
      <c r="CW462" s="238"/>
      <c r="CX462" s="238"/>
      <c r="CY462" s="238"/>
      <c r="CZ462" s="238"/>
      <c r="DA462" s="238"/>
    </row>
    <row r="463" spans="2:105">
      <c r="B463" s="226"/>
      <c r="BP463" s="82"/>
      <c r="BQ463" s="238"/>
      <c r="BR463" s="238"/>
      <c r="BS463" s="238"/>
      <c r="BT463" s="238"/>
      <c r="BU463" s="238"/>
      <c r="BV463" s="238"/>
      <c r="BW463" s="238"/>
      <c r="BX463" s="238"/>
      <c r="BY463" s="238"/>
      <c r="BZ463" s="238"/>
      <c r="CA463" s="238"/>
      <c r="CB463" s="238"/>
      <c r="CC463" s="238"/>
      <c r="CD463" s="238"/>
      <c r="CE463" s="238"/>
      <c r="CF463" s="238"/>
      <c r="CG463" s="238"/>
      <c r="CH463" s="238"/>
      <c r="CI463" s="238"/>
      <c r="CJ463" s="238"/>
      <c r="CK463" s="238"/>
      <c r="CL463" s="238"/>
      <c r="CM463" s="238"/>
      <c r="CN463" s="238"/>
      <c r="CO463" s="238"/>
      <c r="CP463" s="238"/>
      <c r="CQ463" s="238"/>
      <c r="CR463" s="238"/>
      <c r="CS463" s="238"/>
      <c r="CT463" s="238"/>
      <c r="CU463" s="238"/>
      <c r="CV463" s="238"/>
      <c r="CW463" s="238"/>
      <c r="CX463" s="238"/>
      <c r="CY463" s="238"/>
      <c r="CZ463" s="238"/>
      <c r="DA463" s="238"/>
    </row>
    <row r="464" spans="2:105">
      <c r="B464" s="226"/>
      <c r="BP464" s="82"/>
      <c r="BQ464" s="238"/>
      <c r="BR464" s="238"/>
      <c r="BS464" s="238"/>
      <c r="BT464" s="238"/>
      <c r="BU464" s="238"/>
      <c r="BV464" s="238"/>
      <c r="BW464" s="238"/>
      <c r="BX464" s="238"/>
      <c r="BY464" s="238"/>
      <c r="BZ464" s="238"/>
      <c r="CA464" s="238"/>
      <c r="CB464" s="238"/>
      <c r="CC464" s="238"/>
      <c r="CD464" s="238"/>
      <c r="CE464" s="238"/>
      <c r="CF464" s="238"/>
      <c r="CG464" s="238"/>
      <c r="CH464" s="238"/>
      <c r="CI464" s="238"/>
      <c r="CJ464" s="238"/>
      <c r="CK464" s="238"/>
      <c r="CL464" s="238"/>
      <c r="CM464" s="238"/>
      <c r="CN464" s="238"/>
      <c r="CO464" s="238"/>
      <c r="CP464" s="238"/>
      <c r="CQ464" s="238"/>
      <c r="CR464" s="238"/>
      <c r="CS464" s="238"/>
      <c r="CT464" s="238"/>
      <c r="CU464" s="238"/>
      <c r="CV464" s="238"/>
      <c r="CW464" s="238"/>
      <c r="CX464" s="238"/>
      <c r="CY464" s="238"/>
      <c r="CZ464" s="238"/>
      <c r="DA464" s="238"/>
    </row>
    <row r="465" spans="2:105">
      <c r="B465" s="226"/>
      <c r="BP465" s="82"/>
      <c r="BQ465" s="238"/>
      <c r="BR465" s="238"/>
      <c r="BS465" s="238"/>
      <c r="BT465" s="238"/>
      <c r="BU465" s="238"/>
      <c r="BV465" s="238"/>
      <c r="BW465" s="238"/>
      <c r="BX465" s="238"/>
      <c r="BY465" s="238"/>
      <c r="BZ465" s="238"/>
      <c r="CA465" s="238"/>
      <c r="CB465" s="238"/>
      <c r="CC465" s="238"/>
      <c r="CD465" s="238"/>
      <c r="CE465" s="238"/>
      <c r="CF465" s="238"/>
      <c r="CG465" s="238"/>
      <c r="CH465" s="238"/>
      <c r="CI465" s="238"/>
      <c r="CJ465" s="238"/>
      <c r="CK465" s="238"/>
      <c r="CL465" s="238"/>
      <c r="CM465" s="238"/>
      <c r="CN465" s="238"/>
      <c r="CO465" s="238"/>
      <c r="CP465" s="238"/>
      <c r="CQ465" s="238"/>
      <c r="CR465" s="238"/>
      <c r="CS465" s="238"/>
      <c r="CT465" s="238"/>
      <c r="CU465" s="238"/>
      <c r="CV465" s="238"/>
      <c r="CW465" s="238"/>
      <c r="CX465" s="238"/>
      <c r="CY465" s="238"/>
      <c r="CZ465" s="238"/>
      <c r="DA465" s="238"/>
    </row>
    <row r="466" spans="2:105">
      <c r="B466" s="226"/>
      <c r="BP466" s="82"/>
      <c r="BQ466" s="238"/>
      <c r="BR466" s="238"/>
      <c r="BS466" s="238"/>
      <c r="BT466" s="238"/>
      <c r="BU466" s="238"/>
      <c r="BV466" s="238"/>
      <c r="BW466" s="238"/>
      <c r="BX466" s="238"/>
      <c r="BY466" s="238"/>
      <c r="BZ466" s="238"/>
      <c r="CA466" s="238"/>
      <c r="CB466" s="238"/>
      <c r="CC466" s="238"/>
      <c r="CD466" s="238"/>
      <c r="CE466" s="238"/>
      <c r="CF466" s="238"/>
      <c r="CG466" s="238"/>
      <c r="CH466" s="238"/>
      <c r="CI466" s="238"/>
      <c r="CJ466" s="238"/>
      <c r="CK466" s="238"/>
      <c r="CL466" s="238"/>
      <c r="CM466" s="238"/>
      <c r="CN466" s="238"/>
      <c r="CO466" s="238"/>
      <c r="CP466" s="238"/>
      <c r="CQ466" s="238"/>
      <c r="CR466" s="238"/>
      <c r="CS466" s="238"/>
      <c r="CT466" s="238"/>
      <c r="CU466" s="238"/>
      <c r="CV466" s="238"/>
      <c r="CW466" s="238"/>
      <c r="CX466" s="238"/>
      <c r="CY466" s="238"/>
      <c r="CZ466" s="238"/>
      <c r="DA466" s="238"/>
    </row>
    <row r="467" spans="2:105">
      <c r="B467" s="226"/>
      <c r="BP467" s="82"/>
      <c r="BQ467" s="238"/>
      <c r="BR467" s="238"/>
      <c r="BS467" s="238"/>
      <c r="BT467" s="238"/>
      <c r="BU467" s="238"/>
      <c r="BV467" s="238"/>
      <c r="BW467" s="238"/>
      <c r="BX467" s="238"/>
      <c r="BY467" s="238"/>
      <c r="BZ467" s="238"/>
      <c r="CA467" s="238"/>
      <c r="CB467" s="238"/>
      <c r="CC467" s="238"/>
      <c r="CD467" s="238"/>
      <c r="CE467" s="238"/>
      <c r="CF467" s="238"/>
      <c r="CG467" s="238"/>
      <c r="CH467" s="238"/>
      <c r="CI467" s="238"/>
      <c r="CJ467" s="238"/>
      <c r="CK467" s="238"/>
      <c r="CL467" s="238"/>
      <c r="CM467" s="238"/>
      <c r="CN467" s="238"/>
      <c r="CO467" s="238"/>
      <c r="CP467" s="238"/>
      <c r="CQ467" s="238"/>
      <c r="CR467" s="238"/>
      <c r="CS467" s="238"/>
      <c r="CT467" s="238"/>
      <c r="CU467" s="238"/>
      <c r="CV467" s="238"/>
      <c r="CW467" s="238"/>
      <c r="CX467" s="238"/>
      <c r="CY467" s="238"/>
      <c r="CZ467" s="238"/>
      <c r="DA467" s="238"/>
    </row>
    <row r="468" spans="2:105">
      <c r="B468" s="226"/>
      <c r="BP468" s="82"/>
      <c r="BQ468" s="238"/>
      <c r="BR468" s="238"/>
      <c r="BS468" s="238"/>
      <c r="BT468" s="238"/>
      <c r="BU468" s="238"/>
      <c r="BV468" s="238"/>
      <c r="BW468" s="238"/>
      <c r="BX468" s="238"/>
      <c r="BY468" s="238"/>
      <c r="BZ468" s="238"/>
      <c r="CA468" s="238"/>
      <c r="CB468" s="238"/>
      <c r="CC468" s="238"/>
      <c r="CD468" s="238"/>
      <c r="CE468" s="238"/>
      <c r="CF468" s="238"/>
      <c r="CG468" s="238"/>
      <c r="CH468" s="238"/>
      <c r="CI468" s="238"/>
      <c r="CJ468" s="238"/>
      <c r="CK468" s="238"/>
      <c r="CL468" s="238"/>
      <c r="CM468" s="238"/>
      <c r="CN468" s="238"/>
      <c r="CO468" s="238"/>
      <c r="CP468" s="238"/>
      <c r="CQ468" s="238"/>
      <c r="CR468" s="238"/>
      <c r="CS468" s="238"/>
      <c r="CT468" s="238"/>
      <c r="CU468" s="238"/>
      <c r="CV468" s="238"/>
      <c r="CW468" s="238"/>
      <c r="CX468" s="238"/>
      <c r="CY468" s="238"/>
      <c r="CZ468" s="238"/>
      <c r="DA468" s="238"/>
    </row>
    <row r="469" spans="2:105">
      <c r="B469" s="226"/>
      <c r="BP469" s="82"/>
      <c r="BQ469" s="238"/>
      <c r="BR469" s="238"/>
      <c r="BS469" s="238"/>
      <c r="BT469" s="238"/>
      <c r="BU469" s="238"/>
      <c r="BV469" s="238"/>
      <c r="BW469" s="238"/>
      <c r="BX469" s="238"/>
      <c r="BY469" s="238"/>
      <c r="BZ469" s="238"/>
      <c r="CA469" s="238"/>
      <c r="CB469" s="238"/>
      <c r="CC469" s="238"/>
      <c r="CD469" s="238"/>
      <c r="CE469" s="238"/>
      <c r="CF469" s="238"/>
      <c r="CG469" s="238"/>
      <c r="CH469" s="238"/>
      <c r="CI469" s="238"/>
      <c r="CJ469" s="238"/>
      <c r="CK469" s="238"/>
      <c r="CL469" s="238"/>
      <c r="CM469" s="238"/>
      <c r="CN469" s="238"/>
      <c r="CO469" s="238"/>
      <c r="CP469" s="238"/>
      <c r="CQ469" s="238"/>
      <c r="CR469" s="238"/>
      <c r="CS469" s="238"/>
      <c r="CT469" s="238"/>
      <c r="CU469" s="238"/>
      <c r="CV469" s="238"/>
      <c r="CW469" s="238"/>
      <c r="CX469" s="238"/>
      <c r="CY469" s="238"/>
      <c r="CZ469" s="238"/>
      <c r="DA469" s="238"/>
    </row>
    <row r="470" spans="2:105">
      <c r="B470" s="226"/>
      <c r="BP470" s="82"/>
      <c r="BQ470" s="238"/>
      <c r="BR470" s="238"/>
      <c r="BS470" s="238"/>
      <c r="BT470" s="238"/>
      <c r="BU470" s="238"/>
      <c r="BV470" s="238"/>
      <c r="BW470" s="238"/>
      <c r="BX470" s="238"/>
      <c r="BY470" s="238"/>
      <c r="BZ470" s="238"/>
      <c r="CA470" s="238"/>
      <c r="CB470" s="238"/>
      <c r="CC470" s="238"/>
      <c r="CD470" s="238"/>
      <c r="CE470" s="238"/>
      <c r="CF470" s="238"/>
      <c r="CG470" s="238"/>
      <c r="CH470" s="238"/>
      <c r="CI470" s="238"/>
      <c r="CJ470" s="238"/>
      <c r="CK470" s="238"/>
      <c r="CL470" s="238"/>
      <c r="CM470" s="238"/>
      <c r="CN470" s="238"/>
      <c r="CO470" s="238"/>
      <c r="CP470" s="238"/>
      <c r="CQ470" s="238"/>
      <c r="CR470" s="238"/>
      <c r="CS470" s="238"/>
      <c r="CT470" s="238"/>
      <c r="CU470" s="238"/>
      <c r="CV470" s="238"/>
      <c r="CW470" s="238"/>
      <c r="CX470" s="238"/>
      <c r="CY470" s="238"/>
      <c r="CZ470" s="238"/>
      <c r="DA470" s="238"/>
    </row>
    <row r="471" spans="2:105">
      <c r="B471" s="226"/>
      <c r="BP471" s="82"/>
      <c r="BQ471" s="238"/>
      <c r="BR471" s="238"/>
      <c r="BS471" s="238"/>
      <c r="BT471" s="238"/>
      <c r="BU471" s="238"/>
      <c r="BV471" s="238"/>
      <c r="BW471" s="238"/>
      <c r="BX471" s="238"/>
      <c r="BY471" s="238"/>
      <c r="BZ471" s="238"/>
      <c r="CA471" s="238"/>
      <c r="CB471" s="238"/>
      <c r="CC471" s="238"/>
      <c r="CD471" s="238"/>
      <c r="CE471" s="238"/>
      <c r="CF471" s="238"/>
      <c r="CG471" s="238"/>
      <c r="CH471" s="238"/>
      <c r="CI471" s="238"/>
      <c r="CJ471" s="238"/>
      <c r="CK471" s="238"/>
      <c r="CL471" s="238"/>
      <c r="CM471" s="238"/>
      <c r="CN471" s="238"/>
      <c r="CO471" s="238"/>
      <c r="CP471" s="238"/>
      <c r="CQ471" s="238"/>
      <c r="CR471" s="238"/>
      <c r="CS471" s="238"/>
      <c r="CT471" s="238"/>
      <c r="CU471" s="238"/>
      <c r="CV471" s="238"/>
      <c r="CW471" s="238"/>
      <c r="CX471" s="238"/>
      <c r="CY471" s="238"/>
      <c r="CZ471" s="238"/>
      <c r="DA471" s="238"/>
    </row>
    <row r="472" spans="2:105">
      <c r="B472" s="226"/>
      <c r="BP472" s="82"/>
      <c r="BQ472" s="238"/>
      <c r="BR472" s="238"/>
      <c r="BS472" s="238"/>
      <c r="BT472" s="238"/>
      <c r="BU472" s="238"/>
      <c r="BV472" s="238"/>
      <c r="BW472" s="238"/>
      <c r="BX472" s="238"/>
      <c r="BY472" s="238"/>
      <c r="BZ472" s="238"/>
      <c r="CA472" s="238"/>
      <c r="CB472" s="238"/>
      <c r="CC472" s="238"/>
      <c r="CD472" s="238"/>
      <c r="CE472" s="238"/>
      <c r="CF472" s="238"/>
      <c r="CG472" s="238"/>
      <c r="CH472" s="238"/>
      <c r="CI472" s="238"/>
      <c r="CJ472" s="238"/>
      <c r="CK472" s="238"/>
      <c r="CL472" s="238"/>
      <c r="CM472" s="238"/>
      <c r="CN472" s="238"/>
      <c r="CO472" s="238"/>
      <c r="CP472" s="238"/>
      <c r="CQ472" s="238"/>
      <c r="CR472" s="238"/>
      <c r="CS472" s="238"/>
      <c r="CT472" s="238"/>
      <c r="CU472" s="238"/>
      <c r="CV472" s="238"/>
      <c r="CW472" s="238"/>
      <c r="CX472" s="238"/>
      <c r="CY472" s="238"/>
      <c r="CZ472" s="238"/>
      <c r="DA472" s="238"/>
    </row>
    <row r="473" spans="2:105">
      <c r="B473" s="226"/>
      <c r="BP473" s="82"/>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38"/>
      <c r="CN473" s="238"/>
      <c r="CO473" s="238"/>
      <c r="CP473" s="238"/>
      <c r="CQ473" s="238"/>
      <c r="CR473" s="238"/>
      <c r="CS473" s="238"/>
      <c r="CT473" s="238"/>
      <c r="CU473" s="238"/>
      <c r="CV473" s="238"/>
      <c r="CW473" s="238"/>
      <c r="CX473" s="238"/>
      <c r="CY473" s="238"/>
      <c r="CZ473" s="238"/>
      <c r="DA473" s="238"/>
    </row>
    <row r="474" spans="2:105">
      <c r="B474" s="226"/>
      <c r="BP474" s="82"/>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row>
    <row r="475" spans="2:105">
      <c r="B475" s="226"/>
      <c r="BP475" s="82"/>
      <c r="BQ475" s="238"/>
      <c r="BR475" s="238"/>
      <c r="BS475" s="238"/>
      <c r="BT475" s="238"/>
      <c r="BU475" s="238"/>
      <c r="BV475" s="238"/>
      <c r="BW475" s="238"/>
      <c r="BX475" s="238"/>
      <c r="BY475" s="238"/>
      <c r="BZ475" s="238"/>
      <c r="CA475" s="238"/>
      <c r="CB475" s="238"/>
      <c r="CC475" s="238"/>
      <c r="CD475" s="238"/>
      <c r="CE475" s="238"/>
      <c r="CF475" s="238"/>
      <c r="CG475" s="238"/>
      <c r="CH475" s="238"/>
      <c r="CI475" s="238"/>
      <c r="CJ475" s="238"/>
      <c r="CK475" s="238"/>
      <c r="CL475" s="238"/>
      <c r="CM475" s="238"/>
      <c r="CN475" s="238"/>
      <c r="CO475" s="238"/>
      <c r="CP475" s="238"/>
      <c r="CQ475" s="238"/>
      <c r="CR475" s="238"/>
      <c r="CS475" s="238"/>
      <c r="CT475" s="238"/>
      <c r="CU475" s="238"/>
      <c r="CV475" s="238"/>
      <c r="CW475" s="238"/>
      <c r="CX475" s="238"/>
      <c r="CY475" s="238"/>
      <c r="CZ475" s="238"/>
      <c r="DA475" s="238"/>
    </row>
    <row r="476" spans="2:105">
      <c r="B476" s="226"/>
      <c r="BP476" s="82"/>
      <c r="BQ476" s="238"/>
      <c r="BR476" s="238"/>
      <c r="BS476" s="238"/>
      <c r="BT476" s="238"/>
      <c r="BU476" s="238"/>
      <c r="BV476" s="238"/>
      <c r="BW476" s="238"/>
      <c r="BX476" s="238"/>
      <c r="BY476" s="238"/>
      <c r="BZ476" s="238"/>
      <c r="CA476" s="238"/>
      <c r="CB476" s="238"/>
      <c r="CC476" s="238"/>
      <c r="CD476" s="238"/>
      <c r="CE476" s="238"/>
      <c r="CF476" s="238"/>
      <c r="CG476" s="238"/>
      <c r="CH476" s="238"/>
      <c r="CI476" s="238"/>
      <c r="CJ476" s="238"/>
      <c r="CK476" s="238"/>
      <c r="CL476" s="238"/>
      <c r="CM476" s="238"/>
      <c r="CN476" s="238"/>
      <c r="CO476" s="238"/>
      <c r="CP476" s="238"/>
      <c r="CQ476" s="238"/>
      <c r="CR476" s="238"/>
      <c r="CS476" s="238"/>
      <c r="CT476" s="238"/>
      <c r="CU476" s="238"/>
      <c r="CV476" s="238"/>
      <c r="CW476" s="238"/>
      <c r="CX476" s="238"/>
      <c r="CY476" s="238"/>
      <c r="CZ476" s="238"/>
      <c r="DA476" s="238"/>
    </row>
    <row r="477" spans="2:105">
      <c r="B477" s="226"/>
      <c r="BP477" s="82"/>
      <c r="BQ477" s="238"/>
      <c r="BR477" s="238"/>
      <c r="BS477" s="238"/>
      <c r="BT477" s="238"/>
      <c r="BU477" s="238"/>
      <c r="BV477" s="238"/>
      <c r="BW477" s="238"/>
      <c r="BX477" s="238"/>
      <c r="BY477" s="238"/>
      <c r="BZ477" s="238"/>
      <c r="CA477" s="238"/>
      <c r="CB477" s="238"/>
      <c r="CC477" s="238"/>
      <c r="CD477" s="238"/>
      <c r="CE477" s="238"/>
      <c r="CF477" s="238"/>
      <c r="CG477" s="238"/>
      <c r="CH477" s="238"/>
      <c r="CI477" s="238"/>
      <c r="CJ477" s="238"/>
      <c r="CK477" s="238"/>
      <c r="CL477" s="238"/>
      <c r="CM477" s="238"/>
      <c r="CN477" s="238"/>
      <c r="CO477" s="238"/>
      <c r="CP477" s="238"/>
      <c r="CQ477" s="238"/>
      <c r="CR477" s="238"/>
      <c r="CS477" s="238"/>
      <c r="CT477" s="238"/>
      <c r="CU477" s="238"/>
      <c r="CV477" s="238"/>
      <c r="CW477" s="238"/>
      <c r="CX477" s="238"/>
      <c r="CY477" s="238"/>
      <c r="CZ477" s="238"/>
      <c r="DA477" s="238"/>
    </row>
    <row r="478" spans="2:105">
      <c r="B478" s="226"/>
      <c r="BP478" s="82"/>
      <c r="BQ478" s="238"/>
      <c r="BR478" s="238"/>
      <c r="BS478" s="238"/>
      <c r="BT478" s="238"/>
      <c r="BU478" s="238"/>
      <c r="BV478" s="238"/>
      <c r="BW478" s="238"/>
      <c r="BX478" s="238"/>
      <c r="BY478" s="238"/>
      <c r="BZ478" s="238"/>
      <c r="CA478" s="238"/>
      <c r="CB478" s="238"/>
      <c r="CC478" s="238"/>
      <c r="CD478" s="238"/>
      <c r="CE478" s="238"/>
      <c r="CF478" s="238"/>
      <c r="CG478" s="238"/>
      <c r="CH478" s="238"/>
      <c r="CI478" s="238"/>
      <c r="CJ478" s="238"/>
      <c r="CK478" s="238"/>
      <c r="CL478" s="238"/>
      <c r="CM478" s="238"/>
      <c r="CN478" s="238"/>
      <c r="CO478" s="238"/>
      <c r="CP478" s="238"/>
      <c r="CQ478" s="238"/>
      <c r="CR478" s="238"/>
      <c r="CS478" s="238"/>
      <c r="CT478" s="238"/>
      <c r="CU478" s="238"/>
      <c r="CV478" s="238"/>
      <c r="CW478" s="238"/>
      <c r="CX478" s="238"/>
      <c r="CY478" s="238"/>
      <c r="CZ478" s="238"/>
      <c r="DA478" s="238"/>
    </row>
    <row r="479" spans="2:105">
      <c r="B479" s="226"/>
      <c r="BP479" s="82"/>
      <c r="BQ479" s="238"/>
      <c r="BR479" s="238"/>
      <c r="BS479" s="238"/>
      <c r="BT479" s="238"/>
      <c r="BU479" s="238"/>
      <c r="BV479" s="238"/>
      <c r="BW479" s="238"/>
      <c r="BX479" s="238"/>
      <c r="BY479" s="238"/>
      <c r="BZ479" s="238"/>
      <c r="CA479" s="238"/>
      <c r="CB479" s="238"/>
      <c r="CC479" s="238"/>
      <c r="CD479" s="238"/>
      <c r="CE479" s="238"/>
      <c r="CF479" s="238"/>
      <c r="CG479" s="238"/>
      <c r="CH479" s="238"/>
      <c r="CI479" s="238"/>
      <c r="CJ479" s="238"/>
      <c r="CK479" s="238"/>
      <c r="CL479" s="238"/>
      <c r="CM479" s="238"/>
      <c r="CN479" s="238"/>
      <c r="CO479" s="238"/>
      <c r="CP479" s="238"/>
      <c r="CQ479" s="238"/>
      <c r="CR479" s="238"/>
      <c r="CS479" s="238"/>
      <c r="CT479" s="238"/>
      <c r="CU479" s="238"/>
      <c r="CV479" s="238"/>
      <c r="CW479" s="238"/>
      <c r="CX479" s="238"/>
      <c r="CY479" s="238"/>
      <c r="CZ479" s="238"/>
      <c r="DA479" s="238"/>
    </row>
    <row r="480" spans="2:105">
      <c r="B480" s="226"/>
      <c r="BP480" s="82"/>
      <c r="BQ480" s="238"/>
      <c r="BR480" s="238"/>
      <c r="BS480" s="238"/>
      <c r="BT480" s="238"/>
      <c r="BU480" s="238"/>
      <c r="BV480" s="238"/>
      <c r="BW480" s="238"/>
      <c r="BX480" s="238"/>
      <c r="BY480" s="238"/>
      <c r="BZ480" s="238"/>
      <c r="CA480" s="238"/>
      <c r="CB480" s="238"/>
      <c r="CC480" s="238"/>
      <c r="CD480" s="238"/>
      <c r="CE480" s="238"/>
      <c r="CF480" s="238"/>
      <c r="CG480" s="238"/>
      <c r="CH480" s="238"/>
      <c r="CI480" s="238"/>
      <c r="CJ480" s="238"/>
      <c r="CK480" s="238"/>
      <c r="CL480" s="238"/>
      <c r="CM480" s="238"/>
      <c r="CN480" s="238"/>
      <c r="CO480" s="238"/>
      <c r="CP480" s="238"/>
      <c r="CQ480" s="238"/>
      <c r="CR480" s="238"/>
      <c r="CS480" s="238"/>
      <c r="CT480" s="238"/>
      <c r="CU480" s="238"/>
      <c r="CV480" s="238"/>
      <c r="CW480" s="238"/>
      <c r="CX480" s="238"/>
      <c r="CY480" s="238"/>
      <c r="CZ480" s="238"/>
      <c r="DA480" s="238"/>
    </row>
    <row r="481" spans="2:105">
      <c r="B481" s="226"/>
      <c r="BP481" s="82"/>
      <c r="BQ481" s="238"/>
      <c r="BR481" s="238"/>
      <c r="BS481" s="238"/>
      <c r="BT481" s="238"/>
      <c r="BU481" s="238"/>
      <c r="BV481" s="238"/>
      <c r="BW481" s="238"/>
      <c r="BX481" s="238"/>
      <c r="BY481" s="238"/>
      <c r="BZ481" s="238"/>
      <c r="CA481" s="238"/>
      <c r="CB481" s="238"/>
      <c r="CC481" s="238"/>
      <c r="CD481" s="238"/>
      <c r="CE481" s="238"/>
      <c r="CF481" s="238"/>
      <c r="CG481" s="238"/>
      <c r="CH481" s="238"/>
      <c r="CI481" s="238"/>
      <c r="CJ481" s="238"/>
      <c r="CK481" s="238"/>
      <c r="CL481" s="238"/>
      <c r="CM481" s="238"/>
      <c r="CN481" s="238"/>
      <c r="CO481" s="238"/>
      <c r="CP481" s="238"/>
      <c r="CQ481" s="238"/>
      <c r="CR481" s="238"/>
      <c r="CS481" s="238"/>
      <c r="CT481" s="238"/>
      <c r="CU481" s="238"/>
      <c r="CV481" s="238"/>
      <c r="CW481" s="238"/>
      <c r="CX481" s="238"/>
      <c r="CY481" s="238"/>
      <c r="CZ481" s="238"/>
      <c r="DA481" s="238"/>
    </row>
    <row r="482" spans="2:105">
      <c r="B482" s="226"/>
      <c r="BP482" s="82"/>
      <c r="BQ482" s="238"/>
      <c r="BR482" s="238"/>
      <c r="BS482" s="238"/>
      <c r="BT482" s="238"/>
      <c r="BU482" s="238"/>
      <c r="BV482" s="238"/>
      <c r="BW482" s="238"/>
      <c r="BX482" s="238"/>
      <c r="BY482" s="238"/>
      <c r="BZ482" s="238"/>
      <c r="CA482" s="238"/>
      <c r="CB482" s="238"/>
      <c r="CC482" s="238"/>
      <c r="CD482" s="238"/>
      <c r="CE482" s="238"/>
      <c r="CF482" s="238"/>
      <c r="CG482" s="238"/>
      <c r="CH482" s="238"/>
      <c r="CI482" s="238"/>
      <c r="CJ482" s="238"/>
      <c r="CK482" s="238"/>
      <c r="CL482" s="238"/>
      <c r="CM482" s="238"/>
      <c r="CN482" s="238"/>
      <c r="CO482" s="238"/>
      <c r="CP482" s="238"/>
      <c r="CQ482" s="238"/>
      <c r="CR482" s="238"/>
      <c r="CS482" s="238"/>
      <c r="CT482" s="238"/>
      <c r="CU482" s="238"/>
      <c r="CV482" s="238"/>
      <c r="CW482" s="238"/>
      <c r="CX482" s="238"/>
      <c r="CY482" s="238"/>
      <c r="CZ482" s="238"/>
      <c r="DA482" s="238"/>
    </row>
    <row r="483" spans="2:105">
      <c r="B483" s="226"/>
      <c r="BP483" s="82"/>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row>
    <row r="484" spans="2:105">
      <c r="B484" s="226"/>
      <c r="BP484" s="82"/>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row>
    <row r="485" spans="2:105">
      <c r="B485" s="226"/>
      <c r="BP485" s="82"/>
      <c r="BQ485" s="238"/>
      <c r="BR485" s="238"/>
      <c r="BS485" s="238"/>
      <c r="BT485" s="238"/>
      <c r="BU485" s="238"/>
      <c r="BV485" s="238"/>
      <c r="BW485" s="238"/>
      <c r="BX485" s="238"/>
      <c r="BY485" s="238"/>
      <c r="BZ485" s="238"/>
      <c r="CA485" s="238"/>
      <c r="CB485" s="238"/>
      <c r="CC485" s="238"/>
      <c r="CD485" s="238"/>
      <c r="CE485" s="238"/>
      <c r="CF485" s="238"/>
      <c r="CG485" s="238"/>
      <c r="CH485" s="238"/>
      <c r="CI485" s="238"/>
      <c r="CJ485" s="238"/>
      <c r="CK485" s="238"/>
      <c r="CL485" s="238"/>
      <c r="CM485" s="238"/>
      <c r="CN485" s="238"/>
      <c r="CO485" s="238"/>
      <c r="CP485" s="238"/>
      <c r="CQ485" s="238"/>
      <c r="CR485" s="238"/>
      <c r="CS485" s="238"/>
      <c r="CT485" s="238"/>
      <c r="CU485" s="238"/>
      <c r="CV485" s="238"/>
      <c r="CW485" s="238"/>
      <c r="CX485" s="238"/>
      <c r="CY485" s="238"/>
      <c r="CZ485" s="238"/>
      <c r="DA485" s="238"/>
    </row>
    <row r="486" spans="2:105">
      <c r="B486" s="226"/>
      <c r="BP486" s="82"/>
      <c r="BQ486" s="238"/>
      <c r="BR486" s="238"/>
      <c r="BS486" s="238"/>
      <c r="BT486" s="238"/>
      <c r="BU486" s="238"/>
      <c r="BV486" s="238"/>
      <c r="BW486" s="238"/>
      <c r="BX486" s="238"/>
      <c r="BY486" s="238"/>
      <c r="BZ486" s="238"/>
      <c r="CA486" s="238"/>
      <c r="CB486" s="238"/>
      <c r="CC486" s="238"/>
      <c r="CD486" s="238"/>
      <c r="CE486" s="238"/>
      <c r="CF486" s="238"/>
      <c r="CG486" s="238"/>
      <c r="CH486" s="238"/>
      <c r="CI486" s="238"/>
      <c r="CJ486" s="238"/>
      <c r="CK486" s="238"/>
      <c r="CL486" s="238"/>
      <c r="CM486" s="238"/>
      <c r="CN486" s="238"/>
      <c r="CO486" s="238"/>
      <c r="CP486" s="238"/>
      <c r="CQ486" s="238"/>
      <c r="CR486" s="238"/>
      <c r="CS486" s="238"/>
      <c r="CT486" s="238"/>
      <c r="CU486" s="238"/>
      <c r="CV486" s="238"/>
      <c r="CW486" s="238"/>
      <c r="CX486" s="238"/>
      <c r="CY486" s="238"/>
      <c r="CZ486" s="238"/>
      <c r="DA486" s="238"/>
    </row>
    <row r="487" spans="2:105">
      <c r="B487" s="226"/>
      <c r="BP487" s="82"/>
      <c r="BQ487" s="238"/>
      <c r="BR487" s="238"/>
      <c r="BS487" s="238"/>
      <c r="BT487" s="238"/>
      <c r="BU487" s="238"/>
      <c r="BV487" s="238"/>
      <c r="BW487" s="238"/>
      <c r="BX487" s="238"/>
      <c r="BY487" s="238"/>
      <c r="BZ487" s="238"/>
      <c r="CA487" s="238"/>
      <c r="CB487" s="238"/>
      <c r="CC487" s="238"/>
      <c r="CD487" s="238"/>
      <c r="CE487" s="238"/>
      <c r="CF487" s="238"/>
      <c r="CG487" s="238"/>
      <c r="CH487" s="238"/>
      <c r="CI487" s="238"/>
      <c r="CJ487" s="238"/>
      <c r="CK487" s="238"/>
      <c r="CL487" s="238"/>
      <c r="CM487" s="238"/>
      <c r="CN487" s="238"/>
      <c r="CO487" s="238"/>
      <c r="CP487" s="238"/>
      <c r="CQ487" s="238"/>
      <c r="CR487" s="238"/>
      <c r="CS487" s="238"/>
      <c r="CT487" s="238"/>
      <c r="CU487" s="238"/>
      <c r="CV487" s="238"/>
      <c r="CW487" s="238"/>
      <c r="CX487" s="238"/>
      <c r="CY487" s="238"/>
      <c r="CZ487" s="238"/>
      <c r="DA487" s="238"/>
    </row>
    <row r="488" spans="2:105">
      <c r="B488" s="226"/>
      <c r="BP488" s="82"/>
      <c r="BQ488" s="238"/>
      <c r="BR488" s="238"/>
      <c r="BS488" s="238"/>
      <c r="BT488" s="238"/>
      <c r="BU488" s="238"/>
      <c r="BV488" s="238"/>
      <c r="BW488" s="238"/>
      <c r="BX488" s="238"/>
      <c r="BY488" s="238"/>
      <c r="BZ488" s="238"/>
      <c r="CA488" s="238"/>
      <c r="CB488" s="238"/>
      <c r="CC488" s="238"/>
      <c r="CD488" s="238"/>
      <c r="CE488" s="238"/>
      <c r="CF488" s="238"/>
      <c r="CG488" s="238"/>
      <c r="CH488" s="238"/>
      <c r="CI488" s="238"/>
      <c r="CJ488" s="238"/>
      <c r="CK488" s="238"/>
      <c r="CL488" s="238"/>
      <c r="CM488" s="238"/>
      <c r="CN488" s="238"/>
      <c r="CO488" s="238"/>
      <c r="CP488" s="238"/>
      <c r="CQ488" s="238"/>
      <c r="CR488" s="238"/>
      <c r="CS488" s="238"/>
      <c r="CT488" s="238"/>
      <c r="CU488" s="238"/>
      <c r="CV488" s="238"/>
      <c r="CW488" s="238"/>
      <c r="CX488" s="238"/>
      <c r="CY488" s="238"/>
      <c r="CZ488" s="238"/>
      <c r="DA488" s="238"/>
    </row>
    <row r="489" spans="2:105">
      <c r="B489" s="226"/>
      <c r="BP489" s="82"/>
      <c r="BQ489" s="238"/>
      <c r="BR489" s="238"/>
      <c r="BS489" s="238"/>
      <c r="BT489" s="238"/>
      <c r="BU489" s="238"/>
      <c r="BV489" s="238"/>
      <c r="BW489" s="238"/>
      <c r="BX489" s="238"/>
      <c r="BY489" s="238"/>
      <c r="BZ489" s="238"/>
      <c r="CA489" s="238"/>
      <c r="CB489" s="238"/>
      <c r="CC489" s="238"/>
      <c r="CD489" s="238"/>
      <c r="CE489" s="238"/>
      <c r="CF489" s="238"/>
      <c r="CG489" s="238"/>
      <c r="CH489" s="238"/>
      <c r="CI489" s="238"/>
      <c r="CJ489" s="238"/>
      <c r="CK489" s="238"/>
      <c r="CL489" s="238"/>
      <c r="CM489" s="238"/>
      <c r="CN489" s="238"/>
      <c r="CO489" s="238"/>
      <c r="CP489" s="238"/>
      <c r="CQ489" s="238"/>
      <c r="CR489" s="238"/>
      <c r="CS489" s="238"/>
      <c r="CT489" s="238"/>
      <c r="CU489" s="238"/>
      <c r="CV489" s="238"/>
      <c r="CW489" s="238"/>
      <c r="CX489" s="238"/>
      <c r="CY489" s="238"/>
      <c r="CZ489" s="238"/>
      <c r="DA489" s="238"/>
    </row>
    <row r="490" spans="2:105">
      <c r="B490" s="226"/>
      <c r="BP490" s="82"/>
      <c r="BQ490" s="238"/>
      <c r="BR490" s="238"/>
      <c r="BS490" s="238"/>
      <c r="BT490" s="238"/>
      <c r="BU490" s="238"/>
      <c r="BV490" s="238"/>
      <c r="BW490" s="238"/>
      <c r="BX490" s="238"/>
      <c r="BY490" s="238"/>
      <c r="BZ490" s="238"/>
      <c r="CA490" s="238"/>
      <c r="CB490" s="238"/>
      <c r="CC490" s="238"/>
      <c r="CD490" s="238"/>
      <c r="CE490" s="238"/>
      <c r="CF490" s="238"/>
      <c r="CG490" s="238"/>
      <c r="CH490" s="238"/>
      <c r="CI490" s="238"/>
      <c r="CJ490" s="238"/>
      <c r="CK490" s="238"/>
      <c r="CL490" s="238"/>
      <c r="CM490" s="238"/>
      <c r="CN490" s="238"/>
      <c r="CO490" s="238"/>
      <c r="CP490" s="238"/>
      <c r="CQ490" s="238"/>
      <c r="CR490" s="238"/>
      <c r="CS490" s="238"/>
      <c r="CT490" s="238"/>
      <c r="CU490" s="238"/>
      <c r="CV490" s="238"/>
      <c r="CW490" s="238"/>
      <c r="CX490" s="238"/>
      <c r="CY490" s="238"/>
      <c r="CZ490" s="238"/>
      <c r="DA490" s="238"/>
    </row>
    <row r="491" spans="2:105">
      <c r="B491" s="226"/>
      <c r="BP491" s="82"/>
      <c r="BQ491" s="238"/>
      <c r="BR491" s="238"/>
      <c r="BS491" s="238"/>
      <c r="BT491" s="238"/>
      <c r="BU491" s="238"/>
      <c r="BV491" s="238"/>
      <c r="BW491" s="238"/>
      <c r="BX491" s="238"/>
      <c r="BY491" s="238"/>
      <c r="BZ491" s="238"/>
      <c r="CA491" s="238"/>
      <c r="CB491" s="238"/>
      <c r="CC491" s="238"/>
      <c r="CD491" s="238"/>
      <c r="CE491" s="238"/>
      <c r="CF491" s="238"/>
      <c r="CG491" s="238"/>
      <c r="CH491" s="238"/>
      <c r="CI491" s="238"/>
      <c r="CJ491" s="238"/>
      <c r="CK491" s="238"/>
      <c r="CL491" s="238"/>
      <c r="CM491" s="238"/>
      <c r="CN491" s="238"/>
      <c r="CO491" s="238"/>
      <c r="CP491" s="238"/>
      <c r="CQ491" s="238"/>
      <c r="CR491" s="238"/>
      <c r="CS491" s="238"/>
      <c r="CT491" s="238"/>
      <c r="CU491" s="238"/>
      <c r="CV491" s="238"/>
      <c r="CW491" s="238"/>
      <c r="CX491" s="238"/>
      <c r="CY491" s="238"/>
      <c r="CZ491" s="238"/>
      <c r="DA491" s="238"/>
    </row>
    <row r="492" spans="2:105">
      <c r="B492" s="226"/>
      <c r="BP492" s="82"/>
      <c r="BQ492" s="238"/>
      <c r="BR492" s="238"/>
      <c r="BS492" s="238"/>
      <c r="BT492" s="238"/>
      <c r="BU492" s="238"/>
      <c r="BV492" s="238"/>
      <c r="BW492" s="238"/>
      <c r="BX492" s="238"/>
      <c r="BY492" s="238"/>
      <c r="BZ492" s="238"/>
      <c r="CA492" s="238"/>
      <c r="CB492" s="238"/>
      <c r="CC492" s="238"/>
      <c r="CD492" s="238"/>
      <c r="CE492" s="238"/>
      <c r="CF492" s="238"/>
      <c r="CG492" s="238"/>
      <c r="CH492" s="238"/>
      <c r="CI492" s="238"/>
      <c r="CJ492" s="238"/>
      <c r="CK492" s="238"/>
      <c r="CL492" s="238"/>
      <c r="CM492" s="238"/>
      <c r="CN492" s="238"/>
      <c r="CO492" s="238"/>
      <c r="CP492" s="238"/>
      <c r="CQ492" s="238"/>
      <c r="CR492" s="238"/>
      <c r="CS492" s="238"/>
      <c r="CT492" s="238"/>
      <c r="CU492" s="238"/>
      <c r="CV492" s="238"/>
      <c r="CW492" s="238"/>
      <c r="CX492" s="238"/>
      <c r="CY492" s="238"/>
      <c r="CZ492" s="238"/>
      <c r="DA492" s="238"/>
    </row>
    <row r="493" spans="2:105">
      <c r="B493" s="226"/>
      <c r="BP493" s="82"/>
      <c r="BQ493" s="238"/>
      <c r="BR493" s="238"/>
      <c r="BS493" s="238"/>
      <c r="BT493" s="238"/>
      <c r="BU493" s="238"/>
      <c r="BV493" s="238"/>
      <c r="BW493" s="238"/>
      <c r="BX493" s="238"/>
      <c r="BY493" s="238"/>
      <c r="BZ493" s="238"/>
      <c r="CA493" s="238"/>
      <c r="CB493" s="238"/>
      <c r="CC493" s="238"/>
      <c r="CD493" s="238"/>
      <c r="CE493" s="238"/>
      <c r="CF493" s="238"/>
      <c r="CG493" s="238"/>
      <c r="CH493" s="238"/>
      <c r="CI493" s="238"/>
      <c r="CJ493" s="238"/>
      <c r="CK493" s="238"/>
      <c r="CL493" s="238"/>
      <c r="CM493" s="238"/>
      <c r="CN493" s="238"/>
      <c r="CO493" s="238"/>
      <c r="CP493" s="238"/>
      <c r="CQ493" s="238"/>
      <c r="CR493" s="238"/>
      <c r="CS493" s="238"/>
      <c r="CT493" s="238"/>
      <c r="CU493" s="238"/>
      <c r="CV493" s="238"/>
      <c r="CW493" s="238"/>
      <c r="CX493" s="238"/>
      <c r="CY493" s="238"/>
      <c r="CZ493" s="238"/>
      <c r="DA493" s="238"/>
    </row>
    <row r="494" spans="2:105">
      <c r="B494" s="226"/>
      <c r="BP494" s="82"/>
      <c r="BQ494" s="238"/>
      <c r="BR494" s="238"/>
      <c r="BS494" s="238"/>
      <c r="BT494" s="238"/>
      <c r="BU494" s="238"/>
      <c r="BV494" s="238"/>
      <c r="BW494" s="238"/>
      <c r="BX494" s="238"/>
      <c r="BY494" s="238"/>
      <c r="BZ494" s="238"/>
      <c r="CA494" s="238"/>
      <c r="CB494" s="238"/>
      <c r="CC494" s="238"/>
      <c r="CD494" s="238"/>
      <c r="CE494" s="238"/>
      <c r="CF494" s="238"/>
      <c r="CG494" s="238"/>
      <c r="CH494" s="238"/>
      <c r="CI494" s="238"/>
      <c r="CJ494" s="238"/>
      <c r="CK494" s="238"/>
      <c r="CL494" s="238"/>
      <c r="CM494" s="238"/>
      <c r="CN494" s="238"/>
      <c r="CO494" s="238"/>
      <c r="CP494" s="238"/>
      <c r="CQ494" s="238"/>
      <c r="CR494" s="238"/>
      <c r="CS494" s="238"/>
      <c r="CT494" s="238"/>
      <c r="CU494" s="238"/>
      <c r="CV494" s="238"/>
      <c r="CW494" s="238"/>
      <c r="CX494" s="238"/>
      <c r="CY494" s="238"/>
      <c r="CZ494" s="238"/>
      <c r="DA494" s="238"/>
    </row>
    <row r="495" spans="2:105">
      <c r="B495" s="226"/>
      <c r="BP495" s="82"/>
      <c r="BQ495" s="238"/>
      <c r="BR495" s="238"/>
      <c r="BS495" s="238"/>
      <c r="BT495" s="238"/>
      <c r="BU495" s="238"/>
      <c r="BV495" s="238"/>
      <c r="BW495" s="238"/>
      <c r="BX495" s="238"/>
      <c r="BY495" s="238"/>
      <c r="BZ495" s="238"/>
      <c r="CA495" s="238"/>
      <c r="CB495" s="238"/>
      <c r="CC495" s="238"/>
      <c r="CD495" s="238"/>
      <c r="CE495" s="238"/>
      <c r="CF495" s="238"/>
      <c r="CG495" s="238"/>
      <c r="CH495" s="238"/>
      <c r="CI495" s="238"/>
      <c r="CJ495" s="238"/>
      <c r="CK495" s="238"/>
      <c r="CL495" s="238"/>
      <c r="CM495" s="238"/>
      <c r="CN495" s="238"/>
      <c r="CO495" s="238"/>
      <c r="CP495" s="238"/>
      <c r="CQ495" s="238"/>
      <c r="CR495" s="238"/>
      <c r="CS495" s="238"/>
      <c r="CT495" s="238"/>
      <c r="CU495" s="238"/>
      <c r="CV495" s="238"/>
      <c r="CW495" s="238"/>
      <c r="CX495" s="238"/>
      <c r="CY495" s="238"/>
      <c r="CZ495" s="238"/>
      <c r="DA495" s="238"/>
    </row>
    <row r="496" spans="2:105">
      <c r="B496" s="226"/>
      <c r="BP496" s="82"/>
      <c r="BQ496" s="238"/>
      <c r="BR496" s="238"/>
      <c r="BS496" s="238"/>
      <c r="BT496" s="238"/>
      <c r="BU496" s="238"/>
      <c r="BV496" s="238"/>
      <c r="BW496" s="238"/>
      <c r="BX496" s="238"/>
      <c r="BY496" s="238"/>
      <c r="BZ496" s="238"/>
      <c r="CA496" s="238"/>
      <c r="CB496" s="238"/>
      <c r="CC496" s="238"/>
      <c r="CD496" s="238"/>
      <c r="CE496" s="238"/>
      <c r="CF496" s="238"/>
      <c r="CG496" s="238"/>
      <c r="CH496" s="238"/>
      <c r="CI496" s="238"/>
      <c r="CJ496" s="238"/>
      <c r="CK496" s="238"/>
      <c r="CL496" s="238"/>
      <c r="CM496" s="238"/>
      <c r="CN496" s="238"/>
      <c r="CO496" s="238"/>
      <c r="CP496" s="238"/>
      <c r="CQ496" s="238"/>
      <c r="CR496" s="238"/>
      <c r="CS496" s="238"/>
      <c r="CT496" s="238"/>
      <c r="CU496" s="238"/>
      <c r="CV496" s="238"/>
      <c r="CW496" s="238"/>
      <c r="CX496" s="238"/>
      <c r="CY496" s="238"/>
      <c r="CZ496" s="238"/>
      <c r="DA496" s="238"/>
    </row>
    <row r="497" spans="2:105">
      <c r="B497" s="226"/>
      <c r="BP497" s="82"/>
      <c r="BQ497" s="238"/>
      <c r="BR497" s="238"/>
      <c r="BS497" s="238"/>
      <c r="BT497" s="238"/>
      <c r="BU497" s="238"/>
      <c r="BV497" s="238"/>
      <c r="BW497" s="238"/>
      <c r="BX497" s="238"/>
      <c r="BY497" s="238"/>
      <c r="BZ497" s="238"/>
      <c r="CA497" s="238"/>
      <c r="CB497" s="238"/>
      <c r="CC497" s="238"/>
      <c r="CD497" s="238"/>
      <c r="CE497" s="238"/>
      <c r="CF497" s="238"/>
      <c r="CG497" s="238"/>
      <c r="CH497" s="238"/>
      <c r="CI497" s="238"/>
      <c r="CJ497" s="238"/>
      <c r="CK497" s="238"/>
      <c r="CL497" s="238"/>
      <c r="CM497" s="238"/>
      <c r="CN497" s="238"/>
      <c r="CO497" s="238"/>
      <c r="CP497" s="238"/>
      <c r="CQ497" s="238"/>
      <c r="CR497" s="238"/>
      <c r="CS497" s="238"/>
      <c r="CT497" s="238"/>
      <c r="CU497" s="238"/>
      <c r="CV497" s="238"/>
      <c r="CW497" s="238"/>
      <c r="CX497" s="238"/>
      <c r="CY497" s="238"/>
      <c r="CZ497" s="238"/>
      <c r="DA497" s="238"/>
    </row>
    <row r="498" spans="2:105">
      <c r="B498" s="226"/>
      <c r="BP498" s="82"/>
      <c r="BQ498" s="238"/>
      <c r="BR498" s="238"/>
      <c r="BS498" s="238"/>
      <c r="BT498" s="238"/>
      <c r="BU498" s="238"/>
      <c r="BV498" s="238"/>
      <c r="BW498" s="238"/>
      <c r="BX498" s="238"/>
      <c r="BY498" s="238"/>
      <c r="BZ498" s="238"/>
      <c r="CA498" s="238"/>
      <c r="CB498" s="238"/>
      <c r="CC498" s="238"/>
      <c r="CD498" s="238"/>
      <c r="CE498" s="238"/>
      <c r="CF498" s="238"/>
      <c r="CG498" s="238"/>
      <c r="CH498" s="238"/>
      <c r="CI498" s="238"/>
      <c r="CJ498" s="238"/>
      <c r="CK498" s="238"/>
      <c r="CL498" s="238"/>
      <c r="CM498" s="238"/>
      <c r="CN498" s="238"/>
      <c r="CO498" s="238"/>
      <c r="CP498" s="238"/>
      <c r="CQ498" s="238"/>
      <c r="CR498" s="238"/>
      <c r="CS498" s="238"/>
      <c r="CT498" s="238"/>
      <c r="CU498" s="238"/>
      <c r="CV498" s="238"/>
      <c r="CW498" s="238"/>
      <c r="CX498" s="238"/>
      <c r="CY498" s="238"/>
      <c r="CZ498" s="238"/>
      <c r="DA498" s="238"/>
    </row>
    <row r="499" spans="2:105">
      <c r="B499" s="226"/>
      <c r="BP499" s="82"/>
      <c r="BQ499" s="238"/>
      <c r="BR499" s="238"/>
      <c r="BS499" s="238"/>
      <c r="BT499" s="238"/>
      <c r="BU499" s="238"/>
      <c r="BV499" s="238"/>
      <c r="BW499" s="238"/>
      <c r="BX499" s="238"/>
      <c r="BY499" s="238"/>
      <c r="BZ499" s="238"/>
      <c r="CA499" s="238"/>
      <c r="CB499" s="238"/>
      <c r="CC499" s="238"/>
      <c r="CD499" s="238"/>
      <c r="CE499" s="238"/>
      <c r="CF499" s="238"/>
      <c r="CG499" s="238"/>
      <c r="CH499" s="238"/>
      <c r="CI499" s="238"/>
      <c r="CJ499" s="238"/>
      <c r="CK499" s="238"/>
      <c r="CL499" s="238"/>
      <c r="CM499" s="238"/>
      <c r="CN499" s="238"/>
      <c r="CO499" s="238"/>
      <c r="CP499" s="238"/>
      <c r="CQ499" s="238"/>
      <c r="CR499" s="238"/>
      <c r="CS499" s="238"/>
      <c r="CT499" s="238"/>
      <c r="CU499" s="238"/>
      <c r="CV499" s="238"/>
      <c r="CW499" s="238"/>
      <c r="CX499" s="238"/>
      <c r="CY499" s="238"/>
      <c r="CZ499" s="238"/>
      <c r="DA499" s="238"/>
    </row>
    <row r="500" spans="2:105">
      <c r="B500" s="226"/>
      <c r="BP500" s="82"/>
      <c r="BQ500" s="238"/>
      <c r="BR500" s="238"/>
      <c r="BS500" s="238"/>
      <c r="BT500" s="238"/>
      <c r="BU500" s="238"/>
      <c r="BV500" s="238"/>
      <c r="BW500" s="238"/>
      <c r="BX500" s="238"/>
      <c r="BY500" s="238"/>
      <c r="BZ500" s="238"/>
      <c r="CA500" s="238"/>
      <c r="CB500" s="238"/>
      <c r="CC500" s="238"/>
      <c r="CD500" s="238"/>
      <c r="CE500" s="238"/>
      <c r="CF500" s="238"/>
      <c r="CG500" s="238"/>
      <c r="CH500" s="238"/>
      <c r="CI500" s="238"/>
      <c r="CJ500" s="238"/>
      <c r="CK500" s="238"/>
      <c r="CL500" s="238"/>
      <c r="CM500" s="238"/>
      <c r="CN500" s="238"/>
      <c r="CO500" s="238"/>
      <c r="CP500" s="238"/>
      <c r="CQ500" s="238"/>
      <c r="CR500" s="238"/>
      <c r="CS500" s="238"/>
      <c r="CT500" s="238"/>
      <c r="CU500" s="238"/>
      <c r="CV500" s="238"/>
      <c r="CW500" s="238"/>
      <c r="CX500" s="238"/>
      <c r="CY500" s="238"/>
      <c r="CZ500" s="238"/>
      <c r="DA500" s="238"/>
    </row>
    <row r="501" spans="2:105">
      <c r="B501" s="226"/>
      <c r="BP501" s="82"/>
      <c r="BQ501" s="238"/>
      <c r="BR501" s="238"/>
      <c r="BS501" s="238"/>
      <c r="BT501" s="238"/>
      <c r="BU501" s="238"/>
      <c r="BV501" s="238"/>
      <c r="BW501" s="238"/>
      <c r="BX501" s="238"/>
      <c r="BY501" s="238"/>
      <c r="BZ501" s="238"/>
      <c r="CA501" s="238"/>
      <c r="CB501" s="238"/>
      <c r="CC501" s="238"/>
      <c r="CD501" s="238"/>
      <c r="CE501" s="238"/>
      <c r="CF501" s="238"/>
      <c r="CG501" s="238"/>
      <c r="CH501" s="238"/>
      <c r="CI501" s="238"/>
      <c r="CJ501" s="238"/>
      <c r="CK501" s="238"/>
      <c r="CL501" s="238"/>
      <c r="CM501" s="238"/>
      <c r="CN501" s="238"/>
      <c r="CO501" s="238"/>
      <c r="CP501" s="238"/>
      <c r="CQ501" s="238"/>
      <c r="CR501" s="238"/>
      <c r="CS501" s="238"/>
      <c r="CT501" s="238"/>
      <c r="CU501" s="238"/>
      <c r="CV501" s="238"/>
      <c r="CW501" s="238"/>
      <c r="CX501" s="238"/>
      <c r="CY501" s="238"/>
      <c r="CZ501" s="238"/>
      <c r="DA501" s="238"/>
    </row>
    <row r="502" spans="2:105">
      <c r="B502" s="226"/>
      <c r="BP502" s="82"/>
      <c r="BQ502" s="238"/>
      <c r="BR502" s="238"/>
      <c r="BS502" s="238"/>
      <c r="BT502" s="238"/>
      <c r="BU502" s="238"/>
      <c r="BV502" s="238"/>
      <c r="BW502" s="238"/>
      <c r="BX502" s="238"/>
      <c r="BY502" s="238"/>
      <c r="BZ502" s="238"/>
      <c r="CA502" s="238"/>
      <c r="CB502" s="238"/>
      <c r="CC502" s="238"/>
      <c r="CD502" s="238"/>
      <c r="CE502" s="238"/>
      <c r="CF502" s="238"/>
      <c r="CG502" s="238"/>
      <c r="CH502" s="238"/>
      <c r="CI502" s="238"/>
      <c r="CJ502" s="238"/>
      <c r="CK502" s="238"/>
      <c r="CL502" s="238"/>
      <c r="CM502" s="238"/>
      <c r="CN502" s="238"/>
      <c r="CO502" s="238"/>
      <c r="CP502" s="238"/>
      <c r="CQ502" s="238"/>
      <c r="CR502" s="238"/>
      <c r="CS502" s="238"/>
      <c r="CT502" s="238"/>
      <c r="CU502" s="238"/>
      <c r="CV502" s="238"/>
      <c r="CW502" s="238"/>
      <c r="CX502" s="238"/>
      <c r="CY502" s="238"/>
      <c r="CZ502" s="238"/>
      <c r="DA502" s="238"/>
    </row>
    <row r="503" spans="2:105">
      <c r="B503" s="226"/>
      <c r="BP503" s="82"/>
      <c r="BQ503" s="238"/>
      <c r="BR503" s="238"/>
      <c r="BS503" s="238"/>
      <c r="BT503" s="238"/>
      <c r="BU503" s="238"/>
      <c r="BV503" s="238"/>
      <c r="BW503" s="238"/>
      <c r="BX503" s="238"/>
      <c r="BY503" s="238"/>
      <c r="BZ503" s="238"/>
      <c r="CA503" s="238"/>
      <c r="CB503" s="238"/>
      <c r="CC503" s="238"/>
      <c r="CD503" s="238"/>
      <c r="CE503" s="238"/>
      <c r="CF503" s="238"/>
      <c r="CG503" s="238"/>
      <c r="CH503" s="238"/>
      <c r="CI503" s="238"/>
      <c r="CJ503" s="238"/>
      <c r="CK503" s="238"/>
      <c r="CL503" s="238"/>
      <c r="CM503" s="238"/>
      <c r="CN503" s="238"/>
      <c r="CO503" s="238"/>
      <c r="CP503" s="238"/>
      <c r="CQ503" s="238"/>
      <c r="CR503" s="238"/>
      <c r="CS503" s="238"/>
      <c r="CT503" s="238"/>
      <c r="CU503" s="238"/>
      <c r="CV503" s="238"/>
      <c r="CW503" s="238"/>
      <c r="CX503" s="238"/>
      <c r="CY503" s="238"/>
      <c r="CZ503" s="238"/>
      <c r="DA503" s="238"/>
    </row>
    <row r="504" spans="2:105">
      <c r="B504" s="226"/>
      <c r="BP504" s="82"/>
      <c r="BQ504" s="238"/>
      <c r="BR504" s="238"/>
      <c r="BS504" s="238"/>
      <c r="BT504" s="238"/>
      <c r="BU504" s="238"/>
      <c r="BV504" s="238"/>
      <c r="BW504" s="238"/>
      <c r="BX504" s="238"/>
      <c r="BY504" s="238"/>
      <c r="BZ504" s="238"/>
      <c r="CA504" s="238"/>
      <c r="CB504" s="238"/>
      <c r="CC504" s="238"/>
      <c r="CD504" s="238"/>
      <c r="CE504" s="238"/>
      <c r="CF504" s="238"/>
      <c r="CG504" s="238"/>
      <c r="CH504" s="238"/>
      <c r="CI504" s="238"/>
      <c r="CJ504" s="238"/>
      <c r="CK504" s="238"/>
      <c r="CL504" s="238"/>
      <c r="CM504" s="238"/>
      <c r="CN504" s="238"/>
      <c r="CO504" s="238"/>
      <c r="CP504" s="238"/>
      <c r="CQ504" s="238"/>
      <c r="CR504" s="238"/>
      <c r="CS504" s="238"/>
      <c r="CT504" s="238"/>
      <c r="CU504" s="238"/>
      <c r="CV504" s="238"/>
      <c r="CW504" s="238"/>
      <c r="CX504" s="238"/>
      <c r="CY504" s="238"/>
      <c r="CZ504" s="238"/>
      <c r="DA504" s="238"/>
    </row>
    <row r="505" spans="2:105">
      <c r="B505" s="226"/>
      <c r="BP505" s="82"/>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38"/>
      <c r="CN505" s="238"/>
      <c r="CO505" s="238"/>
      <c r="CP505" s="238"/>
      <c r="CQ505" s="238"/>
      <c r="CR505" s="238"/>
      <c r="CS505" s="238"/>
      <c r="CT505" s="238"/>
      <c r="CU505" s="238"/>
      <c r="CV505" s="238"/>
      <c r="CW505" s="238"/>
      <c r="CX505" s="238"/>
      <c r="CY505" s="238"/>
      <c r="CZ505" s="238"/>
      <c r="DA505" s="238"/>
    </row>
    <row r="506" spans="2:105">
      <c r="B506" s="226"/>
      <c r="BP506" s="82"/>
      <c r="BQ506" s="238"/>
      <c r="BR506" s="238"/>
      <c r="BS506" s="238"/>
      <c r="BT506" s="238"/>
      <c r="BU506" s="238"/>
      <c r="BV506" s="238"/>
      <c r="BW506" s="238"/>
      <c r="BX506" s="238"/>
      <c r="BY506" s="238"/>
      <c r="BZ506" s="238"/>
      <c r="CA506" s="238"/>
      <c r="CB506" s="238"/>
      <c r="CC506" s="238"/>
      <c r="CD506" s="238"/>
      <c r="CE506" s="238"/>
      <c r="CF506" s="238"/>
      <c r="CG506" s="238"/>
      <c r="CH506" s="238"/>
      <c r="CI506" s="238"/>
      <c r="CJ506" s="238"/>
      <c r="CK506" s="238"/>
      <c r="CL506" s="238"/>
      <c r="CM506" s="238"/>
      <c r="CN506" s="238"/>
      <c r="CO506" s="238"/>
      <c r="CP506" s="238"/>
      <c r="CQ506" s="238"/>
      <c r="CR506" s="238"/>
      <c r="CS506" s="238"/>
      <c r="CT506" s="238"/>
      <c r="CU506" s="238"/>
      <c r="CV506" s="238"/>
      <c r="CW506" s="238"/>
      <c r="CX506" s="238"/>
      <c r="CY506" s="238"/>
      <c r="CZ506" s="238"/>
      <c r="DA506" s="238"/>
    </row>
    <row r="507" spans="2:105">
      <c r="B507" s="226"/>
      <c r="BP507" s="82"/>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row>
    <row r="508" spans="2:105">
      <c r="B508" s="226"/>
      <c r="BP508" s="82"/>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row>
    <row r="509" spans="2:105">
      <c r="B509" s="226"/>
      <c r="BP509" s="82"/>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38"/>
      <c r="CN509" s="238"/>
      <c r="CO509" s="238"/>
      <c r="CP509" s="238"/>
      <c r="CQ509" s="238"/>
      <c r="CR509" s="238"/>
      <c r="CS509" s="238"/>
      <c r="CT509" s="238"/>
      <c r="CU509" s="238"/>
      <c r="CV509" s="238"/>
      <c r="CW509" s="238"/>
      <c r="CX509" s="238"/>
      <c r="CY509" s="238"/>
      <c r="CZ509" s="238"/>
      <c r="DA509" s="238"/>
    </row>
    <row r="510" spans="2:105">
      <c r="B510" s="226"/>
      <c r="BP510" s="82"/>
      <c r="BQ510" s="238"/>
      <c r="BR510" s="238"/>
      <c r="BS510" s="238"/>
      <c r="BT510" s="238"/>
      <c r="BU510" s="238"/>
      <c r="BV510" s="238"/>
      <c r="BW510" s="238"/>
      <c r="BX510" s="238"/>
      <c r="BY510" s="238"/>
      <c r="BZ510" s="238"/>
      <c r="CA510" s="238"/>
      <c r="CB510" s="238"/>
      <c r="CC510" s="238"/>
      <c r="CD510" s="238"/>
      <c r="CE510" s="238"/>
      <c r="CF510" s="238"/>
      <c r="CG510" s="238"/>
      <c r="CH510" s="238"/>
      <c r="CI510" s="238"/>
      <c r="CJ510" s="238"/>
      <c r="CK510" s="238"/>
      <c r="CL510" s="238"/>
      <c r="CM510" s="238"/>
      <c r="CN510" s="238"/>
      <c r="CO510" s="238"/>
      <c r="CP510" s="238"/>
      <c r="CQ510" s="238"/>
      <c r="CR510" s="238"/>
      <c r="CS510" s="238"/>
      <c r="CT510" s="238"/>
      <c r="CU510" s="238"/>
      <c r="CV510" s="238"/>
      <c r="CW510" s="238"/>
      <c r="CX510" s="238"/>
      <c r="CY510" s="238"/>
      <c r="CZ510" s="238"/>
      <c r="DA510" s="238"/>
    </row>
    <row r="511" spans="2:105">
      <c r="B511" s="226"/>
      <c r="BP511" s="82"/>
      <c r="BQ511" s="238"/>
      <c r="BR511" s="238"/>
      <c r="BS511" s="238"/>
      <c r="BT511" s="238"/>
      <c r="BU511" s="238"/>
      <c r="BV511" s="238"/>
      <c r="BW511" s="238"/>
      <c r="BX511" s="238"/>
      <c r="BY511" s="238"/>
      <c r="BZ511" s="238"/>
      <c r="CA511" s="238"/>
      <c r="CB511" s="238"/>
      <c r="CC511" s="238"/>
      <c r="CD511" s="238"/>
      <c r="CE511" s="238"/>
      <c r="CF511" s="238"/>
      <c r="CG511" s="238"/>
      <c r="CH511" s="238"/>
      <c r="CI511" s="238"/>
      <c r="CJ511" s="238"/>
      <c r="CK511" s="238"/>
      <c r="CL511" s="238"/>
      <c r="CM511" s="238"/>
      <c r="CN511" s="238"/>
      <c r="CO511" s="238"/>
      <c r="CP511" s="238"/>
      <c r="CQ511" s="238"/>
      <c r="CR511" s="238"/>
      <c r="CS511" s="238"/>
      <c r="CT511" s="238"/>
      <c r="CU511" s="238"/>
      <c r="CV511" s="238"/>
      <c r="CW511" s="238"/>
      <c r="CX511" s="238"/>
      <c r="CY511" s="238"/>
      <c r="CZ511" s="238"/>
      <c r="DA511" s="238"/>
    </row>
    <row r="512" spans="2:105">
      <c r="B512" s="226"/>
      <c r="BP512" s="82"/>
      <c r="BQ512" s="238"/>
      <c r="BR512" s="238"/>
      <c r="BS512" s="238"/>
      <c r="BT512" s="238"/>
      <c r="BU512" s="238"/>
      <c r="BV512" s="238"/>
      <c r="BW512" s="238"/>
      <c r="BX512" s="238"/>
      <c r="BY512" s="238"/>
      <c r="BZ512" s="238"/>
      <c r="CA512" s="238"/>
      <c r="CB512" s="238"/>
      <c r="CC512" s="238"/>
      <c r="CD512" s="238"/>
      <c r="CE512" s="238"/>
      <c r="CF512" s="238"/>
      <c r="CG512" s="238"/>
      <c r="CH512" s="238"/>
      <c r="CI512" s="238"/>
      <c r="CJ512" s="238"/>
      <c r="CK512" s="238"/>
      <c r="CL512" s="238"/>
      <c r="CM512" s="238"/>
      <c r="CN512" s="238"/>
      <c r="CO512" s="238"/>
      <c r="CP512" s="238"/>
      <c r="CQ512" s="238"/>
      <c r="CR512" s="238"/>
      <c r="CS512" s="238"/>
      <c r="CT512" s="238"/>
      <c r="CU512" s="238"/>
      <c r="CV512" s="238"/>
      <c r="CW512" s="238"/>
      <c r="CX512" s="238"/>
      <c r="CY512" s="238"/>
      <c r="CZ512" s="238"/>
      <c r="DA512" s="238"/>
    </row>
    <row r="513" spans="2:105">
      <c r="B513" s="226"/>
      <c r="BP513" s="82"/>
      <c r="BQ513" s="238"/>
      <c r="BR513" s="238"/>
      <c r="BS513" s="238"/>
      <c r="BT513" s="238"/>
      <c r="BU513" s="238"/>
      <c r="BV513" s="238"/>
      <c r="BW513" s="238"/>
      <c r="BX513" s="238"/>
      <c r="BY513" s="238"/>
      <c r="BZ513" s="238"/>
      <c r="CA513" s="238"/>
      <c r="CB513" s="238"/>
      <c r="CC513" s="238"/>
      <c r="CD513" s="238"/>
      <c r="CE513" s="238"/>
      <c r="CF513" s="238"/>
      <c r="CG513" s="238"/>
      <c r="CH513" s="238"/>
      <c r="CI513" s="238"/>
      <c r="CJ513" s="238"/>
      <c r="CK513" s="238"/>
      <c r="CL513" s="238"/>
      <c r="CM513" s="238"/>
      <c r="CN513" s="238"/>
      <c r="CO513" s="238"/>
      <c r="CP513" s="238"/>
      <c r="CQ513" s="238"/>
      <c r="CR513" s="238"/>
      <c r="CS513" s="238"/>
      <c r="CT513" s="238"/>
      <c r="CU513" s="238"/>
      <c r="CV513" s="238"/>
      <c r="CW513" s="238"/>
      <c r="CX513" s="238"/>
      <c r="CY513" s="238"/>
      <c r="CZ513" s="238"/>
      <c r="DA513" s="238"/>
    </row>
    <row r="514" spans="2:105">
      <c r="B514" s="226"/>
      <c r="BP514" s="82"/>
      <c r="BQ514" s="238"/>
      <c r="BR514" s="238"/>
      <c r="BS514" s="238"/>
      <c r="BT514" s="238"/>
      <c r="BU514" s="238"/>
      <c r="BV514" s="238"/>
      <c r="BW514" s="238"/>
      <c r="BX514" s="238"/>
      <c r="BY514" s="238"/>
      <c r="BZ514" s="238"/>
      <c r="CA514" s="238"/>
      <c r="CB514" s="238"/>
      <c r="CC514" s="238"/>
      <c r="CD514" s="238"/>
      <c r="CE514" s="238"/>
      <c r="CF514" s="238"/>
      <c r="CG514" s="238"/>
      <c r="CH514" s="238"/>
      <c r="CI514" s="238"/>
      <c r="CJ514" s="238"/>
      <c r="CK514" s="238"/>
      <c r="CL514" s="238"/>
      <c r="CM514" s="238"/>
      <c r="CN514" s="238"/>
      <c r="CO514" s="238"/>
      <c r="CP514" s="238"/>
      <c r="CQ514" s="238"/>
      <c r="CR514" s="238"/>
      <c r="CS514" s="238"/>
      <c r="CT514" s="238"/>
      <c r="CU514" s="238"/>
      <c r="CV514" s="238"/>
      <c r="CW514" s="238"/>
      <c r="CX514" s="238"/>
      <c r="CY514" s="238"/>
      <c r="CZ514" s="238"/>
      <c r="DA514" s="238"/>
    </row>
    <row r="515" spans="2:105">
      <c r="B515" s="226"/>
      <c r="BP515" s="82"/>
      <c r="BQ515" s="238"/>
      <c r="BR515" s="238"/>
      <c r="BS515" s="238"/>
      <c r="BT515" s="238"/>
      <c r="BU515" s="238"/>
      <c r="BV515" s="238"/>
      <c r="BW515" s="238"/>
      <c r="BX515" s="238"/>
      <c r="BY515" s="238"/>
      <c r="BZ515" s="238"/>
      <c r="CA515" s="238"/>
      <c r="CB515" s="238"/>
      <c r="CC515" s="238"/>
      <c r="CD515" s="238"/>
      <c r="CE515" s="238"/>
      <c r="CF515" s="238"/>
      <c r="CG515" s="238"/>
      <c r="CH515" s="238"/>
      <c r="CI515" s="238"/>
      <c r="CJ515" s="238"/>
      <c r="CK515" s="238"/>
      <c r="CL515" s="238"/>
      <c r="CM515" s="238"/>
      <c r="CN515" s="238"/>
      <c r="CO515" s="238"/>
      <c r="CP515" s="238"/>
      <c r="CQ515" s="238"/>
      <c r="CR515" s="238"/>
      <c r="CS515" s="238"/>
      <c r="CT515" s="238"/>
      <c r="CU515" s="238"/>
      <c r="CV515" s="238"/>
      <c r="CW515" s="238"/>
      <c r="CX515" s="238"/>
      <c r="CY515" s="238"/>
      <c r="CZ515" s="238"/>
      <c r="DA515" s="238"/>
    </row>
    <row r="516" spans="2:105">
      <c r="B516" s="226"/>
      <c r="BP516" s="82"/>
      <c r="BQ516" s="238"/>
      <c r="BR516" s="238"/>
      <c r="BS516" s="238"/>
      <c r="BT516" s="238"/>
      <c r="BU516" s="238"/>
      <c r="BV516" s="238"/>
      <c r="BW516" s="238"/>
      <c r="BX516" s="238"/>
      <c r="BY516" s="238"/>
      <c r="BZ516" s="238"/>
      <c r="CA516" s="238"/>
      <c r="CB516" s="238"/>
      <c r="CC516" s="238"/>
      <c r="CD516" s="238"/>
      <c r="CE516" s="238"/>
      <c r="CF516" s="238"/>
      <c r="CG516" s="238"/>
      <c r="CH516" s="238"/>
      <c r="CI516" s="238"/>
      <c r="CJ516" s="238"/>
      <c r="CK516" s="238"/>
      <c r="CL516" s="238"/>
      <c r="CM516" s="238"/>
      <c r="CN516" s="238"/>
      <c r="CO516" s="238"/>
      <c r="CP516" s="238"/>
      <c r="CQ516" s="238"/>
      <c r="CR516" s="238"/>
      <c r="CS516" s="238"/>
      <c r="CT516" s="238"/>
      <c r="CU516" s="238"/>
      <c r="CV516" s="238"/>
      <c r="CW516" s="238"/>
      <c r="CX516" s="238"/>
      <c r="CY516" s="238"/>
      <c r="CZ516" s="238"/>
      <c r="DA516" s="238"/>
    </row>
    <row r="517" spans="2:105">
      <c r="B517" s="226"/>
      <c r="BP517" s="82"/>
      <c r="BQ517" s="238"/>
      <c r="BR517" s="238"/>
      <c r="BS517" s="238"/>
      <c r="BT517" s="238"/>
      <c r="BU517" s="238"/>
      <c r="BV517" s="238"/>
      <c r="BW517" s="238"/>
      <c r="BX517" s="238"/>
      <c r="BY517" s="238"/>
      <c r="BZ517" s="238"/>
      <c r="CA517" s="238"/>
      <c r="CB517" s="238"/>
      <c r="CC517" s="238"/>
      <c r="CD517" s="238"/>
      <c r="CE517" s="238"/>
      <c r="CF517" s="238"/>
      <c r="CG517" s="238"/>
      <c r="CH517" s="238"/>
      <c r="CI517" s="238"/>
      <c r="CJ517" s="238"/>
      <c r="CK517" s="238"/>
      <c r="CL517" s="238"/>
      <c r="CM517" s="238"/>
      <c r="CN517" s="238"/>
      <c r="CO517" s="238"/>
      <c r="CP517" s="238"/>
      <c r="CQ517" s="238"/>
      <c r="CR517" s="238"/>
      <c r="CS517" s="238"/>
      <c r="CT517" s="238"/>
      <c r="CU517" s="238"/>
      <c r="CV517" s="238"/>
      <c r="CW517" s="238"/>
      <c r="CX517" s="238"/>
      <c r="CY517" s="238"/>
      <c r="CZ517" s="238"/>
      <c r="DA517" s="238"/>
    </row>
    <row r="518" spans="2:105">
      <c r="B518" s="226"/>
      <c r="BP518" s="82"/>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row>
    <row r="519" spans="2:105">
      <c r="B519" s="226"/>
      <c r="BP519" s="82"/>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row>
    <row r="520" spans="2:105">
      <c r="B520" s="226"/>
      <c r="BP520" s="82"/>
      <c r="BQ520" s="238"/>
      <c r="BR520" s="238"/>
      <c r="BS520" s="238"/>
      <c r="BT520" s="238"/>
      <c r="BU520" s="238"/>
      <c r="BV520" s="238"/>
      <c r="BW520" s="238"/>
      <c r="BX520" s="238"/>
      <c r="BY520" s="238"/>
      <c r="BZ520" s="238"/>
      <c r="CA520" s="238"/>
      <c r="CB520" s="238"/>
      <c r="CC520" s="238"/>
      <c r="CD520" s="238"/>
      <c r="CE520" s="238"/>
      <c r="CF520" s="238"/>
      <c r="CG520" s="238"/>
      <c r="CH520" s="238"/>
      <c r="CI520" s="238"/>
      <c r="CJ520" s="238"/>
      <c r="CK520" s="238"/>
      <c r="CL520" s="238"/>
      <c r="CM520" s="238"/>
      <c r="CN520" s="238"/>
      <c r="CO520" s="238"/>
      <c r="CP520" s="238"/>
      <c r="CQ520" s="238"/>
      <c r="CR520" s="238"/>
      <c r="CS520" s="238"/>
      <c r="CT520" s="238"/>
      <c r="CU520" s="238"/>
      <c r="CV520" s="238"/>
      <c r="CW520" s="238"/>
      <c r="CX520" s="238"/>
      <c r="CY520" s="238"/>
      <c r="CZ520" s="238"/>
      <c r="DA520" s="238"/>
    </row>
    <row r="521" spans="2:105">
      <c r="B521" s="226"/>
      <c r="BP521" s="82"/>
      <c r="BQ521" s="238"/>
      <c r="BR521" s="238"/>
      <c r="BS521" s="238"/>
      <c r="BT521" s="238"/>
      <c r="BU521" s="238"/>
      <c r="BV521" s="238"/>
      <c r="BW521" s="238"/>
      <c r="BX521" s="238"/>
      <c r="BY521" s="238"/>
      <c r="BZ521" s="238"/>
      <c r="CA521" s="238"/>
      <c r="CB521" s="238"/>
      <c r="CC521" s="238"/>
      <c r="CD521" s="238"/>
      <c r="CE521" s="238"/>
      <c r="CF521" s="238"/>
      <c r="CG521" s="238"/>
      <c r="CH521" s="238"/>
      <c r="CI521" s="238"/>
      <c r="CJ521" s="238"/>
      <c r="CK521" s="238"/>
      <c r="CL521" s="238"/>
      <c r="CM521" s="238"/>
      <c r="CN521" s="238"/>
      <c r="CO521" s="238"/>
      <c r="CP521" s="238"/>
      <c r="CQ521" s="238"/>
      <c r="CR521" s="238"/>
      <c r="CS521" s="238"/>
      <c r="CT521" s="238"/>
      <c r="CU521" s="238"/>
      <c r="CV521" s="238"/>
      <c r="CW521" s="238"/>
      <c r="CX521" s="238"/>
      <c r="CY521" s="238"/>
      <c r="CZ521" s="238"/>
      <c r="DA521" s="238"/>
    </row>
    <row r="522" spans="2:105">
      <c r="B522" s="226"/>
      <c r="BP522" s="82"/>
      <c r="BQ522" s="238"/>
      <c r="BR522" s="238"/>
      <c r="BS522" s="238"/>
      <c r="BT522" s="238"/>
      <c r="BU522" s="238"/>
      <c r="BV522" s="238"/>
      <c r="BW522" s="238"/>
      <c r="BX522" s="238"/>
      <c r="BY522" s="238"/>
      <c r="BZ522" s="238"/>
      <c r="CA522" s="238"/>
      <c r="CB522" s="238"/>
      <c r="CC522" s="238"/>
      <c r="CD522" s="238"/>
      <c r="CE522" s="238"/>
      <c r="CF522" s="238"/>
      <c r="CG522" s="238"/>
      <c r="CH522" s="238"/>
      <c r="CI522" s="238"/>
      <c r="CJ522" s="238"/>
      <c r="CK522" s="238"/>
      <c r="CL522" s="238"/>
      <c r="CM522" s="238"/>
      <c r="CN522" s="238"/>
      <c r="CO522" s="238"/>
      <c r="CP522" s="238"/>
      <c r="CQ522" s="238"/>
      <c r="CR522" s="238"/>
      <c r="CS522" s="238"/>
      <c r="CT522" s="238"/>
      <c r="CU522" s="238"/>
      <c r="CV522" s="238"/>
      <c r="CW522" s="238"/>
      <c r="CX522" s="238"/>
      <c r="CY522" s="238"/>
      <c r="CZ522" s="238"/>
      <c r="DA522" s="238"/>
    </row>
    <row r="523" spans="2:105">
      <c r="B523" s="226"/>
      <c r="BP523" s="82"/>
      <c r="BQ523" s="238"/>
      <c r="BR523" s="238"/>
      <c r="BS523" s="238"/>
      <c r="BT523" s="238"/>
      <c r="BU523" s="238"/>
      <c r="BV523" s="238"/>
      <c r="BW523" s="238"/>
      <c r="BX523" s="238"/>
      <c r="BY523" s="238"/>
      <c r="BZ523" s="238"/>
      <c r="CA523" s="238"/>
      <c r="CB523" s="238"/>
      <c r="CC523" s="238"/>
      <c r="CD523" s="238"/>
      <c r="CE523" s="238"/>
      <c r="CF523" s="238"/>
      <c r="CG523" s="238"/>
      <c r="CH523" s="238"/>
      <c r="CI523" s="238"/>
      <c r="CJ523" s="238"/>
      <c r="CK523" s="238"/>
      <c r="CL523" s="238"/>
      <c r="CM523" s="238"/>
      <c r="CN523" s="238"/>
      <c r="CO523" s="238"/>
      <c r="CP523" s="238"/>
      <c r="CQ523" s="238"/>
      <c r="CR523" s="238"/>
      <c r="CS523" s="238"/>
      <c r="CT523" s="238"/>
      <c r="CU523" s="238"/>
      <c r="CV523" s="238"/>
      <c r="CW523" s="238"/>
      <c r="CX523" s="238"/>
      <c r="CY523" s="238"/>
      <c r="CZ523" s="238"/>
      <c r="DA523" s="238"/>
    </row>
    <row r="524" spans="2:105">
      <c r="B524" s="226"/>
      <c r="BP524" s="82"/>
      <c r="BQ524" s="238"/>
      <c r="BR524" s="238"/>
      <c r="BS524" s="238"/>
      <c r="BT524" s="238"/>
      <c r="BU524" s="238"/>
      <c r="BV524" s="238"/>
      <c r="BW524" s="238"/>
      <c r="BX524" s="238"/>
      <c r="BY524" s="238"/>
      <c r="BZ524" s="238"/>
      <c r="CA524" s="238"/>
      <c r="CB524" s="238"/>
      <c r="CC524" s="238"/>
      <c r="CD524" s="238"/>
      <c r="CE524" s="238"/>
      <c r="CF524" s="238"/>
      <c r="CG524" s="238"/>
      <c r="CH524" s="238"/>
      <c r="CI524" s="238"/>
      <c r="CJ524" s="238"/>
      <c r="CK524" s="238"/>
      <c r="CL524" s="238"/>
      <c r="CM524" s="238"/>
      <c r="CN524" s="238"/>
      <c r="CO524" s="238"/>
      <c r="CP524" s="238"/>
      <c r="CQ524" s="238"/>
      <c r="CR524" s="238"/>
      <c r="CS524" s="238"/>
      <c r="CT524" s="238"/>
      <c r="CU524" s="238"/>
      <c r="CV524" s="238"/>
      <c r="CW524" s="238"/>
      <c r="CX524" s="238"/>
      <c r="CY524" s="238"/>
      <c r="CZ524" s="238"/>
      <c r="DA524" s="238"/>
    </row>
    <row r="525" spans="2:105">
      <c r="B525" s="226"/>
      <c r="BP525" s="82"/>
      <c r="BQ525" s="238"/>
      <c r="BR525" s="238"/>
      <c r="BS525" s="238"/>
      <c r="BT525" s="238"/>
      <c r="BU525" s="238"/>
      <c r="BV525" s="238"/>
      <c r="BW525" s="238"/>
      <c r="BX525" s="238"/>
      <c r="BY525" s="238"/>
      <c r="BZ525" s="238"/>
      <c r="CA525" s="238"/>
      <c r="CB525" s="238"/>
      <c r="CC525" s="238"/>
      <c r="CD525" s="238"/>
      <c r="CE525" s="238"/>
      <c r="CF525" s="238"/>
      <c r="CG525" s="238"/>
      <c r="CH525" s="238"/>
      <c r="CI525" s="238"/>
      <c r="CJ525" s="238"/>
      <c r="CK525" s="238"/>
      <c r="CL525" s="238"/>
      <c r="CM525" s="238"/>
      <c r="CN525" s="238"/>
      <c r="CO525" s="238"/>
      <c r="CP525" s="238"/>
      <c r="CQ525" s="238"/>
      <c r="CR525" s="238"/>
      <c r="CS525" s="238"/>
      <c r="CT525" s="238"/>
      <c r="CU525" s="238"/>
      <c r="CV525" s="238"/>
      <c r="CW525" s="238"/>
      <c r="CX525" s="238"/>
      <c r="CY525" s="238"/>
      <c r="CZ525" s="238"/>
      <c r="DA525" s="238"/>
    </row>
    <row r="526" spans="2:105">
      <c r="B526" s="226"/>
      <c r="BP526" s="82"/>
      <c r="BQ526" s="238"/>
      <c r="BR526" s="238"/>
      <c r="BS526" s="238"/>
      <c r="BT526" s="238"/>
      <c r="BU526" s="238"/>
      <c r="BV526" s="238"/>
      <c r="BW526" s="238"/>
      <c r="BX526" s="238"/>
      <c r="BY526" s="238"/>
      <c r="BZ526" s="238"/>
      <c r="CA526" s="238"/>
      <c r="CB526" s="238"/>
      <c r="CC526" s="238"/>
      <c r="CD526" s="238"/>
      <c r="CE526" s="238"/>
      <c r="CF526" s="238"/>
      <c r="CG526" s="238"/>
      <c r="CH526" s="238"/>
      <c r="CI526" s="238"/>
      <c r="CJ526" s="238"/>
      <c r="CK526" s="238"/>
      <c r="CL526" s="238"/>
      <c r="CM526" s="238"/>
      <c r="CN526" s="238"/>
      <c r="CO526" s="238"/>
      <c r="CP526" s="238"/>
      <c r="CQ526" s="238"/>
      <c r="CR526" s="238"/>
      <c r="CS526" s="238"/>
      <c r="CT526" s="238"/>
      <c r="CU526" s="238"/>
      <c r="CV526" s="238"/>
      <c r="CW526" s="238"/>
      <c r="CX526" s="238"/>
      <c r="CY526" s="238"/>
      <c r="CZ526" s="238"/>
      <c r="DA526" s="238"/>
    </row>
    <row r="527" spans="2:105">
      <c r="B527" s="226"/>
      <c r="BP527" s="82"/>
      <c r="BQ527" s="238"/>
      <c r="BR527" s="238"/>
      <c r="BS527" s="238"/>
      <c r="BT527" s="238"/>
      <c r="BU527" s="238"/>
      <c r="BV527" s="238"/>
      <c r="BW527" s="238"/>
      <c r="BX527" s="238"/>
      <c r="BY527" s="238"/>
      <c r="BZ527" s="238"/>
      <c r="CA527" s="238"/>
      <c r="CB527" s="238"/>
      <c r="CC527" s="238"/>
      <c r="CD527" s="238"/>
      <c r="CE527" s="238"/>
      <c r="CF527" s="238"/>
      <c r="CG527" s="238"/>
      <c r="CH527" s="238"/>
      <c r="CI527" s="238"/>
      <c r="CJ527" s="238"/>
      <c r="CK527" s="238"/>
      <c r="CL527" s="238"/>
      <c r="CM527" s="238"/>
      <c r="CN527" s="238"/>
      <c r="CO527" s="238"/>
      <c r="CP527" s="238"/>
      <c r="CQ527" s="238"/>
      <c r="CR527" s="238"/>
      <c r="CS527" s="238"/>
      <c r="CT527" s="238"/>
      <c r="CU527" s="238"/>
      <c r="CV527" s="238"/>
      <c r="CW527" s="238"/>
      <c r="CX527" s="238"/>
      <c r="CY527" s="238"/>
      <c r="CZ527" s="238"/>
      <c r="DA527" s="238"/>
    </row>
    <row r="528" spans="2:105">
      <c r="B528" s="226"/>
      <c r="BP528" s="82"/>
      <c r="BQ528" s="238"/>
      <c r="BR528" s="238"/>
      <c r="BS528" s="238"/>
      <c r="BT528" s="238"/>
      <c r="BU528" s="238"/>
      <c r="BV528" s="238"/>
      <c r="BW528" s="238"/>
      <c r="BX528" s="238"/>
      <c r="BY528" s="238"/>
      <c r="BZ528" s="238"/>
      <c r="CA528" s="238"/>
      <c r="CB528" s="238"/>
      <c r="CC528" s="238"/>
      <c r="CD528" s="238"/>
      <c r="CE528" s="238"/>
      <c r="CF528" s="238"/>
      <c r="CG528" s="238"/>
      <c r="CH528" s="238"/>
      <c r="CI528" s="238"/>
      <c r="CJ528" s="238"/>
      <c r="CK528" s="238"/>
      <c r="CL528" s="238"/>
      <c r="CM528" s="238"/>
      <c r="CN528" s="238"/>
      <c r="CO528" s="238"/>
      <c r="CP528" s="238"/>
      <c r="CQ528" s="238"/>
      <c r="CR528" s="238"/>
      <c r="CS528" s="238"/>
      <c r="CT528" s="238"/>
      <c r="CU528" s="238"/>
      <c r="CV528" s="238"/>
      <c r="CW528" s="238"/>
      <c r="CX528" s="238"/>
      <c r="CY528" s="238"/>
      <c r="CZ528" s="238"/>
      <c r="DA528" s="238"/>
    </row>
    <row r="529" spans="2:105">
      <c r="B529" s="226"/>
      <c r="BP529" s="82"/>
      <c r="BQ529" s="238"/>
      <c r="BR529" s="238"/>
      <c r="BS529" s="238"/>
      <c r="BT529" s="238"/>
      <c r="BU529" s="238"/>
      <c r="BV529" s="238"/>
      <c r="BW529" s="238"/>
      <c r="BX529" s="238"/>
      <c r="BY529" s="238"/>
      <c r="BZ529" s="238"/>
      <c r="CA529" s="238"/>
      <c r="CB529" s="238"/>
      <c r="CC529" s="238"/>
      <c r="CD529" s="238"/>
      <c r="CE529" s="238"/>
      <c r="CF529" s="238"/>
      <c r="CG529" s="238"/>
      <c r="CH529" s="238"/>
      <c r="CI529" s="238"/>
      <c r="CJ529" s="238"/>
      <c r="CK529" s="238"/>
      <c r="CL529" s="238"/>
      <c r="CM529" s="238"/>
      <c r="CN529" s="238"/>
      <c r="CO529" s="238"/>
      <c r="CP529" s="238"/>
      <c r="CQ529" s="238"/>
      <c r="CR529" s="238"/>
      <c r="CS529" s="238"/>
      <c r="CT529" s="238"/>
      <c r="CU529" s="238"/>
      <c r="CV529" s="238"/>
      <c r="CW529" s="238"/>
      <c r="CX529" s="238"/>
      <c r="CY529" s="238"/>
      <c r="CZ529" s="238"/>
      <c r="DA529" s="238"/>
    </row>
    <row r="530" spans="2:105">
      <c r="B530" s="226"/>
      <c r="BP530" s="82"/>
      <c r="BQ530" s="238"/>
      <c r="BR530" s="238"/>
      <c r="BS530" s="238"/>
      <c r="BT530" s="238"/>
      <c r="BU530" s="238"/>
      <c r="BV530" s="238"/>
      <c r="BW530" s="238"/>
      <c r="BX530" s="238"/>
      <c r="BY530" s="238"/>
      <c r="BZ530" s="238"/>
      <c r="CA530" s="238"/>
      <c r="CB530" s="238"/>
      <c r="CC530" s="238"/>
      <c r="CD530" s="238"/>
      <c r="CE530" s="238"/>
      <c r="CF530" s="238"/>
      <c r="CG530" s="238"/>
      <c r="CH530" s="238"/>
      <c r="CI530" s="238"/>
      <c r="CJ530" s="238"/>
      <c r="CK530" s="238"/>
      <c r="CL530" s="238"/>
      <c r="CM530" s="238"/>
      <c r="CN530" s="238"/>
      <c r="CO530" s="238"/>
      <c r="CP530" s="238"/>
      <c r="CQ530" s="238"/>
      <c r="CR530" s="238"/>
      <c r="CS530" s="238"/>
      <c r="CT530" s="238"/>
      <c r="CU530" s="238"/>
      <c r="CV530" s="238"/>
      <c r="CW530" s="238"/>
      <c r="CX530" s="238"/>
      <c r="CY530" s="238"/>
      <c r="CZ530" s="238"/>
      <c r="DA530" s="238"/>
    </row>
    <row r="531" spans="2:105">
      <c r="B531" s="226"/>
      <c r="BP531" s="82"/>
      <c r="BQ531" s="238"/>
      <c r="BR531" s="238"/>
      <c r="BS531" s="238"/>
      <c r="BT531" s="238"/>
      <c r="BU531" s="238"/>
      <c r="BV531" s="238"/>
      <c r="BW531" s="238"/>
      <c r="BX531" s="238"/>
      <c r="BY531" s="238"/>
      <c r="BZ531" s="238"/>
      <c r="CA531" s="238"/>
      <c r="CB531" s="238"/>
      <c r="CC531" s="238"/>
      <c r="CD531" s="238"/>
      <c r="CE531" s="238"/>
      <c r="CF531" s="238"/>
      <c r="CG531" s="238"/>
      <c r="CH531" s="238"/>
      <c r="CI531" s="238"/>
      <c r="CJ531" s="238"/>
      <c r="CK531" s="238"/>
      <c r="CL531" s="238"/>
      <c r="CM531" s="238"/>
      <c r="CN531" s="238"/>
      <c r="CO531" s="238"/>
      <c r="CP531" s="238"/>
      <c r="CQ531" s="238"/>
      <c r="CR531" s="238"/>
      <c r="CS531" s="238"/>
      <c r="CT531" s="238"/>
      <c r="CU531" s="238"/>
      <c r="CV531" s="238"/>
      <c r="CW531" s="238"/>
      <c r="CX531" s="238"/>
      <c r="CY531" s="238"/>
      <c r="CZ531" s="238"/>
      <c r="DA531" s="238"/>
    </row>
    <row r="532" spans="2:105">
      <c r="B532" s="226"/>
      <c r="BP532" s="82"/>
      <c r="BQ532" s="238"/>
      <c r="BR532" s="238"/>
      <c r="BS532" s="238"/>
      <c r="BT532" s="238"/>
      <c r="BU532" s="238"/>
      <c r="BV532" s="238"/>
      <c r="BW532" s="238"/>
      <c r="BX532" s="238"/>
      <c r="BY532" s="238"/>
      <c r="BZ532" s="238"/>
      <c r="CA532" s="238"/>
      <c r="CB532" s="238"/>
      <c r="CC532" s="238"/>
      <c r="CD532" s="238"/>
      <c r="CE532" s="238"/>
      <c r="CF532" s="238"/>
      <c r="CG532" s="238"/>
      <c r="CH532" s="238"/>
      <c r="CI532" s="238"/>
      <c r="CJ532" s="238"/>
      <c r="CK532" s="238"/>
      <c r="CL532" s="238"/>
      <c r="CM532" s="238"/>
      <c r="CN532" s="238"/>
      <c r="CO532" s="238"/>
      <c r="CP532" s="238"/>
      <c r="CQ532" s="238"/>
      <c r="CR532" s="238"/>
      <c r="CS532" s="238"/>
      <c r="CT532" s="238"/>
      <c r="CU532" s="238"/>
      <c r="CV532" s="238"/>
      <c r="CW532" s="238"/>
      <c r="CX532" s="238"/>
      <c r="CY532" s="238"/>
      <c r="CZ532" s="238"/>
      <c r="DA532" s="238"/>
    </row>
    <row r="533" spans="2:105">
      <c r="B533" s="226"/>
      <c r="BP533" s="82"/>
      <c r="BQ533" s="238"/>
      <c r="BR533" s="238"/>
      <c r="BS533" s="238"/>
      <c r="BT533" s="238"/>
      <c r="BU533" s="238"/>
      <c r="BV533" s="238"/>
      <c r="BW533" s="238"/>
      <c r="BX533" s="238"/>
      <c r="BY533" s="238"/>
      <c r="BZ533" s="238"/>
      <c r="CA533" s="238"/>
      <c r="CB533" s="238"/>
      <c r="CC533" s="238"/>
      <c r="CD533" s="238"/>
      <c r="CE533" s="238"/>
      <c r="CF533" s="238"/>
      <c r="CG533" s="238"/>
      <c r="CH533" s="238"/>
      <c r="CI533" s="238"/>
      <c r="CJ533" s="238"/>
      <c r="CK533" s="238"/>
      <c r="CL533" s="238"/>
      <c r="CM533" s="238"/>
      <c r="CN533" s="238"/>
      <c r="CO533" s="238"/>
      <c r="CP533" s="238"/>
      <c r="CQ533" s="238"/>
      <c r="CR533" s="238"/>
      <c r="CS533" s="238"/>
      <c r="CT533" s="238"/>
      <c r="CU533" s="238"/>
      <c r="CV533" s="238"/>
      <c r="CW533" s="238"/>
      <c r="CX533" s="238"/>
      <c r="CY533" s="238"/>
      <c r="CZ533" s="238"/>
      <c r="DA533" s="238"/>
    </row>
    <row r="534" spans="2:105">
      <c r="B534" s="226"/>
      <c r="BP534" s="82"/>
      <c r="BQ534" s="238"/>
      <c r="BR534" s="238"/>
      <c r="BS534" s="238"/>
      <c r="BT534" s="238"/>
      <c r="BU534" s="238"/>
      <c r="BV534" s="238"/>
      <c r="BW534" s="238"/>
      <c r="BX534" s="238"/>
      <c r="BY534" s="238"/>
      <c r="BZ534" s="238"/>
      <c r="CA534" s="238"/>
      <c r="CB534" s="238"/>
      <c r="CC534" s="238"/>
      <c r="CD534" s="238"/>
      <c r="CE534" s="238"/>
      <c r="CF534" s="238"/>
      <c r="CG534" s="238"/>
      <c r="CH534" s="238"/>
      <c r="CI534" s="238"/>
      <c r="CJ534" s="238"/>
      <c r="CK534" s="238"/>
      <c r="CL534" s="238"/>
      <c r="CM534" s="238"/>
      <c r="CN534" s="238"/>
      <c r="CO534" s="238"/>
      <c r="CP534" s="238"/>
      <c r="CQ534" s="238"/>
      <c r="CR534" s="238"/>
      <c r="CS534" s="238"/>
      <c r="CT534" s="238"/>
      <c r="CU534" s="238"/>
      <c r="CV534" s="238"/>
      <c r="CW534" s="238"/>
      <c r="CX534" s="238"/>
      <c r="CY534" s="238"/>
      <c r="CZ534" s="238"/>
      <c r="DA534" s="238"/>
    </row>
    <row r="535" spans="2:105">
      <c r="B535" s="226"/>
      <c r="BP535" s="82"/>
      <c r="BQ535" s="238"/>
      <c r="BR535" s="238"/>
      <c r="BS535" s="238"/>
      <c r="BT535" s="238"/>
      <c r="BU535" s="238"/>
      <c r="BV535" s="238"/>
      <c r="BW535" s="238"/>
      <c r="BX535" s="238"/>
      <c r="BY535" s="238"/>
      <c r="BZ535" s="238"/>
      <c r="CA535" s="238"/>
      <c r="CB535" s="238"/>
      <c r="CC535" s="238"/>
      <c r="CD535" s="238"/>
      <c r="CE535" s="238"/>
      <c r="CF535" s="238"/>
      <c r="CG535" s="238"/>
      <c r="CH535" s="238"/>
      <c r="CI535" s="238"/>
      <c r="CJ535" s="238"/>
      <c r="CK535" s="238"/>
      <c r="CL535" s="238"/>
      <c r="CM535" s="238"/>
      <c r="CN535" s="238"/>
      <c r="CO535" s="238"/>
      <c r="CP535" s="238"/>
      <c r="CQ535" s="238"/>
      <c r="CR535" s="238"/>
      <c r="CS535" s="238"/>
      <c r="CT535" s="238"/>
      <c r="CU535" s="238"/>
      <c r="CV535" s="238"/>
      <c r="CW535" s="238"/>
      <c r="CX535" s="238"/>
      <c r="CY535" s="238"/>
      <c r="CZ535" s="238"/>
      <c r="DA535" s="238"/>
    </row>
    <row r="536" spans="2:105">
      <c r="B536" s="226"/>
      <c r="BP536" s="82"/>
      <c r="BQ536" s="238"/>
      <c r="BR536" s="238"/>
      <c r="BS536" s="238"/>
      <c r="BT536" s="238"/>
      <c r="BU536" s="238"/>
      <c r="BV536" s="238"/>
      <c r="BW536" s="238"/>
      <c r="BX536" s="238"/>
      <c r="BY536" s="238"/>
      <c r="BZ536" s="238"/>
      <c r="CA536" s="238"/>
      <c r="CB536" s="238"/>
      <c r="CC536" s="238"/>
      <c r="CD536" s="238"/>
      <c r="CE536" s="238"/>
      <c r="CF536" s="238"/>
      <c r="CG536" s="238"/>
      <c r="CH536" s="238"/>
      <c r="CI536" s="238"/>
      <c r="CJ536" s="238"/>
      <c r="CK536" s="238"/>
      <c r="CL536" s="238"/>
      <c r="CM536" s="238"/>
      <c r="CN536" s="238"/>
      <c r="CO536" s="238"/>
      <c r="CP536" s="238"/>
      <c r="CQ536" s="238"/>
      <c r="CR536" s="238"/>
      <c r="CS536" s="238"/>
      <c r="CT536" s="238"/>
      <c r="CU536" s="238"/>
      <c r="CV536" s="238"/>
      <c r="CW536" s="238"/>
      <c r="CX536" s="238"/>
      <c r="CY536" s="238"/>
      <c r="CZ536" s="238"/>
      <c r="DA536" s="238"/>
    </row>
    <row r="537" spans="2:105">
      <c r="B537" s="226"/>
      <c r="BP537" s="82"/>
      <c r="BQ537" s="238"/>
      <c r="BR537" s="238"/>
      <c r="BS537" s="238"/>
      <c r="BT537" s="238"/>
      <c r="BU537" s="238"/>
      <c r="BV537" s="238"/>
      <c r="BW537" s="238"/>
      <c r="BX537" s="238"/>
      <c r="BY537" s="238"/>
      <c r="BZ537" s="238"/>
      <c r="CA537" s="238"/>
      <c r="CB537" s="238"/>
      <c r="CC537" s="238"/>
      <c r="CD537" s="238"/>
      <c r="CE537" s="238"/>
      <c r="CF537" s="238"/>
      <c r="CG537" s="238"/>
      <c r="CH537" s="238"/>
      <c r="CI537" s="238"/>
      <c r="CJ537" s="238"/>
      <c r="CK537" s="238"/>
      <c r="CL537" s="238"/>
      <c r="CM537" s="238"/>
      <c r="CN537" s="238"/>
      <c r="CO537" s="238"/>
      <c r="CP537" s="238"/>
      <c r="CQ537" s="238"/>
      <c r="CR537" s="238"/>
      <c r="CS537" s="238"/>
      <c r="CT537" s="238"/>
      <c r="CU537" s="238"/>
      <c r="CV537" s="238"/>
      <c r="CW537" s="238"/>
      <c r="CX537" s="238"/>
      <c r="CY537" s="238"/>
      <c r="CZ537" s="238"/>
      <c r="DA537" s="238"/>
    </row>
    <row r="538" spans="2:105">
      <c r="B538" s="226"/>
      <c r="BP538" s="82"/>
      <c r="BQ538" s="238"/>
      <c r="BR538" s="238"/>
      <c r="BS538" s="238"/>
      <c r="BT538" s="238"/>
      <c r="BU538" s="238"/>
      <c r="BV538" s="238"/>
      <c r="BW538" s="238"/>
      <c r="BX538" s="238"/>
      <c r="BY538" s="238"/>
      <c r="BZ538" s="238"/>
      <c r="CA538" s="238"/>
      <c r="CB538" s="238"/>
      <c r="CC538" s="238"/>
      <c r="CD538" s="238"/>
      <c r="CE538" s="238"/>
      <c r="CF538" s="238"/>
      <c r="CG538" s="238"/>
      <c r="CH538" s="238"/>
      <c r="CI538" s="238"/>
      <c r="CJ538" s="238"/>
      <c r="CK538" s="238"/>
      <c r="CL538" s="238"/>
      <c r="CM538" s="238"/>
      <c r="CN538" s="238"/>
      <c r="CO538" s="238"/>
      <c r="CP538" s="238"/>
      <c r="CQ538" s="238"/>
      <c r="CR538" s="238"/>
      <c r="CS538" s="238"/>
      <c r="CT538" s="238"/>
      <c r="CU538" s="238"/>
      <c r="CV538" s="238"/>
      <c r="CW538" s="238"/>
      <c r="CX538" s="238"/>
      <c r="CY538" s="238"/>
      <c r="CZ538" s="238"/>
      <c r="DA538" s="238"/>
    </row>
    <row r="539" spans="2:105">
      <c r="B539" s="226"/>
      <c r="BP539" s="82"/>
      <c r="BQ539" s="238"/>
      <c r="BR539" s="238"/>
      <c r="BS539" s="238"/>
      <c r="BT539" s="238"/>
      <c r="BU539" s="238"/>
      <c r="BV539" s="238"/>
      <c r="BW539" s="238"/>
      <c r="BX539" s="238"/>
      <c r="BY539" s="238"/>
      <c r="BZ539" s="238"/>
      <c r="CA539" s="238"/>
      <c r="CB539" s="238"/>
      <c r="CC539" s="238"/>
      <c r="CD539" s="238"/>
      <c r="CE539" s="238"/>
      <c r="CF539" s="238"/>
      <c r="CG539" s="238"/>
      <c r="CH539" s="238"/>
      <c r="CI539" s="238"/>
      <c r="CJ539" s="238"/>
      <c r="CK539" s="238"/>
      <c r="CL539" s="238"/>
      <c r="CM539" s="238"/>
      <c r="CN539" s="238"/>
      <c r="CO539" s="238"/>
      <c r="CP539" s="238"/>
      <c r="CQ539" s="238"/>
      <c r="CR539" s="238"/>
      <c r="CS539" s="238"/>
      <c r="CT539" s="238"/>
      <c r="CU539" s="238"/>
      <c r="CV539" s="238"/>
      <c r="CW539" s="238"/>
      <c r="CX539" s="238"/>
      <c r="CY539" s="238"/>
      <c r="CZ539" s="238"/>
      <c r="DA539" s="238"/>
    </row>
    <row r="540" spans="2:105">
      <c r="B540" s="226"/>
      <c r="BP540" s="82"/>
      <c r="BQ540" s="238"/>
      <c r="BR540" s="238"/>
      <c r="BS540" s="238"/>
      <c r="BT540" s="238"/>
      <c r="BU540" s="238"/>
      <c r="BV540" s="238"/>
      <c r="BW540" s="238"/>
      <c r="BX540" s="238"/>
      <c r="BY540" s="238"/>
      <c r="BZ540" s="238"/>
      <c r="CA540" s="238"/>
      <c r="CB540" s="238"/>
      <c r="CC540" s="238"/>
      <c r="CD540" s="238"/>
      <c r="CE540" s="238"/>
      <c r="CF540" s="238"/>
      <c r="CG540" s="238"/>
      <c r="CH540" s="238"/>
      <c r="CI540" s="238"/>
      <c r="CJ540" s="238"/>
      <c r="CK540" s="238"/>
      <c r="CL540" s="238"/>
      <c r="CM540" s="238"/>
      <c r="CN540" s="238"/>
      <c r="CO540" s="238"/>
      <c r="CP540" s="238"/>
      <c r="CQ540" s="238"/>
      <c r="CR540" s="238"/>
      <c r="CS540" s="238"/>
      <c r="CT540" s="238"/>
      <c r="CU540" s="238"/>
      <c r="CV540" s="238"/>
      <c r="CW540" s="238"/>
      <c r="CX540" s="238"/>
      <c r="CY540" s="238"/>
      <c r="CZ540" s="238"/>
      <c r="DA540" s="238"/>
    </row>
    <row r="541" spans="2:105">
      <c r="B541" s="226"/>
      <c r="BP541" s="82"/>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38"/>
      <c r="CN541" s="238"/>
      <c r="CO541" s="238"/>
      <c r="CP541" s="238"/>
      <c r="CQ541" s="238"/>
      <c r="CR541" s="238"/>
      <c r="CS541" s="238"/>
      <c r="CT541" s="238"/>
      <c r="CU541" s="238"/>
      <c r="CV541" s="238"/>
      <c r="CW541" s="238"/>
      <c r="CX541" s="238"/>
      <c r="CY541" s="238"/>
      <c r="CZ541" s="238"/>
      <c r="DA541" s="238"/>
    </row>
    <row r="542" spans="2:105">
      <c r="B542" s="226"/>
      <c r="BP542" s="82"/>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row>
    <row r="543" spans="2:105">
      <c r="B543" s="226"/>
      <c r="BP543" s="82"/>
      <c r="BQ543" s="238"/>
      <c r="BR543" s="238"/>
      <c r="BS543" s="238"/>
      <c r="BT543" s="238"/>
      <c r="BU543" s="238"/>
      <c r="BV543" s="238"/>
      <c r="BW543" s="238"/>
      <c r="BX543" s="238"/>
      <c r="BY543" s="238"/>
      <c r="BZ543" s="238"/>
      <c r="CA543" s="238"/>
      <c r="CB543" s="238"/>
      <c r="CC543" s="238"/>
      <c r="CD543" s="238"/>
      <c r="CE543" s="238"/>
      <c r="CF543" s="238"/>
      <c r="CG543" s="238"/>
      <c r="CH543" s="238"/>
      <c r="CI543" s="238"/>
      <c r="CJ543" s="238"/>
      <c r="CK543" s="238"/>
      <c r="CL543" s="238"/>
      <c r="CM543" s="238"/>
      <c r="CN543" s="238"/>
      <c r="CO543" s="238"/>
      <c r="CP543" s="238"/>
      <c r="CQ543" s="238"/>
      <c r="CR543" s="238"/>
      <c r="CS543" s="238"/>
      <c r="CT543" s="238"/>
      <c r="CU543" s="238"/>
      <c r="CV543" s="238"/>
      <c r="CW543" s="238"/>
      <c r="CX543" s="238"/>
      <c r="CY543" s="238"/>
      <c r="CZ543" s="238"/>
      <c r="DA543" s="238"/>
    </row>
    <row r="544" spans="2:105">
      <c r="B544" s="226"/>
      <c r="BP544" s="82"/>
      <c r="BQ544" s="238"/>
      <c r="BR544" s="238"/>
      <c r="BS544" s="238"/>
      <c r="BT544" s="238"/>
      <c r="BU544" s="238"/>
      <c r="BV544" s="238"/>
      <c r="BW544" s="238"/>
      <c r="BX544" s="238"/>
      <c r="BY544" s="238"/>
      <c r="BZ544" s="238"/>
      <c r="CA544" s="238"/>
      <c r="CB544" s="238"/>
      <c r="CC544" s="238"/>
      <c r="CD544" s="238"/>
      <c r="CE544" s="238"/>
      <c r="CF544" s="238"/>
      <c r="CG544" s="238"/>
      <c r="CH544" s="238"/>
      <c r="CI544" s="238"/>
      <c r="CJ544" s="238"/>
      <c r="CK544" s="238"/>
      <c r="CL544" s="238"/>
      <c r="CM544" s="238"/>
      <c r="CN544" s="238"/>
      <c r="CO544" s="238"/>
      <c r="CP544" s="238"/>
      <c r="CQ544" s="238"/>
      <c r="CR544" s="238"/>
      <c r="CS544" s="238"/>
      <c r="CT544" s="238"/>
      <c r="CU544" s="238"/>
      <c r="CV544" s="238"/>
      <c r="CW544" s="238"/>
      <c r="CX544" s="238"/>
      <c r="CY544" s="238"/>
      <c r="CZ544" s="238"/>
      <c r="DA544" s="238"/>
    </row>
    <row r="545" spans="2:105">
      <c r="B545" s="226"/>
      <c r="BP545" s="82"/>
      <c r="BQ545" s="238"/>
      <c r="BR545" s="238"/>
      <c r="BS545" s="238"/>
      <c r="BT545" s="238"/>
      <c r="BU545" s="238"/>
      <c r="BV545" s="238"/>
      <c r="BW545" s="238"/>
      <c r="BX545" s="238"/>
      <c r="BY545" s="238"/>
      <c r="BZ545" s="238"/>
      <c r="CA545" s="238"/>
      <c r="CB545" s="238"/>
      <c r="CC545" s="238"/>
      <c r="CD545" s="238"/>
      <c r="CE545" s="238"/>
      <c r="CF545" s="238"/>
      <c r="CG545" s="238"/>
      <c r="CH545" s="238"/>
      <c r="CI545" s="238"/>
      <c r="CJ545" s="238"/>
      <c r="CK545" s="238"/>
      <c r="CL545" s="238"/>
      <c r="CM545" s="238"/>
      <c r="CN545" s="238"/>
      <c r="CO545" s="238"/>
      <c r="CP545" s="238"/>
      <c r="CQ545" s="238"/>
      <c r="CR545" s="238"/>
      <c r="CS545" s="238"/>
      <c r="CT545" s="238"/>
      <c r="CU545" s="238"/>
      <c r="CV545" s="238"/>
      <c r="CW545" s="238"/>
      <c r="CX545" s="238"/>
      <c r="CY545" s="238"/>
      <c r="CZ545" s="238"/>
      <c r="DA545" s="238"/>
    </row>
    <row r="546" spans="2:105">
      <c r="B546" s="226"/>
      <c r="BP546" s="82"/>
      <c r="BQ546" s="238"/>
      <c r="BR546" s="238"/>
      <c r="BS546" s="238"/>
      <c r="BT546" s="238"/>
      <c r="BU546" s="238"/>
      <c r="BV546" s="238"/>
      <c r="BW546" s="238"/>
      <c r="BX546" s="238"/>
      <c r="BY546" s="238"/>
      <c r="BZ546" s="238"/>
      <c r="CA546" s="238"/>
      <c r="CB546" s="238"/>
      <c r="CC546" s="238"/>
      <c r="CD546" s="238"/>
      <c r="CE546" s="238"/>
      <c r="CF546" s="238"/>
      <c r="CG546" s="238"/>
      <c r="CH546" s="238"/>
      <c r="CI546" s="238"/>
      <c r="CJ546" s="238"/>
      <c r="CK546" s="238"/>
      <c r="CL546" s="238"/>
      <c r="CM546" s="238"/>
      <c r="CN546" s="238"/>
      <c r="CO546" s="238"/>
      <c r="CP546" s="238"/>
      <c r="CQ546" s="238"/>
      <c r="CR546" s="238"/>
      <c r="CS546" s="238"/>
      <c r="CT546" s="238"/>
      <c r="CU546" s="238"/>
      <c r="CV546" s="238"/>
      <c r="CW546" s="238"/>
      <c r="CX546" s="238"/>
      <c r="CY546" s="238"/>
      <c r="CZ546" s="238"/>
      <c r="DA546" s="238"/>
    </row>
    <row r="547" spans="2:105">
      <c r="B547" s="226"/>
      <c r="BP547" s="82"/>
      <c r="BQ547" s="238"/>
      <c r="BR547" s="238"/>
      <c r="BS547" s="238"/>
      <c r="BT547" s="238"/>
      <c r="BU547" s="238"/>
      <c r="BV547" s="238"/>
      <c r="BW547" s="238"/>
      <c r="BX547" s="238"/>
      <c r="BY547" s="238"/>
      <c r="BZ547" s="238"/>
      <c r="CA547" s="238"/>
      <c r="CB547" s="238"/>
      <c r="CC547" s="238"/>
      <c r="CD547" s="238"/>
      <c r="CE547" s="238"/>
      <c r="CF547" s="238"/>
      <c r="CG547" s="238"/>
      <c r="CH547" s="238"/>
      <c r="CI547" s="238"/>
      <c r="CJ547" s="238"/>
      <c r="CK547" s="238"/>
      <c r="CL547" s="238"/>
      <c r="CM547" s="238"/>
      <c r="CN547" s="238"/>
      <c r="CO547" s="238"/>
      <c r="CP547" s="238"/>
      <c r="CQ547" s="238"/>
      <c r="CR547" s="238"/>
      <c r="CS547" s="238"/>
      <c r="CT547" s="238"/>
      <c r="CU547" s="238"/>
      <c r="CV547" s="238"/>
      <c r="CW547" s="238"/>
      <c r="CX547" s="238"/>
      <c r="CY547" s="238"/>
      <c r="CZ547" s="238"/>
      <c r="DA547" s="238"/>
    </row>
    <row r="548" spans="2:105">
      <c r="B548" s="226"/>
      <c r="BP548" s="82"/>
      <c r="BQ548" s="238"/>
      <c r="BR548" s="238"/>
      <c r="BS548" s="238"/>
      <c r="BT548" s="238"/>
      <c r="BU548" s="238"/>
      <c r="BV548" s="238"/>
      <c r="BW548" s="238"/>
      <c r="BX548" s="238"/>
      <c r="BY548" s="238"/>
      <c r="BZ548" s="238"/>
      <c r="CA548" s="238"/>
      <c r="CB548" s="238"/>
      <c r="CC548" s="238"/>
      <c r="CD548" s="238"/>
      <c r="CE548" s="238"/>
      <c r="CF548" s="238"/>
      <c r="CG548" s="238"/>
      <c r="CH548" s="238"/>
      <c r="CI548" s="238"/>
      <c r="CJ548" s="238"/>
      <c r="CK548" s="238"/>
      <c r="CL548" s="238"/>
      <c r="CM548" s="238"/>
      <c r="CN548" s="238"/>
      <c r="CO548" s="238"/>
      <c r="CP548" s="238"/>
      <c r="CQ548" s="238"/>
      <c r="CR548" s="238"/>
      <c r="CS548" s="238"/>
      <c r="CT548" s="238"/>
      <c r="CU548" s="238"/>
      <c r="CV548" s="238"/>
      <c r="CW548" s="238"/>
      <c r="CX548" s="238"/>
      <c r="CY548" s="238"/>
      <c r="CZ548" s="238"/>
      <c r="DA548" s="238"/>
    </row>
    <row r="549" spans="2:105">
      <c r="B549" s="226"/>
      <c r="BP549" s="82"/>
      <c r="BQ549" s="238"/>
      <c r="BR549" s="238"/>
      <c r="BS549" s="238"/>
      <c r="BT549" s="238"/>
      <c r="BU549" s="238"/>
      <c r="BV549" s="238"/>
      <c r="BW549" s="238"/>
      <c r="BX549" s="238"/>
      <c r="BY549" s="238"/>
      <c r="BZ549" s="238"/>
      <c r="CA549" s="238"/>
      <c r="CB549" s="238"/>
      <c r="CC549" s="238"/>
      <c r="CD549" s="238"/>
      <c r="CE549" s="238"/>
      <c r="CF549" s="238"/>
      <c r="CG549" s="238"/>
      <c r="CH549" s="238"/>
      <c r="CI549" s="238"/>
      <c r="CJ549" s="238"/>
      <c r="CK549" s="238"/>
      <c r="CL549" s="238"/>
      <c r="CM549" s="238"/>
      <c r="CN549" s="238"/>
      <c r="CO549" s="238"/>
      <c r="CP549" s="238"/>
      <c r="CQ549" s="238"/>
      <c r="CR549" s="238"/>
      <c r="CS549" s="238"/>
      <c r="CT549" s="238"/>
      <c r="CU549" s="238"/>
      <c r="CV549" s="238"/>
      <c r="CW549" s="238"/>
      <c r="CX549" s="238"/>
      <c r="CY549" s="238"/>
      <c r="CZ549" s="238"/>
      <c r="DA549" s="238"/>
    </row>
    <row r="550" spans="2:105">
      <c r="B550" s="226"/>
      <c r="BP550" s="82"/>
      <c r="BQ550" s="238"/>
      <c r="BR550" s="238"/>
      <c r="BS550" s="238"/>
      <c r="BT550" s="238"/>
      <c r="BU550" s="238"/>
      <c r="BV550" s="238"/>
      <c r="BW550" s="238"/>
      <c r="BX550" s="238"/>
      <c r="BY550" s="238"/>
      <c r="BZ550" s="238"/>
      <c r="CA550" s="238"/>
      <c r="CB550" s="238"/>
      <c r="CC550" s="238"/>
      <c r="CD550" s="238"/>
      <c r="CE550" s="238"/>
      <c r="CF550" s="238"/>
      <c r="CG550" s="238"/>
      <c r="CH550" s="238"/>
      <c r="CI550" s="238"/>
      <c r="CJ550" s="238"/>
      <c r="CK550" s="238"/>
      <c r="CL550" s="238"/>
      <c r="CM550" s="238"/>
      <c r="CN550" s="238"/>
      <c r="CO550" s="238"/>
      <c r="CP550" s="238"/>
      <c r="CQ550" s="238"/>
      <c r="CR550" s="238"/>
      <c r="CS550" s="238"/>
      <c r="CT550" s="238"/>
      <c r="CU550" s="238"/>
      <c r="CV550" s="238"/>
      <c r="CW550" s="238"/>
      <c r="CX550" s="238"/>
      <c r="CY550" s="238"/>
      <c r="CZ550" s="238"/>
      <c r="DA550" s="238"/>
    </row>
    <row r="551" spans="2:105">
      <c r="B551" s="226"/>
      <c r="BP551" s="82"/>
      <c r="BQ551" s="238"/>
      <c r="BR551" s="238"/>
      <c r="BS551" s="238"/>
      <c r="BT551" s="238"/>
      <c r="BU551" s="238"/>
      <c r="BV551" s="238"/>
      <c r="BW551" s="238"/>
      <c r="BX551" s="238"/>
      <c r="BY551" s="238"/>
      <c r="BZ551" s="238"/>
      <c r="CA551" s="238"/>
      <c r="CB551" s="238"/>
      <c r="CC551" s="238"/>
      <c r="CD551" s="238"/>
      <c r="CE551" s="238"/>
      <c r="CF551" s="238"/>
      <c r="CG551" s="238"/>
      <c r="CH551" s="238"/>
      <c r="CI551" s="238"/>
      <c r="CJ551" s="238"/>
      <c r="CK551" s="238"/>
      <c r="CL551" s="238"/>
      <c r="CM551" s="238"/>
      <c r="CN551" s="238"/>
      <c r="CO551" s="238"/>
      <c r="CP551" s="238"/>
      <c r="CQ551" s="238"/>
      <c r="CR551" s="238"/>
      <c r="CS551" s="238"/>
      <c r="CT551" s="238"/>
      <c r="CU551" s="238"/>
      <c r="CV551" s="238"/>
      <c r="CW551" s="238"/>
      <c r="CX551" s="238"/>
      <c r="CY551" s="238"/>
      <c r="CZ551" s="238"/>
      <c r="DA551" s="238"/>
    </row>
    <row r="552" spans="2:105">
      <c r="B552" s="226"/>
      <c r="BP552" s="82"/>
      <c r="BQ552" s="238"/>
      <c r="BR552" s="238"/>
      <c r="BS552" s="238"/>
      <c r="BT552" s="238"/>
      <c r="BU552" s="238"/>
      <c r="BV552" s="238"/>
      <c r="BW552" s="238"/>
      <c r="BX552" s="238"/>
      <c r="BY552" s="238"/>
      <c r="BZ552" s="238"/>
      <c r="CA552" s="238"/>
      <c r="CB552" s="238"/>
      <c r="CC552" s="238"/>
      <c r="CD552" s="238"/>
      <c r="CE552" s="238"/>
      <c r="CF552" s="238"/>
      <c r="CG552" s="238"/>
      <c r="CH552" s="238"/>
      <c r="CI552" s="238"/>
      <c r="CJ552" s="238"/>
      <c r="CK552" s="238"/>
      <c r="CL552" s="238"/>
      <c r="CM552" s="238"/>
      <c r="CN552" s="238"/>
      <c r="CO552" s="238"/>
      <c r="CP552" s="238"/>
      <c r="CQ552" s="238"/>
      <c r="CR552" s="238"/>
      <c r="CS552" s="238"/>
      <c r="CT552" s="238"/>
      <c r="CU552" s="238"/>
      <c r="CV552" s="238"/>
      <c r="CW552" s="238"/>
      <c r="CX552" s="238"/>
      <c r="CY552" s="238"/>
      <c r="CZ552" s="238"/>
      <c r="DA552" s="238"/>
    </row>
    <row r="553" spans="2:105">
      <c r="B553" s="226"/>
      <c r="BP553" s="82"/>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row>
    <row r="554" spans="2:105">
      <c r="B554" s="226"/>
      <c r="BP554" s="82"/>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row>
    <row r="555" spans="2:105">
      <c r="B555" s="226"/>
      <c r="BP555" s="82"/>
      <c r="BQ555" s="238"/>
      <c r="BR555" s="238"/>
      <c r="BS555" s="238"/>
      <c r="BT555" s="238"/>
      <c r="BU555" s="238"/>
      <c r="BV555" s="238"/>
      <c r="BW555" s="238"/>
      <c r="BX555" s="238"/>
      <c r="BY555" s="238"/>
      <c r="BZ555" s="238"/>
      <c r="CA555" s="238"/>
      <c r="CB555" s="238"/>
      <c r="CC555" s="238"/>
      <c r="CD555" s="238"/>
      <c r="CE555" s="238"/>
      <c r="CF555" s="238"/>
      <c r="CG555" s="238"/>
      <c r="CH555" s="238"/>
      <c r="CI555" s="238"/>
      <c r="CJ555" s="238"/>
      <c r="CK555" s="238"/>
      <c r="CL555" s="238"/>
      <c r="CM555" s="238"/>
      <c r="CN555" s="238"/>
      <c r="CO555" s="238"/>
      <c r="CP555" s="238"/>
      <c r="CQ555" s="238"/>
      <c r="CR555" s="238"/>
      <c r="CS555" s="238"/>
      <c r="CT555" s="238"/>
      <c r="CU555" s="238"/>
      <c r="CV555" s="238"/>
      <c r="CW555" s="238"/>
      <c r="CX555" s="238"/>
      <c r="CY555" s="238"/>
      <c r="CZ555" s="238"/>
      <c r="DA555" s="238"/>
    </row>
    <row r="556" spans="2:105">
      <c r="B556" s="226"/>
      <c r="BP556" s="82"/>
      <c r="BQ556" s="238"/>
      <c r="BR556" s="238"/>
      <c r="BS556" s="238"/>
      <c r="BT556" s="238"/>
      <c r="BU556" s="238"/>
      <c r="BV556" s="238"/>
      <c r="BW556" s="238"/>
      <c r="BX556" s="238"/>
      <c r="BY556" s="238"/>
      <c r="BZ556" s="238"/>
      <c r="CA556" s="238"/>
      <c r="CB556" s="238"/>
      <c r="CC556" s="238"/>
      <c r="CD556" s="238"/>
      <c r="CE556" s="238"/>
      <c r="CF556" s="238"/>
      <c r="CG556" s="238"/>
      <c r="CH556" s="238"/>
      <c r="CI556" s="238"/>
      <c r="CJ556" s="238"/>
      <c r="CK556" s="238"/>
      <c r="CL556" s="238"/>
      <c r="CM556" s="238"/>
      <c r="CN556" s="238"/>
      <c r="CO556" s="238"/>
      <c r="CP556" s="238"/>
      <c r="CQ556" s="238"/>
      <c r="CR556" s="238"/>
      <c r="CS556" s="238"/>
      <c r="CT556" s="238"/>
      <c r="CU556" s="238"/>
      <c r="CV556" s="238"/>
      <c r="CW556" s="238"/>
      <c r="CX556" s="238"/>
      <c r="CY556" s="238"/>
      <c r="CZ556" s="238"/>
      <c r="DA556" s="238"/>
    </row>
    <row r="557" spans="2:105">
      <c r="B557" s="226"/>
      <c r="BP557" s="82"/>
      <c r="BQ557" s="238"/>
      <c r="BR557" s="238"/>
      <c r="BS557" s="238"/>
      <c r="BT557" s="238"/>
      <c r="BU557" s="238"/>
      <c r="BV557" s="238"/>
      <c r="BW557" s="238"/>
      <c r="BX557" s="238"/>
      <c r="BY557" s="238"/>
      <c r="BZ557" s="238"/>
      <c r="CA557" s="238"/>
      <c r="CB557" s="238"/>
      <c r="CC557" s="238"/>
      <c r="CD557" s="238"/>
      <c r="CE557" s="238"/>
      <c r="CF557" s="238"/>
      <c r="CG557" s="238"/>
      <c r="CH557" s="238"/>
      <c r="CI557" s="238"/>
      <c r="CJ557" s="238"/>
      <c r="CK557" s="238"/>
      <c r="CL557" s="238"/>
      <c r="CM557" s="238"/>
      <c r="CN557" s="238"/>
      <c r="CO557" s="238"/>
      <c r="CP557" s="238"/>
      <c r="CQ557" s="238"/>
      <c r="CR557" s="238"/>
      <c r="CS557" s="238"/>
      <c r="CT557" s="238"/>
      <c r="CU557" s="238"/>
      <c r="CV557" s="238"/>
      <c r="CW557" s="238"/>
      <c r="CX557" s="238"/>
      <c r="CY557" s="238"/>
      <c r="CZ557" s="238"/>
      <c r="DA557" s="238"/>
    </row>
    <row r="558" spans="2:105">
      <c r="B558" s="226"/>
      <c r="BP558" s="82"/>
      <c r="BQ558" s="238"/>
      <c r="BR558" s="238"/>
      <c r="BS558" s="238"/>
      <c r="BT558" s="238"/>
      <c r="BU558" s="238"/>
      <c r="BV558" s="238"/>
      <c r="BW558" s="238"/>
      <c r="BX558" s="238"/>
      <c r="BY558" s="238"/>
      <c r="BZ558" s="238"/>
      <c r="CA558" s="238"/>
      <c r="CB558" s="238"/>
      <c r="CC558" s="238"/>
      <c r="CD558" s="238"/>
      <c r="CE558" s="238"/>
      <c r="CF558" s="238"/>
      <c r="CG558" s="238"/>
      <c r="CH558" s="238"/>
      <c r="CI558" s="238"/>
      <c r="CJ558" s="238"/>
      <c r="CK558" s="238"/>
      <c r="CL558" s="238"/>
      <c r="CM558" s="238"/>
      <c r="CN558" s="238"/>
      <c r="CO558" s="238"/>
      <c r="CP558" s="238"/>
      <c r="CQ558" s="238"/>
      <c r="CR558" s="238"/>
      <c r="CS558" s="238"/>
      <c r="CT558" s="238"/>
      <c r="CU558" s="238"/>
      <c r="CV558" s="238"/>
      <c r="CW558" s="238"/>
      <c r="CX558" s="238"/>
      <c r="CY558" s="238"/>
      <c r="CZ558" s="238"/>
      <c r="DA558" s="238"/>
    </row>
    <row r="559" spans="2:105">
      <c r="B559" s="226"/>
      <c r="BP559" s="82"/>
      <c r="BQ559" s="238"/>
      <c r="BR559" s="238"/>
      <c r="BS559" s="238"/>
      <c r="BT559" s="238"/>
      <c r="BU559" s="238"/>
      <c r="BV559" s="238"/>
      <c r="BW559" s="238"/>
      <c r="BX559" s="238"/>
      <c r="BY559" s="238"/>
      <c r="BZ559" s="238"/>
      <c r="CA559" s="238"/>
      <c r="CB559" s="238"/>
      <c r="CC559" s="238"/>
      <c r="CD559" s="238"/>
      <c r="CE559" s="238"/>
      <c r="CF559" s="238"/>
      <c r="CG559" s="238"/>
      <c r="CH559" s="238"/>
      <c r="CI559" s="238"/>
      <c r="CJ559" s="238"/>
      <c r="CK559" s="238"/>
      <c r="CL559" s="238"/>
      <c r="CM559" s="238"/>
      <c r="CN559" s="238"/>
      <c r="CO559" s="238"/>
      <c r="CP559" s="238"/>
      <c r="CQ559" s="238"/>
      <c r="CR559" s="238"/>
      <c r="CS559" s="238"/>
      <c r="CT559" s="238"/>
      <c r="CU559" s="238"/>
      <c r="CV559" s="238"/>
      <c r="CW559" s="238"/>
      <c r="CX559" s="238"/>
      <c r="CY559" s="238"/>
      <c r="CZ559" s="238"/>
      <c r="DA559" s="238"/>
    </row>
    <row r="560" spans="2:105">
      <c r="B560" s="226"/>
      <c r="BP560" s="82"/>
      <c r="BQ560" s="238"/>
      <c r="BR560" s="238"/>
      <c r="BS560" s="238"/>
      <c r="BT560" s="238"/>
      <c r="BU560" s="238"/>
      <c r="BV560" s="238"/>
      <c r="BW560" s="238"/>
      <c r="BX560" s="238"/>
      <c r="BY560" s="238"/>
      <c r="BZ560" s="238"/>
      <c r="CA560" s="238"/>
      <c r="CB560" s="238"/>
      <c r="CC560" s="238"/>
      <c r="CD560" s="238"/>
      <c r="CE560" s="238"/>
      <c r="CF560" s="238"/>
      <c r="CG560" s="238"/>
      <c r="CH560" s="238"/>
      <c r="CI560" s="238"/>
      <c r="CJ560" s="238"/>
      <c r="CK560" s="238"/>
      <c r="CL560" s="238"/>
      <c r="CM560" s="238"/>
      <c r="CN560" s="238"/>
      <c r="CO560" s="238"/>
      <c r="CP560" s="238"/>
      <c r="CQ560" s="238"/>
      <c r="CR560" s="238"/>
      <c r="CS560" s="238"/>
      <c r="CT560" s="238"/>
      <c r="CU560" s="238"/>
      <c r="CV560" s="238"/>
      <c r="CW560" s="238"/>
      <c r="CX560" s="238"/>
      <c r="CY560" s="238"/>
      <c r="CZ560" s="238"/>
      <c r="DA560" s="238"/>
    </row>
    <row r="561" spans="2:105">
      <c r="B561" s="226"/>
      <c r="BP561" s="82"/>
      <c r="BQ561" s="238"/>
      <c r="BR561" s="238"/>
      <c r="BS561" s="238"/>
      <c r="BT561" s="238"/>
      <c r="BU561" s="238"/>
      <c r="BV561" s="238"/>
      <c r="BW561" s="238"/>
      <c r="BX561" s="238"/>
      <c r="BY561" s="238"/>
      <c r="BZ561" s="238"/>
      <c r="CA561" s="238"/>
      <c r="CB561" s="238"/>
      <c r="CC561" s="238"/>
      <c r="CD561" s="238"/>
      <c r="CE561" s="238"/>
      <c r="CF561" s="238"/>
      <c r="CG561" s="238"/>
      <c r="CH561" s="238"/>
      <c r="CI561" s="238"/>
      <c r="CJ561" s="238"/>
      <c r="CK561" s="238"/>
      <c r="CL561" s="238"/>
      <c r="CM561" s="238"/>
      <c r="CN561" s="238"/>
      <c r="CO561" s="238"/>
      <c r="CP561" s="238"/>
      <c r="CQ561" s="238"/>
      <c r="CR561" s="238"/>
      <c r="CS561" s="238"/>
      <c r="CT561" s="238"/>
      <c r="CU561" s="238"/>
      <c r="CV561" s="238"/>
      <c r="CW561" s="238"/>
      <c r="CX561" s="238"/>
      <c r="CY561" s="238"/>
      <c r="CZ561" s="238"/>
      <c r="DA561" s="238"/>
    </row>
    <row r="562" spans="2:105">
      <c r="B562" s="226"/>
      <c r="BP562" s="82"/>
      <c r="BQ562" s="238"/>
      <c r="BR562" s="238"/>
      <c r="BS562" s="238"/>
      <c r="BT562" s="238"/>
      <c r="BU562" s="238"/>
      <c r="BV562" s="238"/>
      <c r="BW562" s="238"/>
      <c r="BX562" s="238"/>
      <c r="BY562" s="238"/>
      <c r="BZ562" s="238"/>
      <c r="CA562" s="238"/>
      <c r="CB562" s="238"/>
      <c r="CC562" s="238"/>
      <c r="CD562" s="238"/>
      <c r="CE562" s="238"/>
      <c r="CF562" s="238"/>
      <c r="CG562" s="238"/>
      <c r="CH562" s="238"/>
      <c r="CI562" s="238"/>
      <c r="CJ562" s="238"/>
      <c r="CK562" s="238"/>
      <c r="CL562" s="238"/>
      <c r="CM562" s="238"/>
      <c r="CN562" s="238"/>
      <c r="CO562" s="238"/>
      <c r="CP562" s="238"/>
      <c r="CQ562" s="238"/>
      <c r="CR562" s="238"/>
      <c r="CS562" s="238"/>
      <c r="CT562" s="238"/>
      <c r="CU562" s="238"/>
      <c r="CV562" s="238"/>
      <c r="CW562" s="238"/>
      <c r="CX562" s="238"/>
      <c r="CY562" s="238"/>
      <c r="CZ562" s="238"/>
      <c r="DA562" s="238"/>
    </row>
    <row r="563" spans="2:105">
      <c r="B563" s="226"/>
      <c r="BP563" s="82"/>
      <c r="BQ563" s="238"/>
      <c r="BR563" s="238"/>
      <c r="BS563" s="238"/>
      <c r="BT563" s="238"/>
      <c r="BU563" s="238"/>
      <c r="BV563" s="238"/>
      <c r="BW563" s="238"/>
      <c r="BX563" s="238"/>
      <c r="BY563" s="238"/>
      <c r="BZ563" s="238"/>
      <c r="CA563" s="238"/>
      <c r="CB563" s="238"/>
      <c r="CC563" s="238"/>
      <c r="CD563" s="238"/>
      <c r="CE563" s="238"/>
      <c r="CF563" s="238"/>
      <c r="CG563" s="238"/>
      <c r="CH563" s="238"/>
      <c r="CI563" s="238"/>
      <c r="CJ563" s="238"/>
      <c r="CK563" s="238"/>
      <c r="CL563" s="238"/>
      <c r="CM563" s="238"/>
      <c r="CN563" s="238"/>
      <c r="CO563" s="238"/>
      <c r="CP563" s="238"/>
      <c r="CQ563" s="238"/>
      <c r="CR563" s="238"/>
      <c r="CS563" s="238"/>
      <c r="CT563" s="238"/>
      <c r="CU563" s="238"/>
      <c r="CV563" s="238"/>
      <c r="CW563" s="238"/>
      <c r="CX563" s="238"/>
      <c r="CY563" s="238"/>
      <c r="CZ563" s="238"/>
      <c r="DA563" s="238"/>
    </row>
    <row r="564" spans="2:105">
      <c r="B564" s="226"/>
      <c r="BQ564" s="238"/>
      <c r="BR564" s="238"/>
      <c r="BS564" s="238"/>
      <c r="BT564" s="238"/>
      <c r="BU564" s="238"/>
      <c r="BV564" s="238"/>
      <c r="BW564" s="238"/>
      <c r="BX564" s="238"/>
      <c r="BY564" s="238"/>
      <c r="BZ564" s="238"/>
      <c r="CA564" s="238"/>
      <c r="CB564" s="238"/>
      <c r="CC564" s="238"/>
      <c r="CD564" s="238"/>
      <c r="CE564" s="238"/>
      <c r="CF564" s="238"/>
      <c r="CG564" s="238"/>
      <c r="CH564" s="238"/>
      <c r="CI564" s="238"/>
      <c r="CJ564" s="238"/>
      <c r="CK564" s="238"/>
      <c r="CL564" s="238"/>
      <c r="CM564" s="238"/>
      <c r="CN564" s="238"/>
      <c r="CO564" s="238"/>
      <c r="CP564" s="238"/>
      <c r="CQ564" s="238"/>
      <c r="CR564" s="238"/>
      <c r="CS564" s="238"/>
      <c r="CT564" s="238"/>
      <c r="CU564" s="238"/>
      <c r="CV564" s="238"/>
      <c r="CW564" s="238"/>
      <c r="CX564" s="238"/>
      <c r="CY564" s="238"/>
      <c r="CZ564" s="238"/>
      <c r="DA564" s="238"/>
    </row>
    <row r="565" spans="2:105">
      <c r="BQ565" s="238"/>
      <c r="BR565" s="238"/>
      <c r="BS565" s="238"/>
      <c r="BT565" s="238"/>
      <c r="BU565" s="238"/>
      <c r="BV565" s="238"/>
      <c r="BW565" s="238"/>
      <c r="BX565" s="238"/>
      <c r="BY565" s="238"/>
      <c r="BZ565" s="238"/>
      <c r="CA565" s="238"/>
      <c r="CB565" s="238"/>
      <c r="CC565" s="238"/>
      <c r="CD565" s="238"/>
      <c r="CE565" s="238"/>
      <c r="CF565" s="238"/>
      <c r="CG565" s="238"/>
      <c r="CH565" s="238"/>
      <c r="CI565" s="238"/>
      <c r="CJ565" s="238"/>
      <c r="CK565" s="238"/>
      <c r="CL565" s="238"/>
      <c r="CM565" s="238"/>
      <c r="CN565" s="238"/>
      <c r="CO565" s="238"/>
      <c r="CP565" s="238"/>
      <c r="CQ565" s="238"/>
      <c r="CR565" s="238"/>
      <c r="CS565" s="238"/>
      <c r="CT565" s="238"/>
      <c r="CU565" s="238"/>
      <c r="CV565" s="238"/>
      <c r="CW565" s="238"/>
      <c r="CX565" s="238"/>
      <c r="CY565" s="238"/>
      <c r="CZ565" s="238"/>
      <c r="DA565" s="238"/>
    </row>
    <row r="566" spans="2:105">
      <c r="BQ566" s="238"/>
      <c r="BR566" s="238"/>
      <c r="BS566" s="238"/>
      <c r="BT566" s="238"/>
      <c r="BU566" s="238"/>
      <c r="BV566" s="238"/>
      <c r="BW566" s="238"/>
      <c r="BX566" s="238"/>
      <c r="BY566" s="238"/>
      <c r="BZ566" s="238"/>
      <c r="CA566" s="238"/>
      <c r="CB566" s="238"/>
      <c r="CC566" s="238"/>
      <c r="CD566" s="238"/>
      <c r="CE566" s="238"/>
      <c r="CF566" s="238"/>
      <c r="CG566" s="238"/>
      <c r="CH566" s="238"/>
      <c r="CI566" s="238"/>
      <c r="CJ566" s="238"/>
      <c r="CK566" s="238"/>
      <c r="CL566" s="238"/>
      <c r="CM566" s="238"/>
      <c r="CN566" s="238"/>
      <c r="CO566" s="238"/>
      <c r="CP566" s="238"/>
      <c r="CQ566" s="238"/>
      <c r="CR566" s="238"/>
      <c r="CS566" s="238"/>
      <c r="CT566" s="238"/>
      <c r="CU566" s="238"/>
      <c r="CV566" s="238"/>
      <c r="CW566" s="238"/>
      <c r="CX566" s="238"/>
      <c r="CY566" s="238"/>
      <c r="CZ566" s="238"/>
      <c r="DA566" s="238"/>
    </row>
  </sheetData>
  <sheetProtection formatCells="0" formatColumns="0" formatRows="0" insertHyperlinks="0" sort="0" autoFilter="0" pivotTables="0"/>
  <mergeCells count="114">
    <mergeCell ref="BN6:BP6"/>
    <mergeCell ref="C9:I9"/>
    <mergeCell ref="J9:P9"/>
    <mergeCell ref="Q9:W9"/>
    <mergeCell ref="X9:AD9"/>
    <mergeCell ref="C10:I10"/>
    <mergeCell ref="J10:P10"/>
    <mergeCell ref="Q10:W10"/>
    <mergeCell ref="X10:AD10"/>
    <mergeCell ref="AE10:AK10"/>
    <mergeCell ref="AE9:AK9"/>
    <mergeCell ref="AL9:AR9"/>
    <mergeCell ref="AS9:AY9"/>
    <mergeCell ref="AZ9:BF9"/>
    <mergeCell ref="BG9:BM9"/>
    <mergeCell ref="AL10:AR10"/>
    <mergeCell ref="AS10:AY10"/>
    <mergeCell ref="AZ10:BF10"/>
    <mergeCell ref="BG10:BM10"/>
    <mergeCell ref="BN9:BT9"/>
    <mergeCell ref="BN11:BO13"/>
    <mergeCell ref="BP11:BQ13"/>
    <mergeCell ref="AN11:AO13"/>
    <mergeCell ref="AS11:AT13"/>
    <mergeCell ref="AU11:AV13"/>
    <mergeCell ref="AZ11:BA13"/>
    <mergeCell ref="BB11:BC13"/>
    <mergeCell ref="BG11:BH13"/>
    <mergeCell ref="BU10:BW10"/>
    <mergeCell ref="BN10:BT10"/>
    <mergeCell ref="BI11:BJ13"/>
    <mergeCell ref="BU12:BU13"/>
    <mergeCell ref="BV12:BV13"/>
    <mergeCell ref="BW12:BW13"/>
    <mergeCell ref="S11:T13"/>
    <mergeCell ref="X11:Y13"/>
    <mergeCell ref="Z11:AA13"/>
    <mergeCell ref="AE11:AF13"/>
    <mergeCell ref="AG11:AH13"/>
    <mergeCell ref="AL11:AM13"/>
    <mergeCell ref="C11:D13"/>
    <mergeCell ref="E11:F13"/>
    <mergeCell ref="J11:K13"/>
    <mergeCell ref="L11:M13"/>
    <mergeCell ref="Q11:R13"/>
    <mergeCell ref="BG59:BI59"/>
    <mergeCell ref="BN59:BP59"/>
    <mergeCell ref="BG58:BJ58"/>
    <mergeCell ref="BN58:BQ58"/>
    <mergeCell ref="C59:E59"/>
    <mergeCell ref="J59:L59"/>
    <mergeCell ref="Q59:S59"/>
    <mergeCell ref="X59:Z59"/>
    <mergeCell ref="AE59:AG59"/>
    <mergeCell ref="AL59:AN59"/>
    <mergeCell ref="AS59:AU59"/>
    <mergeCell ref="AZ59:BB59"/>
    <mergeCell ref="Q58:T58"/>
    <mergeCell ref="X58:AA58"/>
    <mergeCell ref="AE58:AH58"/>
    <mergeCell ref="AL58:AO58"/>
    <mergeCell ref="AS58:AV58"/>
    <mergeCell ref="AZ58:BC58"/>
    <mergeCell ref="C58:F58"/>
    <mergeCell ref="J58:M58"/>
    <mergeCell ref="A19:B19"/>
    <mergeCell ref="A20:B20"/>
    <mergeCell ref="A21:B21"/>
    <mergeCell ref="A22:B22"/>
    <mergeCell ref="A23:B23"/>
    <mergeCell ref="A10:B14"/>
    <mergeCell ref="A15:B15"/>
    <mergeCell ref="A16:B16"/>
    <mergeCell ref="A17:B17"/>
    <mergeCell ref="A18:B18"/>
    <mergeCell ref="A29:B29"/>
    <mergeCell ref="A30:B30"/>
    <mergeCell ref="A31:B31"/>
    <mergeCell ref="A32:B32"/>
    <mergeCell ref="A33:B33"/>
    <mergeCell ref="A24:B24"/>
    <mergeCell ref="A25:B25"/>
    <mergeCell ref="A26:B26"/>
    <mergeCell ref="A27:B27"/>
    <mergeCell ref="A28:B28"/>
    <mergeCell ref="A39:B39"/>
    <mergeCell ref="A40:B40"/>
    <mergeCell ref="A41:B41"/>
    <mergeCell ref="A42:B42"/>
    <mergeCell ref="A43:B43"/>
    <mergeCell ref="A34:B34"/>
    <mergeCell ref="A35:B35"/>
    <mergeCell ref="A36:B36"/>
    <mergeCell ref="A37:B37"/>
    <mergeCell ref="A38:B38"/>
    <mergeCell ref="A49:B49"/>
    <mergeCell ref="A50:B50"/>
    <mergeCell ref="A51:B51"/>
    <mergeCell ref="A52:B52"/>
    <mergeCell ref="A53:B53"/>
    <mergeCell ref="A44:B44"/>
    <mergeCell ref="A45:B45"/>
    <mergeCell ref="A46:B46"/>
    <mergeCell ref="A47:B47"/>
    <mergeCell ref="A48:B48"/>
    <mergeCell ref="A59:B59"/>
    <mergeCell ref="A60:B60"/>
    <mergeCell ref="A61:B61"/>
    <mergeCell ref="A62:B62"/>
    <mergeCell ref="A54:B54"/>
    <mergeCell ref="A55:B55"/>
    <mergeCell ref="A56:B56"/>
    <mergeCell ref="A57:B57"/>
    <mergeCell ref="A58:B58"/>
  </mergeCells>
  <conditionalFormatting sqref="C15:C57 J15:J57 Q15:Q57 X15:X57 AE15:AE57 AL15:AL57 AS15:AS57 AZ15:AZ57 BG15:BG57 BN15:BN57">
    <cfRule type="expression" dxfId="61" priority="13">
      <formula>AND(C15&gt;0,C15&lt;C$79)</formula>
    </cfRule>
  </conditionalFormatting>
  <conditionalFormatting sqref="C15:E57 J15:L57 Q15:S57 X15:Z57 AE15:AG57 AL15:AN57 AS15:AU57 AZ15:BB57 BG15:BI57 BN15:BP57">
    <cfRule type="expression" dxfId="60" priority="10">
      <formula>$A15=""</formula>
    </cfRule>
    <cfRule type="containsBlanks" dxfId="59" priority="12">
      <formula>LEN(TRIM(C15))=0</formula>
    </cfRule>
  </conditionalFormatting>
  <conditionalFormatting sqref="C59:BQ62">
    <cfRule type="expression" dxfId="57" priority="9">
      <formula>C$77&gt;C$76</formula>
    </cfRule>
  </conditionalFormatting>
  <conditionalFormatting sqref="C15:BT57 C58 G58:J58 Q58 X58 AE58 AL58 AS58 AZ58 BG58 BN58 N58:P62 U58:W62 AB58:AD62 AI58:AK62 AP58:AR62 AW58:AY62 BD58:BF62 BK58:BM62 BR58:BT62">
    <cfRule type="expression" dxfId="56" priority="7">
      <formula>C$77&gt;C$76</formula>
    </cfRule>
  </conditionalFormatting>
  <conditionalFormatting sqref="G60 I60 N60 P60 U60 W60 AB60 AD60 AI60 AK60 AP60 AR60 AW60 AY60 BD60 BF60 BK60 BM60 BR60 BT60">
    <cfRule type="containsBlanks" dxfId="55" priority="11">
      <formula>LEN(TRIM(G60))=0</formula>
    </cfRule>
  </conditionalFormatting>
  <conditionalFormatting sqref="BR61">
    <cfRule type="expression" dxfId="53" priority="5">
      <formula>BR$77&gt;BR$76</formula>
    </cfRule>
  </conditionalFormatting>
  <conditionalFormatting sqref="BT61">
    <cfRule type="expression" dxfId="50" priority="3">
      <formula>BT$77&gt;BT$76</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01D40C21-0159-414A-B853-9CC71C9DE1BD}">
            <xm:f>C$74&gt;'Summary - ML &amp; PM'!$D$5</xm:f>
            <x14:dxf>
              <fill>
                <patternFill>
                  <bgColor theme="0" tint="-0.499984740745262"/>
                </patternFill>
              </fill>
            </x14:dxf>
          </x14:cfRule>
          <xm:sqref>C59:BQ62</xm:sqref>
        </x14:conditionalFormatting>
        <x14:conditionalFormatting xmlns:xm="http://schemas.microsoft.com/office/excel/2006/main">
          <x14:cfRule type="expression" priority="4" id="{B10786D5-08A8-4327-BB12-D55677698947}">
            <xm:f>BR$74&gt;'Summary - ML &amp; PM'!$D$5</xm:f>
            <x14:dxf>
              <fill>
                <patternFill>
                  <bgColor theme="0" tint="-0.499984740745262"/>
                </patternFill>
              </fill>
            </x14:dxf>
          </x14:cfRule>
          <xm:sqref>BR61</xm:sqref>
        </x14:conditionalFormatting>
        <x14:conditionalFormatting xmlns:xm="http://schemas.microsoft.com/office/excel/2006/main">
          <x14:cfRule type="expression" priority="6" id="{9C339DD4-5609-4ECE-A606-5144226D813A}">
            <xm:f>C$74&gt;'Summary - ML &amp; PM'!$D$5</xm:f>
            <x14:dxf>
              <fill>
                <patternFill>
                  <bgColor theme="0" tint="-0.499984740745262"/>
                </patternFill>
              </fill>
            </x14:dxf>
          </x14:cfRule>
          <xm:sqref>BR58:BT62 C10:BT57 C58 G58:J58 Q58 X58 AE58 AL58 AS58 AZ58 BG58 BN58 N58:P62 U58:W62 AB58:AD62 AI58:AK62 AP58:AR62 AW58:AY62 BD58:BF62 BK58:BM62</xm:sqref>
        </x14:conditionalFormatting>
        <x14:conditionalFormatting xmlns:xm="http://schemas.microsoft.com/office/excel/2006/main">
          <x14:cfRule type="expression" priority="2" id="{279065BA-EE9F-4A75-BF8D-5656557DD53B}">
            <xm:f>BT$74&gt;'Summary - ML &amp; PM'!$D$5</xm:f>
            <x14:dxf>
              <fill>
                <patternFill>
                  <bgColor theme="0" tint="-0.499984740745262"/>
                </patternFill>
              </fill>
            </x14:dxf>
          </x14:cfRule>
          <xm:sqref>BT61</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L125"/>
  <sheetViews>
    <sheetView showGridLines="0" showZeros="0" zoomScaleNormal="100" workbookViewId="0">
      <pane xSplit="1" ySplit="13" topLeftCell="I75" activePane="bottomRight" state="frozen"/>
      <selection pane="topRight" activeCell="C9" sqref="C9:I9"/>
      <selection pane="bottomLeft" activeCell="C9" sqref="C9:I9"/>
      <selection pane="bottomRight" activeCell="C9" sqref="C9:I9"/>
    </sheetView>
  </sheetViews>
  <sheetFormatPr defaultColWidth="9.81640625" defaultRowHeight="12.5" outlineLevelCol="1"/>
  <cols>
    <col min="1" max="1" width="20.1796875" customWidth="1"/>
    <col min="2" max="2" width="42.453125" customWidth="1"/>
    <col min="3" max="4" width="14.7265625" customWidth="1" outlineLevel="1"/>
    <col min="5" max="5" width="14.7265625" customWidth="1"/>
    <col min="6" max="7" width="14.7265625" customWidth="1" outlineLevel="1"/>
    <col min="8" max="8" width="14.7265625" customWidth="1"/>
    <col min="9" max="10" width="14.7265625" customWidth="1" outlineLevel="1"/>
    <col min="11" max="11" width="14.7265625" customWidth="1"/>
    <col min="12" max="13" width="14.7265625" customWidth="1" outlineLevel="1"/>
    <col min="14" max="14" width="14.7265625" customWidth="1"/>
    <col min="15" max="16" width="14.7265625" customWidth="1" outlineLevel="1"/>
    <col min="17" max="17" width="14.7265625" customWidth="1"/>
    <col min="18" max="19" width="14.7265625" customWidth="1" outlineLevel="1"/>
    <col min="20" max="23" width="14.7265625" customWidth="1"/>
    <col min="24" max="25" width="14.7265625" customWidth="1" outlineLevel="1"/>
    <col min="26" max="26" width="14.7265625" customWidth="1"/>
    <col min="27" max="28" width="14.7265625" customWidth="1" outlineLevel="1"/>
    <col min="29" max="29" width="14.7265625" customWidth="1"/>
    <col min="30" max="31" width="14.7265625" customWidth="1" outlineLevel="1"/>
    <col min="32" max="32" width="14.7265625" customWidth="1"/>
    <col min="33" max="34" width="13.54296875" customWidth="1"/>
    <col min="35" max="35" width="13.26953125" customWidth="1"/>
    <col min="36" max="36" width="2.26953125" customWidth="1"/>
    <col min="37" max="37" width="13.26953125" customWidth="1"/>
    <col min="38" max="38" width="2.26953125" customWidth="1"/>
    <col min="39" max="39" width="10.26953125" customWidth="1"/>
  </cols>
  <sheetData>
    <row r="1" spans="1:35" ht="15.5">
      <c r="A1" s="78" t="str">
        <f>'Summary (7)'!A1</f>
        <v>DEPARTMENT OF HOMELESSNESS AND SUPPORTIVE HOUSING</v>
      </c>
      <c r="B1" s="78"/>
      <c r="C1" s="71"/>
      <c r="D1" s="71"/>
      <c r="E1" s="71"/>
      <c r="F1" s="71"/>
      <c r="G1" s="71"/>
      <c r="AI1" s="347"/>
    </row>
    <row r="2" spans="1:35" ht="15.5">
      <c r="A2" s="78" t="s">
        <v>292</v>
      </c>
      <c r="B2" s="78"/>
      <c r="C2" s="78"/>
      <c r="D2" s="71"/>
      <c r="E2" s="71"/>
      <c r="F2" s="71"/>
      <c r="G2" s="74"/>
    </row>
    <row r="3" spans="1:35" ht="15" customHeight="1">
      <c r="A3" s="83" t="s">
        <v>211</v>
      </c>
      <c r="B3" s="474">
        <f>'Summary (7)'!B3</f>
        <v>0</v>
      </c>
      <c r="D3" s="71"/>
      <c r="E3" s="71"/>
      <c r="F3" s="75"/>
      <c r="G3" s="75"/>
      <c r="H3" s="75"/>
      <c r="I3" s="75"/>
      <c r="J3" s="75"/>
      <c r="K3" s="75"/>
      <c r="L3" s="75"/>
      <c r="M3" s="75"/>
      <c r="N3" s="75"/>
      <c r="O3" s="75"/>
      <c r="P3" s="75"/>
      <c r="Q3" s="75"/>
      <c r="R3" s="75"/>
      <c r="S3" s="75"/>
      <c r="T3" s="75"/>
      <c r="U3" s="75"/>
      <c r="V3" s="75"/>
      <c r="W3" s="75"/>
      <c r="X3" s="75"/>
      <c r="Y3" s="75"/>
      <c r="Z3" s="75"/>
      <c r="AA3" s="75"/>
      <c r="AB3" s="75"/>
      <c r="AC3" s="75"/>
      <c r="AD3" s="75"/>
      <c r="AE3" s="75"/>
      <c r="AF3" s="75"/>
    </row>
    <row r="4" spans="1:35" ht="15" customHeight="1">
      <c r="A4" s="84" t="str">
        <f>'Summary (7)'!A7</f>
        <v>Program</v>
      </c>
      <c r="B4" s="475">
        <f>'Summary (7)'!B7</f>
        <v>0</v>
      </c>
      <c r="D4" s="71"/>
      <c r="E4" s="71"/>
      <c r="F4" s="72"/>
      <c r="G4" s="72"/>
      <c r="H4" s="72"/>
      <c r="I4" s="72"/>
      <c r="J4" s="72"/>
      <c r="K4" s="72"/>
      <c r="L4" s="72"/>
      <c r="M4" s="72"/>
      <c r="N4" s="72"/>
      <c r="O4" s="72"/>
      <c r="P4" s="72"/>
      <c r="Q4" s="72"/>
      <c r="R4" s="72"/>
      <c r="S4" s="72"/>
      <c r="T4" s="72"/>
      <c r="U4" s="72"/>
      <c r="V4" s="72"/>
      <c r="W4" s="72"/>
      <c r="X4" s="72"/>
      <c r="Y4" s="72"/>
      <c r="Z4" s="72"/>
      <c r="AA4" s="72"/>
      <c r="AB4" s="72"/>
      <c r="AC4" s="72"/>
      <c r="AD4" s="72"/>
      <c r="AE4" s="72"/>
      <c r="AF4" s="72"/>
    </row>
    <row r="5" spans="1:35" ht="15" customHeight="1">
      <c r="A5" s="84" t="str">
        <f>'Summary (7)'!A8</f>
        <v>Budget Name</v>
      </c>
      <c r="B5" s="475">
        <f>'Summary (7)'!B8</f>
        <v>0</v>
      </c>
      <c r="D5" s="71"/>
      <c r="E5" s="71"/>
      <c r="F5" s="72"/>
      <c r="G5" s="72"/>
      <c r="H5" s="72"/>
      <c r="I5" s="72"/>
      <c r="J5" s="72"/>
      <c r="K5" s="72"/>
      <c r="L5" s="72"/>
      <c r="M5" s="72"/>
      <c r="N5" s="72"/>
      <c r="O5" s="72"/>
      <c r="P5" s="72"/>
      <c r="Q5" s="72"/>
      <c r="R5" s="72"/>
      <c r="S5" s="72"/>
      <c r="T5" s="72"/>
      <c r="U5" s="72"/>
      <c r="V5" s="72"/>
      <c r="W5" s="72"/>
      <c r="X5" s="72"/>
      <c r="Y5" s="72"/>
      <c r="Z5" s="72"/>
      <c r="AA5" s="72"/>
      <c r="AB5" s="72"/>
      <c r="AC5" s="72"/>
      <c r="AD5" s="72"/>
      <c r="AE5" s="72"/>
      <c r="AF5" s="72"/>
    </row>
    <row r="6" spans="1:35" ht="15.5">
      <c r="A6" s="84" t="str">
        <f>'Summary (7)'!A9</f>
        <v>Funding:</v>
      </c>
      <c r="B6" s="476">
        <f>'Summary (7)'!B9</f>
        <v>0</v>
      </c>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row>
    <row r="7" spans="1:35" ht="15.5">
      <c r="A7" s="84" t="s">
        <v>272</v>
      </c>
      <c r="B7" s="477">
        <f>'Summary (7)'!B12</f>
        <v>0</v>
      </c>
      <c r="D7" s="71"/>
      <c r="E7" s="71"/>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row>
    <row r="8" spans="1:35" ht="13.5" thickBot="1">
      <c r="A8" s="53"/>
      <c r="B8" s="53"/>
      <c r="C8" s="1522">
        <f>'Summary (7)'!E17</f>
        <v>0</v>
      </c>
      <c r="D8" s="1522"/>
      <c r="E8" s="1522"/>
      <c r="F8" s="1521">
        <f>'Summary (7)'!H17</f>
        <v>0</v>
      </c>
      <c r="G8" s="1521"/>
      <c r="H8" s="1521"/>
      <c r="I8" s="1521">
        <f>'Summary (7)'!K17</f>
        <v>0</v>
      </c>
      <c r="J8" s="1521"/>
      <c r="K8" s="1521"/>
      <c r="L8" s="1521">
        <f>'Summary (7)'!N17</f>
        <v>0</v>
      </c>
      <c r="M8" s="1521"/>
      <c r="N8" s="1521"/>
      <c r="O8" s="1521">
        <f>'Summary (7)'!Q17</f>
        <v>0</v>
      </c>
      <c r="P8" s="1521"/>
      <c r="Q8" s="1521"/>
      <c r="R8" s="1521">
        <f>'Summary (7)'!T17</f>
        <v>0</v>
      </c>
      <c r="S8" s="1521"/>
      <c r="T8" s="1521"/>
      <c r="U8" s="1521">
        <f>'Summary (7)'!W17</f>
        <v>0</v>
      </c>
      <c r="V8" s="1521"/>
      <c r="W8" s="1521"/>
      <c r="X8" s="1521">
        <f>'Summary (7)'!Z17</f>
        <v>0</v>
      </c>
      <c r="Y8" s="1521"/>
      <c r="Z8" s="1521"/>
      <c r="AA8" s="1521">
        <f>'Summary (7)'!AC17</f>
        <v>0</v>
      </c>
      <c r="AB8" s="1521"/>
      <c r="AC8" s="1521"/>
      <c r="AD8" s="1521">
        <f>'Summary (7)'!AF17</f>
        <v>0</v>
      </c>
      <c r="AE8" s="1521"/>
      <c r="AF8" s="1521"/>
    </row>
    <row r="9" spans="1:35" ht="24.75" customHeight="1">
      <c r="C9" s="1523">
        <f>'Summary (6)'!E18</f>
        <v>0</v>
      </c>
      <c r="D9" s="1524"/>
      <c r="E9" s="1525"/>
      <c r="F9" s="1541">
        <f>'Summary (6)'!H18</f>
        <v>0</v>
      </c>
      <c r="G9" s="1542"/>
      <c r="H9" s="1543"/>
      <c r="I9" s="1544">
        <f>'Summary (6)'!K18</f>
        <v>0</v>
      </c>
      <c r="J9" s="1545"/>
      <c r="K9" s="1546"/>
      <c r="L9" s="1547">
        <f>'Summary (6)'!N18</f>
        <v>0</v>
      </c>
      <c r="M9" s="1548"/>
      <c r="N9" s="1549"/>
      <c r="O9" s="1550">
        <f>'Summary (6)'!Q18</f>
        <v>0</v>
      </c>
      <c r="P9" s="1551"/>
      <c r="Q9" s="1552"/>
      <c r="R9" s="1553">
        <f>'Summary (6)'!T18</f>
        <v>0</v>
      </c>
      <c r="S9" s="1554"/>
      <c r="T9" s="1555"/>
      <c r="U9" s="1538">
        <f>'Summary (6)'!W18</f>
        <v>0</v>
      </c>
      <c r="V9" s="1539"/>
      <c r="W9" s="1540"/>
      <c r="X9" s="1526">
        <f>'Summary (6)'!Z18</f>
        <v>0</v>
      </c>
      <c r="Y9" s="1527"/>
      <c r="Z9" s="1528"/>
      <c r="AA9" s="1529">
        <f>'Summary (6)'!AC18</f>
        <v>0</v>
      </c>
      <c r="AB9" s="1530"/>
      <c r="AC9" s="1531"/>
      <c r="AD9" s="1532">
        <f>'Summary (6)'!AF18</f>
        <v>0</v>
      </c>
      <c r="AE9" s="1533"/>
      <c r="AF9" s="1534"/>
      <c r="AG9" s="1535" t="s">
        <v>249</v>
      </c>
      <c r="AH9" s="1536"/>
      <c r="AI9" s="1537"/>
    </row>
    <row r="10" spans="1:35" s="21" customFormat="1" ht="27" customHeight="1">
      <c r="C10" s="403">
        <f>'Salary Detail (6)'!G11</f>
        <v>0</v>
      </c>
      <c r="D10" s="404">
        <f>'Salary Detail (6)'!H11</f>
        <v>0</v>
      </c>
      <c r="E10" s="405">
        <f>'Salary Detail (6)'!I11</f>
        <v>0</v>
      </c>
      <c r="F10" s="406">
        <f>'Salary Detail (6)'!N11</f>
        <v>0</v>
      </c>
      <c r="G10" s="407">
        <f>'Salary Detail (6)'!O11</f>
        <v>0</v>
      </c>
      <c r="H10" s="408">
        <f>'Salary Detail (6)'!P11</f>
        <v>0</v>
      </c>
      <c r="I10" s="409">
        <f>'Salary Detail (6)'!U11</f>
        <v>0</v>
      </c>
      <c r="J10" s="410">
        <f>'Salary Detail (6)'!V11</f>
        <v>0</v>
      </c>
      <c r="K10" s="411">
        <f>'Salary Detail (6)'!W11</f>
        <v>0</v>
      </c>
      <c r="L10" s="412">
        <f>'Salary Detail (6)'!AB11</f>
        <v>0</v>
      </c>
      <c r="M10" s="413">
        <f>'Salary Detail (6)'!AC11</f>
        <v>0</v>
      </c>
      <c r="N10" s="414">
        <f>'Salary Detail (6)'!AD11</f>
        <v>0</v>
      </c>
      <c r="O10" s="415">
        <f>'Salary Detail (6)'!AI11</f>
        <v>0</v>
      </c>
      <c r="P10" s="416">
        <f>'Salary Detail (6)'!AJ11</f>
        <v>0</v>
      </c>
      <c r="Q10" s="417">
        <f>'Salary Detail (6)'!AK11</f>
        <v>0</v>
      </c>
      <c r="R10" s="418">
        <f>'Salary Detail (6)'!AP11</f>
        <v>0</v>
      </c>
      <c r="S10" s="419">
        <f>'Salary Detail (6)'!AQ11</f>
        <v>0</v>
      </c>
      <c r="T10" s="420">
        <f>'Salary Detail (6)'!AR11</f>
        <v>0</v>
      </c>
      <c r="U10" s="421">
        <f>'Salary Detail (6)'!AW11</f>
        <v>0</v>
      </c>
      <c r="V10" s="422">
        <f>'Salary Detail (6)'!AX11</f>
        <v>0</v>
      </c>
      <c r="W10" s="423">
        <f>'Salary Detail (6)'!AY11</f>
        <v>0</v>
      </c>
      <c r="X10" s="424">
        <f>'Salary Detail (6)'!BD11</f>
        <v>0</v>
      </c>
      <c r="Y10" s="425">
        <f>'Salary Detail (6)'!BE11</f>
        <v>0</v>
      </c>
      <c r="Z10" s="426">
        <f>'Salary Detail (6)'!BF11</f>
        <v>0</v>
      </c>
      <c r="AA10" s="427">
        <f>'Salary Detail (6)'!BK11</f>
        <v>0</v>
      </c>
      <c r="AB10" s="428">
        <f>'Salary Detail (6)'!BL11</f>
        <v>0</v>
      </c>
      <c r="AC10" s="429">
        <f>'Salary Detail (6)'!BM11</f>
        <v>0</v>
      </c>
      <c r="AD10" s="430">
        <f>'Salary Detail (6)'!BR11</f>
        <v>0</v>
      </c>
      <c r="AE10" s="431">
        <f>'Salary Detail (6)'!BS11</f>
        <v>0</v>
      </c>
      <c r="AF10" s="432">
        <f>'Salary Detail (6)'!BT11</f>
        <v>0</v>
      </c>
      <c r="AG10" s="495">
        <f>'Salary Detail (6)'!BU11</f>
        <v>0</v>
      </c>
      <c r="AH10" s="496">
        <f>'Salary Detail (6)'!BV11</f>
        <v>0</v>
      </c>
      <c r="AI10" s="497">
        <f>'Salary Detail (6)'!BW11</f>
        <v>0</v>
      </c>
    </row>
    <row r="11" spans="1:35" s="501" customFormat="1" ht="19.5" customHeight="1">
      <c r="C11" s="646">
        <f>'Salary Detail (6)'!G12</f>
        <v>0</v>
      </c>
      <c r="D11" s="655">
        <f>'Salary Detail (6)'!H12</f>
        <v>0</v>
      </c>
      <c r="E11" s="656">
        <f>'Salary Detail (6)'!I12</f>
        <v>0</v>
      </c>
      <c r="F11" s="649">
        <f>'Salary Detail (6)'!N12</f>
        <v>0</v>
      </c>
      <c r="G11" s="657">
        <f>'Salary Detail (6)'!O12</f>
        <v>0</v>
      </c>
      <c r="H11" s="651">
        <f>'Salary Detail (6)'!P12</f>
        <v>0</v>
      </c>
      <c r="I11" s="658">
        <f>'Salary Detail (6)'!U12</f>
        <v>0</v>
      </c>
      <c r="J11" s="659">
        <f>'Salary Detail (6)'!V12</f>
        <v>0</v>
      </c>
      <c r="K11" s="660">
        <f>'Salary Detail (6)'!W12</f>
        <v>0</v>
      </c>
      <c r="L11" s="622">
        <f>'Salary Detail (6)'!AB12</f>
        <v>0</v>
      </c>
      <c r="M11" s="661">
        <f>'Salary Detail (6)'!AC12</f>
        <v>0</v>
      </c>
      <c r="N11" s="624">
        <f>'Salary Detail (6)'!AD12</f>
        <v>0</v>
      </c>
      <c r="O11" s="625">
        <f>'Salary Detail (6)'!AI12</f>
        <v>0</v>
      </c>
      <c r="P11" s="662">
        <f>'Salary Detail (6)'!AJ12</f>
        <v>0</v>
      </c>
      <c r="Q11" s="627">
        <f>'Salary Detail (6)'!AK12</f>
        <v>0</v>
      </c>
      <c r="R11" s="628">
        <f>'Salary Detail (6)'!AP12</f>
        <v>0</v>
      </c>
      <c r="S11" s="663">
        <f>'Salary Detail (6)'!AQ12</f>
        <v>0</v>
      </c>
      <c r="T11" s="630">
        <f>'Salary Detail (6)'!AR12</f>
        <v>0</v>
      </c>
      <c r="U11" s="631">
        <f>'Salary Detail (6)'!AW12</f>
        <v>0</v>
      </c>
      <c r="V11" s="664">
        <f>'Salary Detail (6)'!AX12</f>
        <v>0</v>
      </c>
      <c r="W11" s="633">
        <f>'Salary Detail (6)'!AY12</f>
        <v>0</v>
      </c>
      <c r="X11" s="634">
        <f>'Salary Detail (6)'!BD12</f>
        <v>0</v>
      </c>
      <c r="Y11" s="665">
        <f>'Salary Detail (6)'!BE12</f>
        <v>0</v>
      </c>
      <c r="Z11" s="636">
        <f>'Salary Detail (6)'!BF12</f>
        <v>0</v>
      </c>
      <c r="AA11" s="637">
        <f>'Salary Detail (6)'!BK12</f>
        <v>0</v>
      </c>
      <c r="AB11" s="666">
        <f>'Salary Detail (6)'!BL12</f>
        <v>0</v>
      </c>
      <c r="AC11" s="639">
        <f>'Salary Detail (6)'!BM12</f>
        <v>0</v>
      </c>
      <c r="AD11" s="640">
        <f>'Salary Detail (6)'!BR12</f>
        <v>0</v>
      </c>
      <c r="AE11" s="667">
        <f>'Salary Detail (6)'!BS12</f>
        <v>0</v>
      </c>
      <c r="AF11" s="642">
        <f>'Salary Detail (6)'!BT12</f>
        <v>0</v>
      </c>
      <c r="AG11" s="1570" t="e">
        <f>'Salary Detail (6)'!BU12</f>
        <v>#REF!</v>
      </c>
      <c r="AH11" s="1572">
        <f>'Salary Detail (6)'!BV12</f>
        <v>0</v>
      </c>
      <c r="AI11" s="1574">
        <f>'Salary Detail (6)'!BW12</f>
        <v>0</v>
      </c>
    </row>
    <row r="12" spans="1:35" s="501" customFormat="1" ht="19.5" customHeight="1">
      <c r="C12" s="646" t="e">
        <f>'Salary Detail (6)'!G13</f>
        <v>#REF!</v>
      </c>
      <c r="D12" s="647">
        <f>'Salary Detail (6)'!H13</f>
        <v>0</v>
      </c>
      <c r="E12" s="648">
        <f>'Salary Detail (6)'!I13</f>
        <v>0</v>
      </c>
      <c r="F12" s="649" t="e">
        <f>'Salary Detail (6)'!N13</f>
        <v>#REF!</v>
      </c>
      <c r="G12" s="650">
        <f>'Salary Detail (6)'!O13</f>
        <v>0</v>
      </c>
      <c r="H12" s="651">
        <f>'Salary Detail (6)'!P13</f>
        <v>0</v>
      </c>
      <c r="I12" s="652" t="e">
        <f>'Salary Detail (6)'!U13</f>
        <v>#REF!</v>
      </c>
      <c r="J12" s="653">
        <f>'Salary Detail (6)'!V13</f>
        <v>0</v>
      </c>
      <c r="K12" s="654">
        <f>'Salary Detail (6)'!W13</f>
        <v>0</v>
      </c>
      <c r="L12" s="622" t="e">
        <f>'Salary Detail (6)'!AB13</f>
        <v>#REF!</v>
      </c>
      <c r="M12" s="623">
        <f>'Salary Detail (6)'!AC13</f>
        <v>0</v>
      </c>
      <c r="N12" s="624">
        <f>'Salary Detail (6)'!AD13</f>
        <v>0</v>
      </c>
      <c r="O12" s="625" t="e">
        <f>'Salary Detail (6)'!AI13</f>
        <v>#REF!</v>
      </c>
      <c r="P12" s="626">
        <f>'Salary Detail (6)'!AJ13</f>
        <v>0</v>
      </c>
      <c r="Q12" s="627">
        <f>'Salary Detail (6)'!AK13</f>
        <v>0</v>
      </c>
      <c r="R12" s="628" t="e">
        <f>'Salary Detail (6)'!AP13</f>
        <v>#REF!</v>
      </c>
      <c r="S12" s="629">
        <f>'Salary Detail (6)'!AQ13</f>
        <v>0</v>
      </c>
      <c r="T12" s="630">
        <f>'Salary Detail (6)'!AR13</f>
        <v>0</v>
      </c>
      <c r="U12" s="631" t="e">
        <f>'Salary Detail (6)'!AW13</f>
        <v>#REF!</v>
      </c>
      <c r="V12" s="632">
        <f>'Salary Detail (6)'!AX13</f>
        <v>0</v>
      </c>
      <c r="W12" s="633">
        <f>'Salary Detail (6)'!AY13</f>
        <v>0</v>
      </c>
      <c r="X12" s="634" t="e">
        <f>'Salary Detail (6)'!BD13</f>
        <v>#REF!</v>
      </c>
      <c r="Y12" s="635">
        <f>'Salary Detail (6)'!BE13</f>
        <v>0</v>
      </c>
      <c r="Z12" s="636">
        <f>'Salary Detail (6)'!BF13</f>
        <v>0</v>
      </c>
      <c r="AA12" s="637" t="e">
        <f>'Salary Detail (6)'!BK13</f>
        <v>#REF!</v>
      </c>
      <c r="AB12" s="638">
        <f>'Salary Detail (6)'!BL13</f>
        <v>0</v>
      </c>
      <c r="AC12" s="639">
        <f>'Salary Detail (6)'!BM13</f>
        <v>0</v>
      </c>
      <c r="AD12" s="640" t="e">
        <f>'Salary Detail (6)'!BR13</f>
        <v>#REF!</v>
      </c>
      <c r="AE12" s="641">
        <f>'Salary Detail (6)'!BS13</f>
        <v>0</v>
      </c>
      <c r="AF12" s="642">
        <f>'Salary Detail (6)'!BT13</f>
        <v>0</v>
      </c>
      <c r="AG12" s="1571"/>
      <c r="AH12" s="1573"/>
      <c r="AI12" s="1575"/>
    </row>
    <row r="13" spans="1:35" s="501" customFormat="1" ht="30.75" customHeight="1">
      <c r="A13" s="611" t="s">
        <v>293</v>
      </c>
      <c r="B13" s="612"/>
      <c r="C13" s="613" t="s">
        <v>294</v>
      </c>
      <c r="D13" s="614" t="s">
        <v>285</v>
      </c>
      <c r="E13" s="615" t="s">
        <v>294</v>
      </c>
      <c r="F13" s="616" t="s">
        <v>294</v>
      </c>
      <c r="G13" s="617" t="s">
        <v>285</v>
      </c>
      <c r="H13" s="618" t="s">
        <v>294</v>
      </c>
      <c r="I13" s="619" t="s">
        <v>294</v>
      </c>
      <c r="J13" s="620" t="s">
        <v>285</v>
      </c>
      <c r="K13" s="621" t="s">
        <v>294</v>
      </c>
      <c r="L13" s="622" t="s">
        <v>294</v>
      </c>
      <c r="M13" s="623" t="s">
        <v>285</v>
      </c>
      <c r="N13" s="624" t="s">
        <v>294</v>
      </c>
      <c r="O13" s="625" t="s">
        <v>294</v>
      </c>
      <c r="P13" s="626" t="s">
        <v>285</v>
      </c>
      <c r="Q13" s="627" t="s">
        <v>294</v>
      </c>
      <c r="R13" s="628" t="s">
        <v>294</v>
      </c>
      <c r="S13" s="629" t="s">
        <v>285</v>
      </c>
      <c r="T13" s="630" t="s">
        <v>294</v>
      </c>
      <c r="U13" s="631" t="s">
        <v>294</v>
      </c>
      <c r="V13" s="632" t="s">
        <v>285</v>
      </c>
      <c r="W13" s="633" t="s">
        <v>294</v>
      </c>
      <c r="X13" s="634" t="s">
        <v>294</v>
      </c>
      <c r="Y13" s="635" t="s">
        <v>285</v>
      </c>
      <c r="Z13" s="636" t="s">
        <v>294</v>
      </c>
      <c r="AA13" s="637" t="s">
        <v>294</v>
      </c>
      <c r="AB13" s="638" t="s">
        <v>285</v>
      </c>
      <c r="AC13" s="639" t="s">
        <v>294</v>
      </c>
      <c r="AD13" s="640" t="s">
        <v>294</v>
      </c>
      <c r="AE13" s="641" t="s">
        <v>285</v>
      </c>
      <c r="AF13" s="642" t="s">
        <v>294</v>
      </c>
      <c r="AG13" s="643" t="s">
        <v>294</v>
      </c>
      <c r="AH13" s="644" t="s">
        <v>285</v>
      </c>
      <c r="AI13" s="645" t="s">
        <v>294</v>
      </c>
    </row>
    <row r="14" spans="1:35" s="290" customFormat="1" ht="17.25" customHeight="1">
      <c r="A14" s="1255" t="s">
        <v>295</v>
      </c>
      <c r="B14" s="1505"/>
      <c r="C14" s="291"/>
      <c r="D14" s="301">
        <f>E14-C14</f>
        <v>0</v>
      </c>
      <c r="E14" s="292"/>
      <c r="F14" s="291"/>
      <c r="G14" s="301">
        <f>H14-F14</f>
        <v>0</v>
      </c>
      <c r="H14" s="292"/>
      <c r="I14" s="291"/>
      <c r="J14" s="301">
        <f>K14-I14</f>
        <v>0</v>
      </c>
      <c r="K14" s="292"/>
      <c r="L14" s="291"/>
      <c r="M14" s="301">
        <f>N14-L14</f>
        <v>0</v>
      </c>
      <c r="N14" s="292"/>
      <c r="O14" s="291"/>
      <c r="P14" s="301">
        <f>Q14-O14</f>
        <v>0</v>
      </c>
      <c r="Q14" s="292"/>
      <c r="R14" s="291"/>
      <c r="S14" s="301">
        <f>T14-R14</f>
        <v>0</v>
      </c>
      <c r="T14" s="292"/>
      <c r="U14" s="291"/>
      <c r="V14" s="301">
        <f>W14-U14</f>
        <v>0</v>
      </c>
      <c r="W14" s="292"/>
      <c r="X14" s="291"/>
      <c r="Y14" s="301">
        <f>Z14-X14</f>
        <v>0</v>
      </c>
      <c r="Z14" s="292"/>
      <c r="AA14" s="291"/>
      <c r="AB14" s="301">
        <f>AC14-AA14</f>
        <v>0</v>
      </c>
      <c r="AC14" s="292"/>
      <c r="AD14" s="291"/>
      <c r="AE14" s="301">
        <f>AF14-AD14</f>
        <v>0</v>
      </c>
      <c r="AF14" s="292"/>
      <c r="AG14" s="308">
        <f>SUM(C14,F14,I14,L14,O14,R14,U14,X14,AA14,AD14)</f>
        <v>0</v>
      </c>
      <c r="AH14" s="309">
        <f>SUM(D14,G14,J14,M14,P14,S14,V14,Y14,AB14,AE14)</f>
        <v>0</v>
      </c>
      <c r="AI14" s="442">
        <f>SUM(E14,H14,K14,N14,Q14,T14,W14,Z14,AC14,AF14)</f>
        <v>0</v>
      </c>
    </row>
    <row r="15" spans="1:35" s="290" customFormat="1" ht="17.25" customHeight="1">
      <c r="A15" s="1255" t="s">
        <v>296</v>
      </c>
      <c r="B15" s="1505"/>
      <c r="C15" s="304"/>
      <c r="D15" s="301">
        <f t="shared" ref="D15:D66" si="0">E15-C15</f>
        <v>0</v>
      </c>
      <c r="E15" s="305"/>
      <c r="F15" s="291"/>
      <c r="G15" s="301">
        <f t="shared" ref="G15:G66" si="1">H15-F15</f>
        <v>0</v>
      </c>
      <c r="H15" s="292"/>
      <c r="I15" s="291"/>
      <c r="J15" s="301">
        <f t="shared" ref="J15:J66" si="2">K15-I15</f>
        <v>0</v>
      </c>
      <c r="K15" s="292"/>
      <c r="L15" s="291"/>
      <c r="M15" s="301">
        <f t="shared" ref="M15:M66" si="3">N15-L15</f>
        <v>0</v>
      </c>
      <c r="N15" s="292"/>
      <c r="O15" s="291"/>
      <c r="P15" s="301">
        <f t="shared" ref="P15:P66" si="4">Q15-O15</f>
        <v>0</v>
      </c>
      <c r="Q15" s="292"/>
      <c r="R15" s="291"/>
      <c r="S15" s="301">
        <f t="shared" ref="S15:S66" si="5">T15-R15</f>
        <v>0</v>
      </c>
      <c r="T15" s="292"/>
      <c r="U15" s="291"/>
      <c r="V15" s="301">
        <f t="shared" ref="V15:V66" si="6">W15-U15</f>
        <v>0</v>
      </c>
      <c r="W15" s="292"/>
      <c r="X15" s="291"/>
      <c r="Y15" s="301">
        <f t="shared" ref="Y15:Y66" si="7">Z15-X15</f>
        <v>0</v>
      </c>
      <c r="Z15" s="292"/>
      <c r="AA15" s="291"/>
      <c r="AB15" s="301">
        <f t="shared" ref="AB15:AB66" si="8">AC15-AA15</f>
        <v>0</v>
      </c>
      <c r="AC15" s="292"/>
      <c r="AD15" s="291"/>
      <c r="AE15" s="301">
        <f t="shared" ref="AE15:AE66" si="9">AF15-AD15</f>
        <v>0</v>
      </c>
      <c r="AF15" s="292"/>
      <c r="AG15" s="308">
        <f t="shared" ref="AG15:AI30" si="10">SUM(C15,F15,I15,L15,O15,R15,U15,X15,AA15,AD15)</f>
        <v>0</v>
      </c>
      <c r="AH15" s="309">
        <f t="shared" si="10"/>
        <v>0</v>
      </c>
      <c r="AI15" s="442">
        <f t="shared" si="10"/>
        <v>0</v>
      </c>
    </row>
    <row r="16" spans="1:35" s="290" customFormat="1" ht="17.25" customHeight="1">
      <c r="A16" s="1255" t="s">
        <v>297</v>
      </c>
      <c r="B16" s="1505"/>
      <c r="C16" s="304"/>
      <c r="D16" s="301">
        <f t="shared" si="0"/>
        <v>0</v>
      </c>
      <c r="E16" s="292"/>
      <c r="F16" s="291"/>
      <c r="G16" s="301">
        <f t="shared" si="1"/>
        <v>0</v>
      </c>
      <c r="H16" s="292"/>
      <c r="I16" s="291"/>
      <c r="J16" s="301">
        <f t="shared" si="2"/>
        <v>0</v>
      </c>
      <c r="K16" s="292"/>
      <c r="L16" s="291"/>
      <c r="M16" s="301">
        <f t="shared" si="3"/>
        <v>0</v>
      </c>
      <c r="N16" s="292"/>
      <c r="O16" s="291"/>
      <c r="P16" s="301">
        <f t="shared" si="4"/>
        <v>0</v>
      </c>
      <c r="Q16" s="292"/>
      <c r="R16" s="291"/>
      <c r="S16" s="301">
        <f t="shared" si="5"/>
        <v>0</v>
      </c>
      <c r="T16" s="292"/>
      <c r="U16" s="291"/>
      <c r="V16" s="301">
        <f t="shared" si="6"/>
        <v>0</v>
      </c>
      <c r="W16" s="292"/>
      <c r="X16" s="291"/>
      <c r="Y16" s="301">
        <f t="shared" si="7"/>
        <v>0</v>
      </c>
      <c r="Z16" s="292"/>
      <c r="AA16" s="291"/>
      <c r="AB16" s="301">
        <f t="shared" si="8"/>
        <v>0</v>
      </c>
      <c r="AC16" s="292"/>
      <c r="AD16" s="291"/>
      <c r="AE16" s="301">
        <f t="shared" si="9"/>
        <v>0</v>
      </c>
      <c r="AF16" s="292"/>
      <c r="AG16" s="308">
        <f t="shared" si="10"/>
        <v>0</v>
      </c>
      <c r="AH16" s="309">
        <f t="shared" si="10"/>
        <v>0</v>
      </c>
      <c r="AI16" s="442">
        <f t="shared" si="10"/>
        <v>0</v>
      </c>
    </row>
    <row r="17" spans="1:38" s="290" customFormat="1" ht="17.25" customHeight="1">
      <c r="A17" s="1255" t="s">
        <v>298</v>
      </c>
      <c r="B17" s="1505"/>
      <c r="C17" s="291"/>
      <c r="D17" s="301">
        <f t="shared" si="0"/>
        <v>0</v>
      </c>
      <c r="E17" s="292"/>
      <c r="F17" s="291"/>
      <c r="G17" s="301">
        <f t="shared" si="1"/>
        <v>0</v>
      </c>
      <c r="H17" s="292"/>
      <c r="I17" s="291"/>
      <c r="J17" s="301">
        <f t="shared" si="2"/>
        <v>0</v>
      </c>
      <c r="K17" s="292"/>
      <c r="L17" s="291"/>
      <c r="M17" s="301">
        <f t="shared" si="3"/>
        <v>0</v>
      </c>
      <c r="N17" s="292"/>
      <c r="O17" s="291"/>
      <c r="P17" s="301">
        <f t="shared" si="4"/>
        <v>0</v>
      </c>
      <c r="Q17" s="292"/>
      <c r="R17" s="291"/>
      <c r="S17" s="301">
        <f t="shared" si="5"/>
        <v>0</v>
      </c>
      <c r="T17" s="292"/>
      <c r="U17" s="291"/>
      <c r="V17" s="301">
        <f t="shared" si="6"/>
        <v>0</v>
      </c>
      <c r="W17" s="292"/>
      <c r="X17" s="291"/>
      <c r="Y17" s="301">
        <f t="shared" si="7"/>
        <v>0</v>
      </c>
      <c r="Z17" s="292"/>
      <c r="AA17" s="291"/>
      <c r="AB17" s="301">
        <f t="shared" si="8"/>
        <v>0</v>
      </c>
      <c r="AC17" s="292"/>
      <c r="AD17" s="291"/>
      <c r="AE17" s="301">
        <f t="shared" si="9"/>
        <v>0</v>
      </c>
      <c r="AF17" s="292"/>
      <c r="AG17" s="308">
        <f t="shared" si="10"/>
        <v>0</v>
      </c>
      <c r="AH17" s="309">
        <f t="shared" si="10"/>
        <v>0</v>
      </c>
      <c r="AI17" s="442">
        <f t="shared" si="10"/>
        <v>0</v>
      </c>
    </row>
    <row r="18" spans="1:38" s="290" customFormat="1" ht="17.25" customHeight="1">
      <c r="A18" s="1255" t="s">
        <v>299</v>
      </c>
      <c r="B18" s="1505"/>
      <c r="C18" s="291"/>
      <c r="D18" s="301">
        <f t="shared" si="0"/>
        <v>0</v>
      </c>
      <c r="E18" s="292"/>
      <c r="F18" s="291"/>
      <c r="G18" s="301">
        <f t="shared" si="1"/>
        <v>0</v>
      </c>
      <c r="H18" s="292"/>
      <c r="I18" s="291"/>
      <c r="J18" s="301">
        <f t="shared" si="2"/>
        <v>0</v>
      </c>
      <c r="K18" s="292"/>
      <c r="L18" s="291"/>
      <c r="M18" s="301">
        <f t="shared" si="3"/>
        <v>0</v>
      </c>
      <c r="N18" s="292"/>
      <c r="O18" s="291"/>
      <c r="P18" s="301">
        <f t="shared" si="4"/>
        <v>0</v>
      </c>
      <c r="Q18" s="292"/>
      <c r="R18" s="291"/>
      <c r="S18" s="301">
        <f t="shared" si="5"/>
        <v>0</v>
      </c>
      <c r="T18" s="292"/>
      <c r="U18" s="291"/>
      <c r="V18" s="301">
        <f t="shared" si="6"/>
        <v>0</v>
      </c>
      <c r="W18" s="292"/>
      <c r="X18" s="291"/>
      <c r="Y18" s="301">
        <f t="shared" si="7"/>
        <v>0</v>
      </c>
      <c r="Z18" s="292"/>
      <c r="AA18" s="291"/>
      <c r="AB18" s="301">
        <f t="shared" si="8"/>
        <v>0</v>
      </c>
      <c r="AC18" s="292"/>
      <c r="AD18" s="291"/>
      <c r="AE18" s="301">
        <f t="shared" si="9"/>
        <v>0</v>
      </c>
      <c r="AF18" s="292"/>
      <c r="AG18" s="308">
        <f t="shared" si="10"/>
        <v>0</v>
      </c>
      <c r="AH18" s="309">
        <f t="shared" si="10"/>
        <v>0</v>
      </c>
      <c r="AI18" s="442">
        <f t="shared" si="10"/>
        <v>0</v>
      </c>
    </row>
    <row r="19" spans="1:38" s="290" customFormat="1" ht="17.25" customHeight="1">
      <c r="A19" s="1255" t="s">
        <v>300</v>
      </c>
      <c r="B19" s="1505"/>
      <c r="C19" s="291"/>
      <c r="D19" s="301">
        <f t="shared" si="0"/>
        <v>0</v>
      </c>
      <c r="E19" s="292"/>
      <c r="F19" s="304"/>
      <c r="G19" s="301">
        <f t="shared" si="1"/>
        <v>0</v>
      </c>
      <c r="H19" s="305"/>
      <c r="I19" s="304"/>
      <c r="J19" s="301">
        <f t="shared" si="2"/>
        <v>0</v>
      </c>
      <c r="K19" s="305"/>
      <c r="L19" s="304"/>
      <c r="M19" s="301">
        <f t="shared" si="3"/>
        <v>0</v>
      </c>
      <c r="N19" s="305"/>
      <c r="O19" s="304"/>
      <c r="P19" s="301">
        <f t="shared" si="4"/>
        <v>0</v>
      </c>
      <c r="Q19" s="305"/>
      <c r="R19" s="304"/>
      <c r="S19" s="301">
        <f t="shared" si="5"/>
        <v>0</v>
      </c>
      <c r="T19" s="305"/>
      <c r="U19" s="304"/>
      <c r="V19" s="301">
        <f t="shared" si="6"/>
        <v>0</v>
      </c>
      <c r="W19" s="305"/>
      <c r="X19" s="304"/>
      <c r="Y19" s="301">
        <f t="shared" si="7"/>
        <v>0</v>
      </c>
      <c r="Z19" s="305"/>
      <c r="AA19" s="304"/>
      <c r="AB19" s="301">
        <f t="shared" si="8"/>
        <v>0</v>
      </c>
      <c r="AC19" s="305"/>
      <c r="AD19" s="304"/>
      <c r="AE19" s="301">
        <f t="shared" si="9"/>
        <v>0</v>
      </c>
      <c r="AF19" s="305"/>
      <c r="AG19" s="308">
        <f t="shared" si="10"/>
        <v>0</v>
      </c>
      <c r="AH19" s="309">
        <f t="shared" si="10"/>
        <v>0</v>
      </c>
      <c r="AI19" s="442">
        <f t="shared" si="10"/>
        <v>0</v>
      </c>
      <c r="AJ19"/>
      <c r="AK19"/>
      <c r="AL19" s="13"/>
    </row>
    <row r="20" spans="1:38" s="290" customFormat="1" ht="17.25" customHeight="1">
      <c r="A20" s="1255" t="s">
        <v>301</v>
      </c>
      <c r="B20" s="1505"/>
      <c r="C20" s="291"/>
      <c r="D20" s="301">
        <f t="shared" si="0"/>
        <v>0</v>
      </c>
      <c r="E20" s="292"/>
      <c r="F20" s="304"/>
      <c r="G20" s="301">
        <f t="shared" si="1"/>
        <v>0</v>
      </c>
      <c r="H20" s="305"/>
      <c r="I20" s="304"/>
      <c r="J20" s="301">
        <f t="shared" si="2"/>
        <v>0</v>
      </c>
      <c r="K20" s="305"/>
      <c r="L20" s="304"/>
      <c r="M20" s="301">
        <f t="shared" si="3"/>
        <v>0</v>
      </c>
      <c r="N20" s="305"/>
      <c r="O20" s="304"/>
      <c r="P20" s="301">
        <f t="shared" si="4"/>
        <v>0</v>
      </c>
      <c r="Q20" s="305"/>
      <c r="R20" s="304"/>
      <c r="S20" s="301">
        <f t="shared" si="5"/>
        <v>0</v>
      </c>
      <c r="T20" s="305"/>
      <c r="U20" s="304"/>
      <c r="V20" s="301">
        <f t="shared" si="6"/>
        <v>0</v>
      </c>
      <c r="W20" s="305"/>
      <c r="X20" s="304"/>
      <c r="Y20" s="301">
        <f t="shared" si="7"/>
        <v>0</v>
      </c>
      <c r="Z20" s="305"/>
      <c r="AA20" s="304"/>
      <c r="AB20" s="301">
        <f t="shared" si="8"/>
        <v>0</v>
      </c>
      <c r="AC20" s="305"/>
      <c r="AD20" s="304"/>
      <c r="AE20" s="301">
        <f t="shared" si="9"/>
        <v>0</v>
      </c>
      <c r="AF20" s="305"/>
      <c r="AG20" s="308">
        <f t="shared" si="10"/>
        <v>0</v>
      </c>
      <c r="AH20" s="309">
        <f t="shared" si="10"/>
        <v>0</v>
      </c>
      <c r="AI20" s="442">
        <f t="shared" si="10"/>
        <v>0</v>
      </c>
      <c r="AJ20"/>
      <c r="AK20"/>
      <c r="AL20"/>
    </row>
    <row r="21" spans="1:38" s="290" customFormat="1" ht="17.25" customHeight="1">
      <c r="A21" s="1255" t="s">
        <v>302</v>
      </c>
      <c r="B21" s="1505"/>
      <c r="C21" s="291"/>
      <c r="D21" s="301">
        <f t="shared" si="0"/>
        <v>0</v>
      </c>
      <c r="E21" s="292"/>
      <c r="F21" s="304"/>
      <c r="G21" s="301">
        <f t="shared" si="1"/>
        <v>0</v>
      </c>
      <c r="H21" s="292"/>
      <c r="I21" s="304"/>
      <c r="J21" s="301">
        <f t="shared" si="2"/>
        <v>0</v>
      </c>
      <c r="K21" s="305"/>
      <c r="L21" s="304"/>
      <c r="M21" s="301">
        <f t="shared" si="3"/>
        <v>0</v>
      </c>
      <c r="N21" s="305"/>
      <c r="O21" s="304"/>
      <c r="P21" s="301">
        <f t="shared" si="4"/>
        <v>0</v>
      </c>
      <c r="Q21" s="305"/>
      <c r="R21" s="304"/>
      <c r="S21" s="301">
        <f t="shared" si="5"/>
        <v>0</v>
      </c>
      <c r="T21" s="305"/>
      <c r="U21" s="304"/>
      <c r="V21" s="301">
        <f t="shared" si="6"/>
        <v>0</v>
      </c>
      <c r="W21" s="305"/>
      <c r="X21" s="304"/>
      <c r="Y21" s="301">
        <f t="shared" si="7"/>
        <v>0</v>
      </c>
      <c r="Z21" s="305"/>
      <c r="AA21" s="304"/>
      <c r="AB21" s="301">
        <f t="shared" si="8"/>
        <v>0</v>
      </c>
      <c r="AC21" s="305"/>
      <c r="AD21" s="304"/>
      <c r="AE21" s="301">
        <f t="shared" si="9"/>
        <v>0</v>
      </c>
      <c r="AF21" s="305"/>
      <c r="AG21" s="308">
        <f t="shared" si="10"/>
        <v>0</v>
      </c>
      <c r="AH21" s="309">
        <f t="shared" si="10"/>
        <v>0</v>
      </c>
      <c r="AI21" s="442">
        <f t="shared" si="10"/>
        <v>0</v>
      </c>
      <c r="AJ21"/>
      <c r="AK21"/>
      <c r="AL21"/>
    </row>
    <row r="22" spans="1:38" s="290" customFormat="1" ht="17.25" customHeight="1">
      <c r="A22" s="1255" t="s">
        <v>303</v>
      </c>
      <c r="B22" s="1505"/>
      <c r="C22" s="291"/>
      <c r="D22" s="301">
        <f t="shared" si="0"/>
        <v>0</v>
      </c>
      <c r="E22" s="292"/>
      <c r="F22" s="291"/>
      <c r="G22" s="301">
        <f t="shared" si="1"/>
        <v>0</v>
      </c>
      <c r="H22" s="292"/>
      <c r="I22" s="291"/>
      <c r="J22" s="301">
        <f t="shared" si="2"/>
        <v>0</v>
      </c>
      <c r="K22" s="292"/>
      <c r="L22" s="291"/>
      <c r="M22" s="301">
        <f t="shared" si="3"/>
        <v>0</v>
      </c>
      <c r="N22" s="292"/>
      <c r="O22" s="291"/>
      <c r="P22" s="301">
        <f t="shared" si="4"/>
        <v>0</v>
      </c>
      <c r="Q22" s="292"/>
      <c r="R22" s="291"/>
      <c r="S22" s="301">
        <f t="shared" si="5"/>
        <v>0</v>
      </c>
      <c r="T22" s="292"/>
      <c r="U22" s="291"/>
      <c r="V22" s="301">
        <f t="shared" si="6"/>
        <v>0</v>
      </c>
      <c r="W22" s="292"/>
      <c r="X22" s="291"/>
      <c r="Y22" s="301">
        <f t="shared" si="7"/>
        <v>0</v>
      </c>
      <c r="Z22" s="292"/>
      <c r="AA22" s="291"/>
      <c r="AB22" s="301">
        <f t="shared" si="8"/>
        <v>0</v>
      </c>
      <c r="AC22" s="292"/>
      <c r="AD22" s="291"/>
      <c r="AE22" s="301">
        <f t="shared" si="9"/>
        <v>0</v>
      </c>
      <c r="AF22" s="292"/>
      <c r="AG22" s="308">
        <f t="shared" si="10"/>
        <v>0</v>
      </c>
      <c r="AH22" s="309">
        <f t="shared" si="10"/>
        <v>0</v>
      </c>
      <c r="AI22" s="442">
        <f t="shared" si="10"/>
        <v>0</v>
      </c>
    </row>
    <row r="23" spans="1:38" s="290" customFormat="1" ht="17.25" customHeight="1">
      <c r="A23" s="1261"/>
      <c r="B23" s="1506"/>
      <c r="C23" s="291"/>
      <c r="D23" s="301">
        <f t="shared" si="0"/>
        <v>0</v>
      </c>
      <c r="E23" s="292"/>
      <c r="F23" s="304"/>
      <c r="G23" s="301">
        <f t="shared" si="1"/>
        <v>0</v>
      </c>
      <c r="H23" s="305"/>
      <c r="I23" s="304"/>
      <c r="J23" s="301">
        <f t="shared" si="2"/>
        <v>0</v>
      </c>
      <c r="K23" s="305"/>
      <c r="L23" s="304"/>
      <c r="M23" s="301">
        <f t="shared" si="3"/>
        <v>0</v>
      </c>
      <c r="N23" s="305"/>
      <c r="O23" s="304"/>
      <c r="P23" s="301">
        <f t="shared" si="4"/>
        <v>0</v>
      </c>
      <c r="Q23" s="305"/>
      <c r="R23" s="304"/>
      <c r="S23" s="301">
        <f t="shared" si="5"/>
        <v>0</v>
      </c>
      <c r="T23" s="305"/>
      <c r="U23" s="304"/>
      <c r="V23" s="301">
        <f t="shared" si="6"/>
        <v>0</v>
      </c>
      <c r="W23" s="305"/>
      <c r="X23" s="304"/>
      <c r="Y23" s="301">
        <f t="shared" si="7"/>
        <v>0</v>
      </c>
      <c r="Z23" s="305"/>
      <c r="AA23" s="304"/>
      <c r="AB23" s="301">
        <f t="shared" si="8"/>
        <v>0</v>
      </c>
      <c r="AC23" s="305"/>
      <c r="AD23" s="304"/>
      <c r="AE23" s="301">
        <f t="shared" si="9"/>
        <v>0</v>
      </c>
      <c r="AF23" s="305"/>
      <c r="AG23" s="308">
        <f t="shared" si="10"/>
        <v>0</v>
      </c>
      <c r="AH23" s="309">
        <f t="shared" si="10"/>
        <v>0</v>
      </c>
      <c r="AI23" s="442">
        <f t="shared" si="10"/>
        <v>0</v>
      </c>
      <c r="AJ23"/>
      <c r="AK23"/>
      <c r="AL23"/>
    </row>
    <row r="24" spans="1:38" s="290" customFormat="1" ht="17.25" customHeight="1">
      <c r="A24" s="1261"/>
      <c r="B24" s="1506"/>
      <c r="C24" s="291"/>
      <c r="D24" s="301">
        <f t="shared" si="0"/>
        <v>0</v>
      </c>
      <c r="E24" s="292"/>
      <c r="F24" s="304"/>
      <c r="G24" s="301">
        <f t="shared" si="1"/>
        <v>0</v>
      </c>
      <c r="H24" s="305"/>
      <c r="I24" s="304"/>
      <c r="J24" s="301">
        <f t="shared" si="2"/>
        <v>0</v>
      </c>
      <c r="K24" s="305"/>
      <c r="L24" s="304"/>
      <c r="M24" s="301">
        <f t="shared" si="3"/>
        <v>0</v>
      </c>
      <c r="N24" s="305"/>
      <c r="O24" s="304"/>
      <c r="P24" s="301">
        <f t="shared" si="4"/>
        <v>0</v>
      </c>
      <c r="Q24" s="305"/>
      <c r="R24" s="304"/>
      <c r="S24" s="301">
        <f t="shared" si="5"/>
        <v>0</v>
      </c>
      <c r="T24" s="305"/>
      <c r="U24" s="304"/>
      <c r="V24" s="301">
        <f t="shared" si="6"/>
        <v>0</v>
      </c>
      <c r="W24" s="305"/>
      <c r="X24" s="304"/>
      <c r="Y24" s="301">
        <f t="shared" si="7"/>
        <v>0</v>
      </c>
      <c r="Z24" s="305"/>
      <c r="AA24" s="304"/>
      <c r="AB24" s="301">
        <f t="shared" si="8"/>
        <v>0</v>
      </c>
      <c r="AC24" s="305"/>
      <c r="AD24" s="304"/>
      <c r="AE24" s="301">
        <f t="shared" si="9"/>
        <v>0</v>
      </c>
      <c r="AF24" s="305"/>
      <c r="AG24" s="308">
        <f t="shared" si="10"/>
        <v>0</v>
      </c>
      <c r="AH24" s="309">
        <f t="shared" si="10"/>
        <v>0</v>
      </c>
      <c r="AI24" s="442">
        <f t="shared" si="10"/>
        <v>0</v>
      </c>
      <c r="AJ24"/>
      <c r="AK24"/>
      <c r="AL24"/>
    </row>
    <row r="25" spans="1:38" s="290" customFormat="1" ht="17.25" customHeight="1">
      <c r="A25" s="1261"/>
      <c r="B25" s="1506"/>
      <c r="C25" s="291"/>
      <c r="D25" s="301">
        <f t="shared" si="0"/>
        <v>0</v>
      </c>
      <c r="E25" s="292"/>
      <c r="F25" s="304"/>
      <c r="G25" s="301">
        <f t="shared" si="1"/>
        <v>0</v>
      </c>
      <c r="H25" s="305"/>
      <c r="I25" s="304"/>
      <c r="J25" s="301">
        <f t="shared" si="2"/>
        <v>0</v>
      </c>
      <c r="K25" s="305"/>
      <c r="L25" s="304"/>
      <c r="M25" s="301">
        <f t="shared" si="3"/>
        <v>0</v>
      </c>
      <c r="N25" s="305"/>
      <c r="O25" s="304"/>
      <c r="P25" s="301">
        <f t="shared" si="4"/>
        <v>0</v>
      </c>
      <c r="Q25" s="305"/>
      <c r="R25" s="304"/>
      <c r="S25" s="301">
        <f t="shared" si="5"/>
        <v>0</v>
      </c>
      <c r="T25" s="305"/>
      <c r="U25" s="304"/>
      <c r="V25" s="301">
        <f t="shared" si="6"/>
        <v>0</v>
      </c>
      <c r="W25" s="305"/>
      <c r="X25" s="304"/>
      <c r="Y25" s="301">
        <f t="shared" si="7"/>
        <v>0</v>
      </c>
      <c r="Z25" s="305"/>
      <c r="AA25" s="304"/>
      <c r="AB25" s="301">
        <f t="shared" si="8"/>
        <v>0</v>
      </c>
      <c r="AC25" s="305"/>
      <c r="AD25" s="304"/>
      <c r="AE25" s="301">
        <f t="shared" si="9"/>
        <v>0</v>
      </c>
      <c r="AF25" s="305"/>
      <c r="AG25" s="308">
        <f t="shared" si="10"/>
        <v>0</v>
      </c>
      <c r="AH25" s="309">
        <f t="shared" si="10"/>
        <v>0</v>
      </c>
      <c r="AI25" s="442">
        <f t="shared" si="10"/>
        <v>0</v>
      </c>
      <c r="AJ25"/>
      <c r="AK25"/>
      <c r="AL25"/>
    </row>
    <row r="26" spans="1:38" s="290" customFormat="1" ht="17.25" customHeight="1">
      <c r="A26" s="1261"/>
      <c r="B26" s="1506"/>
      <c r="C26" s="291"/>
      <c r="D26" s="301">
        <f t="shared" si="0"/>
        <v>0</v>
      </c>
      <c r="E26" s="292"/>
      <c r="F26" s="291"/>
      <c r="G26" s="301">
        <f t="shared" si="1"/>
        <v>0</v>
      </c>
      <c r="H26" s="292"/>
      <c r="I26" s="291"/>
      <c r="J26" s="301">
        <f t="shared" si="2"/>
        <v>0</v>
      </c>
      <c r="K26" s="292"/>
      <c r="L26" s="291"/>
      <c r="M26" s="301">
        <f t="shared" si="3"/>
        <v>0</v>
      </c>
      <c r="N26" s="292"/>
      <c r="O26" s="291"/>
      <c r="P26" s="301">
        <f t="shared" si="4"/>
        <v>0</v>
      </c>
      <c r="Q26" s="292"/>
      <c r="R26" s="291"/>
      <c r="S26" s="301">
        <f t="shared" si="5"/>
        <v>0</v>
      </c>
      <c r="T26" s="292"/>
      <c r="U26" s="291"/>
      <c r="V26" s="301">
        <f t="shared" si="6"/>
        <v>0</v>
      </c>
      <c r="W26" s="292"/>
      <c r="X26" s="291"/>
      <c r="Y26" s="301">
        <f t="shared" si="7"/>
        <v>0</v>
      </c>
      <c r="Z26" s="292"/>
      <c r="AA26" s="291"/>
      <c r="AB26" s="301">
        <f t="shared" si="8"/>
        <v>0</v>
      </c>
      <c r="AC26" s="292"/>
      <c r="AD26" s="291"/>
      <c r="AE26" s="301">
        <f t="shared" si="9"/>
        <v>0</v>
      </c>
      <c r="AF26" s="292"/>
      <c r="AG26" s="308">
        <f t="shared" si="10"/>
        <v>0</v>
      </c>
      <c r="AH26" s="309">
        <f t="shared" si="10"/>
        <v>0</v>
      </c>
      <c r="AI26" s="442">
        <f t="shared" si="10"/>
        <v>0</v>
      </c>
    </row>
    <row r="27" spans="1:38" s="290" customFormat="1" ht="17.25" customHeight="1">
      <c r="A27" s="1261"/>
      <c r="B27" s="1506"/>
      <c r="C27" s="291"/>
      <c r="D27" s="301">
        <f t="shared" si="0"/>
        <v>0</v>
      </c>
      <c r="E27" s="292"/>
      <c r="F27" s="304"/>
      <c r="G27" s="301">
        <f t="shared" si="1"/>
        <v>0</v>
      </c>
      <c r="H27" s="305"/>
      <c r="I27" s="304"/>
      <c r="J27" s="301">
        <f t="shared" si="2"/>
        <v>0</v>
      </c>
      <c r="K27" s="305"/>
      <c r="L27" s="304"/>
      <c r="M27" s="301">
        <f t="shared" si="3"/>
        <v>0</v>
      </c>
      <c r="N27" s="305"/>
      <c r="O27" s="304"/>
      <c r="P27" s="301">
        <f t="shared" si="4"/>
        <v>0</v>
      </c>
      <c r="Q27" s="305"/>
      <c r="R27" s="304"/>
      <c r="S27" s="301">
        <f t="shared" si="5"/>
        <v>0</v>
      </c>
      <c r="T27" s="305"/>
      <c r="U27" s="304"/>
      <c r="V27" s="301">
        <f t="shared" si="6"/>
        <v>0</v>
      </c>
      <c r="W27" s="305"/>
      <c r="X27" s="304"/>
      <c r="Y27" s="301">
        <f t="shared" si="7"/>
        <v>0</v>
      </c>
      <c r="Z27" s="305"/>
      <c r="AA27" s="304"/>
      <c r="AB27" s="301">
        <f t="shared" si="8"/>
        <v>0</v>
      </c>
      <c r="AC27" s="305"/>
      <c r="AD27" s="304"/>
      <c r="AE27" s="301">
        <f t="shared" si="9"/>
        <v>0</v>
      </c>
      <c r="AF27" s="305"/>
      <c r="AG27" s="308">
        <f>SUM(C27,F27,I27,L27,O27,R27,U27,X27,AA27,AD27)</f>
        <v>0</v>
      </c>
      <c r="AH27" s="309">
        <f>SUM(D27,G27,J27,M27,P27,S27,V27,Y27,AB27,AE27)</f>
        <v>0</v>
      </c>
      <c r="AI27" s="442">
        <f t="shared" si="10"/>
        <v>0</v>
      </c>
      <c r="AJ27"/>
      <c r="AK27"/>
      <c r="AL27"/>
    </row>
    <row r="28" spans="1:38" s="290" customFormat="1" ht="17.25" customHeight="1">
      <c r="A28" s="1261"/>
      <c r="B28" s="1506"/>
      <c r="C28" s="291"/>
      <c r="D28" s="301">
        <f t="shared" si="0"/>
        <v>0</v>
      </c>
      <c r="E28" s="292"/>
      <c r="F28" s="304"/>
      <c r="G28" s="301">
        <f t="shared" si="1"/>
        <v>0</v>
      </c>
      <c r="H28" s="305"/>
      <c r="I28" s="304"/>
      <c r="J28" s="301">
        <f t="shared" si="2"/>
        <v>0</v>
      </c>
      <c r="K28" s="305"/>
      <c r="L28" s="304"/>
      <c r="M28" s="301">
        <f t="shared" si="3"/>
        <v>0</v>
      </c>
      <c r="N28" s="305"/>
      <c r="O28" s="304"/>
      <c r="P28" s="301">
        <f t="shared" si="4"/>
        <v>0</v>
      </c>
      <c r="Q28" s="305"/>
      <c r="R28" s="304"/>
      <c r="S28" s="301">
        <f t="shared" si="5"/>
        <v>0</v>
      </c>
      <c r="T28" s="305"/>
      <c r="U28" s="304"/>
      <c r="V28" s="301">
        <f t="shared" si="6"/>
        <v>0</v>
      </c>
      <c r="W28" s="305"/>
      <c r="X28" s="304"/>
      <c r="Y28" s="301">
        <f t="shared" si="7"/>
        <v>0</v>
      </c>
      <c r="Z28" s="305"/>
      <c r="AA28" s="304"/>
      <c r="AB28" s="301">
        <f t="shared" si="8"/>
        <v>0</v>
      </c>
      <c r="AC28" s="305"/>
      <c r="AD28" s="304"/>
      <c r="AE28" s="301">
        <f t="shared" si="9"/>
        <v>0</v>
      </c>
      <c r="AF28" s="305"/>
      <c r="AG28" s="308">
        <f t="shared" ref="AG28:AI63" si="11">SUM(C28,F28,I28,L28,O28,R28,U28,X28,AA28,AD28)</f>
        <v>0</v>
      </c>
      <c r="AH28" s="309">
        <f t="shared" si="11"/>
        <v>0</v>
      </c>
      <c r="AI28" s="442">
        <f t="shared" si="10"/>
        <v>0</v>
      </c>
      <c r="AJ28"/>
      <c r="AK28"/>
      <c r="AL28"/>
    </row>
    <row r="29" spans="1:38" s="290" customFormat="1" ht="17.25" customHeight="1">
      <c r="A29" s="1261"/>
      <c r="B29" s="1506"/>
      <c r="C29" s="291"/>
      <c r="D29" s="301">
        <f t="shared" si="0"/>
        <v>0</v>
      </c>
      <c r="E29" s="292"/>
      <c r="F29" s="304"/>
      <c r="G29" s="301">
        <f t="shared" si="1"/>
        <v>0</v>
      </c>
      <c r="H29" s="305"/>
      <c r="I29" s="304"/>
      <c r="J29" s="301">
        <f t="shared" si="2"/>
        <v>0</v>
      </c>
      <c r="K29" s="305"/>
      <c r="L29" s="304"/>
      <c r="M29" s="301">
        <f t="shared" si="3"/>
        <v>0</v>
      </c>
      <c r="N29" s="305"/>
      <c r="O29" s="304"/>
      <c r="P29" s="301">
        <f t="shared" si="4"/>
        <v>0</v>
      </c>
      <c r="Q29" s="305"/>
      <c r="R29" s="304"/>
      <c r="S29" s="301">
        <f t="shared" si="5"/>
        <v>0</v>
      </c>
      <c r="T29" s="305"/>
      <c r="U29" s="304"/>
      <c r="V29" s="301">
        <f t="shared" si="6"/>
        <v>0</v>
      </c>
      <c r="W29" s="305"/>
      <c r="X29" s="304"/>
      <c r="Y29" s="301">
        <f t="shared" si="7"/>
        <v>0</v>
      </c>
      <c r="Z29" s="305"/>
      <c r="AA29" s="304"/>
      <c r="AB29" s="301">
        <f t="shared" si="8"/>
        <v>0</v>
      </c>
      <c r="AC29" s="305"/>
      <c r="AD29" s="304"/>
      <c r="AE29" s="301">
        <f t="shared" si="9"/>
        <v>0</v>
      </c>
      <c r="AF29" s="305"/>
      <c r="AG29" s="308">
        <f t="shared" si="11"/>
        <v>0</v>
      </c>
      <c r="AH29" s="309">
        <f t="shared" si="11"/>
        <v>0</v>
      </c>
      <c r="AI29" s="442">
        <f t="shared" si="10"/>
        <v>0</v>
      </c>
      <c r="AJ29"/>
      <c r="AK29"/>
      <c r="AL29"/>
    </row>
    <row r="30" spans="1:38" s="290" customFormat="1" ht="17.25" customHeight="1">
      <c r="A30" s="1261"/>
      <c r="B30" s="1506"/>
      <c r="C30" s="291"/>
      <c r="D30" s="301">
        <f t="shared" si="0"/>
        <v>0</v>
      </c>
      <c r="E30" s="292"/>
      <c r="F30" s="291"/>
      <c r="G30" s="301">
        <f t="shared" si="1"/>
        <v>0</v>
      </c>
      <c r="H30" s="292"/>
      <c r="I30" s="291"/>
      <c r="J30" s="301">
        <f t="shared" si="2"/>
        <v>0</v>
      </c>
      <c r="K30" s="292"/>
      <c r="L30" s="291"/>
      <c r="M30" s="301">
        <f t="shared" si="3"/>
        <v>0</v>
      </c>
      <c r="N30" s="292"/>
      <c r="O30" s="291"/>
      <c r="P30" s="301">
        <f t="shared" si="4"/>
        <v>0</v>
      </c>
      <c r="Q30" s="292"/>
      <c r="R30" s="291"/>
      <c r="S30" s="301">
        <f t="shared" si="5"/>
        <v>0</v>
      </c>
      <c r="T30" s="292"/>
      <c r="U30" s="291"/>
      <c r="V30" s="301">
        <f t="shared" si="6"/>
        <v>0</v>
      </c>
      <c r="W30" s="292"/>
      <c r="X30" s="291"/>
      <c r="Y30" s="301">
        <f t="shared" si="7"/>
        <v>0</v>
      </c>
      <c r="Z30" s="292"/>
      <c r="AA30" s="291"/>
      <c r="AB30" s="301">
        <f t="shared" si="8"/>
        <v>0</v>
      </c>
      <c r="AC30" s="292"/>
      <c r="AD30" s="291"/>
      <c r="AE30" s="301">
        <f t="shared" si="9"/>
        <v>0</v>
      </c>
      <c r="AF30" s="292"/>
      <c r="AG30" s="308">
        <f t="shared" si="11"/>
        <v>0</v>
      </c>
      <c r="AH30" s="309">
        <f t="shared" si="11"/>
        <v>0</v>
      </c>
      <c r="AI30" s="442">
        <f t="shared" si="10"/>
        <v>0</v>
      </c>
      <c r="AJ30"/>
      <c r="AK30"/>
      <c r="AL30"/>
    </row>
    <row r="31" spans="1:38" s="290" customFormat="1" ht="17.25" customHeight="1">
      <c r="A31" s="1261"/>
      <c r="B31" s="1506"/>
      <c r="C31" s="291"/>
      <c r="D31" s="301">
        <f t="shared" si="0"/>
        <v>0</v>
      </c>
      <c r="E31" s="292"/>
      <c r="F31" s="304"/>
      <c r="G31" s="301">
        <f t="shared" si="1"/>
        <v>0</v>
      </c>
      <c r="H31" s="305"/>
      <c r="I31" s="304"/>
      <c r="J31" s="301">
        <f t="shared" si="2"/>
        <v>0</v>
      </c>
      <c r="K31" s="305"/>
      <c r="L31" s="304"/>
      <c r="M31" s="301">
        <f t="shared" si="3"/>
        <v>0</v>
      </c>
      <c r="N31" s="305"/>
      <c r="O31" s="304"/>
      <c r="P31" s="301">
        <f t="shared" si="4"/>
        <v>0</v>
      </c>
      <c r="Q31" s="305"/>
      <c r="R31" s="304"/>
      <c r="S31" s="301">
        <f t="shared" si="5"/>
        <v>0</v>
      </c>
      <c r="T31" s="305"/>
      <c r="U31" s="304"/>
      <c r="V31" s="301">
        <f t="shared" si="6"/>
        <v>0</v>
      </c>
      <c r="W31" s="305"/>
      <c r="X31" s="304"/>
      <c r="Y31" s="301">
        <f t="shared" si="7"/>
        <v>0</v>
      </c>
      <c r="Z31" s="305"/>
      <c r="AA31" s="304"/>
      <c r="AB31" s="301">
        <f t="shared" si="8"/>
        <v>0</v>
      </c>
      <c r="AC31" s="305"/>
      <c r="AD31" s="304"/>
      <c r="AE31" s="301">
        <f t="shared" si="9"/>
        <v>0</v>
      </c>
      <c r="AF31" s="305"/>
      <c r="AG31" s="308">
        <f t="shared" si="11"/>
        <v>0</v>
      </c>
      <c r="AH31" s="309">
        <f t="shared" si="11"/>
        <v>0</v>
      </c>
      <c r="AI31" s="442">
        <f t="shared" si="11"/>
        <v>0</v>
      </c>
      <c r="AJ31"/>
      <c r="AK31"/>
      <c r="AL31"/>
    </row>
    <row r="32" spans="1:38" s="290" customFormat="1" ht="17.25" customHeight="1">
      <c r="A32" s="1261"/>
      <c r="B32" s="1506"/>
      <c r="C32" s="291"/>
      <c r="D32" s="301">
        <f t="shared" si="0"/>
        <v>0</v>
      </c>
      <c r="E32" s="292"/>
      <c r="F32" s="291"/>
      <c r="G32" s="301">
        <f t="shared" si="1"/>
        <v>0</v>
      </c>
      <c r="H32" s="292"/>
      <c r="I32" s="291"/>
      <c r="J32" s="301">
        <f t="shared" si="2"/>
        <v>0</v>
      </c>
      <c r="K32" s="292"/>
      <c r="L32" s="291"/>
      <c r="M32" s="301">
        <f t="shared" si="3"/>
        <v>0</v>
      </c>
      <c r="N32" s="292"/>
      <c r="O32" s="291"/>
      <c r="P32" s="301">
        <f t="shared" si="4"/>
        <v>0</v>
      </c>
      <c r="Q32" s="292"/>
      <c r="R32" s="291"/>
      <c r="S32" s="301">
        <f t="shared" si="5"/>
        <v>0</v>
      </c>
      <c r="T32" s="292"/>
      <c r="U32" s="291"/>
      <c r="V32" s="301">
        <f t="shared" si="6"/>
        <v>0</v>
      </c>
      <c r="W32" s="292"/>
      <c r="X32" s="291"/>
      <c r="Y32" s="301">
        <f t="shared" si="7"/>
        <v>0</v>
      </c>
      <c r="Z32" s="292"/>
      <c r="AA32" s="291"/>
      <c r="AB32" s="301">
        <f t="shared" si="8"/>
        <v>0</v>
      </c>
      <c r="AC32" s="292"/>
      <c r="AD32" s="291"/>
      <c r="AE32" s="301">
        <f t="shared" si="9"/>
        <v>0</v>
      </c>
      <c r="AF32" s="292"/>
      <c r="AG32" s="308">
        <f t="shared" si="11"/>
        <v>0</v>
      </c>
      <c r="AH32" s="309">
        <f t="shared" si="11"/>
        <v>0</v>
      </c>
      <c r="AI32" s="442">
        <f t="shared" si="11"/>
        <v>0</v>
      </c>
    </row>
    <row r="33" spans="1:38" s="290" customFormat="1" ht="17.25" customHeight="1">
      <c r="A33" s="1261"/>
      <c r="B33" s="1506"/>
      <c r="C33" s="291"/>
      <c r="D33" s="301">
        <f t="shared" si="0"/>
        <v>0</v>
      </c>
      <c r="E33" s="292"/>
      <c r="F33" s="291"/>
      <c r="G33" s="301">
        <f t="shared" si="1"/>
        <v>0</v>
      </c>
      <c r="H33" s="292"/>
      <c r="I33" s="291"/>
      <c r="J33" s="301">
        <f t="shared" si="2"/>
        <v>0</v>
      </c>
      <c r="K33" s="292"/>
      <c r="L33" s="291"/>
      <c r="M33" s="301">
        <f t="shared" si="3"/>
        <v>0</v>
      </c>
      <c r="N33" s="292"/>
      <c r="O33" s="291"/>
      <c r="P33" s="301">
        <f t="shared" si="4"/>
        <v>0</v>
      </c>
      <c r="Q33" s="292"/>
      <c r="R33" s="291"/>
      <c r="S33" s="301">
        <f t="shared" si="5"/>
        <v>0</v>
      </c>
      <c r="T33" s="292"/>
      <c r="U33" s="291"/>
      <c r="V33" s="301">
        <f t="shared" si="6"/>
        <v>0</v>
      </c>
      <c r="W33" s="292"/>
      <c r="X33" s="291"/>
      <c r="Y33" s="301">
        <f t="shared" si="7"/>
        <v>0</v>
      </c>
      <c r="Z33" s="292"/>
      <c r="AA33" s="291"/>
      <c r="AB33" s="301">
        <f t="shared" si="8"/>
        <v>0</v>
      </c>
      <c r="AC33" s="292"/>
      <c r="AD33" s="291"/>
      <c r="AE33" s="301">
        <f t="shared" si="9"/>
        <v>0</v>
      </c>
      <c r="AF33" s="292"/>
      <c r="AG33" s="308">
        <f t="shared" si="11"/>
        <v>0</v>
      </c>
      <c r="AH33" s="309">
        <f t="shared" si="11"/>
        <v>0</v>
      </c>
      <c r="AI33" s="442">
        <f t="shared" si="11"/>
        <v>0</v>
      </c>
    </row>
    <row r="34" spans="1:38" s="290" customFormat="1" ht="17.25" customHeight="1">
      <c r="A34" s="1261"/>
      <c r="B34" s="1506"/>
      <c r="C34" s="291"/>
      <c r="D34" s="301">
        <f t="shared" si="0"/>
        <v>0</v>
      </c>
      <c r="E34" s="292"/>
      <c r="F34" s="291"/>
      <c r="G34" s="301">
        <f t="shared" si="1"/>
        <v>0</v>
      </c>
      <c r="H34" s="305"/>
      <c r="I34" s="291"/>
      <c r="J34" s="301">
        <f t="shared" si="2"/>
        <v>0</v>
      </c>
      <c r="K34" s="305"/>
      <c r="L34" s="291"/>
      <c r="M34" s="301">
        <f t="shared" si="3"/>
        <v>0</v>
      </c>
      <c r="N34" s="305"/>
      <c r="O34" s="291"/>
      <c r="P34" s="301">
        <f t="shared" si="4"/>
        <v>0</v>
      </c>
      <c r="Q34" s="305"/>
      <c r="R34" s="291"/>
      <c r="S34" s="301">
        <f t="shared" si="5"/>
        <v>0</v>
      </c>
      <c r="T34" s="305"/>
      <c r="U34" s="291"/>
      <c r="V34" s="301">
        <f t="shared" si="6"/>
        <v>0</v>
      </c>
      <c r="W34" s="305"/>
      <c r="X34" s="291"/>
      <c r="Y34" s="301">
        <f t="shared" si="7"/>
        <v>0</v>
      </c>
      <c r="Z34" s="305"/>
      <c r="AA34" s="291"/>
      <c r="AB34" s="301">
        <f t="shared" si="8"/>
        <v>0</v>
      </c>
      <c r="AC34" s="305"/>
      <c r="AD34" s="291"/>
      <c r="AE34" s="301">
        <f t="shared" si="9"/>
        <v>0</v>
      </c>
      <c r="AF34" s="305"/>
      <c r="AG34" s="308">
        <f t="shared" si="11"/>
        <v>0</v>
      </c>
      <c r="AH34" s="309">
        <f t="shared" si="11"/>
        <v>0</v>
      </c>
      <c r="AI34" s="442">
        <f t="shared" si="11"/>
        <v>0</v>
      </c>
      <c r="AJ34"/>
      <c r="AK34"/>
      <c r="AL34"/>
    </row>
    <row r="35" spans="1:38" s="290" customFormat="1" ht="17.25" customHeight="1">
      <c r="A35" s="1261"/>
      <c r="B35" s="1506"/>
      <c r="C35" s="291"/>
      <c r="D35" s="301">
        <f t="shared" si="0"/>
        <v>0</v>
      </c>
      <c r="E35" s="292"/>
      <c r="F35" s="291"/>
      <c r="G35" s="301">
        <f t="shared" si="1"/>
        <v>0</v>
      </c>
      <c r="H35" s="305"/>
      <c r="I35" s="291"/>
      <c r="J35" s="301">
        <f t="shared" si="2"/>
        <v>0</v>
      </c>
      <c r="K35" s="305"/>
      <c r="L35" s="291"/>
      <c r="M35" s="301">
        <f t="shared" si="3"/>
        <v>0</v>
      </c>
      <c r="N35" s="305"/>
      <c r="O35" s="291"/>
      <c r="P35" s="301">
        <f t="shared" si="4"/>
        <v>0</v>
      </c>
      <c r="Q35" s="305"/>
      <c r="R35" s="291"/>
      <c r="S35" s="301">
        <f t="shared" si="5"/>
        <v>0</v>
      </c>
      <c r="T35" s="305"/>
      <c r="U35" s="291"/>
      <c r="V35" s="301">
        <f t="shared" si="6"/>
        <v>0</v>
      </c>
      <c r="W35" s="305"/>
      <c r="X35" s="291"/>
      <c r="Y35" s="301">
        <f t="shared" si="7"/>
        <v>0</v>
      </c>
      <c r="Z35" s="305"/>
      <c r="AA35" s="291"/>
      <c r="AB35" s="301">
        <f t="shared" si="8"/>
        <v>0</v>
      </c>
      <c r="AC35" s="305"/>
      <c r="AD35" s="291"/>
      <c r="AE35" s="301">
        <f t="shared" si="9"/>
        <v>0</v>
      </c>
      <c r="AF35" s="305"/>
      <c r="AG35" s="308">
        <f t="shared" si="11"/>
        <v>0</v>
      </c>
      <c r="AH35" s="309">
        <f t="shared" si="11"/>
        <v>0</v>
      </c>
      <c r="AI35" s="442">
        <f t="shared" si="11"/>
        <v>0</v>
      </c>
      <c r="AJ35"/>
      <c r="AK35"/>
      <c r="AL35"/>
    </row>
    <row r="36" spans="1:38" s="290" customFormat="1" ht="17.25" customHeight="1">
      <c r="A36" s="1261"/>
      <c r="B36" s="1506"/>
      <c r="C36" s="291"/>
      <c r="D36" s="301">
        <f t="shared" si="0"/>
        <v>0</v>
      </c>
      <c r="E36" s="292"/>
      <c r="F36" s="291"/>
      <c r="G36" s="301">
        <f t="shared" si="1"/>
        <v>0</v>
      </c>
      <c r="H36" s="305"/>
      <c r="I36" s="291"/>
      <c r="J36" s="301">
        <f t="shared" si="2"/>
        <v>0</v>
      </c>
      <c r="K36" s="305"/>
      <c r="L36" s="291"/>
      <c r="M36" s="301">
        <f t="shared" si="3"/>
        <v>0</v>
      </c>
      <c r="N36" s="305"/>
      <c r="O36" s="291"/>
      <c r="P36" s="301">
        <f t="shared" si="4"/>
        <v>0</v>
      </c>
      <c r="Q36" s="305"/>
      <c r="R36" s="291"/>
      <c r="S36" s="301">
        <f t="shared" si="5"/>
        <v>0</v>
      </c>
      <c r="T36" s="305"/>
      <c r="U36" s="291"/>
      <c r="V36" s="301">
        <f t="shared" si="6"/>
        <v>0</v>
      </c>
      <c r="W36" s="305"/>
      <c r="X36" s="291"/>
      <c r="Y36" s="301">
        <f t="shared" si="7"/>
        <v>0</v>
      </c>
      <c r="Z36" s="305"/>
      <c r="AA36" s="291"/>
      <c r="AB36" s="301">
        <f t="shared" si="8"/>
        <v>0</v>
      </c>
      <c r="AC36" s="305"/>
      <c r="AD36" s="291"/>
      <c r="AE36" s="301">
        <f t="shared" si="9"/>
        <v>0</v>
      </c>
      <c r="AF36" s="305"/>
      <c r="AG36" s="308">
        <f t="shared" si="11"/>
        <v>0</v>
      </c>
      <c r="AH36" s="309">
        <f t="shared" si="11"/>
        <v>0</v>
      </c>
      <c r="AI36" s="442">
        <f t="shared" si="11"/>
        <v>0</v>
      </c>
      <c r="AJ36"/>
      <c r="AK36"/>
      <c r="AL36"/>
    </row>
    <row r="37" spans="1:38" s="290" customFormat="1" ht="17.25" customHeight="1">
      <c r="A37" s="1261"/>
      <c r="B37" s="1506"/>
      <c r="C37" s="291"/>
      <c r="D37" s="301">
        <f t="shared" si="0"/>
        <v>0</v>
      </c>
      <c r="E37" s="292"/>
      <c r="F37" s="291"/>
      <c r="G37" s="301">
        <f t="shared" si="1"/>
        <v>0</v>
      </c>
      <c r="H37" s="305"/>
      <c r="I37" s="291"/>
      <c r="J37" s="301">
        <f t="shared" si="2"/>
        <v>0</v>
      </c>
      <c r="K37" s="305"/>
      <c r="L37" s="291"/>
      <c r="M37" s="301">
        <f t="shared" si="3"/>
        <v>0</v>
      </c>
      <c r="N37" s="305"/>
      <c r="O37" s="291"/>
      <c r="P37" s="301">
        <f t="shared" si="4"/>
        <v>0</v>
      </c>
      <c r="Q37" s="305"/>
      <c r="R37" s="291"/>
      <c r="S37" s="301">
        <f t="shared" si="5"/>
        <v>0</v>
      </c>
      <c r="T37" s="305"/>
      <c r="U37" s="291"/>
      <c r="V37" s="301">
        <f t="shared" si="6"/>
        <v>0</v>
      </c>
      <c r="W37" s="305"/>
      <c r="X37" s="291"/>
      <c r="Y37" s="301">
        <f t="shared" si="7"/>
        <v>0</v>
      </c>
      <c r="Z37" s="305"/>
      <c r="AA37" s="291"/>
      <c r="AB37" s="301">
        <f t="shared" si="8"/>
        <v>0</v>
      </c>
      <c r="AC37" s="305"/>
      <c r="AD37" s="291"/>
      <c r="AE37" s="301">
        <f t="shared" si="9"/>
        <v>0</v>
      </c>
      <c r="AF37" s="305"/>
      <c r="AG37" s="308">
        <f t="shared" si="11"/>
        <v>0</v>
      </c>
      <c r="AH37" s="309">
        <f t="shared" si="11"/>
        <v>0</v>
      </c>
      <c r="AI37" s="442">
        <f t="shared" si="11"/>
        <v>0</v>
      </c>
      <c r="AJ37"/>
      <c r="AK37"/>
      <c r="AL37"/>
    </row>
    <row r="38" spans="1:38" s="290" customFormat="1" ht="17.25" customHeight="1">
      <c r="A38" s="1261"/>
      <c r="B38" s="1506"/>
      <c r="C38" s="291"/>
      <c r="D38" s="301">
        <f t="shared" si="0"/>
        <v>0</v>
      </c>
      <c r="E38" s="292"/>
      <c r="F38" s="291"/>
      <c r="G38" s="301">
        <f t="shared" si="1"/>
        <v>0</v>
      </c>
      <c r="H38" s="305"/>
      <c r="I38" s="291"/>
      <c r="J38" s="301">
        <f t="shared" si="2"/>
        <v>0</v>
      </c>
      <c r="K38" s="305"/>
      <c r="L38" s="291"/>
      <c r="M38" s="301">
        <f t="shared" si="3"/>
        <v>0</v>
      </c>
      <c r="N38" s="305"/>
      <c r="O38" s="291"/>
      <c r="P38" s="301">
        <f t="shared" si="4"/>
        <v>0</v>
      </c>
      <c r="Q38" s="305"/>
      <c r="R38" s="291"/>
      <c r="S38" s="301">
        <f t="shared" si="5"/>
        <v>0</v>
      </c>
      <c r="T38" s="305"/>
      <c r="U38" s="291"/>
      <c r="V38" s="301">
        <f t="shared" si="6"/>
        <v>0</v>
      </c>
      <c r="W38" s="305"/>
      <c r="X38" s="291"/>
      <c r="Y38" s="301">
        <f t="shared" si="7"/>
        <v>0</v>
      </c>
      <c r="Z38" s="305"/>
      <c r="AA38" s="291"/>
      <c r="AB38" s="301">
        <f t="shared" si="8"/>
        <v>0</v>
      </c>
      <c r="AC38" s="305"/>
      <c r="AD38" s="291"/>
      <c r="AE38" s="301">
        <f t="shared" si="9"/>
        <v>0</v>
      </c>
      <c r="AF38" s="305"/>
      <c r="AG38" s="308">
        <f t="shared" si="11"/>
        <v>0</v>
      </c>
      <c r="AH38" s="309">
        <f t="shared" si="11"/>
        <v>0</v>
      </c>
      <c r="AI38" s="442">
        <f t="shared" si="11"/>
        <v>0</v>
      </c>
      <c r="AJ38"/>
      <c r="AK38"/>
      <c r="AL38"/>
    </row>
    <row r="39" spans="1:38" s="290" customFormat="1" ht="17.25" customHeight="1">
      <c r="A39" s="1261"/>
      <c r="B39" s="1506"/>
      <c r="C39" s="291"/>
      <c r="D39" s="301">
        <f t="shared" si="0"/>
        <v>0</v>
      </c>
      <c r="E39" s="292"/>
      <c r="F39" s="291"/>
      <c r="G39" s="301">
        <f t="shared" si="1"/>
        <v>0</v>
      </c>
      <c r="H39" s="305"/>
      <c r="I39" s="291"/>
      <c r="J39" s="301">
        <f t="shared" si="2"/>
        <v>0</v>
      </c>
      <c r="K39" s="305"/>
      <c r="L39" s="291"/>
      <c r="M39" s="301">
        <f t="shared" si="3"/>
        <v>0</v>
      </c>
      <c r="N39" s="305"/>
      <c r="O39" s="291"/>
      <c r="P39" s="301">
        <f t="shared" si="4"/>
        <v>0</v>
      </c>
      <c r="Q39" s="305"/>
      <c r="R39" s="291"/>
      <c r="S39" s="301">
        <f t="shared" si="5"/>
        <v>0</v>
      </c>
      <c r="T39" s="305"/>
      <c r="U39" s="291"/>
      <c r="V39" s="301">
        <f t="shared" si="6"/>
        <v>0</v>
      </c>
      <c r="W39" s="305"/>
      <c r="X39" s="291"/>
      <c r="Y39" s="301">
        <f t="shared" si="7"/>
        <v>0</v>
      </c>
      <c r="Z39" s="305"/>
      <c r="AA39" s="291"/>
      <c r="AB39" s="301">
        <f t="shared" si="8"/>
        <v>0</v>
      </c>
      <c r="AC39" s="305"/>
      <c r="AD39" s="291"/>
      <c r="AE39" s="301">
        <f t="shared" si="9"/>
        <v>0</v>
      </c>
      <c r="AF39" s="305"/>
      <c r="AG39" s="308">
        <f t="shared" si="11"/>
        <v>0</v>
      </c>
      <c r="AH39" s="309">
        <f t="shared" si="11"/>
        <v>0</v>
      </c>
      <c r="AI39" s="442">
        <f t="shared" si="11"/>
        <v>0</v>
      </c>
      <c r="AJ39"/>
      <c r="AK39"/>
      <c r="AL39"/>
    </row>
    <row r="40" spans="1:38" s="290" customFormat="1" ht="17.25" customHeight="1">
      <c r="A40" s="1261"/>
      <c r="B40" s="1506"/>
      <c r="C40" s="291"/>
      <c r="D40" s="301">
        <f t="shared" si="0"/>
        <v>0</v>
      </c>
      <c r="E40" s="292"/>
      <c r="F40" s="291"/>
      <c r="G40" s="301">
        <f t="shared" si="1"/>
        <v>0</v>
      </c>
      <c r="H40" s="305"/>
      <c r="I40" s="291"/>
      <c r="J40" s="301">
        <f t="shared" si="2"/>
        <v>0</v>
      </c>
      <c r="K40" s="305"/>
      <c r="L40" s="291"/>
      <c r="M40" s="301">
        <f t="shared" si="3"/>
        <v>0</v>
      </c>
      <c r="N40" s="305"/>
      <c r="O40" s="291"/>
      <c r="P40" s="301">
        <f t="shared" si="4"/>
        <v>0</v>
      </c>
      <c r="Q40" s="305"/>
      <c r="R40" s="291"/>
      <c r="S40" s="301">
        <f t="shared" si="5"/>
        <v>0</v>
      </c>
      <c r="T40" s="305"/>
      <c r="U40" s="291"/>
      <c r="V40" s="301">
        <f t="shared" si="6"/>
        <v>0</v>
      </c>
      <c r="W40" s="305"/>
      <c r="X40" s="291"/>
      <c r="Y40" s="301">
        <f t="shared" si="7"/>
        <v>0</v>
      </c>
      <c r="Z40" s="305"/>
      <c r="AA40" s="291"/>
      <c r="AB40" s="301">
        <f t="shared" si="8"/>
        <v>0</v>
      </c>
      <c r="AC40" s="305"/>
      <c r="AD40" s="291"/>
      <c r="AE40" s="301">
        <f t="shared" si="9"/>
        <v>0</v>
      </c>
      <c r="AF40" s="305"/>
      <c r="AG40" s="308">
        <f t="shared" si="11"/>
        <v>0</v>
      </c>
      <c r="AH40" s="309">
        <f t="shared" si="11"/>
        <v>0</v>
      </c>
      <c r="AI40" s="442">
        <f t="shared" si="11"/>
        <v>0</v>
      </c>
      <c r="AJ40"/>
      <c r="AK40"/>
      <c r="AL40"/>
    </row>
    <row r="41" spans="1:38" s="290" customFormat="1" ht="17.25" customHeight="1">
      <c r="A41" s="1261"/>
      <c r="B41" s="1506"/>
      <c r="C41" s="291"/>
      <c r="D41" s="301">
        <f t="shared" si="0"/>
        <v>0</v>
      </c>
      <c r="E41" s="292"/>
      <c r="F41" s="291"/>
      <c r="G41" s="301">
        <f t="shared" si="1"/>
        <v>0</v>
      </c>
      <c r="H41" s="305"/>
      <c r="I41" s="291"/>
      <c r="J41" s="301">
        <f t="shared" si="2"/>
        <v>0</v>
      </c>
      <c r="K41" s="305"/>
      <c r="L41" s="291"/>
      <c r="M41" s="301">
        <f t="shared" si="3"/>
        <v>0</v>
      </c>
      <c r="N41" s="305"/>
      <c r="O41" s="291"/>
      <c r="P41" s="301">
        <f t="shared" si="4"/>
        <v>0</v>
      </c>
      <c r="Q41" s="305"/>
      <c r="R41" s="291"/>
      <c r="S41" s="301">
        <f t="shared" si="5"/>
        <v>0</v>
      </c>
      <c r="T41" s="305"/>
      <c r="U41" s="291"/>
      <c r="V41" s="301">
        <f t="shared" si="6"/>
        <v>0</v>
      </c>
      <c r="W41" s="305"/>
      <c r="X41" s="291"/>
      <c r="Y41" s="301">
        <f t="shared" si="7"/>
        <v>0</v>
      </c>
      <c r="Z41" s="305"/>
      <c r="AA41" s="291"/>
      <c r="AB41" s="301">
        <f t="shared" si="8"/>
        <v>0</v>
      </c>
      <c r="AC41" s="305"/>
      <c r="AD41" s="291"/>
      <c r="AE41" s="301">
        <f t="shared" si="9"/>
        <v>0</v>
      </c>
      <c r="AF41" s="305"/>
      <c r="AG41" s="308">
        <f t="shared" si="11"/>
        <v>0</v>
      </c>
      <c r="AH41" s="309">
        <f t="shared" si="11"/>
        <v>0</v>
      </c>
      <c r="AI41" s="442">
        <f t="shared" si="11"/>
        <v>0</v>
      </c>
      <c r="AJ41"/>
      <c r="AK41"/>
      <c r="AL41"/>
    </row>
    <row r="42" spans="1:38" s="290" customFormat="1" ht="17.25" customHeight="1">
      <c r="A42" s="1261"/>
      <c r="B42" s="1506"/>
      <c r="C42" s="291"/>
      <c r="D42" s="324">
        <f t="shared" si="0"/>
        <v>0</v>
      </c>
      <c r="E42" s="292"/>
      <c r="F42" s="291"/>
      <c r="G42" s="324">
        <f t="shared" si="1"/>
        <v>0</v>
      </c>
      <c r="H42" s="305"/>
      <c r="I42" s="291"/>
      <c r="J42" s="324">
        <f t="shared" si="2"/>
        <v>0</v>
      </c>
      <c r="K42" s="305"/>
      <c r="L42" s="291"/>
      <c r="M42" s="324">
        <f t="shared" si="3"/>
        <v>0</v>
      </c>
      <c r="N42" s="305"/>
      <c r="O42" s="291"/>
      <c r="P42" s="324">
        <f t="shared" si="4"/>
        <v>0</v>
      </c>
      <c r="Q42" s="305"/>
      <c r="R42" s="291"/>
      <c r="S42" s="324">
        <f t="shared" si="5"/>
        <v>0</v>
      </c>
      <c r="T42" s="305"/>
      <c r="U42" s="291"/>
      <c r="V42" s="324">
        <f t="shared" si="6"/>
        <v>0</v>
      </c>
      <c r="W42" s="305"/>
      <c r="X42" s="291"/>
      <c r="Y42" s="324">
        <f t="shared" si="7"/>
        <v>0</v>
      </c>
      <c r="Z42" s="305"/>
      <c r="AA42" s="291"/>
      <c r="AB42" s="324">
        <f t="shared" si="8"/>
        <v>0</v>
      </c>
      <c r="AC42" s="305"/>
      <c r="AD42" s="291"/>
      <c r="AE42" s="324">
        <f t="shared" si="9"/>
        <v>0</v>
      </c>
      <c r="AF42" s="305"/>
      <c r="AG42" s="308">
        <f t="shared" si="11"/>
        <v>0</v>
      </c>
      <c r="AH42" s="325">
        <f t="shared" si="11"/>
        <v>0</v>
      </c>
      <c r="AI42" s="442">
        <f t="shared" si="11"/>
        <v>0</v>
      </c>
      <c r="AJ42"/>
      <c r="AK42"/>
      <c r="AL42"/>
    </row>
    <row r="43" spans="1:38" s="290" customFormat="1" ht="17.25" customHeight="1">
      <c r="A43" s="1261"/>
      <c r="B43" s="1506"/>
      <c r="C43" s="291"/>
      <c r="D43" s="301">
        <f t="shared" si="0"/>
        <v>0</v>
      </c>
      <c r="E43" s="292"/>
      <c r="F43" s="291"/>
      <c r="G43" s="301">
        <f t="shared" si="1"/>
        <v>0</v>
      </c>
      <c r="H43" s="305"/>
      <c r="I43" s="291"/>
      <c r="J43" s="301">
        <f t="shared" si="2"/>
        <v>0</v>
      </c>
      <c r="K43" s="305"/>
      <c r="L43" s="291"/>
      <c r="M43" s="301">
        <f t="shared" si="3"/>
        <v>0</v>
      </c>
      <c r="N43" s="305"/>
      <c r="O43" s="291"/>
      <c r="P43" s="301">
        <f t="shared" si="4"/>
        <v>0</v>
      </c>
      <c r="Q43" s="305"/>
      <c r="R43" s="291"/>
      <c r="S43" s="301">
        <f t="shared" si="5"/>
        <v>0</v>
      </c>
      <c r="T43" s="305"/>
      <c r="U43" s="291"/>
      <c r="V43" s="301">
        <f t="shared" si="6"/>
        <v>0</v>
      </c>
      <c r="W43" s="305"/>
      <c r="X43" s="291"/>
      <c r="Y43" s="301">
        <f t="shared" si="7"/>
        <v>0</v>
      </c>
      <c r="Z43" s="305"/>
      <c r="AA43" s="291"/>
      <c r="AB43" s="301">
        <f t="shared" si="8"/>
        <v>0</v>
      </c>
      <c r="AC43" s="305"/>
      <c r="AD43" s="291"/>
      <c r="AE43" s="301">
        <f t="shared" si="9"/>
        <v>0</v>
      </c>
      <c r="AF43" s="305"/>
      <c r="AG43" s="308">
        <f t="shared" si="11"/>
        <v>0</v>
      </c>
      <c r="AH43" s="309">
        <f t="shared" si="11"/>
        <v>0</v>
      </c>
      <c r="AI43" s="442">
        <f t="shared" si="11"/>
        <v>0</v>
      </c>
      <c r="AJ43"/>
      <c r="AK43"/>
      <c r="AL43"/>
    </row>
    <row r="44" spans="1:38" s="290" customFormat="1" ht="17.25" customHeight="1">
      <c r="A44" s="1261"/>
      <c r="B44" s="1506"/>
      <c r="C44" s="291"/>
      <c r="D44" s="326">
        <f t="shared" si="0"/>
        <v>0</v>
      </c>
      <c r="E44" s="292"/>
      <c r="F44" s="291"/>
      <c r="G44" s="326">
        <f t="shared" si="1"/>
        <v>0</v>
      </c>
      <c r="H44" s="305"/>
      <c r="I44" s="291"/>
      <c r="J44" s="326">
        <f t="shared" si="2"/>
        <v>0</v>
      </c>
      <c r="K44" s="305"/>
      <c r="L44" s="291"/>
      <c r="M44" s="326">
        <f t="shared" si="3"/>
        <v>0</v>
      </c>
      <c r="N44" s="305"/>
      <c r="O44" s="291"/>
      <c r="P44" s="326">
        <f t="shared" si="4"/>
        <v>0</v>
      </c>
      <c r="Q44" s="305"/>
      <c r="R44" s="291"/>
      <c r="S44" s="326">
        <f t="shared" si="5"/>
        <v>0</v>
      </c>
      <c r="T44" s="305"/>
      <c r="U44" s="291"/>
      <c r="V44" s="326">
        <f t="shared" si="6"/>
        <v>0</v>
      </c>
      <c r="W44" s="305"/>
      <c r="X44" s="291"/>
      <c r="Y44" s="326">
        <f t="shared" si="7"/>
        <v>0</v>
      </c>
      <c r="Z44" s="305"/>
      <c r="AA44" s="291"/>
      <c r="AB44" s="326">
        <f t="shared" si="8"/>
        <v>0</v>
      </c>
      <c r="AC44" s="305"/>
      <c r="AD44" s="291"/>
      <c r="AE44" s="326">
        <f t="shared" si="9"/>
        <v>0</v>
      </c>
      <c r="AF44" s="305"/>
      <c r="AG44" s="308">
        <f t="shared" si="11"/>
        <v>0</v>
      </c>
      <c r="AH44" s="327">
        <f t="shared" si="11"/>
        <v>0</v>
      </c>
      <c r="AI44" s="442">
        <f t="shared" si="11"/>
        <v>0</v>
      </c>
      <c r="AJ44"/>
      <c r="AK44"/>
      <c r="AL44"/>
    </row>
    <row r="45" spans="1:38" s="290" customFormat="1" ht="17.25" customHeight="1">
      <c r="A45" s="1261"/>
      <c r="B45" s="1506"/>
      <c r="C45" s="291"/>
      <c r="D45" s="301">
        <f t="shared" si="0"/>
        <v>0</v>
      </c>
      <c r="E45" s="292"/>
      <c r="F45" s="291"/>
      <c r="G45" s="301">
        <f t="shared" si="1"/>
        <v>0</v>
      </c>
      <c r="H45" s="305"/>
      <c r="I45" s="291"/>
      <c r="J45" s="301">
        <f t="shared" si="2"/>
        <v>0</v>
      </c>
      <c r="K45" s="305"/>
      <c r="L45" s="291"/>
      <c r="M45" s="301">
        <f t="shared" si="3"/>
        <v>0</v>
      </c>
      <c r="N45" s="305"/>
      <c r="O45" s="291"/>
      <c r="P45" s="301">
        <f t="shared" si="4"/>
        <v>0</v>
      </c>
      <c r="Q45" s="305"/>
      <c r="R45" s="291"/>
      <c r="S45" s="301">
        <f t="shared" si="5"/>
        <v>0</v>
      </c>
      <c r="T45" s="305"/>
      <c r="U45" s="291"/>
      <c r="V45" s="301">
        <f t="shared" si="6"/>
        <v>0</v>
      </c>
      <c r="W45" s="305"/>
      <c r="X45" s="291"/>
      <c r="Y45" s="301">
        <f t="shared" si="7"/>
        <v>0</v>
      </c>
      <c r="Z45" s="305"/>
      <c r="AA45" s="291"/>
      <c r="AB45" s="301">
        <f t="shared" si="8"/>
        <v>0</v>
      </c>
      <c r="AC45" s="305"/>
      <c r="AD45" s="291"/>
      <c r="AE45" s="301">
        <f t="shared" si="9"/>
        <v>0</v>
      </c>
      <c r="AF45" s="305"/>
      <c r="AG45" s="308">
        <f t="shared" si="11"/>
        <v>0</v>
      </c>
      <c r="AH45" s="309">
        <f t="shared" si="11"/>
        <v>0</v>
      </c>
      <c r="AI45" s="442">
        <f t="shared" si="11"/>
        <v>0</v>
      </c>
      <c r="AJ45"/>
      <c r="AK45"/>
      <c r="AL45"/>
    </row>
    <row r="46" spans="1:38" s="290" customFormat="1" ht="17.25" customHeight="1">
      <c r="A46" s="1261"/>
      <c r="B46" s="1506"/>
      <c r="C46" s="291"/>
      <c r="D46" s="301">
        <f t="shared" si="0"/>
        <v>0</v>
      </c>
      <c r="E46" s="292"/>
      <c r="F46" s="291"/>
      <c r="G46" s="301">
        <f t="shared" si="1"/>
        <v>0</v>
      </c>
      <c r="H46" s="305"/>
      <c r="I46" s="291"/>
      <c r="J46" s="301">
        <f t="shared" si="2"/>
        <v>0</v>
      </c>
      <c r="K46" s="305"/>
      <c r="L46" s="291"/>
      <c r="M46" s="301">
        <f t="shared" si="3"/>
        <v>0</v>
      </c>
      <c r="N46" s="305"/>
      <c r="O46" s="291"/>
      <c r="P46" s="301">
        <f t="shared" si="4"/>
        <v>0</v>
      </c>
      <c r="Q46" s="305"/>
      <c r="R46" s="291"/>
      <c r="S46" s="301">
        <f t="shared" si="5"/>
        <v>0</v>
      </c>
      <c r="T46" s="305"/>
      <c r="U46" s="291"/>
      <c r="V46" s="301">
        <f t="shared" si="6"/>
        <v>0</v>
      </c>
      <c r="W46" s="305"/>
      <c r="X46" s="291"/>
      <c r="Y46" s="301">
        <f t="shared" si="7"/>
        <v>0</v>
      </c>
      <c r="Z46" s="305"/>
      <c r="AA46" s="291"/>
      <c r="AB46" s="301">
        <f t="shared" si="8"/>
        <v>0</v>
      </c>
      <c r="AC46" s="305"/>
      <c r="AD46" s="291"/>
      <c r="AE46" s="301">
        <f t="shared" si="9"/>
        <v>0</v>
      </c>
      <c r="AF46" s="305"/>
      <c r="AG46" s="308">
        <f t="shared" si="11"/>
        <v>0</v>
      </c>
      <c r="AH46" s="309">
        <f t="shared" si="11"/>
        <v>0</v>
      </c>
      <c r="AI46" s="442">
        <f t="shared" si="11"/>
        <v>0</v>
      </c>
      <c r="AJ46"/>
      <c r="AK46"/>
      <c r="AL46"/>
    </row>
    <row r="47" spans="1:38" s="290" customFormat="1" ht="17.25" customHeight="1">
      <c r="A47" s="1261"/>
      <c r="B47" s="1506"/>
      <c r="C47" s="291"/>
      <c r="D47" s="301">
        <f t="shared" si="0"/>
        <v>0</v>
      </c>
      <c r="E47" s="292"/>
      <c r="F47" s="291"/>
      <c r="G47" s="301">
        <f t="shared" si="1"/>
        <v>0</v>
      </c>
      <c r="H47" s="305"/>
      <c r="I47" s="291"/>
      <c r="J47" s="301">
        <f t="shared" si="2"/>
        <v>0</v>
      </c>
      <c r="K47" s="305"/>
      <c r="L47" s="291"/>
      <c r="M47" s="301">
        <f t="shared" si="3"/>
        <v>0</v>
      </c>
      <c r="N47" s="305"/>
      <c r="O47" s="291"/>
      <c r="P47" s="301">
        <f t="shared" si="4"/>
        <v>0</v>
      </c>
      <c r="Q47" s="305"/>
      <c r="R47" s="291"/>
      <c r="S47" s="301">
        <f t="shared" si="5"/>
        <v>0</v>
      </c>
      <c r="T47" s="305"/>
      <c r="U47" s="291"/>
      <c r="V47" s="301">
        <f t="shared" si="6"/>
        <v>0</v>
      </c>
      <c r="W47" s="305"/>
      <c r="X47" s="291"/>
      <c r="Y47" s="301">
        <f t="shared" si="7"/>
        <v>0</v>
      </c>
      <c r="Z47" s="305"/>
      <c r="AA47" s="291"/>
      <c r="AB47" s="301">
        <f t="shared" si="8"/>
        <v>0</v>
      </c>
      <c r="AC47" s="305"/>
      <c r="AD47" s="291"/>
      <c r="AE47" s="301">
        <f t="shared" si="9"/>
        <v>0</v>
      </c>
      <c r="AF47" s="305"/>
      <c r="AG47" s="308">
        <f t="shared" si="11"/>
        <v>0</v>
      </c>
      <c r="AH47" s="309">
        <f t="shared" si="11"/>
        <v>0</v>
      </c>
      <c r="AI47" s="442">
        <f t="shared" si="11"/>
        <v>0</v>
      </c>
      <c r="AJ47"/>
      <c r="AK47"/>
      <c r="AL47"/>
    </row>
    <row r="48" spans="1:38" s="290" customFormat="1" ht="17.25" customHeight="1">
      <c r="A48" s="1261"/>
      <c r="B48" s="1506"/>
      <c r="C48" s="291"/>
      <c r="D48" s="301">
        <f t="shared" si="0"/>
        <v>0</v>
      </c>
      <c r="E48" s="292"/>
      <c r="F48" s="291"/>
      <c r="G48" s="301">
        <f t="shared" si="1"/>
        <v>0</v>
      </c>
      <c r="H48" s="305"/>
      <c r="I48" s="291"/>
      <c r="J48" s="301">
        <f t="shared" si="2"/>
        <v>0</v>
      </c>
      <c r="K48" s="305"/>
      <c r="L48" s="291"/>
      <c r="M48" s="301">
        <f t="shared" si="3"/>
        <v>0</v>
      </c>
      <c r="N48" s="305"/>
      <c r="O48" s="291"/>
      <c r="P48" s="301">
        <f t="shared" si="4"/>
        <v>0</v>
      </c>
      <c r="Q48" s="305"/>
      <c r="R48" s="291"/>
      <c r="S48" s="301">
        <f t="shared" si="5"/>
        <v>0</v>
      </c>
      <c r="T48" s="305"/>
      <c r="U48" s="291"/>
      <c r="V48" s="301">
        <f t="shared" si="6"/>
        <v>0</v>
      </c>
      <c r="W48" s="305"/>
      <c r="X48" s="291"/>
      <c r="Y48" s="301">
        <f t="shared" si="7"/>
        <v>0</v>
      </c>
      <c r="Z48" s="305"/>
      <c r="AA48" s="291"/>
      <c r="AB48" s="301">
        <f t="shared" si="8"/>
        <v>0</v>
      </c>
      <c r="AC48" s="305"/>
      <c r="AD48" s="291"/>
      <c r="AE48" s="301">
        <f t="shared" si="9"/>
        <v>0</v>
      </c>
      <c r="AF48" s="305"/>
      <c r="AG48" s="308">
        <f t="shared" si="11"/>
        <v>0</v>
      </c>
      <c r="AH48" s="309">
        <f t="shared" si="11"/>
        <v>0</v>
      </c>
      <c r="AI48" s="442">
        <f t="shared" si="11"/>
        <v>0</v>
      </c>
      <c r="AJ48"/>
      <c r="AK48"/>
      <c r="AL48"/>
    </row>
    <row r="49" spans="1:38" s="290" customFormat="1" ht="17.25" customHeight="1">
      <c r="A49" s="1261"/>
      <c r="B49" s="1506"/>
      <c r="C49" s="291"/>
      <c r="D49" s="301">
        <f t="shared" si="0"/>
        <v>0</v>
      </c>
      <c r="E49" s="292"/>
      <c r="F49" s="291"/>
      <c r="G49" s="301">
        <f t="shared" si="1"/>
        <v>0</v>
      </c>
      <c r="H49" s="305"/>
      <c r="I49" s="291"/>
      <c r="J49" s="301">
        <f t="shared" si="2"/>
        <v>0</v>
      </c>
      <c r="K49" s="305"/>
      <c r="L49" s="291"/>
      <c r="M49" s="301">
        <f t="shared" si="3"/>
        <v>0</v>
      </c>
      <c r="N49" s="305"/>
      <c r="O49" s="291"/>
      <c r="P49" s="301">
        <f t="shared" si="4"/>
        <v>0</v>
      </c>
      <c r="Q49" s="305"/>
      <c r="R49" s="291"/>
      <c r="S49" s="301">
        <f t="shared" si="5"/>
        <v>0</v>
      </c>
      <c r="T49" s="305"/>
      <c r="U49" s="291"/>
      <c r="V49" s="301">
        <f t="shared" si="6"/>
        <v>0</v>
      </c>
      <c r="W49" s="305"/>
      <c r="X49" s="291"/>
      <c r="Y49" s="301">
        <f t="shared" si="7"/>
        <v>0</v>
      </c>
      <c r="Z49" s="305"/>
      <c r="AA49" s="291"/>
      <c r="AB49" s="301">
        <f t="shared" si="8"/>
        <v>0</v>
      </c>
      <c r="AC49" s="305"/>
      <c r="AD49" s="291"/>
      <c r="AE49" s="301">
        <f t="shared" si="9"/>
        <v>0</v>
      </c>
      <c r="AF49" s="305"/>
      <c r="AG49" s="308">
        <f t="shared" si="11"/>
        <v>0</v>
      </c>
      <c r="AH49" s="309">
        <f t="shared" si="11"/>
        <v>0</v>
      </c>
      <c r="AI49" s="442">
        <f t="shared" si="11"/>
        <v>0</v>
      </c>
      <c r="AJ49"/>
      <c r="AK49"/>
      <c r="AL49"/>
    </row>
    <row r="50" spans="1:38" s="290" customFormat="1" ht="17.25" customHeight="1">
      <c r="A50" s="1261"/>
      <c r="B50" s="1506"/>
      <c r="C50" s="291"/>
      <c r="D50" s="301">
        <f t="shared" si="0"/>
        <v>0</v>
      </c>
      <c r="E50" s="292"/>
      <c r="F50" s="291"/>
      <c r="G50" s="301">
        <f t="shared" si="1"/>
        <v>0</v>
      </c>
      <c r="H50" s="305"/>
      <c r="I50" s="291"/>
      <c r="J50" s="301">
        <f t="shared" si="2"/>
        <v>0</v>
      </c>
      <c r="K50" s="305"/>
      <c r="L50" s="291"/>
      <c r="M50" s="301">
        <f t="shared" si="3"/>
        <v>0</v>
      </c>
      <c r="N50" s="305"/>
      <c r="O50" s="291"/>
      <c r="P50" s="301">
        <f t="shared" si="4"/>
        <v>0</v>
      </c>
      <c r="Q50" s="305"/>
      <c r="R50" s="291"/>
      <c r="S50" s="301">
        <f t="shared" si="5"/>
        <v>0</v>
      </c>
      <c r="T50" s="305"/>
      <c r="U50" s="291"/>
      <c r="V50" s="301">
        <f t="shared" si="6"/>
        <v>0</v>
      </c>
      <c r="W50" s="305"/>
      <c r="X50" s="291"/>
      <c r="Y50" s="301">
        <f t="shared" si="7"/>
        <v>0</v>
      </c>
      <c r="Z50" s="305"/>
      <c r="AA50" s="291"/>
      <c r="AB50" s="301">
        <f t="shared" si="8"/>
        <v>0</v>
      </c>
      <c r="AC50" s="305"/>
      <c r="AD50" s="291"/>
      <c r="AE50" s="301">
        <f t="shared" si="9"/>
        <v>0</v>
      </c>
      <c r="AF50" s="305"/>
      <c r="AG50" s="308">
        <f t="shared" si="11"/>
        <v>0</v>
      </c>
      <c r="AH50" s="309">
        <f t="shared" si="11"/>
        <v>0</v>
      </c>
      <c r="AI50" s="442">
        <f t="shared" si="11"/>
        <v>0</v>
      </c>
      <c r="AJ50"/>
      <c r="AK50"/>
      <c r="AL50"/>
    </row>
    <row r="51" spans="1:38" s="290" customFormat="1" ht="17.25" customHeight="1">
      <c r="A51" s="1261"/>
      <c r="B51" s="1506"/>
      <c r="C51" s="291"/>
      <c r="D51" s="301">
        <f t="shared" si="0"/>
        <v>0</v>
      </c>
      <c r="E51" s="292"/>
      <c r="F51" s="291"/>
      <c r="G51" s="301">
        <f t="shared" si="1"/>
        <v>0</v>
      </c>
      <c r="H51" s="305"/>
      <c r="I51" s="291"/>
      <c r="J51" s="301">
        <f t="shared" si="2"/>
        <v>0</v>
      </c>
      <c r="K51" s="305"/>
      <c r="L51" s="291"/>
      <c r="M51" s="301">
        <f t="shared" si="3"/>
        <v>0</v>
      </c>
      <c r="N51" s="305"/>
      <c r="O51" s="291"/>
      <c r="P51" s="301">
        <f t="shared" si="4"/>
        <v>0</v>
      </c>
      <c r="Q51" s="305"/>
      <c r="R51" s="291"/>
      <c r="S51" s="301">
        <f t="shared" si="5"/>
        <v>0</v>
      </c>
      <c r="T51" s="305"/>
      <c r="U51" s="291"/>
      <c r="V51" s="301">
        <f t="shared" si="6"/>
        <v>0</v>
      </c>
      <c r="W51" s="305"/>
      <c r="X51" s="291"/>
      <c r="Y51" s="301">
        <f t="shared" si="7"/>
        <v>0</v>
      </c>
      <c r="Z51" s="305"/>
      <c r="AA51" s="291"/>
      <c r="AB51" s="301">
        <f t="shared" si="8"/>
        <v>0</v>
      </c>
      <c r="AC51" s="305"/>
      <c r="AD51" s="291"/>
      <c r="AE51" s="301">
        <f t="shared" si="9"/>
        <v>0</v>
      </c>
      <c r="AF51" s="305"/>
      <c r="AG51" s="308">
        <f t="shared" si="11"/>
        <v>0</v>
      </c>
      <c r="AH51" s="309">
        <f t="shared" si="11"/>
        <v>0</v>
      </c>
      <c r="AI51" s="442">
        <f t="shared" si="11"/>
        <v>0</v>
      </c>
      <c r="AJ51"/>
      <c r="AK51"/>
      <c r="AL51"/>
    </row>
    <row r="52" spans="1:38" s="290" customFormat="1" ht="17.25" customHeight="1">
      <c r="A52" s="1261"/>
      <c r="B52" s="1506"/>
      <c r="C52" s="291"/>
      <c r="D52" s="301">
        <f t="shared" si="0"/>
        <v>0</v>
      </c>
      <c r="E52" s="292"/>
      <c r="F52" s="291"/>
      <c r="G52" s="301">
        <f t="shared" si="1"/>
        <v>0</v>
      </c>
      <c r="H52" s="305"/>
      <c r="I52" s="291"/>
      <c r="J52" s="301">
        <f t="shared" si="2"/>
        <v>0</v>
      </c>
      <c r="K52" s="305"/>
      <c r="L52" s="291"/>
      <c r="M52" s="301">
        <f t="shared" si="3"/>
        <v>0</v>
      </c>
      <c r="N52" s="305"/>
      <c r="O52" s="291"/>
      <c r="P52" s="301">
        <f t="shared" si="4"/>
        <v>0</v>
      </c>
      <c r="Q52" s="305"/>
      <c r="R52" s="291"/>
      <c r="S52" s="301">
        <f t="shared" si="5"/>
        <v>0</v>
      </c>
      <c r="T52" s="305"/>
      <c r="U52" s="291"/>
      <c r="V52" s="301">
        <f t="shared" si="6"/>
        <v>0</v>
      </c>
      <c r="W52" s="305"/>
      <c r="X52" s="291"/>
      <c r="Y52" s="301">
        <f t="shared" si="7"/>
        <v>0</v>
      </c>
      <c r="Z52" s="305"/>
      <c r="AA52" s="291"/>
      <c r="AB52" s="301">
        <f t="shared" si="8"/>
        <v>0</v>
      </c>
      <c r="AC52" s="305"/>
      <c r="AD52" s="291"/>
      <c r="AE52" s="301">
        <f t="shared" si="9"/>
        <v>0</v>
      </c>
      <c r="AF52" s="305"/>
      <c r="AG52" s="308">
        <f t="shared" si="11"/>
        <v>0</v>
      </c>
      <c r="AH52" s="309">
        <f t="shared" si="11"/>
        <v>0</v>
      </c>
      <c r="AI52" s="442">
        <f t="shared" si="11"/>
        <v>0</v>
      </c>
      <c r="AJ52"/>
      <c r="AK52"/>
      <c r="AL52"/>
    </row>
    <row r="53" spans="1:38" s="290" customFormat="1" ht="17.25" customHeight="1">
      <c r="A53" s="1261"/>
      <c r="B53" s="1506"/>
      <c r="C53" s="291"/>
      <c r="D53" s="301">
        <f t="shared" si="0"/>
        <v>0</v>
      </c>
      <c r="E53" s="292"/>
      <c r="F53" s="304"/>
      <c r="G53" s="301">
        <f t="shared" si="1"/>
        <v>0</v>
      </c>
      <c r="H53" s="305"/>
      <c r="I53" s="304"/>
      <c r="J53" s="301">
        <f t="shared" si="2"/>
        <v>0</v>
      </c>
      <c r="K53" s="305"/>
      <c r="L53" s="304"/>
      <c r="M53" s="301">
        <f t="shared" si="3"/>
        <v>0</v>
      </c>
      <c r="N53" s="305"/>
      <c r="O53" s="304"/>
      <c r="P53" s="301">
        <f t="shared" si="4"/>
        <v>0</v>
      </c>
      <c r="Q53" s="305"/>
      <c r="R53" s="304"/>
      <c r="S53" s="301">
        <f t="shared" si="5"/>
        <v>0</v>
      </c>
      <c r="T53" s="305"/>
      <c r="U53" s="304"/>
      <c r="V53" s="301">
        <f t="shared" si="6"/>
        <v>0</v>
      </c>
      <c r="W53" s="305"/>
      <c r="X53" s="304"/>
      <c r="Y53" s="301">
        <f t="shared" si="7"/>
        <v>0</v>
      </c>
      <c r="Z53" s="305"/>
      <c r="AA53" s="304"/>
      <c r="AB53" s="301">
        <f t="shared" si="8"/>
        <v>0</v>
      </c>
      <c r="AC53" s="305"/>
      <c r="AD53" s="304"/>
      <c r="AE53" s="301">
        <f t="shared" si="9"/>
        <v>0</v>
      </c>
      <c r="AF53" s="305"/>
      <c r="AG53" s="308">
        <f t="shared" si="11"/>
        <v>0</v>
      </c>
      <c r="AH53" s="309">
        <f t="shared" si="11"/>
        <v>0</v>
      </c>
      <c r="AI53" s="442">
        <f t="shared" si="11"/>
        <v>0</v>
      </c>
      <c r="AJ53"/>
      <c r="AK53"/>
      <c r="AL53"/>
    </row>
    <row r="54" spans="1:38" s="290" customFormat="1" ht="17.25" customHeight="1">
      <c r="A54" s="1261"/>
      <c r="B54" s="1506"/>
      <c r="C54" s="291"/>
      <c r="D54" s="301">
        <f t="shared" si="0"/>
        <v>0</v>
      </c>
      <c r="E54" s="292"/>
      <c r="F54" s="291"/>
      <c r="G54" s="301">
        <f t="shared" si="1"/>
        <v>0</v>
      </c>
      <c r="H54" s="292"/>
      <c r="I54" s="291"/>
      <c r="J54" s="301">
        <f t="shared" si="2"/>
        <v>0</v>
      </c>
      <c r="K54" s="292"/>
      <c r="L54" s="291"/>
      <c r="M54" s="301">
        <f t="shared" si="3"/>
        <v>0</v>
      </c>
      <c r="N54" s="292"/>
      <c r="O54" s="291"/>
      <c r="P54" s="301">
        <f t="shared" si="4"/>
        <v>0</v>
      </c>
      <c r="Q54" s="292"/>
      <c r="R54" s="291"/>
      <c r="S54" s="301">
        <f t="shared" si="5"/>
        <v>0</v>
      </c>
      <c r="T54" s="292"/>
      <c r="U54" s="291"/>
      <c r="V54" s="301">
        <f t="shared" si="6"/>
        <v>0</v>
      </c>
      <c r="W54" s="292"/>
      <c r="X54" s="291"/>
      <c r="Y54" s="301">
        <f t="shared" si="7"/>
        <v>0</v>
      </c>
      <c r="Z54" s="292"/>
      <c r="AA54" s="291"/>
      <c r="AB54" s="301">
        <f t="shared" si="8"/>
        <v>0</v>
      </c>
      <c r="AC54" s="292"/>
      <c r="AD54" s="291"/>
      <c r="AE54" s="301">
        <f t="shared" si="9"/>
        <v>0</v>
      </c>
      <c r="AF54" s="292"/>
      <c r="AG54" s="308">
        <f t="shared" si="11"/>
        <v>0</v>
      </c>
      <c r="AH54" s="309">
        <f t="shared" si="11"/>
        <v>0</v>
      </c>
      <c r="AI54" s="442">
        <f t="shared" si="11"/>
        <v>0</v>
      </c>
    </row>
    <row r="55" spans="1:38" s="290" customFormat="1" ht="17.25" customHeight="1">
      <c r="A55" s="1261"/>
      <c r="B55" s="1506"/>
      <c r="C55" s="291"/>
      <c r="D55" s="301">
        <f t="shared" si="0"/>
        <v>0</v>
      </c>
      <c r="E55" s="292"/>
      <c r="F55" s="291"/>
      <c r="G55" s="301">
        <f t="shared" si="1"/>
        <v>0</v>
      </c>
      <c r="H55" s="292"/>
      <c r="I55" s="291"/>
      <c r="J55" s="301">
        <f t="shared" si="2"/>
        <v>0</v>
      </c>
      <c r="K55" s="292"/>
      <c r="L55" s="291"/>
      <c r="M55" s="301">
        <f t="shared" si="3"/>
        <v>0</v>
      </c>
      <c r="N55" s="292"/>
      <c r="O55" s="291"/>
      <c r="P55" s="301">
        <f t="shared" si="4"/>
        <v>0</v>
      </c>
      <c r="Q55" s="292"/>
      <c r="R55" s="291"/>
      <c r="S55" s="301">
        <f t="shared" si="5"/>
        <v>0</v>
      </c>
      <c r="T55" s="292"/>
      <c r="U55" s="291"/>
      <c r="V55" s="301">
        <f t="shared" si="6"/>
        <v>0</v>
      </c>
      <c r="W55" s="292"/>
      <c r="X55" s="291"/>
      <c r="Y55" s="301">
        <f t="shared" si="7"/>
        <v>0</v>
      </c>
      <c r="Z55" s="292"/>
      <c r="AA55" s="291"/>
      <c r="AB55" s="301">
        <f t="shared" si="8"/>
        <v>0</v>
      </c>
      <c r="AC55" s="292"/>
      <c r="AD55" s="291"/>
      <c r="AE55" s="301">
        <f t="shared" si="9"/>
        <v>0</v>
      </c>
      <c r="AF55" s="292"/>
      <c r="AG55" s="308">
        <f t="shared" si="11"/>
        <v>0</v>
      </c>
      <c r="AH55" s="309">
        <f t="shared" si="11"/>
        <v>0</v>
      </c>
      <c r="AI55" s="442">
        <f t="shared" si="11"/>
        <v>0</v>
      </c>
    </row>
    <row r="56" spans="1:38" s="290" customFormat="1" ht="17.25" customHeight="1">
      <c r="A56" s="1361" t="s">
        <v>304</v>
      </c>
      <c r="B56" s="1507"/>
      <c r="C56" s="322"/>
      <c r="D56" s="328"/>
      <c r="E56" s="323"/>
      <c r="F56" s="322"/>
      <c r="G56" s="328"/>
      <c r="H56" s="345"/>
      <c r="I56" s="322"/>
      <c r="J56" s="328"/>
      <c r="K56" s="345"/>
      <c r="L56" s="322"/>
      <c r="M56" s="328"/>
      <c r="N56" s="345"/>
      <c r="O56" s="322"/>
      <c r="P56" s="328"/>
      <c r="Q56" s="345"/>
      <c r="R56" s="322"/>
      <c r="S56" s="328"/>
      <c r="T56" s="345"/>
      <c r="U56" s="322"/>
      <c r="V56" s="328"/>
      <c r="W56" s="345"/>
      <c r="X56" s="322"/>
      <c r="Y56" s="328"/>
      <c r="Z56" s="345"/>
      <c r="AA56" s="322"/>
      <c r="AB56" s="328"/>
      <c r="AC56" s="345"/>
      <c r="AD56" s="322"/>
      <c r="AE56" s="328"/>
      <c r="AF56" s="345"/>
      <c r="AG56" s="308"/>
      <c r="AH56" s="329"/>
      <c r="AI56" s="344"/>
      <c r="AJ56"/>
      <c r="AK56"/>
      <c r="AL56"/>
    </row>
    <row r="57" spans="1:38" s="290" customFormat="1" ht="17.25" customHeight="1">
      <c r="A57" s="1261"/>
      <c r="B57" s="1506"/>
      <c r="C57" s="291"/>
      <c r="D57" s="301">
        <f t="shared" si="0"/>
        <v>0</v>
      </c>
      <c r="E57" s="292"/>
      <c r="F57" s="291"/>
      <c r="G57" s="301">
        <f t="shared" si="1"/>
        <v>0</v>
      </c>
      <c r="H57" s="305"/>
      <c r="I57" s="291"/>
      <c r="J57" s="301">
        <f t="shared" si="2"/>
        <v>0</v>
      </c>
      <c r="K57" s="305"/>
      <c r="L57" s="291"/>
      <c r="M57" s="301">
        <f t="shared" si="3"/>
        <v>0</v>
      </c>
      <c r="N57" s="305"/>
      <c r="O57" s="291"/>
      <c r="P57" s="301">
        <f t="shared" si="4"/>
        <v>0</v>
      </c>
      <c r="Q57" s="305"/>
      <c r="R57" s="291"/>
      <c r="S57" s="301">
        <f t="shared" si="5"/>
        <v>0</v>
      </c>
      <c r="T57" s="305"/>
      <c r="U57" s="291"/>
      <c r="V57" s="301">
        <f t="shared" si="6"/>
        <v>0</v>
      </c>
      <c r="W57" s="305"/>
      <c r="X57" s="291"/>
      <c r="Y57" s="301">
        <f t="shared" si="7"/>
        <v>0</v>
      </c>
      <c r="Z57" s="305"/>
      <c r="AA57" s="291"/>
      <c r="AB57" s="301">
        <f t="shared" si="8"/>
        <v>0</v>
      </c>
      <c r="AC57" s="305"/>
      <c r="AD57" s="291"/>
      <c r="AE57" s="301">
        <f t="shared" si="9"/>
        <v>0</v>
      </c>
      <c r="AF57" s="305"/>
      <c r="AG57" s="308">
        <f t="shared" si="11"/>
        <v>0</v>
      </c>
      <c r="AH57" s="309">
        <f t="shared" si="11"/>
        <v>0</v>
      </c>
      <c r="AI57" s="442">
        <f t="shared" si="11"/>
        <v>0</v>
      </c>
      <c r="AJ57"/>
      <c r="AK57"/>
      <c r="AL57"/>
    </row>
    <row r="58" spans="1:38" s="290" customFormat="1" ht="17.25" customHeight="1">
      <c r="A58" s="1261"/>
      <c r="B58" s="1506"/>
      <c r="C58" s="291"/>
      <c r="D58" s="301">
        <f t="shared" si="0"/>
        <v>0</v>
      </c>
      <c r="E58" s="292"/>
      <c r="F58" s="291"/>
      <c r="G58" s="301">
        <f t="shared" si="1"/>
        <v>0</v>
      </c>
      <c r="H58" s="305"/>
      <c r="I58" s="291"/>
      <c r="J58" s="301">
        <f t="shared" si="2"/>
        <v>0</v>
      </c>
      <c r="K58" s="305"/>
      <c r="L58" s="291"/>
      <c r="M58" s="301">
        <f t="shared" si="3"/>
        <v>0</v>
      </c>
      <c r="N58" s="305"/>
      <c r="O58" s="291"/>
      <c r="P58" s="301">
        <f t="shared" si="4"/>
        <v>0</v>
      </c>
      <c r="Q58" s="305"/>
      <c r="R58" s="291"/>
      <c r="S58" s="301">
        <f t="shared" si="5"/>
        <v>0</v>
      </c>
      <c r="T58" s="305"/>
      <c r="U58" s="291"/>
      <c r="V58" s="301">
        <f t="shared" si="6"/>
        <v>0</v>
      </c>
      <c r="W58" s="305"/>
      <c r="X58" s="291"/>
      <c r="Y58" s="301">
        <f t="shared" si="7"/>
        <v>0</v>
      </c>
      <c r="Z58" s="305"/>
      <c r="AA58" s="291"/>
      <c r="AB58" s="301">
        <f t="shared" si="8"/>
        <v>0</v>
      </c>
      <c r="AC58" s="305"/>
      <c r="AD58" s="291"/>
      <c r="AE58" s="301">
        <f t="shared" si="9"/>
        <v>0</v>
      </c>
      <c r="AF58" s="305"/>
      <c r="AG58" s="308">
        <f t="shared" si="11"/>
        <v>0</v>
      </c>
      <c r="AH58" s="309">
        <f t="shared" si="11"/>
        <v>0</v>
      </c>
      <c r="AI58" s="442">
        <f t="shared" si="11"/>
        <v>0</v>
      </c>
      <c r="AJ58"/>
      <c r="AK58"/>
      <c r="AL58"/>
    </row>
    <row r="59" spans="1:38" s="290" customFormat="1" ht="17.25" customHeight="1">
      <c r="A59" s="1261"/>
      <c r="B59" s="1506"/>
      <c r="C59" s="291"/>
      <c r="D59" s="301">
        <f t="shared" si="0"/>
        <v>0</v>
      </c>
      <c r="E59" s="292"/>
      <c r="F59" s="291"/>
      <c r="G59" s="301">
        <f t="shared" si="1"/>
        <v>0</v>
      </c>
      <c r="H59" s="305"/>
      <c r="I59" s="291"/>
      <c r="J59" s="301">
        <f t="shared" si="2"/>
        <v>0</v>
      </c>
      <c r="K59" s="305"/>
      <c r="L59" s="291"/>
      <c r="M59" s="301">
        <f t="shared" si="3"/>
        <v>0</v>
      </c>
      <c r="N59" s="305"/>
      <c r="O59" s="291"/>
      <c r="P59" s="301">
        <f t="shared" si="4"/>
        <v>0</v>
      </c>
      <c r="Q59" s="305"/>
      <c r="R59" s="291"/>
      <c r="S59" s="301">
        <f t="shared" si="5"/>
        <v>0</v>
      </c>
      <c r="T59" s="305"/>
      <c r="U59" s="291"/>
      <c r="V59" s="301">
        <f t="shared" si="6"/>
        <v>0</v>
      </c>
      <c r="W59" s="305"/>
      <c r="X59" s="291"/>
      <c r="Y59" s="301">
        <f t="shared" si="7"/>
        <v>0</v>
      </c>
      <c r="Z59" s="305"/>
      <c r="AA59" s="291"/>
      <c r="AB59" s="301">
        <f t="shared" si="8"/>
        <v>0</v>
      </c>
      <c r="AC59" s="305"/>
      <c r="AD59" s="291"/>
      <c r="AE59" s="301">
        <f t="shared" si="9"/>
        <v>0</v>
      </c>
      <c r="AF59" s="305"/>
      <c r="AG59" s="308">
        <f t="shared" si="11"/>
        <v>0</v>
      </c>
      <c r="AH59" s="309">
        <f t="shared" si="11"/>
        <v>0</v>
      </c>
      <c r="AI59" s="442">
        <f t="shared" si="11"/>
        <v>0</v>
      </c>
      <c r="AJ59"/>
      <c r="AK59"/>
      <c r="AL59"/>
    </row>
    <row r="60" spans="1:38" s="290" customFormat="1" ht="17.25" customHeight="1">
      <c r="A60" s="1261"/>
      <c r="B60" s="1506"/>
      <c r="C60" s="291"/>
      <c r="D60" s="301">
        <f t="shared" si="0"/>
        <v>0</v>
      </c>
      <c r="E60" s="292"/>
      <c r="F60" s="304"/>
      <c r="G60" s="301">
        <f t="shared" si="1"/>
        <v>0</v>
      </c>
      <c r="H60" s="305"/>
      <c r="I60" s="304"/>
      <c r="J60" s="301">
        <f t="shared" si="2"/>
        <v>0</v>
      </c>
      <c r="K60" s="305"/>
      <c r="L60" s="304"/>
      <c r="M60" s="301">
        <f t="shared" si="3"/>
        <v>0</v>
      </c>
      <c r="N60" s="305"/>
      <c r="O60" s="304"/>
      <c r="P60" s="301">
        <f t="shared" si="4"/>
        <v>0</v>
      </c>
      <c r="Q60" s="305"/>
      <c r="R60" s="304"/>
      <c r="S60" s="301">
        <f t="shared" si="5"/>
        <v>0</v>
      </c>
      <c r="T60" s="305"/>
      <c r="U60" s="304"/>
      <c r="V60" s="301">
        <f t="shared" si="6"/>
        <v>0</v>
      </c>
      <c r="W60" s="305"/>
      <c r="X60" s="304"/>
      <c r="Y60" s="301">
        <f t="shared" si="7"/>
        <v>0</v>
      </c>
      <c r="Z60" s="305"/>
      <c r="AA60" s="304"/>
      <c r="AB60" s="301">
        <f t="shared" si="8"/>
        <v>0</v>
      </c>
      <c r="AC60" s="305"/>
      <c r="AD60" s="304"/>
      <c r="AE60" s="301">
        <f t="shared" si="9"/>
        <v>0</v>
      </c>
      <c r="AF60" s="305"/>
      <c r="AG60" s="308">
        <f t="shared" si="11"/>
        <v>0</v>
      </c>
      <c r="AH60" s="309">
        <f t="shared" si="11"/>
        <v>0</v>
      </c>
      <c r="AI60" s="442">
        <f t="shared" si="11"/>
        <v>0</v>
      </c>
      <c r="AJ60"/>
      <c r="AK60"/>
      <c r="AL60"/>
    </row>
    <row r="61" spans="1:38" s="290" customFormat="1" ht="17.25" customHeight="1">
      <c r="A61" s="1261"/>
      <c r="B61" s="1506"/>
      <c r="C61" s="291"/>
      <c r="D61" s="301">
        <f t="shared" si="0"/>
        <v>0</v>
      </c>
      <c r="E61" s="292"/>
      <c r="F61" s="291"/>
      <c r="G61" s="301">
        <f t="shared" si="1"/>
        <v>0</v>
      </c>
      <c r="H61" s="292"/>
      <c r="I61" s="291"/>
      <c r="J61" s="301">
        <f t="shared" si="2"/>
        <v>0</v>
      </c>
      <c r="K61" s="292"/>
      <c r="L61" s="291"/>
      <c r="M61" s="301">
        <f t="shared" si="3"/>
        <v>0</v>
      </c>
      <c r="N61" s="292"/>
      <c r="O61" s="291"/>
      <c r="P61" s="301">
        <f t="shared" si="4"/>
        <v>0</v>
      </c>
      <c r="Q61" s="292"/>
      <c r="R61" s="291"/>
      <c r="S61" s="301">
        <f t="shared" si="5"/>
        <v>0</v>
      </c>
      <c r="T61" s="292"/>
      <c r="U61" s="291"/>
      <c r="V61" s="301">
        <f t="shared" si="6"/>
        <v>0</v>
      </c>
      <c r="W61" s="292"/>
      <c r="X61" s="291"/>
      <c r="Y61" s="301">
        <f t="shared" si="7"/>
        <v>0</v>
      </c>
      <c r="Z61" s="292"/>
      <c r="AA61" s="291"/>
      <c r="AB61" s="301">
        <f t="shared" si="8"/>
        <v>0</v>
      </c>
      <c r="AC61" s="292"/>
      <c r="AD61" s="291"/>
      <c r="AE61" s="301">
        <f t="shared" si="9"/>
        <v>0</v>
      </c>
      <c r="AF61" s="292"/>
      <c r="AG61" s="308">
        <f t="shared" si="11"/>
        <v>0</v>
      </c>
      <c r="AH61" s="309">
        <f t="shared" si="11"/>
        <v>0</v>
      </c>
      <c r="AI61" s="442">
        <f t="shared" si="11"/>
        <v>0</v>
      </c>
    </row>
    <row r="62" spans="1:38" s="290" customFormat="1" ht="17.25" customHeight="1">
      <c r="A62" s="1261"/>
      <c r="B62" s="1506"/>
      <c r="C62" s="291"/>
      <c r="D62" s="301">
        <f t="shared" si="0"/>
        <v>0</v>
      </c>
      <c r="E62" s="292"/>
      <c r="F62" s="304"/>
      <c r="G62" s="301">
        <f t="shared" si="1"/>
        <v>0</v>
      </c>
      <c r="H62" s="305"/>
      <c r="I62" s="304"/>
      <c r="J62" s="301">
        <f t="shared" si="2"/>
        <v>0</v>
      </c>
      <c r="K62" s="305"/>
      <c r="L62" s="304"/>
      <c r="M62" s="301">
        <f t="shared" si="3"/>
        <v>0</v>
      </c>
      <c r="N62" s="305"/>
      <c r="O62" s="304"/>
      <c r="P62" s="301">
        <f t="shared" si="4"/>
        <v>0</v>
      </c>
      <c r="Q62" s="305"/>
      <c r="R62" s="304"/>
      <c r="S62" s="301">
        <f t="shared" si="5"/>
        <v>0</v>
      </c>
      <c r="T62" s="305"/>
      <c r="U62" s="304"/>
      <c r="V62" s="301">
        <f t="shared" si="6"/>
        <v>0</v>
      </c>
      <c r="W62" s="305"/>
      <c r="X62" s="304"/>
      <c r="Y62" s="301">
        <f t="shared" si="7"/>
        <v>0</v>
      </c>
      <c r="Z62" s="305"/>
      <c r="AA62" s="304"/>
      <c r="AB62" s="301">
        <f t="shared" si="8"/>
        <v>0</v>
      </c>
      <c r="AC62" s="305"/>
      <c r="AD62" s="304"/>
      <c r="AE62" s="301">
        <f t="shared" si="9"/>
        <v>0</v>
      </c>
      <c r="AF62" s="305"/>
      <c r="AG62" s="308">
        <f t="shared" si="11"/>
        <v>0</v>
      </c>
      <c r="AH62" s="309">
        <f t="shared" si="11"/>
        <v>0</v>
      </c>
      <c r="AI62" s="442">
        <f t="shared" si="11"/>
        <v>0</v>
      </c>
      <c r="AJ62"/>
      <c r="AK62"/>
      <c r="AL62"/>
    </row>
    <row r="63" spans="1:38" s="290" customFormat="1" ht="17.25" customHeight="1">
      <c r="A63" s="1261"/>
      <c r="B63" s="1506"/>
      <c r="C63" s="291"/>
      <c r="D63" s="301">
        <f t="shared" si="0"/>
        <v>0</v>
      </c>
      <c r="E63" s="292"/>
      <c r="F63" s="291"/>
      <c r="G63" s="301">
        <f t="shared" si="1"/>
        <v>0</v>
      </c>
      <c r="H63" s="292"/>
      <c r="I63" s="291"/>
      <c r="J63" s="301">
        <f t="shared" si="2"/>
        <v>0</v>
      </c>
      <c r="K63" s="292"/>
      <c r="L63" s="291"/>
      <c r="M63" s="301">
        <f t="shared" si="3"/>
        <v>0</v>
      </c>
      <c r="N63" s="292"/>
      <c r="O63" s="291"/>
      <c r="P63" s="301">
        <f t="shared" si="4"/>
        <v>0</v>
      </c>
      <c r="Q63" s="292"/>
      <c r="R63" s="291"/>
      <c r="S63" s="301">
        <f t="shared" si="5"/>
        <v>0</v>
      </c>
      <c r="T63" s="292"/>
      <c r="U63" s="291"/>
      <c r="V63" s="301">
        <f t="shared" si="6"/>
        <v>0</v>
      </c>
      <c r="W63" s="292"/>
      <c r="X63" s="291"/>
      <c r="Y63" s="301">
        <f t="shared" si="7"/>
        <v>0</v>
      </c>
      <c r="Z63" s="292"/>
      <c r="AA63" s="291"/>
      <c r="AB63" s="301">
        <f t="shared" si="8"/>
        <v>0</v>
      </c>
      <c r="AC63" s="292"/>
      <c r="AD63" s="291"/>
      <c r="AE63" s="301">
        <f t="shared" si="9"/>
        <v>0</v>
      </c>
      <c r="AF63" s="292"/>
      <c r="AG63" s="308">
        <f t="shared" si="11"/>
        <v>0</v>
      </c>
      <c r="AH63" s="309">
        <f t="shared" si="11"/>
        <v>0</v>
      </c>
      <c r="AI63" s="442">
        <f t="shared" si="11"/>
        <v>0</v>
      </c>
    </row>
    <row r="64" spans="1:38" s="290" customFormat="1" ht="17.25" customHeight="1">
      <c r="A64" s="1261"/>
      <c r="B64" s="1506"/>
      <c r="C64" s="291"/>
      <c r="D64" s="301">
        <f t="shared" si="0"/>
        <v>0</v>
      </c>
      <c r="E64" s="292"/>
      <c r="F64" s="291"/>
      <c r="G64" s="301">
        <f t="shared" si="1"/>
        <v>0</v>
      </c>
      <c r="H64" s="292"/>
      <c r="I64" s="291"/>
      <c r="J64" s="301">
        <f t="shared" si="2"/>
        <v>0</v>
      </c>
      <c r="K64" s="292"/>
      <c r="L64" s="291"/>
      <c r="M64" s="301">
        <f t="shared" si="3"/>
        <v>0</v>
      </c>
      <c r="N64" s="292"/>
      <c r="O64" s="291"/>
      <c r="P64" s="301">
        <f t="shared" si="4"/>
        <v>0</v>
      </c>
      <c r="Q64" s="292"/>
      <c r="R64" s="291"/>
      <c r="S64" s="301">
        <f t="shared" si="5"/>
        <v>0</v>
      </c>
      <c r="T64" s="292"/>
      <c r="U64" s="291"/>
      <c r="V64" s="301">
        <f t="shared" si="6"/>
        <v>0</v>
      </c>
      <c r="W64" s="292"/>
      <c r="X64" s="291"/>
      <c r="Y64" s="301">
        <f t="shared" si="7"/>
        <v>0</v>
      </c>
      <c r="Z64" s="292"/>
      <c r="AA64" s="291"/>
      <c r="AB64" s="301">
        <f t="shared" si="8"/>
        <v>0</v>
      </c>
      <c r="AC64" s="292"/>
      <c r="AD64" s="291"/>
      <c r="AE64" s="301">
        <f t="shared" si="9"/>
        <v>0</v>
      </c>
      <c r="AF64" s="292"/>
      <c r="AG64" s="308">
        <f t="shared" ref="AG64:AI66" si="12">SUM(C64,F64,I64,L64,O64,R64,U64,X64,AA64,AD64)</f>
        <v>0</v>
      </c>
      <c r="AH64" s="309">
        <f t="shared" si="12"/>
        <v>0</v>
      </c>
      <c r="AI64" s="442">
        <f t="shared" si="12"/>
        <v>0</v>
      </c>
    </row>
    <row r="65" spans="1:37" s="290" customFormat="1" ht="17.25" customHeight="1">
      <c r="A65" s="1261"/>
      <c r="B65" s="1506"/>
      <c r="C65" s="291"/>
      <c r="D65" s="301">
        <f t="shared" si="0"/>
        <v>0</v>
      </c>
      <c r="E65" s="292"/>
      <c r="F65" s="291"/>
      <c r="G65" s="301">
        <f t="shared" si="1"/>
        <v>0</v>
      </c>
      <c r="H65" s="292"/>
      <c r="I65" s="291"/>
      <c r="J65" s="301">
        <f t="shared" si="2"/>
        <v>0</v>
      </c>
      <c r="K65" s="292"/>
      <c r="L65" s="291"/>
      <c r="M65" s="301">
        <f t="shared" si="3"/>
        <v>0</v>
      </c>
      <c r="N65" s="292"/>
      <c r="O65" s="291"/>
      <c r="P65" s="301">
        <f t="shared" si="4"/>
        <v>0</v>
      </c>
      <c r="Q65" s="292"/>
      <c r="R65" s="291"/>
      <c r="S65" s="301">
        <f t="shared" si="5"/>
        <v>0</v>
      </c>
      <c r="T65" s="292"/>
      <c r="U65" s="291"/>
      <c r="V65" s="301">
        <f t="shared" si="6"/>
        <v>0</v>
      </c>
      <c r="W65" s="292"/>
      <c r="X65" s="291"/>
      <c r="Y65" s="301">
        <f t="shared" si="7"/>
        <v>0</v>
      </c>
      <c r="Z65" s="292"/>
      <c r="AA65" s="291"/>
      <c r="AB65" s="301">
        <f t="shared" si="8"/>
        <v>0</v>
      </c>
      <c r="AC65" s="292"/>
      <c r="AD65" s="291"/>
      <c r="AE65" s="301">
        <f t="shared" si="9"/>
        <v>0</v>
      </c>
      <c r="AF65" s="292"/>
      <c r="AG65" s="308">
        <f t="shared" si="12"/>
        <v>0</v>
      </c>
      <c r="AH65" s="309">
        <f t="shared" si="12"/>
        <v>0</v>
      </c>
      <c r="AI65" s="442">
        <f t="shared" si="12"/>
        <v>0</v>
      </c>
    </row>
    <row r="66" spans="1:37" s="290" customFormat="1" ht="17.25" customHeight="1">
      <c r="A66" s="1261"/>
      <c r="B66" s="1506"/>
      <c r="C66" s="291"/>
      <c r="D66" s="301">
        <f t="shared" si="0"/>
        <v>0</v>
      </c>
      <c r="E66" s="292"/>
      <c r="F66" s="291"/>
      <c r="G66" s="301">
        <f t="shared" si="1"/>
        <v>0</v>
      </c>
      <c r="H66" s="292"/>
      <c r="I66" s="291"/>
      <c r="J66" s="301">
        <f t="shared" si="2"/>
        <v>0</v>
      </c>
      <c r="K66" s="292"/>
      <c r="L66" s="291"/>
      <c r="M66" s="301">
        <f t="shared" si="3"/>
        <v>0</v>
      </c>
      <c r="N66" s="292"/>
      <c r="O66" s="291"/>
      <c r="P66" s="301">
        <f t="shared" si="4"/>
        <v>0</v>
      </c>
      <c r="Q66" s="292"/>
      <c r="R66" s="291"/>
      <c r="S66" s="301">
        <f t="shared" si="5"/>
        <v>0</v>
      </c>
      <c r="T66" s="292"/>
      <c r="U66" s="291"/>
      <c r="V66" s="301">
        <f t="shared" si="6"/>
        <v>0</v>
      </c>
      <c r="W66" s="292"/>
      <c r="X66" s="291"/>
      <c r="Y66" s="301">
        <f t="shared" si="7"/>
        <v>0</v>
      </c>
      <c r="Z66" s="292"/>
      <c r="AA66" s="291"/>
      <c r="AB66" s="301">
        <f t="shared" si="8"/>
        <v>0</v>
      </c>
      <c r="AC66" s="292"/>
      <c r="AD66" s="291"/>
      <c r="AE66" s="301">
        <f t="shared" si="9"/>
        <v>0</v>
      </c>
      <c r="AF66" s="292"/>
      <c r="AG66" s="308">
        <f t="shared" si="12"/>
        <v>0</v>
      </c>
      <c r="AH66" s="309">
        <f t="shared" si="12"/>
        <v>0</v>
      </c>
      <c r="AI66" s="442">
        <f t="shared" si="12"/>
        <v>0</v>
      </c>
    </row>
    <row r="67" spans="1:37" s="290" customFormat="1" ht="15" customHeight="1">
      <c r="A67" s="1261"/>
      <c r="B67" s="1506"/>
      <c r="C67" s="294"/>
      <c r="D67" s="301"/>
      <c r="E67" s="295"/>
      <c r="F67" s="294"/>
      <c r="G67" s="301"/>
      <c r="H67" s="295"/>
      <c r="I67" s="294"/>
      <c r="J67" s="301"/>
      <c r="K67" s="295"/>
      <c r="L67" s="294"/>
      <c r="M67" s="301"/>
      <c r="N67" s="295"/>
      <c r="O67" s="294"/>
      <c r="P67" s="301"/>
      <c r="Q67" s="295"/>
      <c r="R67" s="294"/>
      <c r="S67" s="301"/>
      <c r="T67" s="295"/>
      <c r="U67" s="294"/>
      <c r="V67" s="301"/>
      <c r="W67" s="295"/>
      <c r="X67" s="294"/>
      <c r="Y67" s="301"/>
      <c r="Z67" s="295"/>
      <c r="AA67" s="294"/>
      <c r="AB67" s="301"/>
      <c r="AC67" s="295"/>
      <c r="AD67" s="294"/>
      <c r="AE67" s="301"/>
      <c r="AF67" s="295"/>
      <c r="AG67" s="311"/>
      <c r="AH67" s="506"/>
      <c r="AI67" s="313"/>
    </row>
    <row r="68" spans="1:37" ht="17.25" customHeight="1">
      <c r="A68" s="1265" t="s">
        <v>305</v>
      </c>
      <c r="B68" s="1508"/>
      <c r="C68" s="304">
        <f t="shared" ref="C68:AF68" si="13">ROUND(SUM(C14:C67),0)</f>
        <v>0</v>
      </c>
      <c r="D68" s="303">
        <f t="shared" si="13"/>
        <v>0</v>
      </c>
      <c r="E68" s="305">
        <f t="shared" si="13"/>
        <v>0</v>
      </c>
      <c r="F68" s="304">
        <f t="shared" si="13"/>
        <v>0</v>
      </c>
      <c r="G68" s="303">
        <f t="shared" si="13"/>
        <v>0</v>
      </c>
      <c r="H68" s="305">
        <f t="shared" si="13"/>
        <v>0</v>
      </c>
      <c r="I68" s="304">
        <f t="shared" si="13"/>
        <v>0</v>
      </c>
      <c r="J68" s="303">
        <f t="shared" si="13"/>
        <v>0</v>
      </c>
      <c r="K68" s="305">
        <f t="shared" si="13"/>
        <v>0</v>
      </c>
      <c r="L68" s="304">
        <f t="shared" si="13"/>
        <v>0</v>
      </c>
      <c r="M68" s="303">
        <f t="shared" si="13"/>
        <v>0</v>
      </c>
      <c r="N68" s="305">
        <f t="shared" si="13"/>
        <v>0</v>
      </c>
      <c r="O68" s="304">
        <f t="shared" si="13"/>
        <v>0</v>
      </c>
      <c r="P68" s="303">
        <f t="shared" si="13"/>
        <v>0</v>
      </c>
      <c r="Q68" s="305">
        <f t="shared" si="13"/>
        <v>0</v>
      </c>
      <c r="R68" s="304">
        <f t="shared" si="13"/>
        <v>0</v>
      </c>
      <c r="S68" s="303">
        <f t="shared" si="13"/>
        <v>0</v>
      </c>
      <c r="T68" s="305">
        <f t="shared" si="13"/>
        <v>0</v>
      </c>
      <c r="U68" s="304">
        <f t="shared" si="13"/>
        <v>0</v>
      </c>
      <c r="V68" s="303">
        <f t="shared" si="13"/>
        <v>0</v>
      </c>
      <c r="W68" s="305">
        <f t="shared" si="13"/>
        <v>0</v>
      </c>
      <c r="X68" s="304">
        <f t="shared" si="13"/>
        <v>0</v>
      </c>
      <c r="Y68" s="303">
        <f t="shared" si="13"/>
        <v>0</v>
      </c>
      <c r="Z68" s="305">
        <f t="shared" si="13"/>
        <v>0</v>
      </c>
      <c r="AA68" s="304">
        <f t="shared" si="13"/>
        <v>0</v>
      </c>
      <c r="AB68" s="303">
        <f t="shared" si="13"/>
        <v>0</v>
      </c>
      <c r="AC68" s="305">
        <f t="shared" si="13"/>
        <v>0</v>
      </c>
      <c r="AD68" s="304">
        <f t="shared" si="13"/>
        <v>0</v>
      </c>
      <c r="AE68" s="303">
        <f t="shared" si="13"/>
        <v>0</v>
      </c>
      <c r="AF68" s="305">
        <f t="shared" si="13"/>
        <v>0</v>
      </c>
      <c r="AG68" s="306">
        <f t="shared" ref="AG68:AI68" si="14">SUM(AG14:AG66)</f>
        <v>0</v>
      </c>
      <c r="AH68" s="307">
        <f t="shared" si="14"/>
        <v>0</v>
      </c>
      <c r="AI68" s="305">
        <f t="shared" si="14"/>
        <v>0</v>
      </c>
    </row>
    <row r="69" spans="1:37" s="290" customFormat="1" ht="17.25" customHeight="1">
      <c r="A69" s="1264"/>
      <c r="B69" s="1514"/>
      <c r="C69" s="294"/>
      <c r="D69" s="302"/>
      <c r="E69" s="295"/>
      <c r="F69" s="294"/>
      <c r="G69" s="302"/>
      <c r="H69" s="295"/>
      <c r="I69" s="294"/>
      <c r="J69" s="302"/>
      <c r="K69" s="295"/>
      <c r="L69" s="294"/>
      <c r="M69" s="302"/>
      <c r="N69" s="295"/>
      <c r="O69" s="294"/>
      <c r="P69" s="302"/>
      <c r="Q69" s="295"/>
      <c r="R69" s="294"/>
      <c r="S69" s="302"/>
      <c r="T69" s="295"/>
      <c r="U69" s="294"/>
      <c r="V69" s="302"/>
      <c r="W69" s="295"/>
      <c r="X69" s="294"/>
      <c r="Y69" s="302"/>
      <c r="Z69" s="295"/>
      <c r="AA69" s="294"/>
      <c r="AB69" s="302"/>
      <c r="AC69" s="295"/>
      <c r="AD69" s="294"/>
      <c r="AE69" s="302"/>
      <c r="AF69" s="295"/>
      <c r="AG69" s="311"/>
      <c r="AH69" s="312"/>
      <c r="AI69" s="313"/>
    </row>
    <row r="70" spans="1:37" s="290" customFormat="1" ht="17.25" customHeight="1">
      <c r="A70" s="1263" t="s">
        <v>306</v>
      </c>
      <c r="B70" s="1513"/>
      <c r="C70" s="294"/>
      <c r="D70" s="302"/>
      <c r="E70" s="295"/>
      <c r="F70" s="294"/>
      <c r="G70" s="302"/>
      <c r="H70" s="295"/>
      <c r="I70" s="294"/>
      <c r="J70" s="302"/>
      <c r="K70" s="295"/>
      <c r="L70" s="294"/>
      <c r="M70" s="302"/>
      <c r="N70" s="295"/>
      <c r="O70" s="294"/>
      <c r="P70" s="302"/>
      <c r="Q70" s="295"/>
      <c r="R70" s="294"/>
      <c r="S70" s="302"/>
      <c r="T70" s="295"/>
      <c r="U70" s="294"/>
      <c r="V70" s="302"/>
      <c r="W70" s="295"/>
      <c r="X70" s="294"/>
      <c r="Y70" s="302"/>
      <c r="Z70" s="295"/>
      <c r="AA70" s="294"/>
      <c r="AB70" s="302"/>
      <c r="AC70" s="295"/>
      <c r="AD70" s="294"/>
      <c r="AE70" s="302"/>
      <c r="AF70" s="295"/>
      <c r="AG70" s="311"/>
      <c r="AH70" s="312"/>
      <c r="AI70" s="313"/>
    </row>
    <row r="71" spans="1:37" s="290" customFormat="1" ht="17.25" customHeight="1">
      <c r="A71" s="1261"/>
      <c r="B71" s="1506"/>
      <c r="C71" s="291"/>
      <c r="D71" s="301">
        <f t="shared" ref="D71:D91" si="15">E71-C71</f>
        <v>0</v>
      </c>
      <c r="E71" s="292"/>
      <c r="F71" s="291"/>
      <c r="G71" s="301">
        <f t="shared" ref="G71:G91" si="16">H71-F71</f>
        <v>0</v>
      </c>
      <c r="H71" s="292"/>
      <c r="I71" s="291"/>
      <c r="J71" s="301">
        <f t="shared" ref="J71:J90" si="17">K71-I71</f>
        <v>0</v>
      </c>
      <c r="K71" s="292"/>
      <c r="L71" s="291"/>
      <c r="M71" s="301">
        <f t="shared" ref="M71:M91" si="18">N71-L71</f>
        <v>0</v>
      </c>
      <c r="N71" s="292"/>
      <c r="O71" s="291"/>
      <c r="P71" s="301">
        <f t="shared" ref="P71:P91" si="19">Q71-O71</f>
        <v>0</v>
      </c>
      <c r="Q71" s="292"/>
      <c r="R71" s="291"/>
      <c r="S71" s="301">
        <f t="shared" ref="S71:S91" si="20">T71-R71</f>
        <v>0</v>
      </c>
      <c r="T71" s="292"/>
      <c r="U71" s="291"/>
      <c r="V71" s="301">
        <f t="shared" ref="V71:V91" si="21">W71-U71</f>
        <v>0</v>
      </c>
      <c r="W71" s="292"/>
      <c r="X71" s="291"/>
      <c r="Y71" s="301">
        <f t="shared" ref="Y71:Y91" si="22">Z71-X71</f>
        <v>0</v>
      </c>
      <c r="Z71" s="292"/>
      <c r="AA71" s="291"/>
      <c r="AB71" s="301">
        <f t="shared" ref="AB71:AB91" si="23">AC71-AA71</f>
        <v>0</v>
      </c>
      <c r="AC71" s="292"/>
      <c r="AD71" s="291"/>
      <c r="AE71" s="301">
        <f t="shared" ref="AE71:AE91" si="24">AF71-AD71</f>
        <v>0</v>
      </c>
      <c r="AF71" s="292"/>
      <c r="AG71" s="308">
        <f t="shared" ref="AG71:AI91" si="25">SUM(C71,F71,I71,L71,O71,R71,U71,X71,AA71,AD71)</f>
        <v>0</v>
      </c>
      <c r="AH71" s="309">
        <f t="shared" si="25"/>
        <v>0</v>
      </c>
      <c r="AI71" s="442">
        <f t="shared" si="25"/>
        <v>0</v>
      </c>
      <c r="AK71" s="348"/>
    </row>
    <row r="72" spans="1:37" s="290" customFormat="1" ht="17.25" customHeight="1">
      <c r="A72" s="1261"/>
      <c r="B72" s="1506"/>
      <c r="C72" s="291"/>
      <c r="D72" s="301">
        <f t="shared" si="15"/>
        <v>0</v>
      </c>
      <c r="E72" s="292"/>
      <c r="F72" s="291"/>
      <c r="G72" s="301">
        <f t="shared" si="16"/>
        <v>0</v>
      </c>
      <c r="H72" s="292"/>
      <c r="I72" s="291"/>
      <c r="J72" s="301">
        <f t="shared" si="17"/>
        <v>0</v>
      </c>
      <c r="K72" s="292"/>
      <c r="L72" s="291"/>
      <c r="M72" s="301">
        <f t="shared" si="18"/>
        <v>0</v>
      </c>
      <c r="N72" s="292"/>
      <c r="O72" s="291"/>
      <c r="P72" s="301">
        <f t="shared" si="19"/>
        <v>0</v>
      </c>
      <c r="Q72" s="292"/>
      <c r="R72" s="291"/>
      <c r="S72" s="301">
        <f t="shared" si="20"/>
        <v>0</v>
      </c>
      <c r="T72" s="292"/>
      <c r="U72" s="291"/>
      <c r="V72" s="301">
        <f t="shared" si="21"/>
        <v>0</v>
      </c>
      <c r="W72" s="292"/>
      <c r="X72" s="291"/>
      <c r="Y72" s="301">
        <f t="shared" si="22"/>
        <v>0</v>
      </c>
      <c r="Z72" s="292"/>
      <c r="AA72" s="291"/>
      <c r="AB72" s="301">
        <f t="shared" si="23"/>
        <v>0</v>
      </c>
      <c r="AC72" s="292"/>
      <c r="AD72" s="291"/>
      <c r="AE72" s="301">
        <f t="shared" si="24"/>
        <v>0</v>
      </c>
      <c r="AF72" s="292"/>
      <c r="AG72" s="308">
        <f t="shared" si="25"/>
        <v>0</v>
      </c>
      <c r="AH72" s="309">
        <f t="shared" si="25"/>
        <v>0</v>
      </c>
      <c r="AI72" s="442">
        <f t="shared" si="25"/>
        <v>0</v>
      </c>
      <c r="AK72" s="348"/>
    </row>
    <row r="73" spans="1:37" s="290" customFormat="1" ht="17.25" customHeight="1">
      <c r="A73" s="1261"/>
      <c r="B73" s="1506"/>
      <c r="C73" s="291"/>
      <c r="D73" s="301">
        <f t="shared" si="15"/>
        <v>0</v>
      </c>
      <c r="E73" s="292"/>
      <c r="F73" s="291"/>
      <c r="G73" s="301">
        <f t="shared" si="16"/>
        <v>0</v>
      </c>
      <c r="H73" s="292"/>
      <c r="I73" s="291"/>
      <c r="J73" s="301">
        <f t="shared" si="17"/>
        <v>0</v>
      </c>
      <c r="K73" s="292"/>
      <c r="L73" s="291"/>
      <c r="M73" s="301">
        <f t="shared" si="18"/>
        <v>0</v>
      </c>
      <c r="N73" s="292"/>
      <c r="O73" s="291"/>
      <c r="P73" s="301">
        <f t="shared" si="19"/>
        <v>0</v>
      </c>
      <c r="Q73" s="292"/>
      <c r="R73" s="291"/>
      <c r="S73" s="301">
        <f t="shared" si="20"/>
        <v>0</v>
      </c>
      <c r="T73" s="292"/>
      <c r="U73" s="291"/>
      <c r="V73" s="301">
        <f t="shared" si="21"/>
        <v>0</v>
      </c>
      <c r="W73" s="292"/>
      <c r="X73" s="291"/>
      <c r="Y73" s="301">
        <f t="shared" si="22"/>
        <v>0</v>
      </c>
      <c r="Z73" s="292"/>
      <c r="AA73" s="291"/>
      <c r="AB73" s="301">
        <f t="shared" si="23"/>
        <v>0</v>
      </c>
      <c r="AC73" s="292"/>
      <c r="AD73" s="291"/>
      <c r="AE73" s="301">
        <f t="shared" si="24"/>
        <v>0</v>
      </c>
      <c r="AF73" s="292"/>
      <c r="AG73" s="308">
        <f t="shared" si="25"/>
        <v>0</v>
      </c>
      <c r="AH73" s="309">
        <f t="shared" si="25"/>
        <v>0</v>
      </c>
      <c r="AI73" s="442">
        <f t="shared" si="25"/>
        <v>0</v>
      </c>
      <c r="AK73" s="348"/>
    </row>
    <row r="74" spans="1:37" s="290" customFormat="1" ht="17.25" customHeight="1">
      <c r="A74" s="1261"/>
      <c r="B74" s="1506"/>
      <c r="C74" s="291"/>
      <c r="D74" s="301">
        <f t="shared" si="15"/>
        <v>0</v>
      </c>
      <c r="E74" s="292"/>
      <c r="F74" s="291"/>
      <c r="G74" s="301">
        <f t="shared" si="16"/>
        <v>0</v>
      </c>
      <c r="H74" s="292"/>
      <c r="I74" s="291"/>
      <c r="J74" s="301">
        <f t="shared" si="17"/>
        <v>0</v>
      </c>
      <c r="K74" s="292"/>
      <c r="L74" s="291"/>
      <c r="M74" s="301">
        <f t="shared" si="18"/>
        <v>0</v>
      </c>
      <c r="N74" s="292"/>
      <c r="O74" s="291"/>
      <c r="P74" s="301">
        <f t="shared" si="19"/>
        <v>0</v>
      </c>
      <c r="Q74" s="292"/>
      <c r="R74" s="291"/>
      <c r="S74" s="301">
        <f t="shared" si="20"/>
        <v>0</v>
      </c>
      <c r="T74" s="292"/>
      <c r="U74" s="291"/>
      <c r="V74" s="301">
        <f t="shared" si="21"/>
        <v>0</v>
      </c>
      <c r="W74" s="292"/>
      <c r="X74" s="291"/>
      <c r="Y74" s="301">
        <f t="shared" si="22"/>
        <v>0</v>
      </c>
      <c r="Z74" s="292"/>
      <c r="AA74" s="291"/>
      <c r="AB74" s="301">
        <f t="shared" si="23"/>
        <v>0</v>
      </c>
      <c r="AC74" s="292"/>
      <c r="AD74" s="291"/>
      <c r="AE74" s="301">
        <f t="shared" si="24"/>
        <v>0</v>
      </c>
      <c r="AF74" s="292"/>
      <c r="AG74" s="308">
        <f t="shared" si="25"/>
        <v>0</v>
      </c>
      <c r="AH74" s="309">
        <f t="shared" si="25"/>
        <v>0</v>
      </c>
      <c r="AI74" s="442">
        <f t="shared" si="25"/>
        <v>0</v>
      </c>
      <c r="AK74" s="348"/>
    </row>
    <row r="75" spans="1:37" s="290" customFormat="1" ht="17.25" customHeight="1">
      <c r="A75" s="1261"/>
      <c r="B75" s="1506"/>
      <c r="C75" s="291"/>
      <c r="D75" s="301">
        <f t="shared" si="15"/>
        <v>0</v>
      </c>
      <c r="E75" s="292"/>
      <c r="F75" s="291"/>
      <c r="G75" s="301">
        <f t="shared" si="16"/>
        <v>0</v>
      </c>
      <c r="H75" s="292"/>
      <c r="I75" s="291"/>
      <c r="J75" s="301">
        <f t="shared" si="17"/>
        <v>0</v>
      </c>
      <c r="K75" s="292"/>
      <c r="L75" s="291"/>
      <c r="M75" s="301">
        <f t="shared" si="18"/>
        <v>0</v>
      </c>
      <c r="N75" s="292"/>
      <c r="O75" s="291"/>
      <c r="P75" s="301">
        <f t="shared" si="19"/>
        <v>0</v>
      </c>
      <c r="Q75" s="292"/>
      <c r="R75" s="291"/>
      <c r="S75" s="301">
        <f t="shared" si="20"/>
        <v>0</v>
      </c>
      <c r="T75" s="292"/>
      <c r="U75" s="291"/>
      <c r="V75" s="301">
        <f t="shared" si="21"/>
        <v>0</v>
      </c>
      <c r="W75" s="292"/>
      <c r="X75" s="291"/>
      <c r="Y75" s="301">
        <f t="shared" si="22"/>
        <v>0</v>
      </c>
      <c r="Z75" s="292"/>
      <c r="AA75" s="291"/>
      <c r="AB75" s="301">
        <f t="shared" si="23"/>
        <v>0</v>
      </c>
      <c r="AC75" s="292"/>
      <c r="AD75" s="291"/>
      <c r="AE75" s="301">
        <f t="shared" si="24"/>
        <v>0</v>
      </c>
      <c r="AF75" s="292"/>
      <c r="AG75" s="308">
        <f t="shared" si="25"/>
        <v>0</v>
      </c>
      <c r="AH75" s="309">
        <f t="shared" si="25"/>
        <v>0</v>
      </c>
      <c r="AI75" s="442">
        <f t="shared" si="25"/>
        <v>0</v>
      </c>
      <c r="AK75" s="348"/>
    </row>
    <row r="76" spans="1:37" s="290" customFormat="1" ht="17.25" customHeight="1">
      <c r="A76" s="1261"/>
      <c r="B76" s="1506"/>
      <c r="C76" s="291"/>
      <c r="D76" s="301">
        <f t="shared" si="15"/>
        <v>0</v>
      </c>
      <c r="E76" s="292"/>
      <c r="F76" s="291"/>
      <c r="G76" s="301">
        <f t="shared" si="16"/>
        <v>0</v>
      </c>
      <c r="H76" s="292"/>
      <c r="I76" s="291"/>
      <c r="J76" s="301">
        <f t="shared" si="17"/>
        <v>0</v>
      </c>
      <c r="K76" s="292"/>
      <c r="L76" s="291"/>
      <c r="M76" s="301">
        <f t="shared" si="18"/>
        <v>0</v>
      </c>
      <c r="N76" s="292"/>
      <c r="O76" s="291"/>
      <c r="P76" s="301">
        <f t="shared" si="19"/>
        <v>0</v>
      </c>
      <c r="Q76" s="292"/>
      <c r="R76" s="291"/>
      <c r="S76" s="301">
        <f t="shared" si="20"/>
        <v>0</v>
      </c>
      <c r="T76" s="292"/>
      <c r="U76" s="291"/>
      <c r="V76" s="301">
        <f t="shared" si="21"/>
        <v>0</v>
      </c>
      <c r="W76" s="292"/>
      <c r="X76" s="291"/>
      <c r="Y76" s="301">
        <f t="shared" si="22"/>
        <v>0</v>
      </c>
      <c r="Z76" s="292"/>
      <c r="AA76" s="291"/>
      <c r="AB76" s="301">
        <f t="shared" si="23"/>
        <v>0</v>
      </c>
      <c r="AC76" s="292"/>
      <c r="AD76" s="291"/>
      <c r="AE76" s="301">
        <f t="shared" si="24"/>
        <v>0</v>
      </c>
      <c r="AF76" s="292"/>
      <c r="AG76" s="308">
        <f t="shared" si="25"/>
        <v>0</v>
      </c>
      <c r="AH76" s="309">
        <f t="shared" si="25"/>
        <v>0</v>
      </c>
      <c r="AI76" s="442">
        <f t="shared" si="25"/>
        <v>0</v>
      </c>
      <c r="AK76" s="348"/>
    </row>
    <row r="77" spans="1:37" s="290" customFormat="1" ht="17.25" customHeight="1">
      <c r="A77" s="1261"/>
      <c r="B77" s="1506"/>
      <c r="C77" s="291"/>
      <c r="D77" s="301">
        <f t="shared" si="15"/>
        <v>0</v>
      </c>
      <c r="E77" s="292"/>
      <c r="F77" s="291"/>
      <c r="G77" s="301">
        <f t="shared" si="16"/>
        <v>0</v>
      </c>
      <c r="H77" s="292"/>
      <c r="I77" s="291"/>
      <c r="J77" s="301">
        <f t="shared" si="17"/>
        <v>0</v>
      </c>
      <c r="K77" s="292"/>
      <c r="L77" s="291"/>
      <c r="M77" s="301">
        <f t="shared" si="18"/>
        <v>0</v>
      </c>
      <c r="N77" s="292"/>
      <c r="O77" s="291"/>
      <c r="P77" s="301">
        <f t="shared" si="19"/>
        <v>0</v>
      </c>
      <c r="Q77" s="292"/>
      <c r="R77" s="291"/>
      <c r="S77" s="301">
        <f t="shared" si="20"/>
        <v>0</v>
      </c>
      <c r="T77" s="292"/>
      <c r="U77" s="291"/>
      <c r="V77" s="301">
        <f t="shared" si="21"/>
        <v>0</v>
      </c>
      <c r="W77" s="292"/>
      <c r="X77" s="291"/>
      <c r="Y77" s="301">
        <f t="shared" si="22"/>
        <v>0</v>
      </c>
      <c r="Z77" s="292"/>
      <c r="AA77" s="291"/>
      <c r="AB77" s="301">
        <f t="shared" si="23"/>
        <v>0</v>
      </c>
      <c r="AC77" s="292"/>
      <c r="AD77" s="291"/>
      <c r="AE77" s="301">
        <f t="shared" si="24"/>
        <v>0</v>
      </c>
      <c r="AF77" s="292"/>
      <c r="AG77" s="308">
        <f t="shared" si="25"/>
        <v>0</v>
      </c>
      <c r="AH77" s="309">
        <f t="shared" si="25"/>
        <v>0</v>
      </c>
      <c r="AI77" s="442">
        <f t="shared" si="25"/>
        <v>0</v>
      </c>
      <c r="AK77" s="348"/>
    </row>
    <row r="78" spans="1:37" s="290" customFormat="1" ht="17.25" customHeight="1">
      <c r="A78" s="1261"/>
      <c r="B78" s="1506"/>
      <c r="C78" s="291"/>
      <c r="D78" s="301">
        <f t="shared" si="15"/>
        <v>0</v>
      </c>
      <c r="E78" s="292"/>
      <c r="F78" s="291"/>
      <c r="G78" s="301">
        <f t="shared" si="16"/>
        <v>0</v>
      </c>
      <c r="H78" s="292"/>
      <c r="I78" s="291"/>
      <c r="J78" s="301">
        <f t="shared" si="17"/>
        <v>0</v>
      </c>
      <c r="K78" s="292"/>
      <c r="L78" s="291"/>
      <c r="M78" s="301">
        <f t="shared" si="18"/>
        <v>0</v>
      </c>
      <c r="N78" s="292"/>
      <c r="O78" s="291"/>
      <c r="P78" s="301">
        <f t="shared" si="19"/>
        <v>0</v>
      </c>
      <c r="Q78" s="292"/>
      <c r="R78" s="291"/>
      <c r="S78" s="301">
        <f t="shared" si="20"/>
        <v>0</v>
      </c>
      <c r="T78" s="292"/>
      <c r="U78" s="291"/>
      <c r="V78" s="301">
        <f t="shared" si="21"/>
        <v>0</v>
      </c>
      <c r="W78" s="292"/>
      <c r="X78" s="291"/>
      <c r="Y78" s="301">
        <f t="shared" si="22"/>
        <v>0</v>
      </c>
      <c r="Z78" s="292"/>
      <c r="AA78" s="291"/>
      <c r="AB78" s="301">
        <f t="shared" si="23"/>
        <v>0</v>
      </c>
      <c r="AC78" s="292"/>
      <c r="AD78" s="291"/>
      <c r="AE78" s="301">
        <f t="shared" si="24"/>
        <v>0</v>
      </c>
      <c r="AF78" s="292"/>
      <c r="AG78" s="308">
        <f t="shared" si="25"/>
        <v>0</v>
      </c>
      <c r="AH78" s="309">
        <f t="shared" si="25"/>
        <v>0</v>
      </c>
      <c r="AI78" s="442">
        <f t="shared" si="25"/>
        <v>0</v>
      </c>
      <c r="AK78" s="348"/>
    </row>
    <row r="79" spans="1:37" s="290" customFormat="1" ht="17.25" customHeight="1">
      <c r="A79" s="1261"/>
      <c r="B79" s="1506"/>
      <c r="C79" s="291"/>
      <c r="D79" s="301">
        <f t="shared" si="15"/>
        <v>0</v>
      </c>
      <c r="E79" s="292"/>
      <c r="F79" s="291"/>
      <c r="G79" s="301">
        <f t="shared" si="16"/>
        <v>0</v>
      </c>
      <c r="H79" s="292"/>
      <c r="I79" s="291"/>
      <c r="J79" s="301">
        <f t="shared" si="17"/>
        <v>0</v>
      </c>
      <c r="K79" s="292"/>
      <c r="L79" s="291"/>
      <c r="M79" s="301">
        <f t="shared" si="18"/>
        <v>0</v>
      </c>
      <c r="N79" s="292"/>
      <c r="O79" s="291"/>
      <c r="P79" s="301">
        <f t="shared" si="19"/>
        <v>0</v>
      </c>
      <c r="Q79" s="292"/>
      <c r="R79" s="291"/>
      <c r="S79" s="301">
        <f t="shared" si="20"/>
        <v>0</v>
      </c>
      <c r="T79" s="292"/>
      <c r="U79" s="291"/>
      <c r="V79" s="301">
        <f t="shared" si="21"/>
        <v>0</v>
      </c>
      <c r="W79" s="292"/>
      <c r="X79" s="291"/>
      <c r="Y79" s="301">
        <f t="shared" si="22"/>
        <v>0</v>
      </c>
      <c r="Z79" s="292"/>
      <c r="AA79" s="291"/>
      <c r="AB79" s="301">
        <f t="shared" si="23"/>
        <v>0</v>
      </c>
      <c r="AC79" s="292"/>
      <c r="AD79" s="291"/>
      <c r="AE79" s="301">
        <f t="shared" si="24"/>
        <v>0</v>
      </c>
      <c r="AF79" s="292"/>
      <c r="AG79" s="308">
        <f t="shared" si="25"/>
        <v>0</v>
      </c>
      <c r="AH79" s="309">
        <f t="shared" si="25"/>
        <v>0</v>
      </c>
      <c r="AI79" s="442">
        <f t="shared" si="25"/>
        <v>0</v>
      </c>
      <c r="AK79" s="348"/>
    </row>
    <row r="80" spans="1:37" s="290" customFormat="1" ht="17.25" customHeight="1">
      <c r="A80" s="1261"/>
      <c r="B80" s="1506"/>
      <c r="C80" s="291"/>
      <c r="D80" s="301">
        <f t="shared" si="15"/>
        <v>0</v>
      </c>
      <c r="E80" s="292"/>
      <c r="F80" s="291"/>
      <c r="G80" s="301">
        <f t="shared" si="16"/>
        <v>0</v>
      </c>
      <c r="H80" s="292"/>
      <c r="I80" s="291"/>
      <c r="J80" s="301">
        <f t="shared" si="17"/>
        <v>0</v>
      </c>
      <c r="K80" s="292"/>
      <c r="L80" s="291"/>
      <c r="M80" s="301">
        <f t="shared" si="18"/>
        <v>0</v>
      </c>
      <c r="N80" s="292"/>
      <c r="O80" s="291"/>
      <c r="P80" s="301">
        <f t="shared" si="19"/>
        <v>0</v>
      </c>
      <c r="Q80" s="292"/>
      <c r="R80" s="291"/>
      <c r="S80" s="301">
        <f t="shared" si="20"/>
        <v>0</v>
      </c>
      <c r="T80" s="292"/>
      <c r="U80" s="291"/>
      <c r="V80" s="301">
        <f t="shared" si="21"/>
        <v>0</v>
      </c>
      <c r="W80" s="292"/>
      <c r="X80" s="291"/>
      <c r="Y80" s="301">
        <f t="shared" si="22"/>
        <v>0</v>
      </c>
      <c r="Z80" s="292"/>
      <c r="AA80" s="291"/>
      <c r="AB80" s="301">
        <f t="shared" si="23"/>
        <v>0</v>
      </c>
      <c r="AC80" s="292"/>
      <c r="AD80" s="291"/>
      <c r="AE80" s="301">
        <f t="shared" si="24"/>
        <v>0</v>
      </c>
      <c r="AF80" s="292"/>
      <c r="AG80" s="308">
        <f t="shared" si="25"/>
        <v>0</v>
      </c>
      <c r="AH80" s="309">
        <f t="shared" si="25"/>
        <v>0</v>
      </c>
      <c r="AI80" s="442">
        <f t="shared" si="25"/>
        <v>0</v>
      </c>
      <c r="AK80" s="348"/>
    </row>
    <row r="81" spans="1:38" s="290" customFormat="1" ht="17.25" customHeight="1">
      <c r="A81" s="1361" t="s">
        <v>307</v>
      </c>
      <c r="B81" s="1507"/>
      <c r="C81" s="322"/>
      <c r="D81" s="328"/>
      <c r="E81" s="323"/>
      <c r="F81" s="322"/>
      <c r="G81" s="328"/>
      <c r="H81" s="345"/>
      <c r="I81" s="322"/>
      <c r="J81" s="328"/>
      <c r="K81" s="345"/>
      <c r="L81" s="322"/>
      <c r="M81" s="328"/>
      <c r="N81" s="345"/>
      <c r="O81" s="322"/>
      <c r="P81" s="328"/>
      <c r="Q81" s="345"/>
      <c r="R81" s="322"/>
      <c r="S81" s="328"/>
      <c r="T81" s="345"/>
      <c r="U81" s="322"/>
      <c r="V81" s="328"/>
      <c r="W81" s="345"/>
      <c r="X81" s="322"/>
      <c r="Y81" s="328"/>
      <c r="Z81" s="345"/>
      <c r="AA81" s="322"/>
      <c r="AB81" s="328"/>
      <c r="AC81" s="345"/>
      <c r="AD81" s="322"/>
      <c r="AE81" s="328"/>
      <c r="AF81" s="345"/>
      <c r="AG81" s="308"/>
      <c r="AH81" s="329"/>
      <c r="AI81" s="344"/>
      <c r="AJ81"/>
      <c r="AK81"/>
      <c r="AL81"/>
    </row>
    <row r="82" spans="1:38" s="290" customFormat="1" ht="17.25" customHeight="1">
      <c r="A82" s="1261"/>
      <c r="B82" s="1506"/>
      <c r="C82" s="291"/>
      <c r="D82" s="301">
        <f t="shared" si="15"/>
        <v>0</v>
      </c>
      <c r="E82" s="292"/>
      <c r="F82" s="291"/>
      <c r="G82" s="301">
        <f t="shared" si="16"/>
        <v>0</v>
      </c>
      <c r="H82" s="292"/>
      <c r="I82" s="291"/>
      <c r="J82" s="301">
        <f t="shared" si="17"/>
        <v>0</v>
      </c>
      <c r="K82" s="292"/>
      <c r="L82" s="291"/>
      <c r="M82" s="301">
        <f t="shared" si="18"/>
        <v>0</v>
      </c>
      <c r="N82" s="292"/>
      <c r="O82" s="291"/>
      <c r="P82" s="301">
        <f t="shared" si="19"/>
        <v>0</v>
      </c>
      <c r="Q82" s="292"/>
      <c r="R82" s="291"/>
      <c r="S82" s="301">
        <f t="shared" si="20"/>
        <v>0</v>
      </c>
      <c r="T82" s="292"/>
      <c r="U82" s="291"/>
      <c r="V82" s="301">
        <f t="shared" si="21"/>
        <v>0</v>
      </c>
      <c r="W82" s="292"/>
      <c r="X82" s="291"/>
      <c r="Y82" s="301">
        <f t="shared" si="22"/>
        <v>0</v>
      </c>
      <c r="Z82" s="292"/>
      <c r="AA82" s="291"/>
      <c r="AB82" s="301">
        <f t="shared" si="23"/>
        <v>0</v>
      </c>
      <c r="AC82" s="292"/>
      <c r="AD82" s="291"/>
      <c r="AE82" s="301">
        <f t="shared" si="24"/>
        <v>0</v>
      </c>
      <c r="AF82" s="292"/>
      <c r="AG82" s="308">
        <f t="shared" si="25"/>
        <v>0</v>
      </c>
      <c r="AH82" s="309">
        <f t="shared" si="25"/>
        <v>0</v>
      </c>
      <c r="AI82" s="442">
        <f t="shared" si="25"/>
        <v>0</v>
      </c>
      <c r="AK82" s="348"/>
    </row>
    <row r="83" spans="1:38" s="290" customFormat="1" ht="17.25" customHeight="1">
      <c r="A83" s="1261"/>
      <c r="B83" s="1506"/>
      <c r="C83" s="291"/>
      <c r="D83" s="301">
        <f t="shared" si="15"/>
        <v>0</v>
      </c>
      <c r="E83" s="292"/>
      <c r="F83" s="291"/>
      <c r="G83" s="301">
        <f t="shared" si="16"/>
        <v>0</v>
      </c>
      <c r="H83" s="292"/>
      <c r="I83" s="291"/>
      <c r="J83" s="301">
        <f t="shared" si="17"/>
        <v>0</v>
      </c>
      <c r="K83" s="292"/>
      <c r="L83" s="291"/>
      <c r="M83" s="301">
        <f t="shared" si="18"/>
        <v>0</v>
      </c>
      <c r="N83" s="292"/>
      <c r="O83" s="291"/>
      <c r="P83" s="301">
        <f t="shared" si="19"/>
        <v>0</v>
      </c>
      <c r="Q83" s="292"/>
      <c r="R83" s="291"/>
      <c r="S83" s="301">
        <f t="shared" si="20"/>
        <v>0</v>
      </c>
      <c r="T83" s="292"/>
      <c r="U83" s="291"/>
      <c r="V83" s="301">
        <f t="shared" si="21"/>
        <v>0</v>
      </c>
      <c r="W83" s="292"/>
      <c r="X83" s="291"/>
      <c r="Y83" s="301">
        <f t="shared" si="22"/>
        <v>0</v>
      </c>
      <c r="Z83" s="292"/>
      <c r="AA83" s="291"/>
      <c r="AB83" s="301">
        <f t="shared" si="23"/>
        <v>0</v>
      </c>
      <c r="AC83" s="292"/>
      <c r="AD83" s="291"/>
      <c r="AE83" s="301">
        <f t="shared" si="24"/>
        <v>0</v>
      </c>
      <c r="AF83" s="292"/>
      <c r="AG83" s="308">
        <f t="shared" si="25"/>
        <v>0</v>
      </c>
      <c r="AH83" s="309">
        <f t="shared" si="25"/>
        <v>0</v>
      </c>
      <c r="AI83" s="442">
        <f t="shared" si="25"/>
        <v>0</v>
      </c>
      <c r="AK83" s="348"/>
    </row>
    <row r="84" spans="1:38" s="290" customFormat="1" ht="17.25" customHeight="1">
      <c r="A84" s="1261"/>
      <c r="B84" s="1506"/>
      <c r="C84" s="291"/>
      <c r="D84" s="301">
        <f t="shared" si="15"/>
        <v>0</v>
      </c>
      <c r="E84" s="292"/>
      <c r="F84" s="291"/>
      <c r="G84" s="301">
        <f t="shared" si="16"/>
        <v>0</v>
      </c>
      <c r="H84" s="292"/>
      <c r="I84" s="291"/>
      <c r="J84" s="301">
        <f t="shared" si="17"/>
        <v>0</v>
      </c>
      <c r="K84" s="292"/>
      <c r="L84" s="291"/>
      <c r="M84" s="301">
        <f t="shared" si="18"/>
        <v>0</v>
      </c>
      <c r="N84" s="292"/>
      <c r="O84" s="291"/>
      <c r="P84" s="301">
        <f t="shared" si="19"/>
        <v>0</v>
      </c>
      <c r="Q84" s="292"/>
      <c r="R84" s="291"/>
      <c r="S84" s="301">
        <f t="shared" si="20"/>
        <v>0</v>
      </c>
      <c r="T84" s="292"/>
      <c r="U84" s="291"/>
      <c r="V84" s="301">
        <f t="shared" si="21"/>
        <v>0</v>
      </c>
      <c r="W84" s="292"/>
      <c r="X84" s="291"/>
      <c r="Y84" s="301">
        <f t="shared" si="22"/>
        <v>0</v>
      </c>
      <c r="Z84" s="292"/>
      <c r="AA84" s="291"/>
      <c r="AB84" s="301">
        <f t="shared" si="23"/>
        <v>0</v>
      </c>
      <c r="AC84" s="292"/>
      <c r="AD84" s="291"/>
      <c r="AE84" s="301">
        <f t="shared" si="24"/>
        <v>0</v>
      </c>
      <c r="AF84" s="292"/>
      <c r="AG84" s="308">
        <f t="shared" si="25"/>
        <v>0</v>
      </c>
      <c r="AH84" s="309">
        <f t="shared" si="25"/>
        <v>0</v>
      </c>
      <c r="AI84" s="442">
        <f t="shared" si="25"/>
        <v>0</v>
      </c>
      <c r="AK84" s="348"/>
    </row>
    <row r="85" spans="1:38" s="290" customFormat="1" ht="17.25" customHeight="1">
      <c r="A85" s="1261"/>
      <c r="B85" s="1506"/>
      <c r="C85" s="291"/>
      <c r="D85" s="301">
        <f t="shared" si="15"/>
        <v>0</v>
      </c>
      <c r="E85" s="292"/>
      <c r="F85" s="291"/>
      <c r="G85" s="301">
        <f t="shared" si="16"/>
        <v>0</v>
      </c>
      <c r="H85" s="292"/>
      <c r="I85" s="291"/>
      <c r="J85" s="301">
        <f t="shared" si="17"/>
        <v>0</v>
      </c>
      <c r="K85" s="292"/>
      <c r="L85" s="291"/>
      <c r="M85" s="301">
        <f t="shared" si="18"/>
        <v>0</v>
      </c>
      <c r="N85" s="292"/>
      <c r="O85" s="291"/>
      <c r="P85" s="301">
        <f t="shared" si="19"/>
        <v>0</v>
      </c>
      <c r="Q85" s="292"/>
      <c r="R85" s="291"/>
      <c r="S85" s="301">
        <f t="shared" si="20"/>
        <v>0</v>
      </c>
      <c r="T85" s="292"/>
      <c r="U85" s="291"/>
      <c r="V85" s="301">
        <f t="shared" si="21"/>
        <v>0</v>
      </c>
      <c r="W85" s="292"/>
      <c r="X85" s="291"/>
      <c r="Y85" s="301">
        <f t="shared" si="22"/>
        <v>0</v>
      </c>
      <c r="Z85" s="292"/>
      <c r="AA85" s="291"/>
      <c r="AB85" s="301">
        <f t="shared" si="23"/>
        <v>0</v>
      </c>
      <c r="AC85" s="292"/>
      <c r="AD85" s="291"/>
      <c r="AE85" s="301">
        <f t="shared" si="24"/>
        <v>0</v>
      </c>
      <c r="AF85" s="292"/>
      <c r="AG85" s="308">
        <f t="shared" si="25"/>
        <v>0</v>
      </c>
      <c r="AH85" s="309">
        <f t="shared" si="25"/>
        <v>0</v>
      </c>
      <c r="AI85" s="442">
        <f t="shared" si="25"/>
        <v>0</v>
      </c>
      <c r="AK85" s="348"/>
    </row>
    <row r="86" spans="1:38" s="290" customFormat="1" ht="17.25" customHeight="1">
      <c r="A86" s="1261"/>
      <c r="B86" s="1506"/>
      <c r="C86" s="291"/>
      <c r="D86" s="301">
        <f t="shared" si="15"/>
        <v>0</v>
      </c>
      <c r="E86" s="292"/>
      <c r="F86" s="291"/>
      <c r="G86" s="301">
        <f t="shared" si="16"/>
        <v>0</v>
      </c>
      <c r="H86" s="292"/>
      <c r="I86" s="291"/>
      <c r="J86" s="301">
        <f t="shared" si="17"/>
        <v>0</v>
      </c>
      <c r="K86" s="292"/>
      <c r="L86" s="291"/>
      <c r="M86" s="301">
        <f t="shared" si="18"/>
        <v>0</v>
      </c>
      <c r="N86" s="292"/>
      <c r="O86" s="291"/>
      <c r="P86" s="301">
        <f t="shared" si="19"/>
        <v>0</v>
      </c>
      <c r="Q86" s="292"/>
      <c r="R86" s="291"/>
      <c r="S86" s="301">
        <f t="shared" si="20"/>
        <v>0</v>
      </c>
      <c r="T86" s="292"/>
      <c r="U86" s="291"/>
      <c r="V86" s="301">
        <f t="shared" si="21"/>
        <v>0</v>
      </c>
      <c r="W86" s="292"/>
      <c r="X86" s="291"/>
      <c r="Y86" s="301">
        <f t="shared" si="22"/>
        <v>0</v>
      </c>
      <c r="Z86" s="292"/>
      <c r="AA86" s="291"/>
      <c r="AB86" s="301">
        <f t="shared" si="23"/>
        <v>0</v>
      </c>
      <c r="AC86" s="292"/>
      <c r="AD86" s="291"/>
      <c r="AE86" s="301">
        <f t="shared" si="24"/>
        <v>0</v>
      </c>
      <c r="AF86" s="292"/>
      <c r="AG86" s="308">
        <f t="shared" si="25"/>
        <v>0</v>
      </c>
      <c r="AH86" s="309">
        <f t="shared" si="25"/>
        <v>0</v>
      </c>
      <c r="AI86" s="442">
        <f t="shared" si="25"/>
        <v>0</v>
      </c>
      <c r="AK86" s="348"/>
    </row>
    <row r="87" spans="1:38" s="290" customFormat="1" ht="17.25" customHeight="1">
      <c r="A87" s="1261"/>
      <c r="B87" s="1506"/>
      <c r="C87" s="291"/>
      <c r="D87" s="301">
        <f t="shared" si="15"/>
        <v>0</v>
      </c>
      <c r="E87" s="292"/>
      <c r="F87" s="291"/>
      <c r="G87" s="301">
        <f t="shared" si="16"/>
        <v>0</v>
      </c>
      <c r="H87" s="292"/>
      <c r="I87" s="291"/>
      <c r="J87" s="301">
        <f t="shared" si="17"/>
        <v>0</v>
      </c>
      <c r="K87" s="292"/>
      <c r="L87" s="291"/>
      <c r="M87" s="301">
        <f t="shared" si="18"/>
        <v>0</v>
      </c>
      <c r="N87" s="292"/>
      <c r="O87" s="291"/>
      <c r="P87" s="301">
        <f t="shared" si="19"/>
        <v>0</v>
      </c>
      <c r="Q87" s="292"/>
      <c r="R87" s="291"/>
      <c r="S87" s="301">
        <f t="shared" si="20"/>
        <v>0</v>
      </c>
      <c r="T87" s="292"/>
      <c r="U87" s="291"/>
      <c r="V87" s="301">
        <f t="shared" si="21"/>
        <v>0</v>
      </c>
      <c r="W87" s="292"/>
      <c r="X87" s="291"/>
      <c r="Y87" s="301">
        <f t="shared" si="22"/>
        <v>0</v>
      </c>
      <c r="Z87" s="292"/>
      <c r="AA87" s="291"/>
      <c r="AB87" s="301">
        <f t="shared" si="23"/>
        <v>0</v>
      </c>
      <c r="AC87" s="292"/>
      <c r="AD87" s="291"/>
      <c r="AE87" s="301">
        <f t="shared" si="24"/>
        <v>0</v>
      </c>
      <c r="AF87" s="292"/>
      <c r="AG87" s="308">
        <f t="shared" si="25"/>
        <v>0</v>
      </c>
      <c r="AH87" s="309">
        <f t="shared" si="25"/>
        <v>0</v>
      </c>
      <c r="AI87" s="442">
        <f t="shared" si="25"/>
        <v>0</v>
      </c>
      <c r="AK87" s="348"/>
      <c r="AL87" s="293"/>
    </row>
    <row r="88" spans="1:38" s="290" customFormat="1" ht="17.25" customHeight="1">
      <c r="A88" s="1261"/>
      <c r="B88" s="1506"/>
      <c r="C88" s="291"/>
      <c r="D88" s="301">
        <f t="shared" si="15"/>
        <v>0</v>
      </c>
      <c r="E88" s="292"/>
      <c r="F88" s="291"/>
      <c r="G88" s="301">
        <f t="shared" si="16"/>
        <v>0</v>
      </c>
      <c r="H88" s="292"/>
      <c r="I88" s="291"/>
      <c r="J88" s="301">
        <f t="shared" si="17"/>
        <v>0</v>
      </c>
      <c r="K88" s="292"/>
      <c r="L88" s="291"/>
      <c r="M88" s="301">
        <f t="shared" si="18"/>
        <v>0</v>
      </c>
      <c r="N88" s="292"/>
      <c r="O88" s="291"/>
      <c r="P88" s="301">
        <f t="shared" si="19"/>
        <v>0</v>
      </c>
      <c r="Q88" s="292"/>
      <c r="R88" s="291"/>
      <c r="S88" s="301">
        <f t="shared" si="20"/>
        <v>0</v>
      </c>
      <c r="T88" s="292"/>
      <c r="U88" s="291"/>
      <c r="V88" s="301">
        <f t="shared" si="21"/>
        <v>0</v>
      </c>
      <c r="W88" s="292"/>
      <c r="X88" s="291"/>
      <c r="Y88" s="301">
        <f t="shared" si="22"/>
        <v>0</v>
      </c>
      <c r="Z88" s="292"/>
      <c r="AA88" s="291"/>
      <c r="AB88" s="301">
        <f t="shared" si="23"/>
        <v>0</v>
      </c>
      <c r="AC88" s="292"/>
      <c r="AD88" s="291"/>
      <c r="AE88" s="301">
        <f t="shared" si="24"/>
        <v>0</v>
      </c>
      <c r="AF88" s="292"/>
      <c r="AG88" s="308">
        <f t="shared" si="25"/>
        <v>0</v>
      </c>
      <c r="AH88" s="309">
        <f t="shared" si="25"/>
        <v>0</v>
      </c>
      <c r="AI88" s="442">
        <f t="shared" si="25"/>
        <v>0</v>
      </c>
    </row>
    <row r="89" spans="1:38" s="290" customFormat="1" ht="17.25" customHeight="1">
      <c r="A89" s="1261"/>
      <c r="B89" s="1506"/>
      <c r="C89" s="291"/>
      <c r="D89" s="301">
        <f t="shared" si="15"/>
        <v>0</v>
      </c>
      <c r="E89" s="292"/>
      <c r="F89" s="291"/>
      <c r="G89" s="301">
        <f t="shared" si="16"/>
        <v>0</v>
      </c>
      <c r="H89" s="292"/>
      <c r="I89" s="291"/>
      <c r="J89" s="301">
        <f>K89-I89</f>
        <v>0</v>
      </c>
      <c r="K89" s="292"/>
      <c r="L89" s="291"/>
      <c r="M89" s="301">
        <f t="shared" si="18"/>
        <v>0</v>
      </c>
      <c r="N89" s="292"/>
      <c r="O89" s="291"/>
      <c r="P89" s="301">
        <f t="shared" si="19"/>
        <v>0</v>
      </c>
      <c r="Q89" s="292"/>
      <c r="R89" s="291"/>
      <c r="S89" s="301">
        <f t="shared" si="20"/>
        <v>0</v>
      </c>
      <c r="T89" s="292"/>
      <c r="U89" s="291"/>
      <c r="V89" s="301">
        <f t="shared" si="21"/>
        <v>0</v>
      </c>
      <c r="W89" s="292"/>
      <c r="X89" s="291"/>
      <c r="Y89" s="301">
        <f t="shared" si="22"/>
        <v>0</v>
      </c>
      <c r="Z89" s="292"/>
      <c r="AA89" s="291"/>
      <c r="AB89" s="301">
        <f t="shared" si="23"/>
        <v>0</v>
      </c>
      <c r="AC89" s="292"/>
      <c r="AD89" s="291"/>
      <c r="AE89" s="301">
        <f t="shared" si="24"/>
        <v>0</v>
      </c>
      <c r="AF89" s="292"/>
      <c r="AG89" s="308">
        <f t="shared" si="25"/>
        <v>0</v>
      </c>
      <c r="AH89" s="309">
        <f t="shared" si="25"/>
        <v>0</v>
      </c>
      <c r="AI89" s="442">
        <f t="shared" si="25"/>
        <v>0</v>
      </c>
    </row>
    <row r="90" spans="1:38" s="290" customFormat="1" ht="17.25" customHeight="1">
      <c r="A90" s="1261"/>
      <c r="B90" s="1506"/>
      <c r="C90" s="291"/>
      <c r="D90" s="301">
        <f t="shared" si="15"/>
        <v>0</v>
      </c>
      <c r="E90" s="292"/>
      <c r="F90" s="291"/>
      <c r="G90" s="301">
        <f t="shared" si="16"/>
        <v>0</v>
      </c>
      <c r="H90" s="292"/>
      <c r="I90" s="291"/>
      <c r="J90" s="301">
        <f t="shared" si="17"/>
        <v>0</v>
      </c>
      <c r="K90" s="292"/>
      <c r="L90" s="291"/>
      <c r="M90" s="301">
        <f t="shared" si="18"/>
        <v>0</v>
      </c>
      <c r="N90" s="292"/>
      <c r="O90" s="291"/>
      <c r="P90" s="301">
        <f t="shared" si="19"/>
        <v>0</v>
      </c>
      <c r="Q90" s="292"/>
      <c r="R90" s="291"/>
      <c r="S90" s="301">
        <f t="shared" si="20"/>
        <v>0</v>
      </c>
      <c r="T90" s="292"/>
      <c r="U90" s="291"/>
      <c r="V90" s="301">
        <f t="shared" si="21"/>
        <v>0</v>
      </c>
      <c r="W90" s="292"/>
      <c r="X90" s="291"/>
      <c r="Y90" s="301">
        <f t="shared" si="22"/>
        <v>0</v>
      </c>
      <c r="Z90" s="292"/>
      <c r="AA90" s="291"/>
      <c r="AB90" s="301">
        <f t="shared" si="23"/>
        <v>0</v>
      </c>
      <c r="AC90" s="292"/>
      <c r="AD90" s="291"/>
      <c r="AE90" s="301">
        <f t="shared" si="24"/>
        <v>0</v>
      </c>
      <c r="AF90" s="292"/>
      <c r="AG90" s="308">
        <f t="shared" si="25"/>
        <v>0</v>
      </c>
      <c r="AH90" s="309">
        <f t="shared" si="25"/>
        <v>0</v>
      </c>
      <c r="AI90" s="442">
        <f t="shared" si="25"/>
        <v>0</v>
      </c>
    </row>
    <row r="91" spans="1:38" s="290" customFormat="1" ht="17.25" customHeight="1">
      <c r="A91" s="1261" t="s">
        <v>308</v>
      </c>
      <c r="B91" s="1506"/>
      <c r="C91" s="304">
        <f>IF(C82&lt;25000,C82*C125,25000*C125)+IF(C83&lt;25000,C83*C125,25000*C125)+IF(C84&lt;25000,C84*C125,25000*C125)+IF(C85&lt;25000,C85*C125,25000*C125)+IF(C86&lt;25000,C86*C125,25000*C125)+IF(C87&lt;25000,C87*C125,25000*C125)+IF(C88&lt;25000,C88*C125,25000*C125)+IF(C89&lt;25000,C89*C125,25000*C125)+IF(C90&lt;25000,C90*C125,25000*C125)</f>
        <v>0</v>
      </c>
      <c r="D91" s="301">
        <f t="shared" si="15"/>
        <v>0</v>
      </c>
      <c r="E91" s="489">
        <f>IF(E82&lt;25000,E82*E125,25000*E125)+IF(E83&lt;25000,E83*E125,25000*E125)+IF(E84&lt;25000,E84*E125,25000*E125)+IF(E85&lt;25000,E85*E125,25000*E125)+IF(E86&lt;25000,E86*E125,25000*E125)+IF(E87&lt;25000,E87*E125,25000*E125)+IF(E88&lt;25000,E88*E125,25000*E125)+IF(E89&lt;25000,E89*E125,25000*E125)+IF(E90&lt;25000,E90*E125,25000*E125)</f>
        <v>0</v>
      </c>
      <c r="F91" s="304">
        <f>IF(F82&lt;25000,F82*F125,25000*F125)+IF(F83&lt;25000,F83*F125,25000*F125)+IF(F84&lt;25000,F84*F125,25000*F125)+IF(F85&lt;25000,F85*F125,25000*F125)+IF(F86&lt;25000,F86*F125,25000*F125)+IF(F87&lt;25000,F87*F125,25000*F125)+IF(F88&lt;25000,F88*F125,25000*F125)+IF(F89&lt;25000,F89*F125,25000*F125)+IF(F90&lt;25000,F90*F125,25000*F125)</f>
        <v>0</v>
      </c>
      <c r="G91" s="307">
        <f t="shared" si="16"/>
        <v>0</v>
      </c>
      <c r="H91" s="305">
        <f>IF(H82&lt;25000,H82*H125,25000*H125)+IF(H83&lt;25000,H83*H125,25000*H125)+IF(H84&lt;25000,H84*H125,25000*H125)+IF(H85&lt;25000,H85*H125,25000*H125)+IF(H86&lt;25000,H86*H125,25000*H125)+IF(H87&lt;25000,H87*H125,25000*H125)+IF(H88&lt;25000,H88*H125,25000*H125)+IF(H89&lt;25000,H89*H125,25000*H125)+IF(H90&lt;25000,H90*H125,25000*H125)</f>
        <v>0</v>
      </c>
      <c r="I91" s="304">
        <f>IF(I82&lt;25000,I82*I125,25000*I125)+IF(I83&lt;25000,I83*I125,25000*I125)+IF(I84&lt;25000,I84*I125,25000*I125)+IF(I85&lt;25000,I85*I125,25000*I125)+IF(I86&lt;25000,I86*I125,25000*I125)+IF(I87&lt;25000,I87*I125,25000*I125)+IF(I88&lt;25000,I88*I125,25000*I125)+IF(I89&lt;25000,I89*I125,25000*I125)+IF(I90&lt;25000,I90*I125,25000*I125)</f>
        <v>0</v>
      </c>
      <c r="J91" s="307">
        <f>K91-I91</f>
        <v>0</v>
      </c>
      <c r="K91" s="305">
        <f>IF(K82&lt;25000,K82*K125,25000*K125)+IF(K83&lt;25000,K83*K125,25000*K125)+IF(K84&lt;25000,K84*K125,25000*K125)+IF(K85&lt;25000,K85*K125,25000*K125)+IF(K86&lt;25000,K86*K125,25000*K125)+IF(K87&lt;25000,K87*K125,25000*K125)+IF(K88&lt;25000,K88*K125,25000*K125)+IF(K89&lt;25000,K89*K125,25000*K125)+IF(K90&lt;25000,K90*K125,25000*K125)</f>
        <v>0</v>
      </c>
      <c r="L91" s="304">
        <f>IF(L82&lt;25000,L82*L125,25000*L125)+IF(L83&lt;25000,L83*L125,25000*L125)+IF(L84&lt;25000,L84*L125,25000*L125)+IF(L85&lt;25000,L85*L125,25000*L125)+IF(L86&lt;25000,L86*L125,25000*L125)+IF(L87&lt;25000,L87*L125,25000*L125)+IF(L88&lt;25000,L88*L125,25000*L125)+IF(L89&lt;25000,L89*L125,25000*L125)+IF(L90&lt;25000,L90*L125,25000*L125)</f>
        <v>0</v>
      </c>
      <c r="M91" s="307">
        <f t="shared" si="18"/>
        <v>0</v>
      </c>
      <c r="N91" s="305">
        <f>IF(N82&lt;25000,N82*N125,25000*N125)+IF(N83&lt;25000,N83*N125,25000*N125)+IF(N84&lt;25000,N84*N125,25000*N125)+IF(N85&lt;25000,N85*N125,25000*N125)+IF(N86&lt;25000,N86*N125,25000*N125)+IF(N87&lt;25000,N87*N125,25000*N125)+IF(N88&lt;25000,N88*N125,25000*N125)+IF(N89&lt;25000,N89*N125,25000*N125)+IF(N90&lt;25000,N90*N125,25000*N125)</f>
        <v>0</v>
      </c>
      <c r="O91" s="304">
        <f>IF(O82&lt;25000,O82*O125,25000*O125)+IF(O83&lt;25000,O83*O125,25000*O125)+IF(O84&lt;25000,O84*O125,25000*O125)+IF(O85&lt;25000,O85*O125,25000*O125)+IF(O86&lt;25000,O86*O125,25000*O125)+IF(O87&lt;25000,O87*O125,25000*O125)+IF(O88&lt;25000,O88*O125,25000*O125)+IF(O89&lt;25000,O89*O125,25000*O125)+IF(O90&lt;25000,O90*O125,25000*O125)</f>
        <v>0</v>
      </c>
      <c r="P91" s="301">
        <f t="shared" si="19"/>
        <v>0</v>
      </c>
      <c r="Q91" s="489">
        <f>IF(Q82&lt;25000,Q82*Q125,25000*Q125)+IF(Q83&lt;25000,Q83*Q125,25000*Q125)+IF(Q84&lt;25000,Q84*Q125,25000*Q125)+IF(Q85&lt;25000,Q85*Q125,25000*Q125)+IF(Q86&lt;25000,Q86*Q125,25000*Q125)+IF(Q87&lt;25000,Q87*Q125,25000*Q125)+IF(Q88&lt;25000,Q88*Q125,25000*Q125)+IF(Q89&lt;25000,Q89*Q125,25000*Q125)+IF(Q90&lt;25000,Q90*Q125,25000*Q125)</f>
        <v>0</v>
      </c>
      <c r="R91" s="304">
        <f>IF(R82&lt;25000,R82*R125,25000*R125)+IF(R83&lt;25000,R83*R125,25000*R125)+IF(R84&lt;25000,R84*R125,25000*R125)+IF(R85&lt;25000,R85*R125,25000*R125)+IF(R86&lt;25000,R86*R125,25000*R125)+IF(R87&lt;25000,R87*R125,25000*R125)+IF(R88&lt;25000,R88*R125,25000*R125)+IF(R89&lt;25000,R89*R125,25000*R125)+IF(R90&lt;25000,R90*R125,25000*R125)</f>
        <v>0</v>
      </c>
      <c r="S91" s="307">
        <f t="shared" si="20"/>
        <v>0</v>
      </c>
      <c r="T91" s="305">
        <f>IF(T82&lt;25000,T82*T125,25000*T125)+IF(T83&lt;25000,T83*T125,25000*T125)+IF(T84&lt;25000,T84*T125,25000*T125)+IF(T85&lt;25000,T85*T125,25000*T125)+IF(T86&lt;25000,T86*T125,25000*T125)+IF(T87&lt;25000,T87*T125,25000*T125)+IF(T88&lt;25000,T88*T125,25000*T125)+IF(T89&lt;25000,T89*T125,25000*T125)+IF(T90&lt;25000,T90*T125,25000*T125)</f>
        <v>0</v>
      </c>
      <c r="U91" s="304">
        <f>IF(U82&lt;25000,U82*U125,25000*U125)+IF(U83&lt;25000,U83*U125,25000*U125)+IF(U84&lt;25000,U84*U125,25000*U125)+IF(U85&lt;25000,U85*U125,25000*U125)+IF(U86&lt;25000,U86*U125,25000*U125)+IF(U87&lt;25000,U87*U125,25000*U125)+IF(U88&lt;25000,U88*U125,25000*U125)+IF(U89&lt;25000,U89*U125,25000*U125)+IF(U90&lt;25000,U90*U125,25000*U125)</f>
        <v>0</v>
      </c>
      <c r="V91" s="307">
        <f t="shared" si="21"/>
        <v>0</v>
      </c>
      <c r="W91" s="305">
        <f>IF(W82&lt;25000,W82*W125,25000*W125)+IF(W83&lt;25000,W83*W125,25000*W125)+IF(W84&lt;25000,W84*W125,25000*W125)+IF(W85&lt;25000,W85*W125,25000*W125)+IF(W86&lt;25000,W86*W125,25000*W125)+IF(W87&lt;25000,W87*W125,25000*W125)+IF(W88&lt;25000,W88*W125,25000*W125)+IF(W89&lt;25000,W89*W125,25000*W125)+IF(W90&lt;25000,W90*W125,25000*W125)</f>
        <v>0</v>
      </c>
      <c r="X91" s="304">
        <f>IF(X82&lt;25000,X82*X125,25000*X125)+IF(X83&lt;25000,X83*X125,25000*X125)+IF(X84&lt;25000,X84*X125,25000*X125)+IF(X85&lt;25000,X85*X125,25000*X125)+IF(X86&lt;25000,X86*X125,25000*X125)+IF(X87&lt;25000,X87*X125,25000*X125)+IF(X88&lt;25000,X88*X125,25000*X125)+IF(X89&lt;25000,X89*X125,25000*X125)+IF(X90&lt;25000,X90*X125,25000*X125)</f>
        <v>0</v>
      </c>
      <c r="Y91" s="301">
        <f t="shared" si="22"/>
        <v>0</v>
      </c>
      <c r="Z91" s="489">
        <f>IF(Z82&lt;25000,Z82*Z125,25000*Z125)+IF(Z83&lt;25000,Z83*Z125,25000*Z125)+IF(Z84&lt;25000,Z84*Z125,25000*Z125)+IF(Z85&lt;25000,Z85*Z125,25000*Z125)+IF(Z86&lt;25000,Z86*Z125,25000*Z125)+IF(Z87&lt;25000,Z87*Z125,25000*Z125)+IF(Z88&lt;25000,Z88*Z125,25000*Z125)+IF(Z89&lt;25000,Z89*Z125,25000*Z125)+IF(Z90&lt;25000,Z90*Z125,25000*Z125)</f>
        <v>0</v>
      </c>
      <c r="AA91" s="304">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07">
        <f t="shared" si="23"/>
        <v>0</v>
      </c>
      <c r="AC91" s="30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04">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07">
        <f t="shared" si="24"/>
        <v>0</v>
      </c>
      <c r="AF91" s="305">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08">
        <f t="shared" si="25"/>
        <v>0</v>
      </c>
      <c r="AH91" s="309">
        <f t="shared" si="25"/>
        <v>0</v>
      </c>
      <c r="AI91" s="442">
        <f t="shared" si="25"/>
        <v>0</v>
      </c>
    </row>
    <row r="92" spans="1:38" s="290" customFormat="1" ht="16.5" customHeight="1">
      <c r="A92" s="1367"/>
      <c r="B92" s="1509"/>
      <c r="C92" s="294"/>
      <c r="D92" s="302"/>
      <c r="E92" s="295"/>
      <c r="F92" s="294"/>
      <c r="G92" s="302"/>
      <c r="H92" s="295"/>
      <c r="I92" s="294"/>
      <c r="J92" s="302"/>
      <c r="K92" s="295"/>
      <c r="L92" s="294"/>
      <c r="M92" s="302"/>
      <c r="N92" s="295"/>
      <c r="O92" s="294"/>
      <c r="P92" s="302"/>
      <c r="Q92" s="295"/>
      <c r="R92" s="294"/>
      <c r="S92" s="302"/>
      <c r="T92" s="295"/>
      <c r="U92" s="294"/>
      <c r="V92" s="302"/>
      <c r="W92" s="295"/>
      <c r="X92" s="294"/>
      <c r="Y92" s="302"/>
      <c r="Z92" s="295"/>
      <c r="AA92" s="294"/>
      <c r="AB92" s="302"/>
      <c r="AC92" s="295"/>
      <c r="AD92" s="294"/>
      <c r="AE92" s="302"/>
      <c r="AF92" s="295"/>
      <c r="AG92" s="311"/>
      <c r="AH92" s="312"/>
      <c r="AI92" s="313"/>
    </row>
    <row r="93" spans="1:38" ht="20.149999999999999" customHeight="1">
      <c r="A93" s="330" t="s">
        <v>309</v>
      </c>
      <c r="B93" s="483"/>
      <c r="C93" s="304">
        <f>ROUND(SUM(C71:C91),0)</f>
        <v>0</v>
      </c>
      <c r="D93" s="301">
        <f t="shared" ref="D93:AF93" si="26">ROUND(SUM(D71:D91),0)</f>
        <v>0</v>
      </c>
      <c r="E93" s="305">
        <f t="shared" si="26"/>
        <v>0</v>
      </c>
      <c r="F93" s="304">
        <f t="shared" si="26"/>
        <v>0</v>
      </c>
      <c r="G93" s="301">
        <f t="shared" si="26"/>
        <v>0</v>
      </c>
      <c r="H93" s="305">
        <f t="shared" si="26"/>
        <v>0</v>
      </c>
      <c r="I93" s="304">
        <f t="shared" si="26"/>
        <v>0</v>
      </c>
      <c r="J93" s="301">
        <f t="shared" si="26"/>
        <v>0</v>
      </c>
      <c r="K93" s="305">
        <f t="shared" si="26"/>
        <v>0</v>
      </c>
      <c r="L93" s="304">
        <f t="shared" si="26"/>
        <v>0</v>
      </c>
      <c r="M93" s="301">
        <f t="shared" si="26"/>
        <v>0</v>
      </c>
      <c r="N93" s="305">
        <f t="shared" si="26"/>
        <v>0</v>
      </c>
      <c r="O93" s="304">
        <f t="shared" si="26"/>
        <v>0</v>
      </c>
      <c r="P93" s="301">
        <f t="shared" si="26"/>
        <v>0</v>
      </c>
      <c r="Q93" s="305">
        <f t="shared" si="26"/>
        <v>0</v>
      </c>
      <c r="R93" s="304">
        <f t="shared" si="26"/>
        <v>0</v>
      </c>
      <c r="S93" s="301">
        <f t="shared" si="26"/>
        <v>0</v>
      </c>
      <c r="T93" s="305">
        <f t="shared" si="26"/>
        <v>0</v>
      </c>
      <c r="U93" s="304">
        <f t="shared" si="26"/>
        <v>0</v>
      </c>
      <c r="V93" s="301">
        <f t="shared" si="26"/>
        <v>0</v>
      </c>
      <c r="W93" s="305">
        <f t="shared" si="26"/>
        <v>0</v>
      </c>
      <c r="X93" s="304">
        <f t="shared" si="26"/>
        <v>0</v>
      </c>
      <c r="Y93" s="301">
        <f t="shared" si="26"/>
        <v>0</v>
      </c>
      <c r="Z93" s="305">
        <f t="shared" si="26"/>
        <v>0</v>
      </c>
      <c r="AA93" s="304">
        <f t="shared" si="26"/>
        <v>0</v>
      </c>
      <c r="AB93" s="301">
        <f t="shared" si="26"/>
        <v>0</v>
      </c>
      <c r="AC93" s="305">
        <f t="shared" si="26"/>
        <v>0</v>
      </c>
      <c r="AD93" s="304">
        <f t="shared" si="26"/>
        <v>0</v>
      </c>
      <c r="AE93" s="301">
        <f t="shared" si="26"/>
        <v>0</v>
      </c>
      <c r="AF93" s="305">
        <f t="shared" si="26"/>
        <v>0</v>
      </c>
      <c r="AG93" s="308">
        <f t="shared" ref="AG93:AI93" si="27">SUM(AG71:AG91)</f>
        <v>0</v>
      </c>
      <c r="AH93" s="309">
        <f>SUM(AH71:AH91)</f>
        <v>0</v>
      </c>
      <c r="AI93" s="310">
        <f t="shared" si="27"/>
        <v>0</v>
      </c>
    </row>
    <row r="94" spans="1:38" s="290" customFormat="1" ht="20.149999999999999" customHeight="1">
      <c r="C94" s="296"/>
      <c r="D94"/>
      <c r="E94" s="297"/>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290" customFormat="1" ht="17.25" customHeight="1">
      <c r="A95" s="367" t="s">
        <v>310</v>
      </c>
      <c r="B95" s="367"/>
      <c r="C95" s="294"/>
      <c r="D95" s="302"/>
      <c r="E95" s="295"/>
      <c r="F95" s="331"/>
      <c r="G95" s="302"/>
      <c r="H95" s="332"/>
      <c r="I95" s="331"/>
      <c r="J95" s="302"/>
      <c r="K95" s="332"/>
      <c r="L95" s="331"/>
      <c r="M95" s="302"/>
      <c r="N95" s="332"/>
      <c r="O95" s="331"/>
      <c r="P95" s="302"/>
      <c r="Q95" s="332"/>
      <c r="R95" s="331"/>
      <c r="S95" s="302"/>
      <c r="T95" s="332"/>
      <c r="U95" s="331"/>
      <c r="V95" s="302"/>
      <c r="W95" s="332"/>
      <c r="X95" s="331"/>
      <c r="Y95" s="302"/>
      <c r="Z95" s="332"/>
      <c r="AA95" s="331"/>
      <c r="AB95" s="302"/>
      <c r="AC95" s="332"/>
      <c r="AD95" s="331"/>
      <c r="AE95" s="302"/>
      <c r="AF95" s="332"/>
      <c r="AG95" s="311"/>
      <c r="AH95" s="312"/>
      <c r="AI95" s="313"/>
      <c r="AJ95"/>
      <c r="AK95"/>
      <c r="AL95"/>
    </row>
    <row r="96" spans="1:38" s="290" customFormat="1" ht="17.25" customHeight="1">
      <c r="A96" s="1261"/>
      <c r="B96" s="1506"/>
      <c r="C96" s="291"/>
      <c r="D96" s="301">
        <f t="shared" ref="D96:D102" si="28">E96-C96</f>
        <v>0</v>
      </c>
      <c r="E96" s="292"/>
      <c r="F96" s="304"/>
      <c r="G96" s="301">
        <f t="shared" ref="G96:G102" si="29">H96-F96</f>
        <v>0</v>
      </c>
      <c r="H96" s="305"/>
      <c r="I96" s="304"/>
      <c r="J96" s="301">
        <f t="shared" ref="J96:J102" si="30">K96-I96</f>
        <v>0</v>
      </c>
      <c r="K96" s="305"/>
      <c r="L96" s="304"/>
      <c r="M96" s="301">
        <f t="shared" ref="M96:M102" si="31">N96-L96</f>
        <v>0</v>
      </c>
      <c r="N96" s="305"/>
      <c r="O96" s="304"/>
      <c r="P96" s="301">
        <f t="shared" ref="P96:P102" si="32">Q96-O96</f>
        <v>0</v>
      </c>
      <c r="Q96" s="305"/>
      <c r="R96" s="304"/>
      <c r="S96" s="301">
        <f t="shared" ref="S96:S102" si="33">T96-R96</f>
        <v>0</v>
      </c>
      <c r="T96" s="305"/>
      <c r="U96" s="304"/>
      <c r="V96" s="301">
        <f t="shared" ref="V96:V102" si="34">W96-U96</f>
        <v>0</v>
      </c>
      <c r="W96" s="305"/>
      <c r="X96" s="304"/>
      <c r="Y96" s="301">
        <f t="shared" ref="Y96:Y102" si="35">Z96-X96</f>
        <v>0</v>
      </c>
      <c r="Z96" s="305"/>
      <c r="AA96" s="304"/>
      <c r="AB96" s="301">
        <f t="shared" ref="AB96:AB102" si="36">AC96-AA96</f>
        <v>0</v>
      </c>
      <c r="AC96" s="305"/>
      <c r="AD96" s="304"/>
      <c r="AE96" s="301">
        <f t="shared" ref="AE96:AE102" si="37">AF96-AD96</f>
        <v>0</v>
      </c>
      <c r="AF96" s="305"/>
      <c r="AG96" s="308">
        <f t="shared" ref="AG96:AI102" si="38">SUM(C96,F96,I96,L96,O96,R96,U96,X96,AA96,AD96)</f>
        <v>0</v>
      </c>
      <c r="AH96" s="309">
        <f t="shared" si="38"/>
        <v>0</v>
      </c>
      <c r="AI96" s="442">
        <f t="shared" si="38"/>
        <v>0</v>
      </c>
      <c r="AJ96"/>
      <c r="AK96" s="349"/>
      <c r="AL96"/>
    </row>
    <row r="97" spans="1:38" s="290" customFormat="1" ht="17.25" customHeight="1">
      <c r="A97" s="1261"/>
      <c r="B97" s="1506"/>
      <c r="C97" s="291"/>
      <c r="D97" s="301">
        <f t="shared" si="28"/>
        <v>0</v>
      </c>
      <c r="E97" s="292"/>
      <c r="F97" s="304"/>
      <c r="G97" s="301">
        <f t="shared" si="29"/>
        <v>0</v>
      </c>
      <c r="H97" s="305"/>
      <c r="I97" s="304"/>
      <c r="J97" s="301">
        <f t="shared" si="30"/>
        <v>0</v>
      </c>
      <c r="K97" s="305"/>
      <c r="L97" s="304"/>
      <c r="M97" s="301">
        <f t="shared" si="31"/>
        <v>0</v>
      </c>
      <c r="N97" s="305"/>
      <c r="O97" s="304"/>
      <c r="P97" s="301">
        <f t="shared" si="32"/>
        <v>0</v>
      </c>
      <c r="Q97" s="305"/>
      <c r="R97" s="304"/>
      <c r="S97" s="301">
        <f t="shared" si="33"/>
        <v>0</v>
      </c>
      <c r="T97" s="305"/>
      <c r="U97" s="304"/>
      <c r="V97" s="301">
        <f t="shared" si="34"/>
        <v>0</v>
      </c>
      <c r="W97" s="305"/>
      <c r="X97" s="304"/>
      <c r="Y97" s="301">
        <f t="shared" si="35"/>
        <v>0</v>
      </c>
      <c r="Z97" s="305"/>
      <c r="AA97" s="304"/>
      <c r="AB97" s="301">
        <f t="shared" si="36"/>
        <v>0</v>
      </c>
      <c r="AC97" s="305"/>
      <c r="AD97" s="304"/>
      <c r="AE97" s="301">
        <f t="shared" si="37"/>
        <v>0</v>
      </c>
      <c r="AF97" s="305"/>
      <c r="AG97" s="308">
        <f t="shared" si="38"/>
        <v>0</v>
      </c>
      <c r="AH97" s="309">
        <f t="shared" si="38"/>
        <v>0</v>
      </c>
      <c r="AI97" s="442">
        <f t="shared" si="38"/>
        <v>0</v>
      </c>
      <c r="AK97" s="348"/>
    </row>
    <row r="98" spans="1:38" s="290" customFormat="1" ht="17.25" customHeight="1">
      <c r="A98" s="1261"/>
      <c r="B98" s="1506"/>
      <c r="C98" s="291"/>
      <c r="D98" s="301">
        <f t="shared" si="28"/>
        <v>0</v>
      </c>
      <c r="E98" s="292"/>
      <c r="F98" s="291"/>
      <c r="G98" s="301">
        <f t="shared" si="29"/>
        <v>0</v>
      </c>
      <c r="H98" s="292"/>
      <c r="I98" s="291"/>
      <c r="J98" s="301">
        <f t="shared" si="30"/>
        <v>0</v>
      </c>
      <c r="K98" s="292"/>
      <c r="L98" s="291"/>
      <c r="M98" s="301">
        <f t="shared" si="31"/>
        <v>0</v>
      </c>
      <c r="N98" s="292"/>
      <c r="O98" s="291"/>
      <c r="P98" s="301">
        <f t="shared" si="32"/>
        <v>0</v>
      </c>
      <c r="Q98" s="292"/>
      <c r="R98" s="291"/>
      <c r="S98" s="301">
        <f t="shared" si="33"/>
        <v>0</v>
      </c>
      <c r="T98" s="292"/>
      <c r="U98" s="291"/>
      <c r="V98" s="301">
        <f t="shared" si="34"/>
        <v>0</v>
      </c>
      <c r="W98" s="292"/>
      <c r="X98" s="291"/>
      <c r="Y98" s="301">
        <f t="shared" si="35"/>
        <v>0</v>
      </c>
      <c r="Z98" s="292"/>
      <c r="AA98" s="291"/>
      <c r="AB98" s="301">
        <f t="shared" si="36"/>
        <v>0</v>
      </c>
      <c r="AC98" s="292"/>
      <c r="AD98" s="291"/>
      <c r="AE98" s="301">
        <f t="shared" si="37"/>
        <v>0</v>
      </c>
      <c r="AF98" s="292"/>
      <c r="AG98" s="308">
        <f t="shared" si="38"/>
        <v>0</v>
      </c>
      <c r="AH98" s="309">
        <f t="shared" si="38"/>
        <v>0</v>
      </c>
      <c r="AI98" s="442">
        <f t="shared" si="38"/>
        <v>0</v>
      </c>
      <c r="AJ98"/>
      <c r="AK98" s="349"/>
      <c r="AL98" s="13"/>
    </row>
    <row r="99" spans="1:38" s="290" customFormat="1" ht="17.25" customHeight="1">
      <c r="A99" s="1261"/>
      <c r="B99" s="1506"/>
      <c r="C99" s="291"/>
      <c r="D99" s="301">
        <f t="shared" si="28"/>
        <v>0</v>
      </c>
      <c r="E99" s="292"/>
      <c r="F99" s="291"/>
      <c r="G99" s="301">
        <f t="shared" si="29"/>
        <v>0</v>
      </c>
      <c r="H99" s="292"/>
      <c r="I99" s="291"/>
      <c r="J99" s="301">
        <f t="shared" si="30"/>
        <v>0</v>
      </c>
      <c r="K99" s="292"/>
      <c r="L99" s="291"/>
      <c r="M99" s="301">
        <f t="shared" si="31"/>
        <v>0</v>
      </c>
      <c r="N99" s="292"/>
      <c r="O99" s="291"/>
      <c r="P99" s="301">
        <f t="shared" si="32"/>
        <v>0</v>
      </c>
      <c r="Q99" s="292"/>
      <c r="R99" s="291"/>
      <c r="S99" s="301">
        <f t="shared" si="33"/>
        <v>0</v>
      </c>
      <c r="T99" s="292"/>
      <c r="U99" s="291"/>
      <c r="V99" s="301">
        <f t="shared" si="34"/>
        <v>0</v>
      </c>
      <c r="W99" s="292"/>
      <c r="X99" s="291"/>
      <c r="Y99" s="301">
        <f t="shared" si="35"/>
        <v>0</v>
      </c>
      <c r="Z99" s="292"/>
      <c r="AA99" s="291"/>
      <c r="AB99" s="301">
        <f t="shared" si="36"/>
        <v>0</v>
      </c>
      <c r="AC99" s="292"/>
      <c r="AD99" s="291"/>
      <c r="AE99" s="301">
        <f t="shared" si="37"/>
        <v>0</v>
      </c>
      <c r="AF99" s="292"/>
      <c r="AG99" s="308">
        <f t="shared" si="38"/>
        <v>0</v>
      </c>
      <c r="AH99" s="309">
        <f t="shared" si="38"/>
        <v>0</v>
      </c>
      <c r="AI99" s="442">
        <f t="shared" si="38"/>
        <v>0</v>
      </c>
      <c r="AJ99"/>
      <c r="AK99"/>
      <c r="AL99"/>
    </row>
    <row r="100" spans="1:38" s="290" customFormat="1" ht="17.25" customHeight="1">
      <c r="A100" s="1261"/>
      <c r="B100" s="1506"/>
      <c r="C100" s="291"/>
      <c r="D100" s="301">
        <f t="shared" si="28"/>
        <v>0</v>
      </c>
      <c r="E100" s="292"/>
      <c r="F100" s="291"/>
      <c r="G100" s="301">
        <f t="shared" si="29"/>
        <v>0</v>
      </c>
      <c r="H100" s="292"/>
      <c r="I100" s="291"/>
      <c r="J100" s="301">
        <f t="shared" si="30"/>
        <v>0</v>
      </c>
      <c r="K100" s="292"/>
      <c r="L100" s="291"/>
      <c r="M100" s="301">
        <f t="shared" si="31"/>
        <v>0</v>
      </c>
      <c r="N100" s="292"/>
      <c r="O100" s="291"/>
      <c r="P100" s="301">
        <f t="shared" si="32"/>
        <v>0</v>
      </c>
      <c r="Q100" s="292"/>
      <c r="R100" s="291"/>
      <c r="S100" s="301">
        <f t="shared" si="33"/>
        <v>0</v>
      </c>
      <c r="T100" s="292"/>
      <c r="U100" s="291"/>
      <c r="V100" s="301">
        <f t="shared" si="34"/>
        <v>0</v>
      </c>
      <c r="W100" s="292"/>
      <c r="X100" s="291"/>
      <c r="Y100" s="301">
        <f t="shared" si="35"/>
        <v>0</v>
      </c>
      <c r="Z100" s="292"/>
      <c r="AA100" s="291"/>
      <c r="AB100" s="301">
        <f t="shared" si="36"/>
        <v>0</v>
      </c>
      <c r="AC100" s="292"/>
      <c r="AD100" s="291"/>
      <c r="AE100" s="301">
        <f t="shared" si="37"/>
        <v>0</v>
      </c>
      <c r="AF100" s="292"/>
      <c r="AG100" s="308">
        <f t="shared" si="38"/>
        <v>0</v>
      </c>
      <c r="AH100" s="309">
        <f t="shared" si="38"/>
        <v>0</v>
      </c>
      <c r="AI100" s="442">
        <f t="shared" si="38"/>
        <v>0</v>
      </c>
    </row>
    <row r="101" spans="1:38" s="290" customFormat="1" ht="17.25" customHeight="1">
      <c r="A101" s="1261"/>
      <c r="B101" s="1506"/>
      <c r="C101" s="291"/>
      <c r="D101" s="301">
        <f t="shared" si="28"/>
        <v>0</v>
      </c>
      <c r="E101" s="292"/>
      <c r="F101" s="291"/>
      <c r="G101" s="301">
        <f t="shared" si="29"/>
        <v>0</v>
      </c>
      <c r="H101" s="292"/>
      <c r="I101" s="291"/>
      <c r="J101" s="301">
        <f t="shared" si="30"/>
        <v>0</v>
      </c>
      <c r="K101" s="292"/>
      <c r="L101" s="291"/>
      <c r="M101" s="301">
        <f t="shared" si="31"/>
        <v>0</v>
      </c>
      <c r="N101" s="292"/>
      <c r="O101" s="291"/>
      <c r="P101" s="301">
        <f t="shared" si="32"/>
        <v>0</v>
      </c>
      <c r="Q101" s="292"/>
      <c r="R101" s="291"/>
      <c r="S101" s="301">
        <f t="shared" si="33"/>
        <v>0</v>
      </c>
      <c r="T101" s="292"/>
      <c r="U101" s="291"/>
      <c r="V101" s="301">
        <f t="shared" si="34"/>
        <v>0</v>
      </c>
      <c r="W101" s="292"/>
      <c r="X101" s="291"/>
      <c r="Y101" s="301">
        <f t="shared" si="35"/>
        <v>0</v>
      </c>
      <c r="Z101" s="292"/>
      <c r="AA101" s="291"/>
      <c r="AB101" s="301">
        <f t="shared" si="36"/>
        <v>0</v>
      </c>
      <c r="AC101" s="292"/>
      <c r="AD101" s="291"/>
      <c r="AE101" s="301">
        <f t="shared" si="37"/>
        <v>0</v>
      </c>
      <c r="AF101" s="292"/>
      <c r="AG101" s="308">
        <f t="shared" si="38"/>
        <v>0</v>
      </c>
      <c r="AH101" s="309">
        <f t="shared" si="38"/>
        <v>0</v>
      </c>
      <c r="AI101" s="442">
        <f t="shared" si="38"/>
        <v>0</v>
      </c>
    </row>
    <row r="102" spans="1:38" s="290" customFormat="1" ht="17.25" customHeight="1">
      <c r="A102" s="1261"/>
      <c r="B102" s="1506"/>
      <c r="C102" s="291"/>
      <c r="D102" s="301">
        <f t="shared" si="28"/>
        <v>0</v>
      </c>
      <c r="E102" s="292"/>
      <c r="F102" s="291"/>
      <c r="G102" s="301">
        <f t="shared" si="29"/>
        <v>0</v>
      </c>
      <c r="H102" s="292"/>
      <c r="I102" s="291"/>
      <c r="J102" s="301">
        <f t="shared" si="30"/>
        <v>0</v>
      </c>
      <c r="K102" s="292"/>
      <c r="L102" s="291"/>
      <c r="M102" s="301">
        <f t="shared" si="31"/>
        <v>0</v>
      </c>
      <c r="N102" s="292"/>
      <c r="O102" s="291"/>
      <c r="P102" s="301">
        <f t="shared" si="32"/>
        <v>0</v>
      </c>
      <c r="Q102" s="292"/>
      <c r="R102" s="291"/>
      <c r="S102" s="301">
        <f t="shared" si="33"/>
        <v>0</v>
      </c>
      <c r="T102" s="292"/>
      <c r="U102" s="291"/>
      <c r="V102" s="301">
        <f t="shared" si="34"/>
        <v>0</v>
      </c>
      <c r="W102" s="292"/>
      <c r="X102" s="291"/>
      <c r="Y102" s="301">
        <f t="shared" si="35"/>
        <v>0</v>
      </c>
      <c r="Z102" s="292"/>
      <c r="AA102" s="291"/>
      <c r="AB102" s="301">
        <f t="shared" si="36"/>
        <v>0</v>
      </c>
      <c r="AC102" s="292"/>
      <c r="AD102" s="291"/>
      <c r="AE102" s="301">
        <f t="shared" si="37"/>
        <v>0</v>
      </c>
      <c r="AF102" s="292"/>
      <c r="AG102" s="308">
        <f t="shared" si="38"/>
        <v>0</v>
      </c>
      <c r="AH102" s="309">
        <f t="shared" si="38"/>
        <v>0</v>
      </c>
      <c r="AI102" s="442">
        <f t="shared" si="38"/>
        <v>0</v>
      </c>
    </row>
    <row r="103" spans="1:38" s="290" customFormat="1" ht="15" customHeight="1">
      <c r="A103" s="1261"/>
      <c r="B103" s="1506"/>
      <c r="C103" s="294"/>
      <c r="D103" s="302"/>
      <c r="E103" s="295"/>
      <c r="F103" s="294"/>
      <c r="G103" s="302"/>
      <c r="H103" s="295"/>
      <c r="I103" s="294"/>
      <c r="J103" s="302"/>
      <c r="K103" s="295"/>
      <c r="L103" s="294"/>
      <c r="M103" s="302"/>
      <c r="N103" s="295"/>
      <c r="O103" s="294"/>
      <c r="P103" s="302"/>
      <c r="Q103" s="295"/>
      <c r="R103" s="294"/>
      <c r="S103" s="302"/>
      <c r="T103" s="295"/>
      <c r="U103" s="294"/>
      <c r="V103" s="302"/>
      <c r="W103" s="295"/>
      <c r="X103" s="294"/>
      <c r="Y103" s="302"/>
      <c r="Z103" s="295"/>
      <c r="AA103" s="294"/>
      <c r="AB103" s="302"/>
      <c r="AC103" s="295"/>
      <c r="AD103" s="294"/>
      <c r="AE103" s="302"/>
      <c r="AF103" s="295"/>
      <c r="AG103" s="311"/>
      <c r="AH103" s="312"/>
      <c r="AI103" s="313"/>
    </row>
    <row r="104" spans="1:38" ht="20.149999999999999" customHeight="1">
      <c r="A104" s="1265" t="s">
        <v>311</v>
      </c>
      <c r="B104" s="1508"/>
      <c r="C104" s="304">
        <f>ROUND(SUM(C96:C102),0)</f>
        <v>0</v>
      </c>
      <c r="D104" s="301">
        <f t="shared" ref="D104:AF104" si="39">ROUND(SUM(D96:D102),0)</f>
        <v>0</v>
      </c>
      <c r="E104" s="305">
        <f t="shared" si="39"/>
        <v>0</v>
      </c>
      <c r="F104" s="304">
        <f t="shared" si="39"/>
        <v>0</v>
      </c>
      <c r="G104" s="301">
        <f t="shared" si="39"/>
        <v>0</v>
      </c>
      <c r="H104" s="305">
        <f t="shared" si="39"/>
        <v>0</v>
      </c>
      <c r="I104" s="304">
        <f t="shared" si="39"/>
        <v>0</v>
      </c>
      <c r="J104" s="301">
        <f t="shared" si="39"/>
        <v>0</v>
      </c>
      <c r="K104" s="305">
        <f t="shared" si="39"/>
        <v>0</v>
      </c>
      <c r="L104" s="304">
        <f t="shared" si="39"/>
        <v>0</v>
      </c>
      <c r="M104" s="301">
        <f t="shared" si="39"/>
        <v>0</v>
      </c>
      <c r="N104" s="305">
        <f t="shared" si="39"/>
        <v>0</v>
      </c>
      <c r="O104" s="304">
        <f t="shared" si="39"/>
        <v>0</v>
      </c>
      <c r="P104" s="301">
        <f t="shared" si="39"/>
        <v>0</v>
      </c>
      <c r="Q104" s="305">
        <f t="shared" si="39"/>
        <v>0</v>
      </c>
      <c r="R104" s="304">
        <f t="shared" si="39"/>
        <v>0</v>
      </c>
      <c r="S104" s="301">
        <f t="shared" si="39"/>
        <v>0</v>
      </c>
      <c r="T104" s="305">
        <f t="shared" si="39"/>
        <v>0</v>
      </c>
      <c r="U104" s="304">
        <f t="shared" si="39"/>
        <v>0</v>
      </c>
      <c r="V104" s="301">
        <f t="shared" si="39"/>
        <v>0</v>
      </c>
      <c r="W104" s="305">
        <f t="shared" si="39"/>
        <v>0</v>
      </c>
      <c r="X104" s="304">
        <f t="shared" si="39"/>
        <v>0</v>
      </c>
      <c r="Y104" s="301">
        <f t="shared" si="39"/>
        <v>0</v>
      </c>
      <c r="Z104" s="305">
        <f t="shared" si="39"/>
        <v>0</v>
      </c>
      <c r="AA104" s="304">
        <f t="shared" si="39"/>
        <v>0</v>
      </c>
      <c r="AB104" s="301">
        <f t="shared" si="39"/>
        <v>0</v>
      </c>
      <c r="AC104" s="305">
        <f t="shared" si="39"/>
        <v>0</v>
      </c>
      <c r="AD104" s="304">
        <f t="shared" si="39"/>
        <v>0</v>
      </c>
      <c r="AE104" s="301">
        <f t="shared" si="39"/>
        <v>0</v>
      </c>
      <c r="AF104" s="305">
        <f t="shared" si="39"/>
        <v>0</v>
      </c>
      <c r="AG104" s="308">
        <f t="shared" ref="AG104" si="40">SUM(AG96:AG102)</f>
        <v>0</v>
      </c>
      <c r="AH104" s="309">
        <f>SUM(AH96:AH102)</f>
        <v>0</v>
      </c>
      <c r="AI104" s="310">
        <f t="shared" ref="AI104" si="41">SUM(AI96:AI102)</f>
        <v>0</v>
      </c>
    </row>
    <row r="105" spans="1:38" s="290" customFormat="1" ht="20.149999999999999" customHeight="1">
      <c r="C105" s="296"/>
      <c r="D105"/>
      <c r="E105" s="297"/>
      <c r="F105" s="296"/>
      <c r="G105"/>
      <c r="H105" s="297"/>
      <c r="I105" s="296"/>
      <c r="J105"/>
      <c r="K105" s="297"/>
      <c r="L105" s="296"/>
      <c r="M105"/>
      <c r="N105" s="297"/>
      <c r="O105" s="296"/>
      <c r="P105"/>
      <c r="Q105" s="297"/>
      <c r="R105" s="296"/>
      <c r="S105"/>
      <c r="T105" s="297"/>
      <c r="U105" s="296"/>
      <c r="V105"/>
      <c r="W105" s="297"/>
      <c r="X105" s="296"/>
      <c r="Y105"/>
      <c r="Z105" s="297"/>
      <c r="AA105" s="296"/>
      <c r="AB105"/>
      <c r="AC105" s="297"/>
      <c r="AD105" s="296"/>
      <c r="AE105"/>
      <c r="AF105" s="297"/>
      <c r="AG105" s="16"/>
      <c r="AH105" s="52"/>
      <c r="AI105" s="17"/>
    </row>
    <row r="106" spans="1:38" s="290" customFormat="1" ht="20.149999999999999" customHeight="1" thickBot="1">
      <c r="A106" s="298" t="s">
        <v>312</v>
      </c>
      <c r="B106" s="486"/>
      <c r="C106" s="299"/>
      <c r="D106" s="18"/>
      <c r="E106" s="300"/>
      <c r="F106" s="299"/>
      <c r="G106" s="18"/>
      <c r="H106" s="300"/>
      <c r="I106" s="299"/>
      <c r="J106" s="18"/>
      <c r="K106" s="300"/>
      <c r="L106" s="299"/>
      <c r="M106" s="18"/>
      <c r="N106" s="300"/>
      <c r="O106" s="299"/>
      <c r="P106" s="18"/>
      <c r="Q106" s="300"/>
      <c r="R106" s="299"/>
      <c r="S106" s="18"/>
      <c r="T106" s="300"/>
      <c r="U106" s="299"/>
      <c r="V106" s="18"/>
      <c r="W106" s="300"/>
      <c r="X106" s="299"/>
      <c r="Y106" s="18"/>
      <c r="Z106" s="300"/>
      <c r="AA106" s="299"/>
      <c r="AB106" s="18"/>
      <c r="AC106" s="300"/>
      <c r="AD106" s="299"/>
      <c r="AE106" s="18"/>
      <c r="AF106" s="300"/>
      <c r="AG106" s="19"/>
      <c r="AH106" s="443">
        <f>'Summary (6)'!A72</f>
        <v>0</v>
      </c>
      <c r="AI106" s="444">
        <f>'Summary (6)'!C72</f>
        <v>0</v>
      </c>
    </row>
    <row r="107" spans="1:38">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row>
    <row r="108" spans="1:38">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row>
    <row r="109" spans="1:38">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row>
    <row r="110" spans="1:38">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row>
    <row r="111" spans="1:38">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row>
    <row r="112" spans="1:38">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row>
    <row r="113" spans="1:3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row>
    <row r="114" spans="1:3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row>
    <row r="115" spans="1:3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row>
    <row r="116" spans="1:3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row>
    <row r="117" spans="1:3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row>
    <row r="118" spans="1:3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row>
    <row r="119" spans="1:35">
      <c r="A119" s="290"/>
      <c r="B119" s="290"/>
      <c r="C119" s="290"/>
      <c r="D119" s="293"/>
      <c r="E119" s="293"/>
      <c r="F119" s="293"/>
      <c r="G119" s="293"/>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3"/>
      <c r="AH119" s="293"/>
      <c r="AI119" s="290"/>
    </row>
    <row r="120" spans="1:35">
      <c r="A120" s="359" t="s">
        <v>222</v>
      </c>
      <c r="B120" s="359"/>
      <c r="C120" s="445">
        <f>'Summary (7)'!E86</f>
        <v>0</v>
      </c>
      <c r="D120" s="445">
        <f>'Summary (7)'!F86</f>
        <v>0</v>
      </c>
      <c r="E120" s="445">
        <f>'Summary (7)'!G86</f>
        <v>0</v>
      </c>
      <c r="F120" s="445">
        <f>'Summary (7)'!H86</f>
        <v>0</v>
      </c>
      <c r="G120" s="445">
        <f>'Summary (7)'!I86</f>
        <v>0</v>
      </c>
      <c r="H120" s="445">
        <f>'Summary (7)'!J86</f>
        <v>0</v>
      </c>
      <c r="I120" s="445">
        <f>'Summary (7)'!K86</f>
        <v>0</v>
      </c>
      <c r="J120" s="445">
        <f>'Summary (7)'!L86</f>
        <v>0</v>
      </c>
      <c r="K120" s="445">
        <f>'Summary (7)'!M86</f>
        <v>0</v>
      </c>
      <c r="L120" s="445">
        <f>'Summary (7)'!N86</f>
        <v>0</v>
      </c>
      <c r="M120" s="445">
        <f>'Summary (7)'!O86</f>
        <v>0</v>
      </c>
      <c r="N120" s="445">
        <f>'Summary (7)'!P86</f>
        <v>0</v>
      </c>
      <c r="O120" s="445">
        <f>'Summary (7)'!Q86</f>
        <v>0</v>
      </c>
      <c r="P120" s="445">
        <f>'Summary (7)'!R86</f>
        <v>0</v>
      </c>
      <c r="Q120" s="445">
        <f>'Summary (7)'!S86</f>
        <v>0</v>
      </c>
      <c r="R120" s="445">
        <f>'Summary (7)'!T86</f>
        <v>0</v>
      </c>
      <c r="S120" s="445">
        <f>'Summary (7)'!U86</f>
        <v>0</v>
      </c>
      <c r="T120" s="445">
        <f>'Summary (7)'!V86</f>
        <v>0</v>
      </c>
      <c r="U120" s="445">
        <f>'Summary (7)'!W86</f>
        <v>0</v>
      </c>
      <c r="V120" s="445">
        <f>'Summary (7)'!X86</f>
        <v>0</v>
      </c>
      <c r="W120" s="445">
        <f>'Summary (7)'!Y86</f>
        <v>0</v>
      </c>
      <c r="X120" s="445">
        <f>'Summary (7)'!Z86</f>
        <v>0</v>
      </c>
      <c r="Y120" s="445">
        <f>'Summary (7)'!AA86</f>
        <v>0</v>
      </c>
      <c r="Z120" s="445">
        <f>'Summary (7)'!AB86</f>
        <v>0</v>
      </c>
      <c r="AA120" s="445">
        <f>'Summary (7)'!AC86</f>
        <v>0</v>
      </c>
      <c r="AB120" s="445">
        <f>'Summary (7)'!AD86</f>
        <v>0</v>
      </c>
      <c r="AC120" s="445">
        <f>'Summary (7)'!AE86</f>
        <v>0</v>
      </c>
      <c r="AD120" s="445">
        <f>'Summary (7)'!AF86</f>
        <v>0</v>
      </c>
      <c r="AE120" s="445">
        <f>'Summary (7)'!AG86</f>
        <v>0</v>
      </c>
      <c r="AF120" s="445">
        <f>'Summary (7)'!AH86</f>
        <v>0</v>
      </c>
      <c r="AG120" s="445">
        <f>AE120</f>
        <v>0</v>
      </c>
      <c r="AH120" s="445">
        <f>AF120</f>
        <v>0</v>
      </c>
      <c r="AI120" s="445">
        <f>AG120</f>
        <v>0</v>
      </c>
    </row>
    <row r="121" spans="1:35" s="54" customFormat="1">
      <c r="A121" s="360" t="s">
        <v>223</v>
      </c>
      <c r="B121" s="360"/>
      <c r="C121" s="446">
        <f>'Summary (7)'!E87</f>
        <v>0</v>
      </c>
      <c r="D121" s="446">
        <f>'Summary (7)'!F87</f>
        <v>0</v>
      </c>
      <c r="E121" s="446">
        <f>'Summary (7)'!G87</f>
        <v>0</v>
      </c>
      <c r="F121" s="446">
        <f>'Summary (7)'!H87</f>
        <v>0</v>
      </c>
      <c r="G121" s="446">
        <f>'Summary (7)'!I87</f>
        <v>0</v>
      </c>
      <c r="H121" s="446">
        <f>'Summary (7)'!J87</f>
        <v>0</v>
      </c>
      <c r="I121" s="446">
        <f>'Summary (7)'!K87</f>
        <v>0</v>
      </c>
      <c r="J121" s="446">
        <f>'Summary (7)'!L87</f>
        <v>0</v>
      </c>
      <c r="K121" s="446">
        <f>'Summary (7)'!M87</f>
        <v>0</v>
      </c>
      <c r="L121" s="446">
        <f>'Summary (7)'!N87</f>
        <v>0</v>
      </c>
      <c r="M121" s="446">
        <f>'Summary (7)'!O87</f>
        <v>0</v>
      </c>
      <c r="N121" s="446">
        <f>'Summary (7)'!P87</f>
        <v>0</v>
      </c>
      <c r="O121" s="446">
        <f>'Summary (7)'!Q87</f>
        <v>0</v>
      </c>
      <c r="P121" s="446">
        <f>'Summary (7)'!R87</f>
        <v>0</v>
      </c>
      <c r="Q121" s="446">
        <f>'Summary (7)'!S87</f>
        <v>0</v>
      </c>
      <c r="R121" s="446">
        <f>'Summary (7)'!T87</f>
        <v>0</v>
      </c>
      <c r="S121" s="446">
        <f>'Summary (7)'!U87</f>
        <v>0</v>
      </c>
      <c r="T121" s="446">
        <f>'Summary (7)'!V87</f>
        <v>0</v>
      </c>
      <c r="U121" s="446">
        <f>'Summary (7)'!W87</f>
        <v>0</v>
      </c>
      <c r="V121" s="446">
        <f>'Summary (7)'!X87</f>
        <v>0</v>
      </c>
      <c r="W121" s="446">
        <f>'Summary (7)'!Y87</f>
        <v>0</v>
      </c>
      <c r="X121" s="446">
        <f>'Summary (7)'!Z87</f>
        <v>0</v>
      </c>
      <c r="Y121" s="446">
        <f>'Summary (7)'!AA87</f>
        <v>0</v>
      </c>
      <c r="Z121" s="446">
        <f>'Summary (7)'!AB87</f>
        <v>0</v>
      </c>
      <c r="AA121" s="446">
        <f>'Summary (7)'!AC87</f>
        <v>0</v>
      </c>
      <c r="AB121" s="446">
        <f>'Summary (7)'!AD87</f>
        <v>0</v>
      </c>
      <c r="AC121" s="446">
        <f>'Summary (7)'!AE87</f>
        <v>0</v>
      </c>
      <c r="AD121" s="446">
        <f>'Summary (7)'!AF87</f>
        <v>0</v>
      </c>
      <c r="AE121" s="446">
        <f>'Summary (7)'!AG87</f>
        <v>0</v>
      </c>
      <c r="AF121" s="446">
        <f>'Summary (7)'!AH87</f>
        <v>0</v>
      </c>
      <c r="AG121" s="446">
        <f>'Summary (7)'!AI87</f>
        <v>0</v>
      </c>
      <c r="AH121" s="446">
        <f>'Summary (7)'!AJ87</f>
        <v>0</v>
      </c>
      <c r="AI121" s="446">
        <f>'Summary (7)'!AK87</f>
        <v>0</v>
      </c>
    </row>
    <row r="122" spans="1:35" s="54" customFormat="1">
      <c r="A122" s="360" t="s">
        <v>224</v>
      </c>
      <c r="B122" s="360"/>
      <c r="C122" s="446">
        <f>'Summary (7)'!E88</f>
        <v>0</v>
      </c>
      <c r="D122" s="446">
        <f>'Summary (7)'!F88</f>
        <v>0</v>
      </c>
      <c r="E122" s="446">
        <f>'Summary (7)'!G88</f>
        <v>0</v>
      </c>
      <c r="F122" s="446">
        <f>'Summary (7)'!H88</f>
        <v>0</v>
      </c>
      <c r="G122" s="446">
        <f>'Summary (7)'!I88</f>
        <v>0</v>
      </c>
      <c r="H122" s="446">
        <f>'Summary (7)'!J88</f>
        <v>0</v>
      </c>
      <c r="I122" s="446">
        <f>'Summary (7)'!K88</f>
        <v>0</v>
      </c>
      <c r="J122" s="446">
        <f>'Summary (7)'!L88</f>
        <v>0</v>
      </c>
      <c r="K122" s="446">
        <f>'Summary (7)'!M88</f>
        <v>0</v>
      </c>
      <c r="L122" s="446">
        <f>'Summary (7)'!N88</f>
        <v>0</v>
      </c>
      <c r="M122" s="446">
        <f>'Summary (7)'!O88</f>
        <v>0</v>
      </c>
      <c r="N122" s="446">
        <f>'Summary (7)'!P88</f>
        <v>0</v>
      </c>
      <c r="O122" s="446">
        <f>'Summary (7)'!Q88</f>
        <v>0</v>
      </c>
      <c r="P122" s="446">
        <f>'Summary (7)'!R88</f>
        <v>0</v>
      </c>
      <c r="Q122" s="446">
        <f>'Summary (7)'!S88</f>
        <v>0</v>
      </c>
      <c r="R122" s="446">
        <f>'Summary (7)'!T88</f>
        <v>0</v>
      </c>
      <c r="S122" s="446">
        <f>'Summary (7)'!U88</f>
        <v>0</v>
      </c>
      <c r="T122" s="446">
        <f>'Summary (7)'!V88</f>
        <v>0</v>
      </c>
      <c r="U122" s="446">
        <f>'Summary (7)'!W88</f>
        <v>0</v>
      </c>
      <c r="V122" s="446">
        <f>'Summary (7)'!X88</f>
        <v>0</v>
      </c>
      <c r="W122" s="446">
        <f>'Summary (7)'!Y88</f>
        <v>0</v>
      </c>
      <c r="X122" s="446">
        <f>'Summary (7)'!Z88</f>
        <v>0</v>
      </c>
      <c r="Y122" s="446">
        <f>'Summary (7)'!AA88</f>
        <v>0</v>
      </c>
      <c r="Z122" s="446">
        <f>'Summary (7)'!AB88</f>
        <v>0</v>
      </c>
      <c r="AA122" s="446">
        <f>'Summary (7)'!AC88</f>
        <v>0</v>
      </c>
      <c r="AB122" s="446">
        <f>'Summary (7)'!AD88</f>
        <v>0</v>
      </c>
      <c r="AC122" s="446">
        <f>'Summary (7)'!AE88</f>
        <v>0</v>
      </c>
      <c r="AD122" s="446">
        <f>'Summary (7)'!AF88</f>
        <v>0</v>
      </c>
      <c r="AE122" s="446">
        <f>'Summary (7)'!AG88</f>
        <v>0</v>
      </c>
      <c r="AF122" s="446">
        <f>'Summary (7)'!AH88</f>
        <v>0</v>
      </c>
      <c r="AG122" s="446">
        <f>'Summary (7)'!AI88</f>
        <v>0</v>
      </c>
      <c r="AH122" s="446">
        <f>'Summary (7)'!AJ88</f>
        <v>0</v>
      </c>
      <c r="AI122" s="446">
        <f>'Summary (7)'!AK88</f>
        <v>0</v>
      </c>
    </row>
    <row r="123" spans="1:35">
      <c r="A123" s="359" t="s">
        <v>211</v>
      </c>
      <c r="B123" s="359"/>
      <c r="C123" s="446">
        <f>'Summary (7)'!E89</f>
        <v>0</v>
      </c>
      <c r="D123" s="446">
        <f>'Summary (7)'!F89</f>
        <v>0</v>
      </c>
      <c r="E123" s="446">
        <f>'Summary (7)'!G89</f>
        <v>0</v>
      </c>
      <c r="F123" s="446">
        <f>'Summary (7)'!H89</f>
        <v>0</v>
      </c>
      <c r="G123" s="446">
        <f>'Summary (7)'!I89</f>
        <v>0</v>
      </c>
      <c r="H123" s="446">
        <f>'Summary (7)'!J89</f>
        <v>0</v>
      </c>
      <c r="I123" s="446">
        <f>'Summary (7)'!K89</f>
        <v>0</v>
      </c>
      <c r="J123" s="446">
        <f>'Summary (7)'!L89</f>
        <v>0</v>
      </c>
      <c r="K123" s="446">
        <f>'Summary (7)'!M89</f>
        <v>0</v>
      </c>
      <c r="L123" s="446">
        <f>'Summary (7)'!N89</f>
        <v>0</v>
      </c>
      <c r="M123" s="446">
        <f>'Summary (7)'!O89</f>
        <v>0</v>
      </c>
      <c r="N123" s="446">
        <f>'Summary (7)'!P89</f>
        <v>0</v>
      </c>
      <c r="O123" s="446">
        <f>'Summary (7)'!Q89</f>
        <v>0</v>
      </c>
      <c r="P123" s="446">
        <f>'Summary (7)'!R89</f>
        <v>0</v>
      </c>
      <c r="Q123" s="446">
        <f>'Summary (7)'!S89</f>
        <v>0</v>
      </c>
      <c r="R123" s="446">
        <f>'Summary (7)'!T89</f>
        <v>0</v>
      </c>
      <c r="S123" s="446">
        <f>'Summary (7)'!U89</f>
        <v>0</v>
      </c>
      <c r="T123" s="446">
        <f>'Summary (7)'!V89</f>
        <v>0</v>
      </c>
      <c r="U123" s="446">
        <f>'Summary (7)'!W89</f>
        <v>0</v>
      </c>
      <c r="V123" s="446">
        <f>'Summary (7)'!X89</f>
        <v>0</v>
      </c>
      <c r="W123" s="446">
        <f>'Summary (7)'!Y89</f>
        <v>0</v>
      </c>
      <c r="X123" s="446">
        <f>'Summary (7)'!Z89</f>
        <v>0</v>
      </c>
      <c r="Y123" s="446">
        <f>'Summary (7)'!AA89</f>
        <v>0</v>
      </c>
      <c r="Z123" s="446">
        <f>'Summary (7)'!AB89</f>
        <v>0</v>
      </c>
      <c r="AA123" s="446">
        <f>'Summary (7)'!AC89</f>
        <v>0</v>
      </c>
      <c r="AB123" s="446">
        <f>'Summary (7)'!AD89</f>
        <v>0</v>
      </c>
      <c r="AC123" s="446">
        <f>'Summary (7)'!AE89</f>
        <v>0</v>
      </c>
      <c r="AD123" s="446">
        <f>'Summary (7)'!AF89</f>
        <v>0</v>
      </c>
      <c r="AE123" s="446">
        <f>'Summary (7)'!AG89</f>
        <v>0</v>
      </c>
      <c r="AF123" s="446">
        <f>'Summary (7)'!AH89</f>
        <v>0</v>
      </c>
      <c r="AG123" s="446">
        <f>'Summary (7)'!AI89</f>
        <v>0</v>
      </c>
      <c r="AH123" s="446">
        <f>'Summary (7)'!AJ89</f>
        <v>0</v>
      </c>
      <c r="AI123" s="446">
        <f>'Summary (7)'!AK89</f>
        <v>0</v>
      </c>
    </row>
    <row r="124" spans="1:35">
      <c r="A124" s="359" t="s">
        <v>225</v>
      </c>
      <c r="B124" s="359"/>
      <c r="C124" s="447">
        <f>'Summary (7)'!E90</f>
        <v>0</v>
      </c>
      <c r="D124" s="447">
        <f>'Summary (7)'!F90</f>
        <v>0</v>
      </c>
      <c r="E124" s="447">
        <f>'Summary (7)'!G90</f>
        <v>0</v>
      </c>
      <c r="F124" s="447">
        <f>'Summary (7)'!H90</f>
        <v>0</v>
      </c>
      <c r="G124" s="447">
        <f>'Summary (7)'!I90</f>
        <v>0</v>
      </c>
      <c r="H124" s="447">
        <f>'Summary (7)'!J90</f>
        <v>0</v>
      </c>
      <c r="I124" s="447">
        <f>'Summary (7)'!K90</f>
        <v>0</v>
      </c>
      <c r="J124" s="447">
        <f>'Summary (7)'!L90</f>
        <v>0</v>
      </c>
      <c r="K124" s="447">
        <f>'Summary (7)'!M90</f>
        <v>0</v>
      </c>
      <c r="L124" s="447">
        <f>'Summary (7)'!N90</f>
        <v>0</v>
      </c>
      <c r="M124" s="447">
        <f>'Summary (7)'!O90</f>
        <v>0</v>
      </c>
      <c r="N124" s="447">
        <f>'Summary (7)'!P90</f>
        <v>0</v>
      </c>
      <c r="O124" s="447">
        <f>'Summary (7)'!Q90</f>
        <v>0</v>
      </c>
      <c r="P124" s="447">
        <f>'Summary (7)'!R90</f>
        <v>0</v>
      </c>
      <c r="Q124" s="447">
        <f>'Summary (7)'!S90</f>
        <v>0</v>
      </c>
      <c r="R124" s="447">
        <f>'Summary (7)'!T90</f>
        <v>0</v>
      </c>
      <c r="S124" s="447">
        <f>'Summary (7)'!U90</f>
        <v>0</v>
      </c>
      <c r="T124" s="447">
        <f>'Summary (7)'!V90</f>
        <v>0</v>
      </c>
      <c r="U124" s="447">
        <f>'Summary (7)'!W90</f>
        <v>0</v>
      </c>
      <c r="V124" s="447">
        <f>'Summary (7)'!X90</f>
        <v>0</v>
      </c>
      <c r="W124" s="447">
        <f>'Summary (7)'!Y90</f>
        <v>0</v>
      </c>
      <c r="X124" s="447">
        <f>'Summary (7)'!Z90</f>
        <v>0</v>
      </c>
      <c r="Y124" s="447">
        <f>'Summary (7)'!AA90</f>
        <v>0</v>
      </c>
      <c r="Z124" s="447">
        <f>'Summary (7)'!AB90</f>
        <v>0</v>
      </c>
      <c r="AA124" s="447">
        <f>'Summary (7)'!AC90</f>
        <v>0</v>
      </c>
      <c r="AB124" s="447">
        <f>'Summary (7)'!AD90</f>
        <v>0</v>
      </c>
      <c r="AC124" s="447">
        <f>'Summary (7)'!AE90</f>
        <v>0</v>
      </c>
      <c r="AD124" s="447">
        <f>'Summary (7)'!AF90</f>
        <v>0</v>
      </c>
      <c r="AE124" s="447">
        <f>'Summary (7)'!AG90</f>
        <v>0</v>
      </c>
      <c r="AF124" s="447">
        <f>'Summary (7)'!AH90</f>
        <v>0</v>
      </c>
    </row>
    <row r="125" spans="1:35" s="401" customFormat="1">
      <c r="A125" s="400" t="s">
        <v>313</v>
      </c>
      <c r="B125" s="400"/>
      <c r="C125" s="402">
        <f>'Summary (7)'!E26</f>
        <v>0</v>
      </c>
      <c r="D125" s="402">
        <f>'Summary (7)'!F26</f>
        <v>0</v>
      </c>
      <c r="E125" s="402">
        <f>'Summary (7)'!G26</f>
        <v>0</v>
      </c>
      <c r="F125" s="402">
        <f>'Summary (7)'!H26</f>
        <v>0</v>
      </c>
      <c r="G125" s="402">
        <f>'Summary (7)'!I26</f>
        <v>0</v>
      </c>
      <c r="H125" s="402">
        <f>'Summary (7)'!J26</f>
        <v>0</v>
      </c>
      <c r="I125" s="402">
        <f>'Summary (7)'!K26</f>
        <v>0</v>
      </c>
      <c r="J125" s="402">
        <f>'Summary (7)'!L26</f>
        <v>0</v>
      </c>
      <c r="K125" s="402">
        <f>'Summary (7)'!M26</f>
        <v>0</v>
      </c>
      <c r="L125" s="402">
        <f>'Summary (7)'!N26</f>
        <v>0</v>
      </c>
      <c r="M125" s="402">
        <f>'Summary (7)'!O26</f>
        <v>0</v>
      </c>
      <c r="N125" s="402">
        <f>'Summary (7)'!P26</f>
        <v>0</v>
      </c>
      <c r="O125" s="402">
        <f>'Summary (7)'!Q26</f>
        <v>0</v>
      </c>
      <c r="P125" s="402">
        <f>'Summary (7)'!R26</f>
        <v>0</v>
      </c>
      <c r="Q125" s="402">
        <f>'Summary (7)'!S26</f>
        <v>0</v>
      </c>
      <c r="R125" s="402">
        <f>'Summary (7)'!T26</f>
        <v>0</v>
      </c>
      <c r="S125" s="402">
        <f>'Summary (7)'!U26</f>
        <v>0</v>
      </c>
      <c r="T125" s="402">
        <f>'Summary (7)'!V26</f>
        <v>0</v>
      </c>
      <c r="U125" s="402">
        <f>'Summary (7)'!W26</f>
        <v>0</v>
      </c>
      <c r="V125" s="402">
        <f>'Summary (7)'!X26</f>
        <v>0</v>
      </c>
      <c r="W125" s="402">
        <f>'Summary (7)'!Y26</f>
        <v>0</v>
      </c>
      <c r="X125" s="402">
        <f>'Summary (7)'!Z26</f>
        <v>0</v>
      </c>
      <c r="Y125" s="402">
        <f>'Summary (7)'!AA26</f>
        <v>0</v>
      </c>
      <c r="Z125" s="402">
        <f>'Summary (7)'!AB26</f>
        <v>0</v>
      </c>
      <c r="AA125" s="402">
        <f>'Summary (7)'!AC26</f>
        <v>0</v>
      </c>
      <c r="AB125" s="402">
        <f>'Summary (7)'!AD26</f>
        <v>0</v>
      </c>
      <c r="AC125" s="402">
        <f>'Summary (7)'!AE26</f>
        <v>0</v>
      </c>
      <c r="AD125" s="402">
        <f>'Summary (7)'!AF26</f>
        <v>0</v>
      </c>
      <c r="AE125" s="402">
        <f>'Summary (7)'!AG26</f>
        <v>0</v>
      </c>
      <c r="AF125" s="402">
        <f>'Summary (7)'!AH26</f>
        <v>0</v>
      </c>
      <c r="AG125" s="399"/>
      <c r="AH125" s="399"/>
      <c r="AI125" s="399"/>
    </row>
  </sheetData>
  <sheetProtection formatCells="0" formatColumns="0" formatRows="0" insertHyperlinks="0" sort="0" autoFilter="0" pivotTables="0"/>
  <mergeCells count="112">
    <mergeCell ref="R8:T8"/>
    <mergeCell ref="U8:W8"/>
    <mergeCell ref="X8:Z8"/>
    <mergeCell ref="AA8:AC8"/>
    <mergeCell ref="AD8:AF8"/>
    <mergeCell ref="C8:E8"/>
    <mergeCell ref="F8:H8"/>
    <mergeCell ref="I8:K8"/>
    <mergeCell ref="L8:N8"/>
    <mergeCell ref="O8:Q8"/>
    <mergeCell ref="A76:B76"/>
    <mergeCell ref="A77:B77"/>
    <mergeCell ref="A78:B78"/>
    <mergeCell ref="A79:B79"/>
    <mergeCell ref="A80:B80"/>
    <mergeCell ref="A71:B71"/>
    <mergeCell ref="A72:B72"/>
    <mergeCell ref="A73:B73"/>
    <mergeCell ref="A74:B74"/>
    <mergeCell ref="A75:B75"/>
    <mergeCell ref="A81:B81"/>
    <mergeCell ref="A100:B100"/>
    <mergeCell ref="A87:B87"/>
    <mergeCell ref="A88:B88"/>
    <mergeCell ref="A89:B89"/>
    <mergeCell ref="A90:B90"/>
    <mergeCell ref="A91:B91"/>
    <mergeCell ref="A82:B82"/>
    <mergeCell ref="A83:B83"/>
    <mergeCell ref="A84:B84"/>
    <mergeCell ref="A85:B85"/>
    <mergeCell ref="A86:B86"/>
    <mergeCell ref="A101:B101"/>
    <mergeCell ref="A102:B102"/>
    <mergeCell ref="A103:B103"/>
    <mergeCell ref="A104:B104"/>
    <mergeCell ref="A92:B92"/>
    <mergeCell ref="A96:B96"/>
    <mergeCell ref="A97:B97"/>
    <mergeCell ref="A98:B98"/>
    <mergeCell ref="A99:B99"/>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43:B43"/>
    <mergeCell ref="A44:B44"/>
    <mergeCell ref="A45:B45"/>
    <mergeCell ref="A46:B46"/>
    <mergeCell ref="A47:B4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23:B23"/>
    <mergeCell ref="A24:B24"/>
    <mergeCell ref="A25:B25"/>
    <mergeCell ref="A26:B26"/>
    <mergeCell ref="A27:B27"/>
    <mergeCell ref="A18:B18"/>
    <mergeCell ref="A19:B19"/>
    <mergeCell ref="A20:B20"/>
    <mergeCell ref="A21:B21"/>
    <mergeCell ref="A22:B2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s>
  <conditionalFormatting sqref="C14:AF81">
    <cfRule type="expression" dxfId="48" priority="3">
      <formula>$A14=""</formula>
    </cfRule>
  </conditionalFormatting>
  <conditionalFormatting sqref="C14:AF106">
    <cfRule type="expression" dxfId="47" priority="2">
      <formula>C$123&gt;C$122</formula>
    </cfRule>
  </conditionalFormatting>
  <conditionalFormatting sqref="C82:AF102">
    <cfRule type="expression" dxfId="46"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45" priority="16">
      <formula>LEN(TRIM(E14))=0</formula>
    </cfRule>
  </conditionalFormatting>
  <conditionalFormatting sqref="F91">
    <cfRule type="containsBlanks" dxfId="44" priority="12">
      <formula>LEN(TRIM(F91))=0</formula>
    </cfRule>
  </conditionalFormatting>
  <conditionalFormatting sqref="I91">
    <cfRule type="containsBlanks" dxfId="43" priority="11">
      <formula>LEN(TRIM(I91))=0</formula>
    </cfRule>
  </conditionalFormatting>
  <conditionalFormatting sqref="L91">
    <cfRule type="containsBlanks" dxfId="42" priority="10">
      <formula>LEN(TRIM(L91))=0</formula>
    </cfRule>
  </conditionalFormatting>
  <conditionalFormatting sqref="O91">
    <cfRule type="containsBlanks" dxfId="41" priority="9">
      <formula>LEN(TRIM(O91))=0</formula>
    </cfRule>
  </conditionalFormatting>
  <conditionalFormatting sqref="R91">
    <cfRule type="containsBlanks" dxfId="40" priority="8">
      <formula>LEN(TRIM(R91))=0</formula>
    </cfRule>
  </conditionalFormatting>
  <conditionalFormatting sqref="U91">
    <cfRule type="containsBlanks" dxfId="39" priority="7">
      <formula>LEN(TRIM(U91))=0</formula>
    </cfRule>
  </conditionalFormatting>
  <conditionalFormatting sqref="X91">
    <cfRule type="containsBlanks" dxfId="38" priority="6">
      <formula>LEN(TRIM(X91))=0</formula>
    </cfRule>
  </conditionalFormatting>
  <conditionalFormatting sqref="AA91">
    <cfRule type="containsBlanks" dxfId="37" priority="5">
      <formula>LEN(TRIM(AA91))=0</formula>
    </cfRule>
  </conditionalFormatting>
  <conditionalFormatting sqref="AD91">
    <cfRule type="containsBlanks" dxfId="36" priority="4">
      <formula>LEN(TRIM(AD91))=0</formula>
    </cfRule>
  </conditionalFormatting>
  <dataValidations disablePrompts="1" count="1">
    <dataValidation type="whole" allowBlank="1" showInputMessage="1" showErrorMessage="1" sqref="AC57:AC66 Z57:Z66 W57:W66 T57:T66 Q57:Q66 N57:N66 K57:K66 H57:H66 E57:E66 AF57:AF66" xr:uid="{9290FBCF-9081-45C9-B1B5-03A2C93D0A14}">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F5A0398C-1AF8-42C8-AB2C-F0D9ACA1C7C1}">
            <xm:f>C$120&gt;'Summary - ML &amp; PM'!$D$5</xm:f>
            <x14:dxf>
              <fill>
                <patternFill>
                  <bgColor theme="0" tint="-0.499984740745262"/>
                </patternFill>
              </fill>
            </x14:dxf>
          </x14:cfRule>
          <xm:sqref>C9:AF106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pageSetUpPr fitToPage="1"/>
  </sheetPr>
  <dimension ref="A1:J208"/>
  <sheetViews>
    <sheetView showZeros="0" zoomScale="115" zoomScaleNormal="115" workbookViewId="0">
      <pane ySplit="2" topLeftCell="A38" activePane="bottomLeft" state="frozen"/>
      <selection activeCell="C9" sqref="C9:I9"/>
      <selection pane="bottomLeft" activeCell="C9" sqref="C9:I9"/>
    </sheetView>
  </sheetViews>
  <sheetFormatPr defaultColWidth="10.81640625" defaultRowHeight="12.5"/>
  <cols>
    <col min="1" max="1" width="31.7265625" style="8" customWidth="1"/>
    <col min="2" max="2" width="10.7265625" style="8" customWidth="1"/>
    <col min="3" max="3" width="11.26953125" style="166" customWidth="1"/>
    <col min="4" max="4" width="67.7265625" style="4" customWidth="1"/>
    <col min="5" max="5" width="26.7265625" style="8" customWidth="1"/>
    <col min="6" max="6" width="20.7265625" style="8" customWidth="1"/>
    <col min="7" max="7" width="16" style="566" customWidth="1"/>
    <col min="8" max="8" width="20.54296875" style="566" customWidth="1"/>
    <col min="9" max="9" width="20.54296875" style="8" customWidth="1"/>
    <col min="10" max="10" width="19.7265625" style="8" customWidth="1"/>
    <col min="11" max="16384" width="10.81640625" style="8"/>
  </cols>
  <sheetData>
    <row r="1" spans="1:10" ht="13.5" thickBot="1">
      <c r="A1" s="9" t="s">
        <v>314</v>
      </c>
      <c r="B1" s="1561" t="s">
        <v>315</v>
      </c>
      <c r="C1" s="1561"/>
      <c r="I1" s="548" t="s">
        <v>316</v>
      </c>
      <c r="J1" s="549" t="s">
        <v>317</v>
      </c>
    </row>
    <row r="2" spans="1:10" ht="27.75" customHeight="1" thickBot="1">
      <c r="A2" s="211">
        <f>'Summary (7)'!B12</f>
        <v>0</v>
      </c>
      <c r="B2" s="1562"/>
      <c r="C2" s="1563"/>
      <c r="D2" s="531"/>
      <c r="F2" s="193"/>
      <c r="I2" s="550" t="str">
        <f>IFERROR(VLOOKUP(B2,'Dropdown Lists'!F:G,2,FALSE), "auto-populate")</f>
        <v>auto-populate</v>
      </c>
      <c r="J2" s="551" t="str">
        <f>IFERROR(VLOOKUP(B2,'Dropdown Lists'!F:H,3,FALSE),"auto-populate")</f>
        <v>auto-populate</v>
      </c>
    </row>
    <row r="3" spans="1:10" s="4" customFormat="1" ht="39">
      <c r="A3" s="580" t="s">
        <v>318</v>
      </c>
      <c r="B3" s="197" t="s">
        <v>283</v>
      </c>
      <c r="C3" s="198" t="s">
        <v>284</v>
      </c>
      <c r="D3" s="197" t="s">
        <v>319</v>
      </c>
      <c r="E3" s="197" t="s">
        <v>320</v>
      </c>
      <c r="F3" s="529" t="s">
        <v>321</v>
      </c>
      <c r="G3" s="567"/>
      <c r="H3" s="567"/>
      <c r="I3" s="14"/>
    </row>
    <row r="4" spans="1:10">
      <c r="A4" s="753">
        <f>'Salary Detail (7)'!A15</f>
        <v>0</v>
      </c>
      <c r="B4" s="6" t="e">
        <f t="array" ref="B4">INDEX('Salary Detail (7)'!$C15:$BT15,0,MATCH(1,('Salary Detail (7)'!$C$14:$BT$14='Budget Narrative (7)'!$B$3)*('Salary Detail (7)'!$C$75:$BT$75='Budget Narrative (7)'!$I$2),0))</f>
        <v>#N/A</v>
      </c>
      <c r="C4" s="180" t="e">
        <f t="array" ref="C4">INDEX('Salary Detail (7)'!$C15:$BT15,0,MATCH(1,('Salary Detail (7)'!$C$13:$BT$13="New")*('Salary Detail (7)'!$C$75:$BT$75='Budget Narrative (7)'!$I$2),0))</f>
        <v>#N/A</v>
      </c>
      <c r="D4" s="519"/>
      <c r="E4" s="519"/>
      <c r="F4" s="530"/>
      <c r="I4" s="7"/>
      <c r="J4" s="14"/>
    </row>
    <row r="5" spans="1:10">
      <c r="A5" s="753">
        <f>'Salary Detail (7)'!A16</f>
        <v>0</v>
      </c>
      <c r="B5" s="6" t="e">
        <f t="array" ref="B5">INDEX('Salary Detail (7)'!$C16:$BT16,0,MATCH(1,('Salary Detail (7)'!$C$14:$BT$14='Budget Narrative (7)'!$B$3)*('Salary Detail (7)'!$C$75:$BT$75='Budget Narrative (7)'!$I$2),0))</f>
        <v>#N/A</v>
      </c>
      <c r="C5" s="180" t="e">
        <f t="array" ref="C5">INDEX('Salary Detail (7)'!$C16:$BT16,0,MATCH(1,('Salary Detail (7)'!$C$13:$BT$13="New")*('Salary Detail (7)'!$C$75:$BT$75='Budget Narrative (7)'!$I$2),0))</f>
        <v>#N/A</v>
      </c>
      <c r="D5" s="519"/>
      <c r="E5" s="10"/>
      <c r="F5" s="530"/>
      <c r="I5" s="194"/>
      <c r="J5" s="14"/>
    </row>
    <row r="6" spans="1:10">
      <c r="A6" s="753">
        <f>'Salary Detail (7)'!A17</f>
        <v>0</v>
      </c>
      <c r="B6" s="6" t="e">
        <f t="array" ref="B6">INDEX('Salary Detail (7)'!$C17:$BT17,0,MATCH(1,('Salary Detail (7)'!$C$14:$BT$14='Budget Narrative (7)'!$B$3)*('Salary Detail (7)'!$C$75:$BT$75='Budget Narrative (7)'!$I$2),0))</f>
        <v>#N/A</v>
      </c>
      <c r="C6" s="180" t="e">
        <f t="array" ref="C6">INDEX('Salary Detail (7)'!$C17:$BT17,0,MATCH(1,('Salary Detail (7)'!$C$13:$BT$13="New")*('Salary Detail (7)'!$C$75:$BT$75='Budget Narrative (7)'!$I$2),0))</f>
        <v>#N/A</v>
      </c>
      <c r="D6" s="519"/>
      <c r="E6" s="10"/>
      <c r="F6" s="530"/>
      <c r="I6" s="195"/>
      <c r="J6" s="14"/>
    </row>
    <row r="7" spans="1:10">
      <c r="A7" s="753">
        <f>'Salary Detail (7)'!A18</f>
        <v>0</v>
      </c>
      <c r="B7" s="6" t="e">
        <f t="array" ref="B7">INDEX('Salary Detail (7)'!$C18:$BT18,0,MATCH(1,('Salary Detail (7)'!$C$14:$BT$14='Budget Narrative (7)'!$B$3)*('Salary Detail (7)'!$C$75:$BT$75='Budget Narrative (7)'!$I$2),0))</f>
        <v>#N/A</v>
      </c>
      <c r="C7" s="180" t="e">
        <f t="array" ref="C7">INDEX('Salary Detail (7)'!$C18:$BT18,0,MATCH(1,('Salary Detail (7)'!$C$13:$BT$13="New")*('Salary Detail (7)'!$C$75:$BT$75='Budget Narrative (7)'!$I$2),0))</f>
        <v>#N/A</v>
      </c>
      <c r="D7" s="519"/>
      <c r="E7" s="10"/>
      <c r="F7" s="530"/>
      <c r="I7" s="7"/>
      <c r="J7" s="14"/>
    </row>
    <row r="8" spans="1:10">
      <c r="A8" s="753">
        <f>'Salary Detail (7)'!A19</f>
        <v>0</v>
      </c>
      <c r="B8" s="6" t="e">
        <f t="array" ref="B8">INDEX('Salary Detail (7)'!$C19:$BT19,0,MATCH(1,('Salary Detail (7)'!$C$14:$BT$14='Budget Narrative (7)'!$B$3)*('Salary Detail (7)'!$C$75:$BT$75='Budget Narrative (7)'!$I$2),0))</f>
        <v>#N/A</v>
      </c>
      <c r="C8" s="180" t="e">
        <f t="array" ref="C8">INDEX('Salary Detail (7)'!$C19:$BT19,0,MATCH(1,('Salary Detail (7)'!$C$13:$BT$13="New")*('Salary Detail (7)'!$C$75:$BT$75='Budget Narrative (7)'!$I$2),0))</f>
        <v>#N/A</v>
      </c>
      <c r="D8" s="519"/>
      <c r="E8" s="10"/>
      <c r="F8" s="530"/>
      <c r="I8" s="7"/>
      <c r="J8" s="14"/>
    </row>
    <row r="9" spans="1:10">
      <c r="A9" s="753">
        <f>'Salary Detail (7)'!A20</f>
        <v>0</v>
      </c>
      <c r="B9" s="6" t="e">
        <f t="array" ref="B9">INDEX('Salary Detail (7)'!$C20:$BT20,0,MATCH(1,('Salary Detail (7)'!$C$14:$BT$14='Budget Narrative (7)'!$B$3)*('Salary Detail (7)'!$C$75:$BT$75='Budget Narrative (7)'!$I$2),0))</f>
        <v>#N/A</v>
      </c>
      <c r="C9" s="180" t="e">
        <f t="array" ref="C9">INDEX('Salary Detail (7)'!$C20:$BT20,0,MATCH(1,('Salary Detail (7)'!$C$13:$BT$13="New")*('Salary Detail (7)'!$C$75:$BT$75='Budget Narrative (7)'!$I$2),0))</f>
        <v>#N/A</v>
      </c>
      <c r="D9" s="519"/>
      <c r="E9" s="10"/>
      <c r="F9" s="530"/>
      <c r="I9" s="7"/>
      <c r="J9" s="14"/>
    </row>
    <row r="10" spans="1:10">
      <c r="A10" s="753">
        <f>'Salary Detail (7)'!A21</f>
        <v>0</v>
      </c>
      <c r="B10" s="6" t="e">
        <f t="array" ref="B10">INDEX('Salary Detail (7)'!$C21:$BT21,0,MATCH(1,('Salary Detail (7)'!$C$14:$BT$14='Budget Narrative (7)'!$B$3)*('Salary Detail (7)'!$C$75:$BT$75='Budget Narrative (7)'!$I$2),0))</f>
        <v>#N/A</v>
      </c>
      <c r="C10" s="180" t="e">
        <f t="array" ref="C10">INDEX('Salary Detail (7)'!$C21:$BT21,0,MATCH(1,('Salary Detail (7)'!$C$13:$BT$13="New")*('Salary Detail (7)'!$C$75:$BT$75='Budget Narrative (7)'!$I$2),0))</f>
        <v>#N/A</v>
      </c>
      <c r="D10" s="519"/>
      <c r="E10" s="10"/>
      <c r="F10" s="530"/>
      <c r="I10" s="7"/>
      <c r="J10" s="14"/>
    </row>
    <row r="11" spans="1:10">
      <c r="A11" s="753">
        <f>'Salary Detail (7)'!A22</f>
        <v>0</v>
      </c>
      <c r="B11" s="6" t="e">
        <f t="array" ref="B11">INDEX('Salary Detail (7)'!$C22:$BT22,0,MATCH(1,('Salary Detail (7)'!$C$14:$BT$14='Budget Narrative (7)'!$B$3)*('Salary Detail (7)'!$C$75:$BT$75='Budget Narrative (7)'!$I$2),0))</f>
        <v>#N/A</v>
      </c>
      <c r="C11" s="180" t="e">
        <f t="array" ref="C11">INDEX('Salary Detail (7)'!$C22:$BT22,0,MATCH(1,('Salary Detail (7)'!$C$13:$BT$13="New")*('Salary Detail (7)'!$C$75:$BT$75='Budget Narrative (7)'!$I$2),0))</f>
        <v>#N/A</v>
      </c>
      <c r="D11" s="519"/>
      <c r="E11" s="10"/>
      <c r="F11" s="530"/>
      <c r="I11" s="7"/>
      <c r="J11" s="14"/>
    </row>
    <row r="12" spans="1:10">
      <c r="A12" s="753">
        <f>'Salary Detail (7)'!A23</f>
        <v>0</v>
      </c>
      <c r="B12" s="6" t="e">
        <f t="array" ref="B12">INDEX('Salary Detail (7)'!$C23:$BT23,0,MATCH(1,('Salary Detail (7)'!$C$14:$BT$14='Budget Narrative (7)'!$B$3)*('Salary Detail (7)'!$C$75:$BT$75='Budget Narrative (7)'!$I$2),0))</f>
        <v>#N/A</v>
      </c>
      <c r="C12" s="180" t="e">
        <f t="array" ref="C12">INDEX('Salary Detail (7)'!$C23:$BT23,0,MATCH(1,('Salary Detail (7)'!$C$13:$BT$13="New")*('Salary Detail (7)'!$C$75:$BT$75='Budget Narrative (7)'!$I$2),0))</f>
        <v>#N/A</v>
      </c>
      <c r="D12" s="519"/>
      <c r="E12" s="10"/>
      <c r="F12" s="530"/>
      <c r="I12" s="7"/>
      <c r="J12" s="14"/>
    </row>
    <row r="13" spans="1:10">
      <c r="A13" s="753">
        <f>'Salary Detail (7)'!A24</f>
        <v>0</v>
      </c>
      <c r="B13" s="6" t="e">
        <f t="array" ref="B13">INDEX('Salary Detail (7)'!$C24:$BT24,0,MATCH(1,('Salary Detail (7)'!$C$14:$BT$14='Budget Narrative (7)'!$B$3)*('Salary Detail (7)'!$C$75:$BT$75='Budget Narrative (7)'!$I$2),0))</f>
        <v>#N/A</v>
      </c>
      <c r="C13" s="180" t="e">
        <f t="array" ref="C13">INDEX('Salary Detail (7)'!$C24:$BT24,0,MATCH(1,('Salary Detail (7)'!$C$13:$BT$13="New")*('Salary Detail (7)'!$C$75:$BT$75='Budget Narrative (7)'!$I$2),0))</f>
        <v>#N/A</v>
      </c>
      <c r="D13" s="519"/>
      <c r="E13" s="10"/>
      <c r="F13" s="530"/>
      <c r="I13" s="7"/>
      <c r="J13" s="14"/>
    </row>
    <row r="14" spans="1:10">
      <c r="A14" s="753">
        <f>'Salary Detail (7)'!A25</f>
        <v>0</v>
      </c>
      <c r="B14" s="6" t="e">
        <f t="array" ref="B14">INDEX('Salary Detail (7)'!$C25:$BT25,0,MATCH(1,('Salary Detail (7)'!$C$14:$BT$14='Budget Narrative (7)'!$B$3)*('Salary Detail (7)'!$C$75:$BT$75='Budget Narrative (7)'!$I$2),0))</f>
        <v>#N/A</v>
      </c>
      <c r="C14" s="340" t="e">
        <f t="array" ref="C14">INDEX('Salary Detail (7)'!$C25:$BT25,0,MATCH(1,('Salary Detail (7)'!$C$13:$BT$13="New")*('Salary Detail (7)'!$C$75:$BT$75='Budget Narrative (7)'!$I$2),0))</f>
        <v>#N/A</v>
      </c>
      <c r="D14" s="519"/>
      <c r="E14" s="10"/>
      <c r="F14" s="530"/>
      <c r="I14" s="7"/>
      <c r="J14" s="14"/>
    </row>
    <row r="15" spans="1:10">
      <c r="A15" s="753">
        <f>'Salary Detail (7)'!A26</f>
        <v>0</v>
      </c>
      <c r="B15" s="6" t="e">
        <f t="array" ref="B15">INDEX('Salary Detail (7)'!$C26:$BT26,0,MATCH(1,('Salary Detail (7)'!$C$14:$BT$14='Budget Narrative (7)'!$B$3)*('Salary Detail (7)'!$C$75:$BT$75='Budget Narrative (7)'!$I$2),0))</f>
        <v>#N/A</v>
      </c>
      <c r="C15" s="340" t="e">
        <f t="array" ref="C15">INDEX('Salary Detail (7)'!$C26:$BT26,0,MATCH(1,('Salary Detail (7)'!$C$13:$BT$13="New")*('Salary Detail (7)'!$C$75:$BT$75='Budget Narrative (7)'!$I$2),0))</f>
        <v>#N/A</v>
      </c>
      <c r="D15" s="519"/>
      <c r="E15" s="10"/>
      <c r="F15" s="530"/>
      <c r="I15" s="7"/>
      <c r="J15" s="14"/>
    </row>
    <row r="16" spans="1:10">
      <c r="A16" s="753">
        <f>'Salary Detail (7)'!A27</f>
        <v>0</v>
      </c>
      <c r="B16" s="6" t="e">
        <f t="array" ref="B16">INDEX('Salary Detail (7)'!$C27:$BT27,0,MATCH(1,('Salary Detail (7)'!$C$14:$BT$14='Budget Narrative (7)'!$B$3)*('Salary Detail (7)'!$C$75:$BT$75='Budget Narrative (7)'!$I$2),0))</f>
        <v>#N/A</v>
      </c>
      <c r="C16" s="340" t="e">
        <f t="array" ref="C16">INDEX('Salary Detail (7)'!$C27:$BT27,0,MATCH(1,('Salary Detail (7)'!$C$13:$BT$13="New")*('Salary Detail (7)'!$C$75:$BT$75='Budget Narrative (7)'!$I$2),0))</f>
        <v>#N/A</v>
      </c>
      <c r="D16" s="519"/>
      <c r="E16" s="10"/>
      <c r="F16" s="530"/>
      <c r="I16" s="7"/>
      <c r="J16" s="14"/>
    </row>
    <row r="17" spans="1:10">
      <c r="A17" s="753">
        <f>'Salary Detail (7)'!A28</f>
        <v>0</v>
      </c>
      <c r="B17" s="6" t="e">
        <f t="array" ref="B17">INDEX('Salary Detail (7)'!$C28:$BT28,0,MATCH(1,('Salary Detail (7)'!$C$14:$BT$14='Budget Narrative (7)'!$B$3)*('Salary Detail (7)'!$C$75:$BT$75='Budget Narrative (7)'!$I$2),0))</f>
        <v>#N/A</v>
      </c>
      <c r="C17" s="180" t="e">
        <f t="array" ref="C17">INDEX('Salary Detail (7)'!$C28:$BT28,0,MATCH(1,('Salary Detail (7)'!$C$13:$BT$13="New")*('Salary Detail (7)'!$C$75:$BT$75='Budget Narrative (7)'!$I$2),0))</f>
        <v>#N/A</v>
      </c>
      <c r="D17" s="519"/>
      <c r="E17" s="10"/>
      <c r="F17" s="530"/>
      <c r="I17" s="7"/>
      <c r="J17" s="14"/>
    </row>
    <row r="18" spans="1:10">
      <c r="A18" s="753">
        <f>'Salary Detail (7)'!A29</f>
        <v>0</v>
      </c>
      <c r="B18" s="6" t="e">
        <f t="array" ref="B18">INDEX('Salary Detail (7)'!$C29:$BT29,0,MATCH(1,('Salary Detail (7)'!$C$14:$BT$14='Budget Narrative (7)'!$B$3)*('Salary Detail (7)'!$C$75:$BT$75='Budget Narrative (7)'!$I$2),0))</f>
        <v>#N/A</v>
      </c>
      <c r="C18" s="180" t="e">
        <f t="array" ref="C18">INDEX('Salary Detail (7)'!$C29:$BT29,0,MATCH(1,('Salary Detail (7)'!$C$13:$BT$13="New")*('Salary Detail (7)'!$C$75:$BT$75='Budget Narrative (7)'!$I$2),0))</f>
        <v>#N/A</v>
      </c>
      <c r="D18" s="519"/>
      <c r="E18" s="10"/>
      <c r="F18" s="530"/>
      <c r="I18" s="7"/>
      <c r="J18" s="14"/>
    </row>
    <row r="19" spans="1:10">
      <c r="A19" s="753">
        <f>'Salary Detail (7)'!A30</f>
        <v>0</v>
      </c>
      <c r="B19" s="6" t="e">
        <f t="array" ref="B19">INDEX('Salary Detail (7)'!$C30:$BT30,0,MATCH(1,('Salary Detail (7)'!$C$14:$BT$14='Budget Narrative (7)'!$B$3)*('Salary Detail (7)'!$C$75:$BT$75='Budget Narrative (7)'!$I$2),0))</f>
        <v>#N/A</v>
      </c>
      <c r="C19" s="180" t="e">
        <f t="array" ref="C19">INDEX('Salary Detail (7)'!$C30:$BT30,0,MATCH(1,('Salary Detail (7)'!$C$13:$BT$13="New")*('Salary Detail (7)'!$C$75:$BT$75='Budget Narrative (7)'!$I$2),0))</f>
        <v>#N/A</v>
      </c>
      <c r="D19" s="519"/>
      <c r="E19" s="10"/>
      <c r="F19" s="530"/>
      <c r="I19" s="7"/>
      <c r="J19" s="14"/>
    </row>
    <row r="20" spans="1:10">
      <c r="A20" s="753">
        <f>'Salary Detail (7)'!A31</f>
        <v>0</v>
      </c>
      <c r="B20" s="6" t="e">
        <f t="array" ref="B20">INDEX('Salary Detail (7)'!$C31:$BT31,0,MATCH(1,('Salary Detail (7)'!$C$14:$BT$14='Budget Narrative (7)'!$B$3)*('Salary Detail (7)'!$C$75:$BT$75='Budget Narrative (7)'!$I$2),0))</f>
        <v>#N/A</v>
      </c>
      <c r="C20" s="180" t="e">
        <f t="array" ref="C20">INDEX('Salary Detail (7)'!$C31:$BT31,0,MATCH(1,('Salary Detail (7)'!$C$13:$BT$13="New")*('Salary Detail (7)'!$C$75:$BT$75='Budget Narrative (7)'!$I$2),0))</f>
        <v>#N/A</v>
      </c>
      <c r="D20" s="519"/>
      <c r="E20" s="10"/>
      <c r="F20" s="530"/>
      <c r="I20" s="7"/>
      <c r="J20" s="14"/>
    </row>
    <row r="21" spans="1:10">
      <c r="A21" s="753">
        <f>'Salary Detail (7)'!A32</f>
        <v>0</v>
      </c>
      <c r="B21" s="6" t="e">
        <f t="array" ref="B21">INDEX('Salary Detail (7)'!$C32:$BT32,0,MATCH(1,('Salary Detail (7)'!$C$14:$BT$14='Budget Narrative (7)'!$B$3)*('Salary Detail (7)'!$C$75:$BT$75='Budget Narrative (7)'!$I$2),0))</f>
        <v>#N/A</v>
      </c>
      <c r="C21" s="180" t="e">
        <f t="array" ref="C21">INDEX('Salary Detail (7)'!$C32:$BT32,0,MATCH(1,('Salary Detail (7)'!$C$13:$BT$13="New")*('Salary Detail (7)'!$C$75:$BT$75='Budget Narrative (7)'!$I$2),0))</f>
        <v>#N/A</v>
      </c>
      <c r="D21" s="519"/>
      <c r="E21" s="10"/>
      <c r="F21" s="530"/>
      <c r="I21" s="7"/>
      <c r="J21" s="14"/>
    </row>
    <row r="22" spans="1:10">
      <c r="A22" s="753">
        <f>'Salary Detail (7)'!A33</f>
        <v>0</v>
      </c>
      <c r="B22" s="6" t="e">
        <f t="array" ref="B22">INDEX('Salary Detail (7)'!$C33:$BT33,0,MATCH(1,('Salary Detail (7)'!$C$14:$BT$14='Budget Narrative (7)'!$B$3)*('Salary Detail (7)'!$C$75:$BT$75='Budget Narrative (7)'!$I$2),0))</f>
        <v>#N/A</v>
      </c>
      <c r="C22" s="180" t="e">
        <f t="array" ref="C22">INDEX('Salary Detail (7)'!$C33:$BT33,0,MATCH(1,('Salary Detail (7)'!$C$13:$BT$13="New")*('Salary Detail (7)'!$C$75:$BT$75='Budget Narrative (7)'!$I$2),0))</f>
        <v>#N/A</v>
      </c>
      <c r="D22" s="519"/>
      <c r="E22" s="10"/>
      <c r="F22" s="530"/>
      <c r="I22" s="7"/>
      <c r="J22" s="14"/>
    </row>
    <row r="23" spans="1:10">
      <c r="A23" s="753">
        <f>'Salary Detail (7)'!A34</f>
        <v>0</v>
      </c>
      <c r="B23" s="6" t="e">
        <f t="array" ref="B23">INDEX('Salary Detail (7)'!$C34:$BT34,0,MATCH(1,('Salary Detail (7)'!$C$14:$BT$14='Budget Narrative (7)'!$B$3)*('Salary Detail (7)'!$C$75:$BT$75='Budget Narrative (7)'!$I$2),0))</f>
        <v>#N/A</v>
      </c>
      <c r="C23" s="180" t="e">
        <f t="array" ref="C23">INDEX('Salary Detail (7)'!$C34:$BT34,0,MATCH(1,('Salary Detail (7)'!$C$13:$BT$13="New")*('Salary Detail (7)'!$C$75:$BT$75='Budget Narrative (7)'!$I$2),0))</f>
        <v>#N/A</v>
      </c>
      <c r="D23" s="519"/>
      <c r="E23" s="10"/>
      <c r="F23" s="530"/>
      <c r="I23" s="7"/>
      <c r="J23" s="14"/>
    </row>
    <row r="24" spans="1:10">
      <c r="A24" s="753">
        <f>'Salary Detail (7)'!A35</f>
        <v>0</v>
      </c>
      <c r="B24" s="6" t="e">
        <f t="array" ref="B24">INDEX('Salary Detail (7)'!$C35:$BT35,0,MATCH(1,('Salary Detail (7)'!$C$14:$BT$14='Budget Narrative (7)'!$B$3)*('Salary Detail (7)'!$C$75:$BT$75='Budget Narrative (7)'!$I$2),0))</f>
        <v>#N/A</v>
      </c>
      <c r="C24" s="180" t="e">
        <f t="array" ref="C24">INDEX('Salary Detail (7)'!$C35:$BT35,0,MATCH(1,('Salary Detail (7)'!$C$13:$BT$13="New")*('Salary Detail (7)'!$C$75:$BT$75='Budget Narrative (7)'!$I$2),0))</f>
        <v>#N/A</v>
      </c>
      <c r="D24" s="519"/>
      <c r="E24" s="10"/>
      <c r="F24" s="530"/>
      <c r="I24" s="7"/>
      <c r="J24" s="14"/>
    </row>
    <row r="25" spans="1:10">
      <c r="A25" s="753">
        <f>'Salary Detail (7)'!A36</f>
        <v>0</v>
      </c>
      <c r="B25" s="6" t="e">
        <f t="array" ref="B25">INDEX('Salary Detail (7)'!$C36:$BT36,0,MATCH(1,('Salary Detail (7)'!$C$14:$BT$14='Budget Narrative (7)'!$B$3)*('Salary Detail (7)'!$C$75:$BT$75='Budget Narrative (7)'!$I$2),0))</f>
        <v>#N/A</v>
      </c>
      <c r="C25" s="180" t="e">
        <f t="array" ref="C25">INDEX('Salary Detail (7)'!$C36:$BT36,0,MATCH(1,('Salary Detail (7)'!$C$13:$BT$13="New")*('Salary Detail (7)'!$C$75:$BT$75='Budget Narrative (7)'!$I$2),0))</f>
        <v>#N/A</v>
      </c>
      <c r="D25" s="519"/>
      <c r="E25" s="10"/>
      <c r="F25" s="530"/>
      <c r="I25" s="7"/>
      <c r="J25" s="14"/>
    </row>
    <row r="26" spans="1:10">
      <c r="A26" s="753">
        <f>'Salary Detail (7)'!A37</f>
        <v>0</v>
      </c>
      <c r="B26" s="6" t="e">
        <f t="array" ref="B26">INDEX('Salary Detail (7)'!$C37:$BT37,0,MATCH(1,('Salary Detail (7)'!$C$14:$BT$14='Budget Narrative (7)'!$B$3)*('Salary Detail (7)'!$C$75:$BT$75='Budget Narrative (7)'!$I$2),0))</f>
        <v>#N/A</v>
      </c>
      <c r="C26" s="180" t="e">
        <f t="array" ref="C26">INDEX('Salary Detail (7)'!$C37:$BT37,0,MATCH(1,('Salary Detail (7)'!$C$13:$BT$13="New")*('Salary Detail (7)'!$C$75:$BT$75='Budget Narrative (7)'!$I$2),0))</f>
        <v>#N/A</v>
      </c>
      <c r="D26" s="519"/>
      <c r="E26" s="10"/>
      <c r="F26" s="530"/>
      <c r="J26" s="14"/>
    </row>
    <row r="27" spans="1:10">
      <c r="A27" s="753">
        <f>'Salary Detail (7)'!A38</f>
        <v>0</v>
      </c>
      <c r="B27" s="6" t="e">
        <f t="array" ref="B27">INDEX('Salary Detail (7)'!$C38:$BT38,0,MATCH(1,('Salary Detail (7)'!$C$14:$BT$14='Budget Narrative (7)'!$B$3)*('Salary Detail (7)'!$C$75:$BT$75='Budget Narrative (7)'!$I$2),0))</f>
        <v>#N/A</v>
      </c>
      <c r="C27" s="180" t="e">
        <f t="array" ref="C27">INDEX('Salary Detail (7)'!$C38:$BT38,0,MATCH(1,('Salary Detail (7)'!$C$13:$BT$13="New")*('Salary Detail (7)'!$C$75:$BT$75='Budget Narrative (7)'!$I$2),0))</f>
        <v>#N/A</v>
      </c>
      <c r="D27" s="519"/>
      <c r="E27" s="10"/>
      <c r="F27" s="530"/>
      <c r="I27" s="7"/>
      <c r="J27" s="14"/>
    </row>
    <row r="28" spans="1:10">
      <c r="A28" s="753">
        <f>'Salary Detail (7)'!A39</f>
        <v>0</v>
      </c>
      <c r="B28" s="6" t="e">
        <f t="array" ref="B28">INDEX('Salary Detail (7)'!$C39:$BT39,0,MATCH(1,('Salary Detail (7)'!$C$14:$BT$14='Budget Narrative (7)'!$B$3)*('Salary Detail (7)'!$C$75:$BT$75='Budget Narrative (7)'!$I$2),0))</f>
        <v>#N/A</v>
      </c>
      <c r="C28" s="180" t="e">
        <f t="array" ref="C28">INDEX('Salary Detail (7)'!$C39:$BT39,0,MATCH(1,('Salary Detail (7)'!$C$13:$BT$13="New")*('Salary Detail (7)'!$C$75:$BT$75='Budget Narrative (7)'!$I$2),0))</f>
        <v>#N/A</v>
      </c>
      <c r="D28" s="519"/>
      <c r="E28" s="10"/>
      <c r="F28" s="530"/>
      <c r="I28" s="7"/>
      <c r="J28" s="14"/>
    </row>
    <row r="29" spans="1:10">
      <c r="A29" s="753">
        <f>'Salary Detail (7)'!A40</f>
        <v>0</v>
      </c>
      <c r="B29" s="6" t="e">
        <f t="array" ref="B29">INDEX('Salary Detail (7)'!$C40:$BT40,0,MATCH(1,('Salary Detail (7)'!$C$14:$BT$14='Budget Narrative (7)'!$B$3)*('Salary Detail (7)'!$C$75:$BT$75='Budget Narrative (7)'!$I$2),0))</f>
        <v>#N/A</v>
      </c>
      <c r="C29" s="180" t="e">
        <f t="array" ref="C29">INDEX('Salary Detail (7)'!$C40:$BT40,0,MATCH(1,('Salary Detail (7)'!$C$13:$BT$13="New")*('Salary Detail (7)'!$C$75:$BT$75='Budget Narrative (7)'!$I$2),0))</f>
        <v>#N/A</v>
      </c>
      <c r="D29" s="519"/>
      <c r="E29" s="10"/>
      <c r="F29" s="530"/>
      <c r="I29" s="7"/>
      <c r="J29" s="14"/>
    </row>
    <row r="30" spans="1:10">
      <c r="A30" s="753">
        <f>'Salary Detail (7)'!A41</f>
        <v>0</v>
      </c>
      <c r="B30" s="6" t="e">
        <f t="array" ref="B30">INDEX('Salary Detail (7)'!$C41:$BT41,0,MATCH(1,('Salary Detail (7)'!$C$14:$BT$14='Budget Narrative (7)'!$B$3)*('Salary Detail (7)'!$C$75:$BT$75='Budget Narrative (7)'!$I$2),0))</f>
        <v>#N/A</v>
      </c>
      <c r="C30" s="180" t="e">
        <f t="array" ref="C30">INDEX('Salary Detail (7)'!$C41:$BT41,0,MATCH(1,('Salary Detail (7)'!$C$13:$BT$13="New")*('Salary Detail (7)'!$C$75:$BT$75='Budget Narrative (7)'!$I$2),0))</f>
        <v>#N/A</v>
      </c>
      <c r="D30" s="519"/>
      <c r="E30" s="10"/>
      <c r="F30" s="530"/>
      <c r="I30" s="7"/>
      <c r="J30" s="14"/>
    </row>
    <row r="31" spans="1:10">
      <c r="A31" s="753">
        <f>'Salary Detail (7)'!A42</f>
        <v>0</v>
      </c>
      <c r="B31" s="6" t="e">
        <f t="array" ref="B31">INDEX('Salary Detail (7)'!$C42:$BT42,0,MATCH(1,('Salary Detail (7)'!$C$14:$BT$14='Budget Narrative (7)'!$B$3)*('Salary Detail (7)'!$C$75:$BT$75='Budget Narrative (7)'!$I$2),0))</f>
        <v>#N/A</v>
      </c>
      <c r="C31" s="180" t="e">
        <f t="array" ref="C31">INDEX('Salary Detail (7)'!$C42:$BT42,0,MATCH(1,('Salary Detail (7)'!$C$13:$BT$13="New")*('Salary Detail (7)'!$C$75:$BT$75='Budget Narrative (7)'!$I$2),0))</f>
        <v>#N/A</v>
      </c>
      <c r="D31" s="519"/>
      <c r="E31" s="10"/>
      <c r="F31" s="530"/>
      <c r="I31" s="7"/>
      <c r="J31" s="14"/>
    </row>
    <row r="32" spans="1:10">
      <c r="A32" s="753">
        <f>'Salary Detail (7)'!A43</f>
        <v>0</v>
      </c>
      <c r="B32" s="6" t="e">
        <f t="array" ref="B32">INDEX('Salary Detail (7)'!$C43:$BT43,0,MATCH(1,('Salary Detail (7)'!$C$14:$BT$14='Budget Narrative (7)'!$B$3)*('Salary Detail (7)'!$C$75:$BT$75='Budget Narrative (7)'!$I$2),0))</f>
        <v>#N/A</v>
      </c>
      <c r="C32" s="180" t="e">
        <f t="array" ref="C32">INDEX('Salary Detail (7)'!$C43:$BT43,0,MATCH(1,('Salary Detail (7)'!$C$13:$BT$13="New")*('Salary Detail (7)'!$C$75:$BT$75='Budget Narrative (7)'!$I$2),0))</f>
        <v>#N/A</v>
      </c>
      <c r="D32" s="519"/>
      <c r="E32" s="10"/>
      <c r="F32" s="530"/>
      <c r="I32" s="7"/>
      <c r="J32" s="14"/>
    </row>
    <row r="33" spans="1:10">
      <c r="A33" s="753">
        <f>'Salary Detail (7)'!A44</f>
        <v>0</v>
      </c>
      <c r="B33" s="6" t="e">
        <f t="array" ref="B33">INDEX('Salary Detail (7)'!$C44:$BT44,0,MATCH(1,('Salary Detail (7)'!$C$14:$BT$14='Budget Narrative (7)'!$B$3)*('Salary Detail (7)'!$C$75:$BT$75='Budget Narrative (7)'!$I$2),0))</f>
        <v>#N/A</v>
      </c>
      <c r="C33" s="180" t="e">
        <f t="array" ref="C33">INDEX('Salary Detail (7)'!$C44:$BT44,0,MATCH(1,('Salary Detail (7)'!$C$13:$BT$13="New")*('Salary Detail (7)'!$C$75:$BT$75='Budget Narrative (7)'!$I$2),0))</f>
        <v>#N/A</v>
      </c>
      <c r="D33" s="519"/>
      <c r="E33" s="10"/>
      <c r="F33" s="530"/>
      <c r="I33" s="7"/>
      <c r="J33" s="14"/>
    </row>
    <row r="34" spans="1:10">
      <c r="A34" s="753">
        <f>'Salary Detail (7)'!A45</f>
        <v>0</v>
      </c>
      <c r="B34" s="6" t="e">
        <f t="array" ref="B34">INDEX('Salary Detail (7)'!$C45:$BT45,0,MATCH(1,('Salary Detail (7)'!$C$14:$BT$14='Budget Narrative (7)'!$B$3)*('Salary Detail (7)'!$C$75:$BT$75='Budget Narrative (7)'!$I$2),0))</f>
        <v>#N/A</v>
      </c>
      <c r="C34" s="180" t="e">
        <f t="array" ref="C34">INDEX('Salary Detail (7)'!$C45:$BT45,0,MATCH(1,('Salary Detail (7)'!$C$13:$BT$13="New")*('Salary Detail (7)'!$C$75:$BT$75='Budget Narrative (7)'!$I$2),0))</f>
        <v>#N/A</v>
      </c>
      <c r="D34" s="519"/>
      <c r="E34" s="10"/>
      <c r="F34" s="530"/>
      <c r="I34" s="7"/>
      <c r="J34" s="14"/>
    </row>
    <row r="35" spans="1:10">
      <c r="A35" s="753">
        <f>'Salary Detail (7)'!A46</f>
        <v>0</v>
      </c>
      <c r="B35" s="6" t="e">
        <f t="array" ref="B35">INDEX('Salary Detail (7)'!$C46:$BT46,0,MATCH(1,('Salary Detail (7)'!$C$14:$BT$14='Budget Narrative (7)'!$B$3)*('Salary Detail (7)'!$C$75:$BT$75='Budget Narrative (7)'!$I$2),0))</f>
        <v>#N/A</v>
      </c>
      <c r="C35" s="180" t="e">
        <f t="array" ref="C35">INDEX('Salary Detail (7)'!$C46:$BT46,0,MATCH(1,('Salary Detail (7)'!$C$13:$BT$13="New")*('Salary Detail (7)'!$C$75:$BT$75='Budget Narrative (7)'!$I$2),0))</f>
        <v>#N/A</v>
      </c>
      <c r="D35" s="519"/>
      <c r="E35" s="10"/>
      <c r="F35" s="530"/>
      <c r="I35" s="7"/>
      <c r="J35" s="14"/>
    </row>
    <row r="36" spans="1:10">
      <c r="A36" s="753">
        <f>'Salary Detail (7)'!A47</f>
        <v>0</v>
      </c>
      <c r="B36" s="6" t="e">
        <f t="array" ref="B36">INDEX('Salary Detail (7)'!$C47:$BT47,0,MATCH(1,('Salary Detail (7)'!$C$14:$BT$14='Budget Narrative (7)'!$B$3)*('Salary Detail (7)'!$C$75:$BT$75='Budget Narrative (7)'!$I$2),0))</f>
        <v>#N/A</v>
      </c>
      <c r="C36" s="180" t="e">
        <f t="array" ref="C36">INDEX('Salary Detail (7)'!$C47:$BT47,0,MATCH(1,('Salary Detail (7)'!$C$13:$BT$13="New")*('Salary Detail (7)'!$C$75:$BT$75='Budget Narrative (7)'!$I$2),0))</f>
        <v>#N/A</v>
      </c>
      <c r="D36" s="519"/>
      <c r="E36" s="10"/>
      <c r="F36" s="530"/>
      <c r="I36" s="7"/>
      <c r="J36" s="14"/>
    </row>
    <row r="37" spans="1:10">
      <c r="A37" s="753">
        <f>'Salary Detail (7)'!A48</f>
        <v>0</v>
      </c>
      <c r="B37" s="6" t="e">
        <f t="array" ref="B37">INDEX('Salary Detail (7)'!$C48:$BT48,0,MATCH(1,('Salary Detail (7)'!$C$14:$BT$14='Budget Narrative (7)'!$B$3)*('Salary Detail (7)'!$C$75:$BT$75='Budget Narrative (7)'!$I$2),0))</f>
        <v>#N/A</v>
      </c>
      <c r="C37" s="180" t="e">
        <f t="array" ref="C37">INDEX('Salary Detail (7)'!$C48:$BT48,0,MATCH(1,('Salary Detail (7)'!$C$13:$BT$13="New")*('Salary Detail (7)'!$C$75:$BT$75='Budget Narrative (7)'!$I$2),0))</f>
        <v>#N/A</v>
      </c>
      <c r="D37" s="519"/>
      <c r="E37" s="10"/>
      <c r="F37" s="530"/>
      <c r="I37" s="7"/>
      <c r="J37" s="14"/>
    </row>
    <row r="38" spans="1:10">
      <c r="A38" s="753">
        <f>'Salary Detail (7)'!A49</f>
        <v>0</v>
      </c>
      <c r="B38" s="6" t="e">
        <f t="array" ref="B38">INDEX('Salary Detail (7)'!$C49:$BT49,0,MATCH(1,('Salary Detail (7)'!$C$14:$BT$14='Budget Narrative (7)'!$B$3)*('Salary Detail (7)'!$C$75:$BT$75='Budget Narrative (7)'!$I$2),0))</f>
        <v>#N/A</v>
      </c>
      <c r="C38" s="180" t="e">
        <f t="array" ref="C38">INDEX('Salary Detail (7)'!$C49:$BT49,0,MATCH(1,('Salary Detail (7)'!$C$13:$BT$13="New")*('Salary Detail (7)'!$C$75:$BT$75='Budget Narrative (7)'!$I$2),0))</f>
        <v>#N/A</v>
      </c>
      <c r="D38" s="519"/>
      <c r="E38" s="10"/>
      <c r="F38" s="530"/>
      <c r="I38" s="7"/>
      <c r="J38" s="14"/>
    </row>
    <row r="39" spans="1:10">
      <c r="A39" s="753">
        <f>'Salary Detail (7)'!A50</f>
        <v>0</v>
      </c>
      <c r="B39" s="6" t="e">
        <f t="array" ref="B39">INDEX('Salary Detail (7)'!$C50:$BT50,0,MATCH(1,('Salary Detail (7)'!$C$14:$BT$14='Budget Narrative (7)'!$B$3)*('Salary Detail (7)'!$C$75:$BT$75='Budget Narrative (7)'!$I$2),0))</f>
        <v>#N/A</v>
      </c>
      <c r="C39" s="180" t="e">
        <f t="array" ref="C39">INDEX('Salary Detail (7)'!$C50:$BT50,0,MATCH(1,('Salary Detail (7)'!$C$13:$BT$13="New")*('Salary Detail (7)'!$C$75:$BT$75='Budget Narrative (7)'!$I$2),0))</f>
        <v>#N/A</v>
      </c>
      <c r="D39" s="519"/>
      <c r="E39" s="10"/>
      <c r="F39" s="530"/>
      <c r="I39" s="7"/>
      <c r="J39" s="14"/>
    </row>
    <row r="40" spans="1:10">
      <c r="A40" s="753">
        <f>'Salary Detail (7)'!A51</f>
        <v>0</v>
      </c>
      <c r="B40" s="6" t="e">
        <f t="array" ref="B40">INDEX('Salary Detail (7)'!$C51:$BT51,0,MATCH(1,('Salary Detail (7)'!$C$14:$BT$14='Budget Narrative (7)'!$B$3)*('Salary Detail (7)'!$C$75:$BT$75='Budget Narrative (7)'!$I$2),0))</f>
        <v>#N/A</v>
      </c>
      <c r="C40" s="180" t="e">
        <f t="array" ref="C40">INDEX('Salary Detail (7)'!$C51:$BT51,0,MATCH(1,('Salary Detail (7)'!$C$13:$BT$13="New")*('Salary Detail (7)'!$C$75:$BT$75='Budget Narrative (7)'!$I$2),0))</f>
        <v>#N/A</v>
      </c>
      <c r="D40" s="519"/>
      <c r="E40" s="3"/>
      <c r="F40" s="530"/>
    </row>
    <row r="41" spans="1:10">
      <c r="A41" s="753">
        <f>'Salary Detail (7)'!A52</f>
        <v>0</v>
      </c>
      <c r="B41" s="6" t="e">
        <f t="array" ref="B41">INDEX('Salary Detail (7)'!$C52:$BT52,0,MATCH(1,('Salary Detail (7)'!$C$14:$BT$14='Budget Narrative (7)'!$B$3)*('Salary Detail (7)'!$C$75:$BT$75='Budget Narrative (7)'!$I$2),0))</f>
        <v>#N/A</v>
      </c>
      <c r="C41" s="180" t="e">
        <f t="array" ref="C41">INDEX('Salary Detail (7)'!$C52:$BT52,0,MATCH(1,('Salary Detail (7)'!$C$13:$BT$13="New")*('Salary Detail (7)'!$C$75:$BT$75='Budget Narrative (7)'!$I$2),0))</f>
        <v>#N/A</v>
      </c>
      <c r="D41" s="519"/>
      <c r="E41" s="3"/>
      <c r="F41" s="530"/>
    </row>
    <row r="42" spans="1:10" ht="15.65" customHeight="1">
      <c r="A42" s="753">
        <f>'Salary Detail (7)'!A53</f>
        <v>0</v>
      </c>
      <c r="B42" s="6" t="e">
        <f t="array" ref="B42">INDEX('Salary Detail (7)'!$C53:$BT53,0,MATCH(1,('Salary Detail (7)'!$C$14:$BT$14='Budget Narrative (7)'!$B$3)*('Salary Detail (7)'!$C$75:$BT$75='Budget Narrative (7)'!$I$2),0))</f>
        <v>#N/A</v>
      </c>
      <c r="C42" s="180" t="e">
        <f t="array" ref="C42">INDEX('Salary Detail (7)'!$C53:$BT53,0,MATCH(1,('Salary Detail (7)'!$C$13:$BT$13="New")*('Salary Detail (7)'!$C$75:$BT$75='Budget Narrative (7)'!$I$2),0))</f>
        <v>#N/A</v>
      </c>
      <c r="D42" s="519"/>
      <c r="E42" s="10"/>
      <c r="F42" s="530"/>
      <c r="I42" s="7"/>
      <c r="J42" s="14"/>
    </row>
    <row r="43" spans="1:10" ht="15.65" customHeight="1">
      <c r="A43" s="753">
        <f>'Salary Detail (7)'!A54</f>
        <v>0</v>
      </c>
      <c r="B43" s="6" t="e">
        <f t="array" ref="B43">INDEX('Salary Detail (7)'!$C54:$BT54,0,MATCH(1,('Salary Detail (7)'!$C$14:$BT$14='Budget Narrative (7)'!$B$3)*('Salary Detail (7)'!$C$75:$BT$75='Budget Narrative (7)'!$I$2),0))</f>
        <v>#N/A</v>
      </c>
      <c r="C43" s="180" t="e">
        <f t="array" ref="C43">INDEX('Salary Detail (7)'!$C54:$BT54,0,MATCH(1,('Salary Detail (7)'!$C$13:$BT$13="New")*('Salary Detail (7)'!$C$75:$BT$75='Budget Narrative (7)'!$I$2),0))</f>
        <v>#N/A</v>
      </c>
      <c r="D43" s="519"/>
      <c r="E43" s="10"/>
      <c r="F43" s="530"/>
      <c r="I43" s="7"/>
      <c r="J43" s="14"/>
    </row>
    <row r="44" spans="1:10" ht="15.65" customHeight="1">
      <c r="A44" s="753">
        <f>'Salary Detail (7)'!A55</f>
        <v>0</v>
      </c>
      <c r="B44" s="6" t="e">
        <f t="array" ref="B44">INDEX('Salary Detail (7)'!$C55:$BT55,0,MATCH(1,('Salary Detail (7)'!$C$14:$BT$14='Budget Narrative (7)'!$B$3)*('Salary Detail (7)'!$C$75:$BT$75='Budget Narrative (7)'!$I$2),0))</f>
        <v>#N/A</v>
      </c>
      <c r="C44" s="180" t="e">
        <f t="array" ref="C44">INDEX('Salary Detail (7)'!$C55:$BT55,0,MATCH(1,('Salary Detail (7)'!$C$13:$BT$13="New")*('Salary Detail (7)'!$C$75:$BT$75='Budget Narrative (7)'!$I$2),0))</f>
        <v>#N/A</v>
      </c>
      <c r="D44" s="519"/>
      <c r="E44" s="10"/>
      <c r="F44" s="530"/>
      <c r="I44" s="7"/>
      <c r="J44" s="14"/>
    </row>
    <row r="45" spans="1:10" ht="15.65" customHeight="1">
      <c r="A45" s="756">
        <f>'Salary Detail (7)'!A56</f>
        <v>0</v>
      </c>
      <c r="B45" s="6" t="e">
        <f t="array" ref="B45">INDEX('Salary Detail (7)'!$C56:$BT56,0,MATCH(1,('Salary Detail (7)'!$C$14:$BT$14='Budget Narrative (7)'!$B$3)*('Salary Detail (7)'!$C$75:$BT$75='Budget Narrative (7)'!$I$2),0))</f>
        <v>#N/A</v>
      </c>
      <c r="C45" s="180" t="e">
        <f t="array" ref="C45">INDEX('Salary Detail (7)'!$C56:$BT56,0,MATCH(1,('Salary Detail (7)'!$C$13:$BT$13="New")*('Salary Detail (7)'!$C$75:$BT$75='Budget Narrative (7)'!$I$2),0))</f>
        <v>#N/A</v>
      </c>
      <c r="D45" s="520"/>
      <c r="E45" s="164"/>
      <c r="F45" s="530"/>
      <c r="I45" s="7"/>
      <c r="J45" s="14"/>
    </row>
    <row r="46" spans="1:10" ht="15.65" customHeight="1">
      <c r="A46" s="756" t="s">
        <v>322</v>
      </c>
      <c r="B46" s="196" t="e">
        <f>SUM(B4:B45)</f>
        <v>#N/A</v>
      </c>
      <c r="C46" s="168" t="e">
        <f>SUM(C4:C45)</f>
        <v>#N/A</v>
      </c>
      <c r="D46" s="163"/>
      <c r="E46" s="164"/>
      <c r="F46" s="530"/>
      <c r="I46" s="7"/>
      <c r="J46" s="14"/>
    </row>
    <row r="47" spans="1:10" s="593" customFormat="1" ht="24" customHeight="1">
      <c r="A47" s="581" t="s">
        <v>323</v>
      </c>
      <c r="B47" s="582" t="e">
        <f>C47/C46</f>
        <v>#N/A</v>
      </c>
      <c r="C47" s="583" t="e">
        <f t="array" ref="C47">INDEX('Salary Detail (7)'!$C61:$BT61,0,MATCH(1,('Salary Detail (7)'!$C$13:$BT$13="New")*('Salary Detail (7)'!$C$75:$BT$75='Budget Narrative (7)'!$I$2),0))</f>
        <v>#N/A</v>
      </c>
      <c r="D47" s="608" t="s">
        <v>324</v>
      </c>
      <c r="E47" s="609"/>
      <c r="F47" s="610"/>
      <c r="G47" s="589"/>
      <c r="H47" s="590"/>
      <c r="I47" s="591"/>
      <c r="J47" s="592"/>
    </row>
    <row r="48" spans="1:10" s="593" customFormat="1" ht="16.5" customHeight="1" thickBot="1">
      <c r="A48" s="1323" t="s">
        <v>325</v>
      </c>
      <c r="B48" s="1324"/>
      <c r="C48" s="585" t="e">
        <f>C46+C47</f>
        <v>#N/A</v>
      </c>
      <c r="D48" s="586"/>
      <c r="E48" s="587"/>
      <c r="F48" s="588"/>
      <c r="G48" s="589"/>
      <c r="H48" s="590"/>
      <c r="I48" s="591"/>
      <c r="J48" s="592"/>
    </row>
    <row r="49" spans="1:10" ht="13" thickBot="1">
      <c r="A49" s="10"/>
      <c r="B49" s="12"/>
      <c r="C49" s="167"/>
      <c r="E49" s="10"/>
      <c r="F49" s="10"/>
      <c r="G49" s="568"/>
      <c r="I49" s="7"/>
      <c r="J49" s="4"/>
    </row>
    <row r="50" spans="1:10" s="4" customFormat="1" ht="39" customHeight="1">
      <c r="A50" s="1325" t="s">
        <v>252</v>
      </c>
      <c r="B50" s="1326"/>
      <c r="C50" s="198" t="s">
        <v>294</v>
      </c>
      <c r="D50" s="197" t="s">
        <v>319</v>
      </c>
      <c r="E50" s="199" t="s">
        <v>320</v>
      </c>
      <c r="F50" s="184"/>
      <c r="G50" s="567"/>
      <c r="H50" s="567"/>
    </row>
    <row r="51" spans="1:10">
      <c r="A51" s="1321" t="str">
        <f>'Operating Detail (7)'!A14</f>
        <v>Rental of Property</v>
      </c>
      <c r="B51" s="1322"/>
      <c r="C51" s="217" t="e">
        <f t="array" ref="C51">INDEX('Operating Detail (7)'!$C14:$AF14,0,MATCH(1,('Operating Detail (7)'!$C$12:$AF$12="New")*('Operating Detail (7)'!$C$121:$AF$121='Budget Narrative (7)'!$I$2),0))</f>
        <v>#N/A</v>
      </c>
      <c r="D51" s="523"/>
      <c r="E51" s="524"/>
      <c r="F51" s="752"/>
      <c r="I51" s="11"/>
      <c r="J51" s="4"/>
    </row>
    <row r="52" spans="1:10">
      <c r="A52" s="1321" t="str">
        <f>'Operating Detail (7)'!A15</f>
        <v xml:space="preserve">Utilities(Elec, Water, Gas, Phone, Scavenger) </v>
      </c>
      <c r="B52" s="1322"/>
      <c r="C52" s="217" t="e">
        <f t="array" ref="C52">INDEX('Operating Detail (7)'!$C15:$AF15,0,MATCH(1,('Operating Detail (7)'!$C$12:$AF$12="New")*('Operating Detail (7)'!$C$121:$AF$121='Budget Narrative (7)'!$I$2),0))</f>
        <v>#N/A</v>
      </c>
      <c r="D52" s="523"/>
      <c r="E52" s="525"/>
      <c r="F52" s="752"/>
      <c r="I52" s="11"/>
      <c r="J52" s="4"/>
    </row>
    <row r="53" spans="1:10">
      <c r="A53" s="1321" t="str">
        <f>'Operating Detail (7)'!A16</f>
        <v>Office Supplies, Postage</v>
      </c>
      <c r="B53" s="1322"/>
      <c r="C53" s="217" t="e">
        <f t="array" ref="C53">INDEX('Operating Detail (7)'!$C16:$AF16,0,MATCH(1,('Operating Detail (7)'!$C$12:$AF$12="New")*('Operating Detail (7)'!$C$121:$AF$121='Budget Narrative (7)'!$I$2),0))</f>
        <v>#N/A</v>
      </c>
      <c r="D53" s="523"/>
      <c r="E53" s="526"/>
      <c r="F53" s="752"/>
      <c r="I53" s="7"/>
      <c r="J53" s="14"/>
    </row>
    <row r="54" spans="1:10">
      <c r="A54" s="1321" t="str">
        <f>'Operating Detail (7)'!A17</f>
        <v>Building Maintenance Supplies and Repair</v>
      </c>
      <c r="B54" s="1322"/>
      <c r="C54" s="217" t="e">
        <f t="array" ref="C54">INDEX('Operating Detail (7)'!$C17:$AF17,0,MATCH(1,('Operating Detail (7)'!$C$12:$AF$12="New")*('Operating Detail (7)'!$C$121:$AF$121='Budget Narrative (7)'!$I$2),0))</f>
        <v>#N/A</v>
      </c>
      <c r="D54" s="523"/>
      <c r="E54" s="525"/>
      <c r="F54" s="752"/>
      <c r="I54" s="7"/>
      <c r="J54" s="14"/>
    </row>
    <row r="55" spans="1:10">
      <c r="A55" s="1321" t="str">
        <f>'Operating Detail (7)'!A18</f>
        <v>Printing and Reproduction</v>
      </c>
      <c r="B55" s="1322"/>
      <c r="C55" s="217" t="e">
        <f t="array" ref="C55">INDEX('Operating Detail (7)'!$C18:$AF18,0,MATCH(1,('Operating Detail (7)'!$C$12:$AF$12="New")*('Operating Detail (7)'!$C$121:$AF$121='Budget Narrative (7)'!$I$2),0))</f>
        <v>#N/A</v>
      </c>
      <c r="D55" s="523"/>
      <c r="E55" s="525"/>
      <c r="F55" s="752"/>
      <c r="I55" s="11"/>
      <c r="J55" s="14"/>
    </row>
    <row r="56" spans="1:10">
      <c r="A56" s="1321" t="str">
        <f>'Operating Detail (7)'!A19</f>
        <v>Insurance</v>
      </c>
      <c r="B56" s="1322"/>
      <c r="C56" s="217" t="e">
        <f t="array" ref="C56">INDEX('Operating Detail (7)'!$C19:$AF19,0,MATCH(1,('Operating Detail (7)'!$C$12:$AF$12="New")*('Operating Detail (7)'!$C$121:$AF$121='Budget Narrative (7)'!$I$2),0))</f>
        <v>#N/A</v>
      </c>
      <c r="D56" s="523"/>
      <c r="E56" s="525"/>
      <c r="F56" s="752"/>
      <c r="I56" s="11"/>
      <c r="J56" s="14"/>
    </row>
    <row r="57" spans="1:10">
      <c r="A57" s="1321" t="str">
        <f>'Operating Detail (7)'!A20</f>
        <v>Staff Training</v>
      </c>
      <c r="B57" s="1322"/>
      <c r="C57" s="217" t="e">
        <f t="array" ref="C57">INDEX('Operating Detail (7)'!$C20:$AF20,0,MATCH(1,('Operating Detail (7)'!$C$12:$AF$12="New")*('Operating Detail (7)'!$C$121:$AF$121='Budget Narrative (7)'!$I$2),0))</f>
        <v>#N/A</v>
      </c>
      <c r="D57" s="523"/>
      <c r="E57" s="525"/>
      <c r="F57" s="752"/>
      <c r="I57" s="11"/>
      <c r="J57" s="14"/>
    </row>
    <row r="58" spans="1:10">
      <c r="A58" s="1321" t="str">
        <f>'Operating Detail (7)'!A21</f>
        <v>Staff Travel-(Local &amp; Out of Town)</v>
      </c>
      <c r="B58" s="1322"/>
      <c r="C58" s="217" t="e">
        <f t="array" ref="C58">INDEX('Operating Detail (7)'!$C21:$AF21,0,MATCH(1,('Operating Detail (7)'!$C$12:$AF$12="New")*('Operating Detail (7)'!$C$121:$AF$121='Budget Narrative (7)'!$I$2),0))</f>
        <v>#N/A</v>
      </c>
      <c r="D58" s="523"/>
      <c r="E58" s="525"/>
      <c r="F58" s="752"/>
      <c r="I58" s="11"/>
      <c r="J58" s="14"/>
    </row>
    <row r="59" spans="1:10">
      <c r="A59" s="1321" t="str">
        <f>'Operating Detail (7)'!A22</f>
        <v>Rental of Equipment</v>
      </c>
      <c r="B59" s="1322"/>
      <c r="C59" s="217" t="e">
        <f t="array" ref="C59">INDEX('Operating Detail (7)'!$C22:$AF22,0,MATCH(1,('Operating Detail (7)'!$C$12:$AF$12="New")*('Operating Detail (7)'!$C$121:$AF$121='Budget Narrative (7)'!$I$2),0))</f>
        <v>#N/A</v>
      </c>
      <c r="D59" s="523"/>
      <c r="E59" s="525"/>
      <c r="F59" s="752"/>
      <c r="I59" s="11"/>
      <c r="J59" s="14"/>
    </row>
    <row r="60" spans="1:10">
      <c r="A60" s="1311">
        <f>'Operating Detail (7)'!A23</f>
        <v>0</v>
      </c>
      <c r="B60" s="1312"/>
      <c r="C60" s="217" t="e">
        <f t="array" ref="C60">INDEX('Operating Detail (7)'!$C23:$AF23,0,MATCH(1,('Operating Detail (7)'!$C$12:$AF$12="New")*('Operating Detail (7)'!$C$121:$AF$121='Budget Narrative (7)'!$I$2),0))</f>
        <v>#N/A</v>
      </c>
      <c r="D60" s="523"/>
      <c r="E60" s="525"/>
      <c r="F60" s="752"/>
      <c r="I60" s="11"/>
      <c r="J60" s="14"/>
    </row>
    <row r="61" spans="1:10">
      <c r="A61" s="1311">
        <f>'Operating Detail (7)'!A24</f>
        <v>0</v>
      </c>
      <c r="B61" s="1312"/>
      <c r="C61" s="217" t="e">
        <f t="array" ref="C61">INDEX('Operating Detail (7)'!$C24:$AF24,0,MATCH(1,('Operating Detail (7)'!$C$12:$AF$12="New")*('Operating Detail (7)'!$C$121:$AF$121='Budget Narrative (7)'!$I$2),0))</f>
        <v>#N/A</v>
      </c>
      <c r="D61" s="523"/>
      <c r="E61" s="525"/>
      <c r="F61" s="752"/>
      <c r="I61" s="7"/>
      <c r="J61" s="14"/>
    </row>
    <row r="62" spans="1:10">
      <c r="A62" s="1311">
        <f>'Operating Detail (7)'!A25</f>
        <v>0</v>
      </c>
      <c r="B62" s="1312"/>
      <c r="C62" s="217" t="e">
        <f t="array" ref="C62">INDEX('Operating Detail (7)'!$C25:$AF25,0,MATCH(1,('Operating Detail (7)'!$C$12:$AF$12="New")*('Operating Detail (7)'!$C$121:$AF$121='Budget Narrative (7)'!$I$2),0))</f>
        <v>#N/A</v>
      </c>
      <c r="D62" s="523"/>
      <c r="E62" s="525"/>
      <c r="F62" s="752"/>
      <c r="I62" s="7"/>
      <c r="J62" s="14"/>
    </row>
    <row r="63" spans="1:10">
      <c r="A63" s="1311">
        <f>'Operating Detail (7)'!A26</f>
        <v>0</v>
      </c>
      <c r="B63" s="1312"/>
      <c r="C63" s="217" t="e">
        <f t="array" ref="C63">INDEX('Operating Detail (7)'!$C26:$AF26,0,MATCH(1,('Operating Detail (7)'!$C$12:$AF$12="New")*('Operating Detail (7)'!$C$121:$AF$121='Budget Narrative (7)'!$I$2),0))</f>
        <v>#N/A</v>
      </c>
      <c r="D63" s="523"/>
      <c r="E63" s="525"/>
      <c r="F63" s="752"/>
      <c r="I63" s="7"/>
      <c r="J63" s="14"/>
    </row>
    <row r="64" spans="1:10">
      <c r="A64" s="1311">
        <f>'Operating Detail (7)'!A27</f>
        <v>0</v>
      </c>
      <c r="B64" s="1312"/>
      <c r="C64" s="217" t="e">
        <f t="array" ref="C64">INDEX('Operating Detail (7)'!$C27:$AF27,0,MATCH(1,('Operating Detail (7)'!$C$12:$AF$12="New")*('Operating Detail (7)'!$C$121:$AF$121='Budget Narrative (7)'!$I$2),0))</f>
        <v>#N/A</v>
      </c>
      <c r="D64" s="523"/>
      <c r="E64" s="525"/>
      <c r="F64" s="752"/>
      <c r="I64" s="7"/>
      <c r="J64" s="14"/>
    </row>
    <row r="65" spans="1:10">
      <c r="A65" s="1311">
        <f>'Operating Detail (7)'!A28</f>
        <v>0</v>
      </c>
      <c r="B65" s="1312"/>
      <c r="C65" s="217" t="e">
        <f t="array" ref="C65">INDEX('Operating Detail (7)'!$C28:$AF28,0,MATCH(1,('Operating Detail (7)'!$C$12:$AF$12="New")*('Operating Detail (7)'!$C$121:$AF$121='Budget Narrative (7)'!$I$2),0))</f>
        <v>#N/A</v>
      </c>
      <c r="D65" s="523"/>
      <c r="E65" s="525"/>
      <c r="F65" s="752"/>
    </row>
    <row r="66" spans="1:10">
      <c r="A66" s="1311">
        <f>'Operating Detail (7)'!A29</f>
        <v>0</v>
      </c>
      <c r="B66" s="1312"/>
      <c r="C66" s="217" t="e">
        <f t="array" ref="C66">INDEX('Operating Detail (7)'!$C29:$AF29,0,MATCH(1,('Operating Detail (7)'!$C$12:$AF$12="New")*('Operating Detail (7)'!$C$121:$AF$121='Budget Narrative (7)'!$I$2),0))</f>
        <v>#N/A</v>
      </c>
      <c r="D66" s="523"/>
      <c r="E66" s="525"/>
      <c r="F66" s="752"/>
      <c r="I66" s="7"/>
      <c r="J66" s="14"/>
    </row>
    <row r="67" spans="1:10">
      <c r="A67" s="1311">
        <f>'Operating Detail (7)'!A30</f>
        <v>0</v>
      </c>
      <c r="B67" s="1312"/>
      <c r="C67" s="217" t="e">
        <f t="array" ref="C67">INDEX('Operating Detail (7)'!$C30:$AF30,0,MATCH(1,('Operating Detail (7)'!$C$12:$AF$12="New")*('Operating Detail (7)'!$C$121:$AF$121='Budget Narrative (7)'!$I$2),0))</f>
        <v>#N/A</v>
      </c>
      <c r="D67" s="523"/>
      <c r="E67" s="525"/>
      <c r="F67" s="752"/>
      <c r="I67" s="7"/>
      <c r="J67" s="14"/>
    </row>
    <row r="68" spans="1:10">
      <c r="A68" s="1311">
        <f>'Operating Detail (7)'!A31</f>
        <v>0</v>
      </c>
      <c r="B68" s="1312"/>
      <c r="C68" s="217" t="e">
        <f t="array" ref="C68">INDEX('Operating Detail (7)'!$C31:$AF31,0,MATCH(1,('Operating Detail (7)'!$C$12:$AF$12="New")*('Operating Detail (7)'!$C$121:$AF$121='Budget Narrative (7)'!$I$2),0))</f>
        <v>#N/A</v>
      </c>
      <c r="D68" s="523"/>
      <c r="E68" s="525"/>
      <c r="F68" s="752"/>
      <c r="I68" s="7"/>
      <c r="J68" s="14"/>
    </row>
    <row r="69" spans="1:10">
      <c r="A69" s="1311">
        <f>'Operating Detail (7)'!A32</f>
        <v>0</v>
      </c>
      <c r="B69" s="1312"/>
      <c r="C69" s="217" t="e">
        <f t="array" ref="C69">INDEX('Operating Detail (7)'!$C32:$AF32,0,MATCH(1,('Operating Detail (7)'!$C$12:$AF$12="New")*('Operating Detail (7)'!$C$121:$AF$121='Budget Narrative (7)'!$I$2),0))</f>
        <v>#N/A</v>
      </c>
      <c r="D69" s="523"/>
      <c r="E69" s="525"/>
      <c r="F69" s="752"/>
      <c r="I69" s="7"/>
    </row>
    <row r="70" spans="1:10">
      <c r="A70" s="1311">
        <f>'Operating Detail (7)'!A33</f>
        <v>0</v>
      </c>
      <c r="B70" s="1312"/>
      <c r="C70" s="217" t="e">
        <f t="array" ref="C70">INDEX('Operating Detail (7)'!$C33:$AF33,0,MATCH(1,('Operating Detail (7)'!$C$12:$AF$12="New")*('Operating Detail (7)'!$C$121:$AF$121='Budget Narrative (7)'!$I$2),0))</f>
        <v>#N/A</v>
      </c>
      <c r="D70" s="523"/>
      <c r="E70" s="525"/>
      <c r="F70" s="752"/>
      <c r="I70" s="7"/>
      <c r="J70" s="14"/>
    </row>
    <row r="71" spans="1:10">
      <c r="A71" s="1311">
        <f>'Operating Detail (7)'!A34</f>
        <v>0</v>
      </c>
      <c r="B71" s="1312"/>
      <c r="C71" s="217" t="e">
        <f t="array" ref="C71">INDEX('Operating Detail (7)'!$C34:$AF34,0,MATCH(1,('Operating Detail (7)'!$C$12:$AF$12="New")*('Operating Detail (7)'!$C$121:$AF$121='Budget Narrative (7)'!$I$2),0))</f>
        <v>#N/A</v>
      </c>
      <c r="D71" s="523"/>
      <c r="E71" s="525"/>
      <c r="F71" s="752"/>
      <c r="I71" s="7"/>
      <c r="J71" s="14"/>
    </row>
    <row r="72" spans="1:10">
      <c r="A72" s="1311">
        <f>'Operating Detail (7)'!A35</f>
        <v>0</v>
      </c>
      <c r="B72" s="1312"/>
      <c r="C72" s="217" t="e">
        <f t="array" ref="C72">INDEX('Operating Detail (7)'!$C35:$AF35,0,MATCH(1,('Operating Detail (7)'!$C$12:$AF$12="New")*('Operating Detail (7)'!$C$121:$AF$121='Budget Narrative (7)'!$I$2),0))</f>
        <v>#N/A</v>
      </c>
      <c r="D72" s="523"/>
      <c r="E72" s="525"/>
      <c r="F72" s="752"/>
      <c r="I72" s="7"/>
      <c r="J72" s="14"/>
    </row>
    <row r="73" spans="1:10">
      <c r="A73" s="1311">
        <f>'Operating Detail (7)'!A36</f>
        <v>0</v>
      </c>
      <c r="B73" s="1312"/>
      <c r="C73" s="217" t="e">
        <f t="array" ref="C73">INDEX('Operating Detail (7)'!$C36:$AF36,0,MATCH(1,('Operating Detail (7)'!$C$12:$AF$12="New")*('Operating Detail (7)'!$C$121:$AF$121='Budget Narrative (7)'!$I$2),0))</f>
        <v>#N/A</v>
      </c>
      <c r="D73" s="523"/>
      <c r="E73" s="525"/>
      <c r="F73" s="752"/>
    </row>
    <row r="74" spans="1:10">
      <c r="A74" s="1311">
        <f>'Operating Detail (7)'!A37</f>
        <v>0</v>
      </c>
      <c r="B74" s="1312"/>
      <c r="C74" s="217" t="e">
        <f t="array" ref="C74">INDEX('Operating Detail (7)'!$C37:$AF37,0,MATCH(1,('Operating Detail (7)'!$C$12:$AF$12="New")*('Operating Detail (7)'!$C$121:$AF$121='Budget Narrative (7)'!$I$2),0))</f>
        <v>#N/A</v>
      </c>
      <c r="D74" s="523"/>
      <c r="E74" s="525"/>
      <c r="F74" s="752"/>
      <c r="I74" s="7"/>
      <c r="J74" s="4"/>
    </row>
    <row r="75" spans="1:10">
      <c r="A75" s="1311">
        <f>'Operating Detail (7)'!A38</f>
        <v>0</v>
      </c>
      <c r="B75" s="1312"/>
      <c r="C75" s="217" t="e">
        <f t="array" ref="C75">INDEX('Operating Detail (7)'!$C38:$AF38,0,MATCH(1,('Operating Detail (7)'!$C$12:$AF$12="New")*('Operating Detail (7)'!$C$121:$AF$121='Budget Narrative (7)'!$I$2),0))</f>
        <v>#N/A</v>
      </c>
      <c r="D75" s="523"/>
      <c r="E75" s="525"/>
      <c r="F75" s="752"/>
      <c r="I75" s="7"/>
      <c r="J75" s="4"/>
    </row>
    <row r="76" spans="1:10">
      <c r="A76" s="1311">
        <f>'Operating Detail (7)'!A39</f>
        <v>0</v>
      </c>
      <c r="B76" s="1312"/>
      <c r="C76" s="217" t="e">
        <f t="array" ref="C76">INDEX('Operating Detail (7)'!$C39:$AF39,0,MATCH(1,('Operating Detail (7)'!$C$12:$AF$12="New")*('Operating Detail (7)'!$C$121:$AF$121='Budget Narrative (7)'!$I$2),0))</f>
        <v>#N/A</v>
      </c>
      <c r="D76" s="523"/>
      <c r="E76" s="525"/>
      <c r="F76" s="752"/>
      <c r="I76" s="7"/>
      <c r="J76" s="4"/>
    </row>
    <row r="77" spans="1:10">
      <c r="A77" s="1311">
        <f>'Operating Detail (7)'!A40</f>
        <v>0</v>
      </c>
      <c r="B77" s="1312"/>
      <c r="C77" s="217" t="e">
        <f t="array" ref="C77">INDEX('Operating Detail (7)'!$C40:$AF40,0,MATCH(1,('Operating Detail (7)'!$C$12:$AF$12="New")*('Operating Detail (7)'!$C$121:$AF$121='Budget Narrative (7)'!$I$2),0))</f>
        <v>#N/A</v>
      </c>
      <c r="D77" s="523"/>
      <c r="E77" s="525"/>
      <c r="F77" s="752"/>
    </row>
    <row r="78" spans="1:10">
      <c r="A78" s="1311">
        <f>'Operating Detail (7)'!A41</f>
        <v>0</v>
      </c>
      <c r="B78" s="1312"/>
      <c r="C78" s="217" t="e">
        <f t="array" ref="C78">INDEX('Operating Detail (7)'!$C41:$AF41,0,MATCH(1,('Operating Detail (7)'!$C$12:$AF$12="New")*('Operating Detail (7)'!$C$121:$AF$121='Budget Narrative (7)'!$I$2),0))</f>
        <v>#N/A</v>
      </c>
      <c r="D78" s="523"/>
      <c r="E78" s="525"/>
      <c r="F78" s="752"/>
      <c r="I78" s="7"/>
      <c r="J78" s="14"/>
    </row>
    <row r="79" spans="1:10">
      <c r="A79" s="1311">
        <f>'Operating Detail (7)'!A42</f>
        <v>0</v>
      </c>
      <c r="B79" s="1312"/>
      <c r="C79" s="217" t="e">
        <f t="array" ref="C79">INDEX('Operating Detail (7)'!$C42:$AF42,0,MATCH(1,('Operating Detail (7)'!$C$12:$AF$12="New")*('Operating Detail (7)'!$C$121:$AF$121='Budget Narrative (7)'!$I$2),0))</f>
        <v>#N/A</v>
      </c>
      <c r="D79" s="523"/>
      <c r="E79" s="525"/>
      <c r="F79" s="752"/>
      <c r="I79" s="7"/>
      <c r="J79" s="14"/>
    </row>
    <row r="80" spans="1:10">
      <c r="A80" s="1311">
        <f>'Operating Detail (7)'!A43</f>
        <v>0</v>
      </c>
      <c r="B80" s="1312"/>
      <c r="C80" s="217" t="e">
        <f t="array" ref="C80">INDEX('Operating Detail (7)'!$C43:$AF43,0,MATCH(1,('Operating Detail (7)'!$C$12:$AF$12="New")*('Operating Detail (7)'!$C$121:$AF$121='Budget Narrative (7)'!$I$2),0))</f>
        <v>#N/A</v>
      </c>
      <c r="D80" s="523"/>
      <c r="E80" s="525"/>
      <c r="F80" s="752"/>
      <c r="I80" s="7"/>
      <c r="J80" s="14"/>
    </row>
    <row r="81" spans="1:10">
      <c r="A81" s="1311">
        <f>'Operating Detail (7)'!A44</f>
        <v>0</v>
      </c>
      <c r="B81" s="1312"/>
      <c r="C81" s="217" t="e">
        <f t="array" ref="C81">INDEX('Operating Detail (7)'!$C44:$AF44,0,MATCH(1,('Operating Detail (7)'!$C$12:$AF$12="New")*('Operating Detail (7)'!$C$121:$AF$121='Budget Narrative (7)'!$I$2),0))</f>
        <v>#N/A</v>
      </c>
      <c r="D81" s="523"/>
      <c r="E81" s="525"/>
      <c r="F81" s="752"/>
      <c r="I81" s="7"/>
      <c r="J81" s="14"/>
    </row>
    <row r="82" spans="1:10">
      <c r="A82" s="1311">
        <f>'Operating Detail (7)'!A45</f>
        <v>0</v>
      </c>
      <c r="B82" s="1312"/>
      <c r="C82" s="217" t="e">
        <f t="array" ref="C82">INDEX('Operating Detail (7)'!$C45:$AF45,0,MATCH(1,('Operating Detail (7)'!$C$12:$AF$12="New")*('Operating Detail (7)'!$C$121:$AF$121='Budget Narrative (7)'!$I$2),0))</f>
        <v>#N/A</v>
      </c>
      <c r="D82" s="523"/>
      <c r="E82" s="525"/>
      <c r="F82" s="752"/>
      <c r="I82" s="7"/>
      <c r="J82" s="14"/>
    </row>
    <row r="83" spans="1:10">
      <c r="A83" s="1311">
        <f>'Operating Detail (7)'!A46</f>
        <v>0</v>
      </c>
      <c r="B83" s="1312"/>
      <c r="C83" s="217" t="e">
        <f t="array" ref="C83">INDEX('Operating Detail (7)'!$C46:$AF46,0,MATCH(1,('Operating Detail (7)'!$C$12:$AF$12="New")*('Operating Detail (7)'!$C$121:$AF$121='Budget Narrative (7)'!$I$2),0))</f>
        <v>#N/A</v>
      </c>
      <c r="D83" s="523"/>
      <c r="E83" s="525"/>
      <c r="F83" s="752"/>
      <c r="I83" s="7"/>
      <c r="J83" s="14"/>
    </row>
    <row r="84" spans="1:10">
      <c r="A84" s="1311">
        <f>'Operating Detail (7)'!A47</f>
        <v>0</v>
      </c>
      <c r="B84" s="1312"/>
      <c r="C84" s="217" t="e">
        <f t="array" ref="C84">INDEX('Operating Detail (7)'!$C47:$AF47,0,MATCH(1,('Operating Detail (7)'!$C$12:$AF$12="New")*('Operating Detail (7)'!$C$121:$AF$121='Budget Narrative (7)'!$I$2),0))</f>
        <v>#N/A</v>
      </c>
      <c r="D84" s="523"/>
      <c r="E84" s="525"/>
      <c r="F84" s="752"/>
      <c r="I84" s="7"/>
      <c r="J84" s="14"/>
    </row>
    <row r="85" spans="1:10">
      <c r="A85" s="1311">
        <f>'Operating Detail (7)'!A48</f>
        <v>0</v>
      </c>
      <c r="B85" s="1312"/>
      <c r="C85" s="217" t="e">
        <f t="array" ref="C85">INDEX('Operating Detail (7)'!$C48:$AF48,0,MATCH(1,('Operating Detail (7)'!$C$12:$AF$12="New")*('Operating Detail (7)'!$C$121:$AF$121='Budget Narrative (7)'!$I$2),0))</f>
        <v>#N/A</v>
      </c>
      <c r="D85" s="523"/>
      <c r="E85" s="525"/>
      <c r="F85" s="752"/>
      <c r="I85" s="7"/>
      <c r="J85" s="14"/>
    </row>
    <row r="86" spans="1:10">
      <c r="A86" s="1311">
        <f>'Operating Detail (7)'!A49</f>
        <v>0</v>
      </c>
      <c r="B86" s="1312"/>
      <c r="C86" s="217" t="e">
        <f t="array" ref="C86">INDEX('Operating Detail (7)'!$C49:$AF49,0,MATCH(1,('Operating Detail (7)'!$C$12:$AF$12="New")*('Operating Detail (7)'!$C$121:$AF$121='Budget Narrative (7)'!$I$2),0))</f>
        <v>#N/A</v>
      </c>
      <c r="D86" s="523"/>
      <c r="E86" s="525"/>
      <c r="F86" s="752"/>
      <c r="I86" s="7"/>
      <c r="J86" s="14"/>
    </row>
    <row r="87" spans="1:10">
      <c r="A87" s="1311">
        <f>'Operating Detail (7)'!A50</f>
        <v>0</v>
      </c>
      <c r="B87" s="1312"/>
      <c r="C87" s="217" t="e">
        <f t="array" ref="C87">INDEX('Operating Detail (7)'!$C50:$AF50,0,MATCH(1,('Operating Detail (7)'!$C$12:$AF$12="New")*('Operating Detail (7)'!$C$121:$AF$121='Budget Narrative (7)'!$I$2),0))</f>
        <v>#N/A</v>
      </c>
      <c r="D87" s="523"/>
      <c r="E87" s="525"/>
      <c r="F87" s="752"/>
      <c r="I87" s="7"/>
      <c r="J87" s="14"/>
    </row>
    <row r="88" spans="1:10">
      <c r="A88" s="1311">
        <f>'Operating Detail (7)'!A51</f>
        <v>0</v>
      </c>
      <c r="B88" s="1312"/>
      <c r="C88" s="217" t="e">
        <f t="array" ref="C88">INDEX('Operating Detail (7)'!$C51:$AF51,0,MATCH(1,('Operating Detail (7)'!$C$12:$AF$12="New")*('Operating Detail (7)'!$C$121:$AF$121='Budget Narrative (7)'!$I$2),0))</f>
        <v>#N/A</v>
      </c>
      <c r="D88" s="523"/>
      <c r="E88" s="525"/>
      <c r="F88" s="752"/>
      <c r="I88" s="7"/>
      <c r="J88" s="14"/>
    </row>
    <row r="89" spans="1:10">
      <c r="A89" s="1311">
        <f>'Operating Detail (7)'!A52</f>
        <v>0</v>
      </c>
      <c r="B89" s="1312"/>
      <c r="C89" s="217" t="e">
        <f t="array" ref="C89">INDEX('Operating Detail (7)'!$C52:$AF52,0,MATCH(1,('Operating Detail (7)'!$C$12:$AF$12="New")*('Operating Detail (7)'!$C$121:$AF$121='Budget Narrative (7)'!$I$2),0))</f>
        <v>#N/A</v>
      </c>
      <c r="D89" s="523"/>
      <c r="E89" s="525"/>
      <c r="F89" s="752"/>
      <c r="I89" s="7"/>
      <c r="J89" s="14"/>
    </row>
    <row r="90" spans="1:10">
      <c r="A90" s="1311">
        <f>'Operating Detail (7)'!A53</f>
        <v>0</v>
      </c>
      <c r="B90" s="1312"/>
      <c r="C90" s="217" t="e">
        <f t="array" ref="C90">INDEX('Operating Detail (7)'!$C53:$AF53,0,MATCH(1,('Operating Detail (7)'!$C$12:$AF$12="New")*('Operating Detail (7)'!$C$121:$AF$121='Budget Narrative (7)'!$I$2),0))</f>
        <v>#N/A</v>
      </c>
      <c r="D90" s="523"/>
      <c r="E90" s="525"/>
      <c r="F90" s="752"/>
      <c r="I90" s="7"/>
      <c r="J90" s="14"/>
    </row>
    <row r="91" spans="1:10">
      <c r="A91" s="1311">
        <f>'Operating Detail (7)'!A54</f>
        <v>0</v>
      </c>
      <c r="B91" s="1312"/>
      <c r="C91" s="217" t="e">
        <f t="array" ref="C91">INDEX('Operating Detail (7)'!$C54:$AF54,0,MATCH(1,('Operating Detail (7)'!$C$12:$AF$12="New")*('Operating Detail (7)'!$C$121:$AF$121='Budget Narrative (7)'!$I$2),0))</f>
        <v>#N/A</v>
      </c>
      <c r="D91" s="523"/>
      <c r="E91" s="525"/>
      <c r="F91" s="752"/>
      <c r="I91" s="7"/>
      <c r="J91" s="14"/>
    </row>
    <row r="92" spans="1:10">
      <c r="A92" s="1311">
        <f>'Operating Detail (7)'!A55</f>
        <v>0</v>
      </c>
      <c r="B92" s="1312"/>
      <c r="C92" s="217" t="e">
        <f t="array" ref="C92">INDEX('Operating Detail (7)'!$C55:$AF55,0,MATCH(1,('Operating Detail (7)'!$C$12:$AF$12="New")*('Operating Detail (7)'!$C$121:$AF$121='Budget Narrative (7)'!$I$2),0))</f>
        <v>#N/A</v>
      </c>
      <c r="D92" s="523"/>
      <c r="E92" s="525"/>
      <c r="F92" s="752"/>
      <c r="I92" s="7"/>
      <c r="J92" s="14"/>
    </row>
    <row r="93" spans="1:10">
      <c r="A93" s="1319" t="str">
        <f>'Operating Detail (7)'!A56</f>
        <v>Consultants:</v>
      </c>
      <c r="B93" s="1320"/>
      <c r="C93" s="527"/>
      <c r="D93" s="527"/>
      <c r="E93" s="528"/>
      <c r="F93" s="752"/>
      <c r="I93" s="7"/>
      <c r="J93" s="14"/>
    </row>
    <row r="94" spans="1:10">
      <c r="A94" s="1311">
        <f>'Operating Detail (7)'!A57</f>
        <v>0</v>
      </c>
      <c r="B94" s="1312"/>
      <c r="C94" s="217" t="e">
        <f t="array" ref="C94">INDEX('Operating Detail (7)'!$C57:$AF57,0,MATCH(1,('Operating Detail (7)'!$C$12:$AF$12="New")*('Operating Detail (7)'!$C$121:$AF$121='Budget Narrative (7)'!$I$2),0))</f>
        <v>#N/A</v>
      </c>
      <c r="D94" s="523"/>
      <c r="E94" s="525"/>
      <c r="F94" s="752"/>
      <c r="I94" s="7"/>
      <c r="J94" s="14"/>
    </row>
    <row r="95" spans="1:10">
      <c r="A95" s="1311">
        <f>'Operating Detail (7)'!A58</f>
        <v>0</v>
      </c>
      <c r="B95" s="1312"/>
      <c r="C95" s="217" t="e">
        <f t="array" ref="C95">INDEX('Operating Detail (7)'!$C58:$AF58,0,MATCH(1,('Operating Detail (7)'!$C$12:$AF$12="New")*('Operating Detail (7)'!$C$121:$AF$121='Budget Narrative (7)'!$I$2),0))</f>
        <v>#N/A</v>
      </c>
      <c r="D95" s="523"/>
      <c r="E95" s="525"/>
      <c r="F95" s="752"/>
      <c r="I95" s="7"/>
      <c r="J95" s="14"/>
    </row>
    <row r="96" spans="1:10">
      <c r="A96" s="1311">
        <f>'Operating Detail (7)'!A59</f>
        <v>0</v>
      </c>
      <c r="B96" s="1312"/>
      <c r="C96" s="217" t="e">
        <f t="array" ref="C96">INDEX('Operating Detail (7)'!$C59:$AF59,0,MATCH(1,('Operating Detail (7)'!$C$12:$AF$12="New")*('Operating Detail (7)'!$C$121:$AF$121='Budget Narrative (7)'!$I$2),0))</f>
        <v>#N/A</v>
      </c>
      <c r="D96" s="523"/>
      <c r="E96" s="525"/>
      <c r="F96" s="752"/>
      <c r="I96" s="7"/>
      <c r="J96" s="14"/>
    </row>
    <row r="97" spans="1:10">
      <c r="A97" s="1311">
        <f>'Operating Detail (7)'!A60</f>
        <v>0</v>
      </c>
      <c r="B97" s="1312"/>
      <c r="C97" s="217" t="e">
        <f t="array" ref="C97">INDEX('Operating Detail (7)'!$C60:$AF60,0,MATCH(1,('Operating Detail (7)'!$C$12:$AF$12="New")*('Operating Detail (7)'!$C$121:$AF$121='Budget Narrative (7)'!$I$2),0))</f>
        <v>#N/A</v>
      </c>
      <c r="D97" s="523"/>
      <c r="E97" s="525"/>
      <c r="F97" s="752"/>
      <c r="I97" s="7"/>
      <c r="J97" s="14"/>
    </row>
    <row r="98" spans="1:10">
      <c r="A98" s="1311">
        <f>'Operating Detail (7)'!A61</f>
        <v>0</v>
      </c>
      <c r="B98" s="1312"/>
      <c r="C98" s="217" t="e">
        <f t="array" ref="C98">INDEX('Operating Detail (7)'!$C61:$AF61,0,MATCH(1,('Operating Detail (7)'!$C$12:$AF$12="New")*('Operating Detail (7)'!$C$121:$AF$121='Budget Narrative (7)'!$I$2),0))</f>
        <v>#N/A</v>
      </c>
      <c r="D98" s="523"/>
      <c r="E98" s="525"/>
      <c r="F98" s="752"/>
      <c r="I98" s="7"/>
      <c r="J98" s="14"/>
    </row>
    <row r="99" spans="1:10">
      <c r="A99" s="1311">
        <f>'Operating Detail (7)'!A62</f>
        <v>0</v>
      </c>
      <c r="B99" s="1312"/>
      <c r="C99" s="217" t="e">
        <f t="array" ref="C99">INDEX('Operating Detail (7)'!$C62:$AF62,0,MATCH(1,('Operating Detail (7)'!$C$12:$AF$12="New")*('Operating Detail (7)'!$C$121:$AF$121='Budget Narrative (7)'!$I$2),0))</f>
        <v>#N/A</v>
      </c>
      <c r="D99" s="523"/>
      <c r="E99" s="525"/>
      <c r="F99" s="752"/>
      <c r="I99" s="7"/>
      <c r="J99" s="14"/>
    </row>
    <row r="100" spans="1:10">
      <c r="A100" s="1311">
        <f>'Operating Detail (7)'!A63</f>
        <v>0</v>
      </c>
      <c r="B100" s="1312"/>
      <c r="C100" s="217" t="e">
        <f t="array" ref="C100">INDEX('Operating Detail (7)'!$C63:$AF63,0,MATCH(1,('Operating Detail (7)'!$C$12:$AF$12="New")*('Operating Detail (7)'!$C$121:$AF$121='Budget Narrative (7)'!$I$2),0))</f>
        <v>#N/A</v>
      </c>
      <c r="D100" s="523"/>
      <c r="E100" s="525"/>
      <c r="F100" s="752"/>
      <c r="I100" s="7"/>
      <c r="J100" s="14"/>
    </row>
    <row r="101" spans="1:10">
      <c r="A101" s="1311">
        <f>'Operating Detail (7)'!A64</f>
        <v>0</v>
      </c>
      <c r="B101" s="1312"/>
      <c r="C101" s="217" t="e">
        <f t="array" ref="C101">INDEX('Operating Detail (7)'!$C64:$AF64,0,MATCH(1,('Operating Detail (7)'!$C$12:$AF$12="New")*('Operating Detail (7)'!$C$121:$AF$121='Budget Narrative (7)'!$I$2),0))</f>
        <v>#N/A</v>
      </c>
      <c r="D101" s="523"/>
      <c r="E101" s="525"/>
      <c r="F101" s="752"/>
      <c r="I101" s="7"/>
      <c r="J101" s="14"/>
    </row>
    <row r="102" spans="1:10">
      <c r="A102" s="1311">
        <f>'Operating Detail (7)'!A65</f>
        <v>0</v>
      </c>
      <c r="B102" s="1312"/>
      <c r="C102" s="217" t="e">
        <f t="array" ref="C102">INDEX('Operating Detail (7)'!$C65:$AF65,0,MATCH(1,('Operating Detail (7)'!$C$12:$AF$12="New")*('Operating Detail (7)'!$C$121:$AF$121='Budget Narrative (7)'!$I$2),0))</f>
        <v>#N/A</v>
      </c>
      <c r="D102" s="523"/>
      <c r="E102" s="525"/>
      <c r="F102" s="752"/>
      <c r="I102" s="7"/>
      <c r="J102" s="14"/>
    </row>
    <row r="103" spans="1:10">
      <c r="A103" s="1311">
        <f>'Operating Detail (7)'!A65</f>
        <v>0</v>
      </c>
      <c r="B103" s="1312"/>
      <c r="C103" s="217" t="e">
        <f t="array" ref="C103">INDEX('Operating Detail (7)'!$C66:$AF66,0,MATCH(1,('Operating Detail (7)'!$C$12:$AF$12="New")*('Operating Detail (7)'!$C$121:$AF$121='Budget Narrative (7)'!$I$2),0))</f>
        <v>#N/A</v>
      </c>
      <c r="D103" s="523"/>
      <c r="E103" s="525"/>
      <c r="F103" s="752"/>
      <c r="I103" s="7"/>
      <c r="J103" s="14"/>
    </row>
    <row r="104" spans="1:10">
      <c r="A104" s="1311">
        <f>'Operating Detail (7)'!A66</f>
        <v>0</v>
      </c>
      <c r="B104" s="1312"/>
      <c r="C104" s="217" t="e">
        <f t="array" ref="C104">INDEX('Operating Detail (7)'!$C67:$AF67,0,MATCH(1,('Operating Detail (7)'!$C$12:$AF$12="New")*('Operating Detail (7)'!$C$121:$AF$121='Budget Narrative (7)'!$I$2),0))</f>
        <v>#N/A</v>
      </c>
      <c r="D104" s="523"/>
      <c r="E104" s="525"/>
      <c r="F104" s="752"/>
      <c r="I104" s="7"/>
      <c r="J104" s="14"/>
    </row>
    <row r="105" spans="1:10">
      <c r="A105" s="1576">
        <f>'Operating Detail (7)'!A67</f>
        <v>0</v>
      </c>
      <c r="B105" s="1577"/>
      <c r="C105" s="318"/>
      <c r="D105" s="165"/>
      <c r="E105" s="205"/>
      <c r="F105" s="752"/>
      <c r="I105" s="7"/>
      <c r="J105" s="14"/>
    </row>
    <row r="106" spans="1:10">
      <c r="A106" s="1317" t="str">
        <f>'Operating Detail (7)'!A68</f>
        <v>TOTAL OPERATING EXPENSES</v>
      </c>
      <c r="B106" s="1318"/>
      <c r="C106" s="579" t="e">
        <f>SUM(C51:C105)</f>
        <v>#N/A</v>
      </c>
      <c r="D106" s="14"/>
      <c r="E106" s="204"/>
      <c r="F106" s="3"/>
      <c r="I106" s="7"/>
      <c r="J106" s="14"/>
    </row>
    <row r="107" spans="1:10" s="593" customFormat="1" ht="13.5" thickBot="1">
      <c r="A107" s="594" t="s">
        <v>326</v>
      </c>
      <c r="B107" s="595" t="e">
        <f t="array" ref="B107">INDEX('Summary (7)'!E26:AH26,0,MATCH(1,('Summary (7)'!$E$21:$AH$21="New")*('Summary (7)'!$E$87:$AH$87='Budget Narrative (7)'!$I$2),0))</f>
        <v>#N/A</v>
      </c>
      <c r="C107" s="596" t="e">
        <f t="array" ref="C107">INDEX('Summary (7)'!E27:AH27,0,MATCH(1,('Summary (7)'!$E$21:$AH$21="New")*('Summary (7)'!$E$87:$AH$87='Budget Narrative (7)'!$I$2),0))</f>
        <v>#N/A</v>
      </c>
      <c r="D107" s="597"/>
      <c r="E107" s="598"/>
      <c r="F107" s="599"/>
      <c r="G107" s="590"/>
      <c r="H107" s="590"/>
      <c r="J107" s="592"/>
    </row>
    <row r="108" spans="1:10">
      <c r="A108" s="3"/>
      <c r="B108" s="6"/>
      <c r="C108" s="167"/>
      <c r="E108" s="3"/>
      <c r="F108" s="3"/>
      <c r="H108" s="569"/>
      <c r="I108" s="5"/>
      <c r="J108" s="4"/>
    </row>
    <row r="109" spans="1:10" ht="13" thickBot="1">
      <c r="A109" s="3"/>
      <c r="B109" s="6"/>
      <c r="C109" s="167"/>
      <c r="E109" s="3"/>
      <c r="F109" s="3"/>
      <c r="H109" s="569"/>
      <c r="I109" s="5"/>
      <c r="J109" s="4"/>
    </row>
    <row r="110" spans="1:10" s="4" customFormat="1" ht="25.5" customHeight="1">
      <c r="A110" s="1315" t="s">
        <v>327</v>
      </c>
      <c r="B110" s="1316"/>
      <c r="C110" s="198" t="s">
        <v>328</v>
      </c>
      <c r="D110" s="197" t="s">
        <v>319</v>
      </c>
      <c r="E110" s="199" t="s">
        <v>320</v>
      </c>
      <c r="F110" s="184"/>
      <c r="G110" s="567"/>
      <c r="H110" s="567"/>
    </row>
    <row r="111" spans="1:10">
      <c r="A111" s="1311">
        <f>'Operating Detail (7)'!A71</f>
        <v>0</v>
      </c>
      <c r="B111" s="1312"/>
      <c r="C111" s="217" t="e">
        <f t="array" ref="C111">INDEX('Operating Detail (7)'!$C71:$AF71,0,MATCH(1,('Operating Detail (7)'!$C$12:$AF$12="New")*('Operating Detail (7)'!$C$121:$AF$121='Budget Narrative (7)'!$I$2),0))</f>
        <v>#N/A</v>
      </c>
      <c r="D111" s="20"/>
      <c r="E111" s="200"/>
      <c r="F111" s="752"/>
    </row>
    <row r="112" spans="1:10">
      <c r="A112" s="1311">
        <f>'Operating Detail (7)'!A72</f>
        <v>0</v>
      </c>
      <c r="B112" s="1312"/>
      <c r="C112" s="217" t="e">
        <f t="array" ref="C112">INDEX('Operating Detail (7)'!$C72:$AF72,0,MATCH(1,('Operating Detail (7)'!$C$12:$AF$12="New")*('Operating Detail (7)'!$C$121:$AF$121='Budget Narrative (7)'!$I$2),0))</f>
        <v>#N/A</v>
      </c>
      <c r="D112" s="20"/>
      <c r="E112" s="201"/>
      <c r="F112" s="752"/>
    </row>
    <row r="113" spans="1:6">
      <c r="A113" s="1311">
        <f>'Operating Detail (7)'!A73</f>
        <v>0</v>
      </c>
      <c r="B113" s="1312"/>
      <c r="C113" s="217" t="e">
        <f t="array" ref="C113">INDEX('Operating Detail (7)'!$C73:$AF73,0,MATCH(1,('Operating Detail (7)'!$C$12:$AF$12="New")*('Operating Detail (7)'!$C$121:$AF$121='Budget Narrative (7)'!$I$2),0))</f>
        <v>#N/A</v>
      </c>
      <c r="D113" s="20"/>
      <c r="E113" s="201"/>
      <c r="F113" s="752"/>
    </row>
    <row r="114" spans="1:6">
      <c r="A114" s="1311">
        <f>'Operating Detail (7)'!A74</f>
        <v>0</v>
      </c>
      <c r="B114" s="1312"/>
      <c r="C114" s="217" t="e">
        <f t="array" ref="C114">INDEX('Operating Detail (7)'!$C74:$AF74,0,MATCH(1,('Operating Detail (7)'!$C$12:$AF$12="New")*('Operating Detail (7)'!$C$121:$AF$121='Budget Narrative (7)'!$I$2),0))</f>
        <v>#N/A</v>
      </c>
      <c r="D114" s="20"/>
      <c r="E114" s="201"/>
      <c r="F114" s="752"/>
    </row>
    <row r="115" spans="1:6">
      <c r="A115" s="1311">
        <f>'Operating Detail (7)'!A75</f>
        <v>0</v>
      </c>
      <c r="B115" s="1312"/>
      <c r="C115" s="217" t="e">
        <f t="array" ref="C115">INDEX('Operating Detail (7)'!$C75:$AF75,0,MATCH(1,('Operating Detail (7)'!$C$12:$AF$12="New")*('Operating Detail (7)'!$C$121:$AF$121='Budget Narrative (7)'!$I$2),0))</f>
        <v>#N/A</v>
      </c>
      <c r="D115" s="20"/>
      <c r="E115" s="201"/>
      <c r="F115" s="752"/>
    </row>
    <row r="116" spans="1:6">
      <c r="A116" s="1311">
        <f>'Operating Detail (7)'!A76</f>
        <v>0</v>
      </c>
      <c r="B116" s="1312"/>
      <c r="C116" s="217" t="e">
        <f t="array" ref="C116">INDEX('Operating Detail (7)'!$C76:$AF76,0,MATCH(1,('Operating Detail (7)'!$C$12:$AF$12="New")*('Operating Detail (7)'!$C$121:$AF$121='Budget Narrative (7)'!$I$2),0))</f>
        <v>#N/A</v>
      </c>
      <c r="D116" s="20"/>
      <c r="E116" s="201"/>
      <c r="F116" s="752"/>
    </row>
    <row r="117" spans="1:6">
      <c r="A117" s="1311">
        <f>'Operating Detail (7)'!A77</f>
        <v>0</v>
      </c>
      <c r="B117" s="1312"/>
      <c r="C117" s="217" t="e">
        <f t="array" ref="C117">INDEX('Operating Detail (7)'!$C77:$AF77,0,MATCH(1,('Operating Detail (7)'!$C$12:$AF$12="New")*('Operating Detail (7)'!$C$121:$AF$121='Budget Narrative (7)'!$I$2),0))</f>
        <v>#N/A</v>
      </c>
      <c r="D117" s="20"/>
      <c r="E117" s="201"/>
      <c r="F117" s="752"/>
    </row>
    <row r="118" spans="1:6">
      <c r="A118" s="1311">
        <f>'Operating Detail (7)'!A78</f>
        <v>0</v>
      </c>
      <c r="B118" s="1312"/>
      <c r="C118" s="217" t="e">
        <f t="array" ref="C118">INDEX('Operating Detail (7)'!$C78:$AF78,0,MATCH(1,('Operating Detail (7)'!$C$12:$AF$12="New")*('Operating Detail (7)'!$C$121:$AF$121='Budget Narrative (7)'!$I$2),0))</f>
        <v>#N/A</v>
      </c>
      <c r="D118" s="20"/>
      <c r="E118" s="201"/>
      <c r="F118" s="752"/>
    </row>
    <row r="119" spans="1:6">
      <c r="A119" s="1311">
        <f>'Operating Detail (7)'!A79</f>
        <v>0</v>
      </c>
      <c r="B119" s="1312"/>
      <c r="C119" s="217" t="e">
        <f t="array" ref="C119">INDEX('Operating Detail (7)'!$C79:$AF79,0,MATCH(1,('Operating Detail (7)'!$C$12:$AF$12="New")*('Operating Detail (7)'!$C$121:$AF$121='Budget Narrative (7)'!$I$2),0))</f>
        <v>#N/A</v>
      </c>
      <c r="D119" s="20"/>
      <c r="E119" s="201"/>
      <c r="F119" s="752"/>
    </row>
    <row r="120" spans="1:6">
      <c r="A120" s="1311">
        <f>'Operating Detail (7)'!A80</f>
        <v>0</v>
      </c>
      <c r="B120" s="1312"/>
      <c r="C120" s="217" t="e">
        <f t="array" ref="C120">INDEX('Operating Detail (7)'!$C80:$AF80,0,MATCH(1,('Operating Detail (7)'!$C$12:$AF$12="New")*('Operating Detail (7)'!$C$121:$AF$121='Budget Narrative (7)'!$I$2),0))</f>
        <v>#N/A</v>
      </c>
      <c r="D120" s="20"/>
      <c r="E120" s="201"/>
      <c r="F120" s="752"/>
    </row>
    <row r="121" spans="1:6">
      <c r="A121" s="1319" t="str">
        <f>'Operating Detail (7)'!A81</f>
        <v>Subcontractors:</v>
      </c>
      <c r="B121" s="1320"/>
      <c r="C121" s="527"/>
      <c r="D121" s="527"/>
      <c r="E121" s="528"/>
      <c r="F121" s="752"/>
    </row>
    <row r="122" spans="1:6">
      <c r="A122" s="1311">
        <f>'Operating Detail (7)'!A82</f>
        <v>0</v>
      </c>
      <c r="B122" s="1312"/>
      <c r="C122" s="217" t="e">
        <f t="array" ref="C122">INDEX('Operating Detail (7)'!$C82:$AF82,0,MATCH(1,('Operating Detail (7)'!$C$12:$AF$12="New")*('Operating Detail (7)'!$C$121:$AF$121='Budget Narrative (7)'!$I$2),0))</f>
        <v>#N/A</v>
      </c>
      <c r="D122" s="20"/>
      <c r="E122" s="202"/>
      <c r="F122" s="752"/>
    </row>
    <row r="123" spans="1:6">
      <c r="A123" s="1311">
        <f>'Operating Detail (7)'!A83</f>
        <v>0</v>
      </c>
      <c r="B123" s="1312"/>
      <c r="C123" s="217" t="e">
        <f t="array" ref="C123">INDEX('Operating Detail (7)'!$C83:$AF83,0,MATCH(1,('Operating Detail (7)'!$C$12:$AF$12="New")*('Operating Detail (7)'!$C$121:$AF$121='Budget Narrative (7)'!$I$2),0))</f>
        <v>#N/A</v>
      </c>
      <c r="D123" s="20"/>
      <c r="E123" s="202"/>
      <c r="F123" s="752"/>
    </row>
    <row r="124" spans="1:6">
      <c r="A124" s="1311">
        <f>'Operating Detail (7)'!A84</f>
        <v>0</v>
      </c>
      <c r="B124" s="1312"/>
      <c r="C124" s="217" t="e">
        <f t="array" ref="C124">INDEX('Operating Detail (7)'!$C84:$AF84,0,MATCH(1,('Operating Detail (7)'!$C$12:$AF$12="New")*('Operating Detail (7)'!$C$121:$AF$121='Budget Narrative (7)'!$I$2),0))</f>
        <v>#N/A</v>
      </c>
      <c r="D124" s="20"/>
      <c r="E124" s="201"/>
      <c r="F124" s="752"/>
    </row>
    <row r="125" spans="1:6">
      <c r="A125" s="1311">
        <f>'Operating Detail (7)'!A85</f>
        <v>0</v>
      </c>
      <c r="B125" s="1312"/>
      <c r="C125" s="217" t="e">
        <f t="array" ref="C125">INDEX('Operating Detail (7)'!$C85:$AF85,0,MATCH(1,('Operating Detail (7)'!$C$12:$AF$12="New")*('Operating Detail (7)'!$C$121:$AF$121='Budget Narrative (7)'!$I$2),0))</f>
        <v>#N/A</v>
      </c>
      <c r="D125" s="20"/>
      <c r="E125" s="201"/>
      <c r="F125" s="752"/>
    </row>
    <row r="126" spans="1:6">
      <c r="A126" s="1311">
        <f>'Operating Detail (7)'!A86</f>
        <v>0</v>
      </c>
      <c r="B126" s="1312"/>
      <c r="C126" s="217" t="e">
        <f t="array" ref="C126">INDEX('Operating Detail (7)'!$C86:$AF86,0,MATCH(1,('Operating Detail (7)'!$C$12:$AF$12="New")*('Operating Detail (7)'!$C$121:$AF$121='Budget Narrative (7)'!$I$2),0))</f>
        <v>#N/A</v>
      </c>
      <c r="D126" s="20"/>
      <c r="E126" s="201"/>
      <c r="F126" s="752"/>
    </row>
    <row r="127" spans="1:6">
      <c r="A127" s="1311">
        <f>'Operating Detail (7)'!A87</f>
        <v>0</v>
      </c>
      <c r="B127" s="1312"/>
      <c r="C127" s="217" t="e">
        <f t="array" ref="C127">INDEX('Operating Detail (7)'!$C87:$AF87,0,MATCH(1,('Operating Detail (7)'!$C$12:$AF$12="New")*('Operating Detail (7)'!$C$121:$AF$121='Budget Narrative (7)'!$I$2),0))</f>
        <v>#N/A</v>
      </c>
      <c r="D127" s="20"/>
      <c r="E127" s="201"/>
      <c r="F127" s="752"/>
    </row>
    <row r="128" spans="1:6">
      <c r="A128" s="1311">
        <f>'Operating Detail (7)'!A88</f>
        <v>0</v>
      </c>
      <c r="B128" s="1312"/>
      <c r="C128" s="217" t="e">
        <f t="array" ref="C128">INDEX('Operating Detail (7)'!$C88:$AF88,0,MATCH(1,('Operating Detail (7)'!$C$12:$AF$12="New")*('Operating Detail (7)'!$C$121:$AF$121='Budget Narrative (7)'!$I$2),0))</f>
        <v>#N/A</v>
      </c>
      <c r="E128" s="203"/>
    </row>
    <row r="129" spans="1:8">
      <c r="A129" s="1311">
        <f>'Operating Detail (7)'!A89</f>
        <v>0</v>
      </c>
      <c r="B129" s="1312"/>
      <c r="C129" s="217" t="e">
        <f t="array" ref="C129">INDEX('Operating Detail (7)'!$C89:$AF89,0,MATCH(1,('Operating Detail (7)'!$C$12:$AF$12="New")*('Operating Detail (7)'!$C$121:$AF$121='Budget Narrative (7)'!$I$2),0))</f>
        <v>#N/A</v>
      </c>
      <c r="E129" s="203"/>
    </row>
    <row r="130" spans="1:8">
      <c r="A130" s="1311">
        <f>'Operating Detail (7)'!A90</f>
        <v>0</v>
      </c>
      <c r="B130" s="1312"/>
      <c r="C130" s="217" t="e">
        <f t="array" ref="C130">INDEX('Operating Detail (7)'!$C90:$AF90,0,MATCH(1,('Operating Detail (7)'!$C$12:$AF$12="New")*('Operating Detail (7)'!$C$121:$AF$121='Budget Narrative (7)'!$I$2),0))</f>
        <v>#N/A</v>
      </c>
      <c r="E130" s="203"/>
    </row>
    <row r="131" spans="1:8">
      <c r="A131" s="1311" t="str">
        <f>'Operating Detail (7)'!A91</f>
        <v>Subcontractor indirect (First $25k only)</v>
      </c>
      <c r="B131" s="1312"/>
      <c r="C131" s="217" t="e" cm="1">
        <f t="array" ref="C131">INDEX('Operating Detail - Start Up'!$C89:$G89,0,MATCH(1,('Operating Detail - Start Up'!$C$11:$G$11="New")*('Operating Detail - Start Up'!$C$115:$G$115='Budget Narrative - Start Up'!$H$3),0))</f>
        <v>#N/A</v>
      </c>
      <c r="E131" s="203"/>
    </row>
    <row r="132" spans="1:8">
      <c r="A132" s="1311"/>
      <c r="B132" s="1312"/>
      <c r="C132" s="217"/>
      <c r="E132" s="203"/>
    </row>
    <row r="133" spans="1:8" s="593" customFormat="1" ht="13" thickBot="1">
      <c r="A133" s="1313" t="str">
        <f>'Operating Detail (7)'!A93</f>
        <v>TOTAL OTHER EXPENSES</v>
      </c>
      <c r="B133" s="1314"/>
      <c r="C133" s="596" t="e">
        <f>SUM(C111:C131)</f>
        <v>#N/A</v>
      </c>
      <c r="D133" s="597"/>
      <c r="E133" s="600"/>
      <c r="F133" s="601"/>
      <c r="G133" s="590"/>
      <c r="H133" s="590"/>
    </row>
    <row r="134" spans="1:8">
      <c r="A134" s="1312">
        <f>'Operating Detail (7)'!A94</f>
        <v>0</v>
      </c>
      <c r="B134" s="1312"/>
      <c r="C134" s="217"/>
    </row>
    <row r="135" spans="1:8" ht="13" thickBot="1">
      <c r="A135" s="752"/>
      <c r="B135" s="752"/>
      <c r="C135" s="217"/>
    </row>
    <row r="136" spans="1:8" ht="12.75" customHeight="1">
      <c r="A136" s="1315" t="str">
        <f>'Operating Detail (7)'!A95</f>
        <v>CAPITAL EXPENSES</v>
      </c>
      <c r="B136" s="1316"/>
      <c r="C136" s="198" t="s">
        <v>328</v>
      </c>
      <c r="D136" s="197" t="s">
        <v>319</v>
      </c>
      <c r="E136" s="199" t="s">
        <v>320</v>
      </c>
    </row>
    <row r="137" spans="1:8">
      <c r="A137" s="1311">
        <f>'Operating Detail (7)'!A96</f>
        <v>0</v>
      </c>
      <c r="B137" s="1312"/>
      <c r="C137" s="217" t="e" cm="1">
        <f t="array" ref="C137">INDEX('Operating Detail - ML &amp; PM'!$C94:$G94,0,MATCH(1,('Operating Detail - ML &amp; PM'!$C$11:$G$11="New")*('Operating Detail - ML &amp; PM'!$C$118:$G$118='Budget Narrative - ML &amp; PM'!$H$3),0))</f>
        <v>#N/A</v>
      </c>
      <c r="E137" s="203"/>
    </row>
    <row r="138" spans="1:8">
      <c r="A138" s="1311">
        <f>'Operating Detail (7)'!A97</f>
        <v>0</v>
      </c>
      <c r="B138" s="1312"/>
      <c r="C138" s="217" t="e">
        <f t="array" ref="C138">INDEX('Operating Detail (7)'!$C97:$AF97,0,MATCH(1,('Operating Detail (7)'!$C$12:$AF$12="New")*('Operating Detail (7)'!$C$121:$AF$121='Budget Narrative (7)'!$I$2),0))</f>
        <v>#N/A</v>
      </c>
      <c r="E138" s="203"/>
    </row>
    <row r="139" spans="1:8">
      <c r="A139" s="1311">
        <f>'Operating Detail (7)'!A98</f>
        <v>0</v>
      </c>
      <c r="B139" s="1312"/>
      <c r="C139" s="217" t="e">
        <f t="array" ref="C139">INDEX('Operating Detail (7)'!$C98:$AF98,0,MATCH(1,('Operating Detail (7)'!$C$12:$AF$12="New")*('Operating Detail (7)'!$C$121:$AF$121='Budget Narrative (7)'!$I$2),0))</f>
        <v>#N/A</v>
      </c>
      <c r="E139" s="203"/>
    </row>
    <row r="140" spans="1:8">
      <c r="A140" s="1311">
        <f>'Operating Detail (7)'!A99</f>
        <v>0</v>
      </c>
      <c r="B140" s="1312"/>
      <c r="C140" s="217" t="e">
        <f t="array" ref="C140">INDEX('Operating Detail (7)'!$C99:$AF99,0,MATCH(1,('Operating Detail (7)'!$C$12:$AF$12="New")*('Operating Detail (7)'!$C$121:$AF$121='Budget Narrative (7)'!$I$2),0))</f>
        <v>#N/A</v>
      </c>
      <c r="E140" s="203"/>
    </row>
    <row r="141" spans="1:8">
      <c r="A141" s="1311">
        <f>'Operating Detail (7)'!A100</f>
        <v>0</v>
      </c>
      <c r="B141" s="1312"/>
      <c r="C141" s="217" t="e">
        <f t="array" ref="C141">INDEX('Operating Detail (7)'!$C100:$AF100,0,MATCH(1,('Operating Detail (7)'!$C$12:$AF$12="New")*('Operating Detail (7)'!$C$121:$AF$121='Budget Narrative (7)'!$I$2),0))</f>
        <v>#N/A</v>
      </c>
      <c r="E141" s="203"/>
    </row>
    <row r="142" spans="1:8">
      <c r="A142" s="1311">
        <f>'Operating Detail (7)'!A101</f>
        <v>0</v>
      </c>
      <c r="B142" s="1312"/>
      <c r="C142" s="217" t="e">
        <f t="array" ref="C142">INDEX('Operating Detail (7)'!$C101:$AF101,0,MATCH(1,('Operating Detail (7)'!$C$12:$AF$12="New")*('Operating Detail (7)'!$C$121:$AF$121='Budget Narrative (7)'!$I$2),0))</f>
        <v>#N/A</v>
      </c>
      <c r="E142" s="203"/>
    </row>
    <row r="143" spans="1:8">
      <c r="A143" s="1311">
        <f>'Operating Detail (7)'!A102</f>
        <v>0</v>
      </c>
      <c r="B143" s="1312"/>
      <c r="C143" s="217" t="e">
        <f t="array" ref="C143">INDEX('Operating Detail (7)'!$C102:$AF102,0,MATCH(1,('Operating Detail (7)'!$C$12:$AF$12="New")*('Operating Detail (7)'!$C$121:$AF$121='Budget Narrative (7)'!$I$2),0))</f>
        <v>#N/A</v>
      </c>
      <c r="E143" s="203"/>
    </row>
    <row r="144" spans="1:8">
      <c r="A144" s="1311">
        <f>'Operating Detail (7)'!A103</f>
        <v>0</v>
      </c>
      <c r="B144" s="1312"/>
      <c r="C144" s="217"/>
      <c r="E144" s="203"/>
    </row>
    <row r="145" spans="1:8" s="593" customFormat="1" ht="13" thickBot="1">
      <c r="A145" s="1313" t="str">
        <f>'Operating Detail (7)'!A104</f>
        <v>TOTAL CAPITAL EXPENSES</v>
      </c>
      <c r="B145" s="1314"/>
      <c r="C145" s="596" t="e">
        <f>SUM(C137:C143)</f>
        <v>#N/A</v>
      </c>
      <c r="D145" s="597"/>
      <c r="E145" s="600"/>
      <c r="F145" s="601"/>
      <c r="G145" s="590"/>
      <c r="H145" s="590"/>
    </row>
    <row r="146" spans="1:8">
      <c r="A146" s="1312"/>
      <c r="B146" s="1312"/>
      <c r="C146" s="217"/>
    </row>
    <row r="147" spans="1:8" ht="13" thickBot="1">
      <c r="A147" s="1312"/>
      <c r="B147" s="1312"/>
      <c r="C147" s="217"/>
    </row>
    <row r="148" spans="1:8" ht="13">
      <c r="A148" s="1315" t="s">
        <v>329</v>
      </c>
      <c r="B148" s="1316"/>
      <c r="C148" s="198" t="s">
        <v>328</v>
      </c>
      <c r="D148" s="197" t="s">
        <v>319</v>
      </c>
      <c r="E148" s="199" t="s">
        <v>320</v>
      </c>
    </row>
    <row r="149" spans="1:8">
      <c r="A149" s="1311"/>
      <c r="B149" s="1312"/>
      <c r="C149" s="217"/>
      <c r="E149" s="203"/>
    </row>
    <row r="150" spans="1:8">
      <c r="A150" s="1311"/>
      <c r="B150" s="1312"/>
      <c r="C150" s="217"/>
      <c r="E150" s="203"/>
    </row>
    <row r="151" spans="1:8">
      <c r="A151" s="1311"/>
      <c r="B151" s="1312"/>
      <c r="C151" s="217"/>
      <c r="E151" s="203"/>
    </row>
    <row r="152" spans="1:8">
      <c r="A152" s="1311"/>
      <c r="B152" s="1312"/>
      <c r="C152" s="217"/>
      <c r="E152" s="203"/>
    </row>
    <row r="153" spans="1:8">
      <c r="A153" s="1311"/>
      <c r="B153" s="1312"/>
      <c r="C153" s="217"/>
      <c r="E153" s="203"/>
    </row>
    <row r="154" spans="1:8">
      <c r="A154" s="1311"/>
      <c r="B154" s="1312"/>
      <c r="C154" s="217"/>
      <c r="E154" s="203"/>
    </row>
    <row r="155" spans="1:8">
      <c r="A155" s="1311"/>
      <c r="B155" s="1312"/>
      <c r="C155" s="217"/>
      <c r="E155" s="203"/>
    </row>
    <row r="156" spans="1:8">
      <c r="A156" s="1311"/>
      <c r="B156" s="1312"/>
      <c r="C156" s="217"/>
      <c r="E156" s="203"/>
    </row>
    <row r="157" spans="1:8">
      <c r="A157" s="1311"/>
      <c r="B157" s="1312"/>
      <c r="C157" s="217"/>
      <c r="E157" s="203"/>
    </row>
    <row r="158" spans="1:8">
      <c r="A158" s="1311"/>
      <c r="B158" s="1312"/>
      <c r="C158" s="217"/>
      <c r="E158" s="203"/>
    </row>
    <row r="159" spans="1:8">
      <c r="A159" s="1311"/>
      <c r="B159" s="1312"/>
      <c r="C159" s="217"/>
      <c r="E159" s="203"/>
    </row>
    <row r="160" spans="1:8">
      <c r="A160" s="1311"/>
      <c r="B160" s="1312"/>
      <c r="C160" s="217"/>
      <c r="E160" s="203"/>
    </row>
    <row r="161" spans="1:5">
      <c r="A161" s="1311"/>
      <c r="B161" s="1312"/>
      <c r="C161" s="217"/>
      <c r="E161" s="203"/>
    </row>
    <row r="162" spans="1:5">
      <c r="A162" s="1311"/>
      <c r="B162" s="1312"/>
      <c r="C162" s="217"/>
      <c r="E162" s="203"/>
    </row>
    <row r="163" spans="1:5">
      <c r="A163" s="1311"/>
      <c r="B163" s="1312"/>
      <c r="C163" s="217"/>
      <c r="E163" s="203"/>
    </row>
    <row r="164" spans="1:5">
      <c r="A164" s="1311"/>
      <c r="B164" s="1312"/>
      <c r="C164" s="217"/>
      <c r="E164" s="203"/>
    </row>
    <row r="165" spans="1:5">
      <c r="A165" s="1311"/>
      <c r="B165" s="1312"/>
      <c r="C165" s="217"/>
      <c r="E165" s="203"/>
    </row>
    <row r="166" spans="1:5">
      <c r="A166" s="1311"/>
      <c r="B166" s="1312"/>
      <c r="C166" s="217"/>
      <c r="E166" s="203"/>
    </row>
    <row r="167" spans="1:5">
      <c r="A167" s="1311"/>
      <c r="B167" s="1312"/>
      <c r="C167" s="217"/>
      <c r="E167" s="203"/>
    </row>
    <row r="168" spans="1:5">
      <c r="A168" s="1311"/>
      <c r="B168" s="1312"/>
      <c r="C168" s="217"/>
      <c r="E168" s="203"/>
    </row>
    <row r="169" spans="1:5">
      <c r="A169" s="1311"/>
      <c r="B169" s="1312"/>
      <c r="C169" s="217"/>
      <c r="E169" s="203"/>
    </row>
    <row r="170" spans="1:5">
      <c r="A170" s="1311"/>
      <c r="B170" s="1312"/>
      <c r="C170" s="217"/>
      <c r="E170" s="203"/>
    </row>
    <row r="171" spans="1:5">
      <c r="A171" s="1311"/>
      <c r="B171" s="1312"/>
      <c r="C171" s="217"/>
      <c r="E171" s="203"/>
    </row>
    <row r="172" spans="1:5">
      <c r="A172" s="1311"/>
      <c r="B172" s="1312"/>
      <c r="C172" s="217"/>
      <c r="E172" s="203"/>
    </row>
    <row r="173" spans="1:5">
      <c r="A173" s="1311"/>
      <c r="B173" s="1312"/>
      <c r="C173" s="217"/>
      <c r="E173" s="203"/>
    </row>
    <row r="174" spans="1:5">
      <c r="A174" s="1311"/>
      <c r="B174" s="1312"/>
      <c r="C174" s="217"/>
      <c r="E174" s="203"/>
    </row>
    <row r="175" spans="1:5">
      <c r="A175" s="1311"/>
      <c r="B175" s="1312"/>
      <c r="C175" s="217"/>
      <c r="E175" s="203"/>
    </row>
    <row r="176" spans="1:5">
      <c r="A176" s="1311"/>
      <c r="B176" s="1312"/>
      <c r="C176" s="217"/>
      <c r="E176" s="203"/>
    </row>
    <row r="177" spans="1:9">
      <c r="A177" s="1311"/>
      <c r="B177" s="1312"/>
      <c r="C177" s="217"/>
      <c r="E177" s="203"/>
    </row>
    <row r="178" spans="1:9" s="599" customFormat="1" ht="13">
      <c r="A178" s="1395" t="s">
        <v>330</v>
      </c>
      <c r="B178" s="1396"/>
      <c r="C178" s="602">
        <f>SUM(C149:C177)</f>
        <v>0</v>
      </c>
      <c r="D178" s="603"/>
      <c r="E178" s="604"/>
      <c r="G178" s="605"/>
      <c r="H178" s="605"/>
    </row>
    <row r="179" spans="1:9" s="593" customFormat="1" ht="13" thickBot="1">
      <c r="A179" s="1397" t="s">
        <v>331</v>
      </c>
      <c r="B179" s="1398"/>
      <c r="C179" s="606" t="e">
        <f t="array" ref="C179">INDEX('Summary (7)'!$E30:$AH30,0,MATCH(1,('Summary (7)'!$E21:$AH21="New")*('Summary (7)'!$E87:$AH87='Budget Narrative (7)'!$I$2),0))</f>
        <v>#N/A</v>
      </c>
      <c r="D179" s="597"/>
      <c r="E179" s="600"/>
      <c r="G179" s="590"/>
      <c r="H179" s="590"/>
    </row>
    <row r="180" spans="1:9" s="593" customFormat="1">
      <c r="A180" s="1399" t="s">
        <v>332</v>
      </c>
      <c r="B180" s="1399"/>
      <c r="C180" s="607" t="e">
        <f>C179-C178</f>
        <v>#N/A</v>
      </c>
      <c r="D180" s="592"/>
      <c r="G180" s="590"/>
      <c r="H180" s="590"/>
    </row>
    <row r="181" spans="1:9" ht="13" thickBot="1">
      <c r="A181" s="1312"/>
      <c r="B181" s="1312"/>
      <c r="C181" s="217"/>
    </row>
    <row r="182" spans="1:9" ht="14">
      <c r="A182" s="1582" t="s">
        <v>333</v>
      </c>
      <c r="B182" s="1583"/>
      <c r="C182" s="1583"/>
      <c r="D182" s="1583"/>
      <c r="E182" s="1583"/>
      <c r="F182" s="1583"/>
      <c r="G182" s="1583"/>
      <c r="H182" s="1583"/>
      <c r="I182" s="1584"/>
    </row>
    <row r="183" spans="1:9" ht="13">
      <c r="A183" s="1375" t="s">
        <v>334</v>
      </c>
      <c r="B183" s="1375"/>
      <c r="C183" s="1375"/>
      <c r="D183" s="315" t="s">
        <v>1</v>
      </c>
      <c r="E183" s="1376" t="s">
        <v>335</v>
      </c>
      <c r="F183" s="1376"/>
      <c r="G183" s="1376" t="s">
        <v>2</v>
      </c>
      <c r="H183" s="1376"/>
      <c r="I183" s="1376"/>
    </row>
    <row r="184" spans="1:9" ht="96.75" customHeight="1">
      <c r="A184" s="1394" t="s">
        <v>336</v>
      </c>
      <c r="B184" s="1394"/>
      <c r="C184" s="1394"/>
      <c r="D184" s="316" t="s">
        <v>337</v>
      </c>
      <c r="E184" s="1560"/>
      <c r="F184" s="1560"/>
      <c r="G184" s="1377" t="s">
        <v>338</v>
      </c>
      <c r="H184" s="1378"/>
      <c r="I184" s="1379"/>
    </row>
    <row r="185" spans="1:9">
      <c r="A185" s="1394"/>
      <c r="B185" s="1394"/>
      <c r="C185" s="1394"/>
      <c r="D185" s="316" t="s">
        <v>339</v>
      </c>
      <c r="E185" s="1557" t="s">
        <v>358</v>
      </c>
      <c r="F185" s="1556"/>
      <c r="G185" s="1380"/>
      <c r="H185" s="1381"/>
      <c r="I185" s="1382"/>
    </row>
    <row r="186" spans="1:9">
      <c r="A186" s="1394"/>
      <c r="B186" s="1394"/>
      <c r="C186" s="1394"/>
      <c r="D186" s="316" t="s">
        <v>340</v>
      </c>
      <c r="E186" s="1557" t="s">
        <v>359</v>
      </c>
      <c r="F186" s="1556"/>
      <c r="G186" s="1380"/>
      <c r="H186" s="1381"/>
      <c r="I186" s="1382"/>
    </row>
    <row r="187" spans="1:9" ht="25">
      <c r="A187" s="1394"/>
      <c r="B187" s="1394"/>
      <c r="C187" s="1394"/>
      <c r="D187" s="316" t="s">
        <v>341</v>
      </c>
      <c r="E187" s="1557" t="s">
        <v>360</v>
      </c>
      <c r="F187" s="1556"/>
      <c r="G187" s="1380"/>
      <c r="H187" s="1381"/>
      <c r="I187" s="1382"/>
    </row>
    <row r="188" spans="1:9" ht="25">
      <c r="A188" s="1394"/>
      <c r="B188" s="1394"/>
      <c r="C188" s="1394"/>
      <c r="D188" s="316" t="s">
        <v>342</v>
      </c>
      <c r="E188" s="1557" t="s">
        <v>361</v>
      </c>
      <c r="F188" s="1556"/>
      <c r="G188" s="1380"/>
      <c r="H188" s="1381"/>
      <c r="I188" s="1382"/>
    </row>
    <row r="189" spans="1:9" ht="25">
      <c r="A189" s="1394"/>
      <c r="B189" s="1394"/>
      <c r="C189" s="1394"/>
      <c r="D189" s="316" t="s">
        <v>343</v>
      </c>
      <c r="E189" s="1557" t="s">
        <v>361</v>
      </c>
      <c r="F189" s="1556"/>
      <c r="G189" s="1380"/>
      <c r="H189" s="1381"/>
      <c r="I189" s="1382"/>
    </row>
    <row r="190" spans="1:9">
      <c r="A190" s="1394"/>
      <c r="B190" s="1394"/>
      <c r="C190" s="1394"/>
      <c r="D190" s="316" t="s">
        <v>344</v>
      </c>
      <c r="E190" s="1557" t="s">
        <v>362</v>
      </c>
      <c r="F190" s="1556"/>
      <c r="G190" s="1380"/>
      <c r="H190" s="1381"/>
      <c r="I190" s="1382"/>
    </row>
    <row r="191" spans="1:9">
      <c r="A191" s="1394"/>
      <c r="B191" s="1394"/>
      <c r="C191" s="1394"/>
      <c r="D191" s="316" t="s">
        <v>345</v>
      </c>
      <c r="E191" s="1557" t="s">
        <v>363</v>
      </c>
      <c r="F191" s="1556"/>
      <c r="G191" s="1380"/>
      <c r="H191" s="1381"/>
      <c r="I191" s="1382"/>
    </row>
    <row r="192" spans="1:9" ht="25">
      <c r="A192" s="1394"/>
      <c r="B192" s="1394"/>
      <c r="C192" s="1394"/>
      <c r="D192" s="316" t="s">
        <v>346</v>
      </c>
      <c r="E192" s="1557" t="s">
        <v>364</v>
      </c>
      <c r="F192" s="1556"/>
      <c r="G192" s="1383"/>
      <c r="H192" s="1384"/>
      <c r="I192" s="1385"/>
    </row>
    <row r="193" spans="1:9">
      <c r="A193" s="1394"/>
      <c r="B193" s="1394"/>
      <c r="C193" s="1394"/>
      <c r="D193" s="317"/>
      <c r="E193" s="1558"/>
      <c r="F193" s="1559"/>
      <c r="G193" s="1391"/>
      <c r="H193" s="1392"/>
      <c r="I193" s="1393"/>
    </row>
    <row r="194" spans="1:9" ht="15.5">
      <c r="A194" s="1394"/>
      <c r="B194" s="1394"/>
      <c r="C194" s="1394"/>
      <c r="D194" s="316" t="s">
        <v>347</v>
      </c>
      <c r="E194" s="1557" t="s">
        <v>365</v>
      </c>
      <c r="F194" s="1556"/>
      <c r="G194" s="1387"/>
      <c r="H194" s="1387"/>
      <c r="I194" s="1387"/>
    </row>
    <row r="195" spans="1:9" ht="15.5">
      <c r="A195" s="1394"/>
      <c r="B195" s="1394"/>
      <c r="C195" s="1394"/>
      <c r="D195" s="316" t="s">
        <v>348</v>
      </c>
      <c r="E195" s="1557" t="s">
        <v>366</v>
      </c>
      <c r="F195" s="1556"/>
      <c r="G195" s="1387"/>
      <c r="H195" s="1387"/>
      <c r="I195" s="1387"/>
    </row>
    <row r="196" spans="1:9" ht="28">
      <c r="A196" s="1394"/>
      <c r="B196" s="1394"/>
      <c r="C196" s="1394"/>
      <c r="D196" s="316" t="s">
        <v>349</v>
      </c>
      <c r="E196" s="1557" t="s">
        <v>367</v>
      </c>
      <c r="F196" s="1556"/>
      <c r="G196" s="1387"/>
      <c r="H196" s="1387"/>
      <c r="I196" s="1387"/>
    </row>
    <row r="197" spans="1:9" ht="25">
      <c r="A197" s="1394" t="s">
        <v>350</v>
      </c>
      <c r="B197" s="1394"/>
      <c r="C197" s="1394"/>
      <c r="D197" s="751" t="s">
        <v>351</v>
      </c>
      <c r="E197" s="1557" t="s">
        <v>368</v>
      </c>
      <c r="F197" s="1556"/>
      <c r="G197" s="1387"/>
      <c r="H197" s="1387"/>
      <c r="I197" s="1387"/>
    </row>
    <row r="198" spans="1:9" ht="15.5">
      <c r="A198" s="1386" t="s">
        <v>352</v>
      </c>
      <c r="B198" s="1386"/>
      <c r="C198" s="1386"/>
      <c r="D198" s="751" t="s">
        <v>353</v>
      </c>
      <c r="E198" s="1556"/>
      <c r="F198" s="1556"/>
      <c r="G198" s="1387"/>
      <c r="H198" s="1387"/>
      <c r="I198" s="1387"/>
    </row>
    <row r="199" spans="1:9">
      <c r="A199" s="1388" t="s">
        <v>354</v>
      </c>
      <c r="B199" s="1388"/>
      <c r="C199" s="1388"/>
      <c r="D199" s="1388"/>
      <c r="E199" s="1388"/>
      <c r="F199" s="1388"/>
      <c r="G199" s="1388"/>
      <c r="H199" s="1388"/>
      <c r="I199" s="1388"/>
    </row>
    <row r="200" spans="1:9" ht="13">
      <c r="A200" s="1389" t="s">
        <v>355</v>
      </c>
      <c r="B200" s="1390"/>
      <c r="C200" s="1390"/>
      <c r="D200" s="1390"/>
      <c r="E200" s="1390"/>
      <c r="F200" s="1390"/>
      <c r="G200" s="1390"/>
      <c r="H200" s="1390"/>
      <c r="I200" s="1390"/>
    </row>
    <row r="201" spans="1:9">
      <c r="A201" s="752">
        <f>'Operating Detail (7)'!A160</f>
        <v>0</v>
      </c>
      <c r="B201" s="752"/>
      <c r="C201" s="217"/>
    </row>
    <row r="202" spans="1:9">
      <c r="A202" s="752">
        <f>'Operating Detail (7)'!A161</f>
        <v>0</v>
      </c>
      <c r="B202" s="752"/>
      <c r="C202" s="217"/>
    </row>
    <row r="203" spans="1:9">
      <c r="C203" s="217"/>
    </row>
    <row r="204" spans="1:9">
      <c r="C204" s="217"/>
    </row>
    <row r="205" spans="1:9">
      <c r="C205" s="217"/>
    </row>
    <row r="206" spans="1:9">
      <c r="C206" s="217"/>
    </row>
    <row r="207" spans="1:9">
      <c r="C207" s="217"/>
    </row>
    <row r="208" spans="1:9">
      <c r="C208" s="217"/>
    </row>
  </sheetData>
  <mergeCells count="162">
    <mergeCell ref="A54:B54"/>
    <mergeCell ref="A55:B55"/>
    <mergeCell ref="A56:B56"/>
    <mergeCell ref="A57:B57"/>
    <mergeCell ref="A58:B58"/>
    <mergeCell ref="A59:B59"/>
    <mergeCell ref="B1:C1"/>
    <mergeCell ref="B2:C2"/>
    <mergeCell ref="A50:B50"/>
    <mergeCell ref="A51:B51"/>
    <mergeCell ref="A52:B52"/>
    <mergeCell ref="A53:B53"/>
    <mergeCell ref="A48:B48"/>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26:B126"/>
    <mergeCell ref="A127:B127"/>
    <mergeCell ref="A128:B128"/>
    <mergeCell ref="A129:B129"/>
    <mergeCell ref="A130:B130"/>
    <mergeCell ref="A131:B131"/>
    <mergeCell ref="A111:B111"/>
    <mergeCell ref="A112:B112"/>
    <mergeCell ref="A122:B122"/>
    <mergeCell ref="A123:B123"/>
    <mergeCell ref="A124:B124"/>
    <mergeCell ref="A125:B125"/>
    <mergeCell ref="A113:B113"/>
    <mergeCell ref="A114:B114"/>
    <mergeCell ref="A115:B115"/>
    <mergeCell ref="A116:B116"/>
    <mergeCell ref="A117:B117"/>
    <mergeCell ref="A118:B118"/>
    <mergeCell ref="A119:B119"/>
    <mergeCell ref="A120:B120"/>
    <mergeCell ref="A121:B121"/>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s>
  <conditionalFormatting sqref="B2">
    <cfRule type="containsBlanks" dxfId="35" priority="2">
      <formula>LEN(TRIM(B2))=0</formula>
    </cfRule>
  </conditionalFormatting>
  <conditionalFormatting sqref="B4:F45 C111:E120 C122:E131 C137:E143">
    <cfRule type="expression" dxfId="34" priority="17">
      <formula>$C4=0</formula>
    </cfRule>
  </conditionalFormatting>
  <conditionalFormatting sqref="C48">
    <cfRule type="expression" dxfId="33" priority="1">
      <formula>$A48=0</formula>
    </cfRule>
  </conditionalFormatting>
  <conditionalFormatting sqref="C106">
    <cfRule type="expression" dxfId="32" priority="15">
      <formula>$A106=0</formula>
    </cfRule>
  </conditionalFormatting>
  <conditionalFormatting sqref="C133">
    <cfRule type="expression" dxfId="31" priority="14">
      <formula>$A133=0</formula>
    </cfRule>
  </conditionalFormatting>
  <conditionalFormatting sqref="C145">
    <cfRule type="expression" dxfId="30" priority="13">
      <formula>$A145=0</formula>
    </cfRule>
  </conditionalFormatting>
  <conditionalFormatting sqref="C179">
    <cfRule type="expression" dxfId="29" priority="10">
      <formula>$C179=0</formula>
    </cfRule>
  </conditionalFormatting>
  <conditionalFormatting sqref="C180">
    <cfRule type="cellIs" dxfId="28" priority="9" operator="notBetween">
      <formula>-2</formula>
      <formula>2</formula>
    </cfRule>
  </conditionalFormatting>
  <conditionalFormatting sqref="C51:E92">
    <cfRule type="expression" dxfId="27" priority="5">
      <formula>$C51=0</formula>
    </cfRule>
  </conditionalFormatting>
  <conditionalFormatting sqref="C94:E105">
    <cfRule type="expression" dxfId="26" priority="3">
      <formula>$C94=0</formula>
    </cfRule>
  </conditionalFormatting>
  <conditionalFormatting sqref="C149:E177">
    <cfRule type="expression" dxfId="25" priority="11">
      <formula>$C149=0</formula>
    </cfRule>
  </conditionalFormatting>
  <conditionalFormatting sqref="D51:E92">
    <cfRule type="containsBlanks" dxfId="24" priority="6">
      <formula>LEN(TRIM(D51))=0</formula>
    </cfRule>
  </conditionalFormatting>
  <conditionalFormatting sqref="D94:E104">
    <cfRule type="containsBlanks" dxfId="23" priority="4">
      <formula>LEN(TRIM(D94))=0</formula>
    </cfRule>
  </conditionalFormatting>
  <conditionalFormatting sqref="D149:E177">
    <cfRule type="containsBlanks" dxfId="22" priority="12">
      <formula>LEN(TRIM(D149))=0</formula>
    </cfRule>
  </conditionalFormatting>
  <conditionalFormatting sqref="D4:F45 D111:E120 D122:E131 D137:E143">
    <cfRule type="containsBlanks" dxfId="21" priority="18">
      <formula>LEN(TRIM(D4))=0</formula>
    </cfRule>
  </conditionalFormatting>
  <hyperlinks>
    <hyperlink ref="A200" r:id="rId1" xr:uid="{00000000-0004-0000-1E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ADA4A835-92B0-4347-A664-91D7AA3DE07C}">
          <x14:formula1>
            <xm:f>'Dropdown Lists'!$F$2:$F$31</xm:f>
          </x14:formula1>
          <xm:sqref>B2:C2</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L84"/>
  <sheetViews>
    <sheetView showGridLines="0" zoomScaleNormal="100" workbookViewId="0">
      <pane xSplit="4" topLeftCell="E1" activePane="topRight" state="frozen"/>
      <selection activeCell="N12" sqref="N12"/>
      <selection pane="topRight" activeCell="N12" sqref="N12"/>
    </sheetView>
  </sheetViews>
  <sheetFormatPr defaultColWidth="11.453125" defaultRowHeight="15.5"/>
  <cols>
    <col min="1" max="1" width="24.81640625" style="56" customWidth="1"/>
    <col min="2" max="2" width="15.453125" style="56" customWidth="1"/>
    <col min="3" max="3" width="14.26953125" style="56" customWidth="1"/>
    <col min="4" max="4" width="11" style="56" customWidth="1"/>
    <col min="5" max="10" width="16.54296875" style="56" customWidth="1"/>
    <col min="11" max="11" width="14.26953125" style="56" customWidth="1"/>
    <col min="12" max="12" width="14" style="56" bestFit="1" customWidth="1"/>
    <col min="13" max="14" width="21.1796875" style="56" customWidth="1"/>
    <col min="15" max="15" width="14" style="56" bestFit="1" customWidth="1"/>
    <col min="16" max="16384" width="11.453125" style="56"/>
  </cols>
  <sheetData>
    <row r="1" spans="1:11" ht="15" customHeight="1">
      <c r="A1" s="55" t="s">
        <v>209</v>
      </c>
      <c r="B1" s="55"/>
      <c r="C1" s="55"/>
      <c r="D1" s="55"/>
    </row>
    <row r="2" spans="1:11" ht="15" customHeight="1">
      <c r="A2" s="55" t="s">
        <v>210</v>
      </c>
      <c r="B2" s="55"/>
      <c r="C2" s="55"/>
      <c r="D2" s="55"/>
    </row>
    <row r="3" spans="1:11">
      <c r="A3" s="57" t="s">
        <v>211</v>
      </c>
      <c r="B3" s="743">
        <f>'Summary - ML &amp; PM'!B3</f>
        <v>0</v>
      </c>
      <c r="C3" s="69"/>
      <c r="D3" s="69"/>
    </row>
    <row r="4" spans="1:11" ht="28.5" customHeight="1">
      <c r="A4" s="176" t="s">
        <v>212</v>
      </c>
      <c r="B4" s="812" t="str">
        <f>'Summary - ML &amp; PM'!B4</f>
        <v>Begin Date</v>
      </c>
      <c r="C4" s="811" t="str">
        <f>'Summary - ML &amp; PM'!C4</f>
        <v>End Date</v>
      </c>
      <c r="D4" s="811" t="str">
        <f>'Summary - ML &amp; PM'!D4</f>
        <v>Duration (Years)</v>
      </c>
    </row>
    <row r="5" spans="1:11">
      <c r="A5" s="58" t="s">
        <v>384</v>
      </c>
      <c r="B5" s="742">
        <f>'Summary - ML &amp; PM'!$B$5</f>
        <v>45566</v>
      </c>
      <c r="C5" s="813">
        <f>'Summary - ML &amp; PM'!$C$5</f>
        <v>47299</v>
      </c>
      <c r="D5" s="814">
        <f>ROUNDUP(YEARFRAC($B$5,C5),0)</f>
        <v>5</v>
      </c>
    </row>
    <row r="6" spans="1:11" ht="15.75" customHeight="1">
      <c r="A6" s="60" t="s">
        <v>375</v>
      </c>
      <c r="B6" s="1141" t="str">
        <f>IF('Summary - ML &amp; PM'!$B$6 &lt;&gt;"",'Summary - ML &amp; PM'!$B$6,"")</f>
        <v/>
      </c>
      <c r="C6" s="1142"/>
      <c r="D6" s="1143"/>
      <c r="E6" s="59"/>
      <c r="F6" s="59"/>
      <c r="G6" s="59"/>
      <c r="H6" s="59"/>
      <c r="I6" s="59"/>
    </row>
    <row r="7" spans="1:11" ht="35.15" customHeight="1">
      <c r="A7" s="60" t="s">
        <v>227</v>
      </c>
      <c r="B7" s="1564"/>
      <c r="C7" s="1565"/>
      <c r="D7" s="1566"/>
      <c r="E7" s="59"/>
      <c r="F7" s="59"/>
      <c r="G7" s="59"/>
      <c r="H7" s="59"/>
      <c r="I7" s="59"/>
    </row>
    <row r="8" spans="1:11">
      <c r="A8" s="60" t="s">
        <v>272</v>
      </c>
      <c r="B8" s="1567"/>
      <c r="C8" s="1568"/>
      <c r="D8" s="1569"/>
      <c r="E8" s="59"/>
      <c r="F8" s="59"/>
      <c r="G8" s="59"/>
      <c r="H8" s="59"/>
      <c r="I8" s="59"/>
    </row>
    <row r="9" spans="1:11">
      <c r="A9" s="57" t="s">
        <v>247</v>
      </c>
      <c r="B9" s="819"/>
      <c r="C9" s="818"/>
      <c r="D9" s="818"/>
    </row>
    <row r="10" spans="1:11" s="512" customFormat="1" ht="18.75" customHeight="1">
      <c r="A10" s="507"/>
      <c r="B10" s="508"/>
      <c r="C10" s="509"/>
      <c r="D10" s="510"/>
      <c r="E10" s="771"/>
      <c r="F10" s="772"/>
      <c r="G10" s="772"/>
      <c r="H10" s="772"/>
      <c r="I10" s="772"/>
      <c r="J10" s="511"/>
    </row>
    <row r="11" spans="1:11" s="88" customFormat="1" ht="18.75" customHeight="1">
      <c r="E11" s="758" t="s">
        <v>230</v>
      </c>
      <c r="F11" s="759" t="s">
        <v>231</v>
      </c>
      <c r="G11" s="760" t="s">
        <v>232</v>
      </c>
      <c r="H11" s="761" t="s">
        <v>233</v>
      </c>
      <c r="I11" s="762" t="s">
        <v>234</v>
      </c>
      <c r="J11" s="827" t="s">
        <v>249</v>
      </c>
    </row>
    <row r="12" spans="1:11" s="93" customFormat="1" ht="38.25" customHeight="1">
      <c r="A12" s="88"/>
      <c r="B12" s="88"/>
      <c r="C12" s="88"/>
      <c r="D12" s="88"/>
      <c r="E12" s="768" t="str">
        <f>CONCATENATE(TEXT(E80,"m/d/yyyy")," - ",TEXT(E81,"m/d/yyyy"))</f>
        <v>10/1/2024 - 6/30/2025</v>
      </c>
      <c r="F12" s="89" t="str">
        <f>CONCATENATE(TEXT(F80,"m/d/yyyy")," - ",TEXT(F81,"m/d/yyyy"))</f>
        <v>7/1/2025 - 6/30/2026</v>
      </c>
      <c r="G12" s="91" t="str">
        <f>CONCATENATE(TEXT(G80,"m/d/yyyy")," - ",TEXT(G81,"m/d/yyyy"))</f>
        <v>7/1/2026 - 6/30/2027</v>
      </c>
      <c r="H12" s="92" t="str">
        <f>CONCATENATE(TEXT(H80,"m/d/yyyy")," - ",TEXT(H81,"m/d/yyyy"))</f>
        <v>7/1/2027 - 6/30/2028</v>
      </c>
      <c r="I12" s="824" t="str">
        <f>CONCATENATE(TEXT(I80,"m/d/yyyy")," - ",TEXT(I81,"m/d/yyyy"))</f>
        <v>7/1/2028 - 6/30/2029</v>
      </c>
      <c r="J12" s="533" t="str">
        <f>CONCATENATE(J83," - ",J84)</f>
        <v>5/1/2024 - 6/30/2028</v>
      </c>
    </row>
    <row r="13" spans="1:11" ht="25.5" customHeight="1">
      <c r="A13" s="94"/>
      <c r="B13" s="94"/>
      <c r="C13" s="94"/>
      <c r="D13" s="94"/>
      <c r="E13" s="686" t="str">
        <f t="shared" ref="E13:I13" si="0">_xlfn.CONCAT(ROUND(YEARFRAC(E80,E81)*12,0)," Months")</f>
        <v>9 Months</v>
      </c>
      <c r="F13" s="351" t="str">
        <f t="shared" si="0"/>
        <v>12 Months</v>
      </c>
      <c r="G13" s="352" t="str">
        <f t="shared" si="0"/>
        <v>12 Months</v>
      </c>
      <c r="H13" s="353" t="str">
        <f t="shared" si="0"/>
        <v>12 Months</v>
      </c>
      <c r="I13" s="825" t="str">
        <f t="shared" si="0"/>
        <v>12 Months</v>
      </c>
      <c r="J13" s="773"/>
    </row>
    <row r="14" spans="1:11">
      <c r="A14" s="1136" t="s">
        <v>250</v>
      </c>
      <c r="B14" s="1136"/>
      <c r="C14" s="1136"/>
      <c r="D14" s="1136"/>
      <c r="E14" s="487"/>
      <c r="F14" s="683"/>
      <c r="G14" s="487"/>
      <c r="H14" s="683"/>
      <c r="I14" s="683"/>
      <c r="J14" s="828"/>
    </row>
    <row r="15" spans="1:11">
      <c r="A15" s="1164" t="s">
        <v>251</v>
      </c>
      <c r="B15" s="1165"/>
      <c r="C15" s="1165"/>
      <c r="D15" s="1165"/>
      <c r="E15" s="229">
        <f>'Salary Detail (8)'!G59</f>
        <v>0</v>
      </c>
      <c r="F15" s="678">
        <f>'Salary Detail (8)'!L59</f>
        <v>0</v>
      </c>
      <c r="G15" s="229">
        <f>'Salary Detail (8)'!Q59</f>
        <v>0</v>
      </c>
      <c r="H15" s="678">
        <f>'Salary Detail (8)'!V59</f>
        <v>0</v>
      </c>
      <c r="I15" s="678">
        <f>'Salary Detail (8)'!AA59</f>
        <v>0</v>
      </c>
      <c r="J15" s="516">
        <f>SUM(E15,F15,G15,H15,I15,)</f>
        <v>0</v>
      </c>
    </row>
    <row r="16" spans="1:11">
      <c r="A16" s="1097" t="s">
        <v>252</v>
      </c>
      <c r="B16" s="1097"/>
      <c r="C16" s="1097"/>
      <c r="D16" s="1097"/>
      <c r="E16" s="687">
        <f>'Operating Detail (8)'!C66</f>
        <v>0</v>
      </c>
      <c r="F16" s="679">
        <f>'Operating Detail (8)'!D66</f>
        <v>0</v>
      </c>
      <c r="G16" s="687">
        <f>'Operating Detail (8)'!E66</f>
        <v>0</v>
      </c>
      <c r="H16" s="679">
        <f>'Operating Detail (8)'!F66</f>
        <v>0</v>
      </c>
      <c r="I16" s="232">
        <f>'Operating Detail (8)'!G66</f>
        <v>0</v>
      </c>
      <c r="J16" s="516">
        <f t="shared" ref="J16:J23" si="1">SUM(E16,F16,G16,H16,I16,)</f>
        <v>0</v>
      </c>
      <c r="K16" s="62"/>
    </row>
    <row r="17" spans="1:11" s="223" customFormat="1">
      <c r="A17" s="1097" t="s">
        <v>253</v>
      </c>
      <c r="B17" s="1097"/>
      <c r="C17" s="1097"/>
      <c r="D17" s="1097"/>
      <c r="E17" s="687">
        <f t="shared" ref="E17:I17" si="2">SUM(E15:E16)</f>
        <v>0</v>
      </c>
      <c r="F17" s="679">
        <f t="shared" si="2"/>
        <v>0</v>
      </c>
      <c r="G17" s="687">
        <f t="shared" si="2"/>
        <v>0</v>
      </c>
      <c r="H17" s="679">
        <f t="shared" si="2"/>
        <v>0</v>
      </c>
      <c r="I17" s="232">
        <f t="shared" si="2"/>
        <v>0</v>
      </c>
      <c r="J17" s="516">
        <f t="shared" si="1"/>
        <v>0</v>
      </c>
    </row>
    <row r="18" spans="1:11">
      <c r="A18" s="1160" t="s">
        <v>254</v>
      </c>
      <c r="B18" s="1160"/>
      <c r="C18" s="1160"/>
      <c r="D18" s="1160"/>
      <c r="E18" s="688"/>
      <c r="F18" s="680"/>
      <c r="G18" s="688"/>
      <c r="H18" s="680"/>
      <c r="I18" s="693"/>
      <c r="J18" s="685"/>
    </row>
    <row r="19" spans="1:11">
      <c r="A19" s="1097" t="s">
        <v>273</v>
      </c>
      <c r="B19" s="1097"/>
      <c r="C19" s="1097"/>
      <c r="D19" s="1097"/>
      <c r="E19" s="689">
        <f>ROUND(E17*E18,0)</f>
        <v>0</v>
      </c>
      <c r="F19" s="681">
        <f>ROUND(F17*F18,0)</f>
        <v>0</v>
      </c>
      <c r="G19" s="689">
        <f>ROUND(G17*G18,0)</f>
        <v>0</v>
      </c>
      <c r="H19" s="681">
        <f>ROUND(H17*H18,0)</f>
        <v>0</v>
      </c>
      <c r="I19" s="231">
        <f>ROUND(I17*I18,0)</f>
        <v>0</v>
      </c>
      <c r="J19" s="684">
        <f t="shared" si="1"/>
        <v>0</v>
      </c>
    </row>
    <row r="20" spans="1:11">
      <c r="A20" s="1097" t="s">
        <v>256</v>
      </c>
      <c r="B20" s="1097"/>
      <c r="C20" s="1097"/>
      <c r="D20" s="1097"/>
      <c r="E20" s="689">
        <f>'Operating Detail (8)'!C91</f>
        <v>0</v>
      </c>
      <c r="F20" s="681">
        <f>'Operating Detail (8)'!D91</f>
        <v>0</v>
      </c>
      <c r="G20" s="689">
        <f>'Operating Detail (8)'!E91</f>
        <v>0</v>
      </c>
      <c r="H20" s="681">
        <f>'Operating Detail (8)'!F91</f>
        <v>0</v>
      </c>
      <c r="I20" s="231">
        <f>'Operating Detail (8)'!G91</f>
        <v>0</v>
      </c>
      <c r="J20" s="684">
        <f t="shared" si="1"/>
        <v>0</v>
      </c>
    </row>
    <row r="21" spans="1:11" s="220" customFormat="1">
      <c r="A21" s="1097" t="s">
        <v>274</v>
      </c>
      <c r="B21" s="1097"/>
      <c r="C21" s="1097"/>
      <c r="D21" s="1097"/>
      <c r="E21" s="689">
        <f>'Operating Detail (8)'!C102</f>
        <v>0</v>
      </c>
      <c r="F21" s="681">
        <f>'Operating Detail (8)'!D102</f>
        <v>0</v>
      </c>
      <c r="G21" s="689">
        <f>'Operating Detail (8)'!E102</f>
        <v>0</v>
      </c>
      <c r="H21" s="681">
        <f>'Operating Detail (8)'!F102</f>
        <v>0</v>
      </c>
      <c r="I21" s="231">
        <f>'Operating Detail (8)'!G102</f>
        <v>0</v>
      </c>
      <c r="J21" s="684">
        <f t="shared" si="1"/>
        <v>0</v>
      </c>
    </row>
    <row r="22" spans="1:11" s="55" customFormat="1" hidden="1">
      <c r="A22" s="1049" t="s">
        <v>275</v>
      </c>
      <c r="B22" s="1049"/>
      <c r="C22" s="1049"/>
      <c r="D22" s="1049"/>
      <c r="E22" s="690"/>
      <c r="F22" s="682"/>
      <c r="G22" s="691"/>
      <c r="H22" s="692"/>
      <c r="I22" s="224"/>
      <c r="J22" s="684">
        <f t="shared" si="1"/>
        <v>0</v>
      </c>
      <c r="K22" s="169"/>
    </row>
    <row r="23" spans="1:11" s="55" customFormat="1">
      <c r="A23" s="1137" t="s">
        <v>259</v>
      </c>
      <c r="B23" s="1137"/>
      <c r="C23" s="1137"/>
      <c r="D23" s="1137"/>
      <c r="E23" s="234">
        <f t="shared" ref="E23:I23" si="3">SUM(E17+E19+E20+E21+E22)</f>
        <v>0</v>
      </c>
      <c r="F23" s="233">
        <f t="shared" si="3"/>
        <v>0</v>
      </c>
      <c r="G23" s="234">
        <f t="shared" si="3"/>
        <v>0</v>
      </c>
      <c r="H23" s="233">
        <f t="shared" si="3"/>
        <v>0</v>
      </c>
      <c r="I23" s="233">
        <f t="shared" si="3"/>
        <v>0</v>
      </c>
      <c r="J23" s="70">
        <f t="shared" si="1"/>
        <v>0</v>
      </c>
      <c r="K23" s="169"/>
    </row>
    <row r="24" spans="1:11" ht="11.25" customHeight="1">
      <c r="A24" s="1138"/>
      <c r="B24" s="1138"/>
      <c r="C24" s="1138"/>
      <c r="D24" s="1138"/>
      <c r="E24" s="487"/>
      <c r="F24" s="487"/>
      <c r="G24" s="487"/>
      <c r="H24" s="487"/>
      <c r="I24" s="487"/>
      <c r="J24" s="683"/>
    </row>
    <row r="25" spans="1:11" s="220" customFormat="1">
      <c r="A25" s="1150" t="s">
        <v>260</v>
      </c>
      <c r="B25" s="1136"/>
      <c r="C25" s="1136"/>
      <c r="D25" s="1136"/>
      <c r="E25" s="338"/>
      <c r="F25" s="338"/>
      <c r="G25" s="338"/>
      <c r="H25" s="338"/>
      <c r="I25" s="338"/>
      <c r="J25" s="61"/>
      <c r="K25" s="222"/>
    </row>
    <row r="26" spans="1:11" s="221" customFormat="1">
      <c r="A26" s="1405" t="str">
        <f>IF('Summary - ML &amp; PM'!A27&lt;&gt;"",'Summary - ML &amp; PM'!A27,"")</f>
        <v>Prop C</v>
      </c>
      <c r="B26" s="1406"/>
      <c r="C26" s="1406"/>
      <c r="D26" s="1406"/>
      <c r="E26" s="697"/>
      <c r="F26" s="697"/>
      <c r="G26" s="697"/>
      <c r="H26" s="697"/>
      <c r="I26" s="697"/>
      <c r="J26" s="684">
        <f t="shared" ref="J26:J45" si="4">SUM(E26,F26,G26,H26,I26,)</f>
        <v>0</v>
      </c>
    </row>
    <row r="27" spans="1:11" s="221" customFormat="1">
      <c r="A27" s="1405" t="str">
        <f>IF('Summary - ML &amp; PM'!A28&lt;&gt;"",'Summary - ML &amp; PM'!A28,"")</f>
        <v>Prop C - One-Time Start-Up</v>
      </c>
      <c r="B27" s="1406"/>
      <c r="C27" s="1406"/>
      <c r="D27" s="1406"/>
      <c r="E27" s="681"/>
      <c r="F27" s="681"/>
      <c r="G27" s="681"/>
      <c r="H27" s="681"/>
      <c r="I27" s="681"/>
      <c r="J27" s="684">
        <f t="shared" si="4"/>
        <v>0</v>
      </c>
    </row>
    <row r="28" spans="1:11" s="221" customFormat="1">
      <c r="A28" s="1405" t="str">
        <f>IF('Summary - ML &amp; PM'!A29&lt;&gt;"",'Summary - ML &amp; PM'!A29,"")</f>
        <v/>
      </c>
      <c r="B28" s="1406"/>
      <c r="C28" s="1406"/>
      <c r="D28" s="1406"/>
      <c r="E28" s="681"/>
      <c r="F28" s="681"/>
      <c r="G28" s="681"/>
      <c r="H28" s="681"/>
      <c r="I28" s="681"/>
      <c r="J28" s="684">
        <f t="shared" si="4"/>
        <v>0</v>
      </c>
    </row>
    <row r="29" spans="1:11" s="221" customFormat="1">
      <c r="A29" s="1405" t="str">
        <f>IF('Summary - ML &amp; PM'!A30&lt;&gt;"",'Summary - ML &amp; PM'!A30,"")</f>
        <v/>
      </c>
      <c r="B29" s="1406"/>
      <c r="C29" s="1406"/>
      <c r="D29" s="1406"/>
      <c r="E29" s="681"/>
      <c r="F29" s="681"/>
      <c r="G29" s="681"/>
      <c r="H29" s="681"/>
      <c r="I29" s="681"/>
      <c r="J29" s="684">
        <f t="shared" si="4"/>
        <v>0</v>
      </c>
    </row>
    <row r="30" spans="1:11" s="221" customFormat="1">
      <c r="A30" s="1405" t="str">
        <f>IF('Summary - ML &amp; PM'!A31&lt;&gt;"",'Summary - ML &amp; PM'!A31,"")</f>
        <v/>
      </c>
      <c r="B30" s="1406"/>
      <c r="C30" s="1406"/>
      <c r="D30" s="1406"/>
      <c r="E30" s="681"/>
      <c r="F30" s="681"/>
      <c r="G30" s="681"/>
      <c r="H30" s="681"/>
      <c r="I30" s="681"/>
      <c r="J30" s="684">
        <f t="shared" si="4"/>
        <v>0</v>
      </c>
    </row>
    <row r="31" spans="1:11" s="221" customFormat="1">
      <c r="A31" s="1405" t="str">
        <f>IF('Summary - ML &amp; PM'!A32&lt;&gt;"",'Summary - ML &amp; PM'!A32,"")</f>
        <v/>
      </c>
      <c r="B31" s="1406"/>
      <c r="C31" s="1406"/>
      <c r="D31" s="1406"/>
      <c r="E31" s="681"/>
      <c r="F31" s="681"/>
      <c r="G31" s="681"/>
      <c r="H31" s="681"/>
      <c r="I31" s="681"/>
      <c r="J31" s="684">
        <f t="shared" si="4"/>
        <v>0</v>
      </c>
    </row>
    <row r="32" spans="1:11" s="221" customFormat="1">
      <c r="A32" s="1405" t="str">
        <f>IF('Summary - ML &amp; PM'!A33&lt;&gt;"",'Summary - ML &amp; PM'!A33,"")</f>
        <v/>
      </c>
      <c r="B32" s="1406"/>
      <c r="C32" s="1406"/>
      <c r="D32" s="1406"/>
      <c r="E32" s="681"/>
      <c r="F32" s="681"/>
      <c r="G32" s="681"/>
      <c r="H32" s="681"/>
      <c r="I32" s="681"/>
      <c r="J32" s="684">
        <f t="shared" si="4"/>
        <v>0</v>
      </c>
    </row>
    <row r="33" spans="1:12" s="221" customFormat="1">
      <c r="A33" s="1405" t="str">
        <f>IF('Summary - ML &amp; PM'!A34&lt;&gt;"",'Summary - ML &amp; PM'!A34,"")</f>
        <v/>
      </c>
      <c r="B33" s="1406"/>
      <c r="C33" s="1406"/>
      <c r="D33" s="1406"/>
      <c r="E33" s="681"/>
      <c r="F33" s="681"/>
      <c r="G33" s="681"/>
      <c r="H33" s="681"/>
      <c r="I33" s="681"/>
      <c r="J33" s="684">
        <f t="shared" si="4"/>
        <v>0</v>
      </c>
    </row>
    <row r="34" spans="1:12" s="221" customFormat="1">
      <c r="A34" s="1405" t="str">
        <f>IF('Summary - ML &amp; PM'!A35&lt;&gt;"",'Summary - ML &amp; PM'!A35,"")</f>
        <v/>
      </c>
      <c r="B34" s="1406"/>
      <c r="C34" s="1406"/>
      <c r="D34" s="1406"/>
      <c r="E34" s="681"/>
      <c r="F34" s="681"/>
      <c r="G34" s="681"/>
      <c r="H34" s="681"/>
      <c r="I34" s="681"/>
      <c r="J34" s="684">
        <f t="shared" si="4"/>
        <v>0</v>
      </c>
    </row>
    <row r="35" spans="1:12" s="221" customFormat="1">
      <c r="A35" s="1405" t="str">
        <f>IF('Summary - ML &amp; PM'!A36&lt;&gt;"",'Summary - ML &amp; PM'!A36,"")</f>
        <v/>
      </c>
      <c r="B35" s="1406"/>
      <c r="C35" s="1406"/>
      <c r="D35" s="1406"/>
      <c r="E35" s="681"/>
      <c r="F35" s="681"/>
      <c r="G35" s="681"/>
      <c r="H35" s="681"/>
      <c r="I35" s="681"/>
      <c r="J35" s="684">
        <f t="shared" si="4"/>
        <v>0</v>
      </c>
    </row>
    <row r="36" spans="1:12" s="221" customFormat="1">
      <c r="A36" s="1405" t="str">
        <f>IF('Summary - ML &amp; PM'!A37&lt;&gt;"",'Summary - ML &amp; PM'!A37,"")</f>
        <v/>
      </c>
      <c r="B36" s="1406"/>
      <c r="C36" s="1406"/>
      <c r="D36" s="1406"/>
      <c r="E36" s="681"/>
      <c r="F36" s="681"/>
      <c r="G36" s="681"/>
      <c r="H36" s="681"/>
      <c r="I36" s="681"/>
      <c r="J36" s="684">
        <f t="shared" si="4"/>
        <v>0</v>
      </c>
    </row>
    <row r="37" spans="1:12" s="221" customFormat="1">
      <c r="A37" s="1405" t="str">
        <f>IF('Summary - ML &amp; PM'!A38&lt;&gt;"",'Summary - ML &amp; PM'!A38,"")</f>
        <v/>
      </c>
      <c r="B37" s="1406"/>
      <c r="C37" s="1406"/>
      <c r="D37" s="1406"/>
      <c r="E37" s="681"/>
      <c r="F37" s="681"/>
      <c r="G37" s="681"/>
      <c r="H37" s="681"/>
      <c r="I37" s="681"/>
      <c r="J37" s="684">
        <f t="shared" si="4"/>
        <v>0</v>
      </c>
    </row>
    <row r="38" spans="1:12" s="220" customFormat="1">
      <c r="A38" s="1405" t="str">
        <f>IF('Summary - ML &amp; PM'!A39&lt;&gt;"",'Summary - ML &amp; PM'!A39,"")</f>
        <v/>
      </c>
      <c r="B38" s="1406"/>
      <c r="C38" s="1406"/>
      <c r="D38" s="1406"/>
      <c r="E38" s="681"/>
      <c r="F38" s="681"/>
      <c r="G38" s="681"/>
      <c r="H38" s="681"/>
      <c r="I38" s="681"/>
      <c r="J38" s="684">
        <f t="shared" si="4"/>
        <v>0</v>
      </c>
    </row>
    <row r="39" spans="1:12" s="220" customFormat="1">
      <c r="A39" s="1405" t="str">
        <f>IF('Summary - ML &amp; PM'!A40&lt;&gt;"",'Summary - ML &amp; PM'!A40,"")</f>
        <v/>
      </c>
      <c r="B39" s="1406"/>
      <c r="C39" s="1406"/>
      <c r="D39" s="1406"/>
      <c r="E39" s="681"/>
      <c r="F39" s="681"/>
      <c r="G39" s="681"/>
      <c r="H39" s="681"/>
      <c r="I39" s="681"/>
      <c r="J39" s="684">
        <f t="shared" si="4"/>
        <v>0</v>
      </c>
    </row>
    <row r="40" spans="1:12" s="220" customFormat="1">
      <c r="A40" s="1405" t="str">
        <f>IF('Summary - ML &amp; PM'!A41&lt;&gt;"",'Summary - ML &amp; PM'!A41,"")</f>
        <v/>
      </c>
      <c r="B40" s="1406"/>
      <c r="C40" s="1406"/>
      <c r="D40" s="1406"/>
      <c r="E40" s="681"/>
      <c r="F40" s="681"/>
      <c r="G40" s="681"/>
      <c r="H40" s="681"/>
      <c r="I40" s="681"/>
      <c r="J40" s="684">
        <f t="shared" si="4"/>
        <v>0</v>
      </c>
    </row>
    <row r="41" spans="1:12" s="220" customFormat="1">
      <c r="A41" s="1405" t="str">
        <f>IF('Summary - ML &amp; PM'!A42&lt;&gt;"",'Summary - ML &amp; PM'!A42,"")</f>
        <v/>
      </c>
      <c r="B41" s="1406"/>
      <c r="C41" s="1406"/>
      <c r="D41" s="1406"/>
      <c r="E41" s="681"/>
      <c r="F41" s="681"/>
      <c r="G41" s="681"/>
      <c r="H41" s="681"/>
      <c r="I41" s="681"/>
      <c r="J41" s="516">
        <f t="shared" si="4"/>
        <v>0</v>
      </c>
    </row>
    <row r="42" spans="1:12" s="220" customFormat="1">
      <c r="A42" s="1405" t="str">
        <f>IF('Summary - ML &amp; PM'!A43&lt;&gt;"",'Summary - ML &amp; PM'!A43,"")</f>
        <v/>
      </c>
      <c r="B42" s="1406"/>
      <c r="C42" s="1406"/>
      <c r="D42" s="1406"/>
      <c r="E42" s="681"/>
      <c r="F42" s="681"/>
      <c r="G42" s="681"/>
      <c r="H42" s="681"/>
      <c r="I42" s="681"/>
      <c r="J42" s="516">
        <f t="shared" si="4"/>
        <v>0</v>
      </c>
    </row>
    <row r="43" spans="1:12" s="220" customFormat="1">
      <c r="A43" s="1405" t="str">
        <f>IF('Summary - ML &amp; PM'!A44&lt;&gt;"",'Summary - ML &amp; PM'!A44,"")</f>
        <v/>
      </c>
      <c r="B43" s="1406"/>
      <c r="C43" s="1406"/>
      <c r="D43" s="1406"/>
      <c r="E43" s="681"/>
      <c r="F43" s="681"/>
      <c r="G43" s="681"/>
      <c r="H43" s="681"/>
      <c r="I43" s="681"/>
      <c r="J43" s="516">
        <f t="shared" si="4"/>
        <v>0</v>
      </c>
    </row>
    <row r="44" spans="1:12" s="220" customFormat="1">
      <c r="A44" s="1405" t="str">
        <f>IF('Summary - ML &amp; PM'!A45&lt;&gt;"",'Summary - ML &amp; PM'!A45,"")</f>
        <v/>
      </c>
      <c r="B44" s="1406"/>
      <c r="C44" s="1406"/>
      <c r="D44" s="1406"/>
      <c r="E44" s="681"/>
      <c r="F44" s="681"/>
      <c r="G44" s="681"/>
      <c r="H44" s="681"/>
      <c r="I44" s="681"/>
      <c r="J44" s="516">
        <f t="shared" si="4"/>
        <v>0</v>
      </c>
    </row>
    <row r="45" spans="1:12" s="55" customFormat="1">
      <c r="A45" s="1137" t="s">
        <v>261</v>
      </c>
      <c r="B45" s="1137"/>
      <c r="C45" s="1137"/>
      <c r="D45" s="1137"/>
      <c r="E45" s="233">
        <f>ROUND(SUM(E26:E44),0)</f>
        <v>0</v>
      </c>
      <c r="F45" s="233">
        <f t="shared" ref="F45:I45" si="5">ROUND(SUM(F26:F44),0)</f>
        <v>0</v>
      </c>
      <c r="G45" s="233">
        <f>ROUND(SUM(G26:G44),0)</f>
        <v>0</v>
      </c>
      <c r="H45" s="233">
        <f t="shared" si="5"/>
        <v>0</v>
      </c>
      <c r="I45" s="233">
        <f t="shared" si="5"/>
        <v>0</v>
      </c>
      <c r="J45" s="700">
        <f t="shared" si="4"/>
        <v>0</v>
      </c>
      <c r="K45" s="170"/>
      <c r="L45" s="170"/>
    </row>
    <row r="46" spans="1:12" ht="9" customHeight="1">
      <c r="A46" s="1138"/>
      <c r="B46" s="1138"/>
      <c r="C46" s="1138"/>
      <c r="D46" s="1138"/>
      <c r="E46" s="488"/>
      <c r="F46" s="488"/>
      <c r="G46" s="488"/>
      <c r="H46" s="488"/>
      <c r="I46" s="488"/>
      <c r="J46" s="701"/>
      <c r="L46" s="235"/>
    </row>
    <row r="47" spans="1:12" s="220" customFormat="1" ht="15.75" customHeight="1">
      <c r="A47" s="1136" t="s">
        <v>388</v>
      </c>
      <c r="B47" s="1136"/>
      <c r="C47" s="1136"/>
      <c r="D47" s="1136"/>
      <c r="E47" s="230"/>
      <c r="F47" s="230"/>
      <c r="G47" s="230"/>
      <c r="H47" s="230"/>
      <c r="I47" s="230"/>
      <c r="J47" s="118"/>
      <c r="L47" s="225"/>
    </row>
    <row r="48" spans="1:12" s="220" customFormat="1">
      <c r="A48" s="1405" t="str">
        <f>IF('Summary - ML &amp; PM'!A49&lt;&gt;"",'Summary - ML &amp; PM'!A49,"")</f>
        <v/>
      </c>
      <c r="B48" s="1406"/>
      <c r="C48" s="1406"/>
      <c r="D48" s="1406"/>
      <c r="E48" s="694"/>
      <c r="F48" s="694"/>
      <c r="G48" s="677"/>
      <c r="H48" s="694"/>
      <c r="I48" s="694"/>
      <c r="J48" s="516">
        <f t="shared" ref="J48:J52" si="6">SUM(E48,F48,G48,H48,I48,)</f>
        <v>0</v>
      </c>
      <c r="L48" s="222"/>
    </row>
    <row r="49" spans="1:12" s="220" customFormat="1">
      <c r="A49" s="1405" t="str">
        <f>IF('Summary - ML &amp; PM'!A50&lt;&gt;"",'Summary - ML &amp; PM'!A50,"")</f>
        <v/>
      </c>
      <c r="B49" s="1406"/>
      <c r="C49" s="1406"/>
      <c r="D49" s="1406"/>
      <c r="E49" s="695"/>
      <c r="F49" s="695"/>
      <c r="G49" s="677"/>
      <c r="H49" s="695"/>
      <c r="I49" s="695"/>
      <c r="J49" s="516">
        <f t="shared" si="6"/>
        <v>0</v>
      </c>
      <c r="L49" s="222"/>
    </row>
    <row r="50" spans="1:12" s="220" customFormat="1">
      <c r="A50" s="1405" t="str">
        <f>IF('Summary - ML &amp; PM'!A51&lt;&gt;"",'Summary - ML &amp; PM'!A51,"")</f>
        <v/>
      </c>
      <c r="B50" s="1406"/>
      <c r="C50" s="1406"/>
      <c r="D50" s="1406"/>
      <c r="E50" s="695"/>
      <c r="F50" s="695"/>
      <c r="G50" s="677"/>
      <c r="H50" s="695"/>
      <c r="I50" s="695"/>
      <c r="J50" s="516">
        <f t="shared" si="6"/>
        <v>0</v>
      </c>
    </row>
    <row r="51" spans="1:12" s="220" customFormat="1">
      <c r="A51" s="1405" t="str">
        <f>IF('Summary - ML &amp; PM'!A52&lt;&gt;"",'Summary - ML &amp; PM'!A52,"")</f>
        <v/>
      </c>
      <c r="B51" s="1406"/>
      <c r="C51" s="1406"/>
      <c r="D51" s="1406"/>
      <c r="E51" s="695"/>
      <c r="F51" s="695"/>
      <c r="G51" s="677"/>
      <c r="H51" s="695"/>
      <c r="I51" s="695"/>
      <c r="J51" s="516">
        <f t="shared" si="6"/>
        <v>0</v>
      </c>
    </row>
    <row r="52" spans="1:12" ht="18" customHeight="1">
      <c r="A52" s="1138" t="s">
        <v>263</v>
      </c>
      <c r="B52" s="1138"/>
      <c r="C52" s="1138"/>
      <c r="D52" s="1138"/>
      <c r="E52" s="696">
        <f t="shared" ref="E52:I52" si="7">ROUND(SUM(E47:E51),0)</f>
        <v>0</v>
      </c>
      <c r="F52" s="696">
        <f t="shared" si="7"/>
        <v>0</v>
      </c>
      <c r="G52" s="502">
        <f t="shared" si="7"/>
        <v>0</v>
      </c>
      <c r="H52" s="696">
        <f t="shared" si="7"/>
        <v>0</v>
      </c>
      <c r="I52" s="696">
        <f t="shared" si="7"/>
        <v>0</v>
      </c>
      <c r="J52" s="698">
        <f t="shared" si="6"/>
        <v>0</v>
      </c>
    </row>
    <row r="53" spans="1:12" ht="18" customHeight="1">
      <c r="A53" s="1138"/>
      <c r="B53" s="1138"/>
      <c r="C53" s="1138"/>
      <c r="D53" s="1138"/>
      <c r="E53" s="754"/>
      <c r="F53" s="754"/>
      <c r="G53" s="754"/>
      <c r="H53" s="754"/>
      <c r="I53" s="754"/>
      <c r="J53" s="699"/>
      <c r="L53" s="235"/>
    </row>
    <row r="54" spans="1:12" s="55" customFormat="1" ht="18" customHeight="1">
      <c r="A54" s="1137" t="s">
        <v>264</v>
      </c>
      <c r="B54" s="1137"/>
      <c r="C54" s="1137"/>
      <c r="D54" s="1137"/>
      <c r="E54" s="228">
        <f t="shared" ref="E54:I54" si="8">E45+E52</f>
        <v>0</v>
      </c>
      <c r="F54" s="228">
        <f t="shared" si="8"/>
        <v>0</v>
      </c>
      <c r="G54" s="319">
        <f t="shared" si="8"/>
        <v>0</v>
      </c>
      <c r="H54" s="228">
        <f t="shared" si="8"/>
        <v>0</v>
      </c>
      <c r="I54" s="228">
        <f t="shared" si="8"/>
        <v>0</v>
      </c>
      <c r="J54" s="171">
        <f t="shared" ref="J54:J55" si="9">SUM(E54,F54,G54,H54,I54,)</f>
        <v>0</v>
      </c>
    </row>
    <row r="55" spans="1:12">
      <c r="A55" s="1097" t="s">
        <v>265</v>
      </c>
      <c r="B55" s="1097"/>
      <c r="C55" s="1097"/>
      <c r="D55" s="1097"/>
      <c r="E55" s="681">
        <f>IF(AND(E54-E23&gt;-2,E54-E23&lt;2),0,E54-E23)</f>
        <v>0</v>
      </c>
      <c r="F55" s="681">
        <f>IF(AND(F54-F23&gt;-2,F54-F23&lt;2),0,F54-F23)</f>
        <v>0</v>
      </c>
      <c r="G55" s="355">
        <f>IF(AND(G54-G23&gt;-2,G54-G23&lt;2),0,G54-G23)</f>
        <v>0</v>
      </c>
      <c r="H55" s="681">
        <f>IF(AND(H54-H23&gt;-2,H54-H23&lt;2),0,H54-H23)</f>
        <v>0</v>
      </c>
      <c r="I55" s="681">
        <f>IF(AND(I54-I23&gt;-2,I54-I23&lt;2),0,I54-I23)</f>
        <v>0</v>
      </c>
      <c r="J55" s="679">
        <f t="shared" si="9"/>
        <v>0</v>
      </c>
      <c r="K55" s="64"/>
      <c r="L55" s="64"/>
    </row>
    <row r="56" spans="1:12" ht="13" customHeight="1">
      <c r="A56" s="65"/>
      <c r="B56" s="65"/>
      <c r="C56" s="65"/>
      <c r="D56" s="65"/>
      <c r="E56" s="65"/>
      <c r="F56" s="339"/>
      <c r="G56" s="339"/>
      <c r="H56" s="339"/>
      <c r="I56" s="339"/>
      <c r="J56" s="339"/>
    </row>
    <row r="57" spans="1:12" ht="20.149999999999999" customHeight="1">
      <c r="A57" s="77"/>
      <c r="B57" s="77"/>
      <c r="C57" s="77"/>
      <c r="D57" s="77"/>
    </row>
    <row r="58" spans="1:12" ht="20.149999999999999" customHeight="1">
      <c r="A58" s="77"/>
      <c r="B58" s="77"/>
      <c r="C58" s="77"/>
      <c r="D58" s="77"/>
    </row>
    <row r="59" spans="1:12">
      <c r="A59" s="674" t="s">
        <v>267</v>
      </c>
      <c r="B59" s="1327" t="str">
        <f>IF('Summary - ML &amp; PM'!B60:D60&lt;&gt;"",'Summary - ML &amp; PM'!B60:D60,"")</f>
        <v/>
      </c>
      <c r="C59" s="1327"/>
      <c r="D59" s="1327"/>
    </row>
    <row r="60" spans="1:12">
      <c r="A60" s="674" t="s">
        <v>268</v>
      </c>
      <c r="B60" s="1327" t="str">
        <f>IF('Summary - ML &amp; PM'!B61:D61&lt;&gt;"",'Summary - ML &amp; PM'!B61:D61,"")</f>
        <v/>
      </c>
      <c r="C60" s="1327"/>
      <c r="D60" s="1327"/>
    </row>
    <row r="61" spans="1:12" ht="17.25" customHeight="1">
      <c r="A61" s="674" t="s">
        <v>269</v>
      </c>
      <c r="B61" s="1327" t="str">
        <f>IF('Summary - ML &amp; PM'!B62:D62&lt;&gt;"",'Summary - ML &amp; PM'!B62:D62,"")</f>
        <v/>
      </c>
      <c r="C61" s="1327"/>
      <c r="D61" s="1327"/>
    </row>
    <row r="62" spans="1:12" ht="17.25" customHeight="1">
      <c r="A62" s="674" t="s">
        <v>270</v>
      </c>
      <c r="B62" s="1327" t="str">
        <f>IF('Summary - ML &amp; PM'!B63:D63&lt;&gt;"",'Summary - ML &amp; PM'!B63:D63,"")</f>
        <v/>
      </c>
      <c r="C62" s="1327"/>
      <c r="D62" s="1327"/>
    </row>
    <row r="63" spans="1:12" ht="15.75" customHeight="1">
      <c r="A63" s="1137"/>
      <c r="B63" s="1137"/>
      <c r="C63" s="1137"/>
      <c r="D63" s="757"/>
    </row>
    <row r="64" spans="1:12">
      <c r="A64" s="1413" t="s">
        <v>271</v>
      </c>
      <c r="B64" s="1414"/>
      <c r="C64" s="1415">
        <v>45000</v>
      </c>
      <c r="D64" s="1416"/>
    </row>
    <row r="79" spans="1:10" s="220" customFormat="1">
      <c r="A79" s="66" t="s">
        <v>222</v>
      </c>
      <c r="B79" s="66"/>
      <c r="C79" s="66"/>
      <c r="D79" s="66"/>
      <c r="E79" s="66">
        <f>'Summary - ML &amp; PM'!E79</f>
        <v>1</v>
      </c>
      <c r="F79" s="66">
        <f>'Summary - ML &amp; PM'!F79</f>
        <v>2</v>
      </c>
      <c r="G79" s="66">
        <f>'Summary - ML &amp; PM'!G79</f>
        <v>3</v>
      </c>
      <c r="H79" s="66">
        <f>'Summary - ML &amp; PM'!H79</f>
        <v>4</v>
      </c>
      <c r="I79" s="66">
        <f>'Summary - ML &amp; PM'!I79</f>
        <v>5</v>
      </c>
      <c r="J79" s="66">
        <f>'Summary - ML &amp; PM'!J79</f>
        <v>5</v>
      </c>
    </row>
    <row r="80" spans="1:10" s="220" customFormat="1">
      <c r="A80" s="227" t="s">
        <v>223</v>
      </c>
      <c r="B80" s="227"/>
      <c r="C80" s="227"/>
      <c r="D80" s="227"/>
      <c r="E80" s="67">
        <f>'Summary - ML &amp; PM'!E80</f>
        <v>45566</v>
      </c>
      <c r="F80" s="67">
        <f>'Summary - ML &amp; PM'!F80</f>
        <v>45839</v>
      </c>
      <c r="G80" s="67">
        <f>'Summary - ML &amp; PM'!G80</f>
        <v>46204</v>
      </c>
      <c r="H80" s="67">
        <f>'Summary - ML &amp; PM'!H80</f>
        <v>46569</v>
      </c>
      <c r="I80" s="67">
        <f>'Summary - ML &amp; PM'!I80</f>
        <v>46935</v>
      </c>
      <c r="J80" s="67">
        <f>'Summary - ML &amp; PM'!J80</f>
        <v>45566</v>
      </c>
    </row>
    <row r="81" spans="1:10" ht="13.5" customHeight="1">
      <c r="A81" s="227" t="s">
        <v>224</v>
      </c>
      <c r="B81" s="227"/>
      <c r="C81" s="227"/>
      <c r="D81" s="227"/>
      <c r="E81" s="67">
        <f>'Summary - ML &amp; PM'!E81</f>
        <v>45838</v>
      </c>
      <c r="F81" s="67">
        <f>'Summary - ML &amp; PM'!F81</f>
        <v>46203</v>
      </c>
      <c r="G81" s="67">
        <f>'Summary - ML &amp; PM'!G81</f>
        <v>46568</v>
      </c>
      <c r="H81" s="67">
        <f>'Summary - ML &amp; PM'!H81</f>
        <v>46934</v>
      </c>
      <c r="I81" s="67">
        <f>'Summary - ML &amp; PM'!I81</f>
        <v>47299</v>
      </c>
      <c r="J81" s="67">
        <f>'Summary - ML &amp; PM'!J81</f>
        <v>47299</v>
      </c>
    </row>
    <row r="82" spans="1:10">
      <c r="A82" s="66" t="s">
        <v>211</v>
      </c>
      <c r="B82" s="66"/>
      <c r="C82" s="66"/>
      <c r="D82" s="66"/>
      <c r="E82" s="67">
        <f>'Summary - ML &amp; PM'!E82</f>
        <v>0</v>
      </c>
      <c r="F82" s="67">
        <f>'Summary - ML &amp; PM'!F82</f>
        <v>0</v>
      </c>
      <c r="G82" s="67">
        <f>'Summary - ML &amp; PM'!G82</f>
        <v>0</v>
      </c>
      <c r="H82" s="67">
        <f>'Summary - ML &amp; PM'!H82</f>
        <v>0</v>
      </c>
      <c r="I82" s="67">
        <f>'Summary - ML &amp; PM'!I82</f>
        <v>0</v>
      </c>
      <c r="J82" s="67">
        <f>'Summary - ML &amp; PM'!J82</f>
        <v>0</v>
      </c>
    </row>
    <row r="83" spans="1:10">
      <c r="A83" s="215"/>
      <c r="J83" s="56" t="str">
        <f>'Summary - ML &amp; PM'!J83</f>
        <v>5/1/2024</v>
      </c>
    </row>
    <row r="84" spans="1:10">
      <c r="J84" s="56" t="str">
        <f>'Summary - ML &amp; PM'!J84</f>
        <v>6/30/2028</v>
      </c>
    </row>
  </sheetData>
  <sheetProtection formatCells="0" formatColumns="0" formatRows="0" insertHyperlinks="0" sort="0" autoFilter="0" pivotTables="0"/>
  <mergeCells count="52">
    <mergeCell ref="B60:D60"/>
    <mergeCell ref="B61:D61"/>
    <mergeCell ref="B62:D62"/>
    <mergeCell ref="A63:C63"/>
    <mergeCell ref="A64:B64"/>
    <mergeCell ref="C64:D64"/>
    <mergeCell ref="B59:D59"/>
    <mergeCell ref="A29:D29"/>
    <mergeCell ref="A31:D31"/>
    <mergeCell ref="A32:D32"/>
    <mergeCell ref="A30:D30"/>
    <mergeCell ref="A34:D34"/>
    <mergeCell ref="A35:D35"/>
    <mergeCell ref="A47:D47"/>
    <mergeCell ref="A50:D50"/>
    <mergeCell ref="A51:D51"/>
    <mergeCell ref="A52:D52"/>
    <mergeCell ref="A33:D33"/>
    <mergeCell ref="A54:D54"/>
    <mergeCell ref="A55:D55"/>
    <mergeCell ref="A27:D27"/>
    <mergeCell ref="A28:D28"/>
    <mergeCell ref="A36:D36"/>
    <mergeCell ref="A37:D37"/>
    <mergeCell ref="B6:D6"/>
    <mergeCell ref="A14:D14"/>
    <mergeCell ref="A15:D15"/>
    <mergeCell ref="A16:D16"/>
    <mergeCell ref="A17:D17"/>
    <mergeCell ref="B7:D7"/>
    <mergeCell ref="B8:D8"/>
    <mergeCell ref="A18:D18"/>
    <mergeCell ref="A19:D19"/>
    <mergeCell ref="A20:D20"/>
    <mergeCell ref="A21:D21"/>
    <mergeCell ref="A22:D22"/>
    <mergeCell ref="A23:D23"/>
    <mergeCell ref="A24:D24"/>
    <mergeCell ref="A25:D25"/>
    <mergeCell ref="A26:D26"/>
    <mergeCell ref="A53:D53"/>
    <mergeCell ref="A48:D48"/>
    <mergeCell ref="A49:D49"/>
    <mergeCell ref="A43:D43"/>
    <mergeCell ref="A44:D44"/>
    <mergeCell ref="A45:D45"/>
    <mergeCell ref="A46:D46"/>
    <mergeCell ref="A38:D38"/>
    <mergeCell ref="A39:D39"/>
    <mergeCell ref="A40:D40"/>
    <mergeCell ref="A41:D41"/>
    <mergeCell ref="A42:D42"/>
  </mergeCells>
  <conditionalFormatting sqref="B3 C5">
    <cfRule type="containsBlanks" dxfId="20" priority="4">
      <formula>LEN(TRIM(B3))=0</formula>
    </cfRule>
  </conditionalFormatting>
  <conditionalFormatting sqref="B7:B8">
    <cfRule type="containsBlanks" dxfId="19" priority="3">
      <formula>LEN(TRIM(B7))=0</formula>
    </cfRule>
  </conditionalFormatting>
  <conditionalFormatting sqref="E11:I47 E52:I55">
    <cfRule type="expression" dxfId="18" priority="14">
      <formula>E$79&gt;$D$5</formula>
    </cfRule>
  </conditionalFormatting>
  <conditionalFormatting sqref="E13:I55">
    <cfRule type="expression" dxfId="17" priority="1">
      <formula>E$82&gt;E$81</formula>
    </cfRule>
  </conditionalFormatting>
  <conditionalFormatting sqref="E18:I18">
    <cfRule type="containsBlanks" dxfId="16" priority="13">
      <formula>LEN(TRIM(E18))=0</formula>
    </cfRule>
  </conditionalFormatting>
  <conditionalFormatting sqref="E22:I22">
    <cfRule type="expression" dxfId="15" priority="8">
      <formula>COUNTIF($A$26:$D$45,"*HUD*")=0</formula>
    </cfRule>
    <cfRule type="containsBlanks" dxfId="14" priority="9">
      <formula>LEN(TRIM(E22))=0</formula>
    </cfRule>
  </conditionalFormatting>
  <conditionalFormatting sqref="E48:I51">
    <cfRule type="expression" dxfId="13" priority="2">
      <formula>E$79&gt;$D$5</formula>
    </cfRule>
  </conditionalFormatting>
  <conditionalFormatting sqref="E55:J55">
    <cfRule type="cellIs" dxfId="12" priority="11" operator="notBetween">
      <formula>-2</formula>
      <formula>2</formula>
    </cfRule>
  </conditionalFormatting>
  <dataValidations count="1">
    <dataValidation type="date" allowBlank="1" showInputMessage="1" showErrorMessage="1" error="Please insert date in M/D/YY format" sqref="B3" xr:uid="{5E0BAED8-7055-4FF4-86DD-442F57F649AB}">
      <formula1>1</formula1>
      <formula2>73415</formula2>
    </dataValidation>
  </dataValidations>
  <printOptions headings="1"/>
  <pageMargins left="0.25" right="0.25" top="0.75" bottom="0.75" header="0.3" footer="0.3"/>
  <pageSetup scale="21" fitToHeight="0" orientation="landscape" r:id="rId1"/>
  <headerFooter alignWithMargins="0">
    <oddFooter>&amp;CPage &amp;P of &amp;N</oddFooter>
  </headerFooter>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H566"/>
  <sheetViews>
    <sheetView showGridLines="0" showZeros="0" zoomScale="85" zoomScaleNormal="85" workbookViewId="0">
      <pane xSplit="2" ySplit="14" topLeftCell="C15" activePane="bottomRight" state="frozen"/>
      <selection pane="topRight" activeCell="C9" sqref="C9:I9"/>
      <selection pane="bottomLeft" activeCell="C9" sqref="C9:I9"/>
      <selection pane="bottomRight" activeCell="C9" sqref="C9:I9"/>
    </sheetView>
  </sheetViews>
  <sheetFormatPr defaultColWidth="17.7265625" defaultRowHeight="15.5" outlineLevelCol="1"/>
  <cols>
    <col min="1" max="1" width="17.7265625" style="226" customWidth="1"/>
    <col min="2" max="2" width="44.453125" style="241" customWidth="1"/>
    <col min="3" max="3" width="14.7265625" style="226" customWidth="1" outlineLevel="1"/>
    <col min="4" max="5" width="11" style="226" customWidth="1" outlineLevel="1"/>
    <col min="6" max="6" width="11" style="226" customWidth="1"/>
    <col min="7" max="7" width="15.7265625" style="226" customWidth="1" outlineLevel="1"/>
    <col min="8" max="8" width="15.7265625" style="240" customWidth="1" outlineLevel="1"/>
    <col min="9" max="9" width="15.7265625" style="226" customWidth="1"/>
    <col min="10" max="10" width="15.7265625" style="226" customWidth="1" outlineLevel="1"/>
    <col min="11" max="12" width="11" style="226" customWidth="1" outlineLevel="1"/>
    <col min="13" max="13" width="11" style="226" customWidth="1"/>
    <col min="14" max="14" width="15.7265625" style="226" customWidth="1" outlineLevel="1"/>
    <col min="15" max="15" width="15.7265625" style="240" customWidth="1" outlineLevel="1"/>
    <col min="16" max="16" width="15.7265625" style="226" customWidth="1"/>
    <col min="17" max="17" width="15.7265625" style="226" customWidth="1" outlineLevel="1"/>
    <col min="18" max="19" width="11" style="226" customWidth="1" outlineLevel="1"/>
    <col min="20" max="20" width="11" style="226" customWidth="1"/>
    <col min="21" max="21" width="15.7265625" style="226" customWidth="1" outlineLevel="1"/>
    <col min="22" max="22" width="15.7265625" style="240" customWidth="1" outlineLevel="1"/>
    <col min="23" max="23" width="15.7265625" style="226" customWidth="1"/>
    <col min="24" max="24" width="15.7265625" style="226" customWidth="1" outlineLevel="1"/>
    <col min="25" max="26" width="11" style="226" customWidth="1" outlineLevel="1"/>
    <col min="27" max="27" width="11" style="226" customWidth="1"/>
    <col min="28" max="28" width="15.7265625" style="226" customWidth="1" outlineLevel="1"/>
    <col min="29" max="29" width="15.7265625" style="240" customWidth="1" outlineLevel="1"/>
    <col min="30" max="30" width="15.7265625" style="226" customWidth="1"/>
    <col min="31" max="31" width="15.7265625" style="226" customWidth="1" outlineLevel="1"/>
    <col min="32" max="33" width="11" style="226" customWidth="1" outlineLevel="1"/>
    <col min="34" max="34" width="11" style="226" customWidth="1"/>
    <col min="35" max="35" width="15.7265625" style="226" customWidth="1" outlineLevel="1"/>
    <col min="36" max="36" width="15.7265625" style="240" customWidth="1" outlineLevel="1"/>
    <col min="37" max="37" width="15.7265625" style="226" customWidth="1"/>
    <col min="38" max="38" width="15.7265625" style="226" customWidth="1" outlineLevel="1"/>
    <col min="39" max="40" width="11" style="226" customWidth="1" outlineLevel="1"/>
    <col min="41" max="41" width="11" style="226" customWidth="1"/>
    <col min="42" max="42" width="15.7265625" style="226" customWidth="1" outlineLevel="1"/>
    <col min="43" max="43" width="15.7265625" style="240" customWidth="1" outlineLevel="1"/>
    <col min="44" max="44" width="15.7265625" style="226" customWidth="1"/>
    <col min="45" max="45" width="15.7265625" style="226" customWidth="1" outlineLevel="1"/>
    <col min="46" max="47" width="11" style="226" customWidth="1" outlineLevel="1"/>
    <col min="48" max="48" width="11" style="226" customWidth="1"/>
    <col min="49" max="49" width="15.7265625" style="226" customWidth="1" outlineLevel="1"/>
    <col min="50" max="50" width="15.7265625" style="240" customWidth="1" outlineLevel="1"/>
    <col min="51" max="51" width="15.7265625" style="226" customWidth="1"/>
    <col min="52" max="52" width="15.7265625" style="226" customWidth="1" outlineLevel="1"/>
    <col min="53" max="54" width="11" style="226" customWidth="1" outlineLevel="1"/>
    <col min="55" max="55" width="11" style="226" customWidth="1"/>
    <col min="56" max="56" width="15.7265625" style="226" customWidth="1" outlineLevel="1"/>
    <col min="57" max="57" width="15.7265625" style="240" customWidth="1" outlineLevel="1"/>
    <col min="58" max="58" width="15.7265625" style="226" customWidth="1"/>
    <col min="59" max="59" width="15.7265625" style="226" customWidth="1" outlineLevel="1"/>
    <col min="60" max="61" width="11" style="226" customWidth="1" outlineLevel="1"/>
    <col min="62" max="62" width="11" style="226" customWidth="1"/>
    <col min="63" max="63" width="15.7265625" style="226" customWidth="1" outlineLevel="1"/>
    <col min="64" max="64" width="15.7265625" style="240" customWidth="1" outlineLevel="1"/>
    <col min="65" max="65" width="15.7265625" style="226" customWidth="1"/>
    <col min="66" max="66" width="15.7265625" style="71" customWidth="1" outlineLevel="1"/>
    <col min="67" max="67" width="12.54296875" style="71" customWidth="1" outlineLevel="1"/>
    <col min="68" max="68" width="9.7265625" style="81" customWidth="1" outlineLevel="1"/>
    <col min="69" max="69" width="10.26953125" style="226" customWidth="1"/>
    <col min="70" max="71" width="17.7265625" style="226" customWidth="1" outlineLevel="1"/>
    <col min="72" max="72" width="17.7265625" style="226" customWidth="1"/>
    <col min="73" max="74" width="17.7265625" style="226" customWidth="1" outlineLevel="1"/>
    <col min="75" max="105" width="17.7265625" style="226" customWidth="1"/>
    <col min="106" max="16384" width="17.7265625" style="226"/>
  </cols>
  <sheetData>
    <row r="1" spans="1:112" s="71" customFormat="1">
      <c r="A1" s="78" t="str">
        <f>'Summary (8)'!A1</f>
        <v>DEPARTMENT OF HOMELESSNESS AND SUPPORTIVE HOUSING</v>
      </c>
      <c r="C1" s="72"/>
      <c r="D1" s="72"/>
      <c r="E1" s="72"/>
      <c r="F1" s="72"/>
      <c r="G1" s="72"/>
      <c r="H1" s="236"/>
      <c r="I1" s="72"/>
      <c r="J1" s="72"/>
      <c r="K1" s="72"/>
      <c r="L1" s="72"/>
      <c r="M1" s="72"/>
      <c r="O1" s="237"/>
      <c r="V1" s="237"/>
      <c r="AC1" s="237"/>
      <c r="AJ1" s="237"/>
      <c r="AQ1" s="237"/>
      <c r="AX1" s="237"/>
      <c r="BE1" s="237"/>
      <c r="BL1" s="237"/>
    </row>
    <row r="2" spans="1:112" s="71" customFormat="1">
      <c r="A2" s="219" t="s">
        <v>276</v>
      </c>
      <c r="B2" s="73"/>
      <c r="C2" s="72"/>
      <c r="D2" s="72"/>
      <c r="E2" s="72"/>
      <c r="F2" s="72"/>
      <c r="G2" s="72"/>
      <c r="H2" s="237"/>
      <c r="I2" s="72"/>
      <c r="J2" s="72"/>
      <c r="K2" s="72"/>
      <c r="L2" s="72"/>
      <c r="M2" s="72"/>
      <c r="O2" s="237"/>
      <c r="V2" s="237"/>
      <c r="AC2" s="237"/>
      <c r="AJ2" s="237"/>
      <c r="AQ2" s="237"/>
      <c r="AX2" s="237"/>
      <c r="BE2" s="237"/>
      <c r="BL2" s="237"/>
      <c r="BN2" s="74"/>
      <c r="BO2" s="74"/>
      <c r="BP2" s="72"/>
    </row>
    <row r="3" spans="1:112" s="71" customFormat="1">
      <c r="A3" s="755" t="s">
        <v>211</v>
      </c>
      <c r="B3" s="467">
        <f>'Summary (8)'!B3</f>
        <v>0</v>
      </c>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4"/>
      <c r="BO3" s="74"/>
      <c r="BP3" s="72"/>
    </row>
    <row r="4" spans="1:112" s="71" customFormat="1">
      <c r="A4" s="218" t="str">
        <f>'Summary (8)'!A7</f>
        <v>Program</v>
      </c>
      <c r="B4" s="468">
        <f>'Summary (8)'!B7</f>
        <v>0</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P4" s="72"/>
    </row>
    <row r="5" spans="1:112" s="71" customFormat="1">
      <c r="A5" s="218" t="str">
        <f>'Summary (8)'!A8</f>
        <v>Budget Name</v>
      </c>
      <c r="B5" s="468">
        <f>'Summary (8)'!B8</f>
        <v>0</v>
      </c>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P5" s="72"/>
    </row>
    <row r="6" spans="1:112" s="71" customFormat="1">
      <c r="A6" s="218" t="str">
        <f>'Summary (8)'!A9</f>
        <v>Funding:</v>
      </c>
      <c r="B6" s="384">
        <f>'Summary (8)'!B9</f>
        <v>0</v>
      </c>
      <c r="BN6" s="1491"/>
      <c r="BO6" s="1491"/>
      <c r="BP6" s="1491"/>
    </row>
    <row r="7" spans="1:112" s="85" customFormat="1">
      <c r="A7" s="218" t="s">
        <v>272</v>
      </c>
      <c r="B7" s="473">
        <f>'Summary (8)'!B12</f>
        <v>0</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71"/>
      <c r="BQ7" s="71"/>
    </row>
    <row r="8" spans="1:112" s="85" customFormat="1">
      <c r="A8" s="572"/>
      <c r="B8" s="572"/>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71"/>
      <c r="BQ8" s="71"/>
    </row>
    <row r="9" spans="1:112" s="85" customFormat="1" ht="16" thickBot="1">
      <c r="A9" s="226"/>
      <c r="B9" s="121"/>
      <c r="C9" s="1492">
        <f>'Summary (8)'!H17</f>
        <v>0</v>
      </c>
      <c r="D9" s="1492"/>
      <c r="E9" s="1492"/>
      <c r="F9" s="1492"/>
      <c r="G9" s="1492"/>
      <c r="H9" s="1492"/>
      <c r="I9" s="1492"/>
      <c r="J9" s="1492">
        <f>'Summary (8)'!K17</f>
        <v>0</v>
      </c>
      <c r="K9" s="1492"/>
      <c r="L9" s="1492"/>
      <c r="M9" s="1492"/>
      <c r="N9" s="1492"/>
      <c r="O9" s="1492"/>
      <c r="P9" s="1492"/>
      <c r="Q9" s="1492">
        <f>'Summary (8)'!N17</f>
        <v>0</v>
      </c>
      <c r="R9" s="1492"/>
      <c r="S9" s="1492"/>
      <c r="T9" s="1492"/>
      <c r="U9" s="1492"/>
      <c r="V9" s="1492"/>
      <c r="W9" s="1492"/>
      <c r="X9" s="1492">
        <f>'Summary (8)'!Q17</f>
        <v>0</v>
      </c>
      <c r="Y9" s="1492"/>
      <c r="Z9" s="1492"/>
      <c r="AA9" s="1492"/>
      <c r="AB9" s="1492"/>
      <c r="AC9" s="1492"/>
      <c r="AD9" s="1492"/>
      <c r="AE9" s="1492">
        <f>'Summary (8)'!T17</f>
        <v>0</v>
      </c>
      <c r="AF9" s="1492"/>
      <c r="AG9" s="1492"/>
      <c r="AH9" s="1492"/>
      <c r="AI9" s="1492"/>
      <c r="AJ9" s="1492"/>
      <c r="AK9" s="1492"/>
      <c r="AL9" s="1492">
        <f>'Summary (8)'!W17</f>
        <v>0</v>
      </c>
      <c r="AM9" s="1492"/>
      <c r="AN9" s="1492"/>
      <c r="AO9" s="1492"/>
      <c r="AP9" s="1492"/>
      <c r="AQ9" s="1492"/>
      <c r="AR9" s="1492"/>
      <c r="AS9" s="1492">
        <f>'Summary (8)'!Z17</f>
        <v>0</v>
      </c>
      <c r="AT9" s="1492"/>
      <c r="AU9" s="1492"/>
      <c r="AV9" s="1492"/>
      <c r="AW9" s="1492"/>
      <c r="AX9" s="1492"/>
      <c r="AY9" s="1492"/>
      <c r="AZ9" s="1492">
        <f>'Summary (8)'!AC17</f>
        <v>0</v>
      </c>
      <c r="BA9" s="1492"/>
      <c r="BB9" s="1492"/>
      <c r="BC9" s="1492"/>
      <c r="BD9" s="1492"/>
      <c r="BE9" s="1492"/>
      <c r="BF9" s="1492"/>
      <c r="BG9" s="1492">
        <f>'Summary (8)'!AF17</f>
        <v>0</v>
      </c>
      <c r="BH9" s="1492"/>
      <c r="BI9" s="1492"/>
      <c r="BJ9" s="1492"/>
      <c r="BK9" s="1492"/>
      <c r="BL9" s="1492"/>
      <c r="BM9" s="1492"/>
      <c r="BN9" s="1492">
        <f>'Summary (8)'!AM17</f>
        <v>0</v>
      </c>
      <c r="BO9" s="1492"/>
      <c r="BP9" s="1492"/>
      <c r="BQ9" s="1492"/>
      <c r="BR9" s="1492"/>
      <c r="BS9" s="1492"/>
      <c r="BT9" s="1492"/>
    </row>
    <row r="10" spans="1:112" ht="18" customHeight="1">
      <c r="A10" s="1425"/>
      <c r="B10" s="1426"/>
      <c r="C10" s="1221" t="s">
        <v>230</v>
      </c>
      <c r="D10" s="1222"/>
      <c r="E10" s="1222"/>
      <c r="F10" s="1222"/>
      <c r="G10" s="1222"/>
      <c r="H10" s="1222"/>
      <c r="I10" s="1223"/>
      <c r="J10" s="1354" t="s">
        <v>231</v>
      </c>
      <c r="K10" s="1204"/>
      <c r="L10" s="1204"/>
      <c r="M10" s="1204"/>
      <c r="N10" s="1204"/>
      <c r="O10" s="1204"/>
      <c r="P10" s="1205"/>
      <c r="Q10" s="1218" t="s">
        <v>232</v>
      </c>
      <c r="R10" s="1219"/>
      <c r="S10" s="1219"/>
      <c r="T10" s="1219"/>
      <c r="U10" s="1219"/>
      <c r="V10" s="1219"/>
      <c r="W10" s="1220"/>
      <c r="X10" s="1233" t="s">
        <v>233</v>
      </c>
      <c r="Y10" s="1234"/>
      <c r="Z10" s="1234"/>
      <c r="AA10" s="1234"/>
      <c r="AB10" s="1234"/>
      <c r="AC10" s="1234"/>
      <c r="AD10" s="1235"/>
      <c r="AE10" s="1181" t="s">
        <v>234</v>
      </c>
      <c r="AF10" s="1182"/>
      <c r="AG10" s="1182"/>
      <c r="AH10" s="1182"/>
      <c r="AI10" s="1182"/>
      <c r="AJ10" s="1182"/>
      <c r="AK10" s="1490"/>
      <c r="AL10" s="1493" t="s">
        <v>235</v>
      </c>
      <c r="AM10" s="1494"/>
      <c r="AN10" s="1494"/>
      <c r="AO10" s="1494"/>
      <c r="AP10" s="1494"/>
      <c r="AQ10" s="1494"/>
      <c r="AR10" s="1495"/>
      <c r="AS10" s="1496" t="s">
        <v>236</v>
      </c>
      <c r="AT10" s="1497"/>
      <c r="AU10" s="1497"/>
      <c r="AV10" s="1497"/>
      <c r="AW10" s="1497"/>
      <c r="AX10" s="1497"/>
      <c r="AY10" s="1498"/>
      <c r="AZ10" s="1499" t="s">
        <v>237</v>
      </c>
      <c r="BA10" s="1500"/>
      <c r="BB10" s="1500"/>
      <c r="BC10" s="1500"/>
      <c r="BD10" s="1500"/>
      <c r="BE10" s="1500"/>
      <c r="BF10" s="1501"/>
      <c r="BG10" s="1502" t="s">
        <v>238</v>
      </c>
      <c r="BH10" s="1503"/>
      <c r="BI10" s="1503"/>
      <c r="BJ10" s="1503"/>
      <c r="BK10" s="1503"/>
      <c r="BL10" s="1503"/>
      <c r="BM10" s="1504"/>
      <c r="BN10" s="1479" t="s">
        <v>239</v>
      </c>
      <c r="BO10" s="1480"/>
      <c r="BP10" s="1480"/>
      <c r="BQ10" s="1480"/>
      <c r="BR10" s="1480"/>
      <c r="BS10" s="1480"/>
      <c r="BT10" s="1480"/>
      <c r="BU10" s="1476" t="s">
        <v>249</v>
      </c>
      <c r="BV10" s="1477"/>
      <c r="BW10" s="1478"/>
    </row>
    <row r="11" spans="1:112" s="244" customFormat="1" ht="31.5" customHeight="1">
      <c r="A11" s="1427"/>
      <c r="B11" s="1428"/>
      <c r="C11" s="1242" t="s">
        <v>278</v>
      </c>
      <c r="D11" s="1243"/>
      <c r="E11" s="1236" t="s">
        <v>279</v>
      </c>
      <c r="F11" s="1237"/>
      <c r="G11" s="95">
        <f>'Summary (8)'!E19</f>
        <v>0</v>
      </c>
      <c r="H11" s="264">
        <f>'Summary (8)'!F19</f>
        <v>0</v>
      </c>
      <c r="I11" s="122">
        <f>'Summary (8)'!G19</f>
        <v>0</v>
      </c>
      <c r="J11" s="1351" t="s">
        <v>278</v>
      </c>
      <c r="K11" s="1207"/>
      <c r="L11" s="1212" t="s">
        <v>279</v>
      </c>
      <c r="M11" s="1207"/>
      <c r="N11" s="96">
        <f>'Summary (8)'!H19</f>
        <v>0</v>
      </c>
      <c r="O11" s="265">
        <f>'Summary (8)'!I19</f>
        <v>0</v>
      </c>
      <c r="P11" s="129">
        <f>'Summary (8)'!J19</f>
        <v>0</v>
      </c>
      <c r="Q11" s="1224" t="s">
        <v>278</v>
      </c>
      <c r="R11" s="1225"/>
      <c r="S11" s="1230" t="s">
        <v>279</v>
      </c>
      <c r="T11" s="1225"/>
      <c r="U11" s="97">
        <f>'Summary (8)'!K19</f>
        <v>0</v>
      </c>
      <c r="V11" s="266">
        <f>'Summary (8)'!L19</f>
        <v>0</v>
      </c>
      <c r="W11" s="132">
        <f>'Summary (8)'!M19</f>
        <v>0</v>
      </c>
      <c r="X11" s="1215" t="s">
        <v>278</v>
      </c>
      <c r="Y11" s="1198"/>
      <c r="Z11" s="1197" t="s">
        <v>279</v>
      </c>
      <c r="AA11" s="1198"/>
      <c r="AB11" s="98">
        <f>'Summary (8)'!N19</f>
        <v>0</v>
      </c>
      <c r="AC11" s="267">
        <f>'Summary (8)'!O19</f>
        <v>0</v>
      </c>
      <c r="AD11" s="135">
        <f>'Summary (8)'!P19</f>
        <v>0</v>
      </c>
      <c r="AE11" s="1183" t="s">
        <v>278</v>
      </c>
      <c r="AF11" s="1184"/>
      <c r="AG11" s="1189" t="s">
        <v>279</v>
      </c>
      <c r="AH11" s="1184"/>
      <c r="AI11" s="749">
        <f>'Summary (8)'!Q19</f>
        <v>0</v>
      </c>
      <c r="AJ11" s="268">
        <f>'Summary (8)'!R19</f>
        <v>0</v>
      </c>
      <c r="AK11" s="138">
        <f>'Summary (8)'!S19</f>
        <v>0</v>
      </c>
      <c r="AL11" s="1434" t="s">
        <v>278</v>
      </c>
      <c r="AM11" s="1435"/>
      <c r="AN11" s="1449" t="s">
        <v>279</v>
      </c>
      <c r="AO11" s="1435"/>
      <c r="AP11" s="748">
        <f>'Summary (8)'!T19</f>
        <v>0</v>
      </c>
      <c r="AQ11" s="269">
        <f>'Summary (8)'!U19</f>
        <v>0</v>
      </c>
      <c r="AR11" s="141">
        <f>'Summary (8)'!V19</f>
        <v>0</v>
      </c>
      <c r="AS11" s="1452" t="s">
        <v>278</v>
      </c>
      <c r="AT11" s="1453"/>
      <c r="AU11" s="1458" t="s">
        <v>279</v>
      </c>
      <c r="AV11" s="1453"/>
      <c r="AW11" s="750">
        <f>'Summary (8)'!W19</f>
        <v>0</v>
      </c>
      <c r="AX11" s="270">
        <f>'Summary (8)'!X19</f>
        <v>0</v>
      </c>
      <c r="AY11" s="144">
        <f>'Summary (8)'!Y19</f>
        <v>0</v>
      </c>
      <c r="AZ11" s="1461" t="s">
        <v>278</v>
      </c>
      <c r="BA11" s="1462"/>
      <c r="BB11" s="1467" t="s">
        <v>279</v>
      </c>
      <c r="BC11" s="1462"/>
      <c r="BD11" s="744">
        <f>'Summary (8)'!Z19</f>
        <v>0</v>
      </c>
      <c r="BE11" s="271">
        <f>'Summary (8)'!AA19</f>
        <v>0</v>
      </c>
      <c r="BF11" s="147">
        <f>'Summary (8)'!AB19</f>
        <v>0</v>
      </c>
      <c r="BG11" s="1470" t="s">
        <v>278</v>
      </c>
      <c r="BH11" s="1471"/>
      <c r="BI11" s="1481" t="s">
        <v>279</v>
      </c>
      <c r="BJ11" s="1471"/>
      <c r="BK11" s="745">
        <f>'Summary (8)'!AC19</f>
        <v>0</v>
      </c>
      <c r="BL11" s="272">
        <f>'Summary (8)'!AD19</f>
        <v>0</v>
      </c>
      <c r="BM11" s="150">
        <f>'Summary (8)'!AE19</f>
        <v>0</v>
      </c>
      <c r="BN11" s="1440" t="s">
        <v>278</v>
      </c>
      <c r="BO11" s="1441"/>
      <c r="BP11" s="1446" t="s">
        <v>279</v>
      </c>
      <c r="BQ11" s="1441"/>
      <c r="BR11" s="107">
        <f>'Summary (8)'!AF19</f>
        <v>0</v>
      </c>
      <c r="BS11" s="273">
        <f>'Summary (8)'!AG19</f>
        <v>0</v>
      </c>
      <c r="BT11" s="555">
        <f>'Summary (8)'!AH19</f>
        <v>0</v>
      </c>
      <c r="BU11" s="534">
        <f>'Summary (8)'!AI19</f>
        <v>0</v>
      </c>
      <c r="BV11" s="558">
        <f>'Summary (8)'!AJ19</f>
        <v>0</v>
      </c>
      <c r="BW11" s="559">
        <f>'Summary (8)'!AK19</f>
        <v>0</v>
      </c>
    </row>
    <row r="12" spans="1:112" s="244" customFormat="1">
      <c r="A12" s="1427"/>
      <c r="B12" s="1428"/>
      <c r="C12" s="1244"/>
      <c r="D12" s="1245"/>
      <c r="E12" s="1238"/>
      <c r="F12" s="1239"/>
      <c r="G12" s="95">
        <f>'Summary (8)'!E20</f>
        <v>0</v>
      </c>
      <c r="H12" s="264">
        <f>'Summary (8)'!F20</f>
        <v>0</v>
      </c>
      <c r="I12" s="122">
        <f>'Summary (8)'!G20</f>
        <v>0</v>
      </c>
      <c r="J12" s="1352"/>
      <c r="K12" s="1209"/>
      <c r="L12" s="1213"/>
      <c r="M12" s="1209"/>
      <c r="N12" s="96">
        <f>'Summary (8)'!H20</f>
        <v>0</v>
      </c>
      <c r="O12" s="265">
        <f>'Summary (8)'!I20</f>
        <v>0</v>
      </c>
      <c r="P12" s="129">
        <f>'Summary (8)'!J20</f>
        <v>0</v>
      </c>
      <c r="Q12" s="1226"/>
      <c r="R12" s="1227"/>
      <c r="S12" s="1231"/>
      <c r="T12" s="1227"/>
      <c r="U12" s="97">
        <f>'Summary (8)'!K20</f>
        <v>0</v>
      </c>
      <c r="V12" s="266">
        <f>'Summary (8)'!L20</f>
        <v>0</v>
      </c>
      <c r="W12" s="132">
        <f>'Summary (8)'!M20</f>
        <v>0</v>
      </c>
      <c r="X12" s="1216"/>
      <c r="Y12" s="1200"/>
      <c r="Z12" s="1199"/>
      <c r="AA12" s="1200"/>
      <c r="AB12" s="98">
        <f>'Summary (8)'!N20</f>
        <v>0</v>
      </c>
      <c r="AC12" s="267">
        <f>'Summary (8)'!O20</f>
        <v>0</v>
      </c>
      <c r="AD12" s="135">
        <f>'Summary (8)'!P20</f>
        <v>0</v>
      </c>
      <c r="AE12" s="1185"/>
      <c r="AF12" s="1186"/>
      <c r="AG12" s="1190"/>
      <c r="AH12" s="1186"/>
      <c r="AI12" s="749">
        <f>'Summary (8)'!Q20</f>
        <v>0</v>
      </c>
      <c r="AJ12" s="268">
        <f>'Summary (8)'!R20</f>
        <v>0</v>
      </c>
      <c r="AK12" s="138">
        <f>'Summary (8)'!S20</f>
        <v>0</v>
      </c>
      <c r="AL12" s="1436"/>
      <c r="AM12" s="1437"/>
      <c r="AN12" s="1450"/>
      <c r="AO12" s="1437"/>
      <c r="AP12" s="748">
        <f>'Summary (8)'!T20</f>
        <v>0</v>
      </c>
      <c r="AQ12" s="269">
        <f>'Summary (8)'!U20</f>
        <v>0</v>
      </c>
      <c r="AR12" s="141">
        <f>'Summary (8)'!V20</f>
        <v>0</v>
      </c>
      <c r="AS12" s="1454"/>
      <c r="AT12" s="1455"/>
      <c r="AU12" s="1459"/>
      <c r="AV12" s="1455"/>
      <c r="AW12" s="750">
        <f>'Summary (8)'!W20</f>
        <v>0</v>
      </c>
      <c r="AX12" s="270">
        <f>'Summary (8)'!X20</f>
        <v>0</v>
      </c>
      <c r="AY12" s="144">
        <f>'Summary (8)'!Y20</f>
        <v>0</v>
      </c>
      <c r="AZ12" s="1463"/>
      <c r="BA12" s="1464"/>
      <c r="BB12" s="1468"/>
      <c r="BC12" s="1464"/>
      <c r="BD12" s="744">
        <f>'Summary (8)'!Z20</f>
        <v>0</v>
      </c>
      <c r="BE12" s="271">
        <f>'Summary (8)'!AA20</f>
        <v>0</v>
      </c>
      <c r="BF12" s="147">
        <f>'Summary (8)'!AB20</f>
        <v>0</v>
      </c>
      <c r="BG12" s="1472"/>
      <c r="BH12" s="1473"/>
      <c r="BI12" s="1482"/>
      <c r="BJ12" s="1473"/>
      <c r="BK12" s="745">
        <f>'Summary (8)'!AC20</f>
        <v>0</v>
      </c>
      <c r="BL12" s="272">
        <f>'Summary (8)'!AD20</f>
        <v>0</v>
      </c>
      <c r="BM12" s="150">
        <f>'Summary (8)'!AE20</f>
        <v>0</v>
      </c>
      <c r="BN12" s="1442"/>
      <c r="BO12" s="1443"/>
      <c r="BP12" s="1447"/>
      <c r="BQ12" s="1443"/>
      <c r="BR12" s="107">
        <f>'Summary (8)'!AF20</f>
        <v>0</v>
      </c>
      <c r="BS12" s="273">
        <f>'Summary (8)'!AG20</f>
        <v>0</v>
      </c>
      <c r="BT12" s="555">
        <f>'Summary (8)'!AH20</f>
        <v>0</v>
      </c>
      <c r="BU12" s="1484" t="e">
        <f>IF('Summary - ML &amp; PM'!#REF!="New Agreement","","Current")</f>
        <v>#REF!</v>
      </c>
      <c r="BV12" s="1486">
        <f>'Summary (8)'!AJ20</f>
        <v>0</v>
      </c>
      <c r="BW12" s="1488">
        <f>'Summary (6)'!AK20</f>
        <v>0</v>
      </c>
    </row>
    <row r="13" spans="1:112" s="245" customFormat="1" ht="15.75" customHeight="1">
      <c r="A13" s="1427"/>
      <c r="B13" s="1428"/>
      <c r="C13" s="1246"/>
      <c r="D13" s="1247"/>
      <c r="E13" s="1240"/>
      <c r="F13" s="1350"/>
      <c r="G13" s="99" t="e">
        <f>IF('Summary - ML &amp; PM'!#REF!="New Agreement","","Current")</f>
        <v>#REF!</v>
      </c>
      <c r="H13" s="264">
        <f>'Summary (8)'!F21</f>
        <v>0</v>
      </c>
      <c r="I13" s="123">
        <f>'Summary (8)'!G21</f>
        <v>0</v>
      </c>
      <c r="J13" s="1353"/>
      <c r="K13" s="1211"/>
      <c r="L13" s="1214"/>
      <c r="M13" s="1211"/>
      <c r="N13" s="100" t="e">
        <f>IF('Summary - ML &amp; PM'!#REF!="New Agreement","","Current")</f>
        <v>#REF!</v>
      </c>
      <c r="O13" s="265">
        <f>'Summary (8)'!I21</f>
        <v>0</v>
      </c>
      <c r="P13" s="130">
        <f>'Summary (8)'!J21</f>
        <v>0</v>
      </c>
      <c r="Q13" s="1228"/>
      <c r="R13" s="1229"/>
      <c r="S13" s="1232"/>
      <c r="T13" s="1229"/>
      <c r="U13" s="101" t="e">
        <f>IF('Summary - ML &amp; PM'!#REF!="New Agreement","","Current")</f>
        <v>#REF!</v>
      </c>
      <c r="V13" s="266">
        <f>'Summary (8)'!L21</f>
        <v>0</v>
      </c>
      <c r="W13" s="133">
        <f>'Summary (8)'!M21</f>
        <v>0</v>
      </c>
      <c r="X13" s="1217"/>
      <c r="Y13" s="1202"/>
      <c r="Z13" s="1201"/>
      <c r="AA13" s="1202"/>
      <c r="AB13" s="102" t="e">
        <f>IF('Summary - ML &amp; PM'!#REF!="New Agreement","","Current")</f>
        <v>#REF!</v>
      </c>
      <c r="AC13" s="274">
        <f>'Summary (8)'!O21</f>
        <v>0</v>
      </c>
      <c r="AD13" s="136">
        <f>'Summary (8)'!P21</f>
        <v>0</v>
      </c>
      <c r="AE13" s="1187"/>
      <c r="AF13" s="1188"/>
      <c r="AG13" s="1191"/>
      <c r="AH13" s="1188"/>
      <c r="AI13" s="103" t="e">
        <f>IF('Summary - ML &amp; PM'!#REF!="New Agreement","","Current")</f>
        <v>#REF!</v>
      </c>
      <c r="AJ13" s="275">
        <f>'Summary (8)'!R21</f>
        <v>0</v>
      </c>
      <c r="AK13" s="139">
        <f>'Summary (8)'!S21</f>
        <v>0</v>
      </c>
      <c r="AL13" s="1438"/>
      <c r="AM13" s="1439"/>
      <c r="AN13" s="1451"/>
      <c r="AO13" s="1439"/>
      <c r="AP13" s="108" t="e">
        <f>IF('Summary - ML &amp; PM'!#REF!="New Agreement","","Current")</f>
        <v>#REF!</v>
      </c>
      <c r="AQ13" s="276">
        <f>'Summary (8)'!U21</f>
        <v>0</v>
      </c>
      <c r="AR13" s="142">
        <f>'Summary (8)'!V21</f>
        <v>0</v>
      </c>
      <c r="AS13" s="1456"/>
      <c r="AT13" s="1457"/>
      <c r="AU13" s="1460"/>
      <c r="AV13" s="1457"/>
      <c r="AW13" s="109" t="e">
        <f>IF('Summary - ML &amp; PM'!#REF!="New Agreement","","Current")</f>
        <v>#REF!</v>
      </c>
      <c r="AX13" s="277">
        <f>'Summary (8)'!X21</f>
        <v>0</v>
      </c>
      <c r="AY13" s="145">
        <f>'Summary (8)'!Y21</f>
        <v>0</v>
      </c>
      <c r="AZ13" s="1465"/>
      <c r="BA13" s="1466"/>
      <c r="BB13" s="1469"/>
      <c r="BC13" s="1466"/>
      <c r="BD13" s="110" t="e">
        <f>IF('Summary - ML &amp; PM'!#REF!="New Agreement","","Current")</f>
        <v>#REF!</v>
      </c>
      <c r="BE13" s="278">
        <f>'Summary (8)'!AA21</f>
        <v>0</v>
      </c>
      <c r="BF13" s="148">
        <f>'Summary (8)'!AB21</f>
        <v>0</v>
      </c>
      <c r="BG13" s="1474"/>
      <c r="BH13" s="1475"/>
      <c r="BI13" s="1483"/>
      <c r="BJ13" s="1475"/>
      <c r="BK13" s="111" t="e">
        <f>IF('Summary - ML &amp; PM'!#REF!="New Agreement","","Current")</f>
        <v>#REF!</v>
      </c>
      <c r="BL13" s="279">
        <f>'Summary (8)'!AD21</f>
        <v>0</v>
      </c>
      <c r="BM13" s="151">
        <f>'Summary (8)'!AE21</f>
        <v>0</v>
      </c>
      <c r="BN13" s="1444"/>
      <c r="BO13" s="1445"/>
      <c r="BP13" s="1448"/>
      <c r="BQ13" s="1445"/>
      <c r="BR13" s="112" t="e">
        <f>IF('Summary - ML &amp; PM'!#REF!="New Agreement","","Current")</f>
        <v>#REF!</v>
      </c>
      <c r="BS13" s="280">
        <f>'Summary (8)'!AG21</f>
        <v>0</v>
      </c>
      <c r="BT13" s="556">
        <f>'Summary (8)'!AH21</f>
        <v>0</v>
      </c>
      <c r="BU13" s="1485"/>
      <c r="BV13" s="1487"/>
      <c r="BW13" s="1489"/>
    </row>
    <row r="14" spans="1:112" s="245" customFormat="1" ht="62">
      <c r="A14" s="1429" t="s">
        <v>277</v>
      </c>
      <c r="B14" s="1430"/>
      <c r="C14" s="124" t="s">
        <v>280</v>
      </c>
      <c r="D14" s="105" t="s">
        <v>281</v>
      </c>
      <c r="E14" s="105" t="s">
        <v>282</v>
      </c>
      <c r="F14" s="105" t="s">
        <v>283</v>
      </c>
      <c r="G14" s="95" t="s">
        <v>284</v>
      </c>
      <c r="H14" s="264" t="s">
        <v>285</v>
      </c>
      <c r="I14" s="122" t="s">
        <v>284</v>
      </c>
      <c r="J14" s="131" t="s">
        <v>280</v>
      </c>
      <c r="K14" s="96" t="s">
        <v>281</v>
      </c>
      <c r="L14" s="96" t="s">
        <v>282</v>
      </c>
      <c r="M14" s="96" t="s">
        <v>283</v>
      </c>
      <c r="N14" s="96" t="str">
        <f>G14</f>
        <v>Budgeted Salary</v>
      </c>
      <c r="O14" s="265" t="str">
        <f>H14</f>
        <v>Change</v>
      </c>
      <c r="P14" s="129" t="str">
        <f>I14</f>
        <v>Budgeted Salary</v>
      </c>
      <c r="Q14" s="134" t="s">
        <v>280</v>
      </c>
      <c r="R14" s="97" t="s">
        <v>281</v>
      </c>
      <c r="S14" s="97" t="s">
        <v>282</v>
      </c>
      <c r="T14" s="97" t="s">
        <v>283</v>
      </c>
      <c r="U14" s="97" t="str">
        <f>N14</f>
        <v>Budgeted Salary</v>
      </c>
      <c r="V14" s="266" t="str">
        <f>O14</f>
        <v>Change</v>
      </c>
      <c r="W14" s="132" t="str">
        <f>P14</f>
        <v>Budgeted Salary</v>
      </c>
      <c r="X14" s="137" t="s">
        <v>280</v>
      </c>
      <c r="Y14" s="106" t="s">
        <v>281</v>
      </c>
      <c r="Z14" s="106" t="s">
        <v>282</v>
      </c>
      <c r="AA14" s="106" t="s">
        <v>283</v>
      </c>
      <c r="AB14" s="102" t="str">
        <f>U14</f>
        <v>Budgeted Salary</v>
      </c>
      <c r="AC14" s="274" t="str">
        <f>V14</f>
        <v>Change</v>
      </c>
      <c r="AD14" s="136" t="str">
        <f>W14</f>
        <v>Budgeted Salary</v>
      </c>
      <c r="AE14" s="140" t="s">
        <v>280</v>
      </c>
      <c r="AF14" s="104" t="s">
        <v>281</v>
      </c>
      <c r="AG14" s="104" t="s">
        <v>282</v>
      </c>
      <c r="AH14" s="104" t="s">
        <v>283</v>
      </c>
      <c r="AI14" s="103" t="str">
        <f>AB14</f>
        <v>Budgeted Salary</v>
      </c>
      <c r="AJ14" s="275" t="str">
        <f>AC14</f>
        <v>Change</v>
      </c>
      <c r="AK14" s="139" t="str">
        <f>AD14</f>
        <v>Budgeted Salary</v>
      </c>
      <c r="AL14" s="143" t="s">
        <v>280</v>
      </c>
      <c r="AM14" s="113" t="s">
        <v>281</v>
      </c>
      <c r="AN14" s="113" t="s">
        <v>282</v>
      </c>
      <c r="AO14" s="113" t="s">
        <v>283</v>
      </c>
      <c r="AP14" s="108" t="str">
        <f>AI14</f>
        <v>Budgeted Salary</v>
      </c>
      <c r="AQ14" s="276" t="str">
        <f>AJ14</f>
        <v>Change</v>
      </c>
      <c r="AR14" s="142" t="str">
        <f>AK14</f>
        <v>Budgeted Salary</v>
      </c>
      <c r="AS14" s="146" t="s">
        <v>280</v>
      </c>
      <c r="AT14" s="114" t="s">
        <v>281</v>
      </c>
      <c r="AU14" s="114" t="s">
        <v>282</v>
      </c>
      <c r="AV14" s="114" t="s">
        <v>283</v>
      </c>
      <c r="AW14" s="109" t="str">
        <f>AP14</f>
        <v>Budgeted Salary</v>
      </c>
      <c r="AX14" s="277" t="str">
        <f>AQ14</f>
        <v>Change</v>
      </c>
      <c r="AY14" s="145" t="str">
        <f>AR14</f>
        <v>Budgeted Salary</v>
      </c>
      <c r="AZ14" s="149" t="s">
        <v>280</v>
      </c>
      <c r="BA14" s="115" t="s">
        <v>281</v>
      </c>
      <c r="BB14" s="115" t="s">
        <v>282</v>
      </c>
      <c r="BC14" s="115" t="s">
        <v>283</v>
      </c>
      <c r="BD14" s="110" t="str">
        <f>AW14</f>
        <v>Budgeted Salary</v>
      </c>
      <c r="BE14" s="278" t="str">
        <f>AX14</f>
        <v>Change</v>
      </c>
      <c r="BF14" s="148" t="str">
        <f>AY14</f>
        <v>Budgeted Salary</v>
      </c>
      <c r="BG14" s="152" t="s">
        <v>280</v>
      </c>
      <c r="BH14" s="116" t="s">
        <v>281</v>
      </c>
      <c r="BI14" s="116" t="s">
        <v>282</v>
      </c>
      <c r="BJ14" s="116" t="s">
        <v>283</v>
      </c>
      <c r="BK14" s="111" t="str">
        <f>BD14</f>
        <v>Budgeted Salary</v>
      </c>
      <c r="BL14" s="279" t="str">
        <f>BE14</f>
        <v>Change</v>
      </c>
      <c r="BM14" s="151" t="str">
        <f>BF14</f>
        <v>Budgeted Salary</v>
      </c>
      <c r="BN14" s="153" t="s">
        <v>280</v>
      </c>
      <c r="BO14" s="117" t="s">
        <v>281</v>
      </c>
      <c r="BP14" s="117" t="s">
        <v>282</v>
      </c>
      <c r="BQ14" s="117" t="s">
        <v>283</v>
      </c>
      <c r="BR14" s="112" t="str">
        <f>BK14</f>
        <v>Budgeted Salary</v>
      </c>
      <c r="BS14" s="280" t="str">
        <f>BL14</f>
        <v>Change</v>
      </c>
      <c r="BT14" s="556" t="str">
        <f>BM14</f>
        <v>Budgeted Salary</v>
      </c>
      <c r="BU14" s="557" t="str">
        <f>U14</f>
        <v>Budgeted Salary</v>
      </c>
      <c r="BV14" s="746" t="s">
        <v>285</v>
      </c>
      <c r="BW14" s="560" t="str">
        <f>W14</f>
        <v>Budgeted Salary</v>
      </c>
      <c r="BX14" s="246"/>
      <c r="BY14" s="246"/>
      <c r="BZ14" s="246"/>
      <c r="CA14" s="246"/>
      <c r="CB14" s="246"/>
      <c r="CC14" s="246"/>
      <c r="CD14" s="246"/>
      <c r="CE14" s="246"/>
      <c r="CF14" s="246"/>
      <c r="CG14" s="246"/>
      <c r="CH14" s="246"/>
      <c r="CI14" s="246"/>
      <c r="CJ14" s="246"/>
      <c r="CK14" s="246"/>
      <c r="CL14" s="246"/>
      <c r="CM14" s="246"/>
      <c r="CN14" s="246"/>
      <c r="CO14" s="246"/>
      <c r="CP14" s="246"/>
      <c r="CQ14" s="246"/>
      <c r="CR14" s="246"/>
      <c r="CS14" s="246"/>
      <c r="CT14" s="246"/>
      <c r="CU14" s="246"/>
      <c r="CV14" s="246"/>
      <c r="CW14" s="246"/>
      <c r="CX14" s="246"/>
      <c r="CY14" s="246"/>
      <c r="CZ14" s="246"/>
      <c r="DA14" s="246"/>
      <c r="DB14" s="246"/>
      <c r="DC14" s="246"/>
      <c r="DD14" s="246"/>
      <c r="DE14" s="246"/>
      <c r="DF14" s="246"/>
      <c r="DG14" s="246"/>
      <c r="DH14" s="246"/>
    </row>
    <row r="15" spans="1:112" ht="19.5" customHeight="1">
      <c r="A15" s="1173"/>
      <c r="B15" s="1049"/>
      <c r="C15" s="247"/>
      <c r="D15" s="248"/>
      <c r="E15" s="249"/>
      <c r="F15" s="368">
        <f>E15*D15</f>
        <v>0</v>
      </c>
      <c r="G15" s="250"/>
      <c r="H15" s="369">
        <f>I15-G15</f>
        <v>0</v>
      </c>
      <c r="I15" s="370">
        <f>ROUND(IF(ISBLANK(C15),G15,C15*F15),0)</f>
        <v>0</v>
      </c>
      <c r="J15" s="247"/>
      <c r="K15" s="248"/>
      <c r="L15" s="249"/>
      <c r="M15" s="368">
        <f t="shared" ref="M15:M57" si="0">L15*K15</f>
        <v>0</v>
      </c>
      <c r="N15" s="250"/>
      <c r="O15" s="369">
        <f>P15-N15</f>
        <v>0</v>
      </c>
      <c r="P15" s="370">
        <f t="shared" ref="P15:P57" si="1">ROUND(IF(ISBLANK(J15),N15,J15*M15),0)</f>
        <v>0</v>
      </c>
      <c r="Q15" s="247"/>
      <c r="R15" s="248"/>
      <c r="S15" s="249"/>
      <c r="T15" s="368">
        <f>S15*R15</f>
        <v>0</v>
      </c>
      <c r="U15" s="250"/>
      <c r="V15" s="369">
        <f>W15-U15</f>
        <v>0</v>
      </c>
      <c r="W15" s="370">
        <f t="shared" ref="W15:W57" si="2">ROUND(IF(ISBLANK(Q15),U15,Q15*T15),0)</f>
        <v>0</v>
      </c>
      <c r="X15" s="247"/>
      <c r="Y15" s="248"/>
      <c r="Z15" s="249"/>
      <c r="AA15" s="368">
        <f>Z15*Y15</f>
        <v>0</v>
      </c>
      <c r="AB15" s="250"/>
      <c r="AC15" s="369">
        <f>AD15-AB15</f>
        <v>0</v>
      </c>
      <c r="AD15" s="370">
        <f t="shared" ref="AD15:AD57" si="3">ROUND(IF(ISBLANK(X15),AB15,X15*AA15),0)</f>
        <v>0</v>
      </c>
      <c r="AE15" s="247"/>
      <c r="AF15" s="248"/>
      <c r="AG15" s="249"/>
      <c r="AH15" s="368">
        <f>AG15*AF15</f>
        <v>0</v>
      </c>
      <c r="AI15" s="250"/>
      <c r="AJ15" s="369">
        <f>AK15-AI15</f>
        <v>0</v>
      </c>
      <c r="AK15" s="370">
        <f t="shared" ref="AK15:AK57" si="4">ROUND(IF(ISBLANK(AE15),AI15,AE15*AH15),0)</f>
        <v>0</v>
      </c>
      <c r="AL15" s="247"/>
      <c r="AM15" s="248"/>
      <c r="AN15" s="249"/>
      <c r="AO15" s="368">
        <f>AN15*AM15</f>
        <v>0</v>
      </c>
      <c r="AP15" s="250"/>
      <c r="AQ15" s="369">
        <f>AR15-AP15</f>
        <v>0</v>
      </c>
      <c r="AR15" s="370">
        <f t="shared" ref="AR15:AR57" si="5">ROUND(IF(ISBLANK(AL15),AP15,AL15*AO15),0)</f>
        <v>0</v>
      </c>
      <c r="AS15" s="247"/>
      <c r="AT15" s="248"/>
      <c r="AU15" s="249"/>
      <c r="AV15" s="368">
        <f t="shared" ref="AV15:AV57" si="6">AU15*AT15</f>
        <v>0</v>
      </c>
      <c r="AW15" s="250"/>
      <c r="AX15" s="369">
        <f>AY15-AW15</f>
        <v>0</v>
      </c>
      <c r="AY15" s="370">
        <f t="shared" ref="AY15:AY57" si="7">ROUND(IF(ISBLANK(AS15),AW15,AS15*AV15),0)</f>
        <v>0</v>
      </c>
      <c r="AZ15" s="247"/>
      <c r="BA15" s="248"/>
      <c r="BB15" s="249"/>
      <c r="BC15" s="368">
        <f t="shared" ref="BC15:BC57" si="8">BB15*BA15</f>
        <v>0</v>
      </c>
      <c r="BD15" s="250"/>
      <c r="BE15" s="369">
        <f>BF15-BD15</f>
        <v>0</v>
      </c>
      <c r="BF15" s="370">
        <f t="shared" ref="BF15:BF57" si="9">ROUND(IF(ISBLANK(AZ15),BD15,AZ15*BC15),0)</f>
        <v>0</v>
      </c>
      <c r="BG15" s="247"/>
      <c r="BH15" s="248"/>
      <c r="BI15" s="378"/>
      <c r="BJ15" s="368">
        <f t="shared" ref="BJ15:BJ57" si="10">BI15*BH15</f>
        <v>0</v>
      </c>
      <c r="BK15" s="250"/>
      <c r="BL15" s="369">
        <f>BM15-BK15</f>
        <v>0</v>
      </c>
      <c r="BM15" s="370">
        <f t="shared" ref="BM15:BM57" si="11">ROUND(IF(ISBLANK(BG15),BK15,BG15*BJ15),0)</f>
        <v>0</v>
      </c>
      <c r="BN15" s="247"/>
      <c r="BO15" s="248"/>
      <c r="BP15" s="249"/>
      <c r="BQ15" s="368">
        <f t="shared" ref="BQ15:BQ57" si="12">BP15*BO15</f>
        <v>0</v>
      </c>
      <c r="BR15" s="250"/>
      <c r="BS15" s="369">
        <f>BT15-BR15</f>
        <v>0</v>
      </c>
      <c r="BT15" s="561">
        <f t="shared" ref="BT15:BT57" si="13">ROUND(IF(ISBLANK(BN15),BR15,BN15*BQ15),0)</f>
        <v>0</v>
      </c>
      <c r="BU15" s="382">
        <f t="shared" ref="BU15:BW30" si="14">SUM(G15,N15,U15,AB15,AI15,AP15,AW15,BD15,BK15,BR15)</f>
        <v>0</v>
      </c>
      <c r="BV15" s="371">
        <f t="shared" si="14"/>
        <v>0</v>
      </c>
      <c r="BW15" s="370">
        <f t="shared" si="14"/>
        <v>0</v>
      </c>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row>
    <row r="16" spans="1:112" ht="19.5" customHeight="1">
      <c r="A16" s="1173"/>
      <c r="B16" s="1049"/>
      <c r="C16" s="247"/>
      <c r="D16" s="248"/>
      <c r="E16" s="249"/>
      <c r="F16" s="368">
        <f t="shared" ref="F16:F57" si="15">E16*D16</f>
        <v>0</v>
      </c>
      <c r="G16" s="250"/>
      <c r="H16" s="369">
        <f t="shared" ref="H16:H57" si="16">I16-G16</f>
        <v>0</v>
      </c>
      <c r="I16" s="370">
        <f t="shared" ref="I16:I57" si="17">ROUND(IF(ISBLANK(C16),G16,C16*F16),0)</f>
        <v>0</v>
      </c>
      <c r="J16" s="247"/>
      <c r="K16" s="248"/>
      <c r="L16" s="249"/>
      <c r="M16" s="368">
        <f t="shared" si="0"/>
        <v>0</v>
      </c>
      <c r="N16" s="250"/>
      <c r="O16" s="369">
        <f t="shared" ref="O16:O57" si="18">P16-N16</f>
        <v>0</v>
      </c>
      <c r="P16" s="370">
        <f t="shared" si="1"/>
        <v>0</v>
      </c>
      <c r="Q16" s="247"/>
      <c r="R16" s="248"/>
      <c r="S16" s="249"/>
      <c r="T16" s="368">
        <f t="shared" ref="T16:T57" si="19">S16*R16</f>
        <v>0</v>
      </c>
      <c r="U16" s="250"/>
      <c r="V16" s="369">
        <f t="shared" ref="V16:V57" si="20">W16-U16</f>
        <v>0</v>
      </c>
      <c r="W16" s="370">
        <f t="shared" si="2"/>
        <v>0</v>
      </c>
      <c r="X16" s="247"/>
      <c r="Y16" s="248"/>
      <c r="Z16" s="249"/>
      <c r="AA16" s="368">
        <f t="shared" ref="AA16:AA57" si="21">Z16*Y16</f>
        <v>0</v>
      </c>
      <c r="AB16" s="250"/>
      <c r="AC16" s="369">
        <f t="shared" ref="AC16:AC57" si="22">AD16-AB16</f>
        <v>0</v>
      </c>
      <c r="AD16" s="370">
        <f t="shared" si="3"/>
        <v>0</v>
      </c>
      <c r="AE16" s="247"/>
      <c r="AF16" s="248"/>
      <c r="AG16" s="249"/>
      <c r="AH16" s="368">
        <f t="shared" ref="AH16:AH57" si="23">AG16*AF16</f>
        <v>0</v>
      </c>
      <c r="AI16" s="250"/>
      <c r="AJ16" s="369">
        <f t="shared" ref="AJ16:AJ57" si="24">AK16-AI16</f>
        <v>0</v>
      </c>
      <c r="AK16" s="370">
        <f t="shared" si="4"/>
        <v>0</v>
      </c>
      <c r="AL16" s="247"/>
      <c r="AM16" s="248"/>
      <c r="AN16" s="249"/>
      <c r="AO16" s="368">
        <f t="shared" ref="AO16:AO57" si="25">AN16*AM16</f>
        <v>0</v>
      </c>
      <c r="AP16" s="250"/>
      <c r="AQ16" s="369">
        <f t="shared" ref="AQ16:AQ57" si="26">AR16-AP16</f>
        <v>0</v>
      </c>
      <c r="AR16" s="370">
        <f t="shared" si="5"/>
        <v>0</v>
      </c>
      <c r="AS16" s="247"/>
      <c r="AT16" s="248"/>
      <c r="AU16" s="249"/>
      <c r="AV16" s="368">
        <f t="shared" si="6"/>
        <v>0</v>
      </c>
      <c r="AW16" s="250"/>
      <c r="AX16" s="369">
        <f t="shared" ref="AX16:AX57" si="27">AY16-AW16</f>
        <v>0</v>
      </c>
      <c r="AY16" s="370">
        <f t="shared" si="7"/>
        <v>0</v>
      </c>
      <c r="AZ16" s="247"/>
      <c r="BA16" s="248"/>
      <c r="BB16" s="249"/>
      <c r="BC16" s="368">
        <f t="shared" si="8"/>
        <v>0</v>
      </c>
      <c r="BD16" s="250"/>
      <c r="BE16" s="369">
        <f t="shared" ref="BE16:BE57" si="28">BF16-BD16</f>
        <v>0</v>
      </c>
      <c r="BF16" s="370">
        <f t="shared" si="9"/>
        <v>0</v>
      </c>
      <c r="BG16" s="247"/>
      <c r="BH16" s="248"/>
      <c r="BI16" s="378"/>
      <c r="BJ16" s="368">
        <f t="shared" si="10"/>
        <v>0</v>
      </c>
      <c r="BK16" s="250"/>
      <c r="BL16" s="369">
        <f t="shared" ref="BL16:BL57" si="29">BM16-BK16</f>
        <v>0</v>
      </c>
      <c r="BM16" s="370">
        <f t="shared" si="11"/>
        <v>0</v>
      </c>
      <c r="BN16" s="247"/>
      <c r="BO16" s="248"/>
      <c r="BP16" s="249"/>
      <c r="BQ16" s="368">
        <f t="shared" si="12"/>
        <v>0</v>
      </c>
      <c r="BR16" s="250"/>
      <c r="BS16" s="369">
        <f t="shared" ref="BS16:BS57" si="30">BT16-BR16</f>
        <v>0</v>
      </c>
      <c r="BT16" s="561">
        <f t="shared" si="13"/>
        <v>0</v>
      </c>
      <c r="BU16" s="382">
        <f t="shared" si="14"/>
        <v>0</v>
      </c>
      <c r="BV16" s="371">
        <f t="shared" si="14"/>
        <v>0</v>
      </c>
      <c r="BW16" s="370">
        <f t="shared" si="14"/>
        <v>0</v>
      </c>
      <c r="BX16" s="251"/>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row>
    <row r="17" spans="1:112" ht="20.149999999999999" customHeight="1">
      <c r="A17" s="1173"/>
      <c r="B17" s="1049"/>
      <c r="C17" s="247"/>
      <c r="D17" s="341"/>
      <c r="E17" s="120"/>
      <c r="F17" s="368">
        <f t="shared" si="15"/>
        <v>0</v>
      </c>
      <c r="G17" s="250"/>
      <c r="H17" s="369">
        <f t="shared" si="16"/>
        <v>0</v>
      </c>
      <c r="I17" s="370">
        <f t="shared" si="17"/>
        <v>0</v>
      </c>
      <c r="J17" s="247"/>
      <c r="K17" s="248"/>
      <c r="L17" s="249"/>
      <c r="M17" s="368">
        <f t="shared" si="0"/>
        <v>0</v>
      </c>
      <c r="N17" s="250"/>
      <c r="O17" s="369">
        <f t="shared" si="18"/>
        <v>0</v>
      </c>
      <c r="P17" s="370">
        <f t="shared" si="1"/>
        <v>0</v>
      </c>
      <c r="Q17" s="247"/>
      <c r="R17" s="248"/>
      <c r="S17" s="249"/>
      <c r="T17" s="368">
        <f t="shared" si="19"/>
        <v>0</v>
      </c>
      <c r="U17" s="250"/>
      <c r="V17" s="369">
        <f t="shared" si="20"/>
        <v>0</v>
      </c>
      <c r="W17" s="370">
        <f t="shared" si="2"/>
        <v>0</v>
      </c>
      <c r="X17" s="247"/>
      <c r="Y17" s="248"/>
      <c r="Z17" s="249"/>
      <c r="AA17" s="368">
        <f t="shared" si="21"/>
        <v>0</v>
      </c>
      <c r="AB17" s="250"/>
      <c r="AC17" s="369">
        <f t="shared" si="22"/>
        <v>0</v>
      </c>
      <c r="AD17" s="370">
        <f t="shared" si="3"/>
        <v>0</v>
      </c>
      <c r="AE17" s="247"/>
      <c r="AF17" s="248"/>
      <c r="AG17" s="249"/>
      <c r="AH17" s="368">
        <f t="shared" si="23"/>
        <v>0</v>
      </c>
      <c r="AI17" s="250"/>
      <c r="AJ17" s="369">
        <f t="shared" si="24"/>
        <v>0</v>
      </c>
      <c r="AK17" s="370">
        <f t="shared" si="4"/>
        <v>0</v>
      </c>
      <c r="AL17" s="247"/>
      <c r="AM17" s="248"/>
      <c r="AN17" s="249"/>
      <c r="AO17" s="368">
        <f t="shared" si="25"/>
        <v>0</v>
      </c>
      <c r="AP17" s="250"/>
      <c r="AQ17" s="369">
        <f t="shared" si="26"/>
        <v>0</v>
      </c>
      <c r="AR17" s="370">
        <f t="shared" si="5"/>
        <v>0</v>
      </c>
      <c r="AS17" s="247"/>
      <c r="AT17" s="248"/>
      <c r="AU17" s="249"/>
      <c r="AV17" s="368">
        <f t="shared" si="6"/>
        <v>0</v>
      </c>
      <c r="AW17" s="250"/>
      <c r="AX17" s="369">
        <f t="shared" si="27"/>
        <v>0</v>
      </c>
      <c r="AY17" s="370">
        <f t="shared" si="7"/>
        <v>0</v>
      </c>
      <c r="AZ17" s="247"/>
      <c r="BA17" s="248"/>
      <c r="BB17" s="249"/>
      <c r="BC17" s="368">
        <f t="shared" si="8"/>
        <v>0</v>
      </c>
      <c r="BD17" s="250"/>
      <c r="BE17" s="369">
        <f t="shared" si="28"/>
        <v>0</v>
      </c>
      <c r="BF17" s="370">
        <f t="shared" si="9"/>
        <v>0</v>
      </c>
      <c r="BG17" s="247"/>
      <c r="BH17" s="248"/>
      <c r="BI17" s="378"/>
      <c r="BJ17" s="368">
        <f t="shared" si="10"/>
        <v>0</v>
      </c>
      <c r="BK17" s="250"/>
      <c r="BL17" s="369">
        <f t="shared" si="29"/>
        <v>0</v>
      </c>
      <c r="BM17" s="370">
        <f t="shared" si="11"/>
        <v>0</v>
      </c>
      <c r="BN17" s="247"/>
      <c r="BO17" s="248"/>
      <c r="BP17" s="249"/>
      <c r="BQ17" s="368">
        <f t="shared" si="12"/>
        <v>0</v>
      </c>
      <c r="BR17" s="250"/>
      <c r="BS17" s="369">
        <f t="shared" si="30"/>
        <v>0</v>
      </c>
      <c r="BT17" s="561">
        <f t="shared" si="13"/>
        <v>0</v>
      </c>
      <c r="BU17" s="382">
        <f t="shared" si="14"/>
        <v>0</v>
      </c>
      <c r="BV17" s="371">
        <f t="shared" si="14"/>
        <v>0</v>
      </c>
      <c r="BW17" s="370">
        <f t="shared" si="14"/>
        <v>0</v>
      </c>
      <c r="BX17" s="251"/>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row>
    <row r="18" spans="1:112" ht="20.149999999999999" customHeight="1">
      <c r="A18" s="1173"/>
      <c r="B18" s="1049"/>
      <c r="C18" s="247"/>
      <c r="D18" s="341"/>
      <c r="E18" s="249"/>
      <c r="F18" s="368">
        <f t="shared" si="15"/>
        <v>0</v>
      </c>
      <c r="G18" s="250"/>
      <c r="H18" s="369">
        <f t="shared" si="16"/>
        <v>0</v>
      </c>
      <c r="I18" s="370">
        <f t="shared" si="17"/>
        <v>0</v>
      </c>
      <c r="J18" s="247"/>
      <c r="K18" s="248"/>
      <c r="L18" s="249"/>
      <c r="M18" s="368">
        <f t="shared" si="0"/>
        <v>0</v>
      </c>
      <c r="N18" s="250"/>
      <c r="O18" s="369">
        <f t="shared" si="18"/>
        <v>0</v>
      </c>
      <c r="P18" s="370">
        <f t="shared" si="1"/>
        <v>0</v>
      </c>
      <c r="Q18" s="247"/>
      <c r="R18" s="248"/>
      <c r="S18" s="249"/>
      <c r="T18" s="368">
        <f t="shared" si="19"/>
        <v>0</v>
      </c>
      <c r="U18" s="250"/>
      <c r="V18" s="369">
        <f t="shared" si="20"/>
        <v>0</v>
      </c>
      <c r="W18" s="370">
        <f t="shared" si="2"/>
        <v>0</v>
      </c>
      <c r="X18" s="247"/>
      <c r="Y18" s="248"/>
      <c r="Z18" s="249"/>
      <c r="AA18" s="368">
        <f t="shared" si="21"/>
        <v>0</v>
      </c>
      <c r="AB18" s="250"/>
      <c r="AC18" s="369">
        <f t="shared" si="22"/>
        <v>0</v>
      </c>
      <c r="AD18" s="370">
        <f t="shared" si="3"/>
        <v>0</v>
      </c>
      <c r="AE18" s="247"/>
      <c r="AF18" s="248"/>
      <c r="AG18" s="249"/>
      <c r="AH18" s="368">
        <f t="shared" si="23"/>
        <v>0</v>
      </c>
      <c r="AI18" s="250"/>
      <c r="AJ18" s="369">
        <f t="shared" si="24"/>
        <v>0</v>
      </c>
      <c r="AK18" s="370">
        <f t="shared" si="4"/>
        <v>0</v>
      </c>
      <c r="AL18" s="247"/>
      <c r="AM18" s="248"/>
      <c r="AN18" s="249"/>
      <c r="AO18" s="368">
        <f t="shared" si="25"/>
        <v>0</v>
      </c>
      <c r="AP18" s="250"/>
      <c r="AQ18" s="369">
        <f t="shared" si="26"/>
        <v>0</v>
      </c>
      <c r="AR18" s="370">
        <f t="shared" si="5"/>
        <v>0</v>
      </c>
      <c r="AS18" s="247"/>
      <c r="AT18" s="248"/>
      <c r="AU18" s="249"/>
      <c r="AV18" s="368">
        <f t="shared" si="6"/>
        <v>0</v>
      </c>
      <c r="AW18" s="250"/>
      <c r="AX18" s="369">
        <f t="shared" si="27"/>
        <v>0</v>
      </c>
      <c r="AY18" s="370">
        <f t="shared" si="7"/>
        <v>0</v>
      </c>
      <c r="AZ18" s="247"/>
      <c r="BA18" s="248"/>
      <c r="BB18" s="249"/>
      <c r="BC18" s="368">
        <f t="shared" si="8"/>
        <v>0</v>
      </c>
      <c r="BD18" s="250"/>
      <c r="BE18" s="369">
        <f t="shared" si="28"/>
        <v>0</v>
      </c>
      <c r="BF18" s="370">
        <f t="shared" si="9"/>
        <v>0</v>
      </c>
      <c r="BG18" s="247"/>
      <c r="BH18" s="248"/>
      <c r="BI18" s="378"/>
      <c r="BJ18" s="368">
        <f t="shared" si="10"/>
        <v>0</v>
      </c>
      <c r="BK18" s="250"/>
      <c r="BL18" s="369">
        <f t="shared" si="29"/>
        <v>0</v>
      </c>
      <c r="BM18" s="370">
        <f t="shared" si="11"/>
        <v>0</v>
      </c>
      <c r="BN18" s="247"/>
      <c r="BO18" s="248"/>
      <c r="BP18" s="249"/>
      <c r="BQ18" s="368">
        <f t="shared" si="12"/>
        <v>0</v>
      </c>
      <c r="BR18" s="250"/>
      <c r="BS18" s="369">
        <f t="shared" si="30"/>
        <v>0</v>
      </c>
      <c r="BT18" s="561">
        <f t="shared" si="13"/>
        <v>0</v>
      </c>
      <c r="BU18" s="382">
        <f t="shared" si="14"/>
        <v>0</v>
      </c>
      <c r="BV18" s="371">
        <f t="shared" si="14"/>
        <v>0</v>
      </c>
      <c r="BW18" s="370">
        <f t="shared" si="14"/>
        <v>0</v>
      </c>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row>
    <row r="19" spans="1:112" ht="20.149999999999999" customHeight="1">
      <c r="A19" s="1173"/>
      <c r="B19" s="1049"/>
      <c r="C19" s="247"/>
      <c r="D19" s="341"/>
      <c r="E19" s="249"/>
      <c r="F19" s="368">
        <f t="shared" si="15"/>
        <v>0</v>
      </c>
      <c r="G19" s="342"/>
      <c r="H19" s="369">
        <f t="shared" si="16"/>
        <v>0</v>
      </c>
      <c r="I19" s="370">
        <f t="shared" si="17"/>
        <v>0</v>
      </c>
      <c r="J19" s="125"/>
      <c r="K19" s="248"/>
      <c r="L19" s="249"/>
      <c r="M19" s="368">
        <f t="shared" si="0"/>
        <v>0</v>
      </c>
      <c r="N19" s="250"/>
      <c r="O19" s="369">
        <f t="shared" si="18"/>
        <v>0</v>
      </c>
      <c r="P19" s="370">
        <f t="shared" si="1"/>
        <v>0</v>
      </c>
      <c r="Q19" s="247"/>
      <c r="R19" s="248"/>
      <c r="S19" s="120"/>
      <c r="T19" s="368">
        <f t="shared" si="19"/>
        <v>0</v>
      </c>
      <c r="U19" s="250"/>
      <c r="V19" s="369">
        <f t="shared" si="20"/>
        <v>0</v>
      </c>
      <c r="W19" s="370">
        <f t="shared" si="2"/>
        <v>0</v>
      </c>
      <c r="X19" s="247"/>
      <c r="Y19" s="341"/>
      <c r="Z19" s="249"/>
      <c r="AA19" s="368">
        <f t="shared" si="21"/>
        <v>0</v>
      </c>
      <c r="AB19" s="342"/>
      <c r="AC19" s="369">
        <f t="shared" si="22"/>
        <v>0</v>
      </c>
      <c r="AD19" s="370">
        <f t="shared" si="3"/>
        <v>0</v>
      </c>
      <c r="AE19" s="125"/>
      <c r="AF19" s="248"/>
      <c r="AG19" s="249"/>
      <c r="AH19" s="368">
        <f t="shared" si="23"/>
        <v>0</v>
      </c>
      <c r="AI19" s="250"/>
      <c r="AJ19" s="369">
        <f t="shared" si="24"/>
        <v>0</v>
      </c>
      <c r="AK19" s="370">
        <f t="shared" si="4"/>
        <v>0</v>
      </c>
      <c r="AL19" s="247"/>
      <c r="AM19" s="248"/>
      <c r="AN19" s="249"/>
      <c r="AO19" s="368">
        <f t="shared" si="25"/>
        <v>0</v>
      </c>
      <c r="AP19" s="250"/>
      <c r="AQ19" s="369">
        <f t="shared" si="26"/>
        <v>0</v>
      </c>
      <c r="AR19" s="370">
        <f t="shared" si="5"/>
        <v>0</v>
      </c>
      <c r="AS19" s="247"/>
      <c r="AT19" s="248"/>
      <c r="AU19" s="249"/>
      <c r="AV19" s="368">
        <f t="shared" si="6"/>
        <v>0</v>
      </c>
      <c r="AW19" s="250"/>
      <c r="AX19" s="369">
        <f t="shared" si="27"/>
        <v>0</v>
      </c>
      <c r="AY19" s="370">
        <f t="shared" si="7"/>
        <v>0</v>
      </c>
      <c r="AZ19" s="247"/>
      <c r="BA19" s="248"/>
      <c r="BB19" s="249"/>
      <c r="BC19" s="368">
        <f t="shared" si="8"/>
        <v>0</v>
      </c>
      <c r="BD19" s="250"/>
      <c r="BE19" s="369">
        <f t="shared" si="28"/>
        <v>0</v>
      </c>
      <c r="BF19" s="370">
        <f t="shared" si="9"/>
        <v>0</v>
      </c>
      <c r="BG19" s="247"/>
      <c r="BH19" s="248"/>
      <c r="BI19" s="378"/>
      <c r="BJ19" s="368">
        <f t="shared" si="10"/>
        <v>0</v>
      </c>
      <c r="BK19" s="250"/>
      <c r="BL19" s="369">
        <f t="shared" si="29"/>
        <v>0</v>
      </c>
      <c r="BM19" s="370">
        <f t="shared" si="11"/>
        <v>0</v>
      </c>
      <c r="BN19" s="247"/>
      <c r="BO19" s="248"/>
      <c r="BP19" s="249"/>
      <c r="BQ19" s="368">
        <f t="shared" si="12"/>
        <v>0</v>
      </c>
      <c r="BR19" s="250"/>
      <c r="BS19" s="369">
        <f t="shared" si="30"/>
        <v>0</v>
      </c>
      <c r="BT19" s="561">
        <f t="shared" si="13"/>
        <v>0</v>
      </c>
      <c r="BU19" s="382">
        <f t="shared" si="14"/>
        <v>0</v>
      </c>
      <c r="BV19" s="371">
        <f t="shared" si="14"/>
        <v>0</v>
      </c>
      <c r="BW19" s="370">
        <f t="shared" si="14"/>
        <v>0</v>
      </c>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row>
    <row r="20" spans="1:112" ht="20.149999999999999" customHeight="1">
      <c r="A20" s="1173"/>
      <c r="B20" s="1049"/>
      <c r="C20" s="247"/>
      <c r="D20" s="248"/>
      <c r="E20" s="249"/>
      <c r="F20" s="368">
        <f t="shared" si="15"/>
        <v>0</v>
      </c>
      <c r="G20" s="250"/>
      <c r="H20" s="369">
        <f t="shared" si="16"/>
        <v>0</v>
      </c>
      <c r="I20" s="370">
        <f t="shared" si="17"/>
        <v>0</v>
      </c>
      <c r="J20" s="247"/>
      <c r="K20" s="248"/>
      <c r="L20" s="249"/>
      <c r="M20" s="368">
        <f t="shared" si="0"/>
        <v>0</v>
      </c>
      <c r="N20" s="250"/>
      <c r="O20" s="369">
        <f t="shared" si="18"/>
        <v>0</v>
      </c>
      <c r="P20" s="370">
        <f t="shared" si="1"/>
        <v>0</v>
      </c>
      <c r="Q20" s="247"/>
      <c r="R20" s="248"/>
      <c r="S20" s="249"/>
      <c r="T20" s="368">
        <f t="shared" si="19"/>
        <v>0</v>
      </c>
      <c r="U20" s="250"/>
      <c r="V20" s="369">
        <f t="shared" si="20"/>
        <v>0</v>
      </c>
      <c r="W20" s="370">
        <f t="shared" si="2"/>
        <v>0</v>
      </c>
      <c r="X20" s="247"/>
      <c r="Y20" s="248"/>
      <c r="Z20" s="249"/>
      <c r="AA20" s="368">
        <f t="shared" si="21"/>
        <v>0</v>
      </c>
      <c r="AB20" s="250"/>
      <c r="AC20" s="369">
        <f t="shared" si="22"/>
        <v>0</v>
      </c>
      <c r="AD20" s="370">
        <f t="shared" si="3"/>
        <v>0</v>
      </c>
      <c r="AE20" s="247"/>
      <c r="AF20" s="248"/>
      <c r="AG20" s="249"/>
      <c r="AH20" s="368">
        <f t="shared" si="23"/>
        <v>0</v>
      </c>
      <c r="AI20" s="250"/>
      <c r="AJ20" s="369">
        <f t="shared" si="24"/>
        <v>0</v>
      </c>
      <c r="AK20" s="370">
        <f t="shared" si="4"/>
        <v>0</v>
      </c>
      <c r="AL20" s="247"/>
      <c r="AM20" s="248"/>
      <c r="AN20" s="249"/>
      <c r="AO20" s="368">
        <f t="shared" si="25"/>
        <v>0</v>
      </c>
      <c r="AP20" s="250"/>
      <c r="AQ20" s="369">
        <f t="shared" si="26"/>
        <v>0</v>
      </c>
      <c r="AR20" s="370">
        <f t="shared" si="5"/>
        <v>0</v>
      </c>
      <c r="AS20" s="247"/>
      <c r="AT20" s="248"/>
      <c r="AU20" s="249"/>
      <c r="AV20" s="368">
        <f t="shared" si="6"/>
        <v>0</v>
      </c>
      <c r="AW20" s="250"/>
      <c r="AX20" s="369">
        <f t="shared" si="27"/>
        <v>0</v>
      </c>
      <c r="AY20" s="370">
        <f t="shared" si="7"/>
        <v>0</v>
      </c>
      <c r="AZ20" s="247"/>
      <c r="BA20" s="248"/>
      <c r="BB20" s="249"/>
      <c r="BC20" s="368">
        <f t="shared" si="8"/>
        <v>0</v>
      </c>
      <c r="BD20" s="250"/>
      <c r="BE20" s="369">
        <f t="shared" si="28"/>
        <v>0</v>
      </c>
      <c r="BF20" s="370">
        <f t="shared" si="9"/>
        <v>0</v>
      </c>
      <c r="BG20" s="247"/>
      <c r="BH20" s="248"/>
      <c r="BI20" s="378"/>
      <c r="BJ20" s="368">
        <f t="shared" si="10"/>
        <v>0</v>
      </c>
      <c r="BK20" s="250"/>
      <c r="BL20" s="369">
        <f t="shared" si="29"/>
        <v>0</v>
      </c>
      <c r="BM20" s="370">
        <f t="shared" si="11"/>
        <v>0</v>
      </c>
      <c r="BN20" s="247"/>
      <c r="BO20" s="248"/>
      <c r="BP20" s="249"/>
      <c r="BQ20" s="368">
        <f t="shared" si="12"/>
        <v>0</v>
      </c>
      <c r="BR20" s="250"/>
      <c r="BS20" s="369">
        <f t="shared" si="30"/>
        <v>0</v>
      </c>
      <c r="BT20" s="561">
        <f t="shared" si="13"/>
        <v>0</v>
      </c>
      <c r="BU20" s="382">
        <f t="shared" si="14"/>
        <v>0</v>
      </c>
      <c r="BV20" s="371">
        <f t="shared" si="14"/>
        <v>0</v>
      </c>
      <c r="BW20" s="370">
        <f t="shared" si="14"/>
        <v>0</v>
      </c>
      <c r="BX20" s="252"/>
      <c r="BY20" s="252"/>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row>
    <row r="21" spans="1:112" ht="20.149999999999999" customHeight="1">
      <c r="A21" s="1173"/>
      <c r="B21" s="1049"/>
      <c r="C21" s="247"/>
      <c r="D21" s="248"/>
      <c r="E21" s="249"/>
      <c r="F21" s="368">
        <f t="shared" si="15"/>
        <v>0</v>
      </c>
      <c r="G21" s="342"/>
      <c r="H21" s="369">
        <f t="shared" si="16"/>
        <v>0</v>
      </c>
      <c r="I21" s="370">
        <f t="shared" si="17"/>
        <v>0</v>
      </c>
      <c r="J21" s="125"/>
      <c r="K21" s="341"/>
      <c r="L21" s="120"/>
      <c r="M21" s="368">
        <f t="shared" si="0"/>
        <v>0</v>
      </c>
      <c r="N21" s="342"/>
      <c r="O21" s="369">
        <f t="shared" si="18"/>
        <v>0</v>
      </c>
      <c r="P21" s="370">
        <f t="shared" si="1"/>
        <v>0</v>
      </c>
      <c r="Q21" s="125"/>
      <c r="R21" s="341"/>
      <c r="S21" s="120"/>
      <c r="T21" s="368">
        <f t="shared" si="19"/>
        <v>0</v>
      </c>
      <c r="U21" s="342"/>
      <c r="V21" s="369">
        <f t="shared" si="20"/>
        <v>0</v>
      </c>
      <c r="W21" s="370">
        <f t="shared" si="2"/>
        <v>0</v>
      </c>
      <c r="X21" s="125"/>
      <c r="Y21" s="341"/>
      <c r="Z21" s="120"/>
      <c r="AA21" s="368">
        <f t="shared" si="21"/>
        <v>0</v>
      </c>
      <c r="AB21" s="342"/>
      <c r="AC21" s="369">
        <f t="shared" si="22"/>
        <v>0</v>
      </c>
      <c r="AD21" s="370">
        <f t="shared" si="3"/>
        <v>0</v>
      </c>
      <c r="AE21" s="125"/>
      <c r="AF21" s="341"/>
      <c r="AG21" s="120"/>
      <c r="AH21" s="368">
        <f t="shared" si="23"/>
        <v>0</v>
      </c>
      <c r="AI21" s="342"/>
      <c r="AJ21" s="369">
        <f t="shared" si="24"/>
        <v>0</v>
      </c>
      <c r="AK21" s="370">
        <f t="shared" si="4"/>
        <v>0</v>
      </c>
      <c r="AL21" s="125"/>
      <c r="AM21" s="248"/>
      <c r="AN21" s="249"/>
      <c r="AO21" s="368">
        <f t="shared" si="25"/>
        <v>0</v>
      </c>
      <c r="AP21" s="250"/>
      <c r="AQ21" s="369">
        <f t="shared" si="26"/>
        <v>0</v>
      </c>
      <c r="AR21" s="370">
        <f t="shared" si="5"/>
        <v>0</v>
      </c>
      <c r="AS21" s="247"/>
      <c r="AT21" s="248"/>
      <c r="AU21" s="249"/>
      <c r="AV21" s="368">
        <f t="shared" si="6"/>
        <v>0</v>
      </c>
      <c r="AW21" s="250"/>
      <c r="AX21" s="369">
        <f t="shared" si="27"/>
        <v>0</v>
      </c>
      <c r="AY21" s="370">
        <f t="shared" si="7"/>
        <v>0</v>
      </c>
      <c r="AZ21" s="247"/>
      <c r="BA21" s="248"/>
      <c r="BB21" s="249"/>
      <c r="BC21" s="368">
        <f t="shared" si="8"/>
        <v>0</v>
      </c>
      <c r="BD21" s="250"/>
      <c r="BE21" s="369">
        <f t="shared" si="28"/>
        <v>0</v>
      </c>
      <c r="BF21" s="370">
        <f t="shared" si="9"/>
        <v>0</v>
      </c>
      <c r="BG21" s="247"/>
      <c r="BH21" s="248"/>
      <c r="BI21" s="378"/>
      <c r="BJ21" s="368">
        <f t="shared" si="10"/>
        <v>0</v>
      </c>
      <c r="BK21" s="250"/>
      <c r="BL21" s="369">
        <f t="shared" si="29"/>
        <v>0</v>
      </c>
      <c r="BM21" s="370">
        <f t="shared" si="11"/>
        <v>0</v>
      </c>
      <c r="BN21" s="247"/>
      <c r="BO21" s="248"/>
      <c r="BP21" s="249"/>
      <c r="BQ21" s="368">
        <f t="shared" si="12"/>
        <v>0</v>
      </c>
      <c r="BR21" s="250"/>
      <c r="BS21" s="369">
        <f t="shared" si="30"/>
        <v>0</v>
      </c>
      <c r="BT21" s="561">
        <f t="shared" si="13"/>
        <v>0</v>
      </c>
      <c r="BU21" s="382">
        <f t="shared" si="14"/>
        <v>0</v>
      </c>
      <c r="BV21" s="371">
        <f t="shared" si="14"/>
        <v>0</v>
      </c>
      <c r="BW21" s="370">
        <f t="shared" si="14"/>
        <v>0</v>
      </c>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row>
    <row r="22" spans="1:112" ht="20.149999999999999" customHeight="1">
      <c r="A22" s="1173"/>
      <c r="B22" s="1049"/>
      <c r="C22" s="247"/>
      <c r="D22" s="248"/>
      <c r="E22" s="249"/>
      <c r="F22" s="368">
        <f t="shared" si="15"/>
        <v>0</v>
      </c>
      <c r="G22" s="342"/>
      <c r="H22" s="369">
        <f t="shared" si="16"/>
        <v>0</v>
      </c>
      <c r="I22" s="370">
        <f t="shared" si="17"/>
        <v>0</v>
      </c>
      <c r="J22" s="125"/>
      <c r="K22" s="341"/>
      <c r="L22" s="120"/>
      <c r="M22" s="368">
        <f t="shared" si="0"/>
        <v>0</v>
      </c>
      <c r="N22" s="342"/>
      <c r="O22" s="369">
        <f t="shared" si="18"/>
        <v>0</v>
      </c>
      <c r="P22" s="370">
        <f t="shared" si="1"/>
        <v>0</v>
      </c>
      <c r="Q22" s="125"/>
      <c r="R22" s="341"/>
      <c r="S22" s="120"/>
      <c r="T22" s="368">
        <f t="shared" si="19"/>
        <v>0</v>
      </c>
      <c r="U22" s="342"/>
      <c r="V22" s="369">
        <f t="shared" si="20"/>
        <v>0</v>
      </c>
      <c r="W22" s="370">
        <f t="shared" si="2"/>
        <v>0</v>
      </c>
      <c r="X22" s="125"/>
      <c r="Y22" s="341"/>
      <c r="Z22" s="120"/>
      <c r="AA22" s="368">
        <f t="shared" si="21"/>
        <v>0</v>
      </c>
      <c r="AB22" s="342"/>
      <c r="AC22" s="369">
        <f t="shared" si="22"/>
        <v>0</v>
      </c>
      <c r="AD22" s="370">
        <f t="shared" si="3"/>
        <v>0</v>
      </c>
      <c r="AE22" s="125"/>
      <c r="AF22" s="341"/>
      <c r="AG22" s="120"/>
      <c r="AH22" s="368">
        <f t="shared" si="23"/>
        <v>0</v>
      </c>
      <c r="AI22" s="342"/>
      <c r="AJ22" s="369">
        <f t="shared" si="24"/>
        <v>0</v>
      </c>
      <c r="AK22" s="370">
        <f t="shared" si="4"/>
        <v>0</v>
      </c>
      <c r="AL22" s="125"/>
      <c r="AM22" s="248"/>
      <c r="AN22" s="249"/>
      <c r="AO22" s="368">
        <f t="shared" si="25"/>
        <v>0</v>
      </c>
      <c r="AP22" s="250"/>
      <c r="AQ22" s="369">
        <f t="shared" si="26"/>
        <v>0</v>
      </c>
      <c r="AR22" s="370">
        <f t="shared" si="5"/>
        <v>0</v>
      </c>
      <c r="AS22" s="247"/>
      <c r="AT22" s="248"/>
      <c r="AU22" s="249"/>
      <c r="AV22" s="368">
        <f t="shared" si="6"/>
        <v>0</v>
      </c>
      <c r="AW22" s="250"/>
      <c r="AX22" s="369">
        <f t="shared" si="27"/>
        <v>0</v>
      </c>
      <c r="AY22" s="370">
        <f t="shared" si="7"/>
        <v>0</v>
      </c>
      <c r="AZ22" s="247"/>
      <c r="BA22" s="248"/>
      <c r="BB22" s="249"/>
      <c r="BC22" s="368">
        <f t="shared" si="8"/>
        <v>0</v>
      </c>
      <c r="BD22" s="250"/>
      <c r="BE22" s="369">
        <f t="shared" si="28"/>
        <v>0</v>
      </c>
      <c r="BF22" s="370">
        <f t="shared" si="9"/>
        <v>0</v>
      </c>
      <c r="BG22" s="247"/>
      <c r="BH22" s="248"/>
      <c r="BI22" s="378"/>
      <c r="BJ22" s="368">
        <f t="shared" si="10"/>
        <v>0</v>
      </c>
      <c r="BK22" s="250"/>
      <c r="BL22" s="369">
        <f t="shared" si="29"/>
        <v>0</v>
      </c>
      <c r="BM22" s="370">
        <f t="shared" si="11"/>
        <v>0</v>
      </c>
      <c r="BN22" s="247"/>
      <c r="BO22" s="248"/>
      <c r="BP22" s="249"/>
      <c r="BQ22" s="368">
        <f t="shared" si="12"/>
        <v>0</v>
      </c>
      <c r="BR22" s="250"/>
      <c r="BS22" s="369">
        <f t="shared" si="30"/>
        <v>0</v>
      </c>
      <c r="BT22" s="561">
        <f t="shared" si="13"/>
        <v>0</v>
      </c>
      <c r="BU22" s="382">
        <f t="shared" si="14"/>
        <v>0</v>
      </c>
      <c r="BV22" s="371">
        <f t="shared" si="14"/>
        <v>0</v>
      </c>
      <c r="BW22" s="370">
        <f t="shared" si="14"/>
        <v>0</v>
      </c>
      <c r="BX22" s="251"/>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row>
    <row r="23" spans="1:112" ht="20.149999999999999" customHeight="1">
      <c r="A23" s="1173"/>
      <c r="B23" s="1049"/>
      <c r="C23" s="247"/>
      <c r="D23" s="248"/>
      <c r="E23" s="249"/>
      <c r="F23" s="368">
        <f t="shared" si="15"/>
        <v>0</v>
      </c>
      <c r="G23" s="342"/>
      <c r="H23" s="369">
        <f t="shared" si="16"/>
        <v>0</v>
      </c>
      <c r="I23" s="370">
        <f t="shared" si="17"/>
        <v>0</v>
      </c>
      <c r="J23" s="125"/>
      <c r="K23" s="341"/>
      <c r="L23" s="120"/>
      <c r="M23" s="368">
        <f t="shared" si="0"/>
        <v>0</v>
      </c>
      <c r="N23" s="342"/>
      <c r="O23" s="369">
        <f t="shared" si="18"/>
        <v>0</v>
      </c>
      <c r="P23" s="370">
        <f t="shared" si="1"/>
        <v>0</v>
      </c>
      <c r="Q23" s="125"/>
      <c r="R23" s="341"/>
      <c r="S23" s="120"/>
      <c r="T23" s="368">
        <f t="shared" si="19"/>
        <v>0</v>
      </c>
      <c r="U23" s="342"/>
      <c r="V23" s="369">
        <f t="shared" si="20"/>
        <v>0</v>
      </c>
      <c r="W23" s="370">
        <f t="shared" si="2"/>
        <v>0</v>
      </c>
      <c r="X23" s="125"/>
      <c r="Y23" s="341"/>
      <c r="Z23" s="120"/>
      <c r="AA23" s="368">
        <f t="shared" si="21"/>
        <v>0</v>
      </c>
      <c r="AB23" s="342"/>
      <c r="AC23" s="369">
        <f t="shared" si="22"/>
        <v>0</v>
      </c>
      <c r="AD23" s="370">
        <f t="shared" si="3"/>
        <v>0</v>
      </c>
      <c r="AE23" s="125"/>
      <c r="AF23" s="341"/>
      <c r="AG23" s="120"/>
      <c r="AH23" s="368">
        <f t="shared" si="23"/>
        <v>0</v>
      </c>
      <c r="AI23" s="342"/>
      <c r="AJ23" s="369">
        <f t="shared" si="24"/>
        <v>0</v>
      </c>
      <c r="AK23" s="370">
        <f t="shared" si="4"/>
        <v>0</v>
      </c>
      <c r="AL23" s="125"/>
      <c r="AM23" s="248"/>
      <c r="AN23" s="249"/>
      <c r="AO23" s="368">
        <f t="shared" si="25"/>
        <v>0</v>
      </c>
      <c r="AP23" s="250"/>
      <c r="AQ23" s="369">
        <f t="shared" si="26"/>
        <v>0</v>
      </c>
      <c r="AR23" s="370">
        <f t="shared" si="5"/>
        <v>0</v>
      </c>
      <c r="AS23" s="247"/>
      <c r="AT23" s="248"/>
      <c r="AU23" s="249"/>
      <c r="AV23" s="368">
        <f t="shared" si="6"/>
        <v>0</v>
      </c>
      <c r="AW23" s="250"/>
      <c r="AX23" s="369">
        <f t="shared" si="27"/>
        <v>0</v>
      </c>
      <c r="AY23" s="370">
        <f t="shared" si="7"/>
        <v>0</v>
      </c>
      <c r="AZ23" s="247"/>
      <c r="BA23" s="248"/>
      <c r="BB23" s="249"/>
      <c r="BC23" s="368">
        <f t="shared" si="8"/>
        <v>0</v>
      </c>
      <c r="BD23" s="250"/>
      <c r="BE23" s="369">
        <f t="shared" si="28"/>
        <v>0</v>
      </c>
      <c r="BF23" s="370">
        <f t="shared" si="9"/>
        <v>0</v>
      </c>
      <c r="BG23" s="247"/>
      <c r="BH23" s="248"/>
      <c r="BI23" s="378"/>
      <c r="BJ23" s="368">
        <f t="shared" si="10"/>
        <v>0</v>
      </c>
      <c r="BK23" s="250"/>
      <c r="BL23" s="369">
        <f t="shared" si="29"/>
        <v>0</v>
      </c>
      <c r="BM23" s="370">
        <f t="shared" si="11"/>
        <v>0</v>
      </c>
      <c r="BN23" s="247"/>
      <c r="BO23" s="248"/>
      <c r="BP23" s="249"/>
      <c r="BQ23" s="368">
        <f t="shared" si="12"/>
        <v>0</v>
      </c>
      <c r="BR23" s="250"/>
      <c r="BS23" s="369">
        <f t="shared" si="30"/>
        <v>0</v>
      </c>
      <c r="BT23" s="561">
        <f t="shared" si="13"/>
        <v>0</v>
      </c>
      <c r="BU23" s="382">
        <f t="shared" si="14"/>
        <v>0</v>
      </c>
      <c r="BV23" s="371">
        <f t="shared" si="14"/>
        <v>0</v>
      </c>
      <c r="BW23" s="370">
        <f t="shared" si="14"/>
        <v>0</v>
      </c>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row>
    <row r="24" spans="1:112" ht="20.149999999999999" customHeight="1">
      <c r="A24" s="1173"/>
      <c r="B24" s="1049"/>
      <c r="C24" s="247"/>
      <c r="D24" s="248"/>
      <c r="E24" s="249"/>
      <c r="F24" s="368">
        <f t="shared" si="15"/>
        <v>0</v>
      </c>
      <c r="G24" s="250"/>
      <c r="H24" s="369">
        <f t="shared" si="16"/>
        <v>0</v>
      </c>
      <c r="I24" s="370">
        <f t="shared" si="17"/>
        <v>0</v>
      </c>
      <c r="J24" s="247"/>
      <c r="K24" s="248"/>
      <c r="L24" s="249"/>
      <c r="M24" s="368">
        <f t="shared" si="0"/>
        <v>0</v>
      </c>
      <c r="N24" s="250"/>
      <c r="O24" s="369">
        <f t="shared" si="18"/>
        <v>0</v>
      </c>
      <c r="P24" s="370">
        <f t="shared" si="1"/>
        <v>0</v>
      </c>
      <c r="Q24" s="247"/>
      <c r="R24" s="248"/>
      <c r="S24" s="249"/>
      <c r="T24" s="368">
        <f t="shared" si="19"/>
        <v>0</v>
      </c>
      <c r="U24" s="250"/>
      <c r="V24" s="369">
        <f t="shared" si="20"/>
        <v>0</v>
      </c>
      <c r="W24" s="370">
        <f t="shared" si="2"/>
        <v>0</v>
      </c>
      <c r="X24" s="247"/>
      <c r="Y24" s="248"/>
      <c r="Z24" s="249"/>
      <c r="AA24" s="368">
        <f t="shared" si="21"/>
        <v>0</v>
      </c>
      <c r="AB24" s="250"/>
      <c r="AC24" s="369">
        <f t="shared" si="22"/>
        <v>0</v>
      </c>
      <c r="AD24" s="370">
        <f t="shared" si="3"/>
        <v>0</v>
      </c>
      <c r="AE24" s="247"/>
      <c r="AF24" s="248"/>
      <c r="AG24" s="249"/>
      <c r="AH24" s="368">
        <f t="shared" si="23"/>
        <v>0</v>
      </c>
      <c r="AI24" s="250"/>
      <c r="AJ24" s="369">
        <f t="shared" si="24"/>
        <v>0</v>
      </c>
      <c r="AK24" s="370">
        <f t="shared" si="4"/>
        <v>0</v>
      </c>
      <c r="AL24" s="247"/>
      <c r="AM24" s="248"/>
      <c r="AN24" s="249"/>
      <c r="AO24" s="368">
        <f t="shared" si="25"/>
        <v>0</v>
      </c>
      <c r="AP24" s="250"/>
      <c r="AQ24" s="369">
        <f t="shared" si="26"/>
        <v>0</v>
      </c>
      <c r="AR24" s="370">
        <f t="shared" si="5"/>
        <v>0</v>
      </c>
      <c r="AS24" s="247"/>
      <c r="AT24" s="248"/>
      <c r="AU24" s="249"/>
      <c r="AV24" s="368">
        <f t="shared" si="6"/>
        <v>0</v>
      </c>
      <c r="AW24" s="250"/>
      <c r="AX24" s="369">
        <f t="shared" si="27"/>
        <v>0</v>
      </c>
      <c r="AY24" s="370">
        <f t="shared" si="7"/>
        <v>0</v>
      </c>
      <c r="AZ24" s="247"/>
      <c r="BA24" s="248"/>
      <c r="BB24" s="249"/>
      <c r="BC24" s="368">
        <f t="shared" si="8"/>
        <v>0</v>
      </c>
      <c r="BD24" s="250"/>
      <c r="BE24" s="369">
        <f t="shared" si="28"/>
        <v>0</v>
      </c>
      <c r="BF24" s="370">
        <f t="shared" si="9"/>
        <v>0</v>
      </c>
      <c r="BG24" s="247"/>
      <c r="BH24" s="248"/>
      <c r="BI24" s="378"/>
      <c r="BJ24" s="368">
        <f t="shared" si="10"/>
        <v>0</v>
      </c>
      <c r="BK24" s="250"/>
      <c r="BL24" s="369">
        <f t="shared" si="29"/>
        <v>0</v>
      </c>
      <c r="BM24" s="370">
        <f t="shared" si="11"/>
        <v>0</v>
      </c>
      <c r="BN24" s="247"/>
      <c r="BO24" s="248"/>
      <c r="BP24" s="249"/>
      <c r="BQ24" s="368">
        <f t="shared" si="12"/>
        <v>0</v>
      </c>
      <c r="BR24" s="250"/>
      <c r="BS24" s="369">
        <f t="shared" si="30"/>
        <v>0</v>
      </c>
      <c r="BT24" s="561">
        <f t="shared" si="13"/>
        <v>0</v>
      </c>
      <c r="BU24" s="382">
        <f t="shared" si="14"/>
        <v>0</v>
      </c>
      <c r="BV24" s="371">
        <f t="shared" si="14"/>
        <v>0</v>
      </c>
      <c r="BW24" s="370">
        <f t="shared" si="14"/>
        <v>0</v>
      </c>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row>
    <row r="25" spans="1:112" ht="20.149999999999999" customHeight="1">
      <c r="A25" s="1173"/>
      <c r="B25" s="1049"/>
      <c r="C25" s="247"/>
      <c r="D25" s="248"/>
      <c r="E25" s="249"/>
      <c r="F25" s="368">
        <f t="shared" si="15"/>
        <v>0</v>
      </c>
      <c r="G25" s="342"/>
      <c r="H25" s="369">
        <f t="shared" si="16"/>
        <v>0</v>
      </c>
      <c r="I25" s="370">
        <f t="shared" si="17"/>
        <v>0</v>
      </c>
      <c r="J25" s="125"/>
      <c r="K25" s="341"/>
      <c r="L25" s="120"/>
      <c r="M25" s="368">
        <f t="shared" si="0"/>
        <v>0</v>
      </c>
      <c r="N25" s="342"/>
      <c r="O25" s="369">
        <f t="shared" si="18"/>
        <v>0</v>
      </c>
      <c r="P25" s="370">
        <f t="shared" si="1"/>
        <v>0</v>
      </c>
      <c r="Q25" s="125"/>
      <c r="R25" s="341"/>
      <c r="S25" s="120"/>
      <c r="T25" s="368">
        <f t="shared" si="19"/>
        <v>0</v>
      </c>
      <c r="U25" s="342"/>
      <c r="V25" s="369">
        <f t="shared" si="20"/>
        <v>0</v>
      </c>
      <c r="W25" s="370">
        <f t="shared" si="2"/>
        <v>0</v>
      </c>
      <c r="X25" s="125"/>
      <c r="Y25" s="341"/>
      <c r="Z25" s="120"/>
      <c r="AA25" s="368">
        <f t="shared" si="21"/>
        <v>0</v>
      </c>
      <c r="AB25" s="342"/>
      <c r="AC25" s="369">
        <f t="shared" si="22"/>
        <v>0</v>
      </c>
      <c r="AD25" s="370">
        <f t="shared" si="3"/>
        <v>0</v>
      </c>
      <c r="AE25" s="125"/>
      <c r="AF25" s="341"/>
      <c r="AG25" s="120"/>
      <c r="AH25" s="368">
        <f t="shared" si="23"/>
        <v>0</v>
      </c>
      <c r="AI25" s="342"/>
      <c r="AJ25" s="369">
        <f t="shared" si="24"/>
        <v>0</v>
      </c>
      <c r="AK25" s="370">
        <f t="shared" si="4"/>
        <v>0</v>
      </c>
      <c r="AL25" s="125"/>
      <c r="AM25" s="248"/>
      <c r="AN25" s="249"/>
      <c r="AO25" s="368">
        <f t="shared" si="25"/>
        <v>0</v>
      </c>
      <c r="AP25" s="250"/>
      <c r="AQ25" s="369">
        <f t="shared" si="26"/>
        <v>0</v>
      </c>
      <c r="AR25" s="370">
        <f t="shared" si="5"/>
        <v>0</v>
      </c>
      <c r="AS25" s="247"/>
      <c r="AT25" s="248"/>
      <c r="AU25" s="249"/>
      <c r="AV25" s="368">
        <f t="shared" si="6"/>
        <v>0</v>
      </c>
      <c r="AW25" s="250"/>
      <c r="AX25" s="369">
        <f t="shared" si="27"/>
        <v>0</v>
      </c>
      <c r="AY25" s="370">
        <f t="shared" si="7"/>
        <v>0</v>
      </c>
      <c r="AZ25" s="247"/>
      <c r="BA25" s="248"/>
      <c r="BB25" s="249"/>
      <c r="BC25" s="368">
        <f t="shared" si="8"/>
        <v>0</v>
      </c>
      <c r="BD25" s="250"/>
      <c r="BE25" s="369">
        <f t="shared" si="28"/>
        <v>0</v>
      </c>
      <c r="BF25" s="370">
        <f t="shared" si="9"/>
        <v>0</v>
      </c>
      <c r="BG25" s="247"/>
      <c r="BH25" s="248"/>
      <c r="BI25" s="378"/>
      <c r="BJ25" s="368">
        <f t="shared" si="10"/>
        <v>0</v>
      </c>
      <c r="BK25" s="250"/>
      <c r="BL25" s="369">
        <f t="shared" si="29"/>
        <v>0</v>
      </c>
      <c r="BM25" s="370">
        <f t="shared" si="11"/>
        <v>0</v>
      </c>
      <c r="BN25" s="247"/>
      <c r="BO25" s="248"/>
      <c r="BP25" s="249"/>
      <c r="BQ25" s="368">
        <f t="shared" si="12"/>
        <v>0</v>
      </c>
      <c r="BR25" s="250"/>
      <c r="BS25" s="369">
        <f t="shared" si="30"/>
        <v>0</v>
      </c>
      <c r="BT25" s="561">
        <f t="shared" si="13"/>
        <v>0</v>
      </c>
      <c r="BU25" s="382">
        <f t="shared" si="14"/>
        <v>0</v>
      </c>
      <c r="BV25" s="371">
        <f t="shared" si="14"/>
        <v>0</v>
      </c>
      <c r="BW25" s="370">
        <f t="shared" si="14"/>
        <v>0</v>
      </c>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row>
    <row r="26" spans="1:112" ht="20.149999999999999" customHeight="1">
      <c r="A26" s="1173"/>
      <c r="B26" s="1049"/>
      <c r="C26" s="247"/>
      <c r="D26" s="248"/>
      <c r="E26" s="249"/>
      <c r="F26" s="368">
        <f t="shared" si="15"/>
        <v>0</v>
      </c>
      <c r="G26" s="342"/>
      <c r="H26" s="369">
        <f t="shared" si="16"/>
        <v>0</v>
      </c>
      <c r="I26" s="370">
        <f t="shared" si="17"/>
        <v>0</v>
      </c>
      <c r="J26" s="125"/>
      <c r="K26" s="341"/>
      <c r="L26" s="120"/>
      <c r="M26" s="368">
        <f t="shared" si="0"/>
        <v>0</v>
      </c>
      <c r="N26" s="342"/>
      <c r="O26" s="369">
        <f t="shared" si="18"/>
        <v>0</v>
      </c>
      <c r="P26" s="370">
        <f t="shared" si="1"/>
        <v>0</v>
      </c>
      <c r="Q26" s="125"/>
      <c r="R26" s="341"/>
      <c r="S26" s="120"/>
      <c r="T26" s="368">
        <f t="shared" si="19"/>
        <v>0</v>
      </c>
      <c r="U26" s="342"/>
      <c r="V26" s="369">
        <f t="shared" si="20"/>
        <v>0</v>
      </c>
      <c r="W26" s="370">
        <f t="shared" si="2"/>
        <v>0</v>
      </c>
      <c r="X26" s="125"/>
      <c r="Y26" s="341"/>
      <c r="Z26" s="120"/>
      <c r="AA26" s="368">
        <f t="shared" si="21"/>
        <v>0</v>
      </c>
      <c r="AB26" s="342"/>
      <c r="AC26" s="369">
        <f t="shared" si="22"/>
        <v>0</v>
      </c>
      <c r="AD26" s="370">
        <f t="shared" si="3"/>
        <v>0</v>
      </c>
      <c r="AE26" s="125"/>
      <c r="AF26" s="341"/>
      <c r="AG26" s="120"/>
      <c r="AH26" s="368">
        <f t="shared" si="23"/>
        <v>0</v>
      </c>
      <c r="AI26" s="342"/>
      <c r="AJ26" s="369">
        <f t="shared" si="24"/>
        <v>0</v>
      </c>
      <c r="AK26" s="370">
        <f t="shared" si="4"/>
        <v>0</v>
      </c>
      <c r="AL26" s="125"/>
      <c r="AM26" s="248"/>
      <c r="AN26" s="249"/>
      <c r="AO26" s="368">
        <f t="shared" si="25"/>
        <v>0</v>
      </c>
      <c r="AP26" s="250"/>
      <c r="AQ26" s="369">
        <f t="shared" si="26"/>
        <v>0</v>
      </c>
      <c r="AR26" s="370">
        <f t="shared" si="5"/>
        <v>0</v>
      </c>
      <c r="AS26" s="247"/>
      <c r="AT26" s="248"/>
      <c r="AU26" s="249"/>
      <c r="AV26" s="368">
        <f t="shared" si="6"/>
        <v>0</v>
      </c>
      <c r="AW26" s="250"/>
      <c r="AX26" s="369">
        <f t="shared" si="27"/>
        <v>0</v>
      </c>
      <c r="AY26" s="370">
        <f t="shared" si="7"/>
        <v>0</v>
      </c>
      <c r="AZ26" s="247"/>
      <c r="BA26" s="248"/>
      <c r="BB26" s="249"/>
      <c r="BC26" s="368">
        <f t="shared" si="8"/>
        <v>0</v>
      </c>
      <c r="BD26" s="250"/>
      <c r="BE26" s="369">
        <f t="shared" si="28"/>
        <v>0</v>
      </c>
      <c r="BF26" s="370">
        <f t="shared" si="9"/>
        <v>0</v>
      </c>
      <c r="BG26" s="247"/>
      <c r="BH26" s="248"/>
      <c r="BI26" s="378"/>
      <c r="BJ26" s="368">
        <f t="shared" si="10"/>
        <v>0</v>
      </c>
      <c r="BK26" s="250"/>
      <c r="BL26" s="369">
        <f t="shared" si="29"/>
        <v>0</v>
      </c>
      <c r="BM26" s="370">
        <f t="shared" si="11"/>
        <v>0</v>
      </c>
      <c r="BN26" s="247"/>
      <c r="BO26" s="248"/>
      <c r="BP26" s="249"/>
      <c r="BQ26" s="368">
        <f t="shared" si="12"/>
        <v>0</v>
      </c>
      <c r="BR26" s="250"/>
      <c r="BS26" s="369">
        <f t="shared" si="30"/>
        <v>0</v>
      </c>
      <c r="BT26" s="561">
        <f t="shared" si="13"/>
        <v>0</v>
      </c>
      <c r="BU26" s="382">
        <f t="shared" si="14"/>
        <v>0</v>
      </c>
      <c r="BV26" s="371">
        <f t="shared" si="14"/>
        <v>0</v>
      </c>
      <c r="BW26" s="370">
        <f t="shared" si="14"/>
        <v>0</v>
      </c>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row>
    <row r="27" spans="1:112" ht="20.149999999999999" customHeight="1">
      <c r="A27" s="1173"/>
      <c r="B27" s="1049"/>
      <c r="C27" s="247"/>
      <c r="D27" s="248"/>
      <c r="E27" s="249"/>
      <c r="F27" s="368">
        <f t="shared" si="15"/>
        <v>0</v>
      </c>
      <c r="G27" s="342"/>
      <c r="H27" s="369">
        <f t="shared" si="16"/>
        <v>0</v>
      </c>
      <c r="I27" s="370">
        <f t="shared" si="17"/>
        <v>0</v>
      </c>
      <c r="J27" s="125"/>
      <c r="K27" s="341"/>
      <c r="L27" s="120"/>
      <c r="M27" s="368">
        <f t="shared" si="0"/>
        <v>0</v>
      </c>
      <c r="N27" s="342"/>
      <c r="O27" s="369">
        <f t="shared" si="18"/>
        <v>0</v>
      </c>
      <c r="P27" s="370">
        <f t="shared" si="1"/>
        <v>0</v>
      </c>
      <c r="Q27" s="125"/>
      <c r="R27" s="341"/>
      <c r="S27" s="120"/>
      <c r="T27" s="368">
        <f t="shared" si="19"/>
        <v>0</v>
      </c>
      <c r="U27" s="342"/>
      <c r="V27" s="369">
        <f t="shared" si="20"/>
        <v>0</v>
      </c>
      <c r="W27" s="370">
        <f t="shared" si="2"/>
        <v>0</v>
      </c>
      <c r="X27" s="125"/>
      <c r="Y27" s="341"/>
      <c r="Z27" s="120"/>
      <c r="AA27" s="368">
        <f t="shared" si="21"/>
        <v>0</v>
      </c>
      <c r="AB27" s="342"/>
      <c r="AC27" s="369">
        <f t="shared" si="22"/>
        <v>0</v>
      </c>
      <c r="AD27" s="370">
        <f t="shared" si="3"/>
        <v>0</v>
      </c>
      <c r="AE27" s="125"/>
      <c r="AF27" s="341"/>
      <c r="AG27" s="120"/>
      <c r="AH27" s="368">
        <f t="shared" si="23"/>
        <v>0</v>
      </c>
      <c r="AI27" s="342"/>
      <c r="AJ27" s="369">
        <f t="shared" si="24"/>
        <v>0</v>
      </c>
      <c r="AK27" s="370">
        <f t="shared" si="4"/>
        <v>0</v>
      </c>
      <c r="AL27" s="125"/>
      <c r="AM27" s="248"/>
      <c r="AN27" s="249"/>
      <c r="AO27" s="368">
        <f t="shared" si="25"/>
        <v>0</v>
      </c>
      <c r="AP27" s="250"/>
      <c r="AQ27" s="369">
        <f t="shared" si="26"/>
        <v>0</v>
      </c>
      <c r="AR27" s="370">
        <f t="shared" si="5"/>
        <v>0</v>
      </c>
      <c r="AS27" s="247"/>
      <c r="AT27" s="248"/>
      <c r="AU27" s="249"/>
      <c r="AV27" s="368">
        <f t="shared" si="6"/>
        <v>0</v>
      </c>
      <c r="AW27" s="250"/>
      <c r="AX27" s="369">
        <f t="shared" si="27"/>
        <v>0</v>
      </c>
      <c r="AY27" s="370">
        <f t="shared" si="7"/>
        <v>0</v>
      </c>
      <c r="AZ27" s="247"/>
      <c r="BA27" s="248"/>
      <c r="BB27" s="249"/>
      <c r="BC27" s="368">
        <f t="shared" si="8"/>
        <v>0</v>
      </c>
      <c r="BD27" s="250"/>
      <c r="BE27" s="369">
        <f t="shared" si="28"/>
        <v>0</v>
      </c>
      <c r="BF27" s="370">
        <f t="shared" si="9"/>
        <v>0</v>
      </c>
      <c r="BG27" s="247"/>
      <c r="BH27" s="248"/>
      <c r="BI27" s="378"/>
      <c r="BJ27" s="368">
        <f t="shared" si="10"/>
        <v>0</v>
      </c>
      <c r="BK27" s="250"/>
      <c r="BL27" s="369">
        <f t="shared" si="29"/>
        <v>0</v>
      </c>
      <c r="BM27" s="370">
        <f t="shared" si="11"/>
        <v>0</v>
      </c>
      <c r="BN27" s="247"/>
      <c r="BO27" s="248"/>
      <c r="BP27" s="249"/>
      <c r="BQ27" s="368">
        <f t="shared" si="12"/>
        <v>0</v>
      </c>
      <c r="BR27" s="250"/>
      <c r="BS27" s="369">
        <f t="shared" si="30"/>
        <v>0</v>
      </c>
      <c r="BT27" s="561">
        <f t="shared" si="13"/>
        <v>0</v>
      </c>
      <c r="BU27" s="382">
        <f t="shared" si="14"/>
        <v>0</v>
      </c>
      <c r="BV27" s="371">
        <f t="shared" si="14"/>
        <v>0</v>
      </c>
      <c r="BW27" s="370">
        <f t="shared" si="14"/>
        <v>0</v>
      </c>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row>
    <row r="28" spans="1:112" ht="20.149999999999999" customHeight="1">
      <c r="A28" s="1173"/>
      <c r="B28" s="1049"/>
      <c r="C28" s="247"/>
      <c r="D28" s="248"/>
      <c r="E28" s="249"/>
      <c r="F28" s="368">
        <f t="shared" si="15"/>
        <v>0</v>
      </c>
      <c r="G28" s="250"/>
      <c r="H28" s="369">
        <f t="shared" si="16"/>
        <v>0</v>
      </c>
      <c r="I28" s="370">
        <f t="shared" si="17"/>
        <v>0</v>
      </c>
      <c r="J28" s="247"/>
      <c r="K28" s="248"/>
      <c r="L28" s="249"/>
      <c r="M28" s="368">
        <f t="shared" si="0"/>
        <v>0</v>
      </c>
      <c r="N28" s="250"/>
      <c r="O28" s="369">
        <f t="shared" si="18"/>
        <v>0</v>
      </c>
      <c r="P28" s="370">
        <f t="shared" si="1"/>
        <v>0</v>
      </c>
      <c r="Q28" s="247"/>
      <c r="R28" s="248"/>
      <c r="S28" s="249"/>
      <c r="T28" s="368">
        <f t="shared" si="19"/>
        <v>0</v>
      </c>
      <c r="U28" s="250"/>
      <c r="V28" s="369">
        <f t="shared" si="20"/>
        <v>0</v>
      </c>
      <c r="W28" s="370">
        <f t="shared" si="2"/>
        <v>0</v>
      </c>
      <c r="X28" s="247"/>
      <c r="Y28" s="248"/>
      <c r="Z28" s="249"/>
      <c r="AA28" s="368">
        <f t="shared" si="21"/>
        <v>0</v>
      </c>
      <c r="AB28" s="250"/>
      <c r="AC28" s="369">
        <f t="shared" si="22"/>
        <v>0</v>
      </c>
      <c r="AD28" s="370">
        <f t="shared" si="3"/>
        <v>0</v>
      </c>
      <c r="AE28" s="247"/>
      <c r="AF28" s="248"/>
      <c r="AG28" s="249"/>
      <c r="AH28" s="368">
        <f t="shared" si="23"/>
        <v>0</v>
      </c>
      <c r="AI28" s="250"/>
      <c r="AJ28" s="369">
        <f t="shared" si="24"/>
        <v>0</v>
      </c>
      <c r="AK28" s="370">
        <f t="shared" si="4"/>
        <v>0</v>
      </c>
      <c r="AL28" s="247"/>
      <c r="AM28" s="248"/>
      <c r="AN28" s="249"/>
      <c r="AO28" s="368">
        <f t="shared" si="25"/>
        <v>0</v>
      </c>
      <c r="AP28" s="250"/>
      <c r="AQ28" s="369">
        <f t="shared" si="26"/>
        <v>0</v>
      </c>
      <c r="AR28" s="370">
        <f t="shared" si="5"/>
        <v>0</v>
      </c>
      <c r="AS28" s="247"/>
      <c r="AT28" s="248"/>
      <c r="AU28" s="249"/>
      <c r="AV28" s="368">
        <f t="shared" si="6"/>
        <v>0</v>
      </c>
      <c r="AW28" s="250"/>
      <c r="AX28" s="369">
        <f t="shared" si="27"/>
        <v>0</v>
      </c>
      <c r="AY28" s="370">
        <f t="shared" si="7"/>
        <v>0</v>
      </c>
      <c r="AZ28" s="247"/>
      <c r="BA28" s="248"/>
      <c r="BB28" s="249"/>
      <c r="BC28" s="368">
        <f t="shared" si="8"/>
        <v>0</v>
      </c>
      <c r="BD28" s="250"/>
      <c r="BE28" s="369">
        <f t="shared" si="28"/>
        <v>0</v>
      </c>
      <c r="BF28" s="370">
        <f t="shared" si="9"/>
        <v>0</v>
      </c>
      <c r="BG28" s="247"/>
      <c r="BH28" s="248"/>
      <c r="BI28" s="378"/>
      <c r="BJ28" s="368">
        <f t="shared" si="10"/>
        <v>0</v>
      </c>
      <c r="BK28" s="250"/>
      <c r="BL28" s="369">
        <f t="shared" si="29"/>
        <v>0</v>
      </c>
      <c r="BM28" s="370">
        <f t="shared" si="11"/>
        <v>0</v>
      </c>
      <c r="BN28" s="247"/>
      <c r="BO28" s="248"/>
      <c r="BP28" s="249"/>
      <c r="BQ28" s="368">
        <f t="shared" si="12"/>
        <v>0</v>
      </c>
      <c r="BR28" s="250"/>
      <c r="BS28" s="369">
        <f t="shared" si="30"/>
        <v>0</v>
      </c>
      <c r="BT28" s="561">
        <f t="shared" si="13"/>
        <v>0</v>
      </c>
      <c r="BU28" s="382">
        <f t="shared" si="14"/>
        <v>0</v>
      </c>
      <c r="BV28" s="371">
        <f t="shared" si="14"/>
        <v>0</v>
      </c>
      <c r="BW28" s="370">
        <f t="shared" si="14"/>
        <v>0</v>
      </c>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row>
    <row r="29" spans="1:112" ht="20.149999999999999" customHeight="1">
      <c r="A29" s="1173"/>
      <c r="B29" s="1049"/>
      <c r="C29" s="247"/>
      <c r="D29" s="248"/>
      <c r="E29" s="249"/>
      <c r="F29" s="368">
        <f t="shared" si="15"/>
        <v>0</v>
      </c>
      <c r="G29" s="342"/>
      <c r="H29" s="369">
        <f t="shared" si="16"/>
        <v>0</v>
      </c>
      <c r="I29" s="370">
        <f t="shared" si="17"/>
        <v>0</v>
      </c>
      <c r="J29" s="125"/>
      <c r="K29" s="341"/>
      <c r="L29" s="120"/>
      <c r="M29" s="368">
        <f t="shared" si="0"/>
        <v>0</v>
      </c>
      <c r="N29" s="342"/>
      <c r="O29" s="369">
        <f t="shared" si="18"/>
        <v>0</v>
      </c>
      <c r="P29" s="370">
        <f t="shared" si="1"/>
        <v>0</v>
      </c>
      <c r="Q29" s="125"/>
      <c r="R29" s="341"/>
      <c r="S29" s="120"/>
      <c r="T29" s="368">
        <f t="shared" si="19"/>
        <v>0</v>
      </c>
      <c r="U29" s="342"/>
      <c r="V29" s="369">
        <f t="shared" si="20"/>
        <v>0</v>
      </c>
      <c r="W29" s="370">
        <f t="shared" si="2"/>
        <v>0</v>
      </c>
      <c r="X29" s="125"/>
      <c r="Y29" s="341"/>
      <c r="Z29" s="120"/>
      <c r="AA29" s="368">
        <f t="shared" si="21"/>
        <v>0</v>
      </c>
      <c r="AB29" s="342"/>
      <c r="AC29" s="369">
        <f t="shared" si="22"/>
        <v>0</v>
      </c>
      <c r="AD29" s="370">
        <f t="shared" si="3"/>
        <v>0</v>
      </c>
      <c r="AE29" s="125"/>
      <c r="AF29" s="341"/>
      <c r="AG29" s="120"/>
      <c r="AH29" s="368">
        <f t="shared" si="23"/>
        <v>0</v>
      </c>
      <c r="AI29" s="342"/>
      <c r="AJ29" s="369">
        <f t="shared" si="24"/>
        <v>0</v>
      </c>
      <c r="AK29" s="370">
        <f t="shared" si="4"/>
        <v>0</v>
      </c>
      <c r="AL29" s="125"/>
      <c r="AM29" s="248"/>
      <c r="AN29" s="249"/>
      <c r="AO29" s="368">
        <f t="shared" si="25"/>
        <v>0</v>
      </c>
      <c r="AP29" s="250"/>
      <c r="AQ29" s="369">
        <f t="shared" si="26"/>
        <v>0</v>
      </c>
      <c r="AR29" s="370">
        <f t="shared" si="5"/>
        <v>0</v>
      </c>
      <c r="AS29" s="247"/>
      <c r="AT29" s="248"/>
      <c r="AU29" s="249"/>
      <c r="AV29" s="368">
        <f t="shared" si="6"/>
        <v>0</v>
      </c>
      <c r="AW29" s="250"/>
      <c r="AX29" s="369">
        <f t="shared" si="27"/>
        <v>0</v>
      </c>
      <c r="AY29" s="370">
        <f t="shared" si="7"/>
        <v>0</v>
      </c>
      <c r="AZ29" s="247"/>
      <c r="BA29" s="248"/>
      <c r="BB29" s="249"/>
      <c r="BC29" s="368">
        <f t="shared" si="8"/>
        <v>0</v>
      </c>
      <c r="BD29" s="250"/>
      <c r="BE29" s="369">
        <f t="shared" si="28"/>
        <v>0</v>
      </c>
      <c r="BF29" s="370">
        <f t="shared" si="9"/>
        <v>0</v>
      </c>
      <c r="BG29" s="247"/>
      <c r="BH29" s="248"/>
      <c r="BI29" s="378"/>
      <c r="BJ29" s="368">
        <f t="shared" si="10"/>
        <v>0</v>
      </c>
      <c r="BK29" s="250"/>
      <c r="BL29" s="369">
        <f t="shared" si="29"/>
        <v>0</v>
      </c>
      <c r="BM29" s="370">
        <f t="shared" si="11"/>
        <v>0</v>
      </c>
      <c r="BN29" s="247"/>
      <c r="BO29" s="248"/>
      <c r="BP29" s="249"/>
      <c r="BQ29" s="368">
        <f t="shared" si="12"/>
        <v>0</v>
      </c>
      <c r="BR29" s="250"/>
      <c r="BS29" s="369">
        <f t="shared" si="30"/>
        <v>0</v>
      </c>
      <c r="BT29" s="561">
        <f t="shared" si="13"/>
        <v>0</v>
      </c>
      <c r="BU29" s="382">
        <f t="shared" si="14"/>
        <v>0</v>
      </c>
      <c r="BV29" s="371">
        <f t="shared" si="14"/>
        <v>0</v>
      </c>
      <c r="BW29" s="370">
        <f t="shared" si="14"/>
        <v>0</v>
      </c>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row>
    <row r="30" spans="1:112" ht="20.149999999999999" customHeight="1">
      <c r="A30" s="1173"/>
      <c r="B30" s="1049"/>
      <c r="C30" s="247"/>
      <c r="D30" s="248"/>
      <c r="E30" s="249"/>
      <c r="F30" s="368">
        <f t="shared" si="15"/>
        <v>0</v>
      </c>
      <c r="G30" s="342"/>
      <c r="H30" s="369">
        <f t="shared" si="16"/>
        <v>0</v>
      </c>
      <c r="I30" s="370">
        <f t="shared" si="17"/>
        <v>0</v>
      </c>
      <c r="J30" s="125"/>
      <c r="K30" s="341"/>
      <c r="L30" s="120"/>
      <c r="M30" s="368">
        <f t="shared" si="0"/>
        <v>0</v>
      </c>
      <c r="N30" s="342"/>
      <c r="O30" s="369">
        <f t="shared" si="18"/>
        <v>0</v>
      </c>
      <c r="P30" s="370">
        <f t="shared" si="1"/>
        <v>0</v>
      </c>
      <c r="Q30" s="125"/>
      <c r="R30" s="341"/>
      <c r="S30" s="120"/>
      <c r="T30" s="368">
        <f t="shared" si="19"/>
        <v>0</v>
      </c>
      <c r="U30" s="342"/>
      <c r="V30" s="369">
        <f t="shared" si="20"/>
        <v>0</v>
      </c>
      <c r="W30" s="370">
        <f t="shared" si="2"/>
        <v>0</v>
      </c>
      <c r="X30" s="125"/>
      <c r="Y30" s="341"/>
      <c r="Z30" s="120"/>
      <c r="AA30" s="368">
        <f t="shared" si="21"/>
        <v>0</v>
      </c>
      <c r="AB30" s="342"/>
      <c r="AC30" s="369">
        <f t="shared" si="22"/>
        <v>0</v>
      </c>
      <c r="AD30" s="370">
        <f t="shared" si="3"/>
        <v>0</v>
      </c>
      <c r="AE30" s="125"/>
      <c r="AF30" s="341"/>
      <c r="AG30" s="120"/>
      <c r="AH30" s="368">
        <f t="shared" si="23"/>
        <v>0</v>
      </c>
      <c r="AI30" s="342"/>
      <c r="AJ30" s="369">
        <f t="shared" si="24"/>
        <v>0</v>
      </c>
      <c r="AK30" s="370">
        <f t="shared" si="4"/>
        <v>0</v>
      </c>
      <c r="AL30" s="125"/>
      <c r="AM30" s="248"/>
      <c r="AN30" s="249"/>
      <c r="AO30" s="368">
        <f t="shared" si="25"/>
        <v>0</v>
      </c>
      <c r="AP30" s="250"/>
      <c r="AQ30" s="369">
        <f t="shared" si="26"/>
        <v>0</v>
      </c>
      <c r="AR30" s="370">
        <f t="shared" si="5"/>
        <v>0</v>
      </c>
      <c r="AS30" s="247"/>
      <c r="AT30" s="248"/>
      <c r="AU30" s="249"/>
      <c r="AV30" s="368">
        <f t="shared" si="6"/>
        <v>0</v>
      </c>
      <c r="AW30" s="250"/>
      <c r="AX30" s="369">
        <f t="shared" si="27"/>
        <v>0</v>
      </c>
      <c r="AY30" s="370">
        <f t="shared" si="7"/>
        <v>0</v>
      </c>
      <c r="AZ30" s="247"/>
      <c r="BA30" s="248"/>
      <c r="BB30" s="249"/>
      <c r="BC30" s="368">
        <f t="shared" si="8"/>
        <v>0</v>
      </c>
      <c r="BD30" s="250"/>
      <c r="BE30" s="369">
        <f t="shared" si="28"/>
        <v>0</v>
      </c>
      <c r="BF30" s="370">
        <f t="shared" si="9"/>
        <v>0</v>
      </c>
      <c r="BG30" s="247"/>
      <c r="BH30" s="248"/>
      <c r="BI30" s="378"/>
      <c r="BJ30" s="368">
        <f t="shared" si="10"/>
        <v>0</v>
      </c>
      <c r="BK30" s="250"/>
      <c r="BL30" s="369">
        <f t="shared" si="29"/>
        <v>0</v>
      </c>
      <c r="BM30" s="370">
        <f t="shared" si="11"/>
        <v>0</v>
      </c>
      <c r="BN30" s="247"/>
      <c r="BO30" s="248"/>
      <c r="BP30" s="249"/>
      <c r="BQ30" s="368">
        <f t="shared" si="12"/>
        <v>0</v>
      </c>
      <c r="BR30" s="250"/>
      <c r="BS30" s="369">
        <f t="shared" si="30"/>
        <v>0</v>
      </c>
      <c r="BT30" s="561">
        <f t="shared" si="13"/>
        <v>0</v>
      </c>
      <c r="BU30" s="382">
        <f t="shared" si="14"/>
        <v>0</v>
      </c>
      <c r="BV30" s="371">
        <f t="shared" si="14"/>
        <v>0</v>
      </c>
      <c r="BW30" s="370">
        <f t="shared" si="14"/>
        <v>0</v>
      </c>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c r="CW30" s="238"/>
      <c r="CX30" s="238"/>
      <c r="CY30" s="238"/>
      <c r="CZ30" s="238"/>
      <c r="DA30" s="238"/>
      <c r="DB30" s="238"/>
      <c r="DC30" s="238"/>
      <c r="DD30" s="238"/>
      <c r="DE30" s="238"/>
      <c r="DF30" s="238"/>
      <c r="DG30" s="238"/>
      <c r="DH30" s="238"/>
    </row>
    <row r="31" spans="1:112" ht="20.149999999999999" customHeight="1">
      <c r="A31" s="1173"/>
      <c r="B31" s="1049"/>
      <c r="C31" s="247"/>
      <c r="D31" s="248"/>
      <c r="E31" s="249"/>
      <c r="F31" s="368">
        <f t="shared" si="15"/>
        <v>0</v>
      </c>
      <c r="G31" s="342"/>
      <c r="H31" s="369">
        <f t="shared" si="16"/>
        <v>0</v>
      </c>
      <c r="I31" s="370">
        <f t="shared" si="17"/>
        <v>0</v>
      </c>
      <c r="J31" s="125"/>
      <c r="K31" s="341"/>
      <c r="L31" s="120"/>
      <c r="M31" s="368">
        <f t="shared" si="0"/>
        <v>0</v>
      </c>
      <c r="N31" s="342"/>
      <c r="O31" s="369">
        <f t="shared" si="18"/>
        <v>0</v>
      </c>
      <c r="P31" s="370">
        <f t="shared" si="1"/>
        <v>0</v>
      </c>
      <c r="Q31" s="125"/>
      <c r="R31" s="341"/>
      <c r="S31" s="120"/>
      <c r="T31" s="368">
        <f t="shared" si="19"/>
        <v>0</v>
      </c>
      <c r="U31" s="342"/>
      <c r="V31" s="369">
        <f t="shared" si="20"/>
        <v>0</v>
      </c>
      <c r="W31" s="370">
        <f t="shared" si="2"/>
        <v>0</v>
      </c>
      <c r="X31" s="125"/>
      <c r="Y31" s="341"/>
      <c r="Z31" s="120"/>
      <c r="AA31" s="368">
        <f t="shared" si="21"/>
        <v>0</v>
      </c>
      <c r="AB31" s="342"/>
      <c r="AC31" s="369">
        <f t="shared" si="22"/>
        <v>0</v>
      </c>
      <c r="AD31" s="370">
        <f t="shared" si="3"/>
        <v>0</v>
      </c>
      <c r="AE31" s="125"/>
      <c r="AF31" s="341"/>
      <c r="AG31" s="120"/>
      <c r="AH31" s="368">
        <f t="shared" si="23"/>
        <v>0</v>
      </c>
      <c r="AI31" s="342"/>
      <c r="AJ31" s="369">
        <f t="shared" si="24"/>
        <v>0</v>
      </c>
      <c r="AK31" s="370">
        <f t="shared" si="4"/>
        <v>0</v>
      </c>
      <c r="AL31" s="125"/>
      <c r="AM31" s="248"/>
      <c r="AN31" s="249"/>
      <c r="AO31" s="368">
        <f t="shared" si="25"/>
        <v>0</v>
      </c>
      <c r="AP31" s="250"/>
      <c r="AQ31" s="369">
        <f t="shared" si="26"/>
        <v>0</v>
      </c>
      <c r="AR31" s="370">
        <f t="shared" si="5"/>
        <v>0</v>
      </c>
      <c r="AS31" s="247"/>
      <c r="AT31" s="248"/>
      <c r="AU31" s="249"/>
      <c r="AV31" s="368">
        <f t="shared" si="6"/>
        <v>0</v>
      </c>
      <c r="AW31" s="250"/>
      <c r="AX31" s="369">
        <f t="shared" si="27"/>
        <v>0</v>
      </c>
      <c r="AY31" s="370">
        <f t="shared" si="7"/>
        <v>0</v>
      </c>
      <c r="AZ31" s="247"/>
      <c r="BA31" s="248"/>
      <c r="BB31" s="249"/>
      <c r="BC31" s="368">
        <f t="shared" si="8"/>
        <v>0</v>
      </c>
      <c r="BD31" s="250"/>
      <c r="BE31" s="369">
        <f t="shared" si="28"/>
        <v>0</v>
      </c>
      <c r="BF31" s="370">
        <f t="shared" si="9"/>
        <v>0</v>
      </c>
      <c r="BG31" s="247"/>
      <c r="BH31" s="248"/>
      <c r="BI31" s="378"/>
      <c r="BJ31" s="368">
        <f t="shared" si="10"/>
        <v>0</v>
      </c>
      <c r="BK31" s="250"/>
      <c r="BL31" s="369">
        <f t="shared" si="29"/>
        <v>0</v>
      </c>
      <c r="BM31" s="370">
        <f t="shared" si="11"/>
        <v>0</v>
      </c>
      <c r="BN31" s="247"/>
      <c r="BO31" s="248"/>
      <c r="BP31" s="249"/>
      <c r="BQ31" s="368">
        <f t="shared" si="12"/>
        <v>0</v>
      </c>
      <c r="BR31" s="250"/>
      <c r="BS31" s="369">
        <f t="shared" si="30"/>
        <v>0</v>
      </c>
      <c r="BT31" s="561">
        <f t="shared" si="13"/>
        <v>0</v>
      </c>
      <c r="BU31" s="382">
        <f t="shared" ref="BU31:BW57" si="31">SUM(G31,N31,U31,AB31,AI31,AP31,AW31,BD31,BK31,BR31)</f>
        <v>0</v>
      </c>
      <c r="BV31" s="371">
        <f t="shared" si="31"/>
        <v>0</v>
      </c>
      <c r="BW31" s="370">
        <f t="shared" si="31"/>
        <v>0</v>
      </c>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row>
    <row r="32" spans="1:112" ht="20.149999999999999" customHeight="1">
      <c r="A32" s="1173"/>
      <c r="B32" s="1049"/>
      <c r="C32" s="247"/>
      <c r="D32" s="248"/>
      <c r="E32" s="249"/>
      <c r="F32" s="368">
        <f t="shared" si="15"/>
        <v>0</v>
      </c>
      <c r="G32" s="342"/>
      <c r="H32" s="369">
        <f t="shared" si="16"/>
        <v>0</v>
      </c>
      <c r="I32" s="370">
        <f t="shared" si="17"/>
        <v>0</v>
      </c>
      <c r="J32" s="125"/>
      <c r="K32" s="248"/>
      <c r="L32" s="249"/>
      <c r="M32" s="368">
        <f t="shared" si="0"/>
        <v>0</v>
      </c>
      <c r="N32" s="250"/>
      <c r="O32" s="369">
        <f t="shared" si="18"/>
        <v>0</v>
      </c>
      <c r="P32" s="370">
        <f t="shared" si="1"/>
        <v>0</v>
      </c>
      <c r="Q32" s="247"/>
      <c r="R32" s="248"/>
      <c r="S32" s="120"/>
      <c r="T32" s="368">
        <f t="shared" si="19"/>
        <v>0</v>
      </c>
      <c r="U32" s="250"/>
      <c r="V32" s="369">
        <f t="shared" si="20"/>
        <v>0</v>
      </c>
      <c r="W32" s="370">
        <f t="shared" si="2"/>
        <v>0</v>
      </c>
      <c r="X32" s="247"/>
      <c r="Y32" s="341"/>
      <c r="Z32" s="249"/>
      <c r="AA32" s="368">
        <f t="shared" si="21"/>
        <v>0</v>
      </c>
      <c r="AB32" s="342"/>
      <c r="AC32" s="369">
        <f t="shared" si="22"/>
        <v>0</v>
      </c>
      <c r="AD32" s="370">
        <f t="shared" si="3"/>
        <v>0</v>
      </c>
      <c r="AE32" s="125"/>
      <c r="AF32" s="248"/>
      <c r="AG32" s="249"/>
      <c r="AH32" s="368">
        <f t="shared" si="23"/>
        <v>0</v>
      </c>
      <c r="AI32" s="250"/>
      <c r="AJ32" s="369">
        <f t="shared" si="24"/>
        <v>0</v>
      </c>
      <c r="AK32" s="370">
        <f t="shared" si="4"/>
        <v>0</v>
      </c>
      <c r="AL32" s="125"/>
      <c r="AM32" s="248"/>
      <c r="AN32" s="249"/>
      <c r="AO32" s="368">
        <f t="shared" si="25"/>
        <v>0</v>
      </c>
      <c r="AP32" s="250"/>
      <c r="AQ32" s="369">
        <f t="shared" si="26"/>
        <v>0</v>
      </c>
      <c r="AR32" s="370">
        <f t="shared" si="5"/>
        <v>0</v>
      </c>
      <c r="AS32" s="247"/>
      <c r="AT32" s="248"/>
      <c r="AU32" s="249"/>
      <c r="AV32" s="368">
        <f t="shared" si="6"/>
        <v>0</v>
      </c>
      <c r="AW32" s="250"/>
      <c r="AX32" s="369">
        <f t="shared" si="27"/>
        <v>0</v>
      </c>
      <c r="AY32" s="370">
        <f t="shared" si="7"/>
        <v>0</v>
      </c>
      <c r="AZ32" s="247"/>
      <c r="BA32" s="248"/>
      <c r="BB32" s="249"/>
      <c r="BC32" s="368">
        <f t="shared" si="8"/>
        <v>0</v>
      </c>
      <c r="BD32" s="250"/>
      <c r="BE32" s="369">
        <f t="shared" si="28"/>
        <v>0</v>
      </c>
      <c r="BF32" s="370">
        <f t="shared" si="9"/>
        <v>0</v>
      </c>
      <c r="BG32" s="247"/>
      <c r="BH32" s="248"/>
      <c r="BI32" s="378"/>
      <c r="BJ32" s="368">
        <f t="shared" si="10"/>
        <v>0</v>
      </c>
      <c r="BK32" s="250"/>
      <c r="BL32" s="369">
        <f t="shared" si="29"/>
        <v>0</v>
      </c>
      <c r="BM32" s="370">
        <f t="shared" si="11"/>
        <v>0</v>
      </c>
      <c r="BN32" s="247"/>
      <c r="BO32" s="248"/>
      <c r="BP32" s="249"/>
      <c r="BQ32" s="368">
        <f t="shared" si="12"/>
        <v>0</v>
      </c>
      <c r="BR32" s="250"/>
      <c r="BS32" s="369">
        <f t="shared" si="30"/>
        <v>0</v>
      </c>
      <c r="BT32" s="561">
        <f t="shared" si="13"/>
        <v>0</v>
      </c>
      <c r="BU32" s="382">
        <f t="shared" si="31"/>
        <v>0</v>
      </c>
      <c r="BV32" s="371">
        <f t="shared" si="31"/>
        <v>0</v>
      </c>
      <c r="BW32" s="370">
        <f t="shared" si="31"/>
        <v>0</v>
      </c>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row>
    <row r="33" spans="1:112" ht="20.149999999999999" customHeight="1">
      <c r="A33" s="1173"/>
      <c r="B33" s="1049"/>
      <c r="C33" s="247"/>
      <c r="D33" s="248"/>
      <c r="E33" s="249"/>
      <c r="F33" s="368">
        <f t="shared" si="15"/>
        <v>0</v>
      </c>
      <c r="G33" s="342"/>
      <c r="H33" s="369">
        <f t="shared" si="16"/>
        <v>0</v>
      </c>
      <c r="I33" s="370">
        <f t="shared" si="17"/>
        <v>0</v>
      </c>
      <c r="J33" s="125"/>
      <c r="K33" s="341"/>
      <c r="L33" s="120"/>
      <c r="M33" s="368">
        <f t="shared" si="0"/>
        <v>0</v>
      </c>
      <c r="N33" s="342"/>
      <c r="O33" s="369">
        <f t="shared" si="18"/>
        <v>0</v>
      </c>
      <c r="P33" s="370">
        <f t="shared" si="1"/>
        <v>0</v>
      </c>
      <c r="Q33" s="125"/>
      <c r="R33" s="341"/>
      <c r="S33" s="120"/>
      <c r="T33" s="368">
        <f t="shared" si="19"/>
        <v>0</v>
      </c>
      <c r="U33" s="342"/>
      <c r="V33" s="369">
        <f t="shared" si="20"/>
        <v>0</v>
      </c>
      <c r="W33" s="370">
        <f t="shared" si="2"/>
        <v>0</v>
      </c>
      <c r="X33" s="125"/>
      <c r="Y33" s="341"/>
      <c r="Z33" s="120"/>
      <c r="AA33" s="368">
        <f t="shared" si="21"/>
        <v>0</v>
      </c>
      <c r="AB33" s="342"/>
      <c r="AC33" s="369">
        <f t="shared" si="22"/>
        <v>0</v>
      </c>
      <c r="AD33" s="370">
        <f t="shared" si="3"/>
        <v>0</v>
      </c>
      <c r="AE33" s="125"/>
      <c r="AF33" s="341"/>
      <c r="AG33" s="120"/>
      <c r="AH33" s="368">
        <f t="shared" si="23"/>
        <v>0</v>
      </c>
      <c r="AI33" s="342"/>
      <c r="AJ33" s="369">
        <f t="shared" si="24"/>
        <v>0</v>
      </c>
      <c r="AK33" s="370">
        <f t="shared" si="4"/>
        <v>0</v>
      </c>
      <c r="AL33" s="125"/>
      <c r="AM33" s="248"/>
      <c r="AN33" s="249"/>
      <c r="AO33" s="368">
        <f t="shared" si="25"/>
        <v>0</v>
      </c>
      <c r="AP33" s="250"/>
      <c r="AQ33" s="369">
        <f t="shared" si="26"/>
        <v>0</v>
      </c>
      <c r="AR33" s="370">
        <f t="shared" si="5"/>
        <v>0</v>
      </c>
      <c r="AS33" s="247"/>
      <c r="AT33" s="248"/>
      <c r="AU33" s="249"/>
      <c r="AV33" s="368">
        <f t="shared" si="6"/>
        <v>0</v>
      </c>
      <c r="AW33" s="250"/>
      <c r="AX33" s="369">
        <f t="shared" si="27"/>
        <v>0</v>
      </c>
      <c r="AY33" s="370">
        <f t="shared" si="7"/>
        <v>0</v>
      </c>
      <c r="AZ33" s="247"/>
      <c r="BA33" s="248"/>
      <c r="BB33" s="249"/>
      <c r="BC33" s="368">
        <f t="shared" si="8"/>
        <v>0</v>
      </c>
      <c r="BD33" s="250"/>
      <c r="BE33" s="369">
        <f t="shared" si="28"/>
        <v>0</v>
      </c>
      <c r="BF33" s="370">
        <f t="shared" si="9"/>
        <v>0</v>
      </c>
      <c r="BG33" s="247"/>
      <c r="BH33" s="248"/>
      <c r="BI33" s="378"/>
      <c r="BJ33" s="368">
        <f t="shared" si="10"/>
        <v>0</v>
      </c>
      <c r="BK33" s="250"/>
      <c r="BL33" s="369">
        <f t="shared" si="29"/>
        <v>0</v>
      </c>
      <c r="BM33" s="370">
        <f t="shared" si="11"/>
        <v>0</v>
      </c>
      <c r="BN33" s="247"/>
      <c r="BO33" s="248"/>
      <c r="BP33" s="249"/>
      <c r="BQ33" s="368">
        <f t="shared" si="12"/>
        <v>0</v>
      </c>
      <c r="BR33" s="250"/>
      <c r="BS33" s="369">
        <f t="shared" si="30"/>
        <v>0</v>
      </c>
      <c r="BT33" s="561">
        <f t="shared" si="13"/>
        <v>0</v>
      </c>
      <c r="BU33" s="382">
        <f t="shared" si="31"/>
        <v>0</v>
      </c>
      <c r="BV33" s="371">
        <f t="shared" si="31"/>
        <v>0</v>
      </c>
      <c r="BW33" s="370">
        <f t="shared" si="31"/>
        <v>0</v>
      </c>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row>
    <row r="34" spans="1:112" ht="20.149999999999999" customHeight="1">
      <c r="A34" s="1173"/>
      <c r="B34" s="1049"/>
      <c r="C34" s="247"/>
      <c r="D34" s="248"/>
      <c r="E34" s="249"/>
      <c r="F34" s="368">
        <f t="shared" si="15"/>
        <v>0</v>
      </c>
      <c r="G34" s="250"/>
      <c r="H34" s="369">
        <f t="shared" si="16"/>
        <v>0</v>
      </c>
      <c r="I34" s="370">
        <f t="shared" si="17"/>
        <v>0</v>
      </c>
      <c r="J34" s="247"/>
      <c r="K34" s="248"/>
      <c r="L34" s="249"/>
      <c r="M34" s="368">
        <f t="shared" si="0"/>
        <v>0</v>
      </c>
      <c r="N34" s="250"/>
      <c r="O34" s="369">
        <f t="shared" si="18"/>
        <v>0</v>
      </c>
      <c r="P34" s="370">
        <f t="shared" si="1"/>
        <v>0</v>
      </c>
      <c r="Q34" s="247"/>
      <c r="R34" s="248"/>
      <c r="S34" s="249"/>
      <c r="T34" s="368">
        <f t="shared" si="19"/>
        <v>0</v>
      </c>
      <c r="U34" s="250"/>
      <c r="V34" s="369">
        <f t="shared" si="20"/>
        <v>0</v>
      </c>
      <c r="W34" s="370">
        <f t="shared" si="2"/>
        <v>0</v>
      </c>
      <c r="X34" s="247"/>
      <c r="Y34" s="248"/>
      <c r="Z34" s="249"/>
      <c r="AA34" s="368">
        <f t="shared" si="21"/>
        <v>0</v>
      </c>
      <c r="AB34" s="250"/>
      <c r="AC34" s="369">
        <f t="shared" si="22"/>
        <v>0</v>
      </c>
      <c r="AD34" s="370">
        <f t="shared" si="3"/>
        <v>0</v>
      </c>
      <c r="AE34" s="247"/>
      <c r="AF34" s="248"/>
      <c r="AG34" s="249"/>
      <c r="AH34" s="368">
        <f t="shared" si="23"/>
        <v>0</v>
      </c>
      <c r="AI34" s="250"/>
      <c r="AJ34" s="369">
        <f t="shared" si="24"/>
        <v>0</v>
      </c>
      <c r="AK34" s="370">
        <f t="shared" si="4"/>
        <v>0</v>
      </c>
      <c r="AL34" s="247"/>
      <c r="AM34" s="248"/>
      <c r="AN34" s="249"/>
      <c r="AO34" s="368">
        <f t="shared" si="25"/>
        <v>0</v>
      </c>
      <c r="AP34" s="250"/>
      <c r="AQ34" s="369">
        <f t="shared" si="26"/>
        <v>0</v>
      </c>
      <c r="AR34" s="370">
        <f t="shared" si="5"/>
        <v>0</v>
      </c>
      <c r="AS34" s="247"/>
      <c r="AT34" s="248"/>
      <c r="AU34" s="249"/>
      <c r="AV34" s="368">
        <f t="shared" si="6"/>
        <v>0</v>
      </c>
      <c r="AW34" s="250"/>
      <c r="AX34" s="369">
        <f t="shared" si="27"/>
        <v>0</v>
      </c>
      <c r="AY34" s="370">
        <f t="shared" si="7"/>
        <v>0</v>
      </c>
      <c r="AZ34" s="247"/>
      <c r="BA34" s="248"/>
      <c r="BB34" s="249"/>
      <c r="BC34" s="368">
        <f t="shared" si="8"/>
        <v>0</v>
      </c>
      <c r="BD34" s="250"/>
      <c r="BE34" s="369">
        <f t="shared" si="28"/>
        <v>0</v>
      </c>
      <c r="BF34" s="370">
        <f t="shared" si="9"/>
        <v>0</v>
      </c>
      <c r="BG34" s="247"/>
      <c r="BH34" s="248"/>
      <c r="BI34" s="378"/>
      <c r="BJ34" s="368">
        <f t="shared" si="10"/>
        <v>0</v>
      </c>
      <c r="BK34" s="250"/>
      <c r="BL34" s="369">
        <f t="shared" si="29"/>
        <v>0</v>
      </c>
      <c r="BM34" s="370">
        <f t="shared" si="11"/>
        <v>0</v>
      </c>
      <c r="BN34" s="247"/>
      <c r="BO34" s="248"/>
      <c r="BP34" s="249"/>
      <c r="BQ34" s="368">
        <f t="shared" si="12"/>
        <v>0</v>
      </c>
      <c r="BR34" s="250"/>
      <c r="BS34" s="369">
        <f t="shared" si="30"/>
        <v>0</v>
      </c>
      <c r="BT34" s="561">
        <f t="shared" si="13"/>
        <v>0</v>
      </c>
      <c r="BU34" s="382">
        <f t="shared" si="31"/>
        <v>0</v>
      </c>
      <c r="BV34" s="371">
        <f t="shared" si="31"/>
        <v>0</v>
      </c>
      <c r="BW34" s="370">
        <f t="shared" si="31"/>
        <v>0</v>
      </c>
      <c r="BX34" s="238"/>
      <c r="BY34" s="238"/>
      <c r="BZ34" s="238"/>
      <c r="CA34" s="238"/>
      <c r="CB34" s="238"/>
      <c r="CC34" s="238"/>
      <c r="CD34" s="238"/>
      <c r="CE34" s="238"/>
      <c r="CF34" s="238"/>
      <c r="CG34" s="238"/>
      <c r="CH34" s="238"/>
      <c r="CI34" s="238"/>
      <c r="CJ34" s="238"/>
      <c r="CK34" s="238"/>
      <c r="CL34" s="238"/>
      <c r="CM34" s="238"/>
      <c r="CN34" s="238"/>
      <c r="CO34" s="238"/>
      <c r="CP34" s="238"/>
      <c r="CQ34" s="238"/>
      <c r="CR34" s="238"/>
      <c r="CS34" s="238"/>
      <c r="CT34" s="238"/>
      <c r="CU34" s="238"/>
      <c r="CV34" s="238"/>
      <c r="CW34" s="238"/>
      <c r="CX34" s="238"/>
      <c r="CY34" s="238"/>
      <c r="CZ34" s="238"/>
      <c r="DA34" s="238"/>
      <c r="DB34" s="238"/>
      <c r="DC34" s="238"/>
      <c r="DD34" s="238"/>
      <c r="DE34" s="238"/>
      <c r="DF34" s="238"/>
      <c r="DG34" s="238"/>
      <c r="DH34" s="238"/>
    </row>
    <row r="35" spans="1:112" ht="20.149999999999999" customHeight="1">
      <c r="A35" s="1173"/>
      <c r="B35" s="1049"/>
      <c r="C35" s="247"/>
      <c r="D35" s="248"/>
      <c r="E35" s="249"/>
      <c r="F35" s="368">
        <f t="shared" si="15"/>
        <v>0</v>
      </c>
      <c r="G35" s="250"/>
      <c r="H35" s="369">
        <f t="shared" si="16"/>
        <v>0</v>
      </c>
      <c r="I35" s="370">
        <f t="shared" si="17"/>
        <v>0</v>
      </c>
      <c r="J35" s="247"/>
      <c r="K35" s="248"/>
      <c r="L35" s="249"/>
      <c r="M35" s="368">
        <f t="shared" si="0"/>
        <v>0</v>
      </c>
      <c r="N35" s="250"/>
      <c r="O35" s="369">
        <f t="shared" si="18"/>
        <v>0</v>
      </c>
      <c r="P35" s="370">
        <f t="shared" si="1"/>
        <v>0</v>
      </c>
      <c r="Q35" s="247"/>
      <c r="R35" s="248"/>
      <c r="S35" s="249"/>
      <c r="T35" s="368">
        <f t="shared" si="19"/>
        <v>0</v>
      </c>
      <c r="U35" s="250"/>
      <c r="V35" s="369">
        <f t="shared" si="20"/>
        <v>0</v>
      </c>
      <c r="W35" s="370">
        <f t="shared" si="2"/>
        <v>0</v>
      </c>
      <c r="X35" s="247"/>
      <c r="Y35" s="248"/>
      <c r="Z35" s="249"/>
      <c r="AA35" s="368">
        <f t="shared" si="21"/>
        <v>0</v>
      </c>
      <c r="AB35" s="250"/>
      <c r="AC35" s="369">
        <f t="shared" si="22"/>
        <v>0</v>
      </c>
      <c r="AD35" s="370">
        <f t="shared" si="3"/>
        <v>0</v>
      </c>
      <c r="AE35" s="247"/>
      <c r="AF35" s="248"/>
      <c r="AG35" s="249"/>
      <c r="AH35" s="368">
        <f t="shared" si="23"/>
        <v>0</v>
      </c>
      <c r="AI35" s="250"/>
      <c r="AJ35" s="369">
        <f t="shared" si="24"/>
        <v>0</v>
      </c>
      <c r="AK35" s="370">
        <f t="shared" si="4"/>
        <v>0</v>
      </c>
      <c r="AL35" s="247"/>
      <c r="AM35" s="248"/>
      <c r="AN35" s="249"/>
      <c r="AO35" s="368">
        <f t="shared" si="25"/>
        <v>0</v>
      </c>
      <c r="AP35" s="250"/>
      <c r="AQ35" s="369">
        <f t="shared" si="26"/>
        <v>0</v>
      </c>
      <c r="AR35" s="370">
        <f t="shared" si="5"/>
        <v>0</v>
      </c>
      <c r="AS35" s="247"/>
      <c r="AT35" s="248"/>
      <c r="AU35" s="249"/>
      <c r="AV35" s="368">
        <f t="shared" si="6"/>
        <v>0</v>
      </c>
      <c r="AW35" s="250"/>
      <c r="AX35" s="369">
        <f t="shared" si="27"/>
        <v>0</v>
      </c>
      <c r="AY35" s="370">
        <f t="shared" si="7"/>
        <v>0</v>
      </c>
      <c r="AZ35" s="247"/>
      <c r="BA35" s="248"/>
      <c r="BB35" s="249"/>
      <c r="BC35" s="368">
        <f t="shared" si="8"/>
        <v>0</v>
      </c>
      <c r="BD35" s="250"/>
      <c r="BE35" s="369">
        <f t="shared" si="28"/>
        <v>0</v>
      </c>
      <c r="BF35" s="370">
        <f t="shared" si="9"/>
        <v>0</v>
      </c>
      <c r="BG35" s="247"/>
      <c r="BH35" s="248"/>
      <c r="BI35" s="378"/>
      <c r="BJ35" s="368">
        <f t="shared" si="10"/>
        <v>0</v>
      </c>
      <c r="BK35" s="250"/>
      <c r="BL35" s="369">
        <f t="shared" si="29"/>
        <v>0</v>
      </c>
      <c r="BM35" s="370">
        <f t="shared" si="11"/>
        <v>0</v>
      </c>
      <c r="BN35" s="247"/>
      <c r="BO35" s="248"/>
      <c r="BP35" s="249"/>
      <c r="BQ35" s="368">
        <f t="shared" si="12"/>
        <v>0</v>
      </c>
      <c r="BR35" s="250"/>
      <c r="BS35" s="369">
        <f t="shared" si="30"/>
        <v>0</v>
      </c>
      <c r="BT35" s="561">
        <f t="shared" si="13"/>
        <v>0</v>
      </c>
      <c r="BU35" s="382">
        <f t="shared" si="31"/>
        <v>0</v>
      </c>
      <c r="BV35" s="371">
        <f t="shared" si="31"/>
        <v>0</v>
      </c>
      <c r="BW35" s="370">
        <f t="shared" si="31"/>
        <v>0</v>
      </c>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row>
    <row r="36" spans="1:112" ht="20.149999999999999" customHeight="1">
      <c r="A36" s="1173"/>
      <c r="B36" s="1049"/>
      <c r="C36" s="247"/>
      <c r="D36" s="248"/>
      <c r="E36" s="249"/>
      <c r="F36" s="368">
        <f t="shared" si="15"/>
        <v>0</v>
      </c>
      <c r="G36" s="250"/>
      <c r="H36" s="369">
        <f t="shared" si="16"/>
        <v>0</v>
      </c>
      <c r="I36" s="370">
        <f t="shared" si="17"/>
        <v>0</v>
      </c>
      <c r="J36" s="247"/>
      <c r="K36" s="341"/>
      <c r="L36" s="249"/>
      <c r="M36" s="368">
        <f t="shared" si="0"/>
        <v>0</v>
      </c>
      <c r="N36" s="342"/>
      <c r="O36" s="369">
        <f t="shared" si="18"/>
        <v>0</v>
      </c>
      <c r="P36" s="370">
        <f t="shared" si="1"/>
        <v>0</v>
      </c>
      <c r="Q36" s="125"/>
      <c r="R36" s="248"/>
      <c r="S36" s="249"/>
      <c r="T36" s="368">
        <f t="shared" si="19"/>
        <v>0</v>
      </c>
      <c r="U36" s="250"/>
      <c r="V36" s="369">
        <f t="shared" si="20"/>
        <v>0</v>
      </c>
      <c r="W36" s="370">
        <f t="shared" si="2"/>
        <v>0</v>
      </c>
      <c r="X36" s="247"/>
      <c r="Y36" s="248"/>
      <c r="Z36" s="120"/>
      <c r="AA36" s="368">
        <f t="shared" si="21"/>
        <v>0</v>
      </c>
      <c r="AB36" s="250"/>
      <c r="AC36" s="369">
        <f t="shared" si="22"/>
        <v>0</v>
      </c>
      <c r="AD36" s="370">
        <f t="shared" si="3"/>
        <v>0</v>
      </c>
      <c r="AE36" s="247"/>
      <c r="AF36" s="341"/>
      <c r="AG36" s="249"/>
      <c r="AH36" s="368">
        <f t="shared" si="23"/>
        <v>0</v>
      </c>
      <c r="AI36" s="342"/>
      <c r="AJ36" s="369">
        <f t="shared" si="24"/>
        <v>0</v>
      </c>
      <c r="AK36" s="370">
        <f t="shared" si="4"/>
        <v>0</v>
      </c>
      <c r="AL36" s="125"/>
      <c r="AM36" s="248"/>
      <c r="AN36" s="249"/>
      <c r="AO36" s="368">
        <f t="shared" si="25"/>
        <v>0</v>
      </c>
      <c r="AP36" s="250"/>
      <c r="AQ36" s="369">
        <f t="shared" si="26"/>
        <v>0</v>
      </c>
      <c r="AR36" s="370">
        <f t="shared" si="5"/>
        <v>0</v>
      </c>
      <c r="AS36" s="247"/>
      <c r="AT36" s="248"/>
      <c r="AU36" s="249"/>
      <c r="AV36" s="368">
        <f t="shared" si="6"/>
        <v>0</v>
      </c>
      <c r="AW36" s="250"/>
      <c r="AX36" s="369">
        <f t="shared" si="27"/>
        <v>0</v>
      </c>
      <c r="AY36" s="370">
        <f t="shared" si="7"/>
        <v>0</v>
      </c>
      <c r="AZ36" s="247"/>
      <c r="BA36" s="248"/>
      <c r="BB36" s="249"/>
      <c r="BC36" s="368">
        <f t="shared" si="8"/>
        <v>0</v>
      </c>
      <c r="BD36" s="250"/>
      <c r="BE36" s="369">
        <f t="shared" si="28"/>
        <v>0</v>
      </c>
      <c r="BF36" s="370">
        <f t="shared" si="9"/>
        <v>0</v>
      </c>
      <c r="BG36" s="247"/>
      <c r="BH36" s="248"/>
      <c r="BI36" s="378"/>
      <c r="BJ36" s="368">
        <f t="shared" si="10"/>
        <v>0</v>
      </c>
      <c r="BK36" s="250"/>
      <c r="BL36" s="369">
        <f t="shared" si="29"/>
        <v>0</v>
      </c>
      <c r="BM36" s="370">
        <f t="shared" si="11"/>
        <v>0</v>
      </c>
      <c r="BN36" s="247"/>
      <c r="BO36" s="248"/>
      <c r="BP36" s="249"/>
      <c r="BQ36" s="368">
        <f t="shared" si="12"/>
        <v>0</v>
      </c>
      <c r="BR36" s="250"/>
      <c r="BS36" s="369">
        <f t="shared" si="30"/>
        <v>0</v>
      </c>
      <c r="BT36" s="561">
        <f t="shared" si="13"/>
        <v>0</v>
      </c>
      <c r="BU36" s="382">
        <f t="shared" si="31"/>
        <v>0</v>
      </c>
      <c r="BV36" s="371">
        <f t="shared" si="31"/>
        <v>0</v>
      </c>
      <c r="BW36" s="370">
        <f t="shared" si="31"/>
        <v>0</v>
      </c>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row>
    <row r="37" spans="1:112" ht="20.149999999999999" customHeight="1">
      <c r="A37" s="1173"/>
      <c r="B37" s="1049"/>
      <c r="C37" s="247"/>
      <c r="D37" s="248"/>
      <c r="E37" s="249"/>
      <c r="F37" s="368">
        <f t="shared" si="15"/>
        <v>0</v>
      </c>
      <c r="G37" s="250"/>
      <c r="H37" s="369">
        <f t="shared" si="16"/>
        <v>0</v>
      </c>
      <c r="I37" s="370">
        <f t="shared" si="17"/>
        <v>0</v>
      </c>
      <c r="J37" s="247"/>
      <c r="K37" s="341"/>
      <c r="L37" s="249"/>
      <c r="M37" s="368">
        <f t="shared" si="0"/>
        <v>0</v>
      </c>
      <c r="N37" s="342"/>
      <c r="O37" s="369">
        <f t="shared" si="18"/>
        <v>0</v>
      </c>
      <c r="P37" s="370">
        <f t="shared" si="1"/>
        <v>0</v>
      </c>
      <c r="Q37" s="125"/>
      <c r="R37" s="248"/>
      <c r="S37" s="249"/>
      <c r="T37" s="368">
        <f t="shared" si="19"/>
        <v>0</v>
      </c>
      <c r="U37" s="250"/>
      <c r="V37" s="369">
        <f t="shared" si="20"/>
        <v>0</v>
      </c>
      <c r="W37" s="370">
        <f t="shared" si="2"/>
        <v>0</v>
      </c>
      <c r="X37" s="247"/>
      <c r="Y37" s="248"/>
      <c r="Z37" s="120"/>
      <c r="AA37" s="368">
        <f t="shared" si="21"/>
        <v>0</v>
      </c>
      <c r="AB37" s="250"/>
      <c r="AC37" s="369">
        <f t="shared" si="22"/>
        <v>0</v>
      </c>
      <c r="AD37" s="370">
        <f t="shared" si="3"/>
        <v>0</v>
      </c>
      <c r="AE37" s="247"/>
      <c r="AF37" s="341"/>
      <c r="AG37" s="249"/>
      <c r="AH37" s="368">
        <f t="shared" si="23"/>
        <v>0</v>
      </c>
      <c r="AI37" s="342"/>
      <c r="AJ37" s="369">
        <f t="shared" si="24"/>
        <v>0</v>
      </c>
      <c r="AK37" s="370">
        <f t="shared" si="4"/>
        <v>0</v>
      </c>
      <c r="AL37" s="125"/>
      <c r="AM37" s="248"/>
      <c r="AN37" s="249"/>
      <c r="AO37" s="368">
        <f t="shared" si="25"/>
        <v>0</v>
      </c>
      <c r="AP37" s="250"/>
      <c r="AQ37" s="369">
        <f t="shared" si="26"/>
        <v>0</v>
      </c>
      <c r="AR37" s="370">
        <f t="shared" si="5"/>
        <v>0</v>
      </c>
      <c r="AS37" s="247"/>
      <c r="AT37" s="248"/>
      <c r="AU37" s="249"/>
      <c r="AV37" s="368">
        <f t="shared" si="6"/>
        <v>0</v>
      </c>
      <c r="AW37" s="250"/>
      <c r="AX37" s="369">
        <f t="shared" si="27"/>
        <v>0</v>
      </c>
      <c r="AY37" s="370">
        <f t="shared" si="7"/>
        <v>0</v>
      </c>
      <c r="AZ37" s="247"/>
      <c r="BA37" s="248"/>
      <c r="BB37" s="249"/>
      <c r="BC37" s="368">
        <f t="shared" si="8"/>
        <v>0</v>
      </c>
      <c r="BD37" s="250"/>
      <c r="BE37" s="369">
        <f t="shared" si="28"/>
        <v>0</v>
      </c>
      <c r="BF37" s="370">
        <f t="shared" si="9"/>
        <v>0</v>
      </c>
      <c r="BG37" s="247"/>
      <c r="BH37" s="248"/>
      <c r="BI37" s="378"/>
      <c r="BJ37" s="368">
        <f t="shared" si="10"/>
        <v>0</v>
      </c>
      <c r="BK37" s="250"/>
      <c r="BL37" s="369">
        <f t="shared" si="29"/>
        <v>0</v>
      </c>
      <c r="BM37" s="370">
        <f t="shared" si="11"/>
        <v>0</v>
      </c>
      <c r="BN37" s="247"/>
      <c r="BO37" s="248"/>
      <c r="BP37" s="249"/>
      <c r="BQ37" s="368">
        <f t="shared" si="12"/>
        <v>0</v>
      </c>
      <c r="BR37" s="250"/>
      <c r="BS37" s="369">
        <f t="shared" si="30"/>
        <v>0</v>
      </c>
      <c r="BT37" s="561">
        <f t="shared" si="13"/>
        <v>0</v>
      </c>
      <c r="BU37" s="382">
        <f t="shared" si="31"/>
        <v>0</v>
      </c>
      <c r="BV37" s="371">
        <f t="shared" si="31"/>
        <v>0</v>
      </c>
      <c r="BW37" s="370">
        <f t="shared" si="31"/>
        <v>0</v>
      </c>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row>
    <row r="38" spans="1:112" ht="20.149999999999999" customHeight="1">
      <c r="A38" s="1173"/>
      <c r="B38" s="1049"/>
      <c r="C38" s="247"/>
      <c r="D38" s="248"/>
      <c r="E38" s="249"/>
      <c r="F38" s="368">
        <f t="shared" si="15"/>
        <v>0</v>
      </c>
      <c r="G38" s="250"/>
      <c r="H38" s="369">
        <f t="shared" si="16"/>
        <v>0</v>
      </c>
      <c r="I38" s="370">
        <f t="shared" si="17"/>
        <v>0</v>
      </c>
      <c r="J38" s="247"/>
      <c r="K38" s="341"/>
      <c r="L38" s="249"/>
      <c r="M38" s="368">
        <f t="shared" si="0"/>
        <v>0</v>
      </c>
      <c r="N38" s="342"/>
      <c r="O38" s="369">
        <f t="shared" si="18"/>
        <v>0</v>
      </c>
      <c r="P38" s="370">
        <f t="shared" si="1"/>
        <v>0</v>
      </c>
      <c r="Q38" s="125"/>
      <c r="R38" s="248"/>
      <c r="S38" s="249"/>
      <c r="T38" s="368">
        <f t="shared" si="19"/>
        <v>0</v>
      </c>
      <c r="U38" s="250"/>
      <c r="V38" s="369">
        <f t="shared" si="20"/>
        <v>0</v>
      </c>
      <c r="W38" s="370">
        <f t="shared" si="2"/>
        <v>0</v>
      </c>
      <c r="X38" s="247"/>
      <c r="Y38" s="248"/>
      <c r="Z38" s="120"/>
      <c r="AA38" s="368">
        <f t="shared" si="21"/>
        <v>0</v>
      </c>
      <c r="AB38" s="250"/>
      <c r="AC38" s="369">
        <f t="shared" si="22"/>
        <v>0</v>
      </c>
      <c r="AD38" s="370">
        <f t="shared" si="3"/>
        <v>0</v>
      </c>
      <c r="AE38" s="247"/>
      <c r="AF38" s="341"/>
      <c r="AG38" s="249"/>
      <c r="AH38" s="368">
        <f t="shared" si="23"/>
        <v>0</v>
      </c>
      <c r="AI38" s="342"/>
      <c r="AJ38" s="369">
        <f t="shared" si="24"/>
        <v>0</v>
      </c>
      <c r="AK38" s="370">
        <f t="shared" si="4"/>
        <v>0</v>
      </c>
      <c r="AL38" s="125"/>
      <c r="AM38" s="248"/>
      <c r="AN38" s="249"/>
      <c r="AO38" s="368">
        <f t="shared" si="25"/>
        <v>0</v>
      </c>
      <c r="AP38" s="250"/>
      <c r="AQ38" s="369">
        <f t="shared" si="26"/>
        <v>0</v>
      </c>
      <c r="AR38" s="370">
        <f t="shared" si="5"/>
        <v>0</v>
      </c>
      <c r="AS38" s="247"/>
      <c r="AT38" s="248"/>
      <c r="AU38" s="249"/>
      <c r="AV38" s="368">
        <f t="shared" si="6"/>
        <v>0</v>
      </c>
      <c r="AW38" s="250"/>
      <c r="AX38" s="369">
        <f t="shared" si="27"/>
        <v>0</v>
      </c>
      <c r="AY38" s="370">
        <f t="shared" si="7"/>
        <v>0</v>
      </c>
      <c r="AZ38" s="247"/>
      <c r="BA38" s="248"/>
      <c r="BB38" s="249"/>
      <c r="BC38" s="368">
        <f t="shared" si="8"/>
        <v>0</v>
      </c>
      <c r="BD38" s="250"/>
      <c r="BE38" s="369">
        <f t="shared" si="28"/>
        <v>0</v>
      </c>
      <c r="BF38" s="370">
        <f t="shared" si="9"/>
        <v>0</v>
      </c>
      <c r="BG38" s="247"/>
      <c r="BH38" s="248"/>
      <c r="BI38" s="378"/>
      <c r="BJ38" s="368">
        <f t="shared" si="10"/>
        <v>0</v>
      </c>
      <c r="BK38" s="250"/>
      <c r="BL38" s="369">
        <f t="shared" si="29"/>
        <v>0</v>
      </c>
      <c r="BM38" s="370">
        <f t="shared" si="11"/>
        <v>0</v>
      </c>
      <c r="BN38" s="247"/>
      <c r="BO38" s="248"/>
      <c r="BP38" s="249"/>
      <c r="BQ38" s="368">
        <f t="shared" si="12"/>
        <v>0</v>
      </c>
      <c r="BR38" s="250"/>
      <c r="BS38" s="369">
        <f t="shared" si="30"/>
        <v>0</v>
      </c>
      <c r="BT38" s="561">
        <f t="shared" si="13"/>
        <v>0</v>
      </c>
      <c r="BU38" s="382">
        <f t="shared" si="31"/>
        <v>0</v>
      </c>
      <c r="BV38" s="371">
        <f t="shared" si="31"/>
        <v>0</v>
      </c>
      <c r="BW38" s="370">
        <f t="shared" si="31"/>
        <v>0</v>
      </c>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row>
    <row r="39" spans="1:112" ht="20.149999999999999" customHeight="1">
      <c r="A39" s="1173"/>
      <c r="B39" s="1049"/>
      <c r="C39" s="247"/>
      <c r="D39" s="248"/>
      <c r="E39" s="249"/>
      <c r="F39" s="368">
        <f t="shared" si="15"/>
        <v>0</v>
      </c>
      <c r="G39" s="250"/>
      <c r="H39" s="369">
        <f t="shared" si="16"/>
        <v>0</v>
      </c>
      <c r="I39" s="370">
        <f t="shared" si="17"/>
        <v>0</v>
      </c>
      <c r="J39" s="247"/>
      <c r="K39" s="341"/>
      <c r="L39" s="249"/>
      <c r="M39" s="368">
        <f t="shared" si="0"/>
        <v>0</v>
      </c>
      <c r="N39" s="342"/>
      <c r="O39" s="369">
        <f t="shared" si="18"/>
        <v>0</v>
      </c>
      <c r="P39" s="370">
        <f t="shared" si="1"/>
        <v>0</v>
      </c>
      <c r="Q39" s="125"/>
      <c r="R39" s="248"/>
      <c r="S39" s="249"/>
      <c r="T39" s="368">
        <f t="shared" si="19"/>
        <v>0</v>
      </c>
      <c r="U39" s="250"/>
      <c r="V39" s="369">
        <f t="shared" si="20"/>
        <v>0</v>
      </c>
      <c r="W39" s="370">
        <f t="shared" si="2"/>
        <v>0</v>
      </c>
      <c r="X39" s="247"/>
      <c r="Y39" s="248"/>
      <c r="Z39" s="120"/>
      <c r="AA39" s="368">
        <f t="shared" si="21"/>
        <v>0</v>
      </c>
      <c r="AB39" s="250"/>
      <c r="AC39" s="369">
        <f t="shared" si="22"/>
        <v>0</v>
      </c>
      <c r="AD39" s="370">
        <f t="shared" si="3"/>
        <v>0</v>
      </c>
      <c r="AE39" s="247"/>
      <c r="AF39" s="341"/>
      <c r="AG39" s="249"/>
      <c r="AH39" s="368">
        <f t="shared" si="23"/>
        <v>0</v>
      </c>
      <c r="AI39" s="342"/>
      <c r="AJ39" s="369">
        <f t="shared" si="24"/>
        <v>0</v>
      </c>
      <c r="AK39" s="370">
        <f t="shared" si="4"/>
        <v>0</v>
      </c>
      <c r="AL39" s="125"/>
      <c r="AM39" s="248"/>
      <c r="AN39" s="249"/>
      <c r="AO39" s="368">
        <f t="shared" si="25"/>
        <v>0</v>
      </c>
      <c r="AP39" s="250"/>
      <c r="AQ39" s="369">
        <f t="shared" si="26"/>
        <v>0</v>
      </c>
      <c r="AR39" s="370">
        <f t="shared" si="5"/>
        <v>0</v>
      </c>
      <c r="AS39" s="247"/>
      <c r="AT39" s="248"/>
      <c r="AU39" s="249"/>
      <c r="AV39" s="368">
        <f t="shared" si="6"/>
        <v>0</v>
      </c>
      <c r="AW39" s="250"/>
      <c r="AX39" s="369">
        <f t="shared" si="27"/>
        <v>0</v>
      </c>
      <c r="AY39" s="370">
        <f t="shared" si="7"/>
        <v>0</v>
      </c>
      <c r="AZ39" s="247"/>
      <c r="BA39" s="248"/>
      <c r="BB39" s="249"/>
      <c r="BC39" s="368">
        <f t="shared" si="8"/>
        <v>0</v>
      </c>
      <c r="BD39" s="250"/>
      <c r="BE39" s="369">
        <f t="shared" si="28"/>
        <v>0</v>
      </c>
      <c r="BF39" s="370">
        <f t="shared" si="9"/>
        <v>0</v>
      </c>
      <c r="BG39" s="247"/>
      <c r="BH39" s="248"/>
      <c r="BI39" s="378"/>
      <c r="BJ39" s="368">
        <f t="shared" si="10"/>
        <v>0</v>
      </c>
      <c r="BK39" s="250"/>
      <c r="BL39" s="369">
        <f t="shared" si="29"/>
        <v>0</v>
      </c>
      <c r="BM39" s="370">
        <f t="shared" si="11"/>
        <v>0</v>
      </c>
      <c r="BN39" s="247"/>
      <c r="BO39" s="248"/>
      <c r="BP39" s="249"/>
      <c r="BQ39" s="368">
        <f t="shared" si="12"/>
        <v>0</v>
      </c>
      <c r="BR39" s="250"/>
      <c r="BS39" s="369">
        <f t="shared" si="30"/>
        <v>0</v>
      </c>
      <c r="BT39" s="561">
        <f t="shared" si="13"/>
        <v>0</v>
      </c>
      <c r="BU39" s="382">
        <f t="shared" si="31"/>
        <v>0</v>
      </c>
      <c r="BV39" s="371">
        <f t="shared" si="31"/>
        <v>0</v>
      </c>
      <c r="BW39" s="370">
        <f t="shared" si="31"/>
        <v>0</v>
      </c>
      <c r="BX39" s="238"/>
      <c r="BY39" s="238"/>
      <c r="BZ39" s="238"/>
      <c r="CA39" s="238"/>
      <c r="CB39" s="238"/>
      <c r="CC39" s="238"/>
      <c r="CD39" s="238"/>
      <c r="CE39" s="238"/>
      <c r="CF39" s="238"/>
      <c r="CG39" s="238"/>
      <c r="CH39" s="238"/>
      <c r="CI39" s="238"/>
      <c r="CJ39" s="238"/>
      <c r="CK39" s="238"/>
      <c r="CL39" s="238"/>
      <c r="CM39" s="238"/>
      <c r="CN39" s="238"/>
      <c r="CO39" s="238"/>
      <c r="CP39" s="238"/>
      <c r="CQ39" s="238"/>
      <c r="CR39" s="238"/>
      <c r="CS39" s="238"/>
      <c r="CT39" s="238"/>
      <c r="CU39" s="238"/>
      <c r="CV39" s="238"/>
      <c r="CW39" s="238"/>
      <c r="CX39" s="238"/>
      <c r="CY39" s="238"/>
      <c r="CZ39" s="238"/>
      <c r="DA39" s="238"/>
      <c r="DB39" s="238"/>
      <c r="DC39" s="238"/>
      <c r="DD39" s="238"/>
      <c r="DE39" s="238"/>
      <c r="DF39" s="238"/>
      <c r="DG39" s="238"/>
      <c r="DH39" s="238"/>
    </row>
    <row r="40" spans="1:112" ht="20.149999999999999" customHeight="1">
      <c r="A40" s="1173"/>
      <c r="B40" s="1049"/>
      <c r="C40" s="247"/>
      <c r="D40" s="248"/>
      <c r="E40" s="249"/>
      <c r="F40" s="368">
        <f t="shared" si="15"/>
        <v>0</v>
      </c>
      <c r="G40" s="250"/>
      <c r="H40" s="369">
        <f t="shared" si="16"/>
        <v>0</v>
      </c>
      <c r="I40" s="370">
        <f t="shared" si="17"/>
        <v>0</v>
      </c>
      <c r="J40" s="247"/>
      <c r="K40" s="341"/>
      <c r="L40" s="249"/>
      <c r="M40" s="368">
        <f t="shared" si="0"/>
        <v>0</v>
      </c>
      <c r="N40" s="342"/>
      <c r="O40" s="369">
        <f t="shared" si="18"/>
        <v>0</v>
      </c>
      <c r="P40" s="370">
        <f t="shared" si="1"/>
        <v>0</v>
      </c>
      <c r="Q40" s="125"/>
      <c r="R40" s="248"/>
      <c r="S40" s="249"/>
      <c r="T40" s="368">
        <f t="shared" si="19"/>
        <v>0</v>
      </c>
      <c r="U40" s="250"/>
      <c r="V40" s="369">
        <f t="shared" si="20"/>
        <v>0</v>
      </c>
      <c r="W40" s="370">
        <f t="shared" si="2"/>
        <v>0</v>
      </c>
      <c r="X40" s="247"/>
      <c r="Y40" s="248"/>
      <c r="Z40" s="120"/>
      <c r="AA40" s="368">
        <f t="shared" si="21"/>
        <v>0</v>
      </c>
      <c r="AB40" s="250"/>
      <c r="AC40" s="369">
        <f t="shared" si="22"/>
        <v>0</v>
      </c>
      <c r="AD40" s="370">
        <f t="shared" si="3"/>
        <v>0</v>
      </c>
      <c r="AE40" s="247"/>
      <c r="AF40" s="341"/>
      <c r="AG40" s="249"/>
      <c r="AH40" s="368">
        <f t="shared" si="23"/>
        <v>0</v>
      </c>
      <c r="AI40" s="342"/>
      <c r="AJ40" s="369">
        <f t="shared" si="24"/>
        <v>0</v>
      </c>
      <c r="AK40" s="370">
        <f t="shared" si="4"/>
        <v>0</v>
      </c>
      <c r="AL40" s="125"/>
      <c r="AM40" s="248"/>
      <c r="AN40" s="249"/>
      <c r="AO40" s="368">
        <f t="shared" si="25"/>
        <v>0</v>
      </c>
      <c r="AP40" s="250"/>
      <c r="AQ40" s="369">
        <f t="shared" si="26"/>
        <v>0</v>
      </c>
      <c r="AR40" s="370">
        <f t="shared" si="5"/>
        <v>0</v>
      </c>
      <c r="AS40" s="247"/>
      <c r="AT40" s="248"/>
      <c r="AU40" s="249"/>
      <c r="AV40" s="368">
        <f t="shared" si="6"/>
        <v>0</v>
      </c>
      <c r="AW40" s="250"/>
      <c r="AX40" s="369">
        <f t="shared" si="27"/>
        <v>0</v>
      </c>
      <c r="AY40" s="370">
        <f t="shared" si="7"/>
        <v>0</v>
      </c>
      <c r="AZ40" s="247"/>
      <c r="BA40" s="248"/>
      <c r="BB40" s="249"/>
      <c r="BC40" s="368">
        <f t="shared" si="8"/>
        <v>0</v>
      </c>
      <c r="BD40" s="250"/>
      <c r="BE40" s="369">
        <f t="shared" si="28"/>
        <v>0</v>
      </c>
      <c r="BF40" s="370">
        <f t="shared" si="9"/>
        <v>0</v>
      </c>
      <c r="BG40" s="247"/>
      <c r="BH40" s="248"/>
      <c r="BI40" s="378"/>
      <c r="BJ40" s="368">
        <f t="shared" si="10"/>
        <v>0</v>
      </c>
      <c r="BK40" s="250"/>
      <c r="BL40" s="369">
        <f t="shared" si="29"/>
        <v>0</v>
      </c>
      <c r="BM40" s="370">
        <f t="shared" si="11"/>
        <v>0</v>
      </c>
      <c r="BN40" s="247"/>
      <c r="BO40" s="248"/>
      <c r="BP40" s="249"/>
      <c r="BQ40" s="368">
        <f t="shared" si="12"/>
        <v>0</v>
      </c>
      <c r="BR40" s="250"/>
      <c r="BS40" s="369">
        <f t="shared" si="30"/>
        <v>0</v>
      </c>
      <c r="BT40" s="561">
        <f t="shared" si="13"/>
        <v>0</v>
      </c>
      <c r="BU40" s="382">
        <f t="shared" si="31"/>
        <v>0</v>
      </c>
      <c r="BV40" s="371">
        <f t="shared" si="31"/>
        <v>0</v>
      </c>
      <c r="BW40" s="370">
        <f t="shared" si="31"/>
        <v>0</v>
      </c>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row>
    <row r="41" spans="1:112" ht="20.149999999999999" customHeight="1">
      <c r="A41" s="1173"/>
      <c r="B41" s="1049"/>
      <c r="C41" s="247"/>
      <c r="D41" s="248"/>
      <c r="E41" s="249"/>
      <c r="F41" s="368">
        <f t="shared" si="15"/>
        <v>0</v>
      </c>
      <c r="G41" s="250"/>
      <c r="H41" s="369">
        <f t="shared" si="16"/>
        <v>0</v>
      </c>
      <c r="I41" s="370">
        <f t="shared" si="17"/>
        <v>0</v>
      </c>
      <c r="J41" s="247"/>
      <c r="K41" s="341"/>
      <c r="L41" s="249"/>
      <c r="M41" s="368">
        <f t="shared" si="0"/>
        <v>0</v>
      </c>
      <c r="N41" s="342"/>
      <c r="O41" s="369">
        <f t="shared" si="18"/>
        <v>0</v>
      </c>
      <c r="P41" s="370">
        <f t="shared" si="1"/>
        <v>0</v>
      </c>
      <c r="Q41" s="125"/>
      <c r="R41" s="248"/>
      <c r="S41" s="249"/>
      <c r="T41" s="368">
        <f t="shared" si="19"/>
        <v>0</v>
      </c>
      <c r="U41" s="250"/>
      <c r="V41" s="369">
        <f t="shared" si="20"/>
        <v>0</v>
      </c>
      <c r="W41" s="370">
        <f t="shared" si="2"/>
        <v>0</v>
      </c>
      <c r="X41" s="247"/>
      <c r="Y41" s="248"/>
      <c r="Z41" s="120"/>
      <c r="AA41" s="368">
        <f t="shared" si="21"/>
        <v>0</v>
      </c>
      <c r="AB41" s="250"/>
      <c r="AC41" s="369">
        <f t="shared" si="22"/>
        <v>0</v>
      </c>
      <c r="AD41" s="370">
        <f t="shared" si="3"/>
        <v>0</v>
      </c>
      <c r="AE41" s="247"/>
      <c r="AF41" s="341"/>
      <c r="AG41" s="249"/>
      <c r="AH41" s="368">
        <f t="shared" si="23"/>
        <v>0</v>
      </c>
      <c r="AI41" s="342"/>
      <c r="AJ41" s="369">
        <f t="shared" si="24"/>
        <v>0</v>
      </c>
      <c r="AK41" s="370">
        <f t="shared" si="4"/>
        <v>0</v>
      </c>
      <c r="AL41" s="125"/>
      <c r="AM41" s="248"/>
      <c r="AN41" s="249"/>
      <c r="AO41" s="368">
        <f t="shared" si="25"/>
        <v>0</v>
      </c>
      <c r="AP41" s="250"/>
      <c r="AQ41" s="369">
        <f t="shared" si="26"/>
        <v>0</v>
      </c>
      <c r="AR41" s="370">
        <f t="shared" si="5"/>
        <v>0</v>
      </c>
      <c r="AS41" s="247"/>
      <c r="AT41" s="248"/>
      <c r="AU41" s="249"/>
      <c r="AV41" s="368">
        <f t="shared" si="6"/>
        <v>0</v>
      </c>
      <c r="AW41" s="250"/>
      <c r="AX41" s="369">
        <f t="shared" si="27"/>
        <v>0</v>
      </c>
      <c r="AY41" s="370">
        <f t="shared" si="7"/>
        <v>0</v>
      </c>
      <c r="AZ41" s="247"/>
      <c r="BA41" s="248"/>
      <c r="BB41" s="249"/>
      <c r="BC41" s="368">
        <f t="shared" si="8"/>
        <v>0</v>
      </c>
      <c r="BD41" s="250"/>
      <c r="BE41" s="369">
        <f t="shared" si="28"/>
        <v>0</v>
      </c>
      <c r="BF41" s="370">
        <f t="shared" si="9"/>
        <v>0</v>
      </c>
      <c r="BG41" s="247"/>
      <c r="BH41" s="248"/>
      <c r="BI41" s="378"/>
      <c r="BJ41" s="368">
        <f t="shared" si="10"/>
        <v>0</v>
      </c>
      <c r="BK41" s="250"/>
      <c r="BL41" s="369">
        <f t="shared" si="29"/>
        <v>0</v>
      </c>
      <c r="BM41" s="370">
        <f t="shared" si="11"/>
        <v>0</v>
      </c>
      <c r="BN41" s="247"/>
      <c r="BO41" s="248"/>
      <c r="BP41" s="249"/>
      <c r="BQ41" s="368">
        <f t="shared" si="12"/>
        <v>0</v>
      </c>
      <c r="BR41" s="250"/>
      <c r="BS41" s="369">
        <f t="shared" si="30"/>
        <v>0</v>
      </c>
      <c r="BT41" s="561">
        <f t="shared" si="13"/>
        <v>0</v>
      </c>
      <c r="BU41" s="382">
        <f t="shared" si="31"/>
        <v>0</v>
      </c>
      <c r="BV41" s="371">
        <f t="shared" si="31"/>
        <v>0</v>
      </c>
      <c r="BW41" s="370">
        <f t="shared" si="31"/>
        <v>0</v>
      </c>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row>
    <row r="42" spans="1:112" ht="20.149999999999999" customHeight="1">
      <c r="A42" s="1173"/>
      <c r="B42" s="1049"/>
      <c r="C42" s="247"/>
      <c r="D42" s="248"/>
      <c r="E42" s="249"/>
      <c r="F42" s="368">
        <f t="shared" si="15"/>
        <v>0</v>
      </c>
      <c r="G42" s="250"/>
      <c r="H42" s="369">
        <f t="shared" si="16"/>
        <v>0</v>
      </c>
      <c r="I42" s="370">
        <f t="shared" si="17"/>
        <v>0</v>
      </c>
      <c r="J42" s="247"/>
      <c r="K42" s="341"/>
      <c r="L42" s="249"/>
      <c r="M42" s="368">
        <f t="shared" si="0"/>
        <v>0</v>
      </c>
      <c r="N42" s="342"/>
      <c r="O42" s="369">
        <f t="shared" si="18"/>
        <v>0</v>
      </c>
      <c r="P42" s="370">
        <f t="shared" si="1"/>
        <v>0</v>
      </c>
      <c r="Q42" s="125"/>
      <c r="R42" s="248"/>
      <c r="S42" s="249"/>
      <c r="T42" s="368">
        <f t="shared" si="19"/>
        <v>0</v>
      </c>
      <c r="U42" s="250"/>
      <c r="V42" s="369">
        <f t="shared" si="20"/>
        <v>0</v>
      </c>
      <c r="W42" s="370">
        <f t="shared" si="2"/>
        <v>0</v>
      </c>
      <c r="X42" s="247"/>
      <c r="Y42" s="248"/>
      <c r="Z42" s="120"/>
      <c r="AA42" s="368">
        <f t="shared" si="21"/>
        <v>0</v>
      </c>
      <c r="AB42" s="250"/>
      <c r="AC42" s="369">
        <f t="shared" si="22"/>
        <v>0</v>
      </c>
      <c r="AD42" s="370">
        <f t="shared" si="3"/>
        <v>0</v>
      </c>
      <c r="AE42" s="247"/>
      <c r="AF42" s="341"/>
      <c r="AG42" s="249"/>
      <c r="AH42" s="368">
        <f t="shared" si="23"/>
        <v>0</v>
      </c>
      <c r="AI42" s="342"/>
      <c r="AJ42" s="369">
        <f t="shared" si="24"/>
        <v>0</v>
      </c>
      <c r="AK42" s="370">
        <f t="shared" si="4"/>
        <v>0</v>
      </c>
      <c r="AL42" s="125"/>
      <c r="AM42" s="248"/>
      <c r="AN42" s="249"/>
      <c r="AO42" s="368">
        <f t="shared" si="25"/>
        <v>0</v>
      </c>
      <c r="AP42" s="250"/>
      <c r="AQ42" s="369">
        <f t="shared" si="26"/>
        <v>0</v>
      </c>
      <c r="AR42" s="370">
        <f t="shared" si="5"/>
        <v>0</v>
      </c>
      <c r="AS42" s="247"/>
      <c r="AT42" s="248"/>
      <c r="AU42" s="249"/>
      <c r="AV42" s="368">
        <f t="shared" si="6"/>
        <v>0</v>
      </c>
      <c r="AW42" s="250"/>
      <c r="AX42" s="369">
        <f t="shared" si="27"/>
        <v>0</v>
      </c>
      <c r="AY42" s="370">
        <f t="shared" si="7"/>
        <v>0</v>
      </c>
      <c r="AZ42" s="247"/>
      <c r="BA42" s="248"/>
      <c r="BB42" s="249"/>
      <c r="BC42" s="368">
        <f t="shared" si="8"/>
        <v>0</v>
      </c>
      <c r="BD42" s="250"/>
      <c r="BE42" s="369">
        <f t="shared" si="28"/>
        <v>0</v>
      </c>
      <c r="BF42" s="370">
        <f t="shared" si="9"/>
        <v>0</v>
      </c>
      <c r="BG42" s="247"/>
      <c r="BH42" s="248"/>
      <c r="BI42" s="378"/>
      <c r="BJ42" s="368">
        <f t="shared" si="10"/>
        <v>0</v>
      </c>
      <c r="BK42" s="250"/>
      <c r="BL42" s="369">
        <f t="shared" si="29"/>
        <v>0</v>
      </c>
      <c r="BM42" s="370">
        <f t="shared" si="11"/>
        <v>0</v>
      </c>
      <c r="BN42" s="247"/>
      <c r="BO42" s="248"/>
      <c r="BP42" s="249"/>
      <c r="BQ42" s="368">
        <f t="shared" si="12"/>
        <v>0</v>
      </c>
      <c r="BR42" s="250"/>
      <c r="BS42" s="369">
        <f t="shared" si="30"/>
        <v>0</v>
      </c>
      <c r="BT42" s="561">
        <f t="shared" si="13"/>
        <v>0</v>
      </c>
      <c r="BU42" s="382">
        <f t="shared" si="31"/>
        <v>0</v>
      </c>
      <c r="BV42" s="371">
        <f t="shared" si="31"/>
        <v>0</v>
      </c>
      <c r="BW42" s="370">
        <f t="shared" si="31"/>
        <v>0</v>
      </c>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row>
    <row r="43" spans="1:112" ht="20.149999999999999" customHeight="1">
      <c r="A43" s="1173"/>
      <c r="B43" s="1049"/>
      <c r="C43" s="247"/>
      <c r="D43" s="248"/>
      <c r="E43" s="249"/>
      <c r="F43" s="368">
        <f t="shared" si="15"/>
        <v>0</v>
      </c>
      <c r="G43" s="250"/>
      <c r="H43" s="369">
        <f t="shared" si="16"/>
        <v>0</v>
      </c>
      <c r="I43" s="370">
        <f t="shared" si="17"/>
        <v>0</v>
      </c>
      <c r="J43" s="247"/>
      <c r="K43" s="341"/>
      <c r="L43" s="249"/>
      <c r="M43" s="368">
        <f t="shared" si="0"/>
        <v>0</v>
      </c>
      <c r="N43" s="342"/>
      <c r="O43" s="369">
        <f t="shared" si="18"/>
        <v>0</v>
      </c>
      <c r="P43" s="370">
        <f t="shared" si="1"/>
        <v>0</v>
      </c>
      <c r="Q43" s="125"/>
      <c r="R43" s="248"/>
      <c r="S43" s="249"/>
      <c r="T43" s="368">
        <f t="shared" si="19"/>
        <v>0</v>
      </c>
      <c r="U43" s="250"/>
      <c r="V43" s="369">
        <f t="shared" si="20"/>
        <v>0</v>
      </c>
      <c r="W43" s="370">
        <f t="shared" si="2"/>
        <v>0</v>
      </c>
      <c r="X43" s="247"/>
      <c r="Y43" s="248"/>
      <c r="Z43" s="120"/>
      <c r="AA43" s="368">
        <f t="shared" si="21"/>
        <v>0</v>
      </c>
      <c r="AB43" s="250"/>
      <c r="AC43" s="369">
        <f t="shared" si="22"/>
        <v>0</v>
      </c>
      <c r="AD43" s="370">
        <f t="shared" si="3"/>
        <v>0</v>
      </c>
      <c r="AE43" s="247"/>
      <c r="AF43" s="341"/>
      <c r="AG43" s="249"/>
      <c r="AH43" s="368">
        <f t="shared" si="23"/>
        <v>0</v>
      </c>
      <c r="AI43" s="342"/>
      <c r="AJ43" s="369">
        <f t="shared" si="24"/>
        <v>0</v>
      </c>
      <c r="AK43" s="370">
        <f t="shared" si="4"/>
        <v>0</v>
      </c>
      <c r="AL43" s="125"/>
      <c r="AM43" s="248"/>
      <c r="AN43" s="249"/>
      <c r="AO43" s="368">
        <f t="shared" si="25"/>
        <v>0</v>
      </c>
      <c r="AP43" s="250"/>
      <c r="AQ43" s="369">
        <f t="shared" si="26"/>
        <v>0</v>
      </c>
      <c r="AR43" s="370">
        <f t="shared" si="5"/>
        <v>0</v>
      </c>
      <c r="AS43" s="247"/>
      <c r="AT43" s="248"/>
      <c r="AU43" s="249"/>
      <c r="AV43" s="368">
        <f t="shared" si="6"/>
        <v>0</v>
      </c>
      <c r="AW43" s="250"/>
      <c r="AX43" s="369">
        <f t="shared" si="27"/>
        <v>0</v>
      </c>
      <c r="AY43" s="370">
        <f t="shared" si="7"/>
        <v>0</v>
      </c>
      <c r="AZ43" s="247"/>
      <c r="BA43" s="248"/>
      <c r="BB43" s="249"/>
      <c r="BC43" s="368">
        <f t="shared" si="8"/>
        <v>0</v>
      </c>
      <c r="BD43" s="250"/>
      <c r="BE43" s="369">
        <f t="shared" si="28"/>
        <v>0</v>
      </c>
      <c r="BF43" s="370">
        <f t="shared" si="9"/>
        <v>0</v>
      </c>
      <c r="BG43" s="247"/>
      <c r="BH43" s="248"/>
      <c r="BI43" s="378"/>
      <c r="BJ43" s="368">
        <f t="shared" si="10"/>
        <v>0</v>
      </c>
      <c r="BK43" s="250"/>
      <c r="BL43" s="369">
        <f t="shared" si="29"/>
        <v>0</v>
      </c>
      <c r="BM43" s="370">
        <f t="shared" si="11"/>
        <v>0</v>
      </c>
      <c r="BN43" s="247"/>
      <c r="BO43" s="248"/>
      <c r="BP43" s="249"/>
      <c r="BQ43" s="368">
        <f t="shared" si="12"/>
        <v>0</v>
      </c>
      <c r="BR43" s="250"/>
      <c r="BS43" s="369">
        <f t="shared" si="30"/>
        <v>0</v>
      </c>
      <c r="BT43" s="561">
        <f t="shared" si="13"/>
        <v>0</v>
      </c>
      <c r="BU43" s="382">
        <f t="shared" si="31"/>
        <v>0</v>
      </c>
      <c r="BV43" s="371">
        <f t="shared" si="31"/>
        <v>0</v>
      </c>
      <c r="BW43" s="370">
        <f t="shared" si="31"/>
        <v>0</v>
      </c>
      <c r="BX43" s="238"/>
      <c r="BY43" s="238"/>
      <c r="BZ43" s="238"/>
      <c r="CA43" s="238"/>
      <c r="CB43" s="238"/>
      <c r="CC43" s="238"/>
      <c r="CD43" s="238"/>
      <c r="CE43" s="238"/>
      <c r="CF43" s="238"/>
      <c r="CG43" s="238"/>
      <c r="CH43" s="238"/>
      <c r="CI43" s="238"/>
      <c r="CJ43" s="238"/>
      <c r="CK43" s="238"/>
      <c r="CL43" s="238"/>
      <c r="CM43" s="238"/>
      <c r="CN43" s="238"/>
      <c r="CO43" s="238"/>
      <c r="CP43" s="238"/>
      <c r="CQ43" s="238"/>
      <c r="CR43" s="238"/>
      <c r="CS43" s="238"/>
      <c r="CT43" s="238"/>
      <c r="CU43" s="238"/>
      <c r="CV43" s="238"/>
      <c r="CW43" s="238"/>
      <c r="CX43" s="238"/>
      <c r="CY43" s="238"/>
      <c r="CZ43" s="238"/>
      <c r="DA43" s="238"/>
      <c r="DB43" s="238"/>
      <c r="DC43" s="238"/>
      <c r="DD43" s="238"/>
      <c r="DE43" s="238"/>
      <c r="DF43" s="238"/>
      <c r="DG43" s="238"/>
      <c r="DH43" s="238"/>
    </row>
    <row r="44" spans="1:112" ht="20.149999999999999" customHeight="1">
      <c r="A44" s="1173"/>
      <c r="B44" s="1049"/>
      <c r="C44" s="247"/>
      <c r="D44" s="248"/>
      <c r="E44" s="249"/>
      <c r="F44" s="368">
        <f t="shared" si="15"/>
        <v>0</v>
      </c>
      <c r="G44" s="250"/>
      <c r="H44" s="369">
        <f t="shared" si="16"/>
        <v>0</v>
      </c>
      <c r="I44" s="370">
        <f t="shared" si="17"/>
        <v>0</v>
      </c>
      <c r="J44" s="247"/>
      <c r="K44" s="341"/>
      <c r="L44" s="249"/>
      <c r="M44" s="368">
        <f t="shared" si="0"/>
        <v>0</v>
      </c>
      <c r="N44" s="342"/>
      <c r="O44" s="369">
        <f t="shared" si="18"/>
        <v>0</v>
      </c>
      <c r="P44" s="370">
        <f t="shared" si="1"/>
        <v>0</v>
      </c>
      <c r="Q44" s="125"/>
      <c r="R44" s="248"/>
      <c r="S44" s="249"/>
      <c r="T44" s="368">
        <f t="shared" si="19"/>
        <v>0</v>
      </c>
      <c r="U44" s="250"/>
      <c r="V44" s="369">
        <f t="shared" si="20"/>
        <v>0</v>
      </c>
      <c r="W44" s="370">
        <f t="shared" si="2"/>
        <v>0</v>
      </c>
      <c r="X44" s="247"/>
      <c r="Y44" s="248"/>
      <c r="Z44" s="120"/>
      <c r="AA44" s="368">
        <f t="shared" si="21"/>
        <v>0</v>
      </c>
      <c r="AB44" s="250"/>
      <c r="AC44" s="369">
        <f t="shared" si="22"/>
        <v>0</v>
      </c>
      <c r="AD44" s="370">
        <f t="shared" si="3"/>
        <v>0</v>
      </c>
      <c r="AE44" s="247"/>
      <c r="AF44" s="341"/>
      <c r="AG44" s="249"/>
      <c r="AH44" s="368">
        <f t="shared" si="23"/>
        <v>0</v>
      </c>
      <c r="AI44" s="342"/>
      <c r="AJ44" s="369">
        <f t="shared" si="24"/>
        <v>0</v>
      </c>
      <c r="AK44" s="370">
        <f t="shared" si="4"/>
        <v>0</v>
      </c>
      <c r="AL44" s="125"/>
      <c r="AM44" s="248"/>
      <c r="AN44" s="249"/>
      <c r="AO44" s="368">
        <f t="shared" si="25"/>
        <v>0</v>
      </c>
      <c r="AP44" s="250"/>
      <c r="AQ44" s="369">
        <f t="shared" si="26"/>
        <v>0</v>
      </c>
      <c r="AR44" s="370">
        <f t="shared" si="5"/>
        <v>0</v>
      </c>
      <c r="AS44" s="247"/>
      <c r="AT44" s="248"/>
      <c r="AU44" s="249"/>
      <c r="AV44" s="368">
        <f t="shared" si="6"/>
        <v>0</v>
      </c>
      <c r="AW44" s="250"/>
      <c r="AX44" s="369">
        <f t="shared" si="27"/>
        <v>0</v>
      </c>
      <c r="AY44" s="370">
        <f t="shared" si="7"/>
        <v>0</v>
      </c>
      <c r="AZ44" s="247"/>
      <c r="BA44" s="248"/>
      <c r="BB44" s="249"/>
      <c r="BC44" s="368">
        <f t="shared" si="8"/>
        <v>0</v>
      </c>
      <c r="BD44" s="250"/>
      <c r="BE44" s="369">
        <f t="shared" si="28"/>
        <v>0</v>
      </c>
      <c r="BF44" s="370">
        <f t="shared" si="9"/>
        <v>0</v>
      </c>
      <c r="BG44" s="247"/>
      <c r="BH44" s="248"/>
      <c r="BI44" s="378"/>
      <c r="BJ44" s="368">
        <f t="shared" si="10"/>
        <v>0</v>
      </c>
      <c r="BK44" s="250"/>
      <c r="BL44" s="369">
        <f t="shared" si="29"/>
        <v>0</v>
      </c>
      <c r="BM44" s="370">
        <f t="shared" si="11"/>
        <v>0</v>
      </c>
      <c r="BN44" s="247"/>
      <c r="BO44" s="248"/>
      <c r="BP44" s="249"/>
      <c r="BQ44" s="368">
        <f t="shared" si="12"/>
        <v>0</v>
      </c>
      <c r="BR44" s="250"/>
      <c r="BS44" s="369">
        <f t="shared" si="30"/>
        <v>0</v>
      </c>
      <c r="BT44" s="561">
        <f t="shared" si="13"/>
        <v>0</v>
      </c>
      <c r="BU44" s="382">
        <f t="shared" si="31"/>
        <v>0</v>
      </c>
      <c r="BV44" s="371">
        <f t="shared" si="31"/>
        <v>0</v>
      </c>
      <c r="BW44" s="370">
        <f t="shared" si="31"/>
        <v>0</v>
      </c>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row>
    <row r="45" spans="1:112" ht="20.149999999999999" customHeight="1">
      <c r="A45" s="1173"/>
      <c r="B45" s="1049"/>
      <c r="C45" s="247"/>
      <c r="D45" s="248"/>
      <c r="E45" s="249"/>
      <c r="F45" s="368">
        <f t="shared" si="15"/>
        <v>0</v>
      </c>
      <c r="G45" s="250"/>
      <c r="H45" s="369">
        <f t="shared" si="16"/>
        <v>0</v>
      </c>
      <c r="I45" s="370">
        <f t="shared" si="17"/>
        <v>0</v>
      </c>
      <c r="J45" s="247"/>
      <c r="K45" s="341"/>
      <c r="L45" s="249"/>
      <c r="M45" s="368">
        <f t="shared" si="0"/>
        <v>0</v>
      </c>
      <c r="N45" s="342"/>
      <c r="O45" s="369">
        <f t="shared" si="18"/>
        <v>0</v>
      </c>
      <c r="P45" s="370">
        <f t="shared" si="1"/>
        <v>0</v>
      </c>
      <c r="Q45" s="125"/>
      <c r="R45" s="248"/>
      <c r="S45" s="249"/>
      <c r="T45" s="368">
        <f t="shared" si="19"/>
        <v>0</v>
      </c>
      <c r="U45" s="250"/>
      <c r="V45" s="369">
        <f t="shared" si="20"/>
        <v>0</v>
      </c>
      <c r="W45" s="370">
        <f t="shared" si="2"/>
        <v>0</v>
      </c>
      <c r="X45" s="247"/>
      <c r="Y45" s="248"/>
      <c r="Z45" s="120"/>
      <c r="AA45" s="368">
        <f t="shared" si="21"/>
        <v>0</v>
      </c>
      <c r="AB45" s="250"/>
      <c r="AC45" s="369">
        <f t="shared" si="22"/>
        <v>0</v>
      </c>
      <c r="AD45" s="370">
        <f t="shared" si="3"/>
        <v>0</v>
      </c>
      <c r="AE45" s="247"/>
      <c r="AF45" s="341"/>
      <c r="AG45" s="249"/>
      <c r="AH45" s="368">
        <f t="shared" si="23"/>
        <v>0</v>
      </c>
      <c r="AI45" s="342"/>
      <c r="AJ45" s="369">
        <f t="shared" si="24"/>
        <v>0</v>
      </c>
      <c r="AK45" s="370">
        <f t="shared" si="4"/>
        <v>0</v>
      </c>
      <c r="AL45" s="125"/>
      <c r="AM45" s="248"/>
      <c r="AN45" s="249"/>
      <c r="AO45" s="368">
        <f t="shared" si="25"/>
        <v>0</v>
      </c>
      <c r="AP45" s="250"/>
      <c r="AQ45" s="369">
        <f t="shared" si="26"/>
        <v>0</v>
      </c>
      <c r="AR45" s="370">
        <f t="shared" si="5"/>
        <v>0</v>
      </c>
      <c r="AS45" s="247"/>
      <c r="AT45" s="248"/>
      <c r="AU45" s="249"/>
      <c r="AV45" s="368">
        <f t="shared" si="6"/>
        <v>0</v>
      </c>
      <c r="AW45" s="250"/>
      <c r="AX45" s="369">
        <f t="shared" si="27"/>
        <v>0</v>
      </c>
      <c r="AY45" s="370">
        <f t="shared" si="7"/>
        <v>0</v>
      </c>
      <c r="AZ45" s="247"/>
      <c r="BA45" s="248"/>
      <c r="BB45" s="249"/>
      <c r="BC45" s="368">
        <f t="shared" si="8"/>
        <v>0</v>
      </c>
      <c r="BD45" s="250"/>
      <c r="BE45" s="369">
        <f t="shared" si="28"/>
        <v>0</v>
      </c>
      <c r="BF45" s="370">
        <f t="shared" si="9"/>
        <v>0</v>
      </c>
      <c r="BG45" s="247"/>
      <c r="BH45" s="248"/>
      <c r="BI45" s="378"/>
      <c r="BJ45" s="368">
        <f t="shared" si="10"/>
        <v>0</v>
      </c>
      <c r="BK45" s="250"/>
      <c r="BL45" s="369">
        <f t="shared" si="29"/>
        <v>0</v>
      </c>
      <c r="BM45" s="370">
        <f t="shared" si="11"/>
        <v>0</v>
      </c>
      <c r="BN45" s="247"/>
      <c r="BO45" s="248"/>
      <c r="BP45" s="249"/>
      <c r="BQ45" s="368">
        <f t="shared" si="12"/>
        <v>0</v>
      </c>
      <c r="BR45" s="250"/>
      <c r="BS45" s="369">
        <f t="shared" si="30"/>
        <v>0</v>
      </c>
      <c r="BT45" s="561">
        <f t="shared" si="13"/>
        <v>0</v>
      </c>
      <c r="BU45" s="382">
        <f t="shared" si="31"/>
        <v>0</v>
      </c>
      <c r="BV45" s="371">
        <f t="shared" si="31"/>
        <v>0</v>
      </c>
      <c r="BW45" s="370">
        <f t="shared" si="31"/>
        <v>0</v>
      </c>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row>
    <row r="46" spans="1:112" ht="20.149999999999999" customHeight="1">
      <c r="A46" s="1173"/>
      <c r="B46" s="1049"/>
      <c r="C46" s="247"/>
      <c r="D46" s="248"/>
      <c r="E46" s="249"/>
      <c r="F46" s="368">
        <f t="shared" si="15"/>
        <v>0</v>
      </c>
      <c r="G46" s="250"/>
      <c r="H46" s="369">
        <f t="shared" si="16"/>
        <v>0</v>
      </c>
      <c r="I46" s="370">
        <f t="shared" si="17"/>
        <v>0</v>
      </c>
      <c r="J46" s="247"/>
      <c r="K46" s="341"/>
      <c r="L46" s="249"/>
      <c r="M46" s="368">
        <f t="shared" si="0"/>
        <v>0</v>
      </c>
      <c r="N46" s="342"/>
      <c r="O46" s="369">
        <f t="shared" si="18"/>
        <v>0</v>
      </c>
      <c r="P46" s="370">
        <f t="shared" si="1"/>
        <v>0</v>
      </c>
      <c r="Q46" s="125"/>
      <c r="R46" s="248"/>
      <c r="S46" s="249"/>
      <c r="T46" s="368">
        <f t="shared" si="19"/>
        <v>0</v>
      </c>
      <c r="U46" s="250"/>
      <c r="V46" s="369">
        <f t="shared" si="20"/>
        <v>0</v>
      </c>
      <c r="W46" s="370">
        <f t="shared" si="2"/>
        <v>0</v>
      </c>
      <c r="X46" s="247"/>
      <c r="Y46" s="248"/>
      <c r="Z46" s="120"/>
      <c r="AA46" s="368">
        <f t="shared" si="21"/>
        <v>0</v>
      </c>
      <c r="AB46" s="250"/>
      <c r="AC46" s="369">
        <f t="shared" si="22"/>
        <v>0</v>
      </c>
      <c r="AD46" s="370">
        <f t="shared" si="3"/>
        <v>0</v>
      </c>
      <c r="AE46" s="247"/>
      <c r="AF46" s="341"/>
      <c r="AG46" s="249"/>
      <c r="AH46" s="368">
        <f t="shared" si="23"/>
        <v>0</v>
      </c>
      <c r="AI46" s="342"/>
      <c r="AJ46" s="369">
        <f t="shared" si="24"/>
        <v>0</v>
      </c>
      <c r="AK46" s="370">
        <f t="shared" si="4"/>
        <v>0</v>
      </c>
      <c r="AL46" s="125"/>
      <c r="AM46" s="248"/>
      <c r="AN46" s="249"/>
      <c r="AO46" s="368">
        <f t="shared" si="25"/>
        <v>0</v>
      </c>
      <c r="AP46" s="250"/>
      <c r="AQ46" s="369">
        <f t="shared" si="26"/>
        <v>0</v>
      </c>
      <c r="AR46" s="370">
        <f t="shared" si="5"/>
        <v>0</v>
      </c>
      <c r="AS46" s="247"/>
      <c r="AT46" s="248"/>
      <c r="AU46" s="249"/>
      <c r="AV46" s="368">
        <f t="shared" si="6"/>
        <v>0</v>
      </c>
      <c r="AW46" s="250"/>
      <c r="AX46" s="369">
        <f t="shared" si="27"/>
        <v>0</v>
      </c>
      <c r="AY46" s="370">
        <f t="shared" si="7"/>
        <v>0</v>
      </c>
      <c r="AZ46" s="247"/>
      <c r="BA46" s="248"/>
      <c r="BB46" s="249"/>
      <c r="BC46" s="368">
        <f t="shared" si="8"/>
        <v>0</v>
      </c>
      <c r="BD46" s="250"/>
      <c r="BE46" s="369">
        <f t="shared" si="28"/>
        <v>0</v>
      </c>
      <c r="BF46" s="370">
        <f t="shared" si="9"/>
        <v>0</v>
      </c>
      <c r="BG46" s="247"/>
      <c r="BH46" s="248"/>
      <c r="BI46" s="378"/>
      <c r="BJ46" s="368">
        <f t="shared" si="10"/>
        <v>0</v>
      </c>
      <c r="BK46" s="250"/>
      <c r="BL46" s="369">
        <f t="shared" si="29"/>
        <v>0</v>
      </c>
      <c r="BM46" s="370">
        <f t="shared" si="11"/>
        <v>0</v>
      </c>
      <c r="BN46" s="247"/>
      <c r="BO46" s="248"/>
      <c r="BP46" s="249"/>
      <c r="BQ46" s="368">
        <f t="shared" si="12"/>
        <v>0</v>
      </c>
      <c r="BR46" s="250"/>
      <c r="BS46" s="369">
        <f t="shared" si="30"/>
        <v>0</v>
      </c>
      <c r="BT46" s="561">
        <f t="shared" si="13"/>
        <v>0</v>
      </c>
      <c r="BU46" s="382">
        <f t="shared" si="31"/>
        <v>0</v>
      </c>
      <c r="BV46" s="371">
        <f t="shared" si="31"/>
        <v>0</v>
      </c>
      <c r="BW46" s="370">
        <f t="shared" si="31"/>
        <v>0</v>
      </c>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row>
    <row r="47" spans="1:112" ht="20.149999999999999" customHeight="1">
      <c r="A47" s="1173"/>
      <c r="B47" s="1049"/>
      <c r="C47" s="247"/>
      <c r="D47" s="248"/>
      <c r="E47" s="249"/>
      <c r="F47" s="368">
        <f t="shared" si="15"/>
        <v>0</v>
      </c>
      <c r="G47" s="250"/>
      <c r="H47" s="369">
        <f t="shared" si="16"/>
        <v>0</v>
      </c>
      <c r="I47" s="370">
        <f t="shared" si="17"/>
        <v>0</v>
      </c>
      <c r="J47" s="247"/>
      <c r="K47" s="341"/>
      <c r="L47" s="249"/>
      <c r="M47" s="368">
        <f t="shared" si="0"/>
        <v>0</v>
      </c>
      <c r="N47" s="342"/>
      <c r="O47" s="369">
        <f t="shared" si="18"/>
        <v>0</v>
      </c>
      <c r="P47" s="370">
        <f t="shared" si="1"/>
        <v>0</v>
      </c>
      <c r="Q47" s="125"/>
      <c r="R47" s="248"/>
      <c r="S47" s="249"/>
      <c r="T47" s="368">
        <f t="shared" si="19"/>
        <v>0</v>
      </c>
      <c r="U47" s="250"/>
      <c r="V47" s="369">
        <f t="shared" si="20"/>
        <v>0</v>
      </c>
      <c r="W47" s="370">
        <f t="shared" si="2"/>
        <v>0</v>
      </c>
      <c r="X47" s="247"/>
      <c r="Y47" s="248"/>
      <c r="Z47" s="120"/>
      <c r="AA47" s="368">
        <f t="shared" si="21"/>
        <v>0</v>
      </c>
      <c r="AB47" s="250"/>
      <c r="AC47" s="369">
        <f t="shared" si="22"/>
        <v>0</v>
      </c>
      <c r="AD47" s="370">
        <f t="shared" si="3"/>
        <v>0</v>
      </c>
      <c r="AE47" s="247"/>
      <c r="AF47" s="341"/>
      <c r="AG47" s="249"/>
      <c r="AH47" s="368">
        <f t="shared" si="23"/>
        <v>0</v>
      </c>
      <c r="AI47" s="342"/>
      <c r="AJ47" s="369">
        <f t="shared" si="24"/>
        <v>0</v>
      </c>
      <c r="AK47" s="370">
        <f t="shared" si="4"/>
        <v>0</v>
      </c>
      <c r="AL47" s="125"/>
      <c r="AM47" s="248"/>
      <c r="AN47" s="249"/>
      <c r="AO47" s="368">
        <f t="shared" si="25"/>
        <v>0</v>
      </c>
      <c r="AP47" s="250"/>
      <c r="AQ47" s="369">
        <f t="shared" si="26"/>
        <v>0</v>
      </c>
      <c r="AR47" s="370">
        <f t="shared" si="5"/>
        <v>0</v>
      </c>
      <c r="AS47" s="247"/>
      <c r="AT47" s="248"/>
      <c r="AU47" s="249"/>
      <c r="AV47" s="368">
        <f t="shared" si="6"/>
        <v>0</v>
      </c>
      <c r="AW47" s="250"/>
      <c r="AX47" s="369">
        <f t="shared" si="27"/>
        <v>0</v>
      </c>
      <c r="AY47" s="370">
        <f t="shared" si="7"/>
        <v>0</v>
      </c>
      <c r="AZ47" s="247"/>
      <c r="BA47" s="248"/>
      <c r="BB47" s="249"/>
      <c r="BC47" s="368">
        <f t="shared" si="8"/>
        <v>0</v>
      </c>
      <c r="BD47" s="250"/>
      <c r="BE47" s="369">
        <f t="shared" si="28"/>
        <v>0</v>
      </c>
      <c r="BF47" s="370">
        <f t="shared" si="9"/>
        <v>0</v>
      </c>
      <c r="BG47" s="247"/>
      <c r="BH47" s="248"/>
      <c r="BI47" s="378"/>
      <c r="BJ47" s="368">
        <f t="shared" si="10"/>
        <v>0</v>
      </c>
      <c r="BK47" s="250"/>
      <c r="BL47" s="369">
        <f t="shared" si="29"/>
        <v>0</v>
      </c>
      <c r="BM47" s="370">
        <f t="shared" si="11"/>
        <v>0</v>
      </c>
      <c r="BN47" s="247"/>
      <c r="BO47" s="248"/>
      <c r="BP47" s="249"/>
      <c r="BQ47" s="368">
        <f t="shared" si="12"/>
        <v>0</v>
      </c>
      <c r="BR47" s="250"/>
      <c r="BS47" s="369">
        <f t="shared" si="30"/>
        <v>0</v>
      </c>
      <c r="BT47" s="561">
        <f t="shared" si="13"/>
        <v>0</v>
      </c>
      <c r="BU47" s="382">
        <f t="shared" si="31"/>
        <v>0</v>
      </c>
      <c r="BV47" s="371">
        <f t="shared" si="31"/>
        <v>0</v>
      </c>
      <c r="BW47" s="370">
        <f t="shared" si="31"/>
        <v>0</v>
      </c>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row>
    <row r="48" spans="1:112" ht="20.149999999999999" customHeight="1">
      <c r="A48" s="1173"/>
      <c r="B48" s="1049"/>
      <c r="C48" s="247"/>
      <c r="D48" s="248"/>
      <c r="E48" s="249"/>
      <c r="F48" s="368">
        <f t="shared" si="15"/>
        <v>0</v>
      </c>
      <c r="G48" s="250"/>
      <c r="H48" s="369">
        <f t="shared" si="16"/>
        <v>0</v>
      </c>
      <c r="I48" s="370">
        <f t="shared" si="17"/>
        <v>0</v>
      </c>
      <c r="J48" s="247"/>
      <c r="K48" s="341"/>
      <c r="L48" s="249"/>
      <c r="M48" s="368">
        <f t="shared" si="0"/>
        <v>0</v>
      </c>
      <c r="N48" s="342"/>
      <c r="O48" s="369">
        <f t="shared" si="18"/>
        <v>0</v>
      </c>
      <c r="P48" s="370">
        <f t="shared" si="1"/>
        <v>0</v>
      </c>
      <c r="Q48" s="125"/>
      <c r="R48" s="248"/>
      <c r="S48" s="249"/>
      <c r="T48" s="368">
        <f t="shared" si="19"/>
        <v>0</v>
      </c>
      <c r="U48" s="250"/>
      <c r="V48" s="369">
        <f t="shared" si="20"/>
        <v>0</v>
      </c>
      <c r="W48" s="370">
        <f t="shared" si="2"/>
        <v>0</v>
      </c>
      <c r="X48" s="247"/>
      <c r="Y48" s="248"/>
      <c r="Z48" s="120"/>
      <c r="AA48" s="368">
        <f t="shared" si="21"/>
        <v>0</v>
      </c>
      <c r="AB48" s="250"/>
      <c r="AC48" s="369">
        <f t="shared" si="22"/>
        <v>0</v>
      </c>
      <c r="AD48" s="370">
        <f t="shared" si="3"/>
        <v>0</v>
      </c>
      <c r="AE48" s="247"/>
      <c r="AF48" s="341"/>
      <c r="AG48" s="249"/>
      <c r="AH48" s="368">
        <f t="shared" si="23"/>
        <v>0</v>
      </c>
      <c r="AI48" s="342"/>
      <c r="AJ48" s="369">
        <f t="shared" si="24"/>
        <v>0</v>
      </c>
      <c r="AK48" s="370">
        <f t="shared" si="4"/>
        <v>0</v>
      </c>
      <c r="AL48" s="125"/>
      <c r="AM48" s="248"/>
      <c r="AN48" s="249"/>
      <c r="AO48" s="368">
        <f t="shared" si="25"/>
        <v>0</v>
      </c>
      <c r="AP48" s="250"/>
      <c r="AQ48" s="369">
        <f t="shared" si="26"/>
        <v>0</v>
      </c>
      <c r="AR48" s="370">
        <f t="shared" si="5"/>
        <v>0</v>
      </c>
      <c r="AS48" s="247"/>
      <c r="AT48" s="248"/>
      <c r="AU48" s="249"/>
      <c r="AV48" s="368">
        <f t="shared" si="6"/>
        <v>0</v>
      </c>
      <c r="AW48" s="250"/>
      <c r="AX48" s="369">
        <f t="shared" si="27"/>
        <v>0</v>
      </c>
      <c r="AY48" s="370">
        <f t="shared" si="7"/>
        <v>0</v>
      </c>
      <c r="AZ48" s="247"/>
      <c r="BA48" s="248"/>
      <c r="BB48" s="249"/>
      <c r="BC48" s="368">
        <f t="shared" si="8"/>
        <v>0</v>
      </c>
      <c r="BD48" s="250"/>
      <c r="BE48" s="369">
        <f t="shared" si="28"/>
        <v>0</v>
      </c>
      <c r="BF48" s="370">
        <f t="shared" si="9"/>
        <v>0</v>
      </c>
      <c r="BG48" s="247"/>
      <c r="BH48" s="248"/>
      <c r="BI48" s="378"/>
      <c r="BJ48" s="368">
        <f t="shared" si="10"/>
        <v>0</v>
      </c>
      <c r="BK48" s="250"/>
      <c r="BL48" s="369">
        <f t="shared" si="29"/>
        <v>0</v>
      </c>
      <c r="BM48" s="370">
        <f t="shared" si="11"/>
        <v>0</v>
      </c>
      <c r="BN48" s="247"/>
      <c r="BO48" s="248"/>
      <c r="BP48" s="249"/>
      <c r="BQ48" s="368">
        <f t="shared" si="12"/>
        <v>0</v>
      </c>
      <c r="BR48" s="250"/>
      <c r="BS48" s="369">
        <f t="shared" si="30"/>
        <v>0</v>
      </c>
      <c r="BT48" s="561">
        <f t="shared" si="13"/>
        <v>0</v>
      </c>
      <c r="BU48" s="382">
        <f t="shared" si="31"/>
        <v>0</v>
      </c>
      <c r="BV48" s="371">
        <f t="shared" si="31"/>
        <v>0</v>
      </c>
      <c r="BW48" s="370">
        <f t="shared" si="31"/>
        <v>0</v>
      </c>
      <c r="BX48" s="238"/>
      <c r="BY48" s="238"/>
      <c r="BZ48" s="238"/>
      <c r="CA48" s="238"/>
      <c r="CB48" s="238"/>
      <c r="CC48" s="238"/>
      <c r="CD48" s="238"/>
      <c r="CE48" s="238"/>
      <c r="CF48" s="238"/>
      <c r="CG48" s="238"/>
      <c r="CH48" s="238"/>
      <c r="CI48" s="238"/>
      <c r="CJ48" s="238"/>
      <c r="CK48" s="238"/>
      <c r="CL48" s="238"/>
      <c r="CM48" s="238"/>
      <c r="CN48" s="238"/>
      <c r="CO48" s="238"/>
      <c r="CP48" s="238"/>
      <c r="CQ48" s="238"/>
      <c r="CR48" s="238"/>
      <c r="CS48" s="238"/>
      <c r="CT48" s="238"/>
      <c r="CU48" s="238"/>
      <c r="CV48" s="238"/>
      <c r="CW48" s="238"/>
      <c r="CX48" s="238"/>
      <c r="CY48" s="238"/>
      <c r="CZ48" s="238"/>
      <c r="DA48" s="238"/>
      <c r="DB48" s="238"/>
      <c r="DC48" s="238"/>
      <c r="DD48" s="238"/>
      <c r="DE48" s="238"/>
      <c r="DF48" s="238"/>
      <c r="DG48" s="238"/>
      <c r="DH48" s="238"/>
    </row>
    <row r="49" spans="1:112" ht="20.149999999999999" customHeight="1">
      <c r="A49" s="1173"/>
      <c r="B49" s="1049"/>
      <c r="C49" s="247"/>
      <c r="D49" s="248"/>
      <c r="E49" s="249"/>
      <c r="F49" s="368">
        <f t="shared" si="15"/>
        <v>0</v>
      </c>
      <c r="G49" s="250"/>
      <c r="H49" s="369">
        <f t="shared" si="16"/>
        <v>0</v>
      </c>
      <c r="I49" s="370">
        <f t="shared" si="17"/>
        <v>0</v>
      </c>
      <c r="J49" s="247"/>
      <c r="K49" s="341"/>
      <c r="L49" s="249"/>
      <c r="M49" s="368">
        <f t="shared" si="0"/>
        <v>0</v>
      </c>
      <c r="N49" s="342"/>
      <c r="O49" s="369">
        <f t="shared" si="18"/>
        <v>0</v>
      </c>
      <c r="P49" s="370">
        <f t="shared" si="1"/>
        <v>0</v>
      </c>
      <c r="Q49" s="125"/>
      <c r="R49" s="248"/>
      <c r="S49" s="249"/>
      <c r="T49" s="368">
        <f t="shared" si="19"/>
        <v>0</v>
      </c>
      <c r="U49" s="250"/>
      <c r="V49" s="369">
        <f t="shared" si="20"/>
        <v>0</v>
      </c>
      <c r="W49" s="370">
        <f t="shared" si="2"/>
        <v>0</v>
      </c>
      <c r="X49" s="247"/>
      <c r="Y49" s="248"/>
      <c r="Z49" s="120"/>
      <c r="AA49" s="368">
        <f t="shared" si="21"/>
        <v>0</v>
      </c>
      <c r="AB49" s="250"/>
      <c r="AC49" s="369">
        <f t="shared" si="22"/>
        <v>0</v>
      </c>
      <c r="AD49" s="370">
        <f t="shared" si="3"/>
        <v>0</v>
      </c>
      <c r="AE49" s="247"/>
      <c r="AF49" s="341"/>
      <c r="AG49" s="249"/>
      <c r="AH49" s="368">
        <f t="shared" si="23"/>
        <v>0</v>
      </c>
      <c r="AI49" s="342"/>
      <c r="AJ49" s="369">
        <f t="shared" si="24"/>
        <v>0</v>
      </c>
      <c r="AK49" s="370">
        <f t="shared" si="4"/>
        <v>0</v>
      </c>
      <c r="AL49" s="125"/>
      <c r="AM49" s="248"/>
      <c r="AN49" s="249"/>
      <c r="AO49" s="368">
        <f t="shared" si="25"/>
        <v>0</v>
      </c>
      <c r="AP49" s="250"/>
      <c r="AQ49" s="369">
        <f t="shared" si="26"/>
        <v>0</v>
      </c>
      <c r="AR49" s="370">
        <f t="shared" si="5"/>
        <v>0</v>
      </c>
      <c r="AS49" s="247"/>
      <c r="AT49" s="248"/>
      <c r="AU49" s="249"/>
      <c r="AV49" s="368">
        <f t="shared" si="6"/>
        <v>0</v>
      </c>
      <c r="AW49" s="250"/>
      <c r="AX49" s="369">
        <f t="shared" si="27"/>
        <v>0</v>
      </c>
      <c r="AY49" s="370">
        <f t="shared" si="7"/>
        <v>0</v>
      </c>
      <c r="AZ49" s="247"/>
      <c r="BA49" s="248"/>
      <c r="BB49" s="249"/>
      <c r="BC49" s="368">
        <f t="shared" si="8"/>
        <v>0</v>
      </c>
      <c r="BD49" s="250"/>
      <c r="BE49" s="369">
        <f t="shared" si="28"/>
        <v>0</v>
      </c>
      <c r="BF49" s="370">
        <f t="shared" si="9"/>
        <v>0</v>
      </c>
      <c r="BG49" s="247"/>
      <c r="BH49" s="248"/>
      <c r="BI49" s="378"/>
      <c r="BJ49" s="368">
        <f t="shared" si="10"/>
        <v>0</v>
      </c>
      <c r="BK49" s="250"/>
      <c r="BL49" s="369">
        <f t="shared" si="29"/>
        <v>0</v>
      </c>
      <c r="BM49" s="370">
        <f t="shared" si="11"/>
        <v>0</v>
      </c>
      <c r="BN49" s="247"/>
      <c r="BO49" s="248"/>
      <c r="BP49" s="249"/>
      <c r="BQ49" s="368">
        <f t="shared" si="12"/>
        <v>0</v>
      </c>
      <c r="BR49" s="250"/>
      <c r="BS49" s="369">
        <f t="shared" si="30"/>
        <v>0</v>
      </c>
      <c r="BT49" s="561">
        <f t="shared" si="13"/>
        <v>0</v>
      </c>
      <c r="BU49" s="382">
        <f t="shared" si="31"/>
        <v>0</v>
      </c>
      <c r="BV49" s="371">
        <f t="shared" si="31"/>
        <v>0</v>
      </c>
      <c r="BW49" s="370">
        <f t="shared" si="31"/>
        <v>0</v>
      </c>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row>
    <row r="50" spans="1:112" ht="20.149999999999999" customHeight="1">
      <c r="A50" s="1173"/>
      <c r="B50" s="1049"/>
      <c r="C50" s="247"/>
      <c r="D50" s="248"/>
      <c r="E50" s="249"/>
      <c r="F50" s="368">
        <f t="shared" si="15"/>
        <v>0</v>
      </c>
      <c r="G50" s="250"/>
      <c r="H50" s="369">
        <f t="shared" si="16"/>
        <v>0</v>
      </c>
      <c r="I50" s="370">
        <f t="shared" si="17"/>
        <v>0</v>
      </c>
      <c r="J50" s="247"/>
      <c r="K50" s="341"/>
      <c r="L50" s="249"/>
      <c r="M50" s="368">
        <f t="shared" si="0"/>
        <v>0</v>
      </c>
      <c r="N50" s="342"/>
      <c r="O50" s="369">
        <f t="shared" si="18"/>
        <v>0</v>
      </c>
      <c r="P50" s="370">
        <f t="shared" si="1"/>
        <v>0</v>
      </c>
      <c r="Q50" s="125"/>
      <c r="R50" s="248"/>
      <c r="S50" s="249"/>
      <c r="T50" s="368">
        <f t="shared" si="19"/>
        <v>0</v>
      </c>
      <c r="U50" s="250"/>
      <c r="V50" s="369">
        <f t="shared" si="20"/>
        <v>0</v>
      </c>
      <c r="W50" s="370">
        <f t="shared" si="2"/>
        <v>0</v>
      </c>
      <c r="X50" s="247"/>
      <c r="Y50" s="248"/>
      <c r="Z50" s="120"/>
      <c r="AA50" s="368">
        <f t="shared" si="21"/>
        <v>0</v>
      </c>
      <c r="AB50" s="250"/>
      <c r="AC50" s="369">
        <f t="shared" si="22"/>
        <v>0</v>
      </c>
      <c r="AD50" s="370">
        <f t="shared" si="3"/>
        <v>0</v>
      </c>
      <c r="AE50" s="247"/>
      <c r="AF50" s="341"/>
      <c r="AG50" s="249"/>
      <c r="AH50" s="368">
        <f t="shared" si="23"/>
        <v>0</v>
      </c>
      <c r="AI50" s="342"/>
      <c r="AJ50" s="369">
        <f t="shared" si="24"/>
        <v>0</v>
      </c>
      <c r="AK50" s="370">
        <f t="shared" si="4"/>
        <v>0</v>
      </c>
      <c r="AL50" s="125"/>
      <c r="AM50" s="248"/>
      <c r="AN50" s="249"/>
      <c r="AO50" s="368">
        <f t="shared" si="25"/>
        <v>0</v>
      </c>
      <c r="AP50" s="250"/>
      <c r="AQ50" s="369">
        <f t="shared" si="26"/>
        <v>0</v>
      </c>
      <c r="AR50" s="370">
        <f t="shared" si="5"/>
        <v>0</v>
      </c>
      <c r="AS50" s="247"/>
      <c r="AT50" s="248"/>
      <c r="AU50" s="249"/>
      <c r="AV50" s="368">
        <f t="shared" si="6"/>
        <v>0</v>
      </c>
      <c r="AW50" s="250"/>
      <c r="AX50" s="369">
        <f t="shared" si="27"/>
        <v>0</v>
      </c>
      <c r="AY50" s="370">
        <f t="shared" si="7"/>
        <v>0</v>
      </c>
      <c r="AZ50" s="247"/>
      <c r="BA50" s="248"/>
      <c r="BB50" s="249"/>
      <c r="BC50" s="368">
        <f t="shared" si="8"/>
        <v>0</v>
      </c>
      <c r="BD50" s="250"/>
      <c r="BE50" s="369">
        <f t="shared" si="28"/>
        <v>0</v>
      </c>
      <c r="BF50" s="370">
        <f t="shared" si="9"/>
        <v>0</v>
      </c>
      <c r="BG50" s="247"/>
      <c r="BH50" s="248"/>
      <c r="BI50" s="378"/>
      <c r="BJ50" s="368">
        <f t="shared" si="10"/>
        <v>0</v>
      </c>
      <c r="BK50" s="250"/>
      <c r="BL50" s="369">
        <f t="shared" si="29"/>
        <v>0</v>
      </c>
      <c r="BM50" s="370">
        <f t="shared" si="11"/>
        <v>0</v>
      </c>
      <c r="BN50" s="247"/>
      <c r="BO50" s="248"/>
      <c r="BP50" s="249"/>
      <c r="BQ50" s="368">
        <f t="shared" si="12"/>
        <v>0</v>
      </c>
      <c r="BR50" s="250"/>
      <c r="BS50" s="369">
        <f t="shared" si="30"/>
        <v>0</v>
      </c>
      <c r="BT50" s="561">
        <f t="shared" si="13"/>
        <v>0</v>
      </c>
      <c r="BU50" s="382">
        <f t="shared" si="31"/>
        <v>0</v>
      </c>
      <c r="BV50" s="371">
        <f t="shared" si="31"/>
        <v>0</v>
      </c>
      <c r="BW50" s="370">
        <f t="shared" si="31"/>
        <v>0</v>
      </c>
      <c r="BX50" s="238"/>
      <c r="BY50" s="238"/>
      <c r="BZ50" s="238"/>
      <c r="CA50" s="238"/>
      <c r="CB50" s="238"/>
      <c r="CC50" s="238"/>
      <c r="CD50" s="238"/>
      <c r="CE50" s="238"/>
      <c r="CF50" s="238"/>
      <c r="CG50" s="238"/>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row>
    <row r="51" spans="1:112" ht="20.149999999999999" customHeight="1">
      <c r="A51" s="1173"/>
      <c r="B51" s="1049"/>
      <c r="C51" s="247"/>
      <c r="D51" s="248"/>
      <c r="E51" s="249"/>
      <c r="F51" s="368">
        <f t="shared" si="15"/>
        <v>0</v>
      </c>
      <c r="G51" s="250"/>
      <c r="H51" s="369">
        <f t="shared" si="16"/>
        <v>0</v>
      </c>
      <c r="I51" s="370">
        <f t="shared" si="17"/>
        <v>0</v>
      </c>
      <c r="J51" s="247"/>
      <c r="K51" s="341"/>
      <c r="L51" s="249"/>
      <c r="M51" s="368">
        <f t="shared" si="0"/>
        <v>0</v>
      </c>
      <c r="N51" s="342"/>
      <c r="O51" s="369">
        <f t="shared" si="18"/>
        <v>0</v>
      </c>
      <c r="P51" s="370">
        <f t="shared" si="1"/>
        <v>0</v>
      </c>
      <c r="Q51" s="125"/>
      <c r="R51" s="248"/>
      <c r="S51" s="249"/>
      <c r="T51" s="368">
        <f t="shared" si="19"/>
        <v>0</v>
      </c>
      <c r="U51" s="250"/>
      <c r="V51" s="369">
        <f t="shared" si="20"/>
        <v>0</v>
      </c>
      <c r="W51" s="370">
        <f t="shared" si="2"/>
        <v>0</v>
      </c>
      <c r="X51" s="247"/>
      <c r="Y51" s="248"/>
      <c r="Z51" s="120"/>
      <c r="AA51" s="368">
        <f t="shared" si="21"/>
        <v>0</v>
      </c>
      <c r="AB51" s="250"/>
      <c r="AC51" s="369">
        <f t="shared" si="22"/>
        <v>0</v>
      </c>
      <c r="AD51" s="370">
        <f t="shared" si="3"/>
        <v>0</v>
      </c>
      <c r="AE51" s="247"/>
      <c r="AF51" s="341"/>
      <c r="AG51" s="249"/>
      <c r="AH51" s="368">
        <f t="shared" si="23"/>
        <v>0</v>
      </c>
      <c r="AI51" s="342"/>
      <c r="AJ51" s="369">
        <f t="shared" si="24"/>
        <v>0</v>
      </c>
      <c r="AK51" s="370">
        <f t="shared" si="4"/>
        <v>0</v>
      </c>
      <c r="AL51" s="125"/>
      <c r="AM51" s="248"/>
      <c r="AN51" s="249"/>
      <c r="AO51" s="368">
        <f t="shared" si="25"/>
        <v>0</v>
      </c>
      <c r="AP51" s="250"/>
      <c r="AQ51" s="369">
        <f t="shared" si="26"/>
        <v>0</v>
      </c>
      <c r="AR51" s="370">
        <f t="shared" si="5"/>
        <v>0</v>
      </c>
      <c r="AS51" s="247"/>
      <c r="AT51" s="248"/>
      <c r="AU51" s="249"/>
      <c r="AV51" s="368">
        <f t="shared" si="6"/>
        <v>0</v>
      </c>
      <c r="AW51" s="250"/>
      <c r="AX51" s="369">
        <f t="shared" si="27"/>
        <v>0</v>
      </c>
      <c r="AY51" s="370">
        <f t="shared" si="7"/>
        <v>0</v>
      </c>
      <c r="AZ51" s="247"/>
      <c r="BA51" s="248"/>
      <c r="BB51" s="249"/>
      <c r="BC51" s="368">
        <f t="shared" si="8"/>
        <v>0</v>
      </c>
      <c r="BD51" s="250"/>
      <c r="BE51" s="369">
        <f t="shared" si="28"/>
        <v>0</v>
      </c>
      <c r="BF51" s="370">
        <f t="shared" si="9"/>
        <v>0</v>
      </c>
      <c r="BG51" s="247"/>
      <c r="BH51" s="248"/>
      <c r="BI51" s="378"/>
      <c r="BJ51" s="368">
        <f t="shared" si="10"/>
        <v>0</v>
      </c>
      <c r="BK51" s="250"/>
      <c r="BL51" s="369">
        <f t="shared" si="29"/>
        <v>0</v>
      </c>
      <c r="BM51" s="370">
        <f t="shared" si="11"/>
        <v>0</v>
      </c>
      <c r="BN51" s="247"/>
      <c r="BO51" s="248"/>
      <c r="BP51" s="249"/>
      <c r="BQ51" s="368">
        <f t="shared" si="12"/>
        <v>0</v>
      </c>
      <c r="BR51" s="250"/>
      <c r="BS51" s="369">
        <f t="shared" si="30"/>
        <v>0</v>
      </c>
      <c r="BT51" s="561">
        <f t="shared" si="13"/>
        <v>0</v>
      </c>
      <c r="BU51" s="382">
        <f t="shared" si="31"/>
        <v>0</v>
      </c>
      <c r="BV51" s="371">
        <f t="shared" si="31"/>
        <v>0</v>
      </c>
      <c r="BW51" s="370">
        <f t="shared" si="31"/>
        <v>0</v>
      </c>
      <c r="BX51" s="238"/>
      <c r="BY51" s="238"/>
      <c r="BZ51" s="238"/>
      <c r="CA51" s="238"/>
      <c r="CB51" s="238"/>
      <c r="CC51" s="238"/>
      <c r="CD51" s="238"/>
      <c r="CE51" s="238"/>
      <c r="CF51" s="238"/>
      <c r="CG51" s="238"/>
      <c r="CH51" s="238"/>
      <c r="CI51" s="238"/>
      <c r="CJ51" s="238"/>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row>
    <row r="52" spans="1:112" ht="20.149999999999999" customHeight="1">
      <c r="A52" s="1173"/>
      <c r="B52" s="1049"/>
      <c r="C52" s="247"/>
      <c r="D52" s="248"/>
      <c r="E52" s="249"/>
      <c r="F52" s="368">
        <f t="shared" si="15"/>
        <v>0</v>
      </c>
      <c r="G52" s="250"/>
      <c r="H52" s="369">
        <f t="shared" si="16"/>
        <v>0</v>
      </c>
      <c r="I52" s="370">
        <f t="shared" si="17"/>
        <v>0</v>
      </c>
      <c r="J52" s="247"/>
      <c r="K52" s="341"/>
      <c r="L52" s="249"/>
      <c r="M52" s="368">
        <f t="shared" si="0"/>
        <v>0</v>
      </c>
      <c r="N52" s="342"/>
      <c r="O52" s="369">
        <f t="shared" si="18"/>
        <v>0</v>
      </c>
      <c r="P52" s="370">
        <f t="shared" si="1"/>
        <v>0</v>
      </c>
      <c r="Q52" s="125"/>
      <c r="R52" s="248"/>
      <c r="S52" s="249"/>
      <c r="T52" s="368">
        <f t="shared" si="19"/>
        <v>0</v>
      </c>
      <c r="U52" s="250"/>
      <c r="V52" s="369">
        <f t="shared" si="20"/>
        <v>0</v>
      </c>
      <c r="W52" s="370">
        <f t="shared" si="2"/>
        <v>0</v>
      </c>
      <c r="X52" s="247"/>
      <c r="Y52" s="248"/>
      <c r="Z52" s="120"/>
      <c r="AA52" s="368">
        <f t="shared" si="21"/>
        <v>0</v>
      </c>
      <c r="AB52" s="250"/>
      <c r="AC52" s="369">
        <f t="shared" si="22"/>
        <v>0</v>
      </c>
      <c r="AD52" s="370">
        <f t="shared" si="3"/>
        <v>0</v>
      </c>
      <c r="AE52" s="247"/>
      <c r="AF52" s="341"/>
      <c r="AG52" s="249"/>
      <c r="AH52" s="368">
        <f t="shared" si="23"/>
        <v>0</v>
      </c>
      <c r="AI52" s="342"/>
      <c r="AJ52" s="369">
        <f t="shared" si="24"/>
        <v>0</v>
      </c>
      <c r="AK52" s="370">
        <f t="shared" si="4"/>
        <v>0</v>
      </c>
      <c r="AL52" s="125"/>
      <c r="AM52" s="248"/>
      <c r="AN52" s="249"/>
      <c r="AO52" s="368">
        <f t="shared" si="25"/>
        <v>0</v>
      </c>
      <c r="AP52" s="250"/>
      <c r="AQ52" s="369">
        <f t="shared" si="26"/>
        <v>0</v>
      </c>
      <c r="AR52" s="370">
        <f t="shared" si="5"/>
        <v>0</v>
      </c>
      <c r="AS52" s="247"/>
      <c r="AT52" s="248"/>
      <c r="AU52" s="249"/>
      <c r="AV52" s="368">
        <f t="shared" si="6"/>
        <v>0</v>
      </c>
      <c r="AW52" s="250"/>
      <c r="AX52" s="369">
        <f t="shared" si="27"/>
        <v>0</v>
      </c>
      <c r="AY52" s="370">
        <f t="shared" si="7"/>
        <v>0</v>
      </c>
      <c r="AZ52" s="247"/>
      <c r="BA52" s="248"/>
      <c r="BB52" s="249"/>
      <c r="BC52" s="368">
        <f t="shared" si="8"/>
        <v>0</v>
      </c>
      <c r="BD52" s="250"/>
      <c r="BE52" s="369">
        <f t="shared" si="28"/>
        <v>0</v>
      </c>
      <c r="BF52" s="370">
        <f t="shared" si="9"/>
        <v>0</v>
      </c>
      <c r="BG52" s="247"/>
      <c r="BH52" s="248"/>
      <c r="BI52" s="378"/>
      <c r="BJ52" s="368">
        <f t="shared" si="10"/>
        <v>0</v>
      </c>
      <c r="BK52" s="250"/>
      <c r="BL52" s="369">
        <f t="shared" si="29"/>
        <v>0</v>
      </c>
      <c r="BM52" s="370">
        <f t="shared" si="11"/>
        <v>0</v>
      </c>
      <c r="BN52" s="247"/>
      <c r="BO52" s="248"/>
      <c r="BP52" s="249"/>
      <c r="BQ52" s="368">
        <f t="shared" si="12"/>
        <v>0</v>
      </c>
      <c r="BR52" s="250"/>
      <c r="BS52" s="369">
        <f t="shared" si="30"/>
        <v>0</v>
      </c>
      <c r="BT52" s="561">
        <f t="shared" si="13"/>
        <v>0</v>
      </c>
      <c r="BU52" s="382">
        <f t="shared" si="31"/>
        <v>0</v>
      </c>
      <c r="BV52" s="371">
        <f t="shared" si="31"/>
        <v>0</v>
      </c>
      <c r="BW52" s="370">
        <f t="shared" si="31"/>
        <v>0</v>
      </c>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row>
    <row r="53" spans="1:112" ht="20.149999999999999" customHeight="1">
      <c r="A53" s="1173"/>
      <c r="B53" s="1049"/>
      <c r="C53" s="247"/>
      <c r="D53" s="248"/>
      <c r="E53" s="249"/>
      <c r="F53" s="368">
        <f t="shared" si="15"/>
        <v>0</v>
      </c>
      <c r="G53" s="250"/>
      <c r="H53" s="369">
        <f t="shared" si="16"/>
        <v>0</v>
      </c>
      <c r="I53" s="370">
        <f t="shared" si="17"/>
        <v>0</v>
      </c>
      <c r="J53" s="247"/>
      <c r="K53" s="341"/>
      <c r="L53" s="249"/>
      <c r="M53" s="368">
        <f t="shared" si="0"/>
        <v>0</v>
      </c>
      <c r="N53" s="342"/>
      <c r="O53" s="369">
        <f t="shared" si="18"/>
        <v>0</v>
      </c>
      <c r="P53" s="370">
        <f t="shared" si="1"/>
        <v>0</v>
      </c>
      <c r="Q53" s="125"/>
      <c r="R53" s="248"/>
      <c r="S53" s="249"/>
      <c r="T53" s="368">
        <f t="shared" si="19"/>
        <v>0</v>
      </c>
      <c r="U53" s="250"/>
      <c r="V53" s="369">
        <f t="shared" si="20"/>
        <v>0</v>
      </c>
      <c r="W53" s="370">
        <f t="shared" si="2"/>
        <v>0</v>
      </c>
      <c r="X53" s="247"/>
      <c r="Y53" s="248"/>
      <c r="Z53" s="120"/>
      <c r="AA53" s="368">
        <f t="shared" si="21"/>
        <v>0</v>
      </c>
      <c r="AB53" s="250"/>
      <c r="AC53" s="369">
        <f t="shared" si="22"/>
        <v>0</v>
      </c>
      <c r="AD53" s="370">
        <f t="shared" si="3"/>
        <v>0</v>
      </c>
      <c r="AE53" s="247"/>
      <c r="AF53" s="341"/>
      <c r="AG53" s="249"/>
      <c r="AH53" s="368">
        <f t="shared" si="23"/>
        <v>0</v>
      </c>
      <c r="AI53" s="342"/>
      <c r="AJ53" s="369">
        <f t="shared" si="24"/>
        <v>0</v>
      </c>
      <c r="AK53" s="370">
        <f t="shared" si="4"/>
        <v>0</v>
      </c>
      <c r="AL53" s="125"/>
      <c r="AM53" s="248"/>
      <c r="AN53" s="249"/>
      <c r="AO53" s="368">
        <f t="shared" si="25"/>
        <v>0</v>
      </c>
      <c r="AP53" s="250"/>
      <c r="AQ53" s="369">
        <f t="shared" si="26"/>
        <v>0</v>
      </c>
      <c r="AR53" s="370">
        <f t="shared" si="5"/>
        <v>0</v>
      </c>
      <c r="AS53" s="247"/>
      <c r="AT53" s="248"/>
      <c r="AU53" s="249"/>
      <c r="AV53" s="368">
        <f t="shared" si="6"/>
        <v>0</v>
      </c>
      <c r="AW53" s="250"/>
      <c r="AX53" s="369">
        <f t="shared" si="27"/>
        <v>0</v>
      </c>
      <c r="AY53" s="370">
        <f t="shared" si="7"/>
        <v>0</v>
      </c>
      <c r="AZ53" s="247"/>
      <c r="BA53" s="248"/>
      <c r="BB53" s="249"/>
      <c r="BC53" s="368">
        <f t="shared" si="8"/>
        <v>0</v>
      </c>
      <c r="BD53" s="250"/>
      <c r="BE53" s="369">
        <f t="shared" si="28"/>
        <v>0</v>
      </c>
      <c r="BF53" s="370">
        <f t="shared" si="9"/>
        <v>0</v>
      </c>
      <c r="BG53" s="247"/>
      <c r="BH53" s="248"/>
      <c r="BI53" s="378"/>
      <c r="BJ53" s="368">
        <f t="shared" si="10"/>
        <v>0</v>
      </c>
      <c r="BK53" s="250"/>
      <c r="BL53" s="369">
        <f t="shared" si="29"/>
        <v>0</v>
      </c>
      <c r="BM53" s="370">
        <f t="shared" si="11"/>
        <v>0</v>
      </c>
      <c r="BN53" s="247"/>
      <c r="BO53" s="248"/>
      <c r="BP53" s="249"/>
      <c r="BQ53" s="368">
        <f t="shared" si="12"/>
        <v>0</v>
      </c>
      <c r="BR53" s="250"/>
      <c r="BS53" s="369">
        <f t="shared" si="30"/>
        <v>0</v>
      </c>
      <c r="BT53" s="561">
        <f t="shared" si="13"/>
        <v>0</v>
      </c>
      <c r="BU53" s="382">
        <f t="shared" si="31"/>
        <v>0</v>
      </c>
      <c r="BV53" s="371">
        <f t="shared" si="31"/>
        <v>0</v>
      </c>
      <c r="BW53" s="370">
        <f t="shared" si="31"/>
        <v>0</v>
      </c>
      <c r="BX53" s="238"/>
      <c r="BY53" s="238"/>
      <c r="BZ53" s="238"/>
      <c r="CA53" s="238"/>
      <c r="CB53" s="238"/>
      <c r="CC53" s="238"/>
      <c r="CD53" s="238"/>
      <c r="CE53" s="238"/>
      <c r="CF53" s="238"/>
      <c r="CG53" s="238"/>
      <c r="CH53" s="238"/>
      <c r="CI53" s="238"/>
      <c r="CJ53" s="238"/>
      <c r="CK53" s="238"/>
      <c r="CL53" s="238"/>
      <c r="CM53" s="238"/>
      <c r="CN53" s="238"/>
      <c r="CO53" s="238"/>
      <c r="CP53" s="238"/>
      <c r="CQ53" s="238"/>
      <c r="CR53" s="238"/>
      <c r="CS53" s="238"/>
      <c r="CT53" s="238"/>
      <c r="CU53" s="238"/>
      <c r="CV53" s="238"/>
      <c r="CW53" s="238"/>
      <c r="CX53" s="238"/>
      <c r="CY53" s="238"/>
      <c r="CZ53" s="238"/>
      <c r="DA53" s="238"/>
      <c r="DB53" s="238"/>
      <c r="DC53" s="238"/>
      <c r="DD53" s="238"/>
      <c r="DE53" s="238"/>
      <c r="DF53" s="238"/>
      <c r="DG53" s="238"/>
      <c r="DH53" s="238"/>
    </row>
    <row r="54" spans="1:112" ht="20.149999999999999" customHeight="1">
      <c r="A54" s="1173"/>
      <c r="B54" s="1049"/>
      <c r="C54" s="247"/>
      <c r="D54" s="248"/>
      <c r="E54" s="249"/>
      <c r="F54" s="368">
        <f t="shared" si="15"/>
        <v>0</v>
      </c>
      <c r="G54" s="250"/>
      <c r="H54" s="369">
        <f t="shared" si="16"/>
        <v>0</v>
      </c>
      <c r="I54" s="370">
        <f t="shared" si="17"/>
        <v>0</v>
      </c>
      <c r="J54" s="247"/>
      <c r="K54" s="341"/>
      <c r="L54" s="249"/>
      <c r="M54" s="368">
        <f t="shared" si="0"/>
        <v>0</v>
      </c>
      <c r="N54" s="342"/>
      <c r="O54" s="369">
        <f t="shared" si="18"/>
        <v>0</v>
      </c>
      <c r="P54" s="370">
        <f t="shared" si="1"/>
        <v>0</v>
      </c>
      <c r="Q54" s="125"/>
      <c r="R54" s="248"/>
      <c r="S54" s="249"/>
      <c r="T54" s="368">
        <f t="shared" si="19"/>
        <v>0</v>
      </c>
      <c r="U54" s="250"/>
      <c r="V54" s="369">
        <f t="shared" si="20"/>
        <v>0</v>
      </c>
      <c r="W54" s="370">
        <f t="shared" si="2"/>
        <v>0</v>
      </c>
      <c r="X54" s="247"/>
      <c r="Y54" s="248"/>
      <c r="Z54" s="120"/>
      <c r="AA54" s="368">
        <f t="shared" si="21"/>
        <v>0</v>
      </c>
      <c r="AB54" s="250"/>
      <c r="AC54" s="369">
        <f t="shared" si="22"/>
        <v>0</v>
      </c>
      <c r="AD54" s="370">
        <f t="shared" si="3"/>
        <v>0</v>
      </c>
      <c r="AE54" s="247"/>
      <c r="AF54" s="341"/>
      <c r="AG54" s="249"/>
      <c r="AH54" s="368">
        <f t="shared" si="23"/>
        <v>0</v>
      </c>
      <c r="AI54" s="342"/>
      <c r="AJ54" s="369">
        <f t="shared" si="24"/>
        <v>0</v>
      </c>
      <c r="AK54" s="370">
        <f t="shared" si="4"/>
        <v>0</v>
      </c>
      <c r="AL54" s="125"/>
      <c r="AM54" s="248"/>
      <c r="AN54" s="249"/>
      <c r="AO54" s="368">
        <f t="shared" si="25"/>
        <v>0</v>
      </c>
      <c r="AP54" s="250"/>
      <c r="AQ54" s="369">
        <f t="shared" si="26"/>
        <v>0</v>
      </c>
      <c r="AR54" s="370">
        <f t="shared" si="5"/>
        <v>0</v>
      </c>
      <c r="AS54" s="247"/>
      <c r="AT54" s="248"/>
      <c r="AU54" s="249"/>
      <c r="AV54" s="368">
        <f t="shared" si="6"/>
        <v>0</v>
      </c>
      <c r="AW54" s="250"/>
      <c r="AX54" s="369">
        <f t="shared" si="27"/>
        <v>0</v>
      </c>
      <c r="AY54" s="370">
        <f t="shared" si="7"/>
        <v>0</v>
      </c>
      <c r="AZ54" s="247"/>
      <c r="BA54" s="248"/>
      <c r="BB54" s="249"/>
      <c r="BC54" s="368">
        <f t="shared" si="8"/>
        <v>0</v>
      </c>
      <c r="BD54" s="250"/>
      <c r="BE54" s="369">
        <f t="shared" si="28"/>
        <v>0</v>
      </c>
      <c r="BF54" s="370">
        <f t="shared" si="9"/>
        <v>0</v>
      </c>
      <c r="BG54" s="247"/>
      <c r="BH54" s="248"/>
      <c r="BI54" s="378"/>
      <c r="BJ54" s="368">
        <f t="shared" si="10"/>
        <v>0</v>
      </c>
      <c r="BK54" s="250"/>
      <c r="BL54" s="369">
        <f t="shared" si="29"/>
        <v>0</v>
      </c>
      <c r="BM54" s="370">
        <f t="shared" si="11"/>
        <v>0</v>
      </c>
      <c r="BN54" s="247"/>
      <c r="BO54" s="248"/>
      <c r="BP54" s="249"/>
      <c r="BQ54" s="368">
        <f t="shared" si="12"/>
        <v>0</v>
      </c>
      <c r="BR54" s="250"/>
      <c r="BS54" s="369">
        <f t="shared" si="30"/>
        <v>0</v>
      </c>
      <c r="BT54" s="561">
        <f t="shared" si="13"/>
        <v>0</v>
      </c>
      <c r="BU54" s="382">
        <f t="shared" si="31"/>
        <v>0</v>
      </c>
      <c r="BV54" s="371">
        <f t="shared" si="31"/>
        <v>0</v>
      </c>
      <c r="BW54" s="370">
        <f t="shared" si="31"/>
        <v>0</v>
      </c>
      <c r="BX54" s="238"/>
      <c r="BY54" s="238"/>
      <c r="BZ54" s="238"/>
      <c r="CA54" s="238"/>
      <c r="CB54" s="238"/>
      <c r="CC54" s="238"/>
      <c r="CD54" s="238"/>
      <c r="CE54" s="238"/>
      <c r="CF54" s="238"/>
      <c r="CG54" s="238"/>
      <c r="CH54" s="238"/>
      <c r="CI54" s="238"/>
      <c r="CJ54" s="238"/>
      <c r="CK54" s="238"/>
      <c r="CL54" s="238"/>
      <c r="CM54" s="238"/>
      <c r="CN54" s="238"/>
      <c r="CO54" s="238"/>
      <c r="CP54" s="238"/>
      <c r="CQ54" s="238"/>
      <c r="CR54" s="238"/>
      <c r="CS54" s="238"/>
      <c r="CT54" s="238"/>
      <c r="CU54" s="238"/>
      <c r="CV54" s="238"/>
      <c r="CW54" s="238"/>
      <c r="CX54" s="238"/>
      <c r="CY54" s="238"/>
      <c r="CZ54" s="238"/>
      <c r="DA54" s="238"/>
      <c r="DB54" s="238"/>
      <c r="DC54" s="238"/>
      <c r="DD54" s="238"/>
      <c r="DE54" s="238"/>
      <c r="DF54" s="238"/>
      <c r="DG54" s="238"/>
      <c r="DH54" s="238"/>
    </row>
    <row r="55" spans="1:112" ht="20.149999999999999" customHeight="1">
      <c r="A55" s="1173"/>
      <c r="B55" s="1049"/>
      <c r="C55" s="247"/>
      <c r="D55" s="248"/>
      <c r="E55" s="249"/>
      <c r="F55" s="368">
        <f t="shared" si="15"/>
        <v>0</v>
      </c>
      <c r="G55" s="342"/>
      <c r="H55" s="369">
        <f t="shared" si="16"/>
        <v>0</v>
      </c>
      <c r="I55" s="370">
        <f t="shared" si="17"/>
        <v>0</v>
      </c>
      <c r="J55" s="125"/>
      <c r="K55" s="341"/>
      <c r="L55" s="120"/>
      <c r="M55" s="368">
        <f t="shared" si="0"/>
        <v>0</v>
      </c>
      <c r="N55" s="342"/>
      <c r="O55" s="369">
        <f t="shared" si="18"/>
        <v>0</v>
      </c>
      <c r="P55" s="370">
        <f t="shared" si="1"/>
        <v>0</v>
      </c>
      <c r="Q55" s="125"/>
      <c r="R55" s="341"/>
      <c r="S55" s="120"/>
      <c r="T55" s="368">
        <f t="shared" si="19"/>
        <v>0</v>
      </c>
      <c r="U55" s="342"/>
      <c r="V55" s="369">
        <f t="shared" si="20"/>
        <v>0</v>
      </c>
      <c r="W55" s="370">
        <f t="shared" si="2"/>
        <v>0</v>
      </c>
      <c r="X55" s="125"/>
      <c r="Y55" s="341"/>
      <c r="Z55" s="120"/>
      <c r="AA55" s="368">
        <f t="shared" si="21"/>
        <v>0</v>
      </c>
      <c r="AB55" s="342"/>
      <c r="AC55" s="369">
        <f t="shared" si="22"/>
        <v>0</v>
      </c>
      <c r="AD55" s="370">
        <f t="shared" si="3"/>
        <v>0</v>
      </c>
      <c r="AE55" s="125"/>
      <c r="AF55" s="341"/>
      <c r="AG55" s="120"/>
      <c r="AH55" s="368">
        <f t="shared" si="23"/>
        <v>0</v>
      </c>
      <c r="AI55" s="342"/>
      <c r="AJ55" s="369">
        <f t="shared" si="24"/>
        <v>0</v>
      </c>
      <c r="AK55" s="370">
        <f t="shared" si="4"/>
        <v>0</v>
      </c>
      <c r="AL55" s="125"/>
      <c r="AM55" s="248"/>
      <c r="AN55" s="249"/>
      <c r="AO55" s="368">
        <f t="shared" si="25"/>
        <v>0</v>
      </c>
      <c r="AP55" s="250"/>
      <c r="AQ55" s="369">
        <f t="shared" si="26"/>
        <v>0</v>
      </c>
      <c r="AR55" s="370">
        <f t="shared" si="5"/>
        <v>0</v>
      </c>
      <c r="AS55" s="247"/>
      <c r="AT55" s="248"/>
      <c r="AU55" s="249"/>
      <c r="AV55" s="368">
        <f t="shared" si="6"/>
        <v>0</v>
      </c>
      <c r="AW55" s="250"/>
      <c r="AX55" s="369">
        <f t="shared" si="27"/>
        <v>0</v>
      </c>
      <c r="AY55" s="370">
        <f t="shared" si="7"/>
        <v>0</v>
      </c>
      <c r="AZ55" s="247"/>
      <c r="BA55" s="248"/>
      <c r="BB55" s="249"/>
      <c r="BC55" s="368">
        <f t="shared" si="8"/>
        <v>0</v>
      </c>
      <c r="BD55" s="250"/>
      <c r="BE55" s="369">
        <f t="shared" si="28"/>
        <v>0</v>
      </c>
      <c r="BF55" s="370">
        <f t="shared" si="9"/>
        <v>0</v>
      </c>
      <c r="BG55" s="247"/>
      <c r="BH55" s="248"/>
      <c r="BI55" s="378"/>
      <c r="BJ55" s="368">
        <f t="shared" si="10"/>
        <v>0</v>
      </c>
      <c r="BK55" s="250"/>
      <c r="BL55" s="369">
        <f t="shared" si="29"/>
        <v>0</v>
      </c>
      <c r="BM55" s="370">
        <f t="shared" si="11"/>
        <v>0</v>
      </c>
      <c r="BN55" s="247"/>
      <c r="BO55" s="248"/>
      <c r="BP55" s="249"/>
      <c r="BQ55" s="368">
        <f t="shared" si="12"/>
        <v>0</v>
      </c>
      <c r="BR55" s="250"/>
      <c r="BS55" s="369">
        <f t="shared" si="30"/>
        <v>0</v>
      </c>
      <c r="BT55" s="561">
        <f t="shared" si="13"/>
        <v>0</v>
      </c>
      <c r="BU55" s="382">
        <f t="shared" si="31"/>
        <v>0</v>
      </c>
      <c r="BV55" s="371">
        <f t="shared" si="31"/>
        <v>0</v>
      </c>
      <c r="BW55" s="370">
        <f t="shared" si="31"/>
        <v>0</v>
      </c>
      <c r="BX55" s="238"/>
      <c r="BY55" s="238"/>
      <c r="BZ55" s="238"/>
      <c r="CA55" s="238"/>
      <c r="CB55" s="238"/>
      <c r="CC55" s="238"/>
      <c r="CD55" s="238"/>
      <c r="CE55" s="238"/>
      <c r="CF55" s="238"/>
      <c r="CG55" s="238"/>
      <c r="CH55" s="238"/>
      <c r="CI55" s="238"/>
      <c r="CJ55" s="238"/>
      <c r="CK55" s="238"/>
      <c r="CL55" s="238"/>
      <c r="CM55" s="238"/>
      <c r="CN55" s="238"/>
      <c r="CO55" s="238"/>
      <c r="CP55" s="238"/>
      <c r="CQ55" s="238"/>
      <c r="CR55" s="238"/>
      <c r="CS55" s="238"/>
      <c r="CT55" s="238"/>
      <c r="CU55" s="238"/>
      <c r="CV55" s="238"/>
      <c r="CW55" s="238"/>
      <c r="CX55" s="238"/>
      <c r="CY55" s="238"/>
      <c r="CZ55" s="238"/>
      <c r="DA55" s="238"/>
      <c r="DB55" s="238"/>
      <c r="DC55" s="238"/>
      <c r="DD55" s="238"/>
      <c r="DE55" s="238"/>
      <c r="DF55" s="238"/>
      <c r="DG55" s="238"/>
      <c r="DH55" s="238"/>
    </row>
    <row r="56" spans="1:112" ht="20.149999999999999" customHeight="1">
      <c r="A56" s="1173"/>
      <c r="B56" s="1049"/>
      <c r="C56" s="247"/>
      <c r="D56" s="248"/>
      <c r="E56" s="249"/>
      <c r="F56" s="368">
        <f t="shared" si="15"/>
        <v>0</v>
      </c>
      <c r="G56" s="250"/>
      <c r="H56" s="369">
        <f t="shared" si="16"/>
        <v>0</v>
      </c>
      <c r="I56" s="370">
        <f t="shared" si="17"/>
        <v>0</v>
      </c>
      <c r="J56" s="247"/>
      <c r="K56" s="248"/>
      <c r="L56" s="249"/>
      <c r="M56" s="368">
        <f t="shared" si="0"/>
        <v>0</v>
      </c>
      <c r="N56" s="250"/>
      <c r="O56" s="369">
        <f t="shared" si="18"/>
        <v>0</v>
      </c>
      <c r="P56" s="370">
        <f t="shared" si="1"/>
        <v>0</v>
      </c>
      <c r="Q56" s="247"/>
      <c r="R56" s="248"/>
      <c r="S56" s="249"/>
      <c r="T56" s="368">
        <f t="shared" si="19"/>
        <v>0</v>
      </c>
      <c r="U56" s="250"/>
      <c r="V56" s="369">
        <f t="shared" si="20"/>
        <v>0</v>
      </c>
      <c r="W56" s="370">
        <f t="shared" si="2"/>
        <v>0</v>
      </c>
      <c r="X56" s="247"/>
      <c r="Y56" s="248"/>
      <c r="Z56" s="249"/>
      <c r="AA56" s="368">
        <f t="shared" si="21"/>
        <v>0</v>
      </c>
      <c r="AB56" s="250"/>
      <c r="AC56" s="369">
        <f t="shared" si="22"/>
        <v>0</v>
      </c>
      <c r="AD56" s="370">
        <f t="shared" si="3"/>
        <v>0</v>
      </c>
      <c r="AE56" s="247"/>
      <c r="AF56" s="248"/>
      <c r="AG56" s="249"/>
      <c r="AH56" s="368">
        <f t="shared" si="23"/>
        <v>0</v>
      </c>
      <c r="AI56" s="250"/>
      <c r="AJ56" s="369">
        <f t="shared" si="24"/>
        <v>0</v>
      </c>
      <c r="AK56" s="370">
        <f t="shared" si="4"/>
        <v>0</v>
      </c>
      <c r="AL56" s="247"/>
      <c r="AM56" s="248"/>
      <c r="AN56" s="249"/>
      <c r="AO56" s="368">
        <f t="shared" si="25"/>
        <v>0</v>
      </c>
      <c r="AP56" s="250"/>
      <c r="AQ56" s="369">
        <f t="shared" si="26"/>
        <v>0</v>
      </c>
      <c r="AR56" s="370">
        <f t="shared" si="5"/>
        <v>0</v>
      </c>
      <c r="AS56" s="247"/>
      <c r="AT56" s="248"/>
      <c r="AU56" s="249"/>
      <c r="AV56" s="368">
        <f t="shared" si="6"/>
        <v>0</v>
      </c>
      <c r="AW56" s="250"/>
      <c r="AX56" s="369">
        <f t="shared" si="27"/>
        <v>0</v>
      </c>
      <c r="AY56" s="370">
        <f t="shared" si="7"/>
        <v>0</v>
      </c>
      <c r="AZ56" s="247"/>
      <c r="BA56" s="248"/>
      <c r="BB56" s="249"/>
      <c r="BC56" s="368">
        <f t="shared" si="8"/>
        <v>0</v>
      </c>
      <c r="BD56" s="250"/>
      <c r="BE56" s="369">
        <f t="shared" si="28"/>
        <v>0</v>
      </c>
      <c r="BF56" s="370">
        <f t="shared" si="9"/>
        <v>0</v>
      </c>
      <c r="BG56" s="247"/>
      <c r="BH56" s="248"/>
      <c r="BI56" s="378"/>
      <c r="BJ56" s="368">
        <f t="shared" si="10"/>
        <v>0</v>
      </c>
      <c r="BK56" s="250"/>
      <c r="BL56" s="369">
        <f t="shared" si="29"/>
        <v>0</v>
      </c>
      <c r="BM56" s="370">
        <f t="shared" si="11"/>
        <v>0</v>
      </c>
      <c r="BN56" s="247"/>
      <c r="BO56" s="248"/>
      <c r="BP56" s="249"/>
      <c r="BQ56" s="368">
        <f t="shared" si="12"/>
        <v>0</v>
      </c>
      <c r="BR56" s="250"/>
      <c r="BS56" s="369">
        <f t="shared" si="30"/>
        <v>0</v>
      </c>
      <c r="BT56" s="561">
        <f t="shared" si="13"/>
        <v>0</v>
      </c>
      <c r="BU56" s="382">
        <f t="shared" si="31"/>
        <v>0</v>
      </c>
      <c r="BV56" s="371">
        <f t="shared" si="31"/>
        <v>0</v>
      </c>
      <c r="BW56" s="370">
        <f t="shared" si="31"/>
        <v>0</v>
      </c>
      <c r="BX56" s="238"/>
      <c r="BY56" s="238"/>
      <c r="BZ56" s="238"/>
      <c r="CA56" s="238"/>
      <c r="CB56" s="238"/>
      <c r="CC56" s="238"/>
      <c r="CD56" s="238"/>
      <c r="CE56" s="238"/>
      <c r="CF56" s="238"/>
      <c r="CG56" s="238"/>
      <c r="CH56" s="238"/>
      <c r="CI56" s="238"/>
      <c r="CJ56" s="238"/>
      <c r="CK56" s="238"/>
      <c r="CL56" s="238"/>
      <c r="CM56" s="238"/>
      <c r="CN56" s="238"/>
      <c r="CO56" s="238"/>
      <c r="CP56" s="238"/>
      <c r="CQ56" s="238"/>
      <c r="CR56" s="238"/>
      <c r="CS56" s="238"/>
      <c r="CT56" s="238"/>
      <c r="CU56" s="238"/>
      <c r="CV56" s="238"/>
      <c r="CW56" s="238"/>
      <c r="CX56" s="238"/>
      <c r="CY56" s="238"/>
      <c r="CZ56" s="238"/>
      <c r="DA56" s="238"/>
      <c r="DB56" s="238"/>
      <c r="DC56" s="238"/>
      <c r="DD56" s="238"/>
      <c r="DE56" s="238"/>
      <c r="DF56" s="238"/>
      <c r="DG56" s="238"/>
      <c r="DH56" s="238"/>
    </row>
    <row r="57" spans="1:112" ht="20.149999999999999" customHeight="1">
      <c r="A57" s="1173"/>
      <c r="B57" s="1049"/>
      <c r="C57" s="247"/>
      <c r="D57" s="248"/>
      <c r="E57" s="249"/>
      <c r="F57" s="368">
        <f t="shared" si="15"/>
        <v>0</v>
      </c>
      <c r="G57" s="250"/>
      <c r="H57" s="369">
        <f t="shared" si="16"/>
        <v>0</v>
      </c>
      <c r="I57" s="370">
        <f t="shared" si="17"/>
        <v>0</v>
      </c>
      <c r="J57" s="247"/>
      <c r="K57" s="341"/>
      <c r="L57" s="249"/>
      <c r="M57" s="368">
        <f t="shared" si="0"/>
        <v>0</v>
      </c>
      <c r="N57" s="342"/>
      <c r="O57" s="369">
        <f t="shared" si="18"/>
        <v>0</v>
      </c>
      <c r="P57" s="370">
        <f t="shared" si="1"/>
        <v>0</v>
      </c>
      <c r="Q57" s="125"/>
      <c r="R57" s="248"/>
      <c r="S57" s="249"/>
      <c r="T57" s="368">
        <f t="shared" si="19"/>
        <v>0</v>
      </c>
      <c r="U57" s="250"/>
      <c r="V57" s="369">
        <f t="shared" si="20"/>
        <v>0</v>
      </c>
      <c r="W57" s="370">
        <f t="shared" si="2"/>
        <v>0</v>
      </c>
      <c r="X57" s="247"/>
      <c r="Y57" s="248"/>
      <c r="Z57" s="120"/>
      <c r="AA57" s="368">
        <f t="shared" si="21"/>
        <v>0</v>
      </c>
      <c r="AB57" s="250"/>
      <c r="AC57" s="369">
        <f t="shared" si="22"/>
        <v>0</v>
      </c>
      <c r="AD57" s="370">
        <f t="shared" si="3"/>
        <v>0</v>
      </c>
      <c r="AE57" s="247"/>
      <c r="AF57" s="341"/>
      <c r="AG57" s="249"/>
      <c r="AH57" s="368">
        <f t="shared" si="23"/>
        <v>0</v>
      </c>
      <c r="AI57" s="342"/>
      <c r="AJ57" s="369">
        <f t="shared" si="24"/>
        <v>0</v>
      </c>
      <c r="AK57" s="370">
        <f t="shared" si="4"/>
        <v>0</v>
      </c>
      <c r="AL57" s="125"/>
      <c r="AM57" s="248"/>
      <c r="AN57" s="249"/>
      <c r="AO57" s="368">
        <f t="shared" si="25"/>
        <v>0</v>
      </c>
      <c r="AP57" s="250"/>
      <c r="AQ57" s="369">
        <f t="shared" si="26"/>
        <v>0</v>
      </c>
      <c r="AR57" s="370">
        <f t="shared" si="5"/>
        <v>0</v>
      </c>
      <c r="AS57" s="247"/>
      <c r="AT57" s="248"/>
      <c r="AU57" s="249"/>
      <c r="AV57" s="368">
        <f t="shared" si="6"/>
        <v>0</v>
      </c>
      <c r="AW57" s="250"/>
      <c r="AX57" s="369">
        <f t="shared" si="27"/>
        <v>0</v>
      </c>
      <c r="AY57" s="370">
        <f t="shared" si="7"/>
        <v>0</v>
      </c>
      <c r="AZ57" s="247"/>
      <c r="BA57" s="248"/>
      <c r="BB57" s="249"/>
      <c r="BC57" s="368">
        <f t="shared" si="8"/>
        <v>0</v>
      </c>
      <c r="BD57" s="250"/>
      <c r="BE57" s="369">
        <f t="shared" si="28"/>
        <v>0</v>
      </c>
      <c r="BF57" s="370">
        <f t="shared" si="9"/>
        <v>0</v>
      </c>
      <c r="BG57" s="247"/>
      <c r="BH57" s="248"/>
      <c r="BI57" s="378"/>
      <c r="BJ57" s="368">
        <f t="shared" si="10"/>
        <v>0</v>
      </c>
      <c r="BK57" s="250"/>
      <c r="BL57" s="369">
        <f t="shared" si="29"/>
        <v>0</v>
      </c>
      <c r="BM57" s="370">
        <f t="shared" si="11"/>
        <v>0</v>
      </c>
      <c r="BN57" s="247"/>
      <c r="BO57" s="248"/>
      <c r="BP57" s="249"/>
      <c r="BQ57" s="368">
        <f t="shared" si="12"/>
        <v>0</v>
      </c>
      <c r="BR57" s="250"/>
      <c r="BS57" s="369">
        <f t="shared" si="30"/>
        <v>0</v>
      </c>
      <c r="BT57" s="561">
        <f t="shared" si="13"/>
        <v>0</v>
      </c>
      <c r="BU57" s="382">
        <f t="shared" si="31"/>
        <v>0</v>
      </c>
      <c r="BV57" s="371">
        <f t="shared" si="31"/>
        <v>0</v>
      </c>
      <c r="BW57" s="370">
        <f t="shared" si="31"/>
        <v>0</v>
      </c>
      <c r="BX57" s="238"/>
      <c r="BY57" s="238"/>
      <c r="BZ57" s="238"/>
      <c r="CA57" s="238"/>
      <c r="CB57" s="238"/>
      <c r="CC57" s="238"/>
      <c r="CD57" s="238"/>
      <c r="CE57" s="238"/>
      <c r="CF57" s="238"/>
      <c r="CG57" s="238"/>
      <c r="CH57" s="238"/>
      <c r="CI57" s="238"/>
      <c r="CJ57" s="238"/>
      <c r="CK57" s="238"/>
      <c r="CL57" s="238"/>
      <c r="CM57" s="238"/>
      <c r="CN57" s="238"/>
      <c r="CO57" s="238"/>
      <c r="CP57" s="238"/>
      <c r="CQ57" s="238"/>
      <c r="CR57" s="238"/>
      <c r="CS57" s="238"/>
      <c r="CT57" s="238"/>
      <c r="CU57" s="238"/>
      <c r="CV57" s="238"/>
      <c r="CW57" s="238"/>
      <c r="CX57" s="238"/>
      <c r="CY57" s="238"/>
      <c r="CZ57" s="238"/>
      <c r="DA57" s="238"/>
      <c r="DB57" s="238"/>
      <c r="DC57" s="238"/>
      <c r="DD57" s="238"/>
      <c r="DE57" s="238"/>
      <c r="DF57" s="238"/>
      <c r="DG57" s="238"/>
      <c r="DH57" s="238"/>
    </row>
    <row r="58" spans="1:112" s="71" customFormat="1" ht="20.149999999999999" customHeight="1">
      <c r="A58" s="1417"/>
      <c r="B58" s="1418"/>
      <c r="C58" s="1432" t="s">
        <v>286</v>
      </c>
      <c r="D58" s="1433"/>
      <c r="E58" s="1433"/>
      <c r="F58" s="1196"/>
      <c r="G58" s="371">
        <f>ROUND(SUM(G15:G57),0)</f>
        <v>0</v>
      </c>
      <c r="H58" s="369">
        <f>ROUND(SUM(H15:H57),0)</f>
        <v>0</v>
      </c>
      <c r="I58" s="372">
        <f>ROUND(SUM(I15:I57),0)</f>
        <v>0</v>
      </c>
      <c r="J58" s="1432" t="s">
        <v>286</v>
      </c>
      <c r="K58" s="1433"/>
      <c r="L58" s="1433"/>
      <c r="M58" s="1196"/>
      <c r="N58" s="371">
        <f>ROUND(SUM(N15:N57),0)</f>
        <v>0</v>
      </c>
      <c r="O58" s="369">
        <f>ROUND(SUM(O15:O57),0)</f>
        <v>0</v>
      </c>
      <c r="P58" s="372">
        <f>ROUND(SUM(P15:P57),0)</f>
        <v>0</v>
      </c>
      <c r="Q58" s="1432" t="s">
        <v>286</v>
      </c>
      <c r="R58" s="1433"/>
      <c r="S58" s="1433"/>
      <c r="T58" s="1196"/>
      <c r="U58" s="371">
        <f>ROUND(SUM(U15:U57),0)</f>
        <v>0</v>
      </c>
      <c r="V58" s="369">
        <f>ROUND(SUM(V15:V57),0)</f>
        <v>0</v>
      </c>
      <c r="W58" s="372">
        <f>ROUND(SUM(W15:W57),0)</f>
        <v>0</v>
      </c>
      <c r="X58" s="1432" t="s">
        <v>286</v>
      </c>
      <c r="Y58" s="1433"/>
      <c r="Z58" s="1433"/>
      <c r="AA58" s="1196"/>
      <c r="AB58" s="371">
        <f>ROUND(SUM(AB15:AB57),0)</f>
        <v>0</v>
      </c>
      <c r="AC58" s="369">
        <f>ROUND(SUM(AC15:AC57),0)</f>
        <v>0</v>
      </c>
      <c r="AD58" s="372">
        <f>ROUND(SUM(AD15:AD57),0)</f>
        <v>0</v>
      </c>
      <c r="AE58" s="1432" t="s">
        <v>286</v>
      </c>
      <c r="AF58" s="1433"/>
      <c r="AG58" s="1433"/>
      <c r="AH58" s="1196"/>
      <c r="AI58" s="371">
        <f>ROUND(SUM(AI15:AI57),0)</f>
        <v>0</v>
      </c>
      <c r="AJ58" s="369">
        <f>ROUND(SUM(AJ15:AJ57),0)</f>
        <v>0</v>
      </c>
      <c r="AK58" s="372">
        <f>SUM(AK15:AK57)</f>
        <v>0</v>
      </c>
      <c r="AL58" s="1432" t="s">
        <v>286</v>
      </c>
      <c r="AM58" s="1433"/>
      <c r="AN58" s="1433"/>
      <c r="AO58" s="1196"/>
      <c r="AP58" s="371">
        <f>ROUND(SUM(AP15:AP57),0)</f>
        <v>0</v>
      </c>
      <c r="AQ58" s="369">
        <f>ROUND(SUM(AQ15:AQ57),0)</f>
        <v>0</v>
      </c>
      <c r="AR58" s="372">
        <f>ROUND(SUM(AR15:AR57),0)</f>
        <v>0</v>
      </c>
      <c r="AS58" s="1432" t="s">
        <v>286</v>
      </c>
      <c r="AT58" s="1433"/>
      <c r="AU58" s="1433"/>
      <c r="AV58" s="1196"/>
      <c r="AW58" s="371">
        <f>ROUND(SUM(AW15:AW57),0)</f>
        <v>0</v>
      </c>
      <c r="AX58" s="369">
        <f>ROUND(SUM(AX15:AX57),0)</f>
        <v>0</v>
      </c>
      <c r="AY58" s="372">
        <f>ROUND(SUM(AY15:AY57),0)</f>
        <v>0</v>
      </c>
      <c r="AZ58" s="1432" t="s">
        <v>286</v>
      </c>
      <c r="BA58" s="1433"/>
      <c r="BB58" s="1433"/>
      <c r="BC58" s="1196"/>
      <c r="BD58" s="371">
        <f>ROUND(SUM(BD15:BD57),0)</f>
        <v>0</v>
      </c>
      <c r="BE58" s="369">
        <f>ROUND(SUM(BE15:BE57),0)</f>
        <v>0</v>
      </c>
      <c r="BF58" s="372">
        <f>ROUND(SUM(BF15:BF57),0)</f>
        <v>0</v>
      </c>
      <c r="BG58" s="1432" t="s">
        <v>286</v>
      </c>
      <c r="BH58" s="1433"/>
      <c r="BI58" s="1433"/>
      <c r="BJ58" s="1196"/>
      <c r="BK58" s="371">
        <f>ROUND(SUM(BK15:BK57),0)</f>
        <v>0</v>
      </c>
      <c r="BL58" s="369">
        <f>ROUND(SUM(BL15:BL57),0)</f>
        <v>0</v>
      </c>
      <c r="BM58" s="372">
        <f>ROUND(SUM(BM15:BM57),0)</f>
        <v>0</v>
      </c>
      <c r="BN58" s="1432" t="s">
        <v>286</v>
      </c>
      <c r="BO58" s="1433"/>
      <c r="BP58" s="1433"/>
      <c r="BQ58" s="1196"/>
      <c r="BR58" s="371">
        <f>ROUND(SUM(BR15:BR57),0)</f>
        <v>0</v>
      </c>
      <c r="BS58" s="369">
        <f>ROUND(SUM(BS15:BS57),0)</f>
        <v>0</v>
      </c>
      <c r="BT58" s="562">
        <f>ROUND(SUM(BT15:BT57),0)</f>
        <v>0</v>
      </c>
      <c r="BU58" s="383">
        <f>SUM(BU15:BU57)</f>
        <v>0</v>
      </c>
      <c r="BV58" s="371">
        <f t="shared" ref="BV58:BW58" si="32">SUM(BV15:BV57)</f>
        <v>0</v>
      </c>
      <c r="BW58" s="372">
        <f t="shared" si="32"/>
        <v>0</v>
      </c>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row>
    <row r="59" spans="1:112" s="71" customFormat="1" ht="20.149999999999999" customHeight="1">
      <c r="A59" s="1419" t="s">
        <v>287</v>
      </c>
      <c r="B59" s="1420"/>
      <c r="C59" s="1193"/>
      <c r="D59" s="1193"/>
      <c r="E59" s="1431"/>
      <c r="F59" s="376">
        <f>SUM(F15:F57)</f>
        <v>0</v>
      </c>
      <c r="G59" s="576"/>
      <c r="H59" s="577"/>
      <c r="I59" s="578"/>
      <c r="J59" s="1192"/>
      <c r="K59" s="1193"/>
      <c r="L59" s="1431"/>
      <c r="M59" s="376">
        <f>SUM(M15:M57)</f>
        <v>0</v>
      </c>
      <c r="N59" s="576"/>
      <c r="O59" s="577"/>
      <c r="P59" s="578"/>
      <c r="Q59" s="1192"/>
      <c r="R59" s="1193"/>
      <c r="S59" s="1431"/>
      <c r="T59" s="376">
        <f>SUM(T15:T57)</f>
        <v>0</v>
      </c>
      <c r="U59" s="576"/>
      <c r="V59" s="577"/>
      <c r="W59" s="578"/>
      <c r="X59" s="1192"/>
      <c r="Y59" s="1193"/>
      <c r="Z59" s="1431"/>
      <c r="AA59" s="376">
        <f>SUM(AA15:AA57)</f>
        <v>0</v>
      </c>
      <c r="AB59" s="576"/>
      <c r="AC59" s="577"/>
      <c r="AD59" s="578"/>
      <c r="AE59" s="1192"/>
      <c r="AF59" s="1193"/>
      <c r="AG59" s="1431"/>
      <c r="AH59" s="376"/>
      <c r="AI59" s="576"/>
      <c r="AJ59" s="577"/>
      <c r="AK59" s="578"/>
      <c r="AL59" s="1192"/>
      <c r="AM59" s="1193"/>
      <c r="AN59" s="1431"/>
      <c r="AO59" s="376">
        <f>SUM(AO15:AO57)</f>
        <v>0</v>
      </c>
      <c r="AP59" s="576"/>
      <c r="AQ59" s="577"/>
      <c r="AR59" s="578"/>
      <c r="AS59" s="1192"/>
      <c r="AT59" s="1193"/>
      <c r="AU59" s="1431"/>
      <c r="AV59" s="376">
        <f>SUM(AV15:AV57)</f>
        <v>0</v>
      </c>
      <c r="AW59" s="576"/>
      <c r="AX59" s="577"/>
      <c r="AY59" s="578"/>
      <c r="AZ59" s="1192"/>
      <c r="BA59" s="1193"/>
      <c r="BB59" s="1431"/>
      <c r="BC59" s="376">
        <f>SUM(BC15:BC57)</f>
        <v>0</v>
      </c>
      <c r="BD59" s="576"/>
      <c r="BE59" s="577"/>
      <c r="BF59" s="578"/>
      <c r="BG59" s="1192"/>
      <c r="BH59" s="1193"/>
      <c r="BI59" s="1431"/>
      <c r="BJ59" s="376">
        <f>SUM(BJ15:BJ57)</f>
        <v>0</v>
      </c>
      <c r="BK59" s="576"/>
      <c r="BL59" s="577"/>
      <c r="BM59" s="578"/>
      <c r="BN59" s="1192"/>
      <c r="BO59" s="1193"/>
      <c r="BP59" s="1431"/>
      <c r="BQ59" s="376">
        <f>SUM(BQ15:BQ57)</f>
        <v>0</v>
      </c>
      <c r="BR59" s="576"/>
      <c r="BS59" s="577"/>
      <c r="BT59" s="576"/>
      <c r="BU59" s="281"/>
      <c r="BV59" s="282"/>
      <c r="BW59" s="86"/>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row>
    <row r="60" spans="1:112" ht="20.149999999999999" customHeight="1">
      <c r="A60" s="1421" t="s">
        <v>288</v>
      </c>
      <c r="B60" s="1422"/>
      <c r="C60" s="254"/>
      <c r="D60" s="254"/>
      <c r="E60" s="254"/>
      <c r="F60" s="491"/>
      <c r="G60" s="256"/>
      <c r="H60" s="377">
        <f>I60-G60</f>
        <v>0</v>
      </c>
      <c r="I60" s="257"/>
      <c r="J60" s="253"/>
      <c r="K60" s="121"/>
      <c r="L60" s="254"/>
      <c r="M60" s="491"/>
      <c r="N60" s="343"/>
      <c r="O60" s="377">
        <f>P60-N60</f>
        <v>0</v>
      </c>
      <c r="P60" s="257"/>
      <c r="Q60" s="126"/>
      <c r="R60" s="254"/>
      <c r="S60" s="254"/>
      <c r="T60" s="494"/>
      <c r="U60" s="256"/>
      <c r="V60" s="377">
        <f>W60-U60</f>
        <v>0</v>
      </c>
      <c r="W60" s="257"/>
      <c r="X60" s="253"/>
      <c r="Y60" s="254"/>
      <c r="Z60" s="121"/>
      <c r="AA60" s="491"/>
      <c r="AB60" s="256"/>
      <c r="AC60" s="377">
        <f>AD60-AB60</f>
        <v>0</v>
      </c>
      <c r="AD60" s="257"/>
      <c r="AE60" s="253"/>
      <c r="AF60" s="121"/>
      <c r="AG60" s="254"/>
      <c r="AH60" s="491"/>
      <c r="AI60" s="343"/>
      <c r="AJ60" s="314">
        <f>AK60-AI60</f>
        <v>0</v>
      </c>
      <c r="AK60" s="257"/>
      <c r="AL60" s="126"/>
      <c r="AM60" s="254"/>
      <c r="AN60" s="254"/>
      <c r="AO60" s="491"/>
      <c r="AP60" s="256"/>
      <c r="AQ60" s="314">
        <f>AR60-AP60</f>
        <v>0</v>
      </c>
      <c r="AR60" s="257"/>
      <c r="AS60" s="253"/>
      <c r="AT60" s="254"/>
      <c r="AU60" s="254"/>
      <c r="AV60" s="491"/>
      <c r="AW60" s="256"/>
      <c r="AX60" s="314">
        <f>AY60-AW60</f>
        <v>0</v>
      </c>
      <c r="AY60" s="257"/>
      <c r="AZ60" s="253"/>
      <c r="BA60" s="254"/>
      <c r="BB60" s="254"/>
      <c r="BC60" s="255"/>
      <c r="BD60" s="256"/>
      <c r="BE60" s="314">
        <f>BF60-BD60</f>
        <v>0</v>
      </c>
      <c r="BF60" s="257"/>
      <c r="BG60" s="253"/>
      <c r="BH60" s="254"/>
      <c r="BI60" s="254"/>
      <c r="BJ60" s="491"/>
      <c r="BK60" s="256"/>
      <c r="BL60" s="314">
        <f>BM60-BK60</f>
        <v>0</v>
      </c>
      <c r="BM60" s="257"/>
      <c r="BN60" s="253"/>
      <c r="BO60" s="254"/>
      <c r="BP60" s="254"/>
      <c r="BQ60" s="491"/>
      <c r="BR60" s="256"/>
      <c r="BS60" s="314">
        <f>BT60-BR60</f>
        <v>0</v>
      </c>
      <c r="BT60" s="563"/>
      <c r="BU60" s="285"/>
      <c r="BV60" s="282"/>
      <c r="BW60" s="79"/>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row>
    <row r="61" spans="1:112" s="71" customFormat="1" ht="20.149999999999999" customHeight="1">
      <c r="A61" s="1421" t="s">
        <v>289</v>
      </c>
      <c r="B61" s="1422"/>
      <c r="C61" s="573"/>
      <c r="D61" s="76"/>
      <c r="E61" s="87"/>
      <c r="F61" s="492"/>
      <c r="G61" s="552">
        <f>ROUND(G58*G60,0)</f>
        <v>0</v>
      </c>
      <c r="H61" s="369">
        <f>I61-G61</f>
        <v>0</v>
      </c>
      <c r="I61" s="553">
        <f>ROUND(I58*I60,0)</f>
        <v>0</v>
      </c>
      <c r="J61" s="283"/>
      <c r="K61" s="76"/>
      <c r="L61" s="87"/>
      <c r="M61" s="492"/>
      <c r="N61" s="552">
        <f>ROUND(N58*N60,0)</f>
        <v>0</v>
      </c>
      <c r="O61" s="369">
        <f>P61-N61</f>
        <v>0</v>
      </c>
      <c r="P61" s="553">
        <f>ROUND(P58*P60,0)</f>
        <v>0</v>
      </c>
      <c r="Q61" s="283"/>
      <c r="R61" s="76"/>
      <c r="S61" s="87"/>
      <c r="T61" s="492"/>
      <c r="U61" s="552">
        <f>ROUND(U58*U60,0)</f>
        <v>0</v>
      </c>
      <c r="V61" s="369">
        <f>W61-U61</f>
        <v>0</v>
      </c>
      <c r="W61" s="553">
        <f>ROUND(W58*W60,0)</f>
        <v>0</v>
      </c>
      <c r="X61" s="283"/>
      <c r="Y61" s="76"/>
      <c r="Z61" s="87"/>
      <c r="AA61" s="492"/>
      <c r="AB61" s="552">
        <f>ROUND(AB58*AB60,0)</f>
        <v>0</v>
      </c>
      <c r="AC61" s="369">
        <f>AD61-AB61</f>
        <v>0</v>
      </c>
      <c r="AD61" s="553">
        <f>ROUND(AD58*AD60,0)</f>
        <v>0</v>
      </c>
      <c r="AE61" s="283"/>
      <c r="AF61" s="76"/>
      <c r="AG61" s="87"/>
      <c r="AH61" s="492"/>
      <c r="AI61" s="552">
        <f>ROUND(AI58*AI60,0)</f>
        <v>0</v>
      </c>
      <c r="AJ61" s="369">
        <f>AK61-AI61</f>
        <v>0</v>
      </c>
      <c r="AK61" s="553">
        <f>ROUND(AK58*AK60,0)</f>
        <v>0</v>
      </c>
      <c r="AL61" s="283"/>
      <c r="AM61" s="76"/>
      <c r="AN61" s="87"/>
      <c r="AO61" s="492"/>
      <c r="AP61" s="521">
        <f>ROUND(AP58*AP60,0)</f>
        <v>0</v>
      </c>
      <c r="AQ61" s="373">
        <f>AR61-AP61</f>
        <v>0</v>
      </c>
      <c r="AR61" s="466">
        <f>ROUND(AR58*AR60,0)</f>
        <v>0</v>
      </c>
      <c r="AS61" s="283"/>
      <c r="AT61" s="76"/>
      <c r="AU61" s="87"/>
      <c r="AV61" s="492"/>
      <c r="AW61" s="552">
        <f>ROUND(AW58*AW60,0)</f>
        <v>0</v>
      </c>
      <c r="AX61" s="369">
        <f>AY61-AW61</f>
        <v>0</v>
      </c>
      <c r="AY61" s="553">
        <f>ROUND(AY58*AY60,0)</f>
        <v>0</v>
      </c>
      <c r="AZ61" s="283"/>
      <c r="BA61" s="76"/>
      <c r="BB61" s="87"/>
      <c r="BC61" s="747"/>
      <c r="BD61" s="552">
        <f>ROUND(BD58*BD60,0)</f>
        <v>0</v>
      </c>
      <c r="BE61" s="369">
        <f>BF61-BD61</f>
        <v>0</v>
      </c>
      <c r="BF61" s="553">
        <f>ROUND(BF58*BF60,0)</f>
        <v>0</v>
      </c>
      <c r="BG61" s="283"/>
      <c r="BH61" s="76"/>
      <c r="BI61" s="87"/>
      <c r="BJ61" s="492"/>
      <c r="BK61" s="552">
        <f>ROUND(BK58*BK60,0)</f>
        <v>0</v>
      </c>
      <c r="BL61" s="369">
        <f>BM61-BK61</f>
        <v>0</v>
      </c>
      <c r="BM61" s="553">
        <f>ROUND(BM58*BM60,0)</f>
        <v>0</v>
      </c>
      <c r="BN61" s="283"/>
      <c r="BO61" s="76"/>
      <c r="BP61" s="87"/>
      <c r="BQ61" s="492"/>
      <c r="BR61" s="552">
        <f>ROUND(BR58*BR60,0)</f>
        <v>0</v>
      </c>
      <c r="BS61" s="369">
        <f>BT61-BR61</f>
        <v>0</v>
      </c>
      <c r="BT61" s="564">
        <f>ROUND(BT58*BT60,0)</f>
        <v>0</v>
      </c>
      <c r="BU61" s="383">
        <f t="shared" ref="BU61:BW61" si="33">SUM(G61,N61,U61,AB61,AI61,AP61,AW61,BD61,BK61,BR61)</f>
        <v>0</v>
      </c>
      <c r="BV61" s="554">
        <f t="shared" si="33"/>
        <v>0</v>
      </c>
      <c r="BW61" s="372">
        <f t="shared" si="33"/>
        <v>0</v>
      </c>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row>
    <row r="62" spans="1:112" s="71" customFormat="1" ht="16" thickBot="1">
      <c r="A62" s="1423" t="s">
        <v>290</v>
      </c>
      <c r="B62" s="1424"/>
      <c r="C62" s="574"/>
      <c r="D62" s="127"/>
      <c r="E62" s="127"/>
      <c r="F62" s="493"/>
      <c r="G62" s="522">
        <f>G58+G61</f>
        <v>0</v>
      </c>
      <c r="H62" s="374">
        <f>H58+H61</f>
        <v>0</v>
      </c>
      <c r="I62" s="375">
        <f>I58+I61</f>
        <v>0</v>
      </c>
      <c r="J62" s="284"/>
      <c r="K62" s="127"/>
      <c r="L62" s="127"/>
      <c r="M62" s="493"/>
      <c r="N62" s="522">
        <f>N58+N61</f>
        <v>0</v>
      </c>
      <c r="O62" s="374">
        <f>O58+O61</f>
        <v>0</v>
      </c>
      <c r="P62" s="375">
        <f>P58+P61</f>
        <v>0</v>
      </c>
      <c r="Q62" s="284"/>
      <c r="R62" s="127"/>
      <c r="S62" s="127"/>
      <c r="T62" s="493"/>
      <c r="U62" s="522">
        <f>U58+U61</f>
        <v>0</v>
      </c>
      <c r="V62" s="374">
        <f>V58+V61</f>
        <v>0</v>
      </c>
      <c r="W62" s="375">
        <f>W58+W61</f>
        <v>0</v>
      </c>
      <c r="X62" s="284"/>
      <c r="Y62" s="127"/>
      <c r="Z62" s="127"/>
      <c r="AA62" s="493"/>
      <c r="AB62" s="522">
        <f>AB58+AB61</f>
        <v>0</v>
      </c>
      <c r="AC62" s="374">
        <f>AC58+AC61</f>
        <v>0</v>
      </c>
      <c r="AD62" s="375">
        <f>AD58+AD61</f>
        <v>0</v>
      </c>
      <c r="AE62" s="284"/>
      <c r="AF62" s="127"/>
      <c r="AG62" s="127"/>
      <c r="AH62" s="493"/>
      <c r="AI62" s="522">
        <f>AI58+AI61</f>
        <v>0</v>
      </c>
      <c r="AJ62" s="374">
        <f>AJ58+AJ61</f>
        <v>0</v>
      </c>
      <c r="AK62" s="375">
        <f>AK58+AK61</f>
        <v>0</v>
      </c>
      <c r="AL62" s="284"/>
      <c r="AM62" s="127"/>
      <c r="AN62" s="127"/>
      <c r="AO62" s="493"/>
      <c r="AP62" s="522">
        <f>AP58+AP61</f>
        <v>0</v>
      </c>
      <c r="AQ62" s="374">
        <f>AQ58+AQ61</f>
        <v>0</v>
      </c>
      <c r="AR62" s="375">
        <f>AR58+AR61</f>
        <v>0</v>
      </c>
      <c r="AS62" s="284"/>
      <c r="AT62" s="127"/>
      <c r="AU62" s="127"/>
      <c r="AV62" s="493"/>
      <c r="AW62" s="522">
        <f>AW58+AW61</f>
        <v>0</v>
      </c>
      <c r="AX62" s="374">
        <f>AX58+AX61</f>
        <v>0</v>
      </c>
      <c r="AY62" s="375">
        <f>AY58+AY61</f>
        <v>0</v>
      </c>
      <c r="AZ62" s="284"/>
      <c r="BA62" s="127"/>
      <c r="BB62" s="127"/>
      <c r="BC62" s="128"/>
      <c r="BD62" s="522">
        <f>BD58+BD61</f>
        <v>0</v>
      </c>
      <c r="BE62" s="374">
        <f>BE58+BE61</f>
        <v>0</v>
      </c>
      <c r="BF62" s="375">
        <f>BF58+BF61</f>
        <v>0</v>
      </c>
      <c r="BG62" s="284"/>
      <c r="BH62" s="127"/>
      <c r="BI62" s="127"/>
      <c r="BJ62" s="493"/>
      <c r="BK62" s="522">
        <f>BK58+BK61</f>
        <v>0</v>
      </c>
      <c r="BL62" s="374">
        <f>BL58+BL61</f>
        <v>0</v>
      </c>
      <c r="BM62" s="375">
        <f>BM58+BM61</f>
        <v>0</v>
      </c>
      <c r="BN62" s="284"/>
      <c r="BO62" s="127"/>
      <c r="BP62" s="127"/>
      <c r="BQ62" s="493"/>
      <c r="BR62" s="522">
        <f>BR58+BR61</f>
        <v>0</v>
      </c>
      <c r="BS62" s="374">
        <f>BS58+BS61</f>
        <v>0</v>
      </c>
      <c r="BT62" s="565">
        <f>BT58+BT61</f>
        <v>0</v>
      </c>
      <c r="BU62" s="379">
        <f t="shared" ref="BU62:BW62" si="34">SUM(G62,N62,U62,AB62,AI62,AP62,AW62,BD62,BK62,BR62)</f>
        <v>0</v>
      </c>
      <c r="BV62" s="380">
        <f t="shared" si="34"/>
        <v>0</v>
      </c>
      <c r="BW62" s="381">
        <f t="shared" si="34"/>
        <v>0</v>
      </c>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row>
    <row r="63" spans="1:112">
      <c r="A63" s="575"/>
      <c r="B63" s="575"/>
      <c r="C63" s="258"/>
      <c r="D63" s="259"/>
      <c r="E63" s="259"/>
      <c r="F63" s="259"/>
      <c r="G63" s="260"/>
      <c r="H63" s="261"/>
      <c r="I63" s="260"/>
      <c r="J63" s="260"/>
      <c r="K63" s="260"/>
      <c r="L63" s="260"/>
      <c r="M63" s="260"/>
      <c r="N63" s="260"/>
      <c r="O63" s="261"/>
      <c r="P63" s="260"/>
      <c r="Q63" s="260"/>
      <c r="R63" s="260"/>
      <c r="S63" s="260"/>
      <c r="T63" s="260"/>
      <c r="U63" s="260"/>
      <c r="V63" s="261"/>
      <c r="W63" s="260"/>
      <c r="X63" s="260"/>
      <c r="Y63" s="260"/>
      <c r="Z63" s="260"/>
      <c r="AA63" s="260"/>
      <c r="AB63" s="260"/>
      <c r="AC63" s="261"/>
      <c r="AD63" s="260"/>
      <c r="AE63" s="260"/>
      <c r="AF63" s="260"/>
      <c r="AG63" s="260"/>
      <c r="AH63" s="260"/>
      <c r="AI63" s="260"/>
      <c r="AJ63" s="261"/>
      <c r="AK63" s="260"/>
      <c r="AL63" s="260"/>
      <c r="AM63" s="260"/>
      <c r="AN63" s="260"/>
      <c r="AO63" s="260"/>
      <c r="AP63" s="260"/>
      <c r="AQ63" s="261"/>
      <c r="AR63" s="260"/>
      <c r="AS63" s="260"/>
      <c r="AT63" s="260"/>
      <c r="AU63" s="260"/>
      <c r="AV63" s="260"/>
      <c r="AW63" s="260"/>
      <c r="AX63" s="261"/>
      <c r="AY63" s="260"/>
      <c r="AZ63" s="260"/>
      <c r="BA63" s="260"/>
      <c r="BB63" s="260"/>
      <c r="BC63" s="260"/>
      <c r="BD63" s="260"/>
      <c r="BE63" s="261"/>
      <c r="BF63" s="260"/>
      <c r="BG63" s="260"/>
      <c r="BH63" s="260"/>
      <c r="BI63" s="260"/>
      <c r="BJ63" s="260"/>
      <c r="BK63" s="260"/>
      <c r="BL63" s="261"/>
      <c r="BM63" s="260"/>
      <c r="BN63" s="260"/>
      <c r="BO63" s="260"/>
      <c r="BP63" s="260"/>
      <c r="BQ63" s="260"/>
      <c r="BR63" s="260"/>
      <c r="BS63" s="261"/>
      <c r="BT63" s="260"/>
      <c r="BU63" s="154"/>
      <c r="BV63" s="154"/>
      <c r="BW63" s="155"/>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row>
    <row r="64" spans="1:112">
      <c r="A64" s="262"/>
      <c r="B64" s="226"/>
      <c r="C64" s="241"/>
      <c r="D64" s="243"/>
      <c r="E64" s="243"/>
      <c r="F64" s="76"/>
      <c r="G64" s="71"/>
      <c r="H64" s="237"/>
      <c r="I64" s="71"/>
      <c r="J64" s="71"/>
      <c r="K64" s="71"/>
      <c r="L64" s="71"/>
      <c r="M64" s="71"/>
      <c r="N64" s="71"/>
      <c r="O64" s="237"/>
      <c r="P64" s="71"/>
      <c r="Q64" s="71"/>
      <c r="R64" s="71"/>
      <c r="S64" s="71"/>
      <c r="T64" s="71"/>
      <c r="U64" s="71"/>
      <c r="V64" s="237"/>
      <c r="W64" s="71"/>
      <c r="X64" s="71"/>
      <c r="Y64" s="71"/>
      <c r="Z64" s="71"/>
      <c r="AA64" s="71"/>
      <c r="AB64" s="71"/>
      <c r="AC64" s="237"/>
      <c r="AD64" s="71"/>
      <c r="AE64" s="71"/>
      <c r="AF64" s="71"/>
      <c r="AG64" s="71"/>
      <c r="AH64" s="71"/>
      <c r="AI64" s="71"/>
      <c r="AJ64" s="237"/>
      <c r="AK64" s="71"/>
      <c r="AL64" s="71"/>
      <c r="BN64" s="226"/>
      <c r="BO64" s="226"/>
      <c r="BP64" s="226"/>
      <c r="BS64" s="240"/>
      <c r="BU64" s="71"/>
      <c r="BV64" s="71"/>
      <c r="BW64" s="82"/>
      <c r="BX64" s="238"/>
      <c r="BY64" s="238"/>
      <c r="BZ64" s="238"/>
      <c r="CA64" s="238"/>
      <c r="CB64" s="238"/>
      <c r="CC64" s="238"/>
      <c r="CD64" s="238"/>
      <c r="CE64" s="238"/>
      <c r="CF64" s="238"/>
      <c r="CG64" s="238"/>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row>
    <row r="65" spans="1:112" ht="20.149999999999999" customHeight="1">
      <c r="A65" s="240"/>
      <c r="B65" s="240"/>
      <c r="C65" s="240"/>
      <c r="D65" s="240"/>
      <c r="E65" s="240"/>
      <c r="F65" s="237"/>
      <c r="G65" s="240"/>
      <c r="H65" s="237"/>
      <c r="I65" s="237"/>
      <c r="J65" s="240"/>
      <c r="K65" s="237"/>
      <c r="L65" s="237"/>
      <c r="M65" s="240"/>
      <c r="N65" s="237"/>
      <c r="O65" s="237"/>
      <c r="P65" s="240"/>
      <c r="Q65" s="237"/>
      <c r="R65" s="237"/>
      <c r="S65" s="240"/>
      <c r="T65" s="237"/>
      <c r="U65" s="237"/>
      <c r="W65" s="237"/>
      <c r="X65" s="237"/>
      <c r="Y65" s="240"/>
      <c r="Z65" s="237"/>
      <c r="AA65" s="237"/>
      <c r="AB65" s="240"/>
      <c r="AC65" s="237"/>
      <c r="AD65" s="237"/>
      <c r="AE65" s="240"/>
      <c r="AF65" s="237"/>
      <c r="AG65" s="237"/>
      <c r="AH65" s="240"/>
      <c r="AI65" s="237"/>
      <c r="AJ65" s="237"/>
      <c r="AK65" s="240"/>
      <c r="AL65" s="237"/>
      <c r="AM65" s="240"/>
      <c r="AN65" s="240"/>
      <c r="AO65" s="240"/>
      <c r="AP65" s="240"/>
      <c r="AR65" s="240"/>
      <c r="AS65" s="240"/>
      <c r="AT65" s="240"/>
      <c r="AU65" s="240"/>
      <c r="AV65" s="240"/>
      <c r="AW65" s="240"/>
      <c r="AY65" s="240"/>
      <c r="AZ65" s="240"/>
      <c r="BA65" s="240"/>
      <c r="BB65" s="240"/>
      <c r="BC65" s="240"/>
      <c r="BD65" s="240"/>
      <c r="BF65" s="240"/>
      <c r="BG65" s="240"/>
      <c r="BH65" s="240"/>
      <c r="BI65" s="240"/>
      <c r="BJ65" s="240"/>
      <c r="BK65" s="240"/>
      <c r="BM65" s="240"/>
      <c r="BN65" s="240"/>
      <c r="BO65" s="240"/>
      <c r="BP65" s="240"/>
      <c r="BQ65" s="240"/>
      <c r="BR65" s="240"/>
      <c r="BS65" s="240"/>
      <c r="BT65" s="240"/>
      <c r="BU65" s="236"/>
      <c r="BV65" s="236"/>
      <c r="BW65" s="286"/>
      <c r="BX65" s="238"/>
      <c r="BY65" s="238"/>
      <c r="BZ65" s="238"/>
      <c r="CA65" s="238"/>
      <c r="CB65" s="238"/>
      <c r="CC65" s="238"/>
      <c r="CD65" s="238"/>
      <c r="CE65" s="238"/>
      <c r="CF65" s="238"/>
      <c r="CG65" s="238"/>
      <c r="CH65" s="238"/>
      <c r="CI65" s="238"/>
      <c r="CJ65" s="238"/>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row>
    <row r="66" spans="1:112" ht="20.149999999999999" customHeight="1">
      <c r="A66" s="240"/>
      <c r="B66" s="240"/>
      <c r="C66" s="240"/>
      <c r="D66" s="240"/>
      <c r="E66" s="240"/>
      <c r="F66" s="240"/>
      <c r="G66" s="240"/>
      <c r="I66" s="240"/>
      <c r="J66" s="240"/>
      <c r="K66" s="240"/>
      <c r="L66" s="240"/>
      <c r="M66" s="240"/>
      <c r="N66" s="240"/>
      <c r="P66" s="240"/>
      <c r="Q66" s="240"/>
      <c r="R66" s="240"/>
      <c r="S66" s="240"/>
      <c r="T66" s="240"/>
      <c r="U66" s="240"/>
      <c r="W66" s="240"/>
      <c r="X66" s="240"/>
      <c r="Y66" s="240"/>
      <c r="Z66" s="240"/>
      <c r="AA66" s="240"/>
      <c r="AB66" s="240"/>
      <c r="AD66" s="240"/>
      <c r="AE66" s="240"/>
      <c r="AF66" s="240"/>
      <c r="AG66" s="240"/>
      <c r="AH66" s="240"/>
      <c r="AI66" s="240"/>
      <c r="AK66" s="240"/>
      <c r="AL66" s="240"/>
      <c r="AM66" s="240"/>
      <c r="AN66" s="240"/>
      <c r="AO66" s="240"/>
      <c r="AP66" s="240"/>
      <c r="AR66" s="240"/>
      <c r="AS66" s="240"/>
      <c r="AT66" s="240"/>
      <c r="AU66" s="240"/>
      <c r="AV66" s="240"/>
      <c r="AW66" s="240"/>
      <c r="AY66" s="240"/>
      <c r="AZ66" s="240"/>
      <c r="BA66" s="240"/>
      <c r="BB66" s="240"/>
      <c r="BC66" s="240"/>
      <c r="BD66" s="240"/>
      <c r="BF66" s="240"/>
      <c r="BG66" s="240"/>
      <c r="BH66" s="240"/>
      <c r="BI66" s="240"/>
      <c r="BJ66" s="240"/>
      <c r="BK66" s="240"/>
      <c r="BM66" s="240"/>
      <c r="BN66" s="240"/>
      <c r="BO66" s="240"/>
      <c r="BP66" s="240"/>
      <c r="BQ66" s="240"/>
      <c r="BR66" s="240"/>
      <c r="BS66" s="240"/>
      <c r="BT66" s="240"/>
      <c r="BU66" s="236"/>
      <c r="BV66" s="236"/>
      <c r="BW66" s="286"/>
      <c r="BX66" s="238"/>
      <c r="BY66" s="238"/>
      <c r="BZ66" s="238"/>
      <c r="CA66" s="238"/>
      <c r="CB66" s="238"/>
      <c r="CC66" s="238"/>
      <c r="CD66" s="238"/>
      <c r="CE66" s="238"/>
      <c r="CF66" s="238"/>
      <c r="CG66" s="238"/>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row>
    <row r="67" spans="1:112" s="239" customFormat="1" ht="20.149999999999999" customHeight="1">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36"/>
      <c r="BV67" s="236"/>
      <c r="BW67" s="286"/>
    </row>
    <row r="68" spans="1:112" s="239" customFormat="1" ht="20.149999999999999" customHeight="1">
      <c r="A68" s="226"/>
      <c r="B68" s="226"/>
      <c r="C68" s="241"/>
      <c r="D68" s="243"/>
      <c r="E68" s="243"/>
      <c r="F68" s="243"/>
      <c r="G68" s="226"/>
      <c r="H68" s="240"/>
      <c r="I68" s="226"/>
      <c r="J68" s="226"/>
      <c r="K68" s="226"/>
      <c r="L68" s="226"/>
      <c r="M68" s="226"/>
      <c r="N68" s="226"/>
      <c r="O68" s="240"/>
      <c r="P68" s="226"/>
      <c r="Q68" s="226"/>
      <c r="R68" s="226"/>
      <c r="S68" s="226"/>
      <c r="T68" s="226"/>
      <c r="U68" s="226"/>
      <c r="V68" s="240"/>
      <c r="W68" s="226"/>
      <c r="X68" s="226"/>
      <c r="Y68" s="226"/>
      <c r="Z68" s="226"/>
      <c r="AA68" s="226"/>
      <c r="AB68" s="226"/>
      <c r="AC68" s="240"/>
      <c r="AD68" s="226"/>
      <c r="AE68" s="226"/>
      <c r="AF68" s="226"/>
      <c r="AG68" s="226"/>
      <c r="AH68" s="226"/>
      <c r="AI68" s="226"/>
      <c r="AJ68" s="240"/>
      <c r="AK68" s="226"/>
      <c r="AL68" s="226"/>
      <c r="AM68" s="226"/>
      <c r="AN68" s="226"/>
      <c r="AO68" s="226"/>
      <c r="AP68" s="226"/>
      <c r="AQ68" s="240"/>
      <c r="AR68" s="226"/>
      <c r="AS68" s="226"/>
      <c r="AT68" s="226"/>
      <c r="AU68" s="226"/>
      <c r="AV68" s="226"/>
      <c r="AW68" s="226"/>
      <c r="AX68" s="240"/>
      <c r="AY68" s="226"/>
      <c r="AZ68" s="226"/>
      <c r="BA68" s="226"/>
      <c r="BB68" s="226"/>
      <c r="BC68" s="226"/>
      <c r="BD68" s="226"/>
      <c r="BE68" s="240"/>
      <c r="BF68" s="226"/>
      <c r="BG68" s="226"/>
      <c r="BH68" s="226"/>
      <c r="BI68" s="226"/>
      <c r="BJ68" s="226"/>
      <c r="BK68" s="226"/>
      <c r="BL68" s="240"/>
      <c r="BM68" s="226"/>
      <c r="BN68" s="226"/>
      <c r="BO68" s="226"/>
      <c r="BP68" s="226"/>
      <c r="BQ68" s="226"/>
      <c r="BR68" s="226"/>
      <c r="BS68" s="240"/>
      <c r="BT68" s="226"/>
      <c r="BU68" s="71"/>
      <c r="BV68" s="71"/>
      <c r="BW68" s="82"/>
    </row>
    <row r="69" spans="1:112" s="239" customFormat="1" ht="20.149999999999999" customHeight="1">
      <c r="A69" s="226"/>
      <c r="B69" s="226"/>
      <c r="C69" s="241"/>
      <c r="D69" s="243"/>
      <c r="E69" s="243"/>
      <c r="F69" s="243"/>
      <c r="G69" s="226"/>
      <c r="H69" s="240"/>
      <c r="I69" s="226"/>
      <c r="J69" s="226"/>
      <c r="K69" s="226"/>
      <c r="L69" s="226"/>
      <c r="M69" s="226"/>
      <c r="N69" s="226"/>
      <c r="O69" s="240"/>
      <c r="P69" s="226"/>
      <c r="Q69" s="226"/>
      <c r="R69" s="226"/>
      <c r="S69" s="226"/>
      <c r="T69" s="226"/>
      <c r="U69" s="226"/>
      <c r="V69" s="240"/>
      <c r="W69" s="226"/>
      <c r="X69" s="226"/>
      <c r="Y69" s="226"/>
      <c r="Z69" s="226"/>
      <c r="AA69" s="226"/>
      <c r="AB69" s="226"/>
      <c r="AC69" s="240"/>
      <c r="AD69" s="226"/>
      <c r="AE69" s="226"/>
      <c r="AF69" s="226"/>
      <c r="AG69" s="226"/>
      <c r="AH69" s="226"/>
      <c r="AI69" s="226"/>
      <c r="AJ69" s="240"/>
      <c r="AK69" s="226"/>
      <c r="AL69" s="226"/>
      <c r="AM69" s="226"/>
      <c r="AN69" s="226"/>
      <c r="AO69" s="226"/>
      <c r="AP69" s="226"/>
      <c r="AQ69" s="240"/>
      <c r="AR69" s="226"/>
      <c r="AS69" s="226"/>
      <c r="AT69" s="226"/>
      <c r="AU69" s="226"/>
      <c r="AV69" s="226"/>
      <c r="AW69" s="226"/>
      <c r="AX69" s="240"/>
      <c r="AY69" s="226"/>
      <c r="AZ69" s="226"/>
      <c r="BA69" s="226"/>
      <c r="BB69" s="226"/>
      <c r="BC69" s="226"/>
      <c r="BD69" s="226"/>
      <c r="BE69" s="240"/>
      <c r="BF69" s="226"/>
      <c r="BG69" s="226"/>
      <c r="BH69" s="226"/>
      <c r="BI69" s="226"/>
      <c r="BJ69" s="226"/>
      <c r="BK69" s="226"/>
      <c r="BL69" s="240"/>
      <c r="BM69" s="226"/>
      <c r="BN69" s="226"/>
      <c r="BO69" s="226"/>
      <c r="BP69" s="226"/>
      <c r="BQ69" s="226"/>
      <c r="BR69" s="226"/>
      <c r="BS69" s="240"/>
      <c r="BT69" s="226"/>
      <c r="BU69" s="71"/>
      <c r="BV69" s="71"/>
      <c r="BW69" s="82"/>
    </row>
    <row r="70" spans="1:112" ht="20.149999999999999" customHeight="1">
      <c r="B70" s="226"/>
      <c r="C70" s="241"/>
      <c r="D70" s="243"/>
      <c r="E70" s="243"/>
      <c r="F70" s="243"/>
      <c r="BN70" s="226"/>
      <c r="BO70" s="226"/>
      <c r="BP70" s="226"/>
      <c r="BS70" s="240"/>
      <c r="BU70" s="71"/>
      <c r="BV70" s="71"/>
      <c r="BW70" s="82"/>
      <c r="BX70" s="238"/>
      <c r="BY70" s="238"/>
      <c r="BZ70" s="238"/>
      <c r="CA70" s="238"/>
      <c r="CB70" s="238"/>
      <c r="CC70" s="238"/>
      <c r="CD70" s="238"/>
      <c r="CE70" s="238"/>
      <c r="CF70" s="238"/>
      <c r="CG70" s="238"/>
      <c r="CH70" s="238"/>
      <c r="CI70" s="238"/>
      <c r="CJ70" s="238"/>
      <c r="CK70" s="238"/>
      <c r="CL70" s="238"/>
      <c r="CM70" s="238"/>
      <c r="CN70" s="238"/>
      <c r="CO70" s="238"/>
      <c r="CP70" s="238"/>
      <c r="CQ70" s="238"/>
      <c r="CR70" s="238"/>
      <c r="CS70" s="238"/>
      <c r="CT70" s="238"/>
      <c r="CU70" s="238"/>
      <c r="CV70" s="238"/>
      <c r="CW70" s="238"/>
      <c r="CX70" s="238"/>
      <c r="CY70" s="238"/>
      <c r="CZ70" s="238"/>
      <c r="DA70" s="238"/>
      <c r="DB70" s="238"/>
      <c r="DC70" s="238"/>
      <c r="DD70" s="238"/>
      <c r="DE70" s="238"/>
      <c r="DF70" s="238"/>
      <c r="DG70" s="238"/>
      <c r="DH70" s="238"/>
    </row>
    <row r="71" spans="1:112" ht="20.149999999999999" customHeight="1">
      <c r="B71" s="226"/>
      <c r="C71" s="241"/>
      <c r="D71" s="243"/>
      <c r="E71" s="243"/>
      <c r="F71" s="243"/>
      <c r="BN71" s="226"/>
      <c r="BO71" s="226"/>
      <c r="BP71" s="226"/>
      <c r="BS71" s="240"/>
      <c r="BU71" s="71"/>
      <c r="BV71" s="71"/>
      <c r="BW71" s="82"/>
      <c r="BX71" s="238"/>
      <c r="BY71" s="238"/>
      <c r="BZ71" s="238"/>
      <c r="CA71" s="238"/>
      <c r="CB71" s="238"/>
      <c r="CC71" s="238"/>
      <c r="CD71" s="238"/>
      <c r="CE71" s="238"/>
      <c r="CF71" s="238"/>
      <c r="CG71" s="238"/>
      <c r="CH71" s="238"/>
      <c r="CI71" s="238"/>
      <c r="CJ71" s="238"/>
      <c r="CK71" s="238"/>
      <c r="CL71" s="238"/>
      <c r="CM71" s="238"/>
      <c r="CN71" s="238"/>
      <c r="CO71" s="238"/>
      <c r="CP71" s="238"/>
      <c r="CQ71" s="238"/>
      <c r="CR71" s="238"/>
      <c r="CS71" s="238"/>
      <c r="CT71" s="238"/>
      <c r="CU71" s="238"/>
      <c r="CV71" s="238"/>
      <c r="CW71" s="238"/>
      <c r="CX71" s="238"/>
      <c r="CY71" s="238"/>
      <c r="CZ71" s="238"/>
      <c r="DA71" s="238"/>
      <c r="DB71" s="238"/>
      <c r="DC71" s="238"/>
      <c r="DD71" s="238"/>
      <c r="DE71" s="238"/>
      <c r="DF71" s="238"/>
      <c r="DG71" s="238"/>
      <c r="DH71" s="238"/>
    </row>
    <row r="72" spans="1:112" ht="20.149999999999999" customHeight="1">
      <c r="B72" s="226"/>
      <c r="C72" s="241"/>
      <c r="D72" s="243"/>
      <c r="E72" s="243"/>
      <c r="F72" s="243"/>
      <c r="BN72" s="226"/>
      <c r="BO72" s="226"/>
      <c r="BP72" s="226"/>
      <c r="BS72" s="240"/>
      <c r="BU72" s="71"/>
      <c r="BV72" s="71"/>
      <c r="BW72" s="82"/>
      <c r="BX72" s="238"/>
      <c r="BY72" s="238"/>
      <c r="BZ72" s="238"/>
      <c r="CA72" s="238"/>
      <c r="CB72" s="238"/>
      <c r="CC72" s="238"/>
      <c r="CD72" s="238"/>
      <c r="CE72" s="238"/>
      <c r="CF72" s="238"/>
      <c r="CG72" s="238"/>
      <c r="CH72" s="238"/>
      <c r="CI72" s="238"/>
      <c r="CJ72" s="238"/>
      <c r="CK72" s="238"/>
      <c r="CL72" s="238"/>
      <c r="CM72" s="238"/>
      <c r="CN72" s="238"/>
      <c r="CO72" s="238"/>
      <c r="CP72" s="238"/>
      <c r="CQ72" s="238"/>
      <c r="CR72" s="238"/>
      <c r="CS72" s="238"/>
      <c r="CT72" s="238"/>
      <c r="CU72" s="238"/>
      <c r="CV72" s="238"/>
      <c r="CW72" s="238"/>
      <c r="CX72" s="238"/>
      <c r="CY72" s="238"/>
      <c r="CZ72" s="238"/>
      <c r="DA72" s="238"/>
      <c r="DB72" s="238"/>
      <c r="DC72" s="238"/>
      <c r="DD72" s="238"/>
      <c r="DE72" s="238"/>
      <c r="DF72" s="238"/>
      <c r="DG72" s="238"/>
      <c r="DH72" s="238"/>
    </row>
    <row r="73" spans="1:112" ht="20.149999999999999" customHeight="1" thickBot="1">
      <c r="B73" s="226"/>
      <c r="C73" s="241"/>
      <c r="D73" s="243"/>
      <c r="E73" s="243"/>
      <c r="F73" s="243"/>
      <c r="BN73" s="226"/>
      <c r="BO73" s="226"/>
      <c r="BP73" s="226"/>
      <c r="BS73" s="240"/>
      <c r="BU73" s="71"/>
      <c r="BV73" s="71"/>
      <c r="BW73" s="82"/>
      <c r="BX73" s="238"/>
      <c r="BY73" s="238"/>
      <c r="BZ73" s="238"/>
      <c r="CA73" s="238"/>
      <c r="CB73" s="238"/>
      <c r="CC73" s="238"/>
      <c r="CD73" s="238"/>
      <c r="CE73" s="238"/>
      <c r="CF73" s="238"/>
      <c r="CG73" s="238"/>
      <c r="CH73" s="238"/>
      <c r="CI73" s="238"/>
      <c r="CJ73" s="238"/>
      <c r="CK73" s="238"/>
      <c r="CL73" s="238"/>
      <c r="CM73" s="238"/>
      <c r="CN73" s="238"/>
      <c r="CO73" s="238"/>
      <c r="CP73" s="238"/>
      <c r="CQ73" s="238"/>
      <c r="CR73" s="238"/>
      <c r="CS73" s="238"/>
      <c r="CT73" s="238"/>
      <c r="CU73" s="238"/>
      <c r="CV73" s="238"/>
      <c r="CW73" s="238"/>
      <c r="CX73" s="238"/>
      <c r="CY73" s="238"/>
      <c r="CZ73" s="238"/>
      <c r="DA73" s="238"/>
      <c r="DB73" s="238"/>
      <c r="DC73" s="238"/>
      <c r="DD73" s="238"/>
      <c r="DE73" s="238"/>
      <c r="DF73" s="238"/>
      <c r="DG73" s="238"/>
      <c r="DH73" s="238"/>
    </row>
    <row r="74" spans="1:112" s="71" customFormat="1">
      <c r="A74" s="361" t="s">
        <v>222</v>
      </c>
      <c r="B74" s="361"/>
      <c r="C74" s="185">
        <f>'Summary (8)'!$E86</f>
        <v>0</v>
      </c>
      <c r="D74" s="186">
        <f>'Summary (8)'!$E86</f>
        <v>0</v>
      </c>
      <c r="E74" s="186">
        <f>'Summary (8)'!$E86</f>
        <v>0</v>
      </c>
      <c r="F74" s="186">
        <f>'Summary (8)'!$E86</f>
        <v>0</v>
      </c>
      <c r="G74" s="186">
        <f>'Summary (8)'!$E86</f>
        <v>0</v>
      </c>
      <c r="H74" s="287">
        <f>'Summary (8)'!$E86</f>
        <v>0</v>
      </c>
      <c r="I74" s="187">
        <f>'Summary (8)'!$E86</f>
        <v>0</v>
      </c>
      <c r="J74" s="185">
        <f>'Summary (8)'!$H86</f>
        <v>0</v>
      </c>
      <c r="K74" s="186">
        <f>'Summary (8)'!$H86</f>
        <v>0</v>
      </c>
      <c r="L74" s="186">
        <f>'Summary (8)'!$H86</f>
        <v>0</v>
      </c>
      <c r="M74" s="186">
        <f>'Summary (8)'!$H86</f>
        <v>0</v>
      </c>
      <c r="N74" s="186">
        <f>'Summary (8)'!$H86</f>
        <v>0</v>
      </c>
      <c r="O74" s="287">
        <f>'Summary (8)'!$H86</f>
        <v>0</v>
      </c>
      <c r="P74" s="187">
        <f>'Summary (8)'!$H86</f>
        <v>0</v>
      </c>
      <c r="Q74" s="185">
        <f>'Summary (8)'!$K86</f>
        <v>0</v>
      </c>
      <c r="R74" s="186">
        <f>'Summary (8)'!$K86</f>
        <v>0</v>
      </c>
      <c r="S74" s="186">
        <f>'Summary (8)'!$K86</f>
        <v>0</v>
      </c>
      <c r="T74" s="186">
        <f>'Summary (8)'!$K86</f>
        <v>0</v>
      </c>
      <c r="U74" s="186">
        <f>'Summary (8)'!$K86</f>
        <v>0</v>
      </c>
      <c r="V74" s="287">
        <f>'Summary (8)'!$K86</f>
        <v>0</v>
      </c>
      <c r="W74" s="187">
        <f>'Summary (8)'!$K86</f>
        <v>0</v>
      </c>
      <c r="X74" s="185">
        <f>'Summary (8)'!$N86</f>
        <v>0</v>
      </c>
      <c r="Y74" s="186">
        <f>'Summary (8)'!$N86</f>
        <v>0</v>
      </c>
      <c r="Z74" s="186">
        <f>'Summary (8)'!$N86</f>
        <v>0</v>
      </c>
      <c r="AA74" s="186">
        <f>'Summary (8)'!$N86</f>
        <v>0</v>
      </c>
      <c r="AB74" s="186">
        <f>'Summary (8)'!$N86</f>
        <v>0</v>
      </c>
      <c r="AC74" s="287">
        <f>'Summary (8)'!$N86</f>
        <v>0</v>
      </c>
      <c r="AD74" s="187">
        <f>'Summary (8)'!$N86</f>
        <v>0</v>
      </c>
      <c r="AE74" s="185">
        <f>'Summary (8)'!$Q86</f>
        <v>0</v>
      </c>
      <c r="AF74" s="186">
        <f>'Summary (8)'!$Q86</f>
        <v>0</v>
      </c>
      <c r="AG74" s="186">
        <f>'Summary (8)'!$Q86</f>
        <v>0</v>
      </c>
      <c r="AH74" s="186">
        <f>'Summary (8)'!$Q86</f>
        <v>0</v>
      </c>
      <c r="AI74" s="186">
        <f>'Summary (8)'!$Q86</f>
        <v>0</v>
      </c>
      <c r="AJ74" s="287">
        <f>'Summary (8)'!$Q86</f>
        <v>0</v>
      </c>
      <c r="AK74" s="187">
        <f>'Summary (8)'!$Q86</f>
        <v>0</v>
      </c>
      <c r="AL74" s="185">
        <f>'Summary (8)'!$T86</f>
        <v>0</v>
      </c>
      <c r="AM74" s="186">
        <f>'Summary (8)'!$T86</f>
        <v>0</v>
      </c>
      <c r="AN74" s="186">
        <f>'Summary (8)'!$T86</f>
        <v>0</v>
      </c>
      <c r="AO74" s="186">
        <f>'Summary (8)'!$T86</f>
        <v>0</v>
      </c>
      <c r="AP74" s="186">
        <f>'Summary (8)'!$T86</f>
        <v>0</v>
      </c>
      <c r="AQ74" s="287">
        <f>'Summary (8)'!$T86</f>
        <v>0</v>
      </c>
      <c r="AR74" s="187">
        <f>'Summary (8)'!$T86</f>
        <v>0</v>
      </c>
      <c r="AS74" s="185">
        <f>'Summary (8)'!$W86</f>
        <v>0</v>
      </c>
      <c r="AT74" s="186">
        <f>'Summary (8)'!$W86</f>
        <v>0</v>
      </c>
      <c r="AU74" s="186">
        <f>'Summary (8)'!$W86</f>
        <v>0</v>
      </c>
      <c r="AV74" s="186">
        <f>'Summary (8)'!$W86</f>
        <v>0</v>
      </c>
      <c r="AW74" s="186">
        <f>'Summary (8)'!$W86</f>
        <v>0</v>
      </c>
      <c r="AX74" s="287">
        <f>'Summary (8)'!$W86</f>
        <v>0</v>
      </c>
      <c r="AY74" s="187">
        <f>'Summary (8)'!$W86</f>
        <v>0</v>
      </c>
      <c r="AZ74" s="185">
        <f>'Summary (8)'!$Z86</f>
        <v>0</v>
      </c>
      <c r="BA74" s="186">
        <f>'Summary (8)'!$Z86</f>
        <v>0</v>
      </c>
      <c r="BB74" s="186">
        <f>'Summary (8)'!$Z86</f>
        <v>0</v>
      </c>
      <c r="BC74" s="186">
        <f>'Summary (8)'!$Z86</f>
        <v>0</v>
      </c>
      <c r="BD74" s="186">
        <f>'Summary (8)'!$Z86</f>
        <v>0</v>
      </c>
      <c r="BE74" s="287">
        <f>'Summary (8)'!$Z86</f>
        <v>0</v>
      </c>
      <c r="BF74" s="187">
        <f>'Summary (8)'!$Z86</f>
        <v>0</v>
      </c>
      <c r="BG74" s="185">
        <f>'Summary (8)'!$AC86</f>
        <v>0</v>
      </c>
      <c r="BH74" s="186">
        <f>'Summary (8)'!$AC86</f>
        <v>0</v>
      </c>
      <c r="BI74" s="186">
        <f>'Summary (8)'!$AC86</f>
        <v>0</v>
      </c>
      <c r="BJ74" s="186">
        <f>'Summary (8)'!$AC86</f>
        <v>0</v>
      </c>
      <c r="BK74" s="186">
        <f>'Summary (8)'!$AC86</f>
        <v>0</v>
      </c>
      <c r="BL74" s="287">
        <f>'Summary (8)'!$AC86</f>
        <v>0</v>
      </c>
      <c r="BM74" s="187">
        <f>'Summary (8)'!$AC86</f>
        <v>0</v>
      </c>
      <c r="BN74" s="185">
        <f>'Summary (8)'!$AF86</f>
        <v>0</v>
      </c>
      <c r="BO74" s="186">
        <f>'Summary (8)'!$AF86</f>
        <v>0</v>
      </c>
      <c r="BP74" s="186">
        <f>'Summary (8)'!$AF86</f>
        <v>0</v>
      </c>
      <c r="BQ74" s="186">
        <f>'Summary (8)'!$AF86</f>
        <v>0</v>
      </c>
      <c r="BR74" s="186">
        <f>'Summary (8)'!$AF86</f>
        <v>0</v>
      </c>
      <c r="BS74" s="287">
        <f>'Summary (8)'!$AF86</f>
        <v>0</v>
      </c>
      <c r="BT74" s="187">
        <f>'Summary (8)'!$AF86</f>
        <v>0</v>
      </c>
      <c r="BU74" s="172">
        <f>BS74</f>
        <v>0</v>
      </c>
      <c r="BV74" s="172">
        <f>BT74</f>
        <v>0</v>
      </c>
      <c r="BW74" s="172">
        <f>BU74</f>
        <v>0</v>
      </c>
      <c r="BX74" s="72"/>
      <c r="BY74" s="72"/>
      <c r="BZ74" s="72"/>
      <c r="CA74" s="72"/>
      <c r="CB74" s="72"/>
      <c r="CC74" s="72"/>
      <c r="CD74" s="72"/>
      <c r="CE74" s="72"/>
      <c r="CF74" s="72"/>
      <c r="CG74" s="72"/>
      <c r="CH74" s="72"/>
      <c r="CI74" s="72"/>
      <c r="CJ74" s="72"/>
      <c r="CK74" s="72"/>
      <c r="CL74" s="72"/>
      <c r="CM74" s="72"/>
      <c r="CN74" s="72"/>
      <c r="CO74" s="72"/>
      <c r="CP74" s="72"/>
      <c r="CQ74" s="72"/>
      <c r="CR74" s="72"/>
      <c r="CS74" s="72"/>
      <c r="CT74" s="72"/>
      <c r="CU74" s="72"/>
      <c r="CV74" s="72"/>
      <c r="CW74" s="72"/>
      <c r="CX74" s="72"/>
      <c r="CY74" s="72"/>
      <c r="CZ74" s="72"/>
      <c r="DA74" s="72"/>
      <c r="DB74" s="72"/>
      <c r="DC74" s="72"/>
      <c r="DD74" s="72"/>
      <c r="DE74" s="72"/>
      <c r="DF74" s="72"/>
      <c r="DG74" s="72"/>
      <c r="DH74" s="72"/>
    </row>
    <row r="75" spans="1:112" s="71" customFormat="1">
      <c r="A75" s="362" t="s">
        <v>223</v>
      </c>
      <c r="B75" s="362"/>
      <c r="C75" s="188">
        <f>'Summary (8)'!$E87</f>
        <v>0</v>
      </c>
      <c r="D75" s="80">
        <f>'Summary (8)'!$E87</f>
        <v>0</v>
      </c>
      <c r="E75" s="80">
        <f>'Summary (8)'!$E87</f>
        <v>0</v>
      </c>
      <c r="F75" s="80">
        <f>'Summary (8)'!$E87</f>
        <v>0</v>
      </c>
      <c r="G75" s="80">
        <f>'Summary (8)'!$E87</f>
        <v>0</v>
      </c>
      <c r="H75" s="288">
        <f>'Summary (8)'!$E87</f>
        <v>0</v>
      </c>
      <c r="I75" s="189">
        <f>'Summary (8)'!$E87</f>
        <v>0</v>
      </c>
      <c r="J75" s="188">
        <f>'Summary (8)'!$H87</f>
        <v>0</v>
      </c>
      <c r="K75" s="80">
        <f>'Summary (8)'!$H87</f>
        <v>0</v>
      </c>
      <c r="L75" s="80">
        <f>'Summary (8)'!$H87</f>
        <v>0</v>
      </c>
      <c r="M75" s="80">
        <f>'Summary (8)'!$H87</f>
        <v>0</v>
      </c>
      <c r="N75" s="80">
        <f>'Summary (8)'!$H87</f>
        <v>0</v>
      </c>
      <c r="O75" s="288">
        <f>'Summary (8)'!$H87</f>
        <v>0</v>
      </c>
      <c r="P75" s="189">
        <f>'Summary (8)'!$H87</f>
        <v>0</v>
      </c>
      <c r="Q75" s="188">
        <f>'Summary (8)'!$K87</f>
        <v>0</v>
      </c>
      <c r="R75" s="80">
        <f>'Summary (8)'!$K87</f>
        <v>0</v>
      </c>
      <c r="S75" s="80">
        <f>'Summary (8)'!$K87</f>
        <v>0</v>
      </c>
      <c r="T75" s="80">
        <f>'Summary (8)'!$K87</f>
        <v>0</v>
      </c>
      <c r="U75" s="80">
        <f>'Summary (8)'!$K87</f>
        <v>0</v>
      </c>
      <c r="V75" s="288">
        <f>'Summary (8)'!$K87</f>
        <v>0</v>
      </c>
      <c r="W75" s="189">
        <f>'Summary (8)'!$K87</f>
        <v>0</v>
      </c>
      <c r="X75" s="188">
        <f>'Summary (8)'!$N87</f>
        <v>0</v>
      </c>
      <c r="Y75" s="80">
        <f>'Summary (8)'!$N87</f>
        <v>0</v>
      </c>
      <c r="Z75" s="80">
        <f>'Summary (8)'!$N87</f>
        <v>0</v>
      </c>
      <c r="AA75" s="80">
        <f>'Summary (8)'!$N87</f>
        <v>0</v>
      </c>
      <c r="AB75" s="80">
        <f>'Summary (8)'!$N87</f>
        <v>0</v>
      </c>
      <c r="AC75" s="288">
        <f>'Summary (8)'!$N87</f>
        <v>0</v>
      </c>
      <c r="AD75" s="189">
        <f>'Summary (8)'!$N87</f>
        <v>0</v>
      </c>
      <c r="AE75" s="188">
        <f>'Summary (8)'!$Q87</f>
        <v>0</v>
      </c>
      <c r="AF75" s="80">
        <f>'Summary (8)'!$Q87</f>
        <v>0</v>
      </c>
      <c r="AG75" s="80">
        <f>'Summary (8)'!$Q87</f>
        <v>0</v>
      </c>
      <c r="AH75" s="80">
        <f>'Summary (8)'!$Q87</f>
        <v>0</v>
      </c>
      <c r="AI75" s="80">
        <f>'Summary (8)'!$Q87</f>
        <v>0</v>
      </c>
      <c r="AJ75" s="288">
        <f>'Summary (8)'!$Q87</f>
        <v>0</v>
      </c>
      <c r="AK75" s="189">
        <f>'Summary (8)'!$Q87</f>
        <v>0</v>
      </c>
      <c r="AL75" s="188">
        <f>'Summary (8)'!$T87</f>
        <v>0</v>
      </c>
      <c r="AM75" s="80">
        <f>'Summary (8)'!$T87</f>
        <v>0</v>
      </c>
      <c r="AN75" s="80">
        <f>'Summary (8)'!$T87</f>
        <v>0</v>
      </c>
      <c r="AO75" s="80">
        <f>'Summary (8)'!$T87</f>
        <v>0</v>
      </c>
      <c r="AP75" s="80">
        <f>'Summary (8)'!$T87</f>
        <v>0</v>
      </c>
      <c r="AQ75" s="288">
        <f>'Summary (8)'!$T87</f>
        <v>0</v>
      </c>
      <c r="AR75" s="189">
        <f>'Summary (8)'!$T87</f>
        <v>0</v>
      </c>
      <c r="AS75" s="188">
        <f>'Summary (8)'!$W87</f>
        <v>0</v>
      </c>
      <c r="AT75" s="80">
        <f>'Summary (8)'!$W87</f>
        <v>0</v>
      </c>
      <c r="AU75" s="80">
        <f>'Summary (8)'!$W87</f>
        <v>0</v>
      </c>
      <c r="AV75" s="80">
        <f>'Summary (8)'!$W87</f>
        <v>0</v>
      </c>
      <c r="AW75" s="80">
        <f>'Summary (8)'!$W87</f>
        <v>0</v>
      </c>
      <c r="AX75" s="288">
        <f>'Summary (8)'!$W87</f>
        <v>0</v>
      </c>
      <c r="AY75" s="189">
        <f>'Summary (8)'!$W87</f>
        <v>0</v>
      </c>
      <c r="AZ75" s="188">
        <f>'Summary (8)'!$Z87</f>
        <v>0</v>
      </c>
      <c r="BA75" s="80">
        <f>'Summary (8)'!$Z87</f>
        <v>0</v>
      </c>
      <c r="BB75" s="80">
        <f>'Summary (8)'!$Z87</f>
        <v>0</v>
      </c>
      <c r="BC75" s="80">
        <f>'Summary (8)'!$Z87</f>
        <v>0</v>
      </c>
      <c r="BD75" s="80">
        <f>'Summary (8)'!$Z87</f>
        <v>0</v>
      </c>
      <c r="BE75" s="288">
        <f>'Summary (8)'!$Z87</f>
        <v>0</v>
      </c>
      <c r="BF75" s="189">
        <f>'Summary (8)'!$Z87</f>
        <v>0</v>
      </c>
      <c r="BG75" s="188">
        <f>'Summary (8)'!$AC87</f>
        <v>0</v>
      </c>
      <c r="BH75" s="80">
        <f>'Summary (8)'!$AC87</f>
        <v>0</v>
      </c>
      <c r="BI75" s="80">
        <f>'Summary (8)'!$AC87</f>
        <v>0</v>
      </c>
      <c r="BJ75" s="80">
        <f>'Summary (8)'!$AC87</f>
        <v>0</v>
      </c>
      <c r="BK75" s="80">
        <f>'Summary (8)'!$AC87</f>
        <v>0</v>
      </c>
      <c r="BL75" s="288">
        <f>'Summary (8)'!$AC87</f>
        <v>0</v>
      </c>
      <c r="BM75" s="189">
        <f>'Summary (8)'!$AC87</f>
        <v>0</v>
      </c>
      <c r="BN75" s="188">
        <f>'Summary (8)'!$AF87</f>
        <v>0</v>
      </c>
      <c r="BO75" s="80">
        <f>'Summary (8)'!$AF87</f>
        <v>0</v>
      </c>
      <c r="BP75" s="80">
        <f>'Summary (8)'!$AF87</f>
        <v>0</v>
      </c>
      <c r="BQ75" s="80">
        <f>'Summary (8)'!$AF87</f>
        <v>0</v>
      </c>
      <c r="BR75" s="80">
        <f>'Summary (8)'!$AF87</f>
        <v>0</v>
      </c>
      <c r="BS75" s="288">
        <f>'Summary (8)'!$AF87</f>
        <v>0</v>
      </c>
      <c r="BT75" s="189">
        <f>'Summary (8)'!$AF87</f>
        <v>0</v>
      </c>
      <c r="BU75" s="80">
        <f>'Summary (8)'!AI87</f>
        <v>0</v>
      </c>
      <c r="BV75" s="80">
        <f>'Summary (8)'!AJ87</f>
        <v>0</v>
      </c>
      <c r="BW75" s="80">
        <f>'Summary (8)'!AK87</f>
        <v>0</v>
      </c>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c r="CX75" s="72"/>
      <c r="CY75" s="72"/>
      <c r="CZ75" s="72"/>
      <c r="DA75" s="72"/>
      <c r="DB75" s="72"/>
      <c r="DC75" s="72"/>
      <c r="DD75" s="72"/>
      <c r="DE75" s="72"/>
      <c r="DF75" s="72"/>
      <c r="DG75" s="72"/>
      <c r="DH75" s="72"/>
    </row>
    <row r="76" spans="1:112" s="173" customFormat="1">
      <c r="A76" s="362" t="s">
        <v>224</v>
      </c>
      <c r="B76" s="362"/>
      <c r="C76" s="188">
        <f>'Summary (8)'!$E88</f>
        <v>0</v>
      </c>
      <c r="D76" s="80">
        <f>'Summary (8)'!$E88</f>
        <v>0</v>
      </c>
      <c r="E76" s="80">
        <f>'Summary (8)'!$E88</f>
        <v>0</v>
      </c>
      <c r="F76" s="80">
        <f>'Summary (8)'!$E88</f>
        <v>0</v>
      </c>
      <c r="G76" s="80">
        <f>'Summary (8)'!$E88</f>
        <v>0</v>
      </c>
      <c r="H76" s="288">
        <f>'Summary (8)'!$E88</f>
        <v>0</v>
      </c>
      <c r="I76" s="189">
        <f>'Summary (8)'!$E88</f>
        <v>0</v>
      </c>
      <c r="J76" s="188">
        <f>'Summary (8)'!$H88</f>
        <v>0</v>
      </c>
      <c r="K76" s="80">
        <f>'Summary (8)'!$H88</f>
        <v>0</v>
      </c>
      <c r="L76" s="80">
        <f>'Summary (8)'!$H88</f>
        <v>0</v>
      </c>
      <c r="M76" s="80">
        <f>'Summary (8)'!$H88</f>
        <v>0</v>
      </c>
      <c r="N76" s="80">
        <f>'Summary (8)'!$H88</f>
        <v>0</v>
      </c>
      <c r="O76" s="288">
        <f>'Summary (8)'!$H88</f>
        <v>0</v>
      </c>
      <c r="P76" s="189">
        <f>'Summary (8)'!$H88</f>
        <v>0</v>
      </c>
      <c r="Q76" s="188">
        <f>'Summary (8)'!$K88</f>
        <v>0</v>
      </c>
      <c r="R76" s="80">
        <f>'Summary (8)'!$K88</f>
        <v>0</v>
      </c>
      <c r="S76" s="80">
        <f>'Summary (8)'!$K88</f>
        <v>0</v>
      </c>
      <c r="T76" s="80">
        <f>'Summary (8)'!$K88</f>
        <v>0</v>
      </c>
      <c r="U76" s="80">
        <f>'Summary (8)'!$K88</f>
        <v>0</v>
      </c>
      <c r="V76" s="288">
        <f>'Summary (8)'!$K88</f>
        <v>0</v>
      </c>
      <c r="W76" s="189">
        <f>'Summary (8)'!$K88</f>
        <v>0</v>
      </c>
      <c r="X76" s="188">
        <f>'Summary (8)'!$N88</f>
        <v>0</v>
      </c>
      <c r="Y76" s="80">
        <f>'Summary (8)'!$N88</f>
        <v>0</v>
      </c>
      <c r="Z76" s="80">
        <f>'Summary (8)'!$N88</f>
        <v>0</v>
      </c>
      <c r="AA76" s="80">
        <f>'Summary (8)'!$N88</f>
        <v>0</v>
      </c>
      <c r="AB76" s="80">
        <f>'Summary (8)'!$N88</f>
        <v>0</v>
      </c>
      <c r="AC76" s="288">
        <f>'Summary (8)'!$N88</f>
        <v>0</v>
      </c>
      <c r="AD76" s="189">
        <f>'Summary (8)'!$N88</f>
        <v>0</v>
      </c>
      <c r="AE76" s="188">
        <f>'Summary (8)'!$Q88</f>
        <v>0</v>
      </c>
      <c r="AF76" s="80">
        <f>'Summary (8)'!$Q88</f>
        <v>0</v>
      </c>
      <c r="AG76" s="80">
        <f>'Summary (8)'!$Q88</f>
        <v>0</v>
      </c>
      <c r="AH76" s="80">
        <f>'Summary (8)'!$Q88</f>
        <v>0</v>
      </c>
      <c r="AI76" s="80">
        <f>'Summary (8)'!$Q88</f>
        <v>0</v>
      </c>
      <c r="AJ76" s="288">
        <f>'Summary (8)'!$Q88</f>
        <v>0</v>
      </c>
      <c r="AK76" s="189">
        <f>'Summary (8)'!$Q88</f>
        <v>0</v>
      </c>
      <c r="AL76" s="188">
        <f>'Summary (8)'!$T88</f>
        <v>0</v>
      </c>
      <c r="AM76" s="80">
        <f>'Summary (8)'!$T88</f>
        <v>0</v>
      </c>
      <c r="AN76" s="80">
        <f>'Summary (8)'!$T88</f>
        <v>0</v>
      </c>
      <c r="AO76" s="80">
        <f>'Summary (8)'!$T88</f>
        <v>0</v>
      </c>
      <c r="AP76" s="80">
        <f>'Summary (8)'!$T88</f>
        <v>0</v>
      </c>
      <c r="AQ76" s="288">
        <f>'Summary (8)'!$T88</f>
        <v>0</v>
      </c>
      <c r="AR76" s="189">
        <f>'Summary (8)'!$T88</f>
        <v>0</v>
      </c>
      <c r="AS76" s="188">
        <f>'Summary (8)'!$W88</f>
        <v>0</v>
      </c>
      <c r="AT76" s="80">
        <f>'Summary (8)'!$W88</f>
        <v>0</v>
      </c>
      <c r="AU76" s="80">
        <f>'Summary (8)'!$W88</f>
        <v>0</v>
      </c>
      <c r="AV76" s="80">
        <f>'Summary (8)'!$W88</f>
        <v>0</v>
      </c>
      <c r="AW76" s="80">
        <f>'Summary (8)'!$W88</f>
        <v>0</v>
      </c>
      <c r="AX76" s="288">
        <f>'Summary (8)'!$W88</f>
        <v>0</v>
      </c>
      <c r="AY76" s="189">
        <f>'Summary (8)'!$W88</f>
        <v>0</v>
      </c>
      <c r="AZ76" s="188">
        <f>'Summary (8)'!$Z88</f>
        <v>0</v>
      </c>
      <c r="BA76" s="80">
        <f>'Summary (8)'!$Z88</f>
        <v>0</v>
      </c>
      <c r="BB76" s="80">
        <f>'Summary (8)'!$Z88</f>
        <v>0</v>
      </c>
      <c r="BC76" s="80">
        <f>'Summary (8)'!$Z88</f>
        <v>0</v>
      </c>
      <c r="BD76" s="80">
        <f>'Summary (8)'!$Z88</f>
        <v>0</v>
      </c>
      <c r="BE76" s="288">
        <f>'Summary (8)'!$Z88</f>
        <v>0</v>
      </c>
      <c r="BF76" s="189">
        <f>'Summary (8)'!$Z88</f>
        <v>0</v>
      </c>
      <c r="BG76" s="188">
        <f>'Summary (8)'!$AC88</f>
        <v>0</v>
      </c>
      <c r="BH76" s="80">
        <f>'Summary (8)'!$AC88</f>
        <v>0</v>
      </c>
      <c r="BI76" s="80">
        <f>'Summary (8)'!$AC88</f>
        <v>0</v>
      </c>
      <c r="BJ76" s="80">
        <f>'Summary (8)'!$AC88</f>
        <v>0</v>
      </c>
      <c r="BK76" s="80">
        <f>'Summary (8)'!$AC88</f>
        <v>0</v>
      </c>
      <c r="BL76" s="288">
        <f>'Summary (8)'!$AC88</f>
        <v>0</v>
      </c>
      <c r="BM76" s="189">
        <f>'Summary (8)'!$AC88</f>
        <v>0</v>
      </c>
      <c r="BN76" s="188">
        <f>'Summary (8)'!$AF88</f>
        <v>0</v>
      </c>
      <c r="BO76" s="80">
        <f>'Summary (8)'!$AF88</f>
        <v>0</v>
      </c>
      <c r="BP76" s="80">
        <f>'Summary (8)'!$AF88</f>
        <v>0</v>
      </c>
      <c r="BQ76" s="80">
        <f>'Summary (8)'!$AF88</f>
        <v>0</v>
      </c>
      <c r="BR76" s="80">
        <f>'Summary (8)'!$AF88</f>
        <v>0</v>
      </c>
      <c r="BS76" s="288">
        <f>'Summary (8)'!$AF88</f>
        <v>0</v>
      </c>
      <c r="BT76" s="189">
        <f>'Summary (8)'!$AF88</f>
        <v>0</v>
      </c>
      <c r="BU76" s="80">
        <f>'Summary (8)'!AI88</f>
        <v>0</v>
      </c>
      <c r="BV76" s="80">
        <f>'Summary (8)'!AJ88</f>
        <v>0</v>
      </c>
      <c r="BW76" s="80">
        <f>'Summary (8)'!AK88</f>
        <v>0</v>
      </c>
    </row>
    <row r="77" spans="1:112" s="75" customFormat="1">
      <c r="A77" s="361" t="s">
        <v>211</v>
      </c>
      <c r="B77" s="361"/>
      <c r="C77" s="188">
        <f>'Summary (8)'!$E89</f>
        <v>0</v>
      </c>
      <c r="D77" s="80">
        <f>'Summary (8)'!$E89</f>
        <v>0</v>
      </c>
      <c r="E77" s="80">
        <f>'Summary (8)'!$E89</f>
        <v>0</v>
      </c>
      <c r="F77" s="80">
        <f>'Summary (8)'!$E89</f>
        <v>0</v>
      </c>
      <c r="G77" s="80">
        <f>'Summary (8)'!$E89</f>
        <v>0</v>
      </c>
      <c r="H77" s="288">
        <f>'Summary (8)'!$E89</f>
        <v>0</v>
      </c>
      <c r="I77" s="189">
        <f>'Summary (8)'!$E89</f>
        <v>0</v>
      </c>
      <c r="J77" s="188">
        <f>'Summary (8)'!$H89</f>
        <v>0</v>
      </c>
      <c r="K77" s="80">
        <f>'Summary (8)'!$H89</f>
        <v>0</v>
      </c>
      <c r="L77" s="80">
        <f>'Summary (8)'!$H89</f>
        <v>0</v>
      </c>
      <c r="M77" s="80">
        <f>'Summary (8)'!$H89</f>
        <v>0</v>
      </c>
      <c r="N77" s="80">
        <f>'Summary (8)'!$H89</f>
        <v>0</v>
      </c>
      <c r="O77" s="288">
        <f>'Summary (8)'!$H89</f>
        <v>0</v>
      </c>
      <c r="P77" s="189">
        <f>'Summary (8)'!$H89</f>
        <v>0</v>
      </c>
      <c r="Q77" s="188">
        <f>'Summary (8)'!$K89</f>
        <v>0</v>
      </c>
      <c r="R77" s="80">
        <f>'Summary (8)'!$K89</f>
        <v>0</v>
      </c>
      <c r="S77" s="80">
        <f>'Summary (8)'!$K89</f>
        <v>0</v>
      </c>
      <c r="T77" s="80">
        <f>'Summary (8)'!$K89</f>
        <v>0</v>
      </c>
      <c r="U77" s="80">
        <f>'Summary (8)'!$K89</f>
        <v>0</v>
      </c>
      <c r="V77" s="288">
        <f>'Summary (8)'!$K89</f>
        <v>0</v>
      </c>
      <c r="W77" s="189">
        <f>'Summary (8)'!$K89</f>
        <v>0</v>
      </c>
      <c r="X77" s="188">
        <f>'Summary (8)'!$N89</f>
        <v>0</v>
      </c>
      <c r="Y77" s="80">
        <f>'Summary (8)'!$N89</f>
        <v>0</v>
      </c>
      <c r="Z77" s="80">
        <f>'Summary (8)'!$N89</f>
        <v>0</v>
      </c>
      <c r="AA77" s="80">
        <f>'Summary (8)'!$N89</f>
        <v>0</v>
      </c>
      <c r="AB77" s="80">
        <f>'Summary (8)'!$N89</f>
        <v>0</v>
      </c>
      <c r="AC77" s="288">
        <f>'Summary (8)'!$N89</f>
        <v>0</v>
      </c>
      <c r="AD77" s="189">
        <f>'Summary (8)'!$N89</f>
        <v>0</v>
      </c>
      <c r="AE77" s="188">
        <f>'Summary (8)'!$Q89</f>
        <v>0</v>
      </c>
      <c r="AF77" s="80">
        <f>'Summary (8)'!$Q89</f>
        <v>0</v>
      </c>
      <c r="AG77" s="80">
        <f>'Summary (8)'!$Q89</f>
        <v>0</v>
      </c>
      <c r="AH77" s="80">
        <f>'Summary (8)'!$Q89</f>
        <v>0</v>
      </c>
      <c r="AI77" s="80">
        <f>'Summary (8)'!$Q89</f>
        <v>0</v>
      </c>
      <c r="AJ77" s="288">
        <f>'Summary (8)'!$Q89</f>
        <v>0</v>
      </c>
      <c r="AK77" s="189">
        <f>'Summary (8)'!$Q89</f>
        <v>0</v>
      </c>
      <c r="AL77" s="188">
        <f>'Summary (8)'!$T89</f>
        <v>0</v>
      </c>
      <c r="AM77" s="80">
        <f>'Summary (8)'!$T89</f>
        <v>0</v>
      </c>
      <c r="AN77" s="80">
        <f>'Summary (8)'!$T89</f>
        <v>0</v>
      </c>
      <c r="AO77" s="80">
        <f>'Summary (8)'!$T89</f>
        <v>0</v>
      </c>
      <c r="AP77" s="80">
        <f>'Summary (8)'!$T89</f>
        <v>0</v>
      </c>
      <c r="AQ77" s="288">
        <f>'Summary (8)'!$T89</f>
        <v>0</v>
      </c>
      <c r="AR77" s="189">
        <f>'Summary (8)'!$T89</f>
        <v>0</v>
      </c>
      <c r="AS77" s="188">
        <f>'Summary (8)'!$W89</f>
        <v>0</v>
      </c>
      <c r="AT77" s="80">
        <f>'Summary (8)'!$W89</f>
        <v>0</v>
      </c>
      <c r="AU77" s="80">
        <f>'Summary (8)'!$W89</f>
        <v>0</v>
      </c>
      <c r="AV77" s="80">
        <f>'Summary (8)'!$W89</f>
        <v>0</v>
      </c>
      <c r="AW77" s="80">
        <f>'Summary (8)'!$W89</f>
        <v>0</v>
      </c>
      <c r="AX77" s="288">
        <f>'Summary (8)'!$W89</f>
        <v>0</v>
      </c>
      <c r="AY77" s="189">
        <f>'Summary (8)'!$W89</f>
        <v>0</v>
      </c>
      <c r="AZ77" s="188">
        <f>'Summary (8)'!$Z89</f>
        <v>0</v>
      </c>
      <c r="BA77" s="80">
        <f>'Summary (8)'!$Z89</f>
        <v>0</v>
      </c>
      <c r="BB77" s="80">
        <f>'Summary (8)'!$Z89</f>
        <v>0</v>
      </c>
      <c r="BC77" s="80">
        <f>'Summary (8)'!$Z89</f>
        <v>0</v>
      </c>
      <c r="BD77" s="80">
        <f>'Summary (8)'!$Z89</f>
        <v>0</v>
      </c>
      <c r="BE77" s="288">
        <f>'Summary (8)'!$Z89</f>
        <v>0</v>
      </c>
      <c r="BF77" s="189">
        <f>'Summary (8)'!$Z89</f>
        <v>0</v>
      </c>
      <c r="BG77" s="188">
        <f>'Summary (8)'!$AC89</f>
        <v>0</v>
      </c>
      <c r="BH77" s="80">
        <f>'Summary (8)'!$AC89</f>
        <v>0</v>
      </c>
      <c r="BI77" s="80">
        <f>'Summary (8)'!$AC89</f>
        <v>0</v>
      </c>
      <c r="BJ77" s="80">
        <f>'Summary (8)'!$AC89</f>
        <v>0</v>
      </c>
      <c r="BK77" s="80">
        <f>'Summary (8)'!$AC89</f>
        <v>0</v>
      </c>
      <c r="BL77" s="288">
        <f>'Summary (8)'!$AC89</f>
        <v>0</v>
      </c>
      <c r="BM77" s="189">
        <f>'Summary (8)'!$AC89</f>
        <v>0</v>
      </c>
      <c r="BN77" s="188">
        <f>'Summary (8)'!$AF89</f>
        <v>0</v>
      </c>
      <c r="BO77" s="80">
        <f>'Summary (8)'!$AF89</f>
        <v>0</v>
      </c>
      <c r="BP77" s="80">
        <f>'Summary (8)'!$AF89</f>
        <v>0</v>
      </c>
      <c r="BQ77" s="80">
        <f>'Summary (8)'!$AF89</f>
        <v>0</v>
      </c>
      <c r="BR77" s="80">
        <f>'Summary (8)'!$AF89</f>
        <v>0</v>
      </c>
      <c r="BS77" s="288">
        <f>'Summary (8)'!$AF89</f>
        <v>0</v>
      </c>
      <c r="BT77" s="189">
        <f>'Summary (8)'!$AF89</f>
        <v>0</v>
      </c>
      <c r="BU77" s="80">
        <f>'Summary (8)'!AI89</f>
        <v>0</v>
      </c>
      <c r="BV77" s="80">
        <f>'Summary (8)'!AJ89</f>
        <v>0</v>
      </c>
      <c r="BW77" s="80">
        <f>'Summary (8)'!AK89</f>
        <v>0</v>
      </c>
    </row>
    <row r="78" spans="1:112" s="75" customFormat="1" ht="16" thickBot="1">
      <c r="A78" s="363" t="s">
        <v>225</v>
      </c>
      <c r="B78" s="363"/>
      <c r="C78" s="190">
        <f>'Summary (8)'!$E90</f>
        <v>0</v>
      </c>
      <c r="D78" s="191">
        <f>'Summary (8)'!$E90</f>
        <v>0</v>
      </c>
      <c r="E78" s="191">
        <f>'Summary (8)'!$E90</f>
        <v>0</v>
      </c>
      <c r="F78" s="191">
        <f>'Summary (8)'!$E90</f>
        <v>0</v>
      </c>
      <c r="G78" s="191">
        <f>'Summary (8)'!$E90</f>
        <v>0</v>
      </c>
      <c r="H78" s="289">
        <f>'Summary (8)'!$E90</f>
        <v>0</v>
      </c>
      <c r="I78" s="192">
        <f>'Summary (8)'!$E90</f>
        <v>0</v>
      </c>
      <c r="J78" s="190">
        <f>'Summary (8)'!$H90</f>
        <v>0</v>
      </c>
      <c r="K78" s="191">
        <f>'Summary (8)'!$H90</f>
        <v>0</v>
      </c>
      <c r="L78" s="191">
        <f>'Summary (8)'!$H90</f>
        <v>0</v>
      </c>
      <c r="M78" s="191">
        <f>'Summary (8)'!$H90</f>
        <v>0</v>
      </c>
      <c r="N78" s="191">
        <f>'Summary (8)'!$H90</f>
        <v>0</v>
      </c>
      <c r="O78" s="289">
        <f>'Summary (8)'!$H90</f>
        <v>0</v>
      </c>
      <c r="P78" s="192">
        <f>'Summary (8)'!$H90</f>
        <v>0</v>
      </c>
      <c r="Q78" s="190">
        <f>'Summary (8)'!$K90</f>
        <v>0</v>
      </c>
      <c r="R78" s="191">
        <f>'Summary (8)'!$K90</f>
        <v>0</v>
      </c>
      <c r="S78" s="191">
        <f>'Summary (8)'!$K90</f>
        <v>0</v>
      </c>
      <c r="T78" s="191">
        <f>'Summary (8)'!$K90</f>
        <v>0</v>
      </c>
      <c r="U78" s="191">
        <f>'Summary (8)'!$K90</f>
        <v>0</v>
      </c>
      <c r="V78" s="289">
        <f>'Summary (8)'!$K90</f>
        <v>0</v>
      </c>
      <c r="W78" s="192">
        <f>'Summary (8)'!$K90</f>
        <v>0</v>
      </c>
      <c r="X78" s="190">
        <f>'Summary (8)'!$N90</f>
        <v>0</v>
      </c>
      <c r="Y78" s="191">
        <f>'Summary (8)'!$N90</f>
        <v>0</v>
      </c>
      <c r="Z78" s="191">
        <f>'Summary (8)'!$N90</f>
        <v>0</v>
      </c>
      <c r="AA78" s="191">
        <f>'Summary (8)'!$N90</f>
        <v>0</v>
      </c>
      <c r="AB78" s="191">
        <f>'Summary (8)'!$N90</f>
        <v>0</v>
      </c>
      <c r="AC78" s="289">
        <f>'Summary (8)'!$N90</f>
        <v>0</v>
      </c>
      <c r="AD78" s="192">
        <f>'Summary (8)'!$N90</f>
        <v>0</v>
      </c>
      <c r="AE78" s="190">
        <f>'Summary (8)'!$Q90</f>
        <v>0</v>
      </c>
      <c r="AF78" s="191">
        <f>'Summary (8)'!$Q90</f>
        <v>0</v>
      </c>
      <c r="AG78" s="191">
        <f>'Summary (8)'!$Q90</f>
        <v>0</v>
      </c>
      <c r="AH78" s="191">
        <f>'Summary (8)'!$Q90</f>
        <v>0</v>
      </c>
      <c r="AI78" s="191">
        <f>'Summary (8)'!$Q90</f>
        <v>0</v>
      </c>
      <c r="AJ78" s="289">
        <f>'Summary (8)'!$Q90</f>
        <v>0</v>
      </c>
      <c r="AK78" s="192">
        <f>'Summary (8)'!$Q90</f>
        <v>0</v>
      </c>
      <c r="AL78" s="190">
        <f>'Summary (8)'!$T90</f>
        <v>0</v>
      </c>
      <c r="AM78" s="191">
        <f>'Summary (8)'!$T90</f>
        <v>0</v>
      </c>
      <c r="AN78" s="191">
        <f>'Summary (8)'!$T90</f>
        <v>0</v>
      </c>
      <c r="AO78" s="191">
        <f>'Summary (8)'!$T90</f>
        <v>0</v>
      </c>
      <c r="AP78" s="191">
        <f>'Summary (8)'!$T90</f>
        <v>0</v>
      </c>
      <c r="AQ78" s="289">
        <f>'Summary (8)'!$T90</f>
        <v>0</v>
      </c>
      <c r="AR78" s="192">
        <f>'Summary (8)'!$T90</f>
        <v>0</v>
      </c>
      <c r="AS78" s="190">
        <f>'Summary (8)'!$W90</f>
        <v>0</v>
      </c>
      <c r="AT78" s="191">
        <f>'Summary (8)'!$W90</f>
        <v>0</v>
      </c>
      <c r="AU78" s="191">
        <f>'Summary (8)'!$W90</f>
        <v>0</v>
      </c>
      <c r="AV78" s="191">
        <f>'Summary (8)'!$W90</f>
        <v>0</v>
      </c>
      <c r="AW78" s="191">
        <f>'Summary (8)'!$W90</f>
        <v>0</v>
      </c>
      <c r="AX78" s="289">
        <f>'Summary (8)'!$W90</f>
        <v>0</v>
      </c>
      <c r="AY78" s="192">
        <f>'Summary (8)'!$W90</f>
        <v>0</v>
      </c>
      <c r="AZ78" s="190">
        <f>'Summary (8)'!$Z90</f>
        <v>0</v>
      </c>
      <c r="BA78" s="191">
        <f>'Summary (8)'!$Z90</f>
        <v>0</v>
      </c>
      <c r="BB78" s="191">
        <f>'Summary (8)'!$Z90</f>
        <v>0</v>
      </c>
      <c r="BC78" s="191">
        <f>'Summary (8)'!$Z90</f>
        <v>0</v>
      </c>
      <c r="BD78" s="191">
        <f>'Summary (8)'!$Z90</f>
        <v>0</v>
      </c>
      <c r="BE78" s="289">
        <f>'Summary (8)'!$Z90</f>
        <v>0</v>
      </c>
      <c r="BF78" s="192">
        <f>'Summary (8)'!$Z90</f>
        <v>0</v>
      </c>
      <c r="BG78" s="190">
        <f>'Summary (8)'!$AC90</f>
        <v>0</v>
      </c>
      <c r="BH78" s="191">
        <f>'Summary (8)'!$AC90</f>
        <v>0</v>
      </c>
      <c r="BI78" s="191">
        <f>'Summary (8)'!$AC90</f>
        <v>0</v>
      </c>
      <c r="BJ78" s="191">
        <f>'Summary (8)'!$AC90</f>
        <v>0</v>
      </c>
      <c r="BK78" s="191">
        <f>'Summary (8)'!$AC90</f>
        <v>0</v>
      </c>
      <c r="BL78" s="289">
        <f>'Summary (8)'!$AC90</f>
        <v>0</v>
      </c>
      <c r="BM78" s="192">
        <f>'Summary (8)'!$AC90</f>
        <v>0</v>
      </c>
      <c r="BN78" s="190">
        <f>'Summary (8)'!$AF90</f>
        <v>0</v>
      </c>
      <c r="BO78" s="191">
        <f>'Summary (8)'!$AF90</f>
        <v>0</v>
      </c>
      <c r="BP78" s="191">
        <f>'Summary (8)'!$AF90</f>
        <v>0</v>
      </c>
      <c r="BQ78" s="191">
        <f>'Summary (8)'!$AF90</f>
        <v>0</v>
      </c>
      <c r="BR78" s="191">
        <f>'Summary (8)'!$AF90</f>
        <v>0</v>
      </c>
      <c r="BS78" s="289">
        <f>'Summary (8)'!$AF90</f>
        <v>0</v>
      </c>
      <c r="BT78" s="192">
        <f>'Summary (8)'!$AF90</f>
        <v>0</v>
      </c>
      <c r="BU78" s="173"/>
      <c r="BV78" s="173"/>
      <c r="BW78" s="174"/>
    </row>
    <row r="79" spans="1:112" s="242" customFormat="1">
      <c r="A79" s="392" t="s">
        <v>291</v>
      </c>
      <c r="B79" s="392"/>
      <c r="C79" s="393" t="e">
        <f>LOOKUP(C75,'Dropdown Lists'!$K$1:$K$20,'Dropdown Lists'!$N$1:$N$20)</f>
        <v>#N/A</v>
      </c>
      <c r="D79" s="394"/>
      <c r="E79" s="394"/>
      <c r="F79" s="394"/>
      <c r="G79" s="395"/>
      <c r="H79" s="396"/>
      <c r="I79" s="395"/>
      <c r="J79" s="393" t="e">
        <f>LOOKUP(J75,'Dropdown Lists'!$K$1:$K$20,'Dropdown Lists'!$N$1:$N$20)</f>
        <v>#N/A</v>
      </c>
      <c r="K79" s="395"/>
      <c r="L79" s="395"/>
      <c r="M79" s="395"/>
      <c r="N79" s="395"/>
      <c r="O79" s="396"/>
      <c r="P79" s="395"/>
      <c r="Q79" s="393" t="e">
        <f>LOOKUP(Q75,'Dropdown Lists'!$K$1:$K$20,'Dropdown Lists'!$N$1:$N$20)</f>
        <v>#N/A</v>
      </c>
      <c r="R79" s="395"/>
      <c r="S79" s="395"/>
      <c r="T79" s="395"/>
      <c r="U79" s="395"/>
      <c r="V79" s="396"/>
      <c r="W79" s="395"/>
      <c r="X79" s="393" t="e">
        <f>LOOKUP(X75,'Dropdown Lists'!$K$1:$K$20,'Dropdown Lists'!$N$1:$N$20)</f>
        <v>#N/A</v>
      </c>
      <c r="Y79" s="395"/>
      <c r="Z79" s="395"/>
      <c r="AA79" s="395"/>
      <c r="AB79" s="395"/>
      <c r="AC79" s="396"/>
      <c r="AD79" s="395"/>
      <c r="AE79" s="393" t="e">
        <f>LOOKUP(AE75,'Dropdown Lists'!$K$1:$K$20,'Dropdown Lists'!$N$1:$N$20)</f>
        <v>#N/A</v>
      </c>
      <c r="AF79" s="395"/>
      <c r="AG79" s="395"/>
      <c r="AH79" s="395"/>
      <c r="AI79" s="395"/>
      <c r="AJ79" s="396"/>
      <c r="AK79" s="395"/>
      <c r="AL79" s="393" t="e">
        <f>LOOKUP(AL75,'Dropdown Lists'!$K$1:$K$20,'Dropdown Lists'!$N$1:$N$20)</f>
        <v>#N/A</v>
      </c>
      <c r="AM79" s="395"/>
      <c r="AN79" s="395"/>
      <c r="AO79" s="395"/>
      <c r="AP79" s="395"/>
      <c r="AQ79" s="396"/>
      <c r="AR79" s="395"/>
      <c r="AS79" s="393" t="e">
        <f>LOOKUP(AS75,'Dropdown Lists'!$K$1:$K$20,'Dropdown Lists'!$N$1:$N$20)</f>
        <v>#N/A</v>
      </c>
      <c r="AT79" s="395"/>
      <c r="AU79" s="395"/>
      <c r="AV79" s="395"/>
      <c r="AW79" s="395"/>
      <c r="AX79" s="396"/>
      <c r="AY79" s="395"/>
      <c r="AZ79" s="393" t="e">
        <f>LOOKUP(AZ75,'Dropdown Lists'!$K$1:$K$20,'Dropdown Lists'!$N$1:$N$20)</f>
        <v>#N/A</v>
      </c>
      <c r="BA79" s="395"/>
      <c r="BB79" s="395"/>
      <c r="BC79" s="395"/>
      <c r="BD79" s="395"/>
      <c r="BE79" s="396"/>
      <c r="BF79" s="395"/>
      <c r="BG79" s="393" t="e">
        <f>LOOKUP(BG75,'Dropdown Lists'!$K$1:$K$20,'Dropdown Lists'!$N$1:$N$20)</f>
        <v>#N/A</v>
      </c>
      <c r="BH79" s="395"/>
      <c r="BI79" s="395"/>
      <c r="BJ79" s="395"/>
      <c r="BK79" s="395"/>
      <c r="BL79" s="396"/>
      <c r="BM79" s="395"/>
      <c r="BN79" s="393" t="e">
        <f>LOOKUP(BN75,'Dropdown Lists'!$K$1:$K$20,'Dropdown Lists'!$N$1:$N$20)</f>
        <v>#N/A</v>
      </c>
      <c r="BO79" s="395"/>
      <c r="BP79" s="395"/>
      <c r="BQ79" s="395"/>
      <c r="BR79" s="395"/>
      <c r="BS79" s="396"/>
      <c r="BT79" s="395"/>
      <c r="BU79" s="397"/>
      <c r="BV79" s="397"/>
      <c r="BW79" s="398"/>
    </row>
    <row r="80" spans="1:112" s="263" customFormat="1">
      <c r="C80" s="241"/>
      <c r="D80" s="243"/>
      <c r="E80" s="243"/>
      <c r="F80" s="243"/>
      <c r="G80" s="226"/>
      <c r="H80" s="240"/>
      <c r="I80" s="226"/>
      <c r="J80" s="226"/>
      <c r="K80" s="226"/>
      <c r="L80" s="226"/>
      <c r="M80" s="226"/>
      <c r="N80" s="226"/>
      <c r="O80" s="240"/>
      <c r="P80" s="226"/>
      <c r="Q80" s="226"/>
      <c r="R80" s="226"/>
      <c r="S80" s="226"/>
      <c r="T80" s="226"/>
      <c r="U80" s="226"/>
      <c r="V80" s="240"/>
      <c r="W80" s="226"/>
      <c r="X80" s="226"/>
      <c r="Y80" s="226"/>
      <c r="Z80" s="226"/>
      <c r="AA80" s="226"/>
      <c r="AB80" s="226"/>
      <c r="AC80" s="240"/>
      <c r="AD80" s="226"/>
      <c r="AE80" s="226"/>
      <c r="AF80" s="226"/>
      <c r="AG80" s="226"/>
      <c r="AH80" s="226"/>
      <c r="AI80" s="226"/>
      <c r="AJ80" s="240"/>
      <c r="AK80" s="226"/>
      <c r="AL80" s="226"/>
      <c r="AM80" s="226"/>
      <c r="AN80" s="226"/>
      <c r="AO80" s="226"/>
      <c r="AP80" s="226"/>
      <c r="AQ80" s="240"/>
      <c r="AR80" s="226"/>
      <c r="AS80" s="226"/>
      <c r="AT80" s="226"/>
      <c r="AU80" s="226"/>
      <c r="AV80" s="226"/>
      <c r="AW80" s="226"/>
      <c r="AX80" s="240"/>
      <c r="AY80" s="226"/>
      <c r="AZ80" s="226"/>
      <c r="BA80" s="226"/>
      <c r="BB80" s="226"/>
      <c r="BC80" s="226"/>
      <c r="BD80" s="226"/>
      <c r="BE80" s="240"/>
      <c r="BF80" s="226"/>
      <c r="BG80" s="226"/>
      <c r="BH80" s="226"/>
      <c r="BI80" s="226"/>
      <c r="BJ80" s="226"/>
      <c r="BK80" s="226"/>
      <c r="BL80" s="240"/>
      <c r="BM80" s="226"/>
      <c r="BN80" s="226"/>
      <c r="BO80" s="226"/>
      <c r="BP80" s="226"/>
      <c r="BQ80" s="226"/>
      <c r="BR80" s="226"/>
      <c r="BS80" s="240"/>
      <c r="BT80" s="226"/>
      <c r="BU80" s="71"/>
      <c r="BV80" s="71"/>
      <c r="BW80" s="82"/>
    </row>
    <row r="81" spans="2:112">
      <c r="B81" s="226"/>
      <c r="C81" s="241"/>
      <c r="D81" s="243"/>
      <c r="E81" s="243"/>
      <c r="F81" s="243"/>
      <c r="BN81" s="226"/>
      <c r="BO81" s="226"/>
      <c r="BP81" s="226"/>
      <c r="BS81" s="240"/>
      <c r="BU81" s="71"/>
      <c r="BV81" s="71"/>
      <c r="BW81" s="82"/>
      <c r="BX81" s="238"/>
      <c r="BY81" s="238"/>
      <c r="BZ81" s="238"/>
      <c r="CA81" s="238"/>
      <c r="CB81" s="238"/>
      <c r="CC81" s="238"/>
      <c r="CD81" s="238"/>
      <c r="CE81" s="238"/>
      <c r="CF81" s="238"/>
      <c r="CG81" s="238"/>
      <c r="CH81" s="238"/>
      <c r="CI81" s="238"/>
      <c r="CJ81" s="238"/>
      <c r="CK81" s="238"/>
      <c r="CL81" s="238"/>
      <c r="CM81" s="238"/>
      <c r="CN81" s="238"/>
      <c r="CO81" s="238"/>
      <c r="CP81" s="238"/>
      <c r="CQ81" s="238"/>
      <c r="CR81" s="238"/>
      <c r="CS81" s="238"/>
      <c r="CT81" s="238"/>
      <c r="CU81" s="238"/>
      <c r="CV81" s="238"/>
      <c r="CW81" s="238"/>
      <c r="CX81" s="238"/>
      <c r="CY81" s="238"/>
      <c r="CZ81" s="238"/>
      <c r="DA81" s="238"/>
      <c r="DB81" s="238"/>
      <c r="DC81" s="238"/>
      <c r="DD81" s="238"/>
      <c r="DE81" s="238"/>
      <c r="DF81" s="238"/>
      <c r="DG81" s="238"/>
      <c r="DH81" s="238"/>
    </row>
    <row r="82" spans="2:112">
      <c r="B82" s="226"/>
      <c r="BN82" s="226"/>
      <c r="BO82" s="226"/>
      <c r="BP82" s="226"/>
      <c r="BS82" s="240"/>
      <c r="BU82" s="71"/>
      <c r="BV82" s="71"/>
      <c r="BW82" s="82"/>
      <c r="BX82" s="238"/>
      <c r="BY82" s="238"/>
      <c r="BZ82" s="238"/>
      <c r="CA82" s="238"/>
      <c r="CB82" s="238"/>
      <c r="CC82" s="238"/>
      <c r="CD82" s="238"/>
      <c r="CE82" s="238"/>
      <c r="CF82" s="238"/>
      <c r="CG82" s="238"/>
      <c r="CH82" s="238"/>
      <c r="CI82" s="238"/>
      <c r="CJ82" s="238"/>
      <c r="CK82" s="238"/>
      <c r="CL82" s="238"/>
      <c r="CM82" s="238"/>
      <c r="CN82" s="238"/>
      <c r="CO82" s="238"/>
      <c r="CP82" s="238"/>
      <c r="CQ82" s="238"/>
      <c r="CR82" s="238"/>
      <c r="CS82" s="238"/>
      <c r="CT82" s="238"/>
      <c r="CU82" s="238"/>
      <c r="CV82" s="238"/>
      <c r="CW82" s="238"/>
      <c r="CX82" s="238"/>
      <c r="CY82" s="238"/>
      <c r="CZ82" s="238"/>
      <c r="DA82" s="238"/>
      <c r="DB82" s="238"/>
      <c r="DC82" s="238"/>
      <c r="DD82" s="238"/>
      <c r="DE82" s="238"/>
      <c r="DF82" s="238"/>
      <c r="DG82" s="238"/>
      <c r="DH82" s="238"/>
    </row>
    <row r="83" spans="2:112">
      <c r="B83" s="226"/>
      <c r="BN83" s="226"/>
      <c r="BO83" s="226"/>
      <c r="BP83" s="226"/>
      <c r="BS83" s="240"/>
      <c r="BU83" s="71"/>
      <c r="BV83" s="71"/>
      <c r="BW83" s="82"/>
      <c r="BX83" s="238"/>
      <c r="BY83" s="238"/>
      <c r="BZ83" s="238"/>
      <c r="CA83" s="238"/>
      <c r="CB83" s="238"/>
      <c r="CC83" s="238"/>
      <c r="CD83" s="238"/>
      <c r="CE83" s="238"/>
      <c r="CF83" s="238"/>
      <c r="CG83" s="238"/>
      <c r="CH83" s="238"/>
      <c r="CI83" s="238"/>
      <c r="CJ83" s="238"/>
      <c r="CK83" s="238"/>
      <c r="CL83" s="238"/>
      <c r="CM83" s="238"/>
      <c r="CN83" s="238"/>
      <c r="CO83" s="238"/>
      <c r="CP83" s="238"/>
      <c r="CQ83" s="238"/>
      <c r="CR83" s="238"/>
      <c r="CS83" s="238"/>
      <c r="CT83" s="238"/>
      <c r="CU83" s="238"/>
      <c r="CV83" s="238"/>
      <c r="CW83" s="238"/>
      <c r="CX83" s="238"/>
      <c r="CY83" s="238"/>
      <c r="CZ83" s="238"/>
      <c r="DA83" s="238"/>
      <c r="DB83" s="238"/>
      <c r="DC83" s="238"/>
      <c r="DD83" s="238"/>
      <c r="DE83" s="238"/>
      <c r="DF83" s="238"/>
      <c r="DG83" s="238"/>
      <c r="DH83" s="238"/>
    </row>
    <row r="84" spans="2:112">
      <c r="B84" s="226"/>
      <c r="BN84" s="226"/>
      <c r="BO84" s="226"/>
      <c r="BP84" s="226"/>
      <c r="BS84" s="240"/>
      <c r="BU84" s="71"/>
      <c r="BV84" s="71"/>
      <c r="BW84" s="82"/>
      <c r="BX84" s="238"/>
      <c r="BY84" s="238"/>
      <c r="BZ84" s="238"/>
      <c r="CA84" s="238"/>
      <c r="CB84" s="238"/>
      <c r="CC84" s="238"/>
      <c r="CD84" s="238"/>
      <c r="CE84" s="238"/>
      <c r="CF84" s="238"/>
      <c r="CG84" s="238"/>
      <c r="CH84" s="238"/>
      <c r="CI84" s="238"/>
      <c r="CJ84" s="238"/>
      <c r="CK84" s="238"/>
      <c r="CL84" s="238"/>
      <c r="CM84" s="238"/>
      <c r="CN84" s="238"/>
      <c r="CO84" s="238"/>
      <c r="CP84" s="238"/>
      <c r="CQ84" s="238"/>
      <c r="CR84" s="238"/>
      <c r="CS84" s="238"/>
      <c r="CT84" s="238"/>
      <c r="CU84" s="238"/>
      <c r="CV84" s="238"/>
      <c r="CW84" s="238"/>
      <c r="CX84" s="238"/>
      <c r="CY84" s="238"/>
      <c r="CZ84" s="238"/>
      <c r="DA84" s="238"/>
      <c r="DB84" s="238"/>
      <c r="DC84" s="238"/>
      <c r="DD84" s="238"/>
      <c r="DE84" s="238"/>
      <c r="DF84" s="238"/>
      <c r="DG84" s="238"/>
      <c r="DH84" s="238"/>
    </row>
    <row r="85" spans="2:112">
      <c r="B85" s="226"/>
      <c r="BN85" s="226"/>
      <c r="BO85" s="226"/>
      <c r="BP85" s="226"/>
      <c r="BS85" s="240"/>
      <c r="BU85" s="71"/>
      <c r="BV85" s="71"/>
      <c r="BW85" s="82"/>
      <c r="BX85" s="238"/>
      <c r="BY85" s="238"/>
      <c r="BZ85" s="238"/>
      <c r="CA85" s="238"/>
      <c r="CB85" s="238"/>
      <c r="CC85" s="238"/>
      <c r="CD85" s="238"/>
      <c r="CE85" s="238"/>
      <c r="CF85" s="238"/>
      <c r="CG85" s="238"/>
      <c r="CH85" s="238"/>
      <c r="CI85" s="238"/>
      <c r="CJ85" s="238"/>
      <c r="CK85" s="238"/>
      <c r="CL85" s="238"/>
      <c r="CM85" s="238"/>
      <c r="CN85" s="238"/>
      <c r="CO85" s="238"/>
      <c r="CP85" s="238"/>
      <c r="CQ85" s="238"/>
      <c r="CR85" s="238"/>
      <c r="CS85" s="238"/>
      <c r="CT85" s="238"/>
      <c r="CU85" s="238"/>
      <c r="CV85" s="238"/>
      <c r="CW85" s="238"/>
      <c r="CX85" s="238"/>
      <c r="CY85" s="238"/>
      <c r="CZ85" s="238"/>
      <c r="DA85" s="238"/>
      <c r="DB85" s="238"/>
      <c r="DC85" s="238"/>
      <c r="DD85" s="238"/>
      <c r="DE85" s="238"/>
      <c r="DF85" s="238"/>
      <c r="DG85" s="238"/>
      <c r="DH85" s="238"/>
    </row>
    <row r="86" spans="2:112">
      <c r="B86" s="226"/>
      <c r="BN86" s="226"/>
      <c r="BO86" s="226"/>
      <c r="BP86" s="226"/>
      <c r="BS86" s="240"/>
      <c r="BU86" s="71"/>
      <c r="BV86" s="71"/>
      <c r="BW86" s="82"/>
      <c r="BX86" s="238"/>
      <c r="BY86" s="238"/>
      <c r="BZ86" s="238"/>
      <c r="CA86" s="238"/>
      <c r="CB86" s="238"/>
      <c r="CC86" s="238"/>
      <c r="CD86" s="238"/>
      <c r="CE86" s="238"/>
      <c r="CF86" s="238"/>
      <c r="CG86" s="238"/>
      <c r="CH86" s="238"/>
      <c r="CI86" s="238"/>
      <c r="CJ86" s="238"/>
      <c r="CK86" s="238"/>
      <c r="CL86" s="238"/>
      <c r="CM86" s="238"/>
      <c r="CN86" s="238"/>
      <c r="CO86" s="238"/>
      <c r="CP86" s="238"/>
      <c r="CQ86" s="238"/>
      <c r="CR86" s="238"/>
      <c r="CS86" s="238"/>
      <c r="CT86" s="238"/>
      <c r="CU86" s="238"/>
      <c r="CV86" s="238"/>
      <c r="CW86" s="238"/>
      <c r="CX86" s="238"/>
      <c r="CY86" s="238"/>
      <c r="CZ86" s="238"/>
      <c r="DA86" s="238"/>
      <c r="DB86" s="238"/>
      <c r="DC86" s="238"/>
      <c r="DD86" s="238"/>
      <c r="DE86" s="238"/>
      <c r="DF86" s="238"/>
      <c r="DG86" s="238"/>
      <c r="DH86" s="238"/>
    </row>
    <row r="87" spans="2:112">
      <c r="B87" s="226"/>
      <c r="I87" s="71"/>
      <c r="J87" s="71"/>
      <c r="K87" s="71"/>
      <c r="L87" s="71"/>
      <c r="M87" s="71"/>
      <c r="N87" s="71"/>
      <c r="O87" s="237"/>
      <c r="P87" s="71"/>
      <c r="Q87" s="71"/>
      <c r="R87" s="71"/>
      <c r="S87" s="71"/>
      <c r="T87" s="71"/>
      <c r="U87" s="71"/>
      <c r="V87" s="237"/>
      <c r="W87" s="71"/>
      <c r="X87" s="71"/>
      <c r="Y87" s="71"/>
      <c r="Z87" s="71"/>
      <c r="AA87" s="71"/>
      <c r="AB87" s="71"/>
      <c r="AC87" s="237"/>
      <c r="AD87" s="71"/>
      <c r="AE87" s="71"/>
      <c r="AF87" s="71"/>
      <c r="AG87" s="71"/>
      <c r="AH87" s="71"/>
      <c r="AI87" s="71"/>
      <c r="AJ87" s="237"/>
      <c r="AK87" s="71"/>
      <c r="AL87" s="71"/>
      <c r="BN87" s="226"/>
      <c r="BO87" s="226"/>
      <c r="BP87" s="226"/>
      <c r="BS87" s="240"/>
      <c r="BU87" s="71"/>
      <c r="BV87" s="71"/>
      <c r="BW87" s="82"/>
      <c r="BX87" s="238"/>
      <c r="BY87" s="238"/>
      <c r="BZ87" s="238"/>
      <c r="CA87" s="238"/>
      <c r="CB87" s="238"/>
      <c r="CC87" s="238"/>
      <c r="CD87" s="238"/>
      <c r="CE87" s="238"/>
      <c r="CF87" s="238"/>
      <c r="CG87" s="238"/>
      <c r="CH87" s="238"/>
      <c r="CI87" s="238"/>
      <c r="CJ87" s="238"/>
      <c r="CK87" s="238"/>
      <c r="CL87" s="238"/>
      <c r="CM87" s="238"/>
      <c r="CN87" s="238"/>
      <c r="CO87" s="238"/>
      <c r="CP87" s="238"/>
      <c r="CQ87" s="238"/>
      <c r="CR87" s="238"/>
      <c r="CS87" s="238"/>
      <c r="CT87" s="238"/>
      <c r="CU87" s="238"/>
      <c r="CV87" s="238"/>
      <c r="CW87" s="238"/>
      <c r="CX87" s="238"/>
      <c r="CY87" s="238"/>
      <c r="CZ87" s="238"/>
      <c r="DA87" s="238"/>
      <c r="DB87" s="238"/>
      <c r="DC87" s="238"/>
      <c r="DD87" s="238"/>
      <c r="DE87" s="238"/>
      <c r="DF87" s="238"/>
      <c r="DG87" s="238"/>
      <c r="DH87" s="238"/>
    </row>
    <row r="88" spans="2:112">
      <c r="B88" s="226"/>
      <c r="F88" s="71"/>
      <c r="G88" s="71"/>
      <c r="H88" s="237"/>
      <c r="I88" s="71"/>
      <c r="J88" s="71"/>
      <c r="K88" s="71"/>
      <c r="L88" s="71"/>
      <c r="M88" s="71"/>
      <c r="N88" s="71"/>
      <c r="O88" s="237"/>
      <c r="P88" s="71"/>
      <c r="Q88" s="71"/>
      <c r="R88" s="71"/>
      <c r="S88" s="71"/>
      <c r="T88" s="71"/>
      <c r="U88" s="71"/>
      <c r="V88" s="237"/>
      <c r="W88" s="71"/>
      <c r="X88" s="71"/>
      <c r="Y88" s="71"/>
      <c r="Z88" s="71"/>
      <c r="AA88" s="71"/>
      <c r="AB88" s="71"/>
      <c r="AC88" s="237"/>
      <c r="AD88" s="71"/>
      <c r="AE88" s="71"/>
      <c r="AF88" s="71"/>
      <c r="AG88" s="71"/>
      <c r="AH88" s="71"/>
      <c r="AI88" s="71"/>
      <c r="AJ88" s="237"/>
      <c r="AK88" s="71"/>
      <c r="AL88" s="71"/>
      <c r="BN88" s="226"/>
      <c r="BO88" s="226"/>
      <c r="BP88" s="226"/>
      <c r="BS88" s="240"/>
      <c r="BU88" s="71"/>
      <c r="BV88" s="71"/>
      <c r="BW88" s="82"/>
      <c r="BX88" s="238"/>
      <c r="BY88" s="238"/>
      <c r="BZ88" s="238"/>
      <c r="CA88" s="238"/>
      <c r="CB88" s="238"/>
      <c r="CC88" s="238"/>
      <c r="CD88" s="238"/>
      <c r="CE88" s="238"/>
      <c r="CF88" s="238"/>
      <c r="CG88" s="238"/>
      <c r="CH88" s="238"/>
      <c r="CI88" s="238"/>
      <c r="CJ88" s="238"/>
      <c r="CK88" s="238"/>
      <c r="CL88" s="238"/>
      <c r="CM88" s="238"/>
      <c r="CN88" s="238"/>
      <c r="CO88" s="238"/>
      <c r="CP88" s="238"/>
      <c r="CQ88" s="238"/>
      <c r="CR88" s="238"/>
      <c r="CS88" s="238"/>
      <c r="CT88" s="238"/>
      <c r="CU88" s="238"/>
      <c r="CV88" s="238"/>
      <c r="CW88" s="238"/>
      <c r="CX88" s="238"/>
      <c r="CY88" s="238"/>
      <c r="CZ88" s="238"/>
      <c r="DA88" s="238"/>
      <c r="DB88" s="238"/>
      <c r="DC88" s="238"/>
      <c r="DD88" s="238"/>
      <c r="DE88" s="238"/>
      <c r="DF88" s="238"/>
      <c r="DG88" s="238"/>
      <c r="DH88" s="238"/>
    </row>
    <row r="89" spans="2:112">
      <c r="B89" s="226"/>
      <c r="F89" s="71"/>
      <c r="G89" s="71"/>
      <c r="H89" s="237"/>
      <c r="I89" s="71"/>
      <c r="J89" s="71"/>
      <c r="K89" s="71"/>
      <c r="L89" s="71"/>
      <c r="M89" s="71"/>
      <c r="N89" s="71"/>
      <c r="O89" s="237"/>
      <c r="P89" s="71"/>
      <c r="Q89" s="71"/>
      <c r="R89" s="71"/>
      <c r="S89" s="71"/>
      <c r="T89" s="71"/>
      <c r="U89" s="71"/>
      <c r="V89" s="237"/>
      <c r="W89" s="71"/>
      <c r="X89" s="71"/>
      <c r="Y89" s="71"/>
      <c r="Z89" s="71"/>
      <c r="AA89" s="71"/>
      <c r="AB89" s="71"/>
      <c r="AC89" s="237"/>
      <c r="AD89" s="71"/>
      <c r="AE89" s="71"/>
      <c r="AF89" s="71"/>
      <c r="AG89" s="71"/>
      <c r="AH89" s="71"/>
      <c r="AI89" s="71"/>
      <c r="AJ89" s="237"/>
      <c r="AK89" s="71"/>
      <c r="AL89" s="71"/>
      <c r="BN89" s="226"/>
      <c r="BO89" s="226"/>
      <c r="BP89" s="226"/>
      <c r="BS89" s="240"/>
      <c r="BU89" s="71"/>
      <c r="BV89" s="71"/>
      <c r="BW89" s="82"/>
      <c r="BX89" s="238"/>
      <c r="BY89" s="238"/>
      <c r="BZ89" s="238"/>
      <c r="CA89" s="238"/>
      <c r="CB89" s="238"/>
      <c r="CC89" s="238"/>
      <c r="CD89" s="238"/>
      <c r="CE89" s="238"/>
      <c r="CF89" s="238"/>
      <c r="CG89" s="238"/>
      <c r="CH89" s="238"/>
      <c r="CI89" s="238"/>
      <c r="CJ89" s="238"/>
      <c r="CK89" s="238"/>
      <c r="CL89" s="238"/>
      <c r="CM89" s="238"/>
      <c r="CN89" s="238"/>
      <c r="CO89" s="238"/>
      <c r="CP89" s="238"/>
      <c r="CQ89" s="238"/>
      <c r="CR89" s="238"/>
      <c r="CS89" s="238"/>
      <c r="CT89" s="238"/>
      <c r="CU89" s="238"/>
      <c r="CV89" s="238"/>
      <c r="CW89" s="238"/>
      <c r="CX89" s="238"/>
      <c r="CY89" s="238"/>
      <c r="CZ89" s="238"/>
      <c r="DA89" s="238"/>
      <c r="DB89" s="238"/>
      <c r="DC89" s="238"/>
      <c r="DD89" s="238"/>
      <c r="DE89" s="238"/>
      <c r="DF89" s="238"/>
      <c r="DG89" s="238"/>
      <c r="DH89" s="238"/>
    </row>
    <row r="90" spans="2:112">
      <c r="B90" s="226"/>
      <c r="F90" s="71"/>
      <c r="G90" s="71"/>
      <c r="H90" s="237"/>
      <c r="I90" s="71"/>
      <c r="J90" s="71"/>
      <c r="K90" s="71"/>
      <c r="L90" s="71"/>
      <c r="M90" s="71"/>
      <c r="N90" s="71"/>
      <c r="O90" s="237"/>
      <c r="P90" s="71"/>
      <c r="Q90" s="71"/>
      <c r="R90" s="71"/>
      <c r="S90" s="71"/>
      <c r="T90" s="71"/>
      <c r="U90" s="71"/>
      <c r="V90" s="237"/>
      <c r="W90" s="71"/>
      <c r="X90" s="71"/>
      <c r="Y90" s="71"/>
      <c r="Z90" s="71"/>
      <c r="AA90" s="71"/>
      <c r="AB90" s="71"/>
      <c r="AC90" s="237"/>
      <c r="AD90" s="71"/>
      <c r="AE90" s="71"/>
      <c r="AF90" s="71"/>
      <c r="AG90" s="71"/>
      <c r="AH90" s="71"/>
      <c r="AI90" s="71"/>
      <c r="AJ90" s="237"/>
      <c r="AK90" s="71"/>
      <c r="AL90" s="71"/>
      <c r="BN90" s="226"/>
      <c r="BO90" s="226"/>
      <c r="BP90" s="226"/>
      <c r="BS90" s="240"/>
      <c r="BU90" s="71"/>
      <c r="BV90" s="71"/>
      <c r="BW90" s="82"/>
      <c r="BX90" s="238"/>
      <c r="BY90" s="238"/>
      <c r="BZ90" s="238"/>
      <c r="CA90" s="238"/>
      <c r="CB90" s="238"/>
      <c r="CC90" s="238"/>
      <c r="CD90" s="238"/>
      <c r="CE90" s="238"/>
      <c r="CF90" s="238"/>
      <c r="CG90" s="238"/>
      <c r="CH90" s="238"/>
      <c r="CI90" s="238"/>
      <c r="CJ90" s="238"/>
      <c r="CK90" s="238"/>
      <c r="CL90" s="238"/>
      <c r="CM90" s="238"/>
      <c r="CN90" s="238"/>
      <c r="CO90" s="238"/>
      <c r="CP90" s="238"/>
      <c r="CQ90" s="238"/>
      <c r="CR90" s="238"/>
      <c r="CS90" s="238"/>
      <c r="CT90" s="238"/>
      <c r="CU90" s="238"/>
      <c r="CV90" s="238"/>
      <c r="CW90" s="238"/>
      <c r="CX90" s="238"/>
      <c r="CY90" s="238"/>
      <c r="CZ90" s="238"/>
      <c r="DA90" s="238"/>
      <c r="DB90" s="238"/>
      <c r="DC90" s="238"/>
      <c r="DD90" s="238"/>
      <c r="DE90" s="238"/>
      <c r="DF90" s="238"/>
      <c r="DG90" s="238"/>
      <c r="DH90" s="238"/>
    </row>
    <row r="91" spans="2:112">
      <c r="B91" s="226"/>
      <c r="F91" s="71"/>
      <c r="G91" s="71"/>
      <c r="H91" s="237"/>
      <c r="I91" s="71"/>
      <c r="J91" s="71"/>
      <c r="K91" s="71"/>
      <c r="L91" s="71"/>
      <c r="M91" s="71"/>
      <c r="N91" s="71"/>
      <c r="O91" s="237"/>
      <c r="P91" s="71"/>
      <c r="Q91" s="71"/>
      <c r="R91" s="71"/>
      <c r="S91" s="71"/>
      <c r="T91" s="71"/>
      <c r="U91" s="71"/>
      <c r="V91" s="237"/>
      <c r="W91" s="71"/>
      <c r="X91" s="71"/>
      <c r="Y91" s="71"/>
      <c r="Z91" s="71"/>
      <c r="AA91" s="71"/>
      <c r="AB91" s="71"/>
      <c r="AC91" s="237"/>
      <c r="AD91" s="71"/>
      <c r="AE91" s="71"/>
      <c r="AF91" s="71"/>
      <c r="AG91" s="71"/>
      <c r="AH91" s="71"/>
      <c r="AI91" s="71"/>
      <c r="BN91" s="226"/>
      <c r="BO91" s="226"/>
      <c r="BP91" s="226"/>
      <c r="BS91" s="240"/>
      <c r="BU91" s="71"/>
      <c r="BV91" s="71"/>
      <c r="BW91" s="82"/>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row>
    <row r="92" spans="2:112">
      <c r="B92" s="226"/>
      <c r="AJ92" s="237"/>
      <c r="AK92" s="71"/>
      <c r="AL92" s="71"/>
      <c r="BN92" s="226"/>
      <c r="BO92" s="226"/>
      <c r="BP92" s="226"/>
      <c r="BS92" s="240"/>
      <c r="BU92" s="71"/>
      <c r="BV92" s="71"/>
      <c r="BW92" s="82"/>
      <c r="BX92" s="238"/>
      <c r="BY92" s="238"/>
      <c r="BZ92" s="238"/>
      <c r="CA92" s="238"/>
      <c r="CB92" s="238"/>
      <c r="CC92" s="238"/>
      <c r="CD92" s="238"/>
      <c r="CE92" s="238"/>
      <c r="CF92" s="238"/>
      <c r="CG92" s="238"/>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row>
    <row r="93" spans="2:112">
      <c r="B93" s="226"/>
      <c r="AJ93" s="237"/>
      <c r="AK93" s="71"/>
      <c r="AL93" s="71"/>
      <c r="BN93" s="226"/>
      <c r="BO93" s="226"/>
      <c r="BP93" s="226"/>
      <c r="BS93" s="240"/>
      <c r="BU93" s="71"/>
      <c r="BV93" s="71"/>
      <c r="BW93" s="82"/>
      <c r="BX93" s="238"/>
      <c r="BY93" s="238"/>
      <c r="BZ93" s="238"/>
      <c r="CA93" s="238"/>
      <c r="CB93" s="238"/>
      <c r="CC93" s="238"/>
      <c r="CD93" s="238"/>
      <c r="CE93" s="238"/>
      <c r="CF93" s="238"/>
      <c r="CG93" s="238"/>
      <c r="CH93" s="238"/>
      <c r="CI93" s="238"/>
      <c r="CJ93" s="238"/>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row>
    <row r="94" spans="2:112">
      <c r="B94" s="226"/>
      <c r="BN94" s="226"/>
      <c r="BO94" s="226"/>
      <c r="BP94" s="226"/>
      <c r="BS94" s="240"/>
      <c r="BU94" s="71"/>
      <c r="BV94" s="71"/>
      <c r="BW94" s="82"/>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row>
    <row r="95" spans="2:112">
      <c r="B95" s="226"/>
      <c r="BN95" s="226"/>
      <c r="BO95" s="226"/>
      <c r="BP95" s="226"/>
      <c r="BS95" s="240"/>
      <c r="BU95" s="71"/>
      <c r="BV95" s="71"/>
      <c r="BW95" s="82"/>
      <c r="BX95" s="238"/>
      <c r="BY95" s="238"/>
      <c r="BZ95" s="238"/>
      <c r="CA95" s="238"/>
      <c r="CB95" s="238"/>
      <c r="CC95" s="238"/>
      <c r="CD95" s="238"/>
      <c r="CE95" s="238"/>
      <c r="CF95" s="238"/>
      <c r="CG95" s="238"/>
      <c r="CH95" s="238"/>
      <c r="CI95" s="238"/>
      <c r="CJ95" s="238"/>
      <c r="CK95" s="238"/>
      <c r="CL95" s="238"/>
      <c r="CM95" s="238"/>
      <c r="CN95" s="238"/>
      <c r="CO95" s="238"/>
      <c r="CP95" s="238"/>
      <c r="CQ95" s="238"/>
      <c r="CR95" s="238"/>
      <c r="CS95" s="238"/>
      <c r="CT95" s="238"/>
      <c r="CU95" s="238"/>
      <c r="CV95" s="238"/>
      <c r="CW95" s="238"/>
      <c r="CX95" s="238"/>
      <c r="CY95" s="238"/>
      <c r="CZ95" s="238"/>
      <c r="DA95" s="238"/>
      <c r="DB95" s="238"/>
      <c r="DC95" s="238"/>
      <c r="DD95" s="238"/>
      <c r="DE95" s="238"/>
      <c r="DF95" s="238"/>
      <c r="DG95" s="238"/>
      <c r="DH95" s="238"/>
    </row>
    <row r="96" spans="2:112">
      <c r="B96" s="226"/>
      <c r="BN96" s="226"/>
      <c r="BO96" s="226"/>
      <c r="BP96" s="226"/>
      <c r="BS96" s="240"/>
      <c r="BU96" s="71"/>
      <c r="BV96" s="71"/>
      <c r="BW96" s="82"/>
      <c r="BX96" s="238"/>
      <c r="BY96" s="238"/>
      <c r="BZ96" s="238"/>
      <c r="CA96" s="238"/>
      <c r="CB96" s="238"/>
      <c r="CC96" s="238"/>
      <c r="CD96" s="238"/>
      <c r="CE96" s="238"/>
      <c r="CF96" s="238"/>
      <c r="CG96" s="238"/>
      <c r="CH96" s="238"/>
      <c r="CI96" s="238"/>
      <c r="CJ96" s="238"/>
      <c r="CK96" s="238"/>
      <c r="CL96" s="238"/>
      <c r="CM96" s="238"/>
      <c r="CN96" s="238"/>
      <c r="CO96" s="238"/>
      <c r="CP96" s="238"/>
      <c r="CQ96" s="238"/>
      <c r="CR96" s="238"/>
      <c r="CS96" s="238"/>
      <c r="CT96" s="238"/>
      <c r="CU96" s="238"/>
      <c r="CV96" s="238"/>
      <c r="CW96" s="238"/>
      <c r="CX96" s="238"/>
      <c r="CY96" s="238"/>
      <c r="CZ96" s="238"/>
      <c r="DA96" s="238"/>
      <c r="DB96" s="238"/>
      <c r="DC96" s="238"/>
      <c r="DD96" s="238"/>
      <c r="DE96" s="238"/>
      <c r="DF96" s="238"/>
      <c r="DG96" s="238"/>
      <c r="DH96" s="238"/>
    </row>
    <row r="97" spans="2:112">
      <c r="B97" s="226"/>
      <c r="BN97" s="226"/>
      <c r="BO97" s="226"/>
      <c r="BP97" s="226"/>
      <c r="BS97" s="240"/>
      <c r="BU97" s="71"/>
      <c r="BV97" s="71"/>
      <c r="BW97" s="82"/>
      <c r="BX97" s="238"/>
      <c r="BY97" s="238"/>
      <c r="BZ97" s="238"/>
      <c r="CA97" s="238"/>
      <c r="CB97" s="238"/>
      <c r="CC97" s="238"/>
      <c r="CD97" s="238"/>
      <c r="CE97" s="238"/>
      <c r="CF97" s="238"/>
      <c r="CG97" s="238"/>
      <c r="CH97" s="238"/>
      <c r="CI97" s="238"/>
      <c r="CJ97" s="238"/>
      <c r="CK97" s="238"/>
      <c r="CL97" s="238"/>
      <c r="CM97" s="238"/>
      <c r="CN97" s="238"/>
      <c r="CO97" s="238"/>
      <c r="CP97" s="238"/>
      <c r="CQ97" s="238"/>
      <c r="CR97" s="238"/>
      <c r="CS97" s="238"/>
      <c r="CT97" s="238"/>
      <c r="CU97" s="238"/>
      <c r="CV97" s="238"/>
      <c r="CW97" s="238"/>
      <c r="CX97" s="238"/>
      <c r="CY97" s="238"/>
      <c r="CZ97" s="238"/>
      <c r="DA97" s="238"/>
      <c r="DB97" s="238"/>
      <c r="DC97" s="238"/>
      <c r="DD97" s="238"/>
      <c r="DE97" s="238"/>
      <c r="DF97" s="238"/>
      <c r="DG97" s="238"/>
      <c r="DH97" s="238"/>
    </row>
    <row r="98" spans="2:112">
      <c r="B98" s="226"/>
      <c r="BN98" s="226"/>
      <c r="BO98" s="226"/>
      <c r="BP98" s="226"/>
      <c r="BS98" s="240"/>
      <c r="BU98" s="71"/>
      <c r="BV98" s="71"/>
      <c r="BW98" s="82"/>
      <c r="BX98" s="238"/>
      <c r="BY98" s="238"/>
      <c r="BZ98" s="238"/>
      <c r="CA98" s="238"/>
      <c r="CB98" s="238"/>
      <c r="CC98" s="238"/>
      <c r="CD98" s="238"/>
      <c r="CE98" s="238"/>
      <c r="CF98" s="238"/>
      <c r="CG98" s="238"/>
      <c r="CH98" s="238"/>
      <c r="CI98" s="238"/>
      <c r="CJ98" s="238"/>
      <c r="CK98" s="238"/>
      <c r="CL98" s="238"/>
      <c r="CM98" s="238"/>
      <c r="CN98" s="238"/>
      <c r="CO98" s="238"/>
      <c r="CP98" s="238"/>
      <c r="CQ98" s="238"/>
      <c r="CR98" s="238"/>
      <c r="CS98" s="238"/>
      <c r="CT98" s="238"/>
      <c r="CU98" s="238"/>
      <c r="CV98" s="238"/>
      <c r="CW98" s="238"/>
      <c r="CX98" s="238"/>
      <c r="CY98" s="238"/>
      <c r="CZ98" s="238"/>
      <c r="DA98" s="238"/>
      <c r="DB98" s="238"/>
      <c r="DC98" s="238"/>
      <c r="DD98" s="238"/>
      <c r="DE98" s="238"/>
      <c r="DF98" s="238"/>
      <c r="DG98" s="238"/>
      <c r="DH98" s="238"/>
    </row>
    <row r="99" spans="2:112">
      <c r="B99" s="226"/>
      <c r="BN99" s="226"/>
      <c r="BO99" s="226"/>
      <c r="BP99" s="226"/>
      <c r="BS99" s="240"/>
      <c r="BU99" s="71"/>
      <c r="BV99" s="71"/>
      <c r="BW99" s="82"/>
      <c r="BX99" s="238"/>
      <c r="BY99" s="238"/>
      <c r="BZ99" s="238"/>
      <c r="CA99" s="238"/>
      <c r="CB99" s="238"/>
      <c r="CC99" s="238"/>
      <c r="CD99" s="238"/>
      <c r="CE99" s="238"/>
      <c r="CF99" s="238"/>
      <c r="CG99" s="238"/>
      <c r="CH99" s="238"/>
      <c r="CI99" s="238"/>
      <c r="CJ99" s="238"/>
      <c r="CK99" s="238"/>
      <c r="CL99" s="238"/>
      <c r="CM99" s="238"/>
      <c r="CN99" s="238"/>
      <c r="CO99" s="238"/>
      <c r="CP99" s="238"/>
      <c r="CQ99" s="238"/>
      <c r="CR99" s="238"/>
      <c r="CS99" s="238"/>
      <c r="CT99" s="238"/>
      <c r="CU99" s="238"/>
      <c r="CV99" s="238"/>
      <c r="CW99" s="238"/>
      <c r="CX99" s="238"/>
      <c r="CY99" s="238"/>
      <c r="CZ99" s="238"/>
      <c r="DA99" s="238"/>
      <c r="DB99" s="238"/>
      <c r="DC99" s="238"/>
      <c r="DD99" s="238"/>
      <c r="DE99" s="238"/>
      <c r="DF99" s="238"/>
      <c r="DG99" s="238"/>
      <c r="DH99" s="238"/>
    </row>
    <row r="100" spans="2:112">
      <c r="B100" s="226"/>
      <c r="BN100" s="226"/>
      <c r="BO100" s="226"/>
      <c r="BP100" s="226"/>
      <c r="BS100" s="240"/>
      <c r="BU100" s="71"/>
      <c r="BV100" s="71"/>
      <c r="BW100" s="82"/>
      <c r="BX100" s="238"/>
      <c r="BY100" s="238"/>
      <c r="BZ100" s="238"/>
      <c r="CA100" s="238"/>
      <c r="CB100" s="238"/>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8"/>
      <c r="CX100" s="238"/>
      <c r="CY100" s="238"/>
      <c r="CZ100" s="238"/>
      <c r="DA100" s="238"/>
      <c r="DB100" s="238"/>
      <c r="DC100" s="238"/>
      <c r="DD100" s="238"/>
      <c r="DE100" s="238"/>
      <c r="DF100" s="238"/>
      <c r="DG100" s="238"/>
      <c r="DH100" s="238"/>
    </row>
    <row r="101" spans="2:112">
      <c r="B101" s="226"/>
      <c r="BN101" s="226"/>
      <c r="BO101" s="226"/>
      <c r="BP101" s="226"/>
      <c r="BS101" s="240"/>
      <c r="BU101" s="71"/>
      <c r="BV101" s="71"/>
      <c r="BW101" s="82"/>
      <c r="BX101" s="238"/>
      <c r="BY101" s="238"/>
      <c r="BZ101" s="238"/>
      <c r="CA101" s="238"/>
      <c r="CB101" s="238"/>
      <c r="CC101" s="238"/>
      <c r="CD101" s="238"/>
      <c r="CE101" s="238"/>
      <c r="CF101" s="238"/>
      <c r="CG101" s="238"/>
      <c r="CH101" s="238"/>
      <c r="CI101" s="238"/>
      <c r="CJ101" s="238"/>
      <c r="CK101" s="238"/>
      <c r="CL101" s="238"/>
      <c r="CM101" s="238"/>
      <c r="CN101" s="238"/>
      <c r="CO101" s="238"/>
      <c r="CP101" s="238"/>
      <c r="CQ101" s="238"/>
      <c r="CR101" s="238"/>
      <c r="CS101" s="238"/>
      <c r="CT101" s="238"/>
      <c r="CU101" s="238"/>
      <c r="CV101" s="238"/>
      <c r="CW101" s="238"/>
      <c r="CX101" s="238"/>
      <c r="CY101" s="238"/>
      <c r="CZ101" s="238"/>
      <c r="DA101" s="238"/>
      <c r="DB101" s="238"/>
      <c r="DC101" s="238"/>
      <c r="DD101" s="238"/>
      <c r="DE101" s="238"/>
      <c r="DF101" s="238"/>
      <c r="DG101" s="238"/>
      <c r="DH101" s="238"/>
    </row>
    <row r="102" spans="2:112">
      <c r="B102" s="226"/>
      <c r="BN102" s="226"/>
      <c r="BO102" s="226"/>
      <c r="BP102" s="226"/>
      <c r="BS102" s="240"/>
      <c r="BU102" s="71"/>
      <c r="BV102" s="71"/>
      <c r="BW102" s="82"/>
      <c r="BX102" s="238"/>
      <c r="BY102" s="238"/>
      <c r="BZ102" s="238"/>
      <c r="CA102" s="238"/>
      <c r="CB102" s="238"/>
      <c r="CC102" s="238"/>
      <c r="CD102" s="238"/>
      <c r="CE102" s="238"/>
      <c r="CF102" s="238"/>
      <c r="CG102" s="238"/>
      <c r="CH102" s="238"/>
      <c r="CI102" s="238"/>
      <c r="CJ102" s="238"/>
      <c r="CK102" s="238"/>
      <c r="CL102" s="238"/>
      <c r="CM102" s="238"/>
      <c r="CN102" s="238"/>
      <c r="CO102" s="238"/>
      <c r="CP102" s="238"/>
      <c r="CQ102" s="238"/>
      <c r="CR102" s="238"/>
      <c r="CS102" s="238"/>
      <c r="CT102" s="238"/>
      <c r="CU102" s="238"/>
      <c r="CV102" s="238"/>
      <c r="CW102" s="238"/>
      <c r="CX102" s="238"/>
      <c r="CY102" s="238"/>
      <c r="CZ102" s="238"/>
      <c r="DA102" s="238"/>
      <c r="DB102" s="238"/>
      <c r="DC102" s="238"/>
      <c r="DD102" s="238"/>
      <c r="DE102" s="238"/>
      <c r="DF102" s="238"/>
      <c r="DG102" s="238"/>
      <c r="DH102" s="238"/>
    </row>
    <row r="103" spans="2:112">
      <c r="B103" s="226"/>
      <c r="BN103" s="226"/>
      <c r="BO103" s="226"/>
      <c r="BP103" s="226"/>
      <c r="BS103" s="240"/>
      <c r="BU103" s="71"/>
      <c r="BV103" s="71"/>
      <c r="BW103" s="82"/>
      <c r="BX103" s="238"/>
      <c r="BY103" s="238"/>
      <c r="BZ103" s="238"/>
      <c r="CA103" s="238"/>
      <c r="CB103" s="238"/>
      <c r="CC103" s="238"/>
      <c r="CD103" s="238"/>
      <c r="CE103" s="238"/>
      <c r="CF103" s="238"/>
      <c r="CG103" s="238"/>
      <c r="CH103" s="238"/>
      <c r="CI103" s="238"/>
      <c r="CJ103" s="238"/>
      <c r="CK103" s="238"/>
      <c r="CL103" s="238"/>
      <c r="CM103" s="238"/>
      <c r="CN103" s="238"/>
      <c r="CO103" s="238"/>
      <c r="CP103" s="238"/>
      <c r="CQ103" s="238"/>
      <c r="CR103" s="238"/>
      <c r="CS103" s="238"/>
      <c r="CT103" s="238"/>
      <c r="CU103" s="238"/>
      <c r="CV103" s="238"/>
      <c r="CW103" s="238"/>
      <c r="CX103" s="238"/>
      <c r="CY103" s="238"/>
      <c r="CZ103" s="238"/>
      <c r="DA103" s="238"/>
      <c r="DB103" s="238"/>
      <c r="DC103" s="238"/>
      <c r="DD103" s="238"/>
      <c r="DE103" s="238"/>
      <c r="DF103" s="238"/>
      <c r="DG103" s="238"/>
      <c r="DH103" s="238"/>
    </row>
    <row r="104" spans="2:112">
      <c r="B104" s="226"/>
      <c r="BN104" s="226"/>
      <c r="BO104" s="226"/>
      <c r="BP104" s="226"/>
      <c r="BS104" s="240"/>
      <c r="BU104" s="71"/>
      <c r="BV104" s="71"/>
      <c r="BW104" s="82"/>
      <c r="BX104" s="238"/>
      <c r="BY104" s="238"/>
      <c r="BZ104" s="238"/>
      <c r="CA104" s="238"/>
      <c r="CB104" s="238"/>
      <c r="CC104" s="238"/>
      <c r="CD104" s="238"/>
      <c r="CE104" s="238"/>
      <c r="CF104" s="238"/>
      <c r="CG104" s="238"/>
      <c r="CH104" s="238"/>
      <c r="CI104" s="238"/>
      <c r="CJ104" s="238"/>
      <c r="CK104" s="238"/>
      <c r="CL104" s="238"/>
      <c r="CM104" s="238"/>
      <c r="CN104" s="238"/>
      <c r="CO104" s="238"/>
      <c r="CP104" s="238"/>
      <c r="CQ104" s="238"/>
      <c r="CR104" s="238"/>
      <c r="CS104" s="238"/>
      <c r="CT104" s="238"/>
      <c r="CU104" s="238"/>
      <c r="CV104" s="238"/>
      <c r="CW104" s="238"/>
      <c r="CX104" s="238"/>
      <c r="CY104" s="238"/>
      <c r="CZ104" s="238"/>
      <c r="DA104" s="238"/>
      <c r="DB104" s="238"/>
      <c r="DC104" s="238"/>
      <c r="DD104" s="238"/>
      <c r="DE104" s="238"/>
      <c r="DF104" s="238"/>
      <c r="DG104" s="238"/>
      <c r="DH104" s="238"/>
    </row>
    <row r="105" spans="2:112">
      <c r="B105" s="226"/>
      <c r="BN105" s="226"/>
      <c r="BO105" s="226"/>
      <c r="BP105" s="226"/>
      <c r="BS105" s="240"/>
      <c r="BU105" s="71"/>
      <c r="BV105" s="71"/>
      <c r="BW105" s="82"/>
      <c r="BX105" s="238"/>
      <c r="BY105" s="238"/>
      <c r="BZ105" s="238"/>
      <c r="CA105" s="238"/>
      <c r="CB105" s="238"/>
      <c r="CC105" s="238"/>
      <c r="CD105" s="238"/>
      <c r="CE105" s="238"/>
      <c r="CF105" s="238"/>
      <c r="CG105" s="238"/>
      <c r="CH105" s="238"/>
      <c r="CI105" s="238"/>
      <c r="CJ105" s="238"/>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row>
    <row r="106" spans="2:112">
      <c r="B106" s="226"/>
      <c r="BN106" s="226"/>
      <c r="BO106" s="226"/>
      <c r="BP106" s="226"/>
      <c r="BS106" s="240"/>
      <c r="BU106" s="71"/>
      <c r="BV106" s="71"/>
      <c r="BW106" s="82"/>
      <c r="BX106" s="238"/>
      <c r="BY106" s="238"/>
      <c r="BZ106" s="238"/>
      <c r="CA106" s="238"/>
      <c r="CB106" s="238"/>
      <c r="CC106" s="238"/>
      <c r="CD106" s="238"/>
      <c r="CE106" s="238"/>
      <c r="CF106" s="238"/>
      <c r="CG106" s="238"/>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row>
    <row r="107" spans="2:112">
      <c r="B107" s="226"/>
      <c r="BN107" s="226"/>
      <c r="BO107" s="226"/>
      <c r="BP107" s="226"/>
      <c r="BS107" s="240"/>
      <c r="BU107" s="71"/>
      <c r="BV107" s="71"/>
      <c r="BW107" s="82"/>
      <c r="BX107" s="238"/>
      <c r="BY107" s="238"/>
      <c r="BZ107" s="238"/>
      <c r="CA107" s="238"/>
      <c r="CB107" s="238"/>
      <c r="CC107" s="238"/>
      <c r="CD107" s="238"/>
      <c r="CE107" s="238"/>
      <c r="CF107" s="238"/>
      <c r="CG107" s="238"/>
      <c r="CH107" s="238"/>
      <c r="CI107" s="238"/>
      <c r="CJ107" s="238"/>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row>
    <row r="108" spans="2:112">
      <c r="B108" s="226"/>
      <c r="BN108" s="226"/>
      <c r="BO108" s="226"/>
      <c r="BP108" s="226"/>
      <c r="BS108" s="240"/>
      <c r="BU108" s="71"/>
      <c r="BV108" s="71"/>
      <c r="BW108" s="82"/>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row>
    <row r="109" spans="2:112">
      <c r="B109" s="226"/>
      <c r="BN109" s="226"/>
      <c r="BO109" s="226"/>
      <c r="BP109" s="226"/>
      <c r="BS109" s="240"/>
      <c r="BU109" s="71"/>
      <c r="BV109" s="71"/>
      <c r="BW109" s="82"/>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row>
    <row r="110" spans="2:112">
      <c r="B110" s="226"/>
      <c r="BN110" s="226"/>
      <c r="BO110" s="226"/>
      <c r="BP110" s="226"/>
      <c r="BS110" s="240"/>
      <c r="BU110" s="71"/>
      <c r="BV110" s="71"/>
      <c r="BW110" s="82"/>
      <c r="BX110" s="238"/>
      <c r="BY110" s="238"/>
      <c r="BZ110" s="238"/>
      <c r="CA110" s="238"/>
      <c r="CB110" s="238"/>
      <c r="CC110" s="238"/>
      <c r="CD110" s="238"/>
      <c r="CE110" s="238"/>
      <c r="CF110" s="238"/>
      <c r="CG110" s="238"/>
      <c r="CH110" s="238"/>
      <c r="CI110" s="238"/>
      <c r="CJ110" s="238"/>
      <c r="CK110" s="238"/>
      <c r="CL110" s="238"/>
      <c r="CM110" s="238"/>
      <c r="CN110" s="238"/>
      <c r="CO110" s="238"/>
      <c r="CP110" s="238"/>
      <c r="CQ110" s="238"/>
      <c r="CR110" s="238"/>
      <c r="CS110" s="238"/>
      <c r="CT110" s="238"/>
      <c r="CU110" s="238"/>
      <c r="CV110" s="238"/>
      <c r="CW110" s="238"/>
      <c r="CX110" s="238"/>
      <c r="CY110" s="238"/>
      <c r="CZ110" s="238"/>
      <c r="DA110" s="238"/>
      <c r="DB110" s="238"/>
      <c r="DC110" s="238"/>
      <c r="DD110" s="238"/>
      <c r="DE110" s="238"/>
      <c r="DF110" s="238"/>
      <c r="DG110" s="238"/>
      <c r="DH110" s="238"/>
    </row>
    <row r="111" spans="2:112">
      <c r="B111" s="226"/>
      <c r="BN111" s="226"/>
      <c r="BO111" s="226"/>
      <c r="BP111" s="226"/>
      <c r="BS111" s="240"/>
      <c r="BU111" s="71"/>
      <c r="BV111" s="71"/>
      <c r="BW111" s="82"/>
      <c r="BX111" s="238"/>
      <c r="BY111" s="238"/>
      <c r="BZ111" s="238"/>
      <c r="CA111" s="238"/>
      <c r="CB111" s="238"/>
      <c r="CC111" s="238"/>
      <c r="CD111" s="238"/>
      <c r="CE111" s="238"/>
      <c r="CF111" s="238"/>
      <c r="CG111" s="238"/>
      <c r="CH111" s="238"/>
      <c r="CI111" s="238"/>
      <c r="CJ111" s="238"/>
      <c r="CK111" s="238"/>
      <c r="CL111" s="238"/>
      <c r="CM111" s="238"/>
      <c r="CN111" s="238"/>
      <c r="CO111" s="238"/>
      <c r="CP111" s="238"/>
      <c r="CQ111" s="238"/>
      <c r="CR111" s="238"/>
      <c r="CS111" s="238"/>
      <c r="CT111" s="238"/>
      <c r="CU111" s="238"/>
      <c r="CV111" s="238"/>
      <c r="CW111" s="238"/>
      <c r="CX111" s="238"/>
      <c r="CY111" s="238"/>
      <c r="CZ111" s="238"/>
      <c r="DA111" s="238"/>
      <c r="DB111" s="238"/>
      <c r="DC111" s="238"/>
      <c r="DD111" s="238"/>
      <c r="DE111" s="238"/>
      <c r="DF111" s="238"/>
      <c r="DG111" s="238"/>
      <c r="DH111" s="238"/>
    </row>
    <row r="112" spans="2:112">
      <c r="B112" s="226"/>
      <c r="BN112" s="226"/>
      <c r="BO112" s="226"/>
      <c r="BP112" s="226"/>
      <c r="BS112" s="240"/>
      <c r="BU112" s="71"/>
      <c r="BV112" s="71"/>
      <c r="BW112" s="82"/>
      <c r="BX112" s="238"/>
      <c r="BY112" s="238"/>
      <c r="BZ112" s="238"/>
      <c r="CA112" s="238"/>
      <c r="CB112" s="238"/>
      <c r="CC112" s="238"/>
      <c r="CD112" s="238"/>
      <c r="CE112" s="238"/>
      <c r="CF112" s="238"/>
      <c r="CG112" s="238"/>
      <c r="CH112" s="238"/>
      <c r="CI112" s="238"/>
      <c r="CJ112" s="238"/>
      <c r="CK112" s="238"/>
      <c r="CL112" s="238"/>
      <c r="CM112" s="238"/>
      <c r="CN112" s="238"/>
      <c r="CO112" s="238"/>
      <c r="CP112" s="238"/>
      <c r="CQ112" s="238"/>
      <c r="CR112" s="238"/>
      <c r="CS112" s="238"/>
      <c r="CT112" s="238"/>
      <c r="CU112" s="238"/>
      <c r="CV112" s="238"/>
      <c r="CW112" s="238"/>
      <c r="CX112" s="238"/>
      <c r="CY112" s="238"/>
      <c r="CZ112" s="238"/>
      <c r="DA112" s="238"/>
      <c r="DB112" s="238"/>
      <c r="DC112" s="238"/>
      <c r="DD112" s="238"/>
      <c r="DE112" s="238"/>
      <c r="DF112" s="238"/>
      <c r="DG112" s="238"/>
      <c r="DH112" s="238"/>
    </row>
    <row r="113" spans="2:112">
      <c r="B113" s="226"/>
      <c r="BN113" s="226"/>
      <c r="BO113" s="226"/>
      <c r="BP113" s="226"/>
      <c r="BS113" s="240"/>
      <c r="BU113" s="71"/>
      <c r="BV113" s="71"/>
      <c r="BW113" s="82"/>
      <c r="BX113" s="238"/>
      <c r="BY113" s="238"/>
      <c r="BZ113" s="238"/>
      <c r="CA113" s="238"/>
      <c r="CB113" s="238"/>
      <c r="CC113" s="238"/>
      <c r="CD113" s="238"/>
      <c r="CE113" s="238"/>
      <c r="CF113" s="238"/>
      <c r="CG113" s="238"/>
      <c r="CH113" s="238"/>
      <c r="CI113" s="238"/>
      <c r="CJ113" s="238"/>
      <c r="CK113" s="238"/>
      <c r="CL113" s="238"/>
      <c r="CM113" s="238"/>
      <c r="CN113" s="238"/>
      <c r="CO113" s="238"/>
      <c r="CP113" s="238"/>
      <c r="CQ113" s="238"/>
      <c r="CR113" s="238"/>
      <c r="CS113" s="238"/>
      <c r="CT113" s="238"/>
      <c r="CU113" s="238"/>
      <c r="CV113" s="238"/>
      <c r="CW113" s="238"/>
      <c r="CX113" s="238"/>
      <c r="CY113" s="238"/>
      <c r="CZ113" s="238"/>
      <c r="DA113" s="238"/>
      <c r="DB113" s="238"/>
      <c r="DC113" s="238"/>
      <c r="DD113" s="238"/>
      <c r="DE113" s="238"/>
      <c r="DF113" s="238"/>
      <c r="DG113" s="238"/>
      <c r="DH113" s="238"/>
    </row>
    <row r="114" spans="2:112">
      <c r="B114" s="226"/>
      <c r="BN114" s="226"/>
      <c r="BO114" s="226"/>
      <c r="BP114" s="226"/>
      <c r="BS114" s="240"/>
      <c r="BU114" s="71"/>
      <c r="BV114" s="71"/>
      <c r="BW114" s="82"/>
      <c r="BX114" s="238"/>
      <c r="BY114" s="238"/>
      <c r="BZ114" s="238"/>
      <c r="CA114" s="238"/>
      <c r="CB114" s="238"/>
      <c r="CC114" s="238"/>
      <c r="CD114" s="238"/>
      <c r="CE114" s="238"/>
      <c r="CF114" s="238"/>
      <c r="CG114" s="238"/>
      <c r="CH114" s="238"/>
      <c r="CI114" s="238"/>
      <c r="CJ114" s="238"/>
      <c r="CK114" s="238"/>
      <c r="CL114" s="238"/>
      <c r="CM114" s="238"/>
      <c r="CN114" s="238"/>
      <c r="CO114" s="238"/>
      <c r="CP114" s="238"/>
      <c r="CQ114" s="238"/>
      <c r="CR114" s="238"/>
      <c r="CS114" s="238"/>
      <c r="CT114" s="238"/>
      <c r="CU114" s="238"/>
      <c r="CV114" s="238"/>
      <c r="CW114" s="238"/>
      <c r="CX114" s="238"/>
      <c r="CY114" s="238"/>
      <c r="CZ114" s="238"/>
      <c r="DA114" s="238"/>
      <c r="DB114" s="238"/>
      <c r="DC114" s="238"/>
      <c r="DD114" s="238"/>
      <c r="DE114" s="238"/>
      <c r="DF114" s="238"/>
      <c r="DG114" s="238"/>
      <c r="DH114" s="238"/>
    </row>
    <row r="115" spans="2:112">
      <c r="B115" s="226"/>
      <c r="BN115" s="226"/>
      <c r="BO115" s="226"/>
      <c r="BP115" s="226"/>
      <c r="BS115" s="240"/>
      <c r="BU115" s="71"/>
      <c r="BV115" s="71"/>
      <c r="BW115" s="82"/>
      <c r="BX115" s="238"/>
      <c r="BY115" s="238"/>
      <c r="BZ115" s="238"/>
      <c r="CA115" s="238"/>
      <c r="CB115" s="238"/>
      <c r="CC115" s="238"/>
      <c r="CD115" s="238"/>
      <c r="CE115" s="238"/>
      <c r="CF115" s="238"/>
      <c r="CG115" s="238"/>
      <c r="CH115" s="238"/>
      <c r="CI115" s="238"/>
      <c r="CJ115" s="238"/>
      <c r="CK115" s="238"/>
      <c r="CL115" s="238"/>
      <c r="CM115" s="238"/>
      <c r="CN115" s="238"/>
      <c r="CO115" s="238"/>
      <c r="CP115" s="238"/>
      <c r="CQ115" s="238"/>
      <c r="CR115" s="238"/>
      <c r="CS115" s="238"/>
      <c r="CT115" s="238"/>
      <c r="CU115" s="238"/>
      <c r="CV115" s="238"/>
      <c r="CW115" s="238"/>
      <c r="CX115" s="238"/>
      <c r="CY115" s="238"/>
      <c r="CZ115" s="238"/>
      <c r="DA115" s="238"/>
      <c r="DB115" s="238"/>
      <c r="DC115" s="238"/>
      <c r="DD115" s="238"/>
      <c r="DE115" s="238"/>
      <c r="DF115" s="238"/>
      <c r="DG115" s="238"/>
      <c r="DH115" s="238"/>
    </row>
    <row r="116" spans="2:112">
      <c r="B116" s="226"/>
      <c r="BN116" s="226"/>
      <c r="BO116" s="226"/>
      <c r="BP116" s="226"/>
      <c r="BS116" s="240"/>
      <c r="BU116" s="71"/>
      <c r="BV116" s="71"/>
      <c r="BW116" s="82"/>
      <c r="BX116" s="238"/>
      <c r="BY116" s="238"/>
      <c r="BZ116" s="238"/>
      <c r="CA116" s="238"/>
      <c r="CB116" s="238"/>
      <c r="CC116" s="238"/>
      <c r="CD116" s="238"/>
      <c r="CE116" s="238"/>
      <c r="CF116" s="238"/>
      <c r="CG116" s="238"/>
      <c r="CH116" s="238"/>
      <c r="CI116" s="238"/>
      <c r="CJ116" s="238"/>
      <c r="CK116" s="238"/>
      <c r="CL116" s="238"/>
      <c r="CM116" s="238"/>
      <c r="CN116" s="238"/>
      <c r="CO116" s="238"/>
      <c r="CP116" s="238"/>
      <c r="CQ116" s="238"/>
      <c r="CR116" s="238"/>
      <c r="CS116" s="238"/>
      <c r="CT116" s="238"/>
      <c r="CU116" s="238"/>
      <c r="CV116" s="238"/>
      <c r="CW116" s="238"/>
      <c r="CX116" s="238"/>
      <c r="CY116" s="238"/>
      <c r="CZ116" s="238"/>
      <c r="DA116" s="238"/>
      <c r="DB116" s="238"/>
      <c r="DC116" s="238"/>
      <c r="DD116" s="238"/>
      <c r="DE116" s="238"/>
      <c r="DF116" s="238"/>
      <c r="DG116" s="238"/>
      <c r="DH116" s="238"/>
    </row>
    <row r="117" spans="2:112">
      <c r="B117" s="226"/>
      <c r="BN117" s="226"/>
      <c r="BO117" s="226"/>
      <c r="BP117" s="226"/>
      <c r="BS117" s="240"/>
      <c r="BU117" s="71"/>
      <c r="BV117" s="71"/>
      <c r="BW117" s="82"/>
      <c r="BX117" s="238"/>
      <c r="BY117" s="238"/>
      <c r="BZ117" s="238"/>
      <c r="CA117" s="238"/>
      <c r="CB117" s="238"/>
      <c r="CC117" s="238"/>
      <c r="CD117" s="238"/>
      <c r="CE117" s="238"/>
      <c r="CF117" s="238"/>
      <c r="CG117" s="238"/>
      <c r="CH117" s="238"/>
      <c r="CI117" s="238"/>
      <c r="CJ117" s="238"/>
      <c r="CK117" s="238"/>
      <c r="CL117" s="238"/>
      <c r="CM117" s="238"/>
      <c r="CN117" s="238"/>
      <c r="CO117" s="238"/>
      <c r="CP117" s="238"/>
      <c r="CQ117" s="238"/>
      <c r="CR117" s="238"/>
      <c r="CS117" s="238"/>
      <c r="CT117" s="238"/>
      <c r="CU117" s="238"/>
      <c r="CV117" s="238"/>
      <c r="CW117" s="238"/>
      <c r="CX117" s="238"/>
      <c r="CY117" s="238"/>
      <c r="CZ117" s="238"/>
      <c r="DA117" s="238"/>
      <c r="DB117" s="238"/>
      <c r="DC117" s="238"/>
      <c r="DD117" s="238"/>
      <c r="DE117" s="238"/>
      <c r="DF117" s="238"/>
      <c r="DG117" s="238"/>
      <c r="DH117" s="238"/>
    </row>
    <row r="118" spans="2:112">
      <c r="B118" s="226"/>
      <c r="BN118" s="226"/>
      <c r="BO118" s="226"/>
      <c r="BP118" s="226"/>
      <c r="BS118" s="240"/>
      <c r="BU118" s="71"/>
      <c r="BV118" s="71"/>
      <c r="BW118" s="82"/>
      <c r="BX118" s="238"/>
      <c r="BY118" s="238"/>
      <c r="BZ118" s="238"/>
      <c r="CA118" s="238"/>
      <c r="CB118" s="238"/>
      <c r="CC118" s="238"/>
      <c r="CD118" s="238"/>
      <c r="CE118" s="238"/>
      <c r="CF118" s="238"/>
      <c r="CG118" s="238"/>
      <c r="CH118" s="238"/>
      <c r="CI118" s="238"/>
      <c r="CJ118" s="238"/>
      <c r="CK118" s="238"/>
      <c r="CL118" s="238"/>
      <c r="CM118" s="238"/>
      <c r="CN118" s="238"/>
      <c r="CO118" s="238"/>
      <c r="CP118" s="238"/>
      <c r="CQ118" s="238"/>
      <c r="CR118" s="238"/>
      <c r="CS118" s="238"/>
      <c r="CT118" s="238"/>
      <c r="CU118" s="238"/>
      <c r="CV118" s="238"/>
      <c r="CW118" s="238"/>
      <c r="CX118" s="238"/>
      <c r="CY118" s="238"/>
      <c r="CZ118" s="238"/>
      <c r="DA118" s="238"/>
      <c r="DB118" s="238"/>
      <c r="DC118" s="238"/>
      <c r="DD118" s="238"/>
      <c r="DE118" s="238"/>
      <c r="DF118" s="238"/>
      <c r="DG118" s="238"/>
      <c r="DH118" s="238"/>
    </row>
    <row r="119" spans="2:112">
      <c r="B119" s="226"/>
      <c r="BN119" s="226"/>
      <c r="BO119" s="226"/>
      <c r="BP119" s="226"/>
      <c r="BS119" s="240"/>
      <c r="BU119" s="71"/>
      <c r="BV119" s="71"/>
      <c r="BW119" s="82"/>
      <c r="BX119" s="238"/>
      <c r="BY119" s="238"/>
      <c r="BZ119" s="238"/>
      <c r="CA119" s="238"/>
      <c r="CB119" s="238"/>
      <c r="CC119" s="238"/>
      <c r="CD119" s="238"/>
      <c r="CE119" s="238"/>
      <c r="CF119" s="238"/>
      <c r="CG119" s="238"/>
      <c r="CH119" s="238"/>
      <c r="CI119" s="238"/>
      <c r="CJ119" s="238"/>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row>
    <row r="120" spans="2:112">
      <c r="B120" s="226"/>
      <c r="BN120" s="226"/>
      <c r="BO120" s="226"/>
      <c r="BP120" s="226"/>
      <c r="BS120" s="240"/>
      <c r="BU120" s="71"/>
      <c r="BV120" s="71"/>
      <c r="BW120" s="82"/>
      <c r="BX120" s="238"/>
      <c r="BY120" s="238"/>
      <c r="BZ120" s="238"/>
      <c r="CA120" s="238"/>
      <c r="CB120" s="238"/>
      <c r="CC120" s="238"/>
      <c r="CD120" s="238"/>
      <c r="CE120" s="238"/>
      <c r="CF120" s="238"/>
      <c r="CG120" s="238"/>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row>
    <row r="121" spans="2:112">
      <c r="B121" s="226"/>
      <c r="BN121" s="226"/>
      <c r="BO121" s="226"/>
      <c r="BP121" s="226"/>
      <c r="BS121" s="240"/>
      <c r="BU121" s="71"/>
      <c r="BV121" s="71"/>
      <c r="BW121" s="82"/>
      <c r="BX121" s="238"/>
      <c r="BY121" s="238"/>
      <c r="BZ121" s="238"/>
      <c r="CA121" s="238"/>
      <c r="CB121" s="238"/>
      <c r="CC121" s="238"/>
      <c r="CD121" s="238"/>
      <c r="CE121" s="238"/>
      <c r="CF121" s="238"/>
      <c r="CG121" s="238"/>
      <c r="CH121" s="238"/>
      <c r="CI121" s="238"/>
      <c r="CJ121" s="238"/>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row>
    <row r="122" spans="2:112">
      <c r="B122" s="226"/>
      <c r="BN122" s="226"/>
      <c r="BO122" s="226"/>
      <c r="BP122" s="226"/>
      <c r="BS122" s="240"/>
      <c r="BU122" s="71"/>
      <c r="BV122" s="71"/>
      <c r="BW122" s="82"/>
      <c r="BX122" s="238"/>
      <c r="BY122" s="238"/>
      <c r="BZ122" s="238"/>
      <c r="CA122" s="238"/>
      <c r="CB122" s="238"/>
      <c r="CC122" s="238"/>
      <c r="CD122" s="238"/>
      <c r="CE122" s="238"/>
      <c r="CF122" s="238"/>
      <c r="CG122" s="238"/>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row>
    <row r="123" spans="2:112">
      <c r="B123" s="226"/>
      <c r="BN123" s="226"/>
      <c r="BO123" s="226"/>
      <c r="BP123" s="226"/>
      <c r="BS123" s="240"/>
      <c r="BU123" s="71"/>
      <c r="BV123" s="71"/>
      <c r="BW123" s="82"/>
      <c r="BX123" s="238"/>
      <c r="BY123" s="238"/>
      <c r="BZ123" s="238"/>
      <c r="CA123" s="238"/>
      <c r="CB123" s="238"/>
      <c r="CC123" s="238"/>
      <c r="CD123" s="238"/>
      <c r="CE123" s="238"/>
      <c r="CF123" s="238"/>
      <c r="CG123" s="238"/>
      <c r="CH123" s="238"/>
      <c r="CI123" s="238"/>
      <c r="CJ123" s="238"/>
      <c r="CK123" s="238"/>
      <c r="CL123" s="238"/>
      <c r="CM123" s="238"/>
      <c r="CN123" s="238"/>
      <c r="CO123" s="238"/>
      <c r="CP123" s="238"/>
      <c r="CQ123" s="238"/>
      <c r="CR123" s="238"/>
      <c r="CS123" s="238"/>
      <c r="CT123" s="238"/>
      <c r="CU123" s="238"/>
      <c r="CV123" s="238"/>
      <c r="CW123" s="238"/>
      <c r="CX123" s="238"/>
      <c r="CY123" s="238"/>
      <c r="CZ123" s="238"/>
      <c r="DA123" s="238"/>
      <c r="DB123" s="238"/>
      <c r="DC123" s="238"/>
      <c r="DD123" s="238"/>
      <c r="DE123" s="238"/>
      <c r="DF123" s="238"/>
      <c r="DG123" s="238"/>
      <c r="DH123" s="238"/>
    </row>
    <row r="124" spans="2:112">
      <c r="B124" s="226"/>
      <c r="BP124" s="82"/>
      <c r="BQ124" s="238"/>
      <c r="BR124" s="238"/>
      <c r="BS124" s="238"/>
      <c r="BT124" s="238"/>
      <c r="BU124" s="238"/>
      <c r="BV124" s="238"/>
      <c r="BW124" s="238"/>
      <c r="BX124" s="238"/>
      <c r="BY124" s="238"/>
      <c r="BZ124" s="238"/>
      <c r="CA124" s="238"/>
      <c r="CB124" s="238"/>
      <c r="CC124" s="238"/>
      <c r="CD124" s="238"/>
      <c r="CE124" s="238"/>
      <c r="CF124" s="238"/>
      <c r="CG124" s="238"/>
      <c r="CH124" s="238"/>
      <c r="CI124" s="238"/>
      <c r="CJ124" s="238"/>
      <c r="CK124" s="238"/>
      <c r="CL124" s="238"/>
      <c r="CM124" s="238"/>
      <c r="CN124" s="238"/>
      <c r="CO124" s="238"/>
      <c r="CP124" s="238"/>
      <c r="CQ124" s="238"/>
      <c r="CR124" s="238"/>
      <c r="CS124" s="238"/>
      <c r="CT124" s="238"/>
      <c r="CU124" s="238"/>
      <c r="CV124" s="238"/>
      <c r="CW124" s="238"/>
      <c r="CX124" s="238"/>
      <c r="CY124" s="238"/>
      <c r="CZ124" s="238"/>
      <c r="DA124" s="238"/>
    </row>
    <row r="125" spans="2:112">
      <c r="B125" s="226"/>
      <c r="BP125" s="82"/>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38"/>
      <c r="CN125" s="238"/>
      <c r="CO125" s="238"/>
      <c r="CP125" s="238"/>
      <c r="CQ125" s="238"/>
      <c r="CR125" s="238"/>
      <c r="CS125" s="238"/>
      <c r="CT125" s="238"/>
      <c r="CU125" s="238"/>
      <c r="CV125" s="238"/>
      <c r="CW125" s="238"/>
      <c r="CX125" s="238"/>
      <c r="CY125" s="238"/>
      <c r="CZ125" s="238"/>
      <c r="DA125" s="238"/>
    </row>
    <row r="126" spans="2:112">
      <c r="B126" s="226"/>
      <c r="BP126" s="82"/>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38"/>
      <c r="CN126" s="238"/>
      <c r="CO126" s="238"/>
      <c r="CP126" s="238"/>
      <c r="CQ126" s="238"/>
      <c r="CR126" s="238"/>
      <c r="CS126" s="238"/>
      <c r="CT126" s="238"/>
      <c r="CU126" s="238"/>
      <c r="CV126" s="238"/>
      <c r="CW126" s="238"/>
      <c r="CX126" s="238"/>
      <c r="CY126" s="238"/>
      <c r="CZ126" s="238"/>
      <c r="DA126" s="238"/>
    </row>
    <row r="127" spans="2:112">
      <c r="B127" s="226"/>
      <c r="BP127" s="82"/>
      <c r="BQ127" s="238"/>
      <c r="BR127" s="238"/>
      <c r="BS127" s="238"/>
      <c r="BT127" s="238"/>
      <c r="BU127" s="238"/>
      <c r="BV127" s="238"/>
      <c r="BW127" s="238"/>
      <c r="BX127" s="238"/>
      <c r="BY127" s="238"/>
      <c r="BZ127" s="238"/>
      <c r="CA127" s="238"/>
      <c r="CB127" s="238"/>
      <c r="CC127" s="238"/>
      <c r="CD127" s="238"/>
      <c r="CE127" s="238"/>
      <c r="CF127" s="238"/>
      <c r="CG127" s="238"/>
      <c r="CH127" s="238"/>
      <c r="CI127" s="238"/>
      <c r="CJ127" s="238"/>
      <c r="CK127" s="238"/>
      <c r="CL127" s="238"/>
      <c r="CM127" s="238"/>
      <c r="CN127" s="238"/>
      <c r="CO127" s="238"/>
      <c r="CP127" s="238"/>
      <c r="CQ127" s="238"/>
      <c r="CR127" s="238"/>
      <c r="CS127" s="238"/>
      <c r="CT127" s="238"/>
      <c r="CU127" s="238"/>
      <c r="CV127" s="238"/>
      <c r="CW127" s="238"/>
      <c r="CX127" s="238"/>
      <c r="CY127" s="238"/>
      <c r="CZ127" s="238"/>
      <c r="DA127" s="238"/>
    </row>
    <row r="128" spans="2:112">
      <c r="B128" s="226"/>
      <c r="BP128" s="82"/>
      <c r="BQ128" s="238"/>
      <c r="BR128" s="238"/>
      <c r="BS128" s="238"/>
      <c r="BT128" s="238"/>
      <c r="BU128" s="238"/>
      <c r="BV128" s="238"/>
      <c r="BW128" s="238"/>
      <c r="BX128" s="238"/>
      <c r="BY128" s="238"/>
      <c r="BZ128" s="238"/>
      <c r="CA128" s="238"/>
      <c r="CB128" s="238"/>
      <c r="CC128" s="238"/>
      <c r="CD128" s="238"/>
      <c r="CE128" s="238"/>
      <c r="CF128" s="238"/>
      <c r="CG128" s="238"/>
      <c r="CH128" s="238"/>
      <c r="CI128" s="238"/>
      <c r="CJ128" s="238"/>
      <c r="CK128" s="238"/>
      <c r="CL128" s="238"/>
      <c r="CM128" s="238"/>
      <c r="CN128" s="238"/>
      <c r="CO128" s="238"/>
      <c r="CP128" s="238"/>
      <c r="CQ128" s="238"/>
      <c r="CR128" s="238"/>
      <c r="CS128" s="238"/>
      <c r="CT128" s="238"/>
      <c r="CU128" s="238"/>
      <c r="CV128" s="238"/>
      <c r="CW128" s="238"/>
      <c r="CX128" s="238"/>
      <c r="CY128" s="238"/>
      <c r="CZ128" s="238"/>
      <c r="DA128" s="238"/>
    </row>
    <row r="129" spans="2:105">
      <c r="B129" s="226"/>
      <c r="BP129" s="82"/>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38"/>
      <c r="CN129" s="238"/>
      <c r="CO129" s="238"/>
      <c r="CP129" s="238"/>
      <c r="CQ129" s="238"/>
      <c r="CR129" s="238"/>
      <c r="CS129" s="238"/>
      <c r="CT129" s="238"/>
      <c r="CU129" s="238"/>
      <c r="CV129" s="238"/>
      <c r="CW129" s="238"/>
      <c r="CX129" s="238"/>
      <c r="CY129" s="238"/>
      <c r="CZ129" s="238"/>
      <c r="DA129" s="238"/>
    </row>
    <row r="130" spans="2:105">
      <c r="B130" s="226"/>
      <c r="BP130" s="82"/>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row>
    <row r="131" spans="2:105">
      <c r="B131" s="226"/>
      <c r="BP131" s="82"/>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row>
    <row r="132" spans="2:105">
      <c r="B132" s="226"/>
      <c r="BP132" s="82"/>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38"/>
      <c r="CN132" s="238"/>
      <c r="CO132" s="238"/>
      <c r="CP132" s="238"/>
      <c r="CQ132" s="238"/>
      <c r="CR132" s="238"/>
      <c r="CS132" s="238"/>
      <c r="CT132" s="238"/>
      <c r="CU132" s="238"/>
      <c r="CV132" s="238"/>
      <c r="CW132" s="238"/>
      <c r="CX132" s="238"/>
      <c r="CY132" s="238"/>
      <c r="CZ132" s="238"/>
      <c r="DA132" s="238"/>
    </row>
    <row r="133" spans="2:105">
      <c r="B133" s="226"/>
      <c r="BP133" s="82"/>
      <c r="BQ133" s="238"/>
      <c r="BR133" s="238"/>
      <c r="BS133" s="238"/>
      <c r="BT133" s="238"/>
      <c r="BU133" s="238"/>
      <c r="BV133" s="238"/>
      <c r="BW133" s="238"/>
      <c r="BX133" s="238"/>
      <c r="BY133" s="238"/>
      <c r="BZ133" s="238"/>
      <c r="CA133" s="238"/>
      <c r="CB133" s="238"/>
      <c r="CC133" s="238"/>
      <c r="CD133" s="238"/>
      <c r="CE133" s="238"/>
      <c r="CF133" s="238"/>
      <c r="CG133" s="238"/>
      <c r="CH133" s="238"/>
      <c r="CI133" s="238"/>
      <c r="CJ133" s="238"/>
      <c r="CK133" s="238"/>
      <c r="CL133" s="238"/>
      <c r="CM133" s="238"/>
      <c r="CN133" s="238"/>
      <c r="CO133" s="238"/>
      <c r="CP133" s="238"/>
      <c r="CQ133" s="238"/>
      <c r="CR133" s="238"/>
      <c r="CS133" s="238"/>
      <c r="CT133" s="238"/>
      <c r="CU133" s="238"/>
      <c r="CV133" s="238"/>
      <c r="CW133" s="238"/>
      <c r="CX133" s="238"/>
      <c r="CY133" s="238"/>
      <c r="CZ133" s="238"/>
      <c r="DA133" s="238"/>
    </row>
    <row r="134" spans="2:105">
      <c r="B134" s="226"/>
      <c r="BP134" s="82"/>
      <c r="BQ134" s="238"/>
      <c r="BR134" s="238"/>
      <c r="BS134" s="238"/>
      <c r="BT134" s="238"/>
      <c r="BU134" s="238"/>
      <c r="BV134" s="238"/>
      <c r="BW134" s="238"/>
      <c r="BX134" s="238"/>
      <c r="BY134" s="238"/>
      <c r="BZ134" s="238"/>
      <c r="CA134" s="238"/>
      <c r="CB134" s="238"/>
      <c r="CC134" s="238"/>
      <c r="CD134" s="238"/>
      <c r="CE134" s="238"/>
      <c r="CF134" s="238"/>
      <c r="CG134" s="238"/>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row>
    <row r="135" spans="2:105">
      <c r="B135" s="226"/>
      <c r="BP135" s="82"/>
      <c r="BQ135" s="238"/>
      <c r="BR135" s="238"/>
      <c r="BS135" s="238"/>
      <c r="BT135" s="238"/>
      <c r="BU135" s="238"/>
      <c r="BV135" s="238"/>
      <c r="BW135" s="238"/>
      <c r="BX135" s="238"/>
      <c r="BY135" s="238"/>
      <c r="BZ135" s="238"/>
      <c r="CA135" s="238"/>
      <c r="CB135" s="238"/>
      <c r="CC135" s="238"/>
      <c r="CD135" s="238"/>
      <c r="CE135" s="238"/>
      <c r="CF135" s="238"/>
      <c r="CG135" s="238"/>
      <c r="CH135" s="238"/>
      <c r="CI135" s="238"/>
      <c r="CJ135" s="238"/>
      <c r="CK135" s="238"/>
      <c r="CL135" s="238"/>
      <c r="CM135" s="238"/>
      <c r="CN135" s="238"/>
      <c r="CO135" s="238"/>
      <c r="CP135" s="238"/>
      <c r="CQ135" s="238"/>
      <c r="CR135" s="238"/>
      <c r="CS135" s="238"/>
      <c r="CT135" s="238"/>
      <c r="CU135" s="238"/>
      <c r="CV135" s="238"/>
      <c r="CW135" s="238"/>
      <c r="CX135" s="238"/>
      <c r="CY135" s="238"/>
      <c r="CZ135" s="238"/>
      <c r="DA135" s="238"/>
    </row>
    <row r="136" spans="2:105">
      <c r="B136" s="226"/>
      <c r="BP136" s="82"/>
      <c r="BQ136" s="238"/>
      <c r="BR136" s="238"/>
      <c r="BS136" s="238"/>
      <c r="BT136" s="238"/>
      <c r="BU136" s="238"/>
      <c r="BV136" s="238"/>
      <c r="BW136" s="238"/>
      <c r="BX136" s="238"/>
      <c r="BY136" s="238"/>
      <c r="BZ136" s="238"/>
      <c r="CA136" s="238"/>
      <c r="CB136" s="238"/>
      <c r="CC136" s="238"/>
      <c r="CD136" s="238"/>
      <c r="CE136" s="238"/>
      <c r="CF136" s="238"/>
      <c r="CG136" s="238"/>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row>
    <row r="137" spans="2:105">
      <c r="B137" s="226"/>
      <c r="BP137" s="82"/>
      <c r="BQ137" s="238"/>
      <c r="BR137" s="238"/>
      <c r="BS137" s="238"/>
      <c r="BT137" s="238"/>
      <c r="BU137" s="238"/>
      <c r="BV137" s="238"/>
      <c r="BW137" s="238"/>
      <c r="BX137" s="238"/>
      <c r="BY137" s="238"/>
      <c r="BZ137" s="238"/>
      <c r="CA137" s="238"/>
      <c r="CB137" s="238"/>
      <c r="CC137" s="238"/>
      <c r="CD137" s="238"/>
      <c r="CE137" s="238"/>
      <c r="CF137" s="238"/>
      <c r="CG137" s="238"/>
      <c r="CH137" s="238"/>
      <c r="CI137" s="238"/>
      <c r="CJ137" s="238"/>
      <c r="CK137" s="238"/>
      <c r="CL137" s="238"/>
      <c r="CM137" s="238"/>
      <c r="CN137" s="238"/>
      <c r="CO137" s="238"/>
      <c r="CP137" s="238"/>
      <c r="CQ137" s="238"/>
      <c r="CR137" s="238"/>
      <c r="CS137" s="238"/>
      <c r="CT137" s="238"/>
      <c r="CU137" s="238"/>
      <c r="CV137" s="238"/>
      <c r="CW137" s="238"/>
      <c r="CX137" s="238"/>
      <c r="CY137" s="238"/>
      <c r="CZ137" s="238"/>
      <c r="DA137" s="238"/>
    </row>
    <row r="138" spans="2:105">
      <c r="B138" s="226"/>
      <c r="BP138" s="82"/>
      <c r="BQ138" s="238"/>
      <c r="BR138" s="238"/>
      <c r="BS138" s="238"/>
      <c r="BT138" s="238"/>
      <c r="BU138" s="238"/>
      <c r="BV138" s="238"/>
      <c r="BW138" s="238"/>
      <c r="BX138" s="238"/>
      <c r="BY138" s="238"/>
      <c r="BZ138" s="238"/>
      <c r="CA138" s="238"/>
      <c r="CB138" s="238"/>
      <c r="CC138" s="238"/>
      <c r="CD138" s="238"/>
      <c r="CE138" s="238"/>
      <c r="CF138" s="238"/>
      <c r="CG138" s="238"/>
      <c r="CH138" s="238"/>
      <c r="CI138" s="238"/>
      <c r="CJ138" s="238"/>
      <c r="CK138" s="238"/>
      <c r="CL138" s="238"/>
      <c r="CM138" s="238"/>
      <c r="CN138" s="238"/>
      <c r="CO138" s="238"/>
      <c r="CP138" s="238"/>
      <c r="CQ138" s="238"/>
      <c r="CR138" s="238"/>
      <c r="CS138" s="238"/>
      <c r="CT138" s="238"/>
      <c r="CU138" s="238"/>
      <c r="CV138" s="238"/>
      <c r="CW138" s="238"/>
      <c r="CX138" s="238"/>
      <c r="CY138" s="238"/>
      <c r="CZ138" s="238"/>
      <c r="DA138" s="238"/>
    </row>
    <row r="139" spans="2:105">
      <c r="B139" s="226"/>
      <c r="BP139" s="82"/>
      <c r="BQ139" s="238"/>
      <c r="BR139" s="238"/>
      <c r="BS139" s="238"/>
      <c r="BT139" s="238"/>
      <c r="BU139" s="238"/>
      <c r="BV139" s="238"/>
      <c r="BW139" s="238"/>
      <c r="BX139" s="238"/>
      <c r="BY139" s="238"/>
      <c r="BZ139" s="238"/>
      <c r="CA139" s="238"/>
      <c r="CB139" s="238"/>
      <c r="CC139" s="238"/>
      <c r="CD139" s="238"/>
      <c r="CE139" s="238"/>
      <c r="CF139" s="238"/>
      <c r="CG139" s="238"/>
      <c r="CH139" s="238"/>
      <c r="CI139" s="238"/>
      <c r="CJ139" s="238"/>
      <c r="CK139" s="238"/>
      <c r="CL139" s="238"/>
      <c r="CM139" s="238"/>
      <c r="CN139" s="238"/>
      <c r="CO139" s="238"/>
      <c r="CP139" s="238"/>
      <c r="CQ139" s="238"/>
      <c r="CR139" s="238"/>
      <c r="CS139" s="238"/>
      <c r="CT139" s="238"/>
      <c r="CU139" s="238"/>
      <c r="CV139" s="238"/>
      <c r="CW139" s="238"/>
      <c r="CX139" s="238"/>
      <c r="CY139" s="238"/>
      <c r="CZ139" s="238"/>
      <c r="DA139" s="238"/>
    </row>
    <row r="140" spans="2:105">
      <c r="B140" s="226"/>
      <c r="BP140" s="82"/>
      <c r="BQ140" s="238"/>
      <c r="BR140" s="238"/>
      <c r="BS140" s="238"/>
      <c r="BT140" s="238"/>
      <c r="BU140" s="238"/>
      <c r="BV140" s="238"/>
      <c r="BW140" s="238"/>
      <c r="BX140" s="238"/>
      <c r="BY140" s="238"/>
      <c r="BZ140" s="238"/>
      <c r="CA140" s="238"/>
      <c r="CB140" s="238"/>
      <c r="CC140" s="238"/>
      <c r="CD140" s="238"/>
      <c r="CE140" s="238"/>
      <c r="CF140" s="238"/>
      <c r="CG140" s="238"/>
      <c r="CH140" s="238"/>
      <c r="CI140" s="238"/>
      <c r="CJ140" s="238"/>
      <c r="CK140" s="238"/>
      <c r="CL140" s="238"/>
      <c r="CM140" s="238"/>
      <c r="CN140" s="238"/>
      <c r="CO140" s="238"/>
      <c r="CP140" s="238"/>
      <c r="CQ140" s="238"/>
      <c r="CR140" s="238"/>
      <c r="CS140" s="238"/>
      <c r="CT140" s="238"/>
      <c r="CU140" s="238"/>
      <c r="CV140" s="238"/>
      <c r="CW140" s="238"/>
      <c r="CX140" s="238"/>
      <c r="CY140" s="238"/>
      <c r="CZ140" s="238"/>
      <c r="DA140" s="238"/>
    </row>
    <row r="141" spans="2:105">
      <c r="B141" s="226"/>
      <c r="BP141" s="82"/>
      <c r="BQ141" s="238"/>
      <c r="BR141" s="238"/>
      <c r="BS141" s="238"/>
      <c r="BT141" s="238"/>
      <c r="BU141" s="238"/>
      <c r="BV141" s="238"/>
      <c r="BW141" s="238"/>
      <c r="BX141" s="238"/>
      <c r="BY141" s="238"/>
      <c r="BZ141" s="238"/>
      <c r="CA141" s="238"/>
      <c r="CB141" s="238"/>
      <c r="CC141" s="238"/>
      <c r="CD141" s="238"/>
      <c r="CE141" s="238"/>
      <c r="CF141" s="238"/>
      <c r="CG141" s="238"/>
      <c r="CH141" s="238"/>
      <c r="CI141" s="238"/>
      <c r="CJ141" s="238"/>
      <c r="CK141" s="238"/>
      <c r="CL141" s="238"/>
      <c r="CM141" s="238"/>
      <c r="CN141" s="238"/>
      <c r="CO141" s="238"/>
      <c r="CP141" s="238"/>
      <c r="CQ141" s="238"/>
      <c r="CR141" s="238"/>
      <c r="CS141" s="238"/>
      <c r="CT141" s="238"/>
      <c r="CU141" s="238"/>
      <c r="CV141" s="238"/>
      <c r="CW141" s="238"/>
      <c r="CX141" s="238"/>
      <c r="CY141" s="238"/>
      <c r="CZ141" s="238"/>
      <c r="DA141" s="238"/>
    </row>
    <row r="142" spans="2:105">
      <c r="B142" s="226"/>
      <c r="BP142" s="82"/>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row>
    <row r="143" spans="2:105">
      <c r="B143" s="226"/>
      <c r="BP143" s="82"/>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row>
    <row r="144" spans="2:105">
      <c r="B144" s="226"/>
      <c r="BP144" s="82"/>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row>
    <row r="145" spans="2:105">
      <c r="B145" s="226"/>
      <c r="BP145" s="82"/>
      <c r="BQ145" s="238"/>
      <c r="BR145" s="238"/>
      <c r="BS145" s="238"/>
      <c r="BT145" s="238"/>
      <c r="BU145" s="238"/>
      <c r="BV145" s="238"/>
      <c r="BW145" s="238"/>
      <c r="BX145" s="238"/>
      <c r="BY145" s="238"/>
      <c r="BZ145" s="238"/>
      <c r="CA145" s="238"/>
      <c r="CB145" s="238"/>
      <c r="CC145" s="238"/>
      <c r="CD145" s="238"/>
      <c r="CE145" s="238"/>
      <c r="CF145" s="238"/>
      <c r="CG145" s="238"/>
      <c r="CH145" s="238"/>
      <c r="CI145" s="238"/>
      <c r="CJ145" s="238"/>
      <c r="CK145" s="238"/>
      <c r="CL145" s="238"/>
      <c r="CM145" s="238"/>
      <c r="CN145" s="238"/>
      <c r="CO145" s="238"/>
      <c r="CP145" s="238"/>
      <c r="CQ145" s="238"/>
      <c r="CR145" s="238"/>
      <c r="CS145" s="238"/>
      <c r="CT145" s="238"/>
      <c r="CU145" s="238"/>
      <c r="CV145" s="238"/>
      <c r="CW145" s="238"/>
      <c r="CX145" s="238"/>
      <c r="CY145" s="238"/>
      <c r="CZ145" s="238"/>
      <c r="DA145" s="238"/>
    </row>
    <row r="146" spans="2:105">
      <c r="B146" s="226"/>
      <c r="BP146" s="82"/>
      <c r="BQ146" s="238"/>
      <c r="BR146" s="238"/>
      <c r="BS146" s="238"/>
      <c r="BT146" s="238"/>
      <c r="BU146" s="238"/>
      <c r="BV146" s="238"/>
      <c r="BW146" s="238"/>
      <c r="BX146" s="238"/>
      <c r="BY146" s="238"/>
      <c r="BZ146" s="238"/>
      <c r="CA146" s="238"/>
      <c r="CB146" s="238"/>
      <c r="CC146" s="238"/>
      <c r="CD146" s="238"/>
      <c r="CE146" s="238"/>
      <c r="CF146" s="238"/>
      <c r="CG146" s="238"/>
      <c r="CH146" s="238"/>
      <c r="CI146" s="238"/>
      <c r="CJ146" s="238"/>
      <c r="CK146" s="238"/>
      <c r="CL146" s="238"/>
      <c r="CM146" s="238"/>
      <c r="CN146" s="238"/>
      <c r="CO146" s="238"/>
      <c r="CP146" s="238"/>
      <c r="CQ146" s="238"/>
      <c r="CR146" s="238"/>
      <c r="CS146" s="238"/>
      <c r="CT146" s="238"/>
      <c r="CU146" s="238"/>
      <c r="CV146" s="238"/>
      <c r="CW146" s="238"/>
      <c r="CX146" s="238"/>
      <c r="CY146" s="238"/>
      <c r="CZ146" s="238"/>
      <c r="DA146" s="238"/>
    </row>
    <row r="147" spans="2:105">
      <c r="B147" s="226"/>
      <c r="BP147" s="82"/>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38"/>
      <c r="CY147" s="238"/>
      <c r="CZ147" s="238"/>
      <c r="DA147" s="238"/>
    </row>
    <row r="148" spans="2:105">
      <c r="B148" s="226"/>
      <c r="BP148" s="82"/>
      <c r="BQ148" s="238"/>
      <c r="BR148" s="238"/>
      <c r="BS148" s="238"/>
      <c r="BT148" s="238"/>
      <c r="BU148" s="238"/>
      <c r="BV148" s="238"/>
      <c r="BW148" s="238"/>
      <c r="BX148" s="238"/>
      <c r="BY148" s="238"/>
      <c r="BZ148" s="238"/>
      <c r="CA148" s="238"/>
      <c r="CB148" s="238"/>
      <c r="CC148" s="238"/>
      <c r="CD148" s="238"/>
      <c r="CE148" s="238"/>
      <c r="CF148" s="238"/>
      <c r="CG148" s="238"/>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row>
    <row r="149" spans="2:105">
      <c r="B149" s="226"/>
      <c r="BP149" s="82"/>
      <c r="BQ149" s="238"/>
      <c r="BR149" s="238"/>
      <c r="BS149" s="238"/>
      <c r="BT149" s="238"/>
      <c r="BU149" s="238"/>
      <c r="BV149" s="238"/>
      <c r="BW149" s="238"/>
      <c r="BX149" s="238"/>
      <c r="BY149" s="238"/>
      <c r="BZ149" s="238"/>
      <c r="CA149" s="238"/>
      <c r="CB149" s="238"/>
      <c r="CC149" s="238"/>
      <c r="CD149" s="238"/>
      <c r="CE149" s="238"/>
      <c r="CF149" s="238"/>
      <c r="CG149" s="238"/>
      <c r="CH149" s="238"/>
      <c r="CI149" s="238"/>
      <c r="CJ149" s="238"/>
      <c r="CK149" s="238"/>
      <c r="CL149" s="238"/>
      <c r="CM149" s="238"/>
      <c r="CN149" s="238"/>
      <c r="CO149" s="238"/>
      <c r="CP149" s="238"/>
      <c r="CQ149" s="238"/>
      <c r="CR149" s="238"/>
      <c r="CS149" s="238"/>
      <c r="CT149" s="238"/>
      <c r="CU149" s="238"/>
      <c r="CV149" s="238"/>
      <c r="CW149" s="238"/>
      <c r="CX149" s="238"/>
      <c r="CY149" s="238"/>
      <c r="CZ149" s="238"/>
      <c r="DA149" s="238"/>
    </row>
    <row r="150" spans="2:105">
      <c r="B150" s="226"/>
      <c r="BP150" s="82"/>
      <c r="BQ150" s="238"/>
      <c r="BR150" s="238"/>
      <c r="BS150" s="238"/>
      <c r="BT150" s="238"/>
      <c r="BU150" s="238"/>
      <c r="BV150" s="238"/>
      <c r="BW150" s="238"/>
      <c r="BX150" s="238"/>
      <c r="BY150" s="238"/>
      <c r="BZ150" s="238"/>
      <c r="CA150" s="238"/>
      <c r="CB150" s="238"/>
      <c r="CC150" s="238"/>
      <c r="CD150" s="238"/>
      <c r="CE150" s="238"/>
      <c r="CF150" s="238"/>
      <c r="CG150" s="238"/>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row>
    <row r="151" spans="2:105">
      <c r="B151" s="226"/>
      <c r="BP151" s="82"/>
      <c r="BQ151" s="238"/>
      <c r="BR151" s="238"/>
      <c r="BS151" s="238"/>
      <c r="BT151" s="238"/>
      <c r="BU151" s="238"/>
      <c r="BV151" s="238"/>
      <c r="BW151" s="238"/>
      <c r="BX151" s="238"/>
      <c r="BY151" s="238"/>
      <c r="BZ151" s="238"/>
      <c r="CA151" s="238"/>
      <c r="CB151" s="238"/>
      <c r="CC151" s="238"/>
      <c r="CD151" s="238"/>
      <c r="CE151" s="238"/>
      <c r="CF151" s="238"/>
      <c r="CG151" s="238"/>
      <c r="CH151" s="238"/>
      <c r="CI151" s="238"/>
      <c r="CJ151" s="238"/>
      <c r="CK151" s="238"/>
      <c r="CL151" s="238"/>
      <c r="CM151" s="238"/>
      <c r="CN151" s="238"/>
      <c r="CO151" s="238"/>
      <c r="CP151" s="238"/>
      <c r="CQ151" s="238"/>
      <c r="CR151" s="238"/>
      <c r="CS151" s="238"/>
      <c r="CT151" s="238"/>
      <c r="CU151" s="238"/>
      <c r="CV151" s="238"/>
      <c r="CW151" s="238"/>
      <c r="CX151" s="238"/>
      <c r="CY151" s="238"/>
      <c r="CZ151" s="238"/>
      <c r="DA151" s="238"/>
    </row>
    <row r="152" spans="2:105">
      <c r="B152" s="226"/>
      <c r="BP152" s="82"/>
      <c r="BQ152" s="238"/>
      <c r="BR152" s="238"/>
      <c r="BS152" s="238"/>
      <c r="BT152" s="238"/>
      <c r="BU152" s="238"/>
      <c r="BV152" s="238"/>
      <c r="BW152" s="238"/>
      <c r="BX152" s="238"/>
      <c r="BY152" s="238"/>
      <c r="BZ152" s="238"/>
      <c r="CA152" s="238"/>
      <c r="CB152" s="238"/>
      <c r="CC152" s="238"/>
      <c r="CD152" s="238"/>
      <c r="CE152" s="238"/>
      <c r="CF152" s="238"/>
      <c r="CG152" s="238"/>
      <c r="CH152" s="238"/>
      <c r="CI152" s="238"/>
      <c r="CJ152" s="238"/>
      <c r="CK152" s="238"/>
      <c r="CL152" s="238"/>
      <c r="CM152" s="238"/>
      <c r="CN152" s="238"/>
      <c r="CO152" s="238"/>
      <c r="CP152" s="238"/>
      <c r="CQ152" s="238"/>
      <c r="CR152" s="238"/>
      <c r="CS152" s="238"/>
      <c r="CT152" s="238"/>
      <c r="CU152" s="238"/>
      <c r="CV152" s="238"/>
      <c r="CW152" s="238"/>
      <c r="CX152" s="238"/>
      <c r="CY152" s="238"/>
      <c r="CZ152" s="238"/>
      <c r="DA152" s="238"/>
    </row>
    <row r="153" spans="2:105">
      <c r="B153" s="226"/>
      <c r="BP153" s="82"/>
      <c r="BQ153" s="238"/>
      <c r="BR153" s="238"/>
      <c r="BS153" s="238"/>
      <c r="BT153" s="238"/>
      <c r="BU153" s="238"/>
      <c r="BV153" s="238"/>
      <c r="BW153" s="238"/>
      <c r="BX153" s="238"/>
      <c r="BY153" s="238"/>
      <c r="BZ153" s="238"/>
      <c r="CA153" s="238"/>
      <c r="CB153" s="238"/>
      <c r="CC153" s="238"/>
      <c r="CD153" s="238"/>
      <c r="CE153" s="238"/>
      <c r="CF153" s="238"/>
      <c r="CG153" s="238"/>
      <c r="CH153" s="238"/>
      <c r="CI153" s="238"/>
      <c r="CJ153" s="238"/>
      <c r="CK153" s="238"/>
      <c r="CL153" s="238"/>
      <c r="CM153" s="238"/>
      <c r="CN153" s="238"/>
      <c r="CO153" s="238"/>
      <c r="CP153" s="238"/>
      <c r="CQ153" s="238"/>
      <c r="CR153" s="238"/>
      <c r="CS153" s="238"/>
      <c r="CT153" s="238"/>
      <c r="CU153" s="238"/>
      <c r="CV153" s="238"/>
      <c r="CW153" s="238"/>
      <c r="CX153" s="238"/>
      <c r="CY153" s="238"/>
      <c r="CZ153" s="238"/>
      <c r="DA153" s="238"/>
    </row>
    <row r="154" spans="2:105">
      <c r="B154" s="226"/>
      <c r="BP154" s="82"/>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38"/>
      <c r="CN154" s="238"/>
      <c r="CO154" s="238"/>
      <c r="CP154" s="238"/>
      <c r="CQ154" s="238"/>
      <c r="CR154" s="238"/>
      <c r="CS154" s="238"/>
      <c r="CT154" s="238"/>
      <c r="CU154" s="238"/>
      <c r="CV154" s="238"/>
      <c r="CW154" s="238"/>
      <c r="CX154" s="238"/>
      <c r="CY154" s="238"/>
      <c r="CZ154" s="238"/>
      <c r="DA154" s="238"/>
    </row>
    <row r="155" spans="2:105">
      <c r="B155" s="226"/>
      <c r="BP155" s="82"/>
      <c r="BQ155" s="238"/>
      <c r="BR155" s="238"/>
      <c r="BS155" s="238"/>
      <c r="BT155" s="238"/>
      <c r="BU155" s="238"/>
      <c r="BV155" s="238"/>
      <c r="BW155" s="238"/>
      <c r="BX155" s="238"/>
      <c r="BY155" s="238"/>
      <c r="BZ155" s="238"/>
      <c r="CA155" s="238"/>
      <c r="CB155" s="238"/>
      <c r="CC155" s="238"/>
      <c r="CD155" s="238"/>
      <c r="CE155" s="238"/>
      <c r="CF155" s="238"/>
      <c r="CG155" s="238"/>
      <c r="CH155" s="238"/>
      <c r="CI155" s="238"/>
      <c r="CJ155" s="238"/>
      <c r="CK155" s="238"/>
      <c r="CL155" s="238"/>
      <c r="CM155" s="238"/>
      <c r="CN155" s="238"/>
      <c r="CO155" s="238"/>
      <c r="CP155" s="238"/>
      <c r="CQ155" s="238"/>
      <c r="CR155" s="238"/>
      <c r="CS155" s="238"/>
      <c r="CT155" s="238"/>
      <c r="CU155" s="238"/>
      <c r="CV155" s="238"/>
      <c r="CW155" s="238"/>
      <c r="CX155" s="238"/>
      <c r="CY155" s="238"/>
      <c r="CZ155" s="238"/>
      <c r="DA155" s="238"/>
    </row>
    <row r="156" spans="2:105">
      <c r="B156" s="226"/>
      <c r="BP156" s="82"/>
      <c r="BQ156" s="238"/>
      <c r="BR156" s="238"/>
      <c r="BS156" s="238"/>
      <c r="BT156" s="238"/>
      <c r="BU156" s="238"/>
      <c r="BV156" s="238"/>
      <c r="BW156" s="238"/>
      <c r="BX156" s="238"/>
      <c r="BY156" s="238"/>
      <c r="BZ156" s="238"/>
      <c r="CA156" s="238"/>
      <c r="CB156" s="238"/>
      <c r="CC156" s="238"/>
      <c r="CD156" s="238"/>
      <c r="CE156" s="238"/>
      <c r="CF156" s="238"/>
      <c r="CG156" s="238"/>
      <c r="CH156" s="238"/>
      <c r="CI156" s="238"/>
      <c r="CJ156" s="238"/>
      <c r="CK156" s="238"/>
      <c r="CL156" s="238"/>
      <c r="CM156" s="238"/>
      <c r="CN156" s="238"/>
      <c r="CO156" s="238"/>
      <c r="CP156" s="238"/>
      <c r="CQ156" s="238"/>
      <c r="CR156" s="238"/>
      <c r="CS156" s="238"/>
      <c r="CT156" s="238"/>
      <c r="CU156" s="238"/>
      <c r="CV156" s="238"/>
      <c r="CW156" s="238"/>
      <c r="CX156" s="238"/>
      <c r="CY156" s="238"/>
      <c r="CZ156" s="238"/>
      <c r="DA156" s="238"/>
    </row>
    <row r="157" spans="2:105">
      <c r="B157" s="226"/>
      <c r="BP157" s="82"/>
      <c r="BQ157" s="238"/>
      <c r="BR157" s="238"/>
      <c r="BS157" s="238"/>
      <c r="BT157" s="238"/>
      <c r="BU157" s="238"/>
      <c r="BV157" s="238"/>
      <c r="BW157" s="238"/>
      <c r="BX157" s="238"/>
      <c r="BY157" s="238"/>
      <c r="BZ157" s="238"/>
      <c r="CA157" s="238"/>
      <c r="CB157" s="238"/>
      <c r="CC157" s="238"/>
      <c r="CD157" s="238"/>
      <c r="CE157" s="238"/>
      <c r="CF157" s="238"/>
      <c r="CG157" s="238"/>
      <c r="CH157" s="238"/>
      <c r="CI157" s="238"/>
      <c r="CJ157" s="238"/>
      <c r="CK157" s="238"/>
      <c r="CL157" s="238"/>
      <c r="CM157" s="238"/>
      <c r="CN157" s="238"/>
      <c r="CO157" s="238"/>
      <c r="CP157" s="238"/>
      <c r="CQ157" s="238"/>
      <c r="CR157" s="238"/>
      <c r="CS157" s="238"/>
      <c r="CT157" s="238"/>
      <c r="CU157" s="238"/>
      <c r="CV157" s="238"/>
      <c r="CW157" s="238"/>
      <c r="CX157" s="238"/>
      <c r="CY157" s="238"/>
      <c r="CZ157" s="238"/>
      <c r="DA157" s="238"/>
    </row>
    <row r="158" spans="2:105">
      <c r="B158" s="226"/>
      <c r="BP158" s="82"/>
      <c r="BQ158" s="238"/>
      <c r="BR158" s="238"/>
      <c r="BS158" s="238"/>
      <c r="BT158" s="238"/>
      <c r="BU158" s="238"/>
      <c r="BV158" s="238"/>
      <c r="BW158" s="238"/>
      <c r="BX158" s="238"/>
      <c r="BY158" s="238"/>
      <c r="BZ158" s="238"/>
      <c r="CA158" s="238"/>
      <c r="CB158" s="238"/>
      <c r="CC158" s="238"/>
      <c r="CD158" s="238"/>
      <c r="CE158" s="238"/>
      <c r="CF158" s="238"/>
      <c r="CG158" s="238"/>
      <c r="CH158" s="238"/>
      <c r="CI158" s="238"/>
      <c r="CJ158" s="238"/>
      <c r="CK158" s="238"/>
      <c r="CL158" s="238"/>
      <c r="CM158" s="238"/>
      <c r="CN158" s="238"/>
      <c r="CO158" s="238"/>
      <c r="CP158" s="238"/>
      <c r="CQ158" s="238"/>
      <c r="CR158" s="238"/>
      <c r="CS158" s="238"/>
      <c r="CT158" s="238"/>
      <c r="CU158" s="238"/>
      <c r="CV158" s="238"/>
      <c r="CW158" s="238"/>
      <c r="CX158" s="238"/>
      <c r="CY158" s="238"/>
      <c r="CZ158" s="238"/>
      <c r="DA158" s="238"/>
    </row>
    <row r="159" spans="2:105">
      <c r="B159" s="226"/>
      <c r="BP159" s="82"/>
      <c r="BQ159" s="238"/>
      <c r="BR159" s="238"/>
      <c r="BS159" s="238"/>
      <c r="BT159" s="238"/>
      <c r="BU159" s="238"/>
      <c r="BV159" s="238"/>
      <c r="BW159" s="238"/>
      <c r="BX159" s="238"/>
      <c r="BY159" s="238"/>
      <c r="BZ159" s="238"/>
      <c r="CA159" s="238"/>
      <c r="CB159" s="238"/>
      <c r="CC159" s="238"/>
      <c r="CD159" s="238"/>
      <c r="CE159" s="238"/>
      <c r="CF159" s="238"/>
      <c r="CG159" s="238"/>
      <c r="CH159" s="238"/>
      <c r="CI159" s="238"/>
      <c r="CJ159" s="238"/>
      <c r="CK159" s="238"/>
      <c r="CL159" s="238"/>
      <c r="CM159" s="238"/>
      <c r="CN159" s="238"/>
      <c r="CO159" s="238"/>
      <c r="CP159" s="238"/>
      <c r="CQ159" s="238"/>
      <c r="CR159" s="238"/>
      <c r="CS159" s="238"/>
      <c r="CT159" s="238"/>
      <c r="CU159" s="238"/>
      <c r="CV159" s="238"/>
      <c r="CW159" s="238"/>
      <c r="CX159" s="238"/>
      <c r="CY159" s="238"/>
      <c r="CZ159" s="238"/>
      <c r="DA159" s="238"/>
    </row>
    <row r="160" spans="2:105">
      <c r="B160" s="226"/>
      <c r="BP160" s="82"/>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row>
    <row r="161" spans="2:105">
      <c r="B161" s="226"/>
      <c r="BP161" s="82"/>
      <c r="BQ161" s="238"/>
      <c r="BR161" s="238"/>
      <c r="BS161" s="238"/>
      <c r="BT161" s="238"/>
      <c r="BU161" s="238"/>
      <c r="BV161" s="238"/>
      <c r="BW161" s="238"/>
      <c r="BX161" s="238"/>
      <c r="BY161" s="238"/>
      <c r="BZ161" s="238"/>
      <c r="CA161" s="238"/>
      <c r="CB161" s="238"/>
      <c r="CC161" s="238"/>
      <c r="CD161" s="238"/>
      <c r="CE161" s="238"/>
      <c r="CF161" s="238"/>
      <c r="CG161" s="238"/>
      <c r="CH161" s="238"/>
      <c r="CI161" s="238"/>
      <c r="CJ161" s="238"/>
      <c r="CK161" s="238"/>
      <c r="CL161" s="238"/>
      <c r="CM161" s="238"/>
      <c r="CN161" s="238"/>
      <c r="CO161" s="238"/>
      <c r="CP161" s="238"/>
      <c r="CQ161" s="238"/>
      <c r="CR161" s="238"/>
      <c r="CS161" s="238"/>
      <c r="CT161" s="238"/>
      <c r="CU161" s="238"/>
      <c r="CV161" s="238"/>
      <c r="CW161" s="238"/>
      <c r="CX161" s="238"/>
      <c r="CY161" s="238"/>
      <c r="CZ161" s="238"/>
      <c r="DA161" s="238"/>
    </row>
    <row r="162" spans="2:105">
      <c r="B162" s="226"/>
      <c r="BP162" s="82"/>
      <c r="BQ162" s="238"/>
      <c r="BR162" s="238"/>
      <c r="BS162" s="238"/>
      <c r="BT162" s="238"/>
      <c r="BU162" s="238"/>
      <c r="BV162" s="238"/>
      <c r="BW162" s="238"/>
      <c r="BX162" s="238"/>
      <c r="BY162" s="238"/>
      <c r="BZ162" s="238"/>
      <c r="CA162" s="238"/>
      <c r="CB162" s="238"/>
      <c r="CC162" s="238"/>
      <c r="CD162" s="238"/>
      <c r="CE162" s="238"/>
      <c r="CF162" s="238"/>
      <c r="CG162" s="238"/>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row>
    <row r="163" spans="2:105">
      <c r="B163" s="226"/>
      <c r="BP163" s="82"/>
      <c r="BQ163" s="238"/>
      <c r="BR163" s="238"/>
      <c r="BS163" s="238"/>
      <c r="BT163" s="238"/>
      <c r="BU163" s="238"/>
      <c r="BV163" s="238"/>
      <c r="BW163" s="238"/>
      <c r="BX163" s="238"/>
      <c r="BY163" s="238"/>
      <c r="BZ163" s="238"/>
      <c r="CA163" s="238"/>
      <c r="CB163" s="238"/>
      <c r="CC163" s="238"/>
      <c r="CD163" s="238"/>
      <c r="CE163" s="238"/>
      <c r="CF163" s="238"/>
      <c r="CG163" s="238"/>
      <c r="CH163" s="238"/>
      <c r="CI163" s="238"/>
      <c r="CJ163" s="238"/>
      <c r="CK163" s="238"/>
      <c r="CL163" s="238"/>
      <c r="CM163" s="238"/>
      <c r="CN163" s="238"/>
      <c r="CO163" s="238"/>
      <c r="CP163" s="238"/>
      <c r="CQ163" s="238"/>
      <c r="CR163" s="238"/>
      <c r="CS163" s="238"/>
      <c r="CT163" s="238"/>
      <c r="CU163" s="238"/>
      <c r="CV163" s="238"/>
      <c r="CW163" s="238"/>
      <c r="CX163" s="238"/>
      <c r="CY163" s="238"/>
      <c r="CZ163" s="238"/>
      <c r="DA163" s="238"/>
    </row>
    <row r="164" spans="2:105">
      <c r="B164" s="226"/>
      <c r="BP164" s="82"/>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row>
    <row r="165" spans="2:105">
      <c r="B165" s="226"/>
      <c r="BP165" s="82"/>
      <c r="BQ165" s="238"/>
      <c r="BR165" s="238"/>
      <c r="BS165" s="238"/>
      <c r="BT165" s="238"/>
      <c r="BU165" s="238"/>
      <c r="BV165" s="238"/>
      <c r="BW165" s="238"/>
      <c r="BX165" s="238"/>
      <c r="BY165" s="238"/>
      <c r="BZ165" s="238"/>
      <c r="CA165" s="238"/>
      <c r="CB165" s="238"/>
      <c r="CC165" s="238"/>
      <c r="CD165" s="238"/>
      <c r="CE165" s="238"/>
      <c r="CF165" s="238"/>
      <c r="CG165" s="238"/>
      <c r="CH165" s="238"/>
      <c r="CI165" s="238"/>
      <c r="CJ165" s="238"/>
      <c r="CK165" s="238"/>
      <c r="CL165" s="238"/>
      <c r="CM165" s="238"/>
      <c r="CN165" s="238"/>
      <c r="CO165" s="238"/>
      <c r="CP165" s="238"/>
      <c r="CQ165" s="238"/>
      <c r="CR165" s="238"/>
      <c r="CS165" s="238"/>
      <c r="CT165" s="238"/>
      <c r="CU165" s="238"/>
      <c r="CV165" s="238"/>
      <c r="CW165" s="238"/>
      <c r="CX165" s="238"/>
      <c r="CY165" s="238"/>
      <c r="CZ165" s="238"/>
      <c r="DA165" s="238"/>
    </row>
    <row r="166" spans="2:105">
      <c r="B166" s="226"/>
      <c r="BP166" s="82"/>
      <c r="BQ166" s="238"/>
      <c r="BR166" s="238"/>
      <c r="BS166" s="238"/>
      <c r="BT166" s="238"/>
      <c r="BU166" s="238"/>
      <c r="BV166" s="238"/>
      <c r="BW166" s="238"/>
      <c r="BX166" s="238"/>
      <c r="BY166" s="238"/>
      <c r="BZ166" s="238"/>
      <c r="CA166" s="238"/>
      <c r="CB166" s="238"/>
      <c r="CC166" s="238"/>
      <c r="CD166" s="238"/>
      <c r="CE166" s="238"/>
      <c r="CF166" s="238"/>
      <c r="CG166" s="238"/>
      <c r="CH166" s="238"/>
      <c r="CI166" s="238"/>
      <c r="CJ166" s="238"/>
      <c r="CK166" s="238"/>
      <c r="CL166" s="238"/>
      <c r="CM166" s="238"/>
      <c r="CN166" s="238"/>
      <c r="CO166" s="238"/>
      <c r="CP166" s="238"/>
      <c r="CQ166" s="238"/>
      <c r="CR166" s="238"/>
      <c r="CS166" s="238"/>
      <c r="CT166" s="238"/>
      <c r="CU166" s="238"/>
      <c r="CV166" s="238"/>
      <c r="CW166" s="238"/>
      <c r="CX166" s="238"/>
      <c r="CY166" s="238"/>
      <c r="CZ166" s="238"/>
      <c r="DA166" s="238"/>
    </row>
    <row r="167" spans="2:105">
      <c r="B167" s="226"/>
      <c r="BP167" s="82"/>
      <c r="BQ167" s="238"/>
      <c r="BR167" s="238"/>
      <c r="BS167" s="238"/>
      <c r="BT167" s="238"/>
      <c r="BU167" s="238"/>
      <c r="BV167" s="238"/>
      <c r="BW167" s="238"/>
      <c r="BX167" s="238"/>
      <c r="BY167" s="238"/>
      <c r="BZ167" s="238"/>
      <c r="CA167" s="238"/>
      <c r="CB167" s="238"/>
      <c r="CC167" s="238"/>
      <c r="CD167" s="238"/>
      <c r="CE167" s="238"/>
      <c r="CF167" s="238"/>
      <c r="CG167" s="238"/>
      <c r="CH167" s="238"/>
      <c r="CI167" s="238"/>
      <c r="CJ167" s="238"/>
      <c r="CK167" s="238"/>
      <c r="CL167" s="238"/>
      <c r="CM167" s="238"/>
      <c r="CN167" s="238"/>
      <c r="CO167" s="238"/>
      <c r="CP167" s="238"/>
      <c r="CQ167" s="238"/>
      <c r="CR167" s="238"/>
      <c r="CS167" s="238"/>
      <c r="CT167" s="238"/>
      <c r="CU167" s="238"/>
      <c r="CV167" s="238"/>
      <c r="CW167" s="238"/>
      <c r="CX167" s="238"/>
      <c r="CY167" s="238"/>
      <c r="CZ167" s="238"/>
      <c r="DA167" s="238"/>
    </row>
    <row r="168" spans="2:105">
      <c r="B168" s="226"/>
      <c r="BP168" s="82"/>
      <c r="BQ168" s="238"/>
      <c r="BR168" s="238"/>
      <c r="BS168" s="238"/>
      <c r="BT168" s="238"/>
      <c r="BU168" s="238"/>
      <c r="BV168" s="238"/>
      <c r="BW168" s="238"/>
      <c r="BX168" s="238"/>
      <c r="BY168" s="238"/>
      <c r="BZ168" s="238"/>
      <c r="CA168" s="238"/>
      <c r="CB168" s="238"/>
      <c r="CC168" s="238"/>
      <c r="CD168" s="238"/>
      <c r="CE168" s="238"/>
      <c r="CF168" s="238"/>
      <c r="CG168" s="238"/>
      <c r="CH168" s="238"/>
      <c r="CI168" s="238"/>
      <c r="CJ168" s="238"/>
      <c r="CK168" s="238"/>
      <c r="CL168" s="238"/>
      <c r="CM168" s="238"/>
      <c r="CN168" s="238"/>
      <c r="CO168" s="238"/>
      <c r="CP168" s="238"/>
      <c r="CQ168" s="238"/>
      <c r="CR168" s="238"/>
      <c r="CS168" s="238"/>
      <c r="CT168" s="238"/>
      <c r="CU168" s="238"/>
      <c r="CV168" s="238"/>
      <c r="CW168" s="238"/>
      <c r="CX168" s="238"/>
      <c r="CY168" s="238"/>
      <c r="CZ168" s="238"/>
      <c r="DA168" s="238"/>
    </row>
    <row r="169" spans="2:105">
      <c r="B169" s="226"/>
      <c r="BP169" s="82"/>
      <c r="BQ169" s="238"/>
      <c r="BR169" s="238"/>
      <c r="BS169" s="238"/>
      <c r="BT169" s="238"/>
      <c r="BU169" s="238"/>
      <c r="BV169" s="238"/>
      <c r="BW169" s="238"/>
      <c r="BX169" s="238"/>
      <c r="BY169" s="238"/>
      <c r="BZ169" s="238"/>
      <c r="CA169" s="238"/>
      <c r="CB169" s="238"/>
      <c r="CC169" s="238"/>
      <c r="CD169" s="238"/>
      <c r="CE169" s="238"/>
      <c r="CF169" s="238"/>
      <c r="CG169" s="238"/>
      <c r="CH169" s="238"/>
      <c r="CI169" s="238"/>
      <c r="CJ169" s="238"/>
      <c r="CK169" s="238"/>
      <c r="CL169" s="238"/>
      <c r="CM169" s="238"/>
      <c r="CN169" s="238"/>
      <c r="CO169" s="238"/>
      <c r="CP169" s="238"/>
      <c r="CQ169" s="238"/>
      <c r="CR169" s="238"/>
      <c r="CS169" s="238"/>
      <c r="CT169" s="238"/>
      <c r="CU169" s="238"/>
      <c r="CV169" s="238"/>
      <c r="CW169" s="238"/>
      <c r="CX169" s="238"/>
      <c r="CY169" s="238"/>
      <c r="CZ169" s="238"/>
      <c r="DA169" s="238"/>
    </row>
    <row r="170" spans="2:105">
      <c r="B170" s="226"/>
      <c r="BP170" s="82"/>
      <c r="BQ170" s="238"/>
      <c r="BR170" s="238"/>
      <c r="BS170" s="238"/>
      <c r="BT170" s="238"/>
      <c r="BU170" s="238"/>
      <c r="BV170" s="238"/>
      <c r="BW170" s="238"/>
      <c r="BX170" s="238"/>
      <c r="BY170" s="238"/>
      <c r="BZ170" s="238"/>
      <c r="CA170" s="238"/>
      <c r="CB170" s="238"/>
      <c r="CC170" s="238"/>
      <c r="CD170" s="238"/>
      <c r="CE170" s="238"/>
      <c r="CF170" s="238"/>
      <c r="CG170" s="238"/>
      <c r="CH170" s="238"/>
      <c r="CI170" s="238"/>
      <c r="CJ170" s="238"/>
      <c r="CK170" s="238"/>
      <c r="CL170" s="238"/>
      <c r="CM170" s="238"/>
      <c r="CN170" s="238"/>
      <c r="CO170" s="238"/>
      <c r="CP170" s="238"/>
      <c r="CQ170" s="238"/>
      <c r="CR170" s="238"/>
      <c r="CS170" s="238"/>
      <c r="CT170" s="238"/>
      <c r="CU170" s="238"/>
      <c r="CV170" s="238"/>
      <c r="CW170" s="238"/>
      <c r="CX170" s="238"/>
      <c r="CY170" s="238"/>
      <c r="CZ170" s="238"/>
      <c r="DA170" s="238"/>
    </row>
    <row r="171" spans="2:105">
      <c r="B171" s="226"/>
      <c r="BP171" s="82"/>
      <c r="BQ171" s="238"/>
      <c r="BR171" s="238"/>
      <c r="BS171" s="238"/>
      <c r="BT171" s="238"/>
      <c r="BU171" s="238"/>
      <c r="BV171" s="238"/>
      <c r="BW171" s="238"/>
      <c r="BX171" s="238"/>
      <c r="BY171" s="238"/>
      <c r="BZ171" s="238"/>
      <c r="CA171" s="238"/>
      <c r="CB171" s="238"/>
      <c r="CC171" s="238"/>
      <c r="CD171" s="238"/>
      <c r="CE171" s="238"/>
      <c r="CF171" s="238"/>
      <c r="CG171" s="238"/>
      <c r="CH171" s="238"/>
      <c r="CI171" s="238"/>
      <c r="CJ171" s="238"/>
      <c r="CK171" s="238"/>
      <c r="CL171" s="238"/>
      <c r="CM171" s="238"/>
      <c r="CN171" s="238"/>
      <c r="CO171" s="238"/>
      <c r="CP171" s="238"/>
      <c r="CQ171" s="238"/>
      <c r="CR171" s="238"/>
      <c r="CS171" s="238"/>
      <c r="CT171" s="238"/>
      <c r="CU171" s="238"/>
      <c r="CV171" s="238"/>
      <c r="CW171" s="238"/>
      <c r="CX171" s="238"/>
      <c r="CY171" s="238"/>
      <c r="CZ171" s="238"/>
      <c r="DA171" s="238"/>
    </row>
    <row r="172" spans="2:105">
      <c r="B172" s="226"/>
      <c r="BP172" s="82"/>
      <c r="BQ172" s="238"/>
      <c r="BR172" s="238"/>
      <c r="BS172" s="238"/>
      <c r="BT172" s="238"/>
      <c r="BU172" s="238"/>
      <c r="BV172" s="238"/>
      <c r="BW172" s="238"/>
      <c r="BX172" s="238"/>
      <c r="BY172" s="238"/>
      <c r="BZ172" s="238"/>
      <c r="CA172" s="238"/>
      <c r="CB172" s="238"/>
      <c r="CC172" s="238"/>
      <c r="CD172" s="238"/>
      <c r="CE172" s="238"/>
      <c r="CF172" s="238"/>
      <c r="CG172" s="238"/>
      <c r="CH172" s="238"/>
      <c r="CI172" s="238"/>
      <c r="CJ172" s="238"/>
      <c r="CK172" s="238"/>
      <c r="CL172" s="238"/>
      <c r="CM172" s="238"/>
      <c r="CN172" s="238"/>
      <c r="CO172" s="238"/>
      <c r="CP172" s="238"/>
      <c r="CQ172" s="238"/>
      <c r="CR172" s="238"/>
      <c r="CS172" s="238"/>
      <c r="CT172" s="238"/>
      <c r="CU172" s="238"/>
      <c r="CV172" s="238"/>
      <c r="CW172" s="238"/>
      <c r="CX172" s="238"/>
      <c r="CY172" s="238"/>
      <c r="CZ172" s="238"/>
      <c r="DA172" s="238"/>
    </row>
    <row r="173" spans="2:105">
      <c r="B173" s="226"/>
      <c r="BP173" s="82"/>
      <c r="BQ173" s="238"/>
      <c r="BR173" s="238"/>
      <c r="BS173" s="238"/>
      <c r="BT173" s="238"/>
      <c r="BU173" s="238"/>
      <c r="BV173" s="238"/>
      <c r="BW173" s="238"/>
      <c r="BX173" s="238"/>
      <c r="BY173" s="238"/>
      <c r="BZ173" s="238"/>
      <c r="CA173" s="238"/>
      <c r="CB173" s="238"/>
      <c r="CC173" s="238"/>
      <c r="CD173" s="238"/>
      <c r="CE173" s="238"/>
      <c r="CF173" s="238"/>
      <c r="CG173" s="238"/>
      <c r="CH173" s="238"/>
      <c r="CI173" s="238"/>
      <c r="CJ173" s="238"/>
      <c r="CK173" s="238"/>
      <c r="CL173" s="238"/>
      <c r="CM173" s="238"/>
      <c r="CN173" s="238"/>
      <c r="CO173" s="238"/>
      <c r="CP173" s="238"/>
      <c r="CQ173" s="238"/>
      <c r="CR173" s="238"/>
      <c r="CS173" s="238"/>
      <c r="CT173" s="238"/>
      <c r="CU173" s="238"/>
      <c r="CV173" s="238"/>
      <c r="CW173" s="238"/>
      <c r="CX173" s="238"/>
      <c r="CY173" s="238"/>
      <c r="CZ173" s="238"/>
      <c r="DA173" s="238"/>
    </row>
    <row r="174" spans="2:105">
      <c r="B174" s="226"/>
      <c r="BP174" s="82"/>
      <c r="BQ174" s="238"/>
      <c r="BR174" s="238"/>
      <c r="BS174" s="238"/>
      <c r="BT174" s="238"/>
      <c r="BU174" s="238"/>
      <c r="BV174" s="238"/>
      <c r="BW174" s="238"/>
      <c r="BX174" s="238"/>
      <c r="BY174" s="238"/>
      <c r="BZ174" s="238"/>
      <c r="CA174" s="238"/>
      <c r="CB174" s="238"/>
      <c r="CC174" s="238"/>
      <c r="CD174" s="238"/>
      <c r="CE174" s="238"/>
      <c r="CF174" s="238"/>
      <c r="CG174" s="238"/>
      <c r="CH174" s="238"/>
      <c r="CI174" s="238"/>
      <c r="CJ174" s="238"/>
      <c r="CK174" s="238"/>
      <c r="CL174" s="238"/>
      <c r="CM174" s="238"/>
      <c r="CN174" s="238"/>
      <c r="CO174" s="238"/>
      <c r="CP174" s="238"/>
      <c r="CQ174" s="238"/>
      <c r="CR174" s="238"/>
      <c r="CS174" s="238"/>
      <c r="CT174" s="238"/>
      <c r="CU174" s="238"/>
      <c r="CV174" s="238"/>
      <c r="CW174" s="238"/>
      <c r="CX174" s="238"/>
      <c r="CY174" s="238"/>
      <c r="CZ174" s="238"/>
      <c r="DA174" s="238"/>
    </row>
    <row r="175" spans="2:105">
      <c r="B175" s="226"/>
      <c r="BP175" s="82"/>
      <c r="BQ175" s="238"/>
      <c r="BR175" s="238"/>
      <c r="BS175" s="238"/>
      <c r="BT175" s="238"/>
      <c r="BU175" s="238"/>
      <c r="BV175" s="238"/>
      <c r="BW175" s="238"/>
      <c r="BX175" s="238"/>
      <c r="BY175" s="238"/>
      <c r="BZ175" s="238"/>
      <c r="CA175" s="238"/>
      <c r="CB175" s="238"/>
      <c r="CC175" s="238"/>
      <c r="CD175" s="238"/>
      <c r="CE175" s="238"/>
      <c r="CF175" s="238"/>
      <c r="CG175" s="238"/>
      <c r="CH175" s="238"/>
      <c r="CI175" s="238"/>
      <c r="CJ175" s="238"/>
      <c r="CK175" s="238"/>
      <c r="CL175" s="238"/>
      <c r="CM175" s="238"/>
      <c r="CN175" s="238"/>
      <c r="CO175" s="238"/>
      <c r="CP175" s="238"/>
      <c r="CQ175" s="238"/>
      <c r="CR175" s="238"/>
      <c r="CS175" s="238"/>
      <c r="CT175" s="238"/>
      <c r="CU175" s="238"/>
      <c r="CV175" s="238"/>
      <c r="CW175" s="238"/>
      <c r="CX175" s="238"/>
      <c r="CY175" s="238"/>
      <c r="CZ175" s="238"/>
      <c r="DA175" s="238"/>
    </row>
    <row r="176" spans="2:105">
      <c r="B176" s="226"/>
      <c r="BP176" s="82"/>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row>
    <row r="177" spans="2:105">
      <c r="B177" s="226"/>
      <c r="BP177" s="82"/>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row>
    <row r="178" spans="2:105">
      <c r="B178" s="226"/>
      <c r="BP178" s="82"/>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row>
    <row r="179" spans="2:105">
      <c r="B179" s="226"/>
      <c r="BP179" s="82"/>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row>
    <row r="180" spans="2:105">
      <c r="B180" s="226"/>
      <c r="BP180" s="82"/>
      <c r="BQ180" s="238"/>
      <c r="BR180" s="238"/>
      <c r="BS180" s="238"/>
      <c r="BT180" s="238"/>
      <c r="BU180" s="238"/>
      <c r="BV180" s="238"/>
      <c r="BW180" s="238"/>
      <c r="BX180" s="238"/>
      <c r="BY180" s="238"/>
      <c r="BZ180" s="238"/>
      <c r="CA180" s="238"/>
      <c r="CB180" s="238"/>
      <c r="CC180" s="238"/>
      <c r="CD180" s="238"/>
      <c r="CE180" s="238"/>
      <c r="CF180" s="238"/>
      <c r="CG180" s="238"/>
      <c r="CH180" s="238"/>
      <c r="CI180" s="238"/>
      <c r="CJ180" s="238"/>
      <c r="CK180" s="238"/>
      <c r="CL180" s="238"/>
      <c r="CM180" s="238"/>
      <c r="CN180" s="238"/>
      <c r="CO180" s="238"/>
      <c r="CP180" s="238"/>
      <c r="CQ180" s="238"/>
      <c r="CR180" s="238"/>
      <c r="CS180" s="238"/>
      <c r="CT180" s="238"/>
      <c r="CU180" s="238"/>
      <c r="CV180" s="238"/>
      <c r="CW180" s="238"/>
      <c r="CX180" s="238"/>
      <c r="CY180" s="238"/>
      <c r="CZ180" s="238"/>
      <c r="DA180" s="238"/>
    </row>
    <row r="181" spans="2:105">
      <c r="B181" s="226"/>
      <c r="BP181" s="82"/>
      <c r="BQ181" s="238"/>
      <c r="BR181" s="238"/>
      <c r="BS181" s="238"/>
      <c r="BT181" s="238"/>
      <c r="BU181" s="238"/>
      <c r="BV181" s="238"/>
      <c r="BW181" s="238"/>
      <c r="BX181" s="238"/>
      <c r="BY181" s="238"/>
      <c r="BZ181" s="238"/>
      <c r="CA181" s="238"/>
      <c r="CB181" s="238"/>
      <c r="CC181" s="238"/>
      <c r="CD181" s="238"/>
      <c r="CE181" s="238"/>
      <c r="CF181" s="238"/>
      <c r="CG181" s="238"/>
      <c r="CH181" s="238"/>
      <c r="CI181" s="238"/>
      <c r="CJ181" s="238"/>
      <c r="CK181" s="238"/>
      <c r="CL181" s="238"/>
      <c r="CM181" s="238"/>
      <c r="CN181" s="238"/>
      <c r="CO181" s="238"/>
      <c r="CP181" s="238"/>
      <c r="CQ181" s="238"/>
      <c r="CR181" s="238"/>
      <c r="CS181" s="238"/>
      <c r="CT181" s="238"/>
      <c r="CU181" s="238"/>
      <c r="CV181" s="238"/>
      <c r="CW181" s="238"/>
      <c r="CX181" s="238"/>
      <c r="CY181" s="238"/>
      <c r="CZ181" s="238"/>
      <c r="DA181" s="238"/>
    </row>
    <row r="182" spans="2:105">
      <c r="B182" s="226"/>
      <c r="BP182" s="82"/>
      <c r="BQ182" s="238"/>
      <c r="BR182" s="238"/>
      <c r="BS182" s="238"/>
      <c r="BT182" s="238"/>
      <c r="BU182" s="238"/>
      <c r="BV182" s="238"/>
      <c r="BW182" s="238"/>
      <c r="BX182" s="238"/>
      <c r="BY182" s="238"/>
      <c r="BZ182" s="238"/>
      <c r="CA182" s="238"/>
      <c r="CB182" s="238"/>
      <c r="CC182" s="238"/>
      <c r="CD182" s="238"/>
      <c r="CE182" s="238"/>
      <c r="CF182" s="238"/>
      <c r="CG182" s="238"/>
      <c r="CH182" s="238"/>
      <c r="CI182" s="238"/>
      <c r="CJ182" s="238"/>
      <c r="CK182" s="238"/>
      <c r="CL182" s="238"/>
      <c r="CM182" s="238"/>
      <c r="CN182" s="238"/>
      <c r="CO182" s="238"/>
      <c r="CP182" s="238"/>
      <c r="CQ182" s="238"/>
      <c r="CR182" s="238"/>
      <c r="CS182" s="238"/>
      <c r="CT182" s="238"/>
      <c r="CU182" s="238"/>
      <c r="CV182" s="238"/>
      <c r="CW182" s="238"/>
      <c r="CX182" s="238"/>
      <c r="CY182" s="238"/>
      <c r="CZ182" s="238"/>
      <c r="DA182" s="238"/>
    </row>
    <row r="183" spans="2:105">
      <c r="B183" s="226"/>
      <c r="BP183" s="82"/>
      <c r="BQ183" s="238"/>
      <c r="BR183" s="238"/>
      <c r="BS183" s="238"/>
      <c r="BT183" s="238"/>
      <c r="BU183" s="238"/>
      <c r="BV183" s="238"/>
      <c r="BW183" s="238"/>
      <c r="BX183" s="238"/>
      <c r="BY183" s="238"/>
      <c r="BZ183" s="238"/>
      <c r="CA183" s="238"/>
      <c r="CB183" s="238"/>
      <c r="CC183" s="238"/>
      <c r="CD183" s="238"/>
      <c r="CE183" s="238"/>
      <c r="CF183" s="238"/>
      <c r="CG183" s="238"/>
      <c r="CH183" s="238"/>
      <c r="CI183" s="238"/>
      <c r="CJ183" s="238"/>
      <c r="CK183" s="238"/>
      <c r="CL183" s="238"/>
      <c r="CM183" s="238"/>
      <c r="CN183" s="238"/>
      <c r="CO183" s="238"/>
      <c r="CP183" s="238"/>
      <c r="CQ183" s="238"/>
      <c r="CR183" s="238"/>
      <c r="CS183" s="238"/>
      <c r="CT183" s="238"/>
      <c r="CU183" s="238"/>
      <c r="CV183" s="238"/>
      <c r="CW183" s="238"/>
      <c r="CX183" s="238"/>
      <c r="CY183" s="238"/>
      <c r="CZ183" s="238"/>
      <c r="DA183" s="238"/>
    </row>
    <row r="184" spans="2:105">
      <c r="B184" s="226"/>
      <c r="BP184" s="82"/>
      <c r="BQ184" s="238"/>
      <c r="BR184" s="238"/>
      <c r="BS184" s="238"/>
      <c r="BT184" s="238"/>
      <c r="BU184" s="238"/>
      <c r="BV184" s="238"/>
      <c r="BW184" s="238"/>
      <c r="BX184" s="238"/>
      <c r="BY184" s="238"/>
      <c r="BZ184" s="238"/>
      <c r="CA184" s="238"/>
      <c r="CB184" s="238"/>
      <c r="CC184" s="238"/>
      <c r="CD184" s="238"/>
      <c r="CE184" s="238"/>
      <c r="CF184" s="238"/>
      <c r="CG184" s="238"/>
      <c r="CH184" s="238"/>
      <c r="CI184" s="238"/>
      <c r="CJ184" s="238"/>
      <c r="CK184" s="238"/>
      <c r="CL184" s="238"/>
      <c r="CM184" s="238"/>
      <c r="CN184" s="238"/>
      <c r="CO184" s="238"/>
      <c r="CP184" s="238"/>
      <c r="CQ184" s="238"/>
      <c r="CR184" s="238"/>
      <c r="CS184" s="238"/>
      <c r="CT184" s="238"/>
      <c r="CU184" s="238"/>
      <c r="CV184" s="238"/>
      <c r="CW184" s="238"/>
      <c r="CX184" s="238"/>
      <c r="CY184" s="238"/>
      <c r="CZ184" s="238"/>
      <c r="DA184" s="238"/>
    </row>
    <row r="185" spans="2:105">
      <c r="B185" s="226"/>
      <c r="BP185" s="82"/>
      <c r="BQ185" s="238"/>
      <c r="BR185" s="238"/>
      <c r="BS185" s="238"/>
      <c r="BT185" s="238"/>
      <c r="BU185" s="238"/>
      <c r="BV185" s="238"/>
      <c r="BW185" s="238"/>
      <c r="BX185" s="238"/>
      <c r="BY185" s="238"/>
      <c r="BZ185" s="238"/>
      <c r="CA185" s="238"/>
      <c r="CB185" s="238"/>
      <c r="CC185" s="238"/>
      <c r="CD185" s="238"/>
      <c r="CE185" s="238"/>
      <c r="CF185" s="238"/>
      <c r="CG185" s="238"/>
      <c r="CH185" s="238"/>
      <c r="CI185" s="238"/>
      <c r="CJ185" s="238"/>
      <c r="CK185" s="238"/>
      <c r="CL185" s="238"/>
      <c r="CM185" s="238"/>
      <c r="CN185" s="238"/>
      <c r="CO185" s="238"/>
      <c r="CP185" s="238"/>
      <c r="CQ185" s="238"/>
      <c r="CR185" s="238"/>
      <c r="CS185" s="238"/>
      <c r="CT185" s="238"/>
      <c r="CU185" s="238"/>
      <c r="CV185" s="238"/>
      <c r="CW185" s="238"/>
      <c r="CX185" s="238"/>
      <c r="CY185" s="238"/>
      <c r="CZ185" s="238"/>
      <c r="DA185" s="238"/>
    </row>
    <row r="186" spans="2:105">
      <c r="B186" s="226"/>
      <c r="BP186" s="82"/>
      <c r="BQ186" s="238"/>
      <c r="BR186" s="238"/>
      <c r="BS186" s="238"/>
      <c r="BT186" s="238"/>
      <c r="BU186" s="238"/>
      <c r="BV186" s="238"/>
      <c r="BW186" s="238"/>
      <c r="BX186" s="238"/>
      <c r="BY186" s="238"/>
      <c r="BZ186" s="238"/>
      <c r="CA186" s="238"/>
      <c r="CB186" s="238"/>
      <c r="CC186" s="238"/>
      <c r="CD186" s="238"/>
      <c r="CE186" s="238"/>
      <c r="CF186" s="238"/>
      <c r="CG186" s="238"/>
      <c r="CH186" s="238"/>
      <c r="CI186" s="238"/>
      <c r="CJ186" s="238"/>
      <c r="CK186" s="238"/>
      <c r="CL186" s="238"/>
      <c r="CM186" s="238"/>
      <c r="CN186" s="238"/>
      <c r="CO186" s="238"/>
      <c r="CP186" s="238"/>
      <c r="CQ186" s="238"/>
      <c r="CR186" s="238"/>
      <c r="CS186" s="238"/>
      <c r="CT186" s="238"/>
      <c r="CU186" s="238"/>
      <c r="CV186" s="238"/>
      <c r="CW186" s="238"/>
      <c r="CX186" s="238"/>
      <c r="CY186" s="238"/>
      <c r="CZ186" s="238"/>
      <c r="DA186" s="238"/>
    </row>
    <row r="187" spans="2:105">
      <c r="B187" s="226"/>
      <c r="BP187" s="82"/>
      <c r="BQ187" s="238"/>
      <c r="BR187" s="238"/>
      <c r="BS187" s="238"/>
      <c r="BT187" s="238"/>
      <c r="BU187" s="238"/>
      <c r="BV187" s="238"/>
      <c r="BW187" s="238"/>
      <c r="BX187" s="238"/>
      <c r="BY187" s="238"/>
      <c r="BZ187" s="238"/>
      <c r="CA187" s="238"/>
      <c r="CB187" s="238"/>
      <c r="CC187" s="238"/>
      <c r="CD187" s="238"/>
      <c r="CE187" s="238"/>
      <c r="CF187" s="238"/>
      <c r="CG187" s="238"/>
      <c r="CH187" s="238"/>
      <c r="CI187" s="238"/>
      <c r="CJ187" s="238"/>
      <c r="CK187" s="238"/>
      <c r="CL187" s="238"/>
      <c r="CM187" s="238"/>
      <c r="CN187" s="238"/>
      <c r="CO187" s="238"/>
      <c r="CP187" s="238"/>
      <c r="CQ187" s="238"/>
      <c r="CR187" s="238"/>
      <c r="CS187" s="238"/>
      <c r="CT187" s="238"/>
      <c r="CU187" s="238"/>
      <c r="CV187" s="238"/>
      <c r="CW187" s="238"/>
      <c r="CX187" s="238"/>
      <c r="CY187" s="238"/>
      <c r="CZ187" s="238"/>
      <c r="DA187" s="238"/>
    </row>
    <row r="188" spans="2:105">
      <c r="B188" s="226"/>
      <c r="BP188" s="82"/>
      <c r="BQ188" s="238"/>
      <c r="BR188" s="238"/>
      <c r="BS188" s="238"/>
      <c r="BT188" s="238"/>
      <c r="BU188" s="238"/>
      <c r="BV188" s="238"/>
      <c r="BW188" s="238"/>
      <c r="BX188" s="238"/>
      <c r="BY188" s="238"/>
      <c r="BZ188" s="238"/>
      <c r="CA188" s="238"/>
      <c r="CB188" s="238"/>
      <c r="CC188" s="238"/>
      <c r="CD188" s="238"/>
      <c r="CE188" s="238"/>
      <c r="CF188" s="238"/>
      <c r="CG188" s="238"/>
      <c r="CH188" s="238"/>
      <c r="CI188" s="238"/>
      <c r="CJ188" s="238"/>
      <c r="CK188" s="238"/>
      <c r="CL188" s="238"/>
      <c r="CM188" s="238"/>
      <c r="CN188" s="238"/>
      <c r="CO188" s="238"/>
      <c r="CP188" s="238"/>
      <c r="CQ188" s="238"/>
      <c r="CR188" s="238"/>
      <c r="CS188" s="238"/>
      <c r="CT188" s="238"/>
      <c r="CU188" s="238"/>
      <c r="CV188" s="238"/>
      <c r="CW188" s="238"/>
      <c r="CX188" s="238"/>
      <c r="CY188" s="238"/>
      <c r="CZ188" s="238"/>
      <c r="DA188" s="238"/>
    </row>
    <row r="189" spans="2:105">
      <c r="B189" s="226"/>
      <c r="BP189" s="82"/>
      <c r="BQ189" s="238"/>
      <c r="BR189" s="238"/>
      <c r="BS189" s="238"/>
      <c r="BT189" s="238"/>
      <c r="BU189" s="238"/>
      <c r="BV189" s="238"/>
      <c r="BW189" s="238"/>
      <c r="BX189" s="238"/>
      <c r="BY189" s="238"/>
      <c r="BZ189" s="238"/>
      <c r="CA189" s="238"/>
      <c r="CB189" s="238"/>
      <c r="CC189" s="238"/>
      <c r="CD189" s="238"/>
      <c r="CE189" s="238"/>
      <c r="CF189" s="238"/>
      <c r="CG189" s="238"/>
      <c r="CH189" s="238"/>
      <c r="CI189" s="238"/>
      <c r="CJ189" s="238"/>
      <c r="CK189" s="238"/>
      <c r="CL189" s="238"/>
      <c r="CM189" s="238"/>
      <c r="CN189" s="238"/>
      <c r="CO189" s="238"/>
      <c r="CP189" s="238"/>
      <c r="CQ189" s="238"/>
      <c r="CR189" s="238"/>
      <c r="CS189" s="238"/>
      <c r="CT189" s="238"/>
      <c r="CU189" s="238"/>
      <c r="CV189" s="238"/>
      <c r="CW189" s="238"/>
      <c r="CX189" s="238"/>
      <c r="CY189" s="238"/>
      <c r="CZ189" s="238"/>
      <c r="DA189" s="238"/>
    </row>
    <row r="190" spans="2:105">
      <c r="B190" s="226"/>
      <c r="BP190" s="82"/>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row>
    <row r="191" spans="2:105">
      <c r="B191" s="226"/>
      <c r="BP191" s="82"/>
      <c r="BQ191" s="238"/>
      <c r="BR191" s="238"/>
      <c r="BS191" s="238"/>
      <c r="BT191" s="238"/>
      <c r="BU191" s="238"/>
      <c r="BV191" s="238"/>
      <c r="BW191" s="238"/>
      <c r="BX191" s="238"/>
      <c r="BY191" s="238"/>
      <c r="BZ191" s="238"/>
      <c r="CA191" s="238"/>
      <c r="CB191" s="238"/>
      <c r="CC191" s="238"/>
      <c r="CD191" s="238"/>
      <c r="CE191" s="238"/>
      <c r="CF191" s="238"/>
      <c r="CG191" s="238"/>
      <c r="CH191" s="238"/>
      <c r="CI191" s="238"/>
      <c r="CJ191" s="238"/>
      <c r="CK191" s="238"/>
      <c r="CL191" s="238"/>
      <c r="CM191" s="238"/>
      <c r="CN191" s="238"/>
      <c r="CO191" s="238"/>
      <c r="CP191" s="238"/>
      <c r="CQ191" s="238"/>
      <c r="CR191" s="238"/>
      <c r="CS191" s="238"/>
      <c r="CT191" s="238"/>
      <c r="CU191" s="238"/>
      <c r="CV191" s="238"/>
      <c r="CW191" s="238"/>
      <c r="CX191" s="238"/>
      <c r="CY191" s="238"/>
      <c r="CZ191" s="238"/>
      <c r="DA191" s="238"/>
    </row>
    <row r="192" spans="2:105">
      <c r="B192" s="226"/>
      <c r="BP192" s="82"/>
      <c r="BQ192" s="238"/>
      <c r="BR192" s="238"/>
      <c r="BS192" s="238"/>
      <c r="BT192" s="238"/>
      <c r="BU192" s="238"/>
      <c r="BV192" s="238"/>
      <c r="BW192" s="238"/>
      <c r="BX192" s="238"/>
      <c r="BY192" s="238"/>
      <c r="BZ192" s="238"/>
      <c r="CA192" s="238"/>
      <c r="CB192" s="238"/>
      <c r="CC192" s="238"/>
      <c r="CD192" s="238"/>
      <c r="CE192" s="238"/>
      <c r="CF192" s="238"/>
      <c r="CG192" s="238"/>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row>
    <row r="193" spans="2:105">
      <c r="B193" s="226"/>
      <c r="BP193" s="82"/>
      <c r="BQ193" s="238"/>
      <c r="BR193" s="238"/>
      <c r="BS193" s="238"/>
      <c r="BT193" s="238"/>
      <c r="BU193" s="238"/>
      <c r="BV193" s="238"/>
      <c r="BW193" s="238"/>
      <c r="BX193" s="238"/>
      <c r="BY193" s="238"/>
      <c r="BZ193" s="238"/>
      <c r="CA193" s="238"/>
      <c r="CB193" s="238"/>
      <c r="CC193" s="238"/>
      <c r="CD193" s="238"/>
      <c r="CE193" s="238"/>
      <c r="CF193" s="238"/>
      <c r="CG193" s="238"/>
      <c r="CH193" s="238"/>
      <c r="CI193" s="238"/>
      <c r="CJ193" s="238"/>
      <c r="CK193" s="238"/>
      <c r="CL193" s="238"/>
      <c r="CM193" s="238"/>
      <c r="CN193" s="238"/>
      <c r="CO193" s="238"/>
      <c r="CP193" s="238"/>
      <c r="CQ193" s="238"/>
      <c r="CR193" s="238"/>
      <c r="CS193" s="238"/>
      <c r="CT193" s="238"/>
      <c r="CU193" s="238"/>
      <c r="CV193" s="238"/>
      <c r="CW193" s="238"/>
      <c r="CX193" s="238"/>
      <c r="CY193" s="238"/>
      <c r="CZ193" s="238"/>
      <c r="DA193" s="238"/>
    </row>
    <row r="194" spans="2:105">
      <c r="B194" s="226"/>
      <c r="BP194" s="82"/>
      <c r="BQ194" s="238"/>
      <c r="BR194" s="238"/>
      <c r="BS194" s="238"/>
      <c r="BT194" s="238"/>
      <c r="BU194" s="238"/>
      <c r="BV194" s="238"/>
      <c r="BW194" s="238"/>
      <c r="BX194" s="238"/>
      <c r="BY194" s="238"/>
      <c r="BZ194" s="238"/>
      <c r="CA194" s="238"/>
      <c r="CB194" s="238"/>
      <c r="CC194" s="238"/>
      <c r="CD194" s="238"/>
      <c r="CE194" s="238"/>
      <c r="CF194" s="238"/>
      <c r="CG194" s="238"/>
      <c r="CH194" s="238"/>
      <c r="CI194" s="238"/>
      <c r="CJ194" s="238"/>
      <c r="CK194" s="238"/>
      <c r="CL194" s="238"/>
      <c r="CM194" s="238"/>
      <c r="CN194" s="238"/>
      <c r="CO194" s="238"/>
      <c r="CP194" s="238"/>
      <c r="CQ194" s="238"/>
      <c r="CR194" s="238"/>
      <c r="CS194" s="238"/>
      <c r="CT194" s="238"/>
      <c r="CU194" s="238"/>
      <c r="CV194" s="238"/>
      <c r="CW194" s="238"/>
      <c r="CX194" s="238"/>
      <c r="CY194" s="238"/>
      <c r="CZ194" s="238"/>
      <c r="DA194" s="238"/>
    </row>
    <row r="195" spans="2:105">
      <c r="B195" s="226"/>
      <c r="BP195" s="82"/>
      <c r="BQ195" s="238"/>
      <c r="BR195" s="238"/>
      <c r="BS195" s="238"/>
      <c r="BT195" s="238"/>
      <c r="BU195" s="238"/>
      <c r="BV195" s="238"/>
      <c r="BW195" s="238"/>
      <c r="BX195" s="238"/>
      <c r="BY195" s="238"/>
      <c r="BZ195" s="238"/>
      <c r="CA195" s="238"/>
      <c r="CB195" s="238"/>
      <c r="CC195" s="238"/>
      <c r="CD195" s="238"/>
      <c r="CE195" s="238"/>
      <c r="CF195" s="238"/>
      <c r="CG195" s="238"/>
      <c r="CH195" s="238"/>
      <c r="CI195" s="238"/>
      <c r="CJ195" s="238"/>
      <c r="CK195" s="238"/>
      <c r="CL195" s="238"/>
      <c r="CM195" s="238"/>
      <c r="CN195" s="238"/>
      <c r="CO195" s="238"/>
      <c r="CP195" s="238"/>
      <c r="CQ195" s="238"/>
      <c r="CR195" s="238"/>
      <c r="CS195" s="238"/>
      <c r="CT195" s="238"/>
      <c r="CU195" s="238"/>
      <c r="CV195" s="238"/>
      <c r="CW195" s="238"/>
      <c r="CX195" s="238"/>
      <c r="CY195" s="238"/>
      <c r="CZ195" s="238"/>
      <c r="DA195" s="238"/>
    </row>
    <row r="196" spans="2:105">
      <c r="B196" s="226"/>
      <c r="BP196" s="82"/>
      <c r="BQ196" s="238"/>
      <c r="BR196" s="238"/>
      <c r="BS196" s="238"/>
      <c r="BT196" s="238"/>
      <c r="BU196" s="238"/>
      <c r="BV196" s="238"/>
      <c r="BW196" s="238"/>
      <c r="BX196" s="238"/>
      <c r="BY196" s="238"/>
      <c r="BZ196" s="238"/>
      <c r="CA196" s="238"/>
      <c r="CB196" s="238"/>
      <c r="CC196" s="238"/>
      <c r="CD196" s="238"/>
      <c r="CE196" s="238"/>
      <c r="CF196" s="238"/>
      <c r="CG196" s="238"/>
      <c r="CH196" s="238"/>
      <c r="CI196" s="238"/>
      <c r="CJ196" s="238"/>
      <c r="CK196" s="238"/>
      <c r="CL196" s="238"/>
      <c r="CM196" s="238"/>
      <c r="CN196" s="238"/>
      <c r="CO196" s="238"/>
      <c r="CP196" s="238"/>
      <c r="CQ196" s="238"/>
      <c r="CR196" s="238"/>
      <c r="CS196" s="238"/>
      <c r="CT196" s="238"/>
      <c r="CU196" s="238"/>
      <c r="CV196" s="238"/>
      <c r="CW196" s="238"/>
      <c r="CX196" s="238"/>
      <c r="CY196" s="238"/>
      <c r="CZ196" s="238"/>
      <c r="DA196" s="238"/>
    </row>
    <row r="197" spans="2:105">
      <c r="B197" s="226"/>
      <c r="BP197" s="82"/>
      <c r="BQ197" s="238"/>
      <c r="BR197" s="238"/>
      <c r="BS197" s="238"/>
      <c r="BT197" s="238"/>
      <c r="BU197" s="238"/>
      <c r="BV197" s="238"/>
      <c r="BW197" s="238"/>
      <c r="BX197" s="238"/>
      <c r="BY197" s="238"/>
      <c r="BZ197" s="238"/>
      <c r="CA197" s="238"/>
      <c r="CB197" s="238"/>
      <c r="CC197" s="238"/>
      <c r="CD197" s="238"/>
      <c r="CE197" s="238"/>
      <c r="CF197" s="238"/>
      <c r="CG197" s="238"/>
      <c r="CH197" s="238"/>
      <c r="CI197" s="238"/>
      <c r="CJ197" s="238"/>
      <c r="CK197" s="238"/>
      <c r="CL197" s="238"/>
      <c r="CM197" s="238"/>
      <c r="CN197" s="238"/>
      <c r="CO197" s="238"/>
      <c r="CP197" s="238"/>
      <c r="CQ197" s="238"/>
      <c r="CR197" s="238"/>
      <c r="CS197" s="238"/>
      <c r="CT197" s="238"/>
      <c r="CU197" s="238"/>
      <c r="CV197" s="238"/>
      <c r="CW197" s="238"/>
      <c r="CX197" s="238"/>
      <c r="CY197" s="238"/>
      <c r="CZ197" s="238"/>
      <c r="DA197" s="238"/>
    </row>
    <row r="198" spans="2:105">
      <c r="B198" s="226"/>
      <c r="BP198" s="82"/>
      <c r="BQ198" s="238"/>
      <c r="BR198" s="238"/>
      <c r="BS198" s="238"/>
      <c r="BT198" s="238"/>
      <c r="BU198" s="238"/>
      <c r="BV198" s="238"/>
      <c r="BW198" s="238"/>
      <c r="BX198" s="238"/>
      <c r="BY198" s="238"/>
      <c r="BZ198" s="238"/>
      <c r="CA198" s="238"/>
      <c r="CB198" s="238"/>
      <c r="CC198" s="238"/>
      <c r="CD198" s="238"/>
      <c r="CE198" s="238"/>
      <c r="CF198" s="238"/>
      <c r="CG198" s="238"/>
      <c r="CH198" s="238"/>
      <c r="CI198" s="238"/>
      <c r="CJ198" s="238"/>
      <c r="CK198" s="238"/>
      <c r="CL198" s="238"/>
      <c r="CM198" s="238"/>
      <c r="CN198" s="238"/>
      <c r="CO198" s="238"/>
      <c r="CP198" s="238"/>
      <c r="CQ198" s="238"/>
      <c r="CR198" s="238"/>
      <c r="CS198" s="238"/>
      <c r="CT198" s="238"/>
      <c r="CU198" s="238"/>
      <c r="CV198" s="238"/>
      <c r="CW198" s="238"/>
      <c r="CX198" s="238"/>
      <c r="CY198" s="238"/>
      <c r="CZ198" s="238"/>
      <c r="DA198" s="238"/>
    </row>
    <row r="199" spans="2:105">
      <c r="B199" s="226"/>
      <c r="BP199" s="82"/>
      <c r="BQ199" s="238"/>
      <c r="BR199" s="238"/>
      <c r="BS199" s="238"/>
      <c r="BT199" s="238"/>
      <c r="BU199" s="238"/>
      <c r="BV199" s="238"/>
      <c r="BW199" s="238"/>
      <c r="BX199" s="238"/>
      <c r="BY199" s="238"/>
      <c r="BZ199" s="238"/>
      <c r="CA199" s="238"/>
      <c r="CB199" s="238"/>
      <c r="CC199" s="238"/>
      <c r="CD199" s="238"/>
      <c r="CE199" s="238"/>
      <c r="CF199" s="238"/>
      <c r="CG199" s="238"/>
      <c r="CH199" s="238"/>
      <c r="CI199" s="238"/>
      <c r="CJ199" s="238"/>
      <c r="CK199" s="238"/>
      <c r="CL199" s="238"/>
      <c r="CM199" s="238"/>
      <c r="CN199" s="238"/>
      <c r="CO199" s="238"/>
      <c r="CP199" s="238"/>
      <c r="CQ199" s="238"/>
      <c r="CR199" s="238"/>
      <c r="CS199" s="238"/>
      <c r="CT199" s="238"/>
      <c r="CU199" s="238"/>
      <c r="CV199" s="238"/>
      <c r="CW199" s="238"/>
      <c r="CX199" s="238"/>
      <c r="CY199" s="238"/>
      <c r="CZ199" s="238"/>
      <c r="DA199" s="238"/>
    </row>
    <row r="200" spans="2:105">
      <c r="B200" s="226"/>
      <c r="BP200" s="82"/>
      <c r="BQ200" s="238"/>
      <c r="BR200" s="238"/>
      <c r="BS200" s="238"/>
      <c r="BT200" s="238"/>
      <c r="BU200" s="238"/>
      <c r="BV200" s="238"/>
      <c r="BW200" s="238"/>
      <c r="BX200" s="238"/>
      <c r="BY200" s="238"/>
      <c r="BZ200" s="238"/>
      <c r="CA200" s="238"/>
      <c r="CB200" s="238"/>
      <c r="CC200" s="238"/>
      <c r="CD200" s="238"/>
      <c r="CE200" s="238"/>
      <c r="CF200" s="238"/>
      <c r="CG200" s="238"/>
      <c r="CH200" s="238"/>
      <c r="CI200" s="238"/>
      <c r="CJ200" s="238"/>
      <c r="CK200" s="238"/>
      <c r="CL200" s="238"/>
      <c r="CM200" s="238"/>
      <c r="CN200" s="238"/>
      <c r="CO200" s="238"/>
      <c r="CP200" s="238"/>
      <c r="CQ200" s="238"/>
      <c r="CR200" s="238"/>
      <c r="CS200" s="238"/>
      <c r="CT200" s="238"/>
      <c r="CU200" s="238"/>
      <c r="CV200" s="238"/>
      <c r="CW200" s="238"/>
      <c r="CX200" s="238"/>
      <c r="CY200" s="238"/>
      <c r="CZ200" s="238"/>
      <c r="DA200" s="238"/>
    </row>
    <row r="201" spans="2:105">
      <c r="B201" s="226"/>
      <c r="BP201" s="82"/>
      <c r="BQ201" s="238"/>
      <c r="BR201" s="238"/>
      <c r="BS201" s="238"/>
      <c r="BT201" s="238"/>
      <c r="BU201" s="238"/>
      <c r="BV201" s="238"/>
      <c r="BW201" s="238"/>
      <c r="BX201" s="238"/>
      <c r="BY201" s="238"/>
      <c r="BZ201" s="238"/>
      <c r="CA201" s="238"/>
      <c r="CB201" s="238"/>
      <c r="CC201" s="238"/>
      <c r="CD201" s="238"/>
      <c r="CE201" s="238"/>
      <c r="CF201" s="238"/>
      <c r="CG201" s="238"/>
      <c r="CH201" s="238"/>
      <c r="CI201" s="238"/>
      <c r="CJ201" s="238"/>
      <c r="CK201" s="238"/>
      <c r="CL201" s="238"/>
      <c r="CM201" s="238"/>
      <c r="CN201" s="238"/>
      <c r="CO201" s="238"/>
      <c r="CP201" s="238"/>
      <c r="CQ201" s="238"/>
      <c r="CR201" s="238"/>
      <c r="CS201" s="238"/>
      <c r="CT201" s="238"/>
      <c r="CU201" s="238"/>
      <c r="CV201" s="238"/>
      <c r="CW201" s="238"/>
      <c r="CX201" s="238"/>
      <c r="CY201" s="238"/>
      <c r="CZ201" s="238"/>
      <c r="DA201" s="238"/>
    </row>
    <row r="202" spans="2:105">
      <c r="B202" s="226"/>
      <c r="BP202" s="82"/>
      <c r="BQ202" s="238"/>
      <c r="BR202" s="238"/>
      <c r="BS202" s="238"/>
      <c r="BT202" s="238"/>
      <c r="BU202" s="238"/>
      <c r="BV202" s="238"/>
      <c r="BW202" s="238"/>
      <c r="BX202" s="238"/>
      <c r="BY202" s="238"/>
      <c r="BZ202" s="238"/>
      <c r="CA202" s="238"/>
      <c r="CB202" s="238"/>
      <c r="CC202" s="238"/>
      <c r="CD202" s="238"/>
      <c r="CE202" s="238"/>
      <c r="CF202" s="238"/>
      <c r="CG202" s="238"/>
      <c r="CH202" s="238"/>
      <c r="CI202" s="238"/>
      <c r="CJ202" s="238"/>
      <c r="CK202" s="238"/>
      <c r="CL202" s="238"/>
      <c r="CM202" s="238"/>
      <c r="CN202" s="238"/>
      <c r="CO202" s="238"/>
      <c r="CP202" s="238"/>
      <c r="CQ202" s="238"/>
      <c r="CR202" s="238"/>
      <c r="CS202" s="238"/>
      <c r="CT202" s="238"/>
      <c r="CU202" s="238"/>
      <c r="CV202" s="238"/>
      <c r="CW202" s="238"/>
      <c r="CX202" s="238"/>
      <c r="CY202" s="238"/>
      <c r="CZ202" s="238"/>
      <c r="DA202" s="238"/>
    </row>
    <row r="203" spans="2:105">
      <c r="B203" s="226"/>
      <c r="BP203" s="82"/>
      <c r="BQ203" s="238"/>
      <c r="BR203" s="238"/>
      <c r="BS203" s="238"/>
      <c r="BT203" s="238"/>
      <c r="BU203" s="238"/>
      <c r="BV203" s="238"/>
      <c r="BW203" s="238"/>
      <c r="BX203" s="238"/>
      <c r="BY203" s="238"/>
      <c r="BZ203" s="238"/>
      <c r="CA203" s="238"/>
      <c r="CB203" s="238"/>
      <c r="CC203" s="238"/>
      <c r="CD203" s="238"/>
      <c r="CE203" s="238"/>
      <c r="CF203" s="238"/>
      <c r="CG203" s="238"/>
      <c r="CH203" s="238"/>
      <c r="CI203" s="238"/>
      <c r="CJ203" s="238"/>
      <c r="CK203" s="238"/>
      <c r="CL203" s="238"/>
      <c r="CM203" s="238"/>
      <c r="CN203" s="238"/>
      <c r="CO203" s="238"/>
      <c r="CP203" s="238"/>
      <c r="CQ203" s="238"/>
      <c r="CR203" s="238"/>
      <c r="CS203" s="238"/>
      <c r="CT203" s="238"/>
      <c r="CU203" s="238"/>
      <c r="CV203" s="238"/>
      <c r="CW203" s="238"/>
      <c r="CX203" s="238"/>
      <c r="CY203" s="238"/>
      <c r="CZ203" s="238"/>
      <c r="DA203" s="238"/>
    </row>
    <row r="204" spans="2:105">
      <c r="B204" s="226"/>
      <c r="BP204" s="82"/>
      <c r="BQ204" s="238"/>
      <c r="BR204" s="238"/>
      <c r="BS204" s="238"/>
      <c r="BT204" s="238"/>
      <c r="BU204" s="238"/>
      <c r="BV204" s="238"/>
      <c r="BW204" s="238"/>
      <c r="BX204" s="238"/>
      <c r="BY204" s="238"/>
      <c r="BZ204" s="238"/>
      <c r="CA204" s="238"/>
      <c r="CB204" s="238"/>
      <c r="CC204" s="238"/>
      <c r="CD204" s="238"/>
      <c r="CE204" s="238"/>
      <c r="CF204" s="238"/>
      <c r="CG204" s="238"/>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row>
    <row r="205" spans="2:105">
      <c r="B205" s="226"/>
      <c r="BP205" s="82"/>
      <c r="BQ205" s="238"/>
      <c r="BR205" s="238"/>
      <c r="BS205" s="238"/>
      <c r="BT205" s="238"/>
      <c r="BU205" s="238"/>
      <c r="BV205" s="238"/>
      <c r="BW205" s="238"/>
      <c r="BX205" s="238"/>
      <c r="BY205" s="238"/>
      <c r="BZ205" s="238"/>
      <c r="CA205" s="238"/>
      <c r="CB205" s="238"/>
      <c r="CC205" s="238"/>
      <c r="CD205" s="238"/>
      <c r="CE205" s="238"/>
      <c r="CF205" s="238"/>
      <c r="CG205" s="238"/>
      <c r="CH205" s="238"/>
      <c r="CI205" s="238"/>
      <c r="CJ205" s="238"/>
      <c r="CK205" s="238"/>
      <c r="CL205" s="238"/>
      <c r="CM205" s="238"/>
      <c r="CN205" s="238"/>
      <c r="CO205" s="238"/>
      <c r="CP205" s="238"/>
      <c r="CQ205" s="238"/>
      <c r="CR205" s="238"/>
      <c r="CS205" s="238"/>
      <c r="CT205" s="238"/>
      <c r="CU205" s="238"/>
      <c r="CV205" s="238"/>
      <c r="CW205" s="238"/>
      <c r="CX205" s="238"/>
      <c r="CY205" s="238"/>
      <c r="CZ205" s="238"/>
      <c r="DA205" s="238"/>
    </row>
    <row r="206" spans="2:105">
      <c r="B206" s="226"/>
      <c r="BP206" s="82"/>
      <c r="BQ206" s="238"/>
      <c r="BR206" s="238"/>
      <c r="BS206" s="238"/>
      <c r="BT206" s="238"/>
      <c r="BU206" s="238"/>
      <c r="BV206" s="238"/>
      <c r="BW206" s="238"/>
      <c r="BX206" s="238"/>
      <c r="BY206" s="238"/>
      <c r="BZ206" s="238"/>
      <c r="CA206" s="238"/>
      <c r="CB206" s="238"/>
      <c r="CC206" s="238"/>
      <c r="CD206" s="238"/>
      <c r="CE206" s="238"/>
      <c r="CF206" s="238"/>
      <c r="CG206" s="238"/>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row>
    <row r="207" spans="2:105">
      <c r="B207" s="226"/>
      <c r="BP207" s="82"/>
      <c r="BQ207" s="238"/>
      <c r="BR207" s="238"/>
      <c r="BS207" s="238"/>
      <c r="BT207" s="238"/>
      <c r="BU207" s="238"/>
      <c r="BV207" s="238"/>
      <c r="BW207" s="238"/>
      <c r="BX207" s="238"/>
      <c r="BY207" s="238"/>
      <c r="BZ207" s="238"/>
      <c r="CA207" s="238"/>
      <c r="CB207" s="238"/>
      <c r="CC207" s="238"/>
      <c r="CD207" s="238"/>
      <c r="CE207" s="238"/>
      <c r="CF207" s="238"/>
      <c r="CG207" s="238"/>
      <c r="CH207" s="238"/>
      <c r="CI207" s="238"/>
      <c r="CJ207" s="238"/>
      <c r="CK207" s="238"/>
      <c r="CL207" s="238"/>
      <c r="CM207" s="238"/>
      <c r="CN207" s="238"/>
      <c r="CO207" s="238"/>
      <c r="CP207" s="238"/>
      <c r="CQ207" s="238"/>
      <c r="CR207" s="238"/>
      <c r="CS207" s="238"/>
      <c r="CT207" s="238"/>
      <c r="CU207" s="238"/>
      <c r="CV207" s="238"/>
      <c r="CW207" s="238"/>
      <c r="CX207" s="238"/>
      <c r="CY207" s="238"/>
      <c r="CZ207" s="238"/>
      <c r="DA207" s="238"/>
    </row>
    <row r="208" spans="2:105">
      <c r="B208" s="226"/>
      <c r="BP208" s="82"/>
      <c r="BQ208" s="238"/>
      <c r="BR208" s="238"/>
      <c r="BS208" s="238"/>
      <c r="BT208" s="238"/>
      <c r="BU208" s="238"/>
      <c r="BV208" s="238"/>
      <c r="BW208" s="238"/>
      <c r="BX208" s="238"/>
      <c r="BY208" s="238"/>
      <c r="BZ208" s="238"/>
      <c r="CA208" s="238"/>
      <c r="CB208" s="238"/>
      <c r="CC208" s="238"/>
      <c r="CD208" s="238"/>
      <c r="CE208" s="238"/>
      <c r="CF208" s="238"/>
      <c r="CG208" s="238"/>
      <c r="CH208" s="238"/>
      <c r="CI208" s="238"/>
      <c r="CJ208" s="238"/>
      <c r="CK208" s="238"/>
      <c r="CL208" s="238"/>
      <c r="CM208" s="238"/>
      <c r="CN208" s="238"/>
      <c r="CO208" s="238"/>
      <c r="CP208" s="238"/>
      <c r="CQ208" s="238"/>
      <c r="CR208" s="238"/>
      <c r="CS208" s="238"/>
      <c r="CT208" s="238"/>
      <c r="CU208" s="238"/>
      <c r="CV208" s="238"/>
      <c r="CW208" s="238"/>
      <c r="CX208" s="238"/>
      <c r="CY208" s="238"/>
      <c r="CZ208" s="238"/>
      <c r="DA208" s="238"/>
    </row>
    <row r="209" spans="2:105">
      <c r="B209" s="226"/>
      <c r="BP209" s="82"/>
      <c r="BQ209" s="238"/>
      <c r="BR209" s="238"/>
      <c r="BS209" s="238"/>
      <c r="BT209" s="238"/>
      <c r="BU209" s="238"/>
      <c r="BV209" s="238"/>
      <c r="BW209" s="238"/>
      <c r="BX209" s="238"/>
      <c r="BY209" s="238"/>
      <c r="BZ209" s="238"/>
      <c r="CA209" s="238"/>
      <c r="CB209" s="238"/>
      <c r="CC209" s="238"/>
      <c r="CD209" s="238"/>
      <c r="CE209" s="238"/>
      <c r="CF209" s="238"/>
      <c r="CG209" s="238"/>
      <c r="CH209" s="238"/>
      <c r="CI209" s="238"/>
      <c r="CJ209" s="238"/>
      <c r="CK209" s="238"/>
      <c r="CL209" s="238"/>
      <c r="CM209" s="238"/>
      <c r="CN209" s="238"/>
      <c r="CO209" s="238"/>
      <c r="CP209" s="238"/>
      <c r="CQ209" s="238"/>
      <c r="CR209" s="238"/>
      <c r="CS209" s="238"/>
      <c r="CT209" s="238"/>
      <c r="CU209" s="238"/>
      <c r="CV209" s="238"/>
      <c r="CW209" s="238"/>
      <c r="CX209" s="238"/>
      <c r="CY209" s="238"/>
      <c r="CZ209" s="238"/>
      <c r="DA209" s="238"/>
    </row>
    <row r="210" spans="2:105">
      <c r="B210" s="226"/>
      <c r="BP210" s="82"/>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row>
    <row r="211" spans="2:105">
      <c r="B211" s="226"/>
      <c r="BP211" s="82"/>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row>
    <row r="212" spans="2:105">
      <c r="B212" s="226"/>
      <c r="BP212" s="82"/>
      <c r="BQ212" s="238"/>
      <c r="BR212" s="238"/>
      <c r="BS212" s="238"/>
      <c r="BT212" s="238"/>
      <c r="BU212" s="238"/>
      <c r="BV212" s="238"/>
      <c r="BW212" s="238"/>
      <c r="BX212" s="238"/>
      <c r="BY212" s="238"/>
      <c r="BZ212" s="238"/>
      <c r="CA212" s="238"/>
      <c r="CB212" s="238"/>
      <c r="CC212" s="238"/>
      <c r="CD212" s="238"/>
      <c r="CE212" s="238"/>
      <c r="CF212" s="238"/>
      <c r="CG212" s="238"/>
      <c r="CH212" s="238"/>
      <c r="CI212" s="238"/>
      <c r="CJ212" s="238"/>
      <c r="CK212" s="238"/>
      <c r="CL212" s="238"/>
      <c r="CM212" s="238"/>
      <c r="CN212" s="238"/>
      <c r="CO212" s="238"/>
      <c r="CP212" s="238"/>
      <c r="CQ212" s="238"/>
      <c r="CR212" s="238"/>
      <c r="CS212" s="238"/>
      <c r="CT212" s="238"/>
      <c r="CU212" s="238"/>
      <c r="CV212" s="238"/>
      <c r="CW212" s="238"/>
      <c r="CX212" s="238"/>
      <c r="CY212" s="238"/>
      <c r="CZ212" s="238"/>
      <c r="DA212" s="238"/>
    </row>
    <row r="213" spans="2:105">
      <c r="B213" s="226"/>
      <c r="BP213" s="82"/>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row>
    <row r="214" spans="2:105">
      <c r="B214" s="226"/>
      <c r="BP214" s="82"/>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row>
    <row r="215" spans="2:105">
      <c r="B215" s="226"/>
      <c r="BP215" s="82"/>
      <c r="BQ215" s="238"/>
      <c r="BR215" s="238"/>
      <c r="BS215" s="238"/>
      <c r="BT215" s="238"/>
      <c r="BU215" s="238"/>
      <c r="BV215" s="238"/>
      <c r="BW215" s="238"/>
      <c r="BX215" s="238"/>
      <c r="BY215" s="238"/>
      <c r="BZ215" s="238"/>
      <c r="CA215" s="238"/>
      <c r="CB215" s="238"/>
      <c r="CC215" s="238"/>
      <c r="CD215" s="238"/>
      <c r="CE215" s="238"/>
      <c r="CF215" s="238"/>
      <c r="CG215" s="238"/>
      <c r="CH215" s="238"/>
      <c r="CI215" s="238"/>
      <c r="CJ215" s="238"/>
      <c r="CK215" s="238"/>
      <c r="CL215" s="238"/>
      <c r="CM215" s="238"/>
      <c r="CN215" s="238"/>
      <c r="CO215" s="238"/>
      <c r="CP215" s="238"/>
      <c r="CQ215" s="238"/>
      <c r="CR215" s="238"/>
      <c r="CS215" s="238"/>
      <c r="CT215" s="238"/>
      <c r="CU215" s="238"/>
      <c r="CV215" s="238"/>
      <c r="CW215" s="238"/>
      <c r="CX215" s="238"/>
      <c r="CY215" s="238"/>
      <c r="CZ215" s="238"/>
      <c r="DA215" s="238"/>
    </row>
    <row r="216" spans="2:105">
      <c r="B216" s="226"/>
      <c r="BP216" s="82"/>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38"/>
      <c r="CN216" s="238"/>
      <c r="CO216" s="238"/>
      <c r="CP216" s="238"/>
      <c r="CQ216" s="238"/>
      <c r="CR216" s="238"/>
      <c r="CS216" s="238"/>
      <c r="CT216" s="238"/>
      <c r="CU216" s="238"/>
      <c r="CV216" s="238"/>
      <c r="CW216" s="238"/>
      <c r="CX216" s="238"/>
      <c r="CY216" s="238"/>
      <c r="CZ216" s="238"/>
      <c r="DA216" s="238"/>
    </row>
    <row r="217" spans="2:105">
      <c r="B217" s="226"/>
      <c r="BP217" s="82"/>
      <c r="BQ217" s="238"/>
      <c r="BR217" s="238"/>
      <c r="BS217" s="238"/>
      <c r="BT217" s="238"/>
      <c r="BU217" s="238"/>
      <c r="BV217" s="238"/>
      <c r="BW217" s="238"/>
      <c r="BX217" s="238"/>
      <c r="BY217" s="238"/>
      <c r="BZ217" s="238"/>
      <c r="CA217" s="238"/>
      <c r="CB217" s="238"/>
      <c r="CC217" s="238"/>
      <c r="CD217" s="238"/>
      <c r="CE217" s="238"/>
      <c r="CF217" s="238"/>
      <c r="CG217" s="238"/>
      <c r="CH217" s="238"/>
      <c r="CI217" s="238"/>
      <c r="CJ217" s="238"/>
      <c r="CK217" s="238"/>
      <c r="CL217" s="238"/>
      <c r="CM217" s="238"/>
      <c r="CN217" s="238"/>
      <c r="CO217" s="238"/>
      <c r="CP217" s="238"/>
      <c r="CQ217" s="238"/>
      <c r="CR217" s="238"/>
      <c r="CS217" s="238"/>
      <c r="CT217" s="238"/>
      <c r="CU217" s="238"/>
      <c r="CV217" s="238"/>
      <c r="CW217" s="238"/>
      <c r="CX217" s="238"/>
      <c r="CY217" s="238"/>
      <c r="CZ217" s="238"/>
      <c r="DA217" s="238"/>
    </row>
    <row r="218" spans="2:105">
      <c r="B218" s="226"/>
      <c r="BP218" s="82"/>
      <c r="BQ218" s="238"/>
      <c r="BR218" s="238"/>
      <c r="BS218" s="238"/>
      <c r="BT218" s="238"/>
      <c r="BU218" s="238"/>
      <c r="BV218" s="238"/>
      <c r="BW218" s="238"/>
      <c r="BX218" s="238"/>
      <c r="BY218" s="238"/>
      <c r="BZ218" s="238"/>
      <c r="CA218" s="238"/>
      <c r="CB218" s="238"/>
      <c r="CC218" s="238"/>
      <c r="CD218" s="238"/>
      <c r="CE218" s="238"/>
      <c r="CF218" s="238"/>
      <c r="CG218" s="238"/>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row>
    <row r="219" spans="2:105">
      <c r="B219" s="226"/>
      <c r="BP219" s="82"/>
      <c r="BQ219" s="238"/>
      <c r="BR219" s="238"/>
      <c r="BS219" s="238"/>
      <c r="BT219" s="238"/>
      <c r="BU219" s="238"/>
      <c r="BV219" s="238"/>
      <c r="BW219" s="238"/>
      <c r="BX219" s="238"/>
      <c r="BY219" s="238"/>
      <c r="BZ219" s="238"/>
      <c r="CA219" s="238"/>
      <c r="CB219" s="238"/>
      <c r="CC219" s="238"/>
      <c r="CD219" s="238"/>
      <c r="CE219" s="238"/>
      <c r="CF219" s="238"/>
      <c r="CG219" s="238"/>
      <c r="CH219" s="238"/>
      <c r="CI219" s="238"/>
      <c r="CJ219" s="238"/>
      <c r="CK219" s="238"/>
      <c r="CL219" s="238"/>
      <c r="CM219" s="238"/>
      <c r="CN219" s="238"/>
      <c r="CO219" s="238"/>
      <c r="CP219" s="238"/>
      <c r="CQ219" s="238"/>
      <c r="CR219" s="238"/>
      <c r="CS219" s="238"/>
      <c r="CT219" s="238"/>
      <c r="CU219" s="238"/>
      <c r="CV219" s="238"/>
      <c r="CW219" s="238"/>
      <c r="CX219" s="238"/>
      <c r="CY219" s="238"/>
      <c r="CZ219" s="238"/>
      <c r="DA219" s="238"/>
    </row>
    <row r="220" spans="2:105">
      <c r="B220" s="226"/>
      <c r="BP220" s="82"/>
      <c r="BQ220" s="238"/>
      <c r="BR220" s="238"/>
      <c r="BS220" s="238"/>
      <c r="BT220" s="238"/>
      <c r="BU220" s="238"/>
      <c r="BV220" s="238"/>
      <c r="BW220" s="238"/>
      <c r="BX220" s="238"/>
      <c r="BY220" s="238"/>
      <c r="BZ220" s="238"/>
      <c r="CA220" s="238"/>
      <c r="CB220" s="238"/>
      <c r="CC220" s="238"/>
      <c r="CD220" s="238"/>
      <c r="CE220" s="238"/>
      <c r="CF220" s="238"/>
      <c r="CG220" s="238"/>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row>
    <row r="221" spans="2:105">
      <c r="B221" s="226"/>
      <c r="BP221" s="82"/>
      <c r="BQ221" s="238"/>
      <c r="BR221" s="238"/>
      <c r="BS221" s="238"/>
      <c r="BT221" s="238"/>
      <c r="BU221" s="238"/>
      <c r="BV221" s="238"/>
      <c r="BW221" s="238"/>
      <c r="BX221" s="238"/>
      <c r="BY221" s="238"/>
      <c r="BZ221" s="238"/>
      <c r="CA221" s="238"/>
      <c r="CB221" s="238"/>
      <c r="CC221" s="238"/>
      <c r="CD221" s="238"/>
      <c r="CE221" s="238"/>
      <c r="CF221" s="238"/>
      <c r="CG221" s="238"/>
      <c r="CH221" s="238"/>
      <c r="CI221" s="238"/>
      <c r="CJ221" s="238"/>
      <c r="CK221" s="238"/>
      <c r="CL221" s="238"/>
      <c r="CM221" s="238"/>
      <c r="CN221" s="238"/>
      <c r="CO221" s="238"/>
      <c r="CP221" s="238"/>
      <c r="CQ221" s="238"/>
      <c r="CR221" s="238"/>
      <c r="CS221" s="238"/>
      <c r="CT221" s="238"/>
      <c r="CU221" s="238"/>
      <c r="CV221" s="238"/>
      <c r="CW221" s="238"/>
      <c r="CX221" s="238"/>
      <c r="CY221" s="238"/>
      <c r="CZ221" s="238"/>
      <c r="DA221" s="238"/>
    </row>
    <row r="222" spans="2:105">
      <c r="B222" s="226"/>
      <c r="BP222" s="82"/>
      <c r="BQ222" s="238"/>
      <c r="BR222" s="238"/>
      <c r="BS222" s="238"/>
      <c r="BT222" s="238"/>
      <c r="BU222" s="238"/>
      <c r="BV222" s="238"/>
      <c r="BW222" s="238"/>
      <c r="BX222" s="238"/>
      <c r="BY222" s="238"/>
      <c r="BZ222" s="238"/>
      <c r="CA222" s="238"/>
      <c r="CB222" s="238"/>
      <c r="CC222" s="238"/>
      <c r="CD222" s="238"/>
      <c r="CE222" s="238"/>
      <c r="CF222" s="238"/>
      <c r="CG222" s="238"/>
      <c r="CH222" s="238"/>
      <c r="CI222" s="238"/>
      <c r="CJ222" s="238"/>
      <c r="CK222" s="238"/>
      <c r="CL222" s="238"/>
      <c r="CM222" s="238"/>
      <c r="CN222" s="238"/>
      <c r="CO222" s="238"/>
      <c r="CP222" s="238"/>
      <c r="CQ222" s="238"/>
      <c r="CR222" s="238"/>
      <c r="CS222" s="238"/>
      <c r="CT222" s="238"/>
      <c r="CU222" s="238"/>
      <c r="CV222" s="238"/>
      <c r="CW222" s="238"/>
      <c r="CX222" s="238"/>
      <c r="CY222" s="238"/>
      <c r="CZ222" s="238"/>
      <c r="DA222" s="238"/>
    </row>
    <row r="223" spans="2:105">
      <c r="B223" s="226"/>
      <c r="BP223" s="82"/>
      <c r="BQ223" s="238"/>
      <c r="BR223" s="238"/>
      <c r="BS223" s="238"/>
      <c r="BT223" s="238"/>
      <c r="BU223" s="238"/>
      <c r="BV223" s="238"/>
      <c r="BW223" s="238"/>
      <c r="BX223" s="238"/>
      <c r="BY223" s="238"/>
      <c r="BZ223" s="238"/>
      <c r="CA223" s="238"/>
      <c r="CB223" s="238"/>
      <c r="CC223" s="238"/>
      <c r="CD223" s="238"/>
      <c r="CE223" s="238"/>
      <c r="CF223" s="238"/>
      <c r="CG223" s="238"/>
      <c r="CH223" s="238"/>
      <c r="CI223" s="238"/>
      <c r="CJ223" s="238"/>
      <c r="CK223" s="238"/>
      <c r="CL223" s="238"/>
      <c r="CM223" s="238"/>
      <c r="CN223" s="238"/>
      <c r="CO223" s="238"/>
      <c r="CP223" s="238"/>
      <c r="CQ223" s="238"/>
      <c r="CR223" s="238"/>
      <c r="CS223" s="238"/>
      <c r="CT223" s="238"/>
      <c r="CU223" s="238"/>
      <c r="CV223" s="238"/>
      <c r="CW223" s="238"/>
      <c r="CX223" s="238"/>
      <c r="CY223" s="238"/>
      <c r="CZ223" s="238"/>
      <c r="DA223" s="238"/>
    </row>
    <row r="224" spans="2:105">
      <c r="B224" s="226"/>
      <c r="BP224" s="82"/>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38"/>
      <c r="CN224" s="238"/>
      <c r="CO224" s="238"/>
      <c r="CP224" s="238"/>
      <c r="CQ224" s="238"/>
      <c r="CR224" s="238"/>
      <c r="CS224" s="238"/>
      <c r="CT224" s="238"/>
      <c r="CU224" s="238"/>
      <c r="CV224" s="238"/>
      <c r="CW224" s="238"/>
      <c r="CX224" s="238"/>
      <c r="CY224" s="238"/>
      <c r="CZ224" s="238"/>
      <c r="DA224" s="238"/>
    </row>
    <row r="225" spans="2:105">
      <c r="B225" s="226"/>
      <c r="BP225" s="82"/>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row>
    <row r="226" spans="2:105">
      <c r="B226" s="226"/>
      <c r="BP226" s="82"/>
      <c r="BQ226" s="238"/>
      <c r="BR226" s="238"/>
      <c r="BS226" s="238"/>
      <c r="BT226" s="238"/>
      <c r="BU226" s="238"/>
      <c r="BV226" s="238"/>
      <c r="BW226" s="238"/>
      <c r="BX226" s="238"/>
      <c r="BY226" s="238"/>
      <c r="BZ226" s="238"/>
      <c r="CA226" s="238"/>
      <c r="CB226" s="238"/>
      <c r="CC226" s="238"/>
      <c r="CD226" s="238"/>
      <c r="CE226" s="238"/>
      <c r="CF226" s="238"/>
      <c r="CG226" s="238"/>
      <c r="CH226" s="238"/>
      <c r="CI226" s="238"/>
      <c r="CJ226" s="238"/>
      <c r="CK226" s="238"/>
      <c r="CL226" s="238"/>
      <c r="CM226" s="238"/>
      <c r="CN226" s="238"/>
      <c r="CO226" s="238"/>
      <c r="CP226" s="238"/>
      <c r="CQ226" s="238"/>
      <c r="CR226" s="238"/>
      <c r="CS226" s="238"/>
      <c r="CT226" s="238"/>
      <c r="CU226" s="238"/>
      <c r="CV226" s="238"/>
      <c r="CW226" s="238"/>
      <c r="CX226" s="238"/>
      <c r="CY226" s="238"/>
      <c r="CZ226" s="238"/>
      <c r="DA226" s="238"/>
    </row>
    <row r="227" spans="2:105">
      <c r="B227" s="226"/>
      <c r="BP227" s="82"/>
      <c r="BQ227" s="238"/>
      <c r="BR227" s="238"/>
      <c r="BS227" s="238"/>
      <c r="BT227" s="238"/>
      <c r="BU227" s="238"/>
      <c r="BV227" s="238"/>
      <c r="BW227" s="238"/>
      <c r="BX227" s="238"/>
      <c r="BY227" s="238"/>
      <c r="BZ227" s="238"/>
      <c r="CA227" s="238"/>
      <c r="CB227" s="238"/>
      <c r="CC227" s="238"/>
      <c r="CD227" s="238"/>
      <c r="CE227" s="238"/>
      <c r="CF227" s="238"/>
      <c r="CG227" s="238"/>
      <c r="CH227" s="238"/>
      <c r="CI227" s="238"/>
      <c r="CJ227" s="238"/>
      <c r="CK227" s="238"/>
      <c r="CL227" s="238"/>
      <c r="CM227" s="238"/>
      <c r="CN227" s="238"/>
      <c r="CO227" s="238"/>
      <c r="CP227" s="238"/>
      <c r="CQ227" s="238"/>
      <c r="CR227" s="238"/>
      <c r="CS227" s="238"/>
      <c r="CT227" s="238"/>
      <c r="CU227" s="238"/>
      <c r="CV227" s="238"/>
      <c r="CW227" s="238"/>
      <c r="CX227" s="238"/>
      <c r="CY227" s="238"/>
      <c r="CZ227" s="238"/>
      <c r="DA227" s="238"/>
    </row>
    <row r="228" spans="2:105">
      <c r="B228" s="226"/>
      <c r="BP228" s="82"/>
      <c r="BQ228" s="238"/>
      <c r="BR228" s="238"/>
      <c r="BS228" s="238"/>
      <c r="BT228" s="238"/>
      <c r="BU228" s="238"/>
      <c r="BV228" s="238"/>
      <c r="BW228" s="238"/>
      <c r="BX228" s="238"/>
      <c r="BY228" s="238"/>
      <c r="BZ228" s="238"/>
      <c r="CA228" s="238"/>
      <c r="CB228" s="238"/>
      <c r="CC228" s="238"/>
      <c r="CD228" s="238"/>
      <c r="CE228" s="238"/>
      <c r="CF228" s="238"/>
      <c r="CG228" s="238"/>
      <c r="CH228" s="238"/>
      <c r="CI228" s="238"/>
      <c r="CJ228" s="238"/>
      <c r="CK228" s="238"/>
      <c r="CL228" s="238"/>
      <c r="CM228" s="238"/>
      <c r="CN228" s="238"/>
      <c r="CO228" s="238"/>
      <c r="CP228" s="238"/>
      <c r="CQ228" s="238"/>
      <c r="CR228" s="238"/>
      <c r="CS228" s="238"/>
      <c r="CT228" s="238"/>
      <c r="CU228" s="238"/>
      <c r="CV228" s="238"/>
      <c r="CW228" s="238"/>
      <c r="CX228" s="238"/>
      <c r="CY228" s="238"/>
      <c r="CZ228" s="238"/>
      <c r="DA228" s="238"/>
    </row>
    <row r="229" spans="2:105">
      <c r="B229" s="226"/>
      <c r="BP229" s="82"/>
      <c r="BQ229" s="238"/>
      <c r="BR229" s="238"/>
      <c r="BS229" s="238"/>
      <c r="BT229" s="238"/>
      <c r="BU229" s="238"/>
      <c r="BV229" s="238"/>
      <c r="BW229" s="238"/>
      <c r="BX229" s="238"/>
      <c r="BY229" s="238"/>
      <c r="BZ229" s="238"/>
      <c r="CA229" s="238"/>
      <c r="CB229" s="238"/>
      <c r="CC229" s="238"/>
      <c r="CD229" s="238"/>
      <c r="CE229" s="238"/>
      <c r="CF229" s="238"/>
      <c r="CG229" s="238"/>
      <c r="CH229" s="238"/>
      <c r="CI229" s="238"/>
      <c r="CJ229" s="238"/>
      <c r="CK229" s="238"/>
      <c r="CL229" s="238"/>
      <c r="CM229" s="238"/>
      <c r="CN229" s="238"/>
      <c r="CO229" s="238"/>
      <c r="CP229" s="238"/>
      <c r="CQ229" s="238"/>
      <c r="CR229" s="238"/>
      <c r="CS229" s="238"/>
      <c r="CT229" s="238"/>
      <c r="CU229" s="238"/>
      <c r="CV229" s="238"/>
      <c r="CW229" s="238"/>
      <c r="CX229" s="238"/>
      <c r="CY229" s="238"/>
      <c r="CZ229" s="238"/>
      <c r="DA229" s="238"/>
    </row>
    <row r="230" spans="2:105">
      <c r="B230" s="226"/>
      <c r="BP230" s="82"/>
      <c r="BQ230" s="238"/>
      <c r="BR230" s="238"/>
      <c r="BS230" s="238"/>
      <c r="BT230" s="238"/>
      <c r="BU230" s="238"/>
      <c r="BV230" s="238"/>
      <c r="BW230" s="238"/>
      <c r="BX230" s="238"/>
      <c r="BY230" s="238"/>
      <c r="BZ230" s="238"/>
      <c r="CA230" s="238"/>
      <c r="CB230" s="238"/>
      <c r="CC230" s="238"/>
      <c r="CD230" s="238"/>
      <c r="CE230" s="238"/>
      <c r="CF230" s="238"/>
      <c r="CG230" s="238"/>
      <c r="CH230" s="238"/>
      <c r="CI230" s="238"/>
      <c r="CJ230" s="238"/>
      <c r="CK230" s="238"/>
      <c r="CL230" s="238"/>
      <c r="CM230" s="238"/>
      <c r="CN230" s="238"/>
      <c r="CO230" s="238"/>
      <c r="CP230" s="238"/>
      <c r="CQ230" s="238"/>
      <c r="CR230" s="238"/>
      <c r="CS230" s="238"/>
      <c r="CT230" s="238"/>
      <c r="CU230" s="238"/>
      <c r="CV230" s="238"/>
      <c r="CW230" s="238"/>
      <c r="CX230" s="238"/>
      <c r="CY230" s="238"/>
      <c r="CZ230" s="238"/>
      <c r="DA230" s="238"/>
    </row>
    <row r="231" spans="2:105">
      <c r="B231" s="226"/>
      <c r="BP231" s="82"/>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row>
    <row r="232" spans="2:105">
      <c r="B232" s="226"/>
      <c r="BP232" s="82"/>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row>
    <row r="233" spans="2:105">
      <c r="B233" s="226"/>
      <c r="BP233" s="82"/>
      <c r="BQ233" s="238"/>
      <c r="BR233" s="238"/>
      <c r="BS233" s="238"/>
      <c r="BT233" s="238"/>
      <c r="BU233" s="238"/>
      <c r="BV233" s="238"/>
      <c r="BW233" s="238"/>
      <c r="BX233" s="238"/>
      <c r="BY233" s="238"/>
      <c r="BZ233" s="238"/>
      <c r="CA233" s="238"/>
      <c r="CB233" s="238"/>
      <c r="CC233" s="238"/>
      <c r="CD233" s="238"/>
      <c r="CE233" s="238"/>
      <c r="CF233" s="238"/>
      <c r="CG233" s="238"/>
      <c r="CH233" s="238"/>
      <c r="CI233" s="238"/>
      <c r="CJ233" s="238"/>
      <c r="CK233" s="238"/>
      <c r="CL233" s="238"/>
      <c r="CM233" s="238"/>
      <c r="CN233" s="238"/>
      <c r="CO233" s="238"/>
      <c r="CP233" s="238"/>
      <c r="CQ233" s="238"/>
      <c r="CR233" s="238"/>
      <c r="CS233" s="238"/>
      <c r="CT233" s="238"/>
      <c r="CU233" s="238"/>
      <c r="CV233" s="238"/>
      <c r="CW233" s="238"/>
      <c r="CX233" s="238"/>
      <c r="CY233" s="238"/>
      <c r="CZ233" s="238"/>
      <c r="DA233" s="238"/>
    </row>
    <row r="234" spans="2:105">
      <c r="B234" s="226"/>
      <c r="BP234" s="82"/>
      <c r="BQ234" s="238"/>
      <c r="BR234" s="238"/>
      <c r="BS234" s="238"/>
      <c r="BT234" s="238"/>
      <c r="BU234" s="238"/>
      <c r="BV234" s="238"/>
      <c r="BW234" s="238"/>
      <c r="BX234" s="238"/>
      <c r="BY234" s="238"/>
      <c r="BZ234" s="238"/>
      <c r="CA234" s="238"/>
      <c r="CB234" s="238"/>
      <c r="CC234" s="238"/>
      <c r="CD234" s="238"/>
      <c r="CE234" s="238"/>
      <c r="CF234" s="238"/>
      <c r="CG234" s="238"/>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row>
    <row r="235" spans="2:105">
      <c r="B235" s="226"/>
      <c r="BP235" s="82"/>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38"/>
      <c r="CN235" s="238"/>
      <c r="CO235" s="238"/>
      <c r="CP235" s="238"/>
      <c r="CQ235" s="238"/>
      <c r="CR235" s="238"/>
      <c r="CS235" s="238"/>
      <c r="CT235" s="238"/>
      <c r="CU235" s="238"/>
      <c r="CV235" s="238"/>
      <c r="CW235" s="238"/>
      <c r="CX235" s="238"/>
      <c r="CY235" s="238"/>
      <c r="CZ235" s="238"/>
      <c r="DA235" s="238"/>
    </row>
    <row r="236" spans="2:105">
      <c r="B236" s="226"/>
      <c r="BP236" s="82"/>
      <c r="BQ236" s="238"/>
      <c r="BR236" s="238"/>
      <c r="BS236" s="238"/>
      <c r="BT236" s="238"/>
      <c r="BU236" s="238"/>
      <c r="BV236" s="238"/>
      <c r="BW236" s="238"/>
      <c r="BX236" s="238"/>
      <c r="BY236" s="238"/>
      <c r="BZ236" s="238"/>
      <c r="CA236" s="238"/>
      <c r="CB236" s="238"/>
      <c r="CC236" s="238"/>
      <c r="CD236" s="238"/>
      <c r="CE236" s="238"/>
      <c r="CF236" s="238"/>
      <c r="CG236" s="238"/>
      <c r="CH236" s="238"/>
      <c r="CI236" s="238"/>
      <c r="CJ236" s="238"/>
      <c r="CK236" s="238"/>
      <c r="CL236" s="238"/>
      <c r="CM236" s="238"/>
      <c r="CN236" s="238"/>
      <c r="CO236" s="238"/>
      <c r="CP236" s="238"/>
      <c r="CQ236" s="238"/>
      <c r="CR236" s="238"/>
      <c r="CS236" s="238"/>
      <c r="CT236" s="238"/>
      <c r="CU236" s="238"/>
      <c r="CV236" s="238"/>
      <c r="CW236" s="238"/>
      <c r="CX236" s="238"/>
      <c r="CY236" s="238"/>
      <c r="CZ236" s="238"/>
      <c r="DA236" s="238"/>
    </row>
    <row r="237" spans="2:105">
      <c r="B237" s="226"/>
      <c r="BP237" s="82"/>
      <c r="BQ237" s="238"/>
      <c r="BR237" s="238"/>
      <c r="BS237" s="238"/>
      <c r="BT237" s="238"/>
      <c r="BU237" s="238"/>
      <c r="BV237" s="238"/>
      <c r="BW237" s="238"/>
      <c r="BX237" s="238"/>
      <c r="BY237" s="238"/>
      <c r="BZ237" s="238"/>
      <c r="CA237" s="238"/>
      <c r="CB237" s="238"/>
      <c r="CC237" s="238"/>
      <c r="CD237" s="238"/>
      <c r="CE237" s="238"/>
      <c r="CF237" s="238"/>
      <c r="CG237" s="238"/>
      <c r="CH237" s="238"/>
      <c r="CI237" s="238"/>
      <c r="CJ237" s="238"/>
      <c r="CK237" s="238"/>
      <c r="CL237" s="238"/>
      <c r="CM237" s="238"/>
      <c r="CN237" s="238"/>
      <c r="CO237" s="238"/>
      <c r="CP237" s="238"/>
      <c r="CQ237" s="238"/>
      <c r="CR237" s="238"/>
      <c r="CS237" s="238"/>
      <c r="CT237" s="238"/>
      <c r="CU237" s="238"/>
      <c r="CV237" s="238"/>
      <c r="CW237" s="238"/>
      <c r="CX237" s="238"/>
      <c r="CY237" s="238"/>
      <c r="CZ237" s="238"/>
      <c r="DA237" s="238"/>
    </row>
    <row r="238" spans="2:105">
      <c r="B238" s="226"/>
      <c r="BP238" s="82"/>
      <c r="BQ238" s="238"/>
      <c r="BR238" s="238"/>
      <c r="BS238" s="238"/>
      <c r="BT238" s="238"/>
      <c r="BU238" s="238"/>
      <c r="BV238" s="238"/>
      <c r="BW238" s="238"/>
      <c r="BX238" s="238"/>
      <c r="BY238" s="238"/>
      <c r="BZ238" s="238"/>
      <c r="CA238" s="238"/>
      <c r="CB238" s="238"/>
      <c r="CC238" s="238"/>
      <c r="CD238" s="238"/>
      <c r="CE238" s="238"/>
      <c r="CF238" s="238"/>
      <c r="CG238" s="238"/>
      <c r="CH238" s="238"/>
      <c r="CI238" s="238"/>
      <c r="CJ238" s="238"/>
      <c r="CK238" s="238"/>
      <c r="CL238" s="238"/>
      <c r="CM238" s="238"/>
      <c r="CN238" s="238"/>
      <c r="CO238" s="238"/>
      <c r="CP238" s="238"/>
      <c r="CQ238" s="238"/>
      <c r="CR238" s="238"/>
      <c r="CS238" s="238"/>
      <c r="CT238" s="238"/>
      <c r="CU238" s="238"/>
      <c r="CV238" s="238"/>
      <c r="CW238" s="238"/>
      <c r="CX238" s="238"/>
      <c r="CY238" s="238"/>
      <c r="CZ238" s="238"/>
      <c r="DA238" s="238"/>
    </row>
    <row r="239" spans="2:105">
      <c r="B239" s="226"/>
      <c r="BP239" s="82"/>
      <c r="BQ239" s="238"/>
      <c r="BR239" s="238"/>
      <c r="BS239" s="238"/>
      <c r="BT239" s="238"/>
      <c r="BU239" s="238"/>
      <c r="BV239" s="238"/>
      <c r="BW239" s="238"/>
      <c r="BX239" s="238"/>
      <c r="BY239" s="238"/>
      <c r="BZ239" s="238"/>
      <c r="CA239" s="238"/>
      <c r="CB239" s="238"/>
      <c r="CC239" s="238"/>
      <c r="CD239" s="238"/>
      <c r="CE239" s="238"/>
      <c r="CF239" s="238"/>
      <c r="CG239" s="238"/>
      <c r="CH239" s="238"/>
      <c r="CI239" s="238"/>
      <c r="CJ239" s="238"/>
      <c r="CK239" s="238"/>
      <c r="CL239" s="238"/>
      <c r="CM239" s="238"/>
      <c r="CN239" s="238"/>
      <c r="CO239" s="238"/>
      <c r="CP239" s="238"/>
      <c r="CQ239" s="238"/>
      <c r="CR239" s="238"/>
      <c r="CS239" s="238"/>
      <c r="CT239" s="238"/>
      <c r="CU239" s="238"/>
      <c r="CV239" s="238"/>
      <c r="CW239" s="238"/>
      <c r="CX239" s="238"/>
      <c r="CY239" s="238"/>
      <c r="CZ239" s="238"/>
      <c r="DA239" s="238"/>
    </row>
    <row r="240" spans="2:105">
      <c r="B240" s="226"/>
      <c r="BP240" s="82"/>
      <c r="BQ240" s="238"/>
      <c r="BR240" s="238"/>
      <c r="BS240" s="238"/>
      <c r="BT240" s="238"/>
      <c r="BU240" s="238"/>
      <c r="BV240" s="238"/>
      <c r="BW240" s="238"/>
      <c r="BX240" s="238"/>
      <c r="BY240" s="238"/>
      <c r="BZ240" s="238"/>
      <c r="CA240" s="238"/>
      <c r="CB240" s="238"/>
      <c r="CC240" s="238"/>
      <c r="CD240" s="238"/>
      <c r="CE240" s="238"/>
      <c r="CF240" s="238"/>
      <c r="CG240" s="238"/>
      <c r="CH240" s="238"/>
      <c r="CI240" s="238"/>
      <c r="CJ240" s="238"/>
      <c r="CK240" s="238"/>
      <c r="CL240" s="238"/>
      <c r="CM240" s="238"/>
      <c r="CN240" s="238"/>
      <c r="CO240" s="238"/>
      <c r="CP240" s="238"/>
      <c r="CQ240" s="238"/>
      <c r="CR240" s="238"/>
      <c r="CS240" s="238"/>
      <c r="CT240" s="238"/>
      <c r="CU240" s="238"/>
      <c r="CV240" s="238"/>
      <c r="CW240" s="238"/>
      <c r="CX240" s="238"/>
      <c r="CY240" s="238"/>
      <c r="CZ240" s="238"/>
      <c r="DA240" s="238"/>
    </row>
    <row r="241" spans="2:105">
      <c r="B241" s="226"/>
      <c r="BP241" s="82"/>
      <c r="BQ241" s="238"/>
      <c r="BR241" s="238"/>
      <c r="BS241" s="238"/>
      <c r="BT241" s="238"/>
      <c r="BU241" s="238"/>
      <c r="BV241" s="238"/>
      <c r="BW241" s="238"/>
      <c r="BX241" s="238"/>
      <c r="BY241" s="238"/>
      <c r="BZ241" s="238"/>
      <c r="CA241" s="238"/>
      <c r="CB241" s="238"/>
      <c r="CC241" s="238"/>
      <c r="CD241" s="238"/>
      <c r="CE241" s="238"/>
      <c r="CF241" s="238"/>
      <c r="CG241" s="238"/>
      <c r="CH241" s="238"/>
      <c r="CI241" s="238"/>
      <c r="CJ241" s="238"/>
      <c r="CK241" s="238"/>
      <c r="CL241" s="238"/>
      <c r="CM241" s="238"/>
      <c r="CN241" s="238"/>
      <c r="CO241" s="238"/>
      <c r="CP241" s="238"/>
      <c r="CQ241" s="238"/>
      <c r="CR241" s="238"/>
      <c r="CS241" s="238"/>
      <c r="CT241" s="238"/>
      <c r="CU241" s="238"/>
      <c r="CV241" s="238"/>
      <c r="CW241" s="238"/>
      <c r="CX241" s="238"/>
      <c r="CY241" s="238"/>
      <c r="CZ241" s="238"/>
      <c r="DA241" s="238"/>
    </row>
    <row r="242" spans="2:105">
      <c r="B242" s="226"/>
      <c r="BP242" s="82"/>
      <c r="BQ242" s="238"/>
      <c r="BR242" s="238"/>
      <c r="BS242" s="238"/>
      <c r="BT242" s="238"/>
      <c r="BU242" s="238"/>
      <c r="BV242" s="238"/>
      <c r="BW242" s="238"/>
      <c r="BX242" s="238"/>
      <c r="BY242" s="238"/>
      <c r="BZ242" s="238"/>
      <c r="CA242" s="238"/>
      <c r="CB242" s="238"/>
      <c r="CC242" s="238"/>
      <c r="CD242" s="238"/>
      <c r="CE242" s="238"/>
      <c r="CF242" s="238"/>
      <c r="CG242" s="238"/>
      <c r="CH242" s="238"/>
      <c r="CI242" s="238"/>
      <c r="CJ242" s="238"/>
      <c r="CK242" s="238"/>
      <c r="CL242" s="238"/>
      <c r="CM242" s="238"/>
      <c r="CN242" s="238"/>
      <c r="CO242" s="238"/>
      <c r="CP242" s="238"/>
      <c r="CQ242" s="238"/>
      <c r="CR242" s="238"/>
      <c r="CS242" s="238"/>
      <c r="CT242" s="238"/>
      <c r="CU242" s="238"/>
      <c r="CV242" s="238"/>
      <c r="CW242" s="238"/>
      <c r="CX242" s="238"/>
      <c r="CY242" s="238"/>
      <c r="CZ242" s="238"/>
      <c r="DA242" s="238"/>
    </row>
    <row r="243" spans="2:105">
      <c r="B243" s="226"/>
      <c r="BP243" s="82"/>
      <c r="BQ243" s="238"/>
      <c r="BR243" s="238"/>
      <c r="BS243" s="238"/>
      <c r="BT243" s="238"/>
      <c r="BU243" s="238"/>
      <c r="BV243" s="238"/>
      <c r="BW243" s="238"/>
      <c r="BX243" s="238"/>
      <c r="BY243" s="238"/>
      <c r="BZ243" s="238"/>
      <c r="CA243" s="238"/>
      <c r="CB243" s="238"/>
      <c r="CC243" s="238"/>
      <c r="CD243" s="238"/>
      <c r="CE243" s="238"/>
      <c r="CF243" s="238"/>
      <c r="CG243" s="238"/>
      <c r="CH243" s="238"/>
      <c r="CI243" s="238"/>
      <c r="CJ243" s="238"/>
      <c r="CK243" s="238"/>
      <c r="CL243" s="238"/>
      <c r="CM243" s="238"/>
      <c r="CN243" s="238"/>
      <c r="CO243" s="238"/>
      <c r="CP243" s="238"/>
      <c r="CQ243" s="238"/>
      <c r="CR243" s="238"/>
      <c r="CS243" s="238"/>
      <c r="CT243" s="238"/>
      <c r="CU243" s="238"/>
      <c r="CV243" s="238"/>
      <c r="CW243" s="238"/>
      <c r="CX243" s="238"/>
      <c r="CY243" s="238"/>
      <c r="CZ243" s="238"/>
      <c r="DA243" s="238"/>
    </row>
    <row r="244" spans="2:105">
      <c r="B244" s="226"/>
      <c r="BP244" s="82"/>
      <c r="BQ244" s="238"/>
      <c r="BR244" s="238"/>
      <c r="BS244" s="238"/>
      <c r="BT244" s="238"/>
      <c r="BU244" s="238"/>
      <c r="BV244" s="238"/>
      <c r="BW244" s="238"/>
      <c r="BX244" s="238"/>
      <c r="BY244" s="238"/>
      <c r="BZ244" s="238"/>
      <c r="CA244" s="238"/>
      <c r="CB244" s="238"/>
      <c r="CC244" s="238"/>
      <c r="CD244" s="238"/>
      <c r="CE244" s="238"/>
      <c r="CF244" s="238"/>
      <c r="CG244" s="238"/>
      <c r="CH244" s="238"/>
      <c r="CI244" s="238"/>
      <c r="CJ244" s="238"/>
      <c r="CK244" s="238"/>
      <c r="CL244" s="238"/>
      <c r="CM244" s="238"/>
      <c r="CN244" s="238"/>
      <c r="CO244" s="238"/>
      <c r="CP244" s="238"/>
      <c r="CQ244" s="238"/>
      <c r="CR244" s="238"/>
      <c r="CS244" s="238"/>
      <c r="CT244" s="238"/>
      <c r="CU244" s="238"/>
      <c r="CV244" s="238"/>
      <c r="CW244" s="238"/>
      <c r="CX244" s="238"/>
      <c r="CY244" s="238"/>
      <c r="CZ244" s="238"/>
      <c r="DA244" s="238"/>
    </row>
    <row r="245" spans="2:105">
      <c r="B245" s="226"/>
      <c r="BP245" s="82"/>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row>
    <row r="246" spans="2:105">
      <c r="B246" s="226"/>
      <c r="BP246" s="82"/>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row>
    <row r="247" spans="2:105">
      <c r="B247" s="226"/>
      <c r="BP247" s="82"/>
      <c r="BQ247" s="238"/>
      <c r="BR247" s="238"/>
      <c r="BS247" s="238"/>
      <c r="BT247" s="238"/>
      <c r="BU247" s="238"/>
      <c r="BV247" s="238"/>
      <c r="BW247" s="238"/>
      <c r="BX247" s="238"/>
      <c r="BY247" s="238"/>
      <c r="BZ247" s="238"/>
      <c r="CA247" s="238"/>
      <c r="CB247" s="238"/>
      <c r="CC247" s="238"/>
      <c r="CD247" s="238"/>
      <c r="CE247" s="238"/>
      <c r="CF247" s="238"/>
      <c r="CG247" s="238"/>
      <c r="CH247" s="238"/>
      <c r="CI247" s="238"/>
      <c r="CJ247" s="238"/>
      <c r="CK247" s="238"/>
      <c r="CL247" s="238"/>
      <c r="CM247" s="238"/>
      <c r="CN247" s="238"/>
      <c r="CO247" s="238"/>
      <c r="CP247" s="238"/>
      <c r="CQ247" s="238"/>
      <c r="CR247" s="238"/>
      <c r="CS247" s="238"/>
      <c r="CT247" s="238"/>
      <c r="CU247" s="238"/>
      <c r="CV247" s="238"/>
      <c r="CW247" s="238"/>
      <c r="CX247" s="238"/>
      <c r="CY247" s="238"/>
      <c r="CZ247" s="238"/>
      <c r="DA247" s="238"/>
    </row>
    <row r="248" spans="2:105">
      <c r="B248" s="226"/>
      <c r="BP248" s="82"/>
      <c r="BQ248" s="238"/>
      <c r="BR248" s="238"/>
      <c r="BS248" s="238"/>
      <c r="BT248" s="238"/>
      <c r="BU248" s="238"/>
      <c r="BV248" s="238"/>
      <c r="BW248" s="238"/>
      <c r="BX248" s="238"/>
      <c r="BY248" s="238"/>
      <c r="BZ248" s="238"/>
      <c r="CA248" s="238"/>
      <c r="CB248" s="238"/>
      <c r="CC248" s="238"/>
      <c r="CD248" s="238"/>
      <c r="CE248" s="238"/>
      <c r="CF248" s="238"/>
      <c r="CG248" s="238"/>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row>
    <row r="249" spans="2:105">
      <c r="B249" s="226"/>
      <c r="BP249" s="82"/>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row>
    <row r="250" spans="2:105">
      <c r="B250" s="226"/>
      <c r="BP250" s="82"/>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row>
    <row r="251" spans="2:105">
      <c r="B251" s="226"/>
      <c r="BP251" s="82"/>
      <c r="BQ251" s="238"/>
      <c r="BR251" s="238"/>
      <c r="BS251" s="238"/>
      <c r="BT251" s="238"/>
      <c r="BU251" s="238"/>
      <c r="BV251" s="238"/>
      <c r="BW251" s="238"/>
      <c r="BX251" s="238"/>
      <c r="BY251" s="238"/>
      <c r="BZ251" s="238"/>
      <c r="CA251" s="238"/>
      <c r="CB251" s="238"/>
      <c r="CC251" s="238"/>
      <c r="CD251" s="238"/>
      <c r="CE251" s="238"/>
      <c r="CF251" s="238"/>
      <c r="CG251" s="238"/>
      <c r="CH251" s="238"/>
      <c r="CI251" s="238"/>
      <c r="CJ251" s="238"/>
      <c r="CK251" s="238"/>
      <c r="CL251" s="238"/>
      <c r="CM251" s="238"/>
      <c r="CN251" s="238"/>
      <c r="CO251" s="238"/>
      <c r="CP251" s="238"/>
      <c r="CQ251" s="238"/>
      <c r="CR251" s="238"/>
      <c r="CS251" s="238"/>
      <c r="CT251" s="238"/>
      <c r="CU251" s="238"/>
      <c r="CV251" s="238"/>
      <c r="CW251" s="238"/>
      <c r="CX251" s="238"/>
      <c r="CY251" s="238"/>
      <c r="CZ251" s="238"/>
      <c r="DA251" s="238"/>
    </row>
    <row r="252" spans="2:105">
      <c r="B252" s="226"/>
      <c r="BP252" s="82"/>
      <c r="BQ252" s="238"/>
      <c r="BR252" s="238"/>
      <c r="BS252" s="238"/>
      <c r="BT252" s="238"/>
      <c r="BU252" s="238"/>
      <c r="BV252" s="238"/>
      <c r="BW252" s="238"/>
      <c r="BX252" s="238"/>
      <c r="BY252" s="238"/>
      <c r="BZ252" s="238"/>
      <c r="CA252" s="238"/>
      <c r="CB252" s="238"/>
      <c r="CC252" s="238"/>
      <c r="CD252" s="238"/>
      <c r="CE252" s="238"/>
      <c r="CF252" s="238"/>
      <c r="CG252" s="238"/>
      <c r="CH252" s="238"/>
      <c r="CI252" s="238"/>
      <c r="CJ252" s="238"/>
      <c r="CK252" s="238"/>
      <c r="CL252" s="238"/>
      <c r="CM252" s="238"/>
      <c r="CN252" s="238"/>
      <c r="CO252" s="238"/>
      <c r="CP252" s="238"/>
      <c r="CQ252" s="238"/>
      <c r="CR252" s="238"/>
      <c r="CS252" s="238"/>
      <c r="CT252" s="238"/>
      <c r="CU252" s="238"/>
      <c r="CV252" s="238"/>
      <c r="CW252" s="238"/>
      <c r="CX252" s="238"/>
      <c r="CY252" s="238"/>
      <c r="CZ252" s="238"/>
      <c r="DA252" s="238"/>
    </row>
    <row r="253" spans="2:105">
      <c r="B253" s="226"/>
      <c r="BP253" s="82"/>
      <c r="BQ253" s="238"/>
      <c r="BR253" s="238"/>
      <c r="BS253" s="238"/>
      <c r="BT253" s="238"/>
      <c r="BU253" s="238"/>
      <c r="BV253" s="238"/>
      <c r="BW253" s="238"/>
      <c r="BX253" s="238"/>
      <c r="BY253" s="238"/>
      <c r="BZ253" s="238"/>
      <c r="CA253" s="238"/>
      <c r="CB253" s="238"/>
      <c r="CC253" s="238"/>
      <c r="CD253" s="238"/>
      <c r="CE253" s="238"/>
      <c r="CF253" s="238"/>
      <c r="CG253" s="238"/>
      <c r="CH253" s="238"/>
      <c r="CI253" s="238"/>
      <c r="CJ253" s="238"/>
      <c r="CK253" s="238"/>
      <c r="CL253" s="238"/>
      <c r="CM253" s="238"/>
      <c r="CN253" s="238"/>
      <c r="CO253" s="238"/>
      <c r="CP253" s="238"/>
      <c r="CQ253" s="238"/>
      <c r="CR253" s="238"/>
      <c r="CS253" s="238"/>
      <c r="CT253" s="238"/>
      <c r="CU253" s="238"/>
      <c r="CV253" s="238"/>
      <c r="CW253" s="238"/>
      <c r="CX253" s="238"/>
      <c r="CY253" s="238"/>
      <c r="CZ253" s="238"/>
      <c r="DA253" s="238"/>
    </row>
    <row r="254" spans="2:105">
      <c r="B254" s="226"/>
      <c r="BP254" s="82"/>
      <c r="BQ254" s="238"/>
      <c r="BR254" s="238"/>
      <c r="BS254" s="238"/>
      <c r="BT254" s="238"/>
      <c r="BU254" s="238"/>
      <c r="BV254" s="238"/>
      <c r="BW254" s="238"/>
      <c r="BX254" s="238"/>
      <c r="BY254" s="238"/>
      <c r="BZ254" s="238"/>
      <c r="CA254" s="238"/>
      <c r="CB254" s="238"/>
      <c r="CC254" s="238"/>
      <c r="CD254" s="238"/>
      <c r="CE254" s="238"/>
      <c r="CF254" s="238"/>
      <c r="CG254" s="238"/>
      <c r="CH254" s="238"/>
      <c r="CI254" s="238"/>
      <c r="CJ254" s="238"/>
      <c r="CK254" s="238"/>
      <c r="CL254" s="238"/>
      <c r="CM254" s="238"/>
      <c r="CN254" s="238"/>
      <c r="CO254" s="238"/>
      <c r="CP254" s="238"/>
      <c r="CQ254" s="238"/>
      <c r="CR254" s="238"/>
      <c r="CS254" s="238"/>
      <c r="CT254" s="238"/>
      <c r="CU254" s="238"/>
      <c r="CV254" s="238"/>
      <c r="CW254" s="238"/>
      <c r="CX254" s="238"/>
      <c r="CY254" s="238"/>
      <c r="CZ254" s="238"/>
      <c r="DA254" s="238"/>
    </row>
    <row r="255" spans="2:105">
      <c r="B255" s="226"/>
      <c r="BP255" s="82"/>
      <c r="BQ255" s="238"/>
      <c r="BR255" s="238"/>
      <c r="BS255" s="238"/>
      <c r="BT255" s="238"/>
      <c r="BU255" s="238"/>
      <c r="BV255" s="238"/>
      <c r="BW255" s="238"/>
      <c r="BX255" s="238"/>
      <c r="BY255" s="238"/>
      <c r="BZ255" s="238"/>
      <c r="CA255" s="238"/>
      <c r="CB255" s="238"/>
      <c r="CC255" s="238"/>
      <c r="CD255" s="238"/>
      <c r="CE255" s="238"/>
      <c r="CF255" s="238"/>
      <c r="CG255" s="238"/>
      <c r="CH255" s="238"/>
      <c r="CI255" s="238"/>
      <c r="CJ255" s="238"/>
      <c r="CK255" s="238"/>
      <c r="CL255" s="238"/>
      <c r="CM255" s="238"/>
      <c r="CN255" s="238"/>
      <c r="CO255" s="238"/>
      <c r="CP255" s="238"/>
      <c r="CQ255" s="238"/>
      <c r="CR255" s="238"/>
      <c r="CS255" s="238"/>
      <c r="CT255" s="238"/>
      <c r="CU255" s="238"/>
      <c r="CV255" s="238"/>
      <c r="CW255" s="238"/>
      <c r="CX255" s="238"/>
      <c r="CY255" s="238"/>
      <c r="CZ255" s="238"/>
      <c r="DA255" s="238"/>
    </row>
    <row r="256" spans="2:105">
      <c r="B256" s="226"/>
      <c r="BP256" s="82"/>
      <c r="BQ256" s="238"/>
      <c r="BR256" s="238"/>
      <c r="BS256" s="238"/>
      <c r="BT256" s="238"/>
      <c r="BU256" s="238"/>
      <c r="BV256" s="238"/>
      <c r="BW256" s="238"/>
      <c r="BX256" s="238"/>
      <c r="BY256" s="238"/>
      <c r="BZ256" s="238"/>
      <c r="CA256" s="238"/>
      <c r="CB256" s="238"/>
      <c r="CC256" s="238"/>
      <c r="CD256" s="238"/>
      <c r="CE256" s="238"/>
      <c r="CF256" s="238"/>
      <c r="CG256" s="238"/>
      <c r="CH256" s="238"/>
      <c r="CI256" s="238"/>
      <c r="CJ256" s="238"/>
      <c r="CK256" s="238"/>
      <c r="CL256" s="238"/>
      <c r="CM256" s="238"/>
      <c r="CN256" s="238"/>
      <c r="CO256" s="238"/>
      <c r="CP256" s="238"/>
      <c r="CQ256" s="238"/>
      <c r="CR256" s="238"/>
      <c r="CS256" s="238"/>
      <c r="CT256" s="238"/>
      <c r="CU256" s="238"/>
      <c r="CV256" s="238"/>
      <c r="CW256" s="238"/>
      <c r="CX256" s="238"/>
      <c r="CY256" s="238"/>
      <c r="CZ256" s="238"/>
      <c r="DA256" s="238"/>
    </row>
    <row r="257" spans="2:105">
      <c r="B257" s="226"/>
      <c r="BP257" s="82"/>
      <c r="BQ257" s="238"/>
      <c r="BR257" s="238"/>
      <c r="BS257" s="238"/>
      <c r="BT257" s="238"/>
      <c r="BU257" s="238"/>
      <c r="BV257" s="238"/>
      <c r="BW257" s="238"/>
      <c r="BX257" s="238"/>
      <c r="BY257" s="238"/>
      <c r="BZ257" s="238"/>
      <c r="CA257" s="238"/>
      <c r="CB257" s="238"/>
      <c r="CC257" s="238"/>
      <c r="CD257" s="238"/>
      <c r="CE257" s="238"/>
      <c r="CF257" s="238"/>
      <c r="CG257" s="238"/>
      <c r="CH257" s="238"/>
      <c r="CI257" s="238"/>
      <c r="CJ257" s="238"/>
      <c r="CK257" s="238"/>
      <c r="CL257" s="238"/>
      <c r="CM257" s="238"/>
      <c r="CN257" s="238"/>
      <c r="CO257" s="238"/>
      <c r="CP257" s="238"/>
      <c r="CQ257" s="238"/>
      <c r="CR257" s="238"/>
      <c r="CS257" s="238"/>
      <c r="CT257" s="238"/>
      <c r="CU257" s="238"/>
      <c r="CV257" s="238"/>
      <c r="CW257" s="238"/>
      <c r="CX257" s="238"/>
      <c r="CY257" s="238"/>
      <c r="CZ257" s="238"/>
      <c r="DA257" s="238"/>
    </row>
    <row r="258" spans="2:105">
      <c r="B258" s="226"/>
      <c r="BP258" s="82"/>
      <c r="BQ258" s="238"/>
      <c r="BR258" s="238"/>
      <c r="BS258" s="238"/>
      <c r="BT258" s="238"/>
      <c r="BU258" s="238"/>
      <c r="BV258" s="238"/>
      <c r="BW258" s="238"/>
      <c r="BX258" s="238"/>
      <c r="BY258" s="238"/>
      <c r="BZ258" s="238"/>
      <c r="CA258" s="238"/>
      <c r="CB258" s="238"/>
      <c r="CC258" s="238"/>
      <c r="CD258" s="238"/>
      <c r="CE258" s="238"/>
      <c r="CF258" s="238"/>
      <c r="CG258" s="238"/>
      <c r="CH258" s="238"/>
      <c r="CI258" s="238"/>
      <c r="CJ258" s="238"/>
      <c r="CK258" s="238"/>
      <c r="CL258" s="238"/>
      <c r="CM258" s="238"/>
      <c r="CN258" s="238"/>
      <c r="CO258" s="238"/>
      <c r="CP258" s="238"/>
      <c r="CQ258" s="238"/>
      <c r="CR258" s="238"/>
      <c r="CS258" s="238"/>
      <c r="CT258" s="238"/>
      <c r="CU258" s="238"/>
      <c r="CV258" s="238"/>
      <c r="CW258" s="238"/>
      <c r="CX258" s="238"/>
      <c r="CY258" s="238"/>
      <c r="CZ258" s="238"/>
      <c r="DA258" s="238"/>
    </row>
    <row r="259" spans="2:105">
      <c r="B259" s="226"/>
      <c r="BP259" s="82"/>
      <c r="BQ259" s="238"/>
      <c r="BR259" s="238"/>
      <c r="BS259" s="238"/>
      <c r="BT259" s="238"/>
      <c r="BU259" s="238"/>
      <c r="BV259" s="238"/>
      <c r="BW259" s="238"/>
      <c r="BX259" s="238"/>
      <c r="BY259" s="238"/>
      <c r="BZ259" s="238"/>
      <c r="CA259" s="238"/>
      <c r="CB259" s="238"/>
      <c r="CC259" s="238"/>
      <c r="CD259" s="238"/>
      <c r="CE259" s="238"/>
      <c r="CF259" s="238"/>
      <c r="CG259" s="238"/>
      <c r="CH259" s="238"/>
      <c r="CI259" s="238"/>
      <c r="CJ259" s="238"/>
      <c r="CK259" s="238"/>
      <c r="CL259" s="238"/>
      <c r="CM259" s="238"/>
      <c r="CN259" s="238"/>
      <c r="CO259" s="238"/>
      <c r="CP259" s="238"/>
      <c r="CQ259" s="238"/>
      <c r="CR259" s="238"/>
      <c r="CS259" s="238"/>
      <c r="CT259" s="238"/>
      <c r="CU259" s="238"/>
      <c r="CV259" s="238"/>
      <c r="CW259" s="238"/>
      <c r="CX259" s="238"/>
      <c r="CY259" s="238"/>
      <c r="CZ259" s="238"/>
      <c r="DA259" s="238"/>
    </row>
    <row r="260" spans="2:105">
      <c r="B260" s="226"/>
      <c r="BP260" s="82"/>
      <c r="BQ260" s="238"/>
      <c r="BR260" s="238"/>
      <c r="BS260" s="238"/>
      <c r="BT260" s="238"/>
      <c r="BU260" s="238"/>
      <c r="BV260" s="238"/>
      <c r="BW260" s="238"/>
      <c r="BX260" s="238"/>
      <c r="BY260" s="238"/>
      <c r="BZ260" s="238"/>
      <c r="CA260" s="238"/>
      <c r="CB260" s="238"/>
      <c r="CC260" s="238"/>
      <c r="CD260" s="238"/>
      <c r="CE260" s="238"/>
      <c r="CF260" s="238"/>
      <c r="CG260" s="238"/>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row>
    <row r="261" spans="2:105">
      <c r="B261" s="226"/>
      <c r="BP261" s="82"/>
      <c r="BQ261" s="238"/>
      <c r="BR261" s="238"/>
      <c r="BS261" s="238"/>
      <c r="BT261" s="238"/>
      <c r="BU261" s="238"/>
      <c r="BV261" s="238"/>
      <c r="BW261" s="238"/>
      <c r="BX261" s="238"/>
      <c r="BY261" s="238"/>
      <c r="BZ261" s="238"/>
      <c r="CA261" s="238"/>
      <c r="CB261" s="238"/>
      <c r="CC261" s="238"/>
      <c r="CD261" s="238"/>
      <c r="CE261" s="238"/>
      <c r="CF261" s="238"/>
      <c r="CG261" s="238"/>
      <c r="CH261" s="238"/>
      <c r="CI261" s="238"/>
      <c r="CJ261" s="238"/>
      <c r="CK261" s="238"/>
      <c r="CL261" s="238"/>
      <c r="CM261" s="238"/>
      <c r="CN261" s="238"/>
      <c r="CO261" s="238"/>
      <c r="CP261" s="238"/>
      <c r="CQ261" s="238"/>
      <c r="CR261" s="238"/>
      <c r="CS261" s="238"/>
      <c r="CT261" s="238"/>
      <c r="CU261" s="238"/>
      <c r="CV261" s="238"/>
      <c r="CW261" s="238"/>
      <c r="CX261" s="238"/>
      <c r="CY261" s="238"/>
      <c r="CZ261" s="238"/>
      <c r="DA261" s="238"/>
    </row>
    <row r="262" spans="2:105">
      <c r="B262" s="226"/>
      <c r="BP262" s="82"/>
      <c r="BQ262" s="238"/>
      <c r="BR262" s="238"/>
      <c r="BS262" s="238"/>
      <c r="BT262" s="238"/>
      <c r="BU262" s="238"/>
      <c r="BV262" s="238"/>
      <c r="BW262" s="238"/>
      <c r="BX262" s="238"/>
      <c r="BY262" s="238"/>
      <c r="BZ262" s="238"/>
      <c r="CA262" s="238"/>
      <c r="CB262" s="238"/>
      <c r="CC262" s="238"/>
      <c r="CD262" s="238"/>
      <c r="CE262" s="238"/>
      <c r="CF262" s="238"/>
      <c r="CG262" s="238"/>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row>
    <row r="263" spans="2:105">
      <c r="B263" s="226"/>
      <c r="BP263" s="82"/>
      <c r="BQ263" s="238"/>
      <c r="BR263" s="238"/>
      <c r="BS263" s="238"/>
      <c r="BT263" s="238"/>
      <c r="BU263" s="238"/>
      <c r="BV263" s="238"/>
      <c r="BW263" s="238"/>
      <c r="BX263" s="238"/>
      <c r="BY263" s="238"/>
      <c r="BZ263" s="238"/>
      <c r="CA263" s="238"/>
      <c r="CB263" s="238"/>
      <c r="CC263" s="238"/>
      <c r="CD263" s="238"/>
      <c r="CE263" s="238"/>
      <c r="CF263" s="238"/>
      <c r="CG263" s="238"/>
      <c r="CH263" s="238"/>
      <c r="CI263" s="238"/>
      <c r="CJ263" s="238"/>
      <c r="CK263" s="238"/>
      <c r="CL263" s="238"/>
      <c r="CM263" s="238"/>
      <c r="CN263" s="238"/>
      <c r="CO263" s="238"/>
      <c r="CP263" s="238"/>
      <c r="CQ263" s="238"/>
      <c r="CR263" s="238"/>
      <c r="CS263" s="238"/>
      <c r="CT263" s="238"/>
      <c r="CU263" s="238"/>
      <c r="CV263" s="238"/>
      <c r="CW263" s="238"/>
      <c r="CX263" s="238"/>
      <c r="CY263" s="238"/>
      <c r="CZ263" s="238"/>
      <c r="DA263" s="238"/>
    </row>
    <row r="264" spans="2:105">
      <c r="B264" s="226"/>
      <c r="BP264" s="82"/>
      <c r="BQ264" s="238"/>
      <c r="BR264" s="238"/>
      <c r="BS264" s="238"/>
      <c r="BT264" s="238"/>
      <c r="BU264" s="238"/>
      <c r="BV264" s="238"/>
      <c r="BW264" s="238"/>
      <c r="BX264" s="238"/>
      <c r="BY264" s="238"/>
      <c r="BZ264" s="238"/>
      <c r="CA264" s="238"/>
      <c r="CB264" s="238"/>
      <c r="CC264" s="238"/>
      <c r="CD264" s="238"/>
      <c r="CE264" s="238"/>
      <c r="CF264" s="238"/>
      <c r="CG264" s="238"/>
      <c r="CH264" s="238"/>
      <c r="CI264" s="238"/>
      <c r="CJ264" s="238"/>
      <c r="CK264" s="238"/>
      <c r="CL264" s="238"/>
      <c r="CM264" s="238"/>
      <c r="CN264" s="238"/>
      <c r="CO264" s="238"/>
      <c r="CP264" s="238"/>
      <c r="CQ264" s="238"/>
      <c r="CR264" s="238"/>
      <c r="CS264" s="238"/>
      <c r="CT264" s="238"/>
      <c r="CU264" s="238"/>
      <c r="CV264" s="238"/>
      <c r="CW264" s="238"/>
      <c r="CX264" s="238"/>
      <c r="CY264" s="238"/>
      <c r="CZ264" s="238"/>
      <c r="DA264" s="238"/>
    </row>
    <row r="265" spans="2:105">
      <c r="B265" s="226"/>
      <c r="BP265" s="82"/>
      <c r="BQ265" s="238"/>
      <c r="BR265" s="238"/>
      <c r="BS265" s="238"/>
      <c r="BT265" s="238"/>
      <c r="BU265" s="238"/>
      <c r="BV265" s="238"/>
      <c r="BW265" s="238"/>
      <c r="BX265" s="238"/>
      <c r="BY265" s="238"/>
      <c r="BZ265" s="238"/>
      <c r="CA265" s="238"/>
      <c r="CB265" s="238"/>
      <c r="CC265" s="238"/>
      <c r="CD265" s="238"/>
      <c r="CE265" s="238"/>
      <c r="CF265" s="238"/>
      <c r="CG265" s="238"/>
      <c r="CH265" s="238"/>
      <c r="CI265" s="238"/>
      <c r="CJ265" s="238"/>
      <c r="CK265" s="238"/>
      <c r="CL265" s="238"/>
      <c r="CM265" s="238"/>
      <c r="CN265" s="238"/>
      <c r="CO265" s="238"/>
      <c r="CP265" s="238"/>
      <c r="CQ265" s="238"/>
      <c r="CR265" s="238"/>
      <c r="CS265" s="238"/>
      <c r="CT265" s="238"/>
      <c r="CU265" s="238"/>
      <c r="CV265" s="238"/>
      <c r="CW265" s="238"/>
      <c r="CX265" s="238"/>
      <c r="CY265" s="238"/>
      <c r="CZ265" s="238"/>
      <c r="DA265" s="238"/>
    </row>
    <row r="266" spans="2:105">
      <c r="B266" s="226"/>
      <c r="BP266" s="82"/>
      <c r="BQ266" s="238"/>
      <c r="BR266" s="238"/>
      <c r="BS266" s="238"/>
      <c r="BT266" s="238"/>
      <c r="BU266" s="238"/>
      <c r="BV266" s="238"/>
      <c r="BW266" s="238"/>
      <c r="BX266" s="238"/>
      <c r="BY266" s="238"/>
      <c r="BZ266" s="238"/>
      <c r="CA266" s="238"/>
      <c r="CB266" s="238"/>
      <c r="CC266" s="238"/>
      <c r="CD266" s="238"/>
      <c r="CE266" s="238"/>
      <c r="CF266" s="238"/>
      <c r="CG266" s="238"/>
      <c r="CH266" s="238"/>
      <c r="CI266" s="238"/>
      <c r="CJ266" s="238"/>
      <c r="CK266" s="238"/>
      <c r="CL266" s="238"/>
      <c r="CM266" s="238"/>
      <c r="CN266" s="238"/>
      <c r="CO266" s="238"/>
      <c r="CP266" s="238"/>
      <c r="CQ266" s="238"/>
      <c r="CR266" s="238"/>
      <c r="CS266" s="238"/>
      <c r="CT266" s="238"/>
      <c r="CU266" s="238"/>
      <c r="CV266" s="238"/>
      <c r="CW266" s="238"/>
      <c r="CX266" s="238"/>
      <c r="CY266" s="238"/>
      <c r="CZ266" s="238"/>
      <c r="DA266" s="238"/>
    </row>
    <row r="267" spans="2:105">
      <c r="B267" s="226"/>
      <c r="BP267" s="82"/>
      <c r="BQ267" s="238"/>
      <c r="BR267" s="238"/>
      <c r="BS267" s="238"/>
      <c r="BT267" s="238"/>
      <c r="BU267" s="238"/>
      <c r="BV267" s="238"/>
      <c r="BW267" s="238"/>
      <c r="BX267" s="238"/>
      <c r="BY267" s="238"/>
      <c r="BZ267" s="238"/>
      <c r="CA267" s="238"/>
      <c r="CB267" s="238"/>
      <c r="CC267" s="238"/>
      <c r="CD267" s="238"/>
      <c r="CE267" s="238"/>
      <c r="CF267" s="238"/>
      <c r="CG267" s="238"/>
      <c r="CH267" s="238"/>
      <c r="CI267" s="238"/>
      <c r="CJ267" s="238"/>
      <c r="CK267" s="238"/>
      <c r="CL267" s="238"/>
      <c r="CM267" s="238"/>
      <c r="CN267" s="238"/>
      <c r="CO267" s="238"/>
      <c r="CP267" s="238"/>
      <c r="CQ267" s="238"/>
      <c r="CR267" s="238"/>
      <c r="CS267" s="238"/>
      <c r="CT267" s="238"/>
      <c r="CU267" s="238"/>
      <c r="CV267" s="238"/>
      <c r="CW267" s="238"/>
      <c r="CX267" s="238"/>
      <c r="CY267" s="238"/>
      <c r="CZ267" s="238"/>
      <c r="DA267" s="238"/>
    </row>
    <row r="268" spans="2:105">
      <c r="B268" s="226"/>
      <c r="BP268" s="82"/>
      <c r="BQ268" s="238"/>
      <c r="BR268" s="238"/>
      <c r="BS268" s="238"/>
      <c r="BT268" s="238"/>
      <c r="BU268" s="238"/>
      <c r="BV268" s="238"/>
      <c r="BW268" s="238"/>
      <c r="BX268" s="238"/>
      <c r="BY268" s="238"/>
      <c r="BZ268" s="238"/>
      <c r="CA268" s="238"/>
      <c r="CB268" s="238"/>
      <c r="CC268" s="238"/>
      <c r="CD268" s="238"/>
      <c r="CE268" s="238"/>
      <c r="CF268" s="238"/>
      <c r="CG268" s="238"/>
      <c r="CH268" s="238"/>
      <c r="CI268" s="238"/>
      <c r="CJ268" s="238"/>
      <c r="CK268" s="238"/>
      <c r="CL268" s="238"/>
      <c r="CM268" s="238"/>
      <c r="CN268" s="238"/>
      <c r="CO268" s="238"/>
      <c r="CP268" s="238"/>
      <c r="CQ268" s="238"/>
      <c r="CR268" s="238"/>
      <c r="CS268" s="238"/>
      <c r="CT268" s="238"/>
      <c r="CU268" s="238"/>
      <c r="CV268" s="238"/>
      <c r="CW268" s="238"/>
      <c r="CX268" s="238"/>
      <c r="CY268" s="238"/>
      <c r="CZ268" s="238"/>
      <c r="DA268" s="238"/>
    </row>
    <row r="269" spans="2:105">
      <c r="B269" s="226"/>
      <c r="BP269" s="82"/>
      <c r="BQ269" s="238"/>
      <c r="BR269" s="238"/>
      <c r="BS269" s="238"/>
      <c r="BT269" s="238"/>
      <c r="BU269" s="238"/>
      <c r="BV269" s="238"/>
      <c r="BW269" s="238"/>
      <c r="BX269" s="238"/>
      <c r="BY269" s="238"/>
      <c r="BZ269" s="238"/>
      <c r="CA269" s="238"/>
      <c r="CB269" s="238"/>
      <c r="CC269" s="238"/>
      <c r="CD269" s="238"/>
      <c r="CE269" s="238"/>
      <c r="CF269" s="238"/>
      <c r="CG269" s="238"/>
      <c r="CH269" s="238"/>
      <c r="CI269" s="238"/>
      <c r="CJ269" s="238"/>
      <c r="CK269" s="238"/>
      <c r="CL269" s="238"/>
      <c r="CM269" s="238"/>
      <c r="CN269" s="238"/>
      <c r="CO269" s="238"/>
      <c r="CP269" s="238"/>
      <c r="CQ269" s="238"/>
      <c r="CR269" s="238"/>
      <c r="CS269" s="238"/>
      <c r="CT269" s="238"/>
      <c r="CU269" s="238"/>
      <c r="CV269" s="238"/>
      <c r="CW269" s="238"/>
      <c r="CX269" s="238"/>
      <c r="CY269" s="238"/>
      <c r="CZ269" s="238"/>
      <c r="DA269" s="238"/>
    </row>
    <row r="270" spans="2:105">
      <c r="B270" s="226"/>
      <c r="BP270" s="82"/>
      <c r="BQ270" s="238"/>
      <c r="BR270" s="238"/>
      <c r="BS270" s="238"/>
      <c r="BT270" s="238"/>
      <c r="BU270" s="238"/>
      <c r="BV270" s="238"/>
      <c r="BW270" s="238"/>
      <c r="BX270" s="238"/>
      <c r="BY270" s="238"/>
      <c r="BZ270" s="238"/>
      <c r="CA270" s="238"/>
      <c r="CB270" s="238"/>
      <c r="CC270" s="238"/>
      <c r="CD270" s="238"/>
      <c r="CE270" s="238"/>
      <c r="CF270" s="238"/>
      <c r="CG270" s="238"/>
      <c r="CH270" s="238"/>
      <c r="CI270" s="238"/>
      <c r="CJ270" s="238"/>
      <c r="CK270" s="238"/>
      <c r="CL270" s="238"/>
      <c r="CM270" s="238"/>
      <c r="CN270" s="238"/>
      <c r="CO270" s="238"/>
      <c r="CP270" s="238"/>
      <c r="CQ270" s="238"/>
      <c r="CR270" s="238"/>
      <c r="CS270" s="238"/>
      <c r="CT270" s="238"/>
      <c r="CU270" s="238"/>
      <c r="CV270" s="238"/>
      <c r="CW270" s="238"/>
      <c r="CX270" s="238"/>
      <c r="CY270" s="238"/>
      <c r="CZ270" s="238"/>
      <c r="DA270" s="238"/>
    </row>
    <row r="271" spans="2:105">
      <c r="B271" s="226"/>
      <c r="BP271" s="82"/>
      <c r="BQ271" s="238"/>
      <c r="BR271" s="238"/>
      <c r="BS271" s="238"/>
      <c r="BT271" s="238"/>
      <c r="BU271" s="238"/>
      <c r="BV271" s="238"/>
      <c r="BW271" s="238"/>
      <c r="BX271" s="238"/>
      <c r="BY271" s="238"/>
      <c r="BZ271" s="238"/>
      <c r="CA271" s="238"/>
      <c r="CB271" s="238"/>
      <c r="CC271" s="238"/>
      <c r="CD271" s="238"/>
      <c r="CE271" s="238"/>
      <c r="CF271" s="238"/>
      <c r="CG271" s="238"/>
      <c r="CH271" s="238"/>
      <c r="CI271" s="238"/>
      <c r="CJ271" s="238"/>
      <c r="CK271" s="238"/>
      <c r="CL271" s="238"/>
      <c r="CM271" s="238"/>
      <c r="CN271" s="238"/>
      <c r="CO271" s="238"/>
      <c r="CP271" s="238"/>
      <c r="CQ271" s="238"/>
      <c r="CR271" s="238"/>
      <c r="CS271" s="238"/>
      <c r="CT271" s="238"/>
      <c r="CU271" s="238"/>
      <c r="CV271" s="238"/>
      <c r="CW271" s="238"/>
      <c r="CX271" s="238"/>
      <c r="CY271" s="238"/>
      <c r="CZ271" s="238"/>
      <c r="DA271" s="238"/>
    </row>
    <row r="272" spans="2:105">
      <c r="B272" s="226"/>
      <c r="BP272" s="82"/>
      <c r="BQ272" s="238"/>
      <c r="BR272" s="238"/>
      <c r="BS272" s="238"/>
      <c r="BT272" s="238"/>
      <c r="BU272" s="238"/>
      <c r="BV272" s="238"/>
      <c r="BW272" s="238"/>
      <c r="BX272" s="238"/>
      <c r="BY272" s="238"/>
      <c r="BZ272" s="238"/>
      <c r="CA272" s="238"/>
      <c r="CB272" s="238"/>
      <c r="CC272" s="238"/>
      <c r="CD272" s="238"/>
      <c r="CE272" s="238"/>
      <c r="CF272" s="238"/>
      <c r="CG272" s="238"/>
      <c r="CH272" s="238"/>
      <c r="CI272" s="238"/>
      <c r="CJ272" s="238"/>
      <c r="CK272" s="238"/>
      <c r="CL272" s="238"/>
      <c r="CM272" s="238"/>
      <c r="CN272" s="238"/>
      <c r="CO272" s="238"/>
      <c r="CP272" s="238"/>
      <c r="CQ272" s="238"/>
      <c r="CR272" s="238"/>
      <c r="CS272" s="238"/>
      <c r="CT272" s="238"/>
      <c r="CU272" s="238"/>
      <c r="CV272" s="238"/>
      <c r="CW272" s="238"/>
      <c r="CX272" s="238"/>
      <c r="CY272" s="238"/>
      <c r="CZ272" s="238"/>
      <c r="DA272" s="238"/>
    </row>
    <row r="273" spans="2:105">
      <c r="B273" s="226"/>
      <c r="BP273" s="82"/>
      <c r="BQ273" s="238"/>
      <c r="BR273" s="238"/>
      <c r="BS273" s="238"/>
      <c r="BT273" s="238"/>
      <c r="BU273" s="238"/>
      <c r="BV273" s="238"/>
      <c r="BW273" s="238"/>
      <c r="BX273" s="238"/>
      <c r="BY273" s="238"/>
      <c r="BZ273" s="238"/>
      <c r="CA273" s="238"/>
      <c r="CB273" s="238"/>
      <c r="CC273" s="238"/>
      <c r="CD273" s="238"/>
      <c r="CE273" s="238"/>
      <c r="CF273" s="238"/>
      <c r="CG273" s="238"/>
      <c r="CH273" s="238"/>
      <c r="CI273" s="238"/>
      <c r="CJ273" s="238"/>
      <c r="CK273" s="238"/>
      <c r="CL273" s="238"/>
      <c r="CM273" s="238"/>
      <c r="CN273" s="238"/>
      <c r="CO273" s="238"/>
      <c r="CP273" s="238"/>
      <c r="CQ273" s="238"/>
      <c r="CR273" s="238"/>
      <c r="CS273" s="238"/>
      <c r="CT273" s="238"/>
      <c r="CU273" s="238"/>
      <c r="CV273" s="238"/>
      <c r="CW273" s="238"/>
      <c r="CX273" s="238"/>
      <c r="CY273" s="238"/>
      <c r="CZ273" s="238"/>
      <c r="DA273" s="238"/>
    </row>
    <row r="274" spans="2:105">
      <c r="B274" s="226"/>
      <c r="BP274" s="82"/>
      <c r="BQ274" s="238"/>
      <c r="BR274" s="238"/>
      <c r="BS274" s="238"/>
      <c r="BT274" s="238"/>
      <c r="BU274" s="238"/>
      <c r="BV274" s="238"/>
      <c r="BW274" s="238"/>
      <c r="BX274" s="238"/>
      <c r="BY274" s="238"/>
      <c r="BZ274" s="238"/>
      <c r="CA274" s="238"/>
      <c r="CB274" s="238"/>
      <c r="CC274" s="238"/>
      <c r="CD274" s="238"/>
      <c r="CE274" s="238"/>
      <c r="CF274" s="238"/>
      <c r="CG274" s="238"/>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row>
    <row r="275" spans="2:105">
      <c r="B275" s="226"/>
      <c r="BP275" s="82"/>
      <c r="BQ275" s="238"/>
      <c r="BR275" s="238"/>
      <c r="BS275" s="238"/>
      <c r="BT275" s="238"/>
      <c r="BU275" s="238"/>
      <c r="BV275" s="238"/>
      <c r="BW275" s="238"/>
      <c r="BX275" s="238"/>
      <c r="BY275" s="238"/>
      <c r="BZ275" s="238"/>
      <c r="CA275" s="238"/>
      <c r="CB275" s="238"/>
      <c r="CC275" s="238"/>
      <c r="CD275" s="238"/>
      <c r="CE275" s="238"/>
      <c r="CF275" s="238"/>
      <c r="CG275" s="238"/>
      <c r="CH275" s="238"/>
      <c r="CI275" s="238"/>
      <c r="CJ275" s="238"/>
      <c r="CK275" s="238"/>
      <c r="CL275" s="238"/>
      <c r="CM275" s="238"/>
      <c r="CN275" s="238"/>
      <c r="CO275" s="238"/>
      <c r="CP275" s="238"/>
      <c r="CQ275" s="238"/>
      <c r="CR275" s="238"/>
      <c r="CS275" s="238"/>
      <c r="CT275" s="238"/>
      <c r="CU275" s="238"/>
      <c r="CV275" s="238"/>
      <c r="CW275" s="238"/>
      <c r="CX275" s="238"/>
      <c r="CY275" s="238"/>
      <c r="CZ275" s="238"/>
      <c r="DA275" s="238"/>
    </row>
    <row r="276" spans="2:105">
      <c r="B276" s="226"/>
      <c r="BP276" s="82"/>
      <c r="BQ276" s="238"/>
      <c r="BR276" s="238"/>
      <c r="BS276" s="238"/>
      <c r="BT276" s="238"/>
      <c r="BU276" s="238"/>
      <c r="BV276" s="238"/>
      <c r="BW276" s="238"/>
      <c r="BX276" s="238"/>
      <c r="BY276" s="238"/>
      <c r="BZ276" s="238"/>
      <c r="CA276" s="238"/>
      <c r="CB276" s="238"/>
      <c r="CC276" s="238"/>
      <c r="CD276" s="238"/>
      <c r="CE276" s="238"/>
      <c r="CF276" s="238"/>
      <c r="CG276" s="238"/>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row>
    <row r="277" spans="2:105">
      <c r="B277" s="226"/>
      <c r="BP277" s="82"/>
      <c r="BQ277" s="238"/>
      <c r="BR277" s="238"/>
      <c r="BS277" s="238"/>
      <c r="BT277" s="238"/>
      <c r="BU277" s="238"/>
      <c r="BV277" s="238"/>
      <c r="BW277" s="238"/>
      <c r="BX277" s="238"/>
      <c r="BY277" s="238"/>
      <c r="BZ277" s="238"/>
      <c r="CA277" s="238"/>
      <c r="CB277" s="238"/>
      <c r="CC277" s="238"/>
      <c r="CD277" s="238"/>
      <c r="CE277" s="238"/>
      <c r="CF277" s="238"/>
      <c r="CG277" s="238"/>
      <c r="CH277" s="238"/>
      <c r="CI277" s="238"/>
      <c r="CJ277" s="238"/>
      <c r="CK277" s="238"/>
      <c r="CL277" s="238"/>
      <c r="CM277" s="238"/>
      <c r="CN277" s="238"/>
      <c r="CO277" s="238"/>
      <c r="CP277" s="238"/>
      <c r="CQ277" s="238"/>
      <c r="CR277" s="238"/>
      <c r="CS277" s="238"/>
      <c r="CT277" s="238"/>
      <c r="CU277" s="238"/>
      <c r="CV277" s="238"/>
      <c r="CW277" s="238"/>
      <c r="CX277" s="238"/>
      <c r="CY277" s="238"/>
      <c r="CZ277" s="238"/>
      <c r="DA277" s="238"/>
    </row>
    <row r="278" spans="2:105">
      <c r="B278" s="226"/>
      <c r="BP278" s="82"/>
      <c r="BQ278" s="238"/>
      <c r="BR278" s="238"/>
      <c r="BS278" s="238"/>
      <c r="BT278" s="238"/>
      <c r="BU278" s="238"/>
      <c r="BV278" s="238"/>
      <c r="BW278" s="238"/>
      <c r="BX278" s="238"/>
      <c r="BY278" s="238"/>
      <c r="BZ278" s="238"/>
      <c r="CA278" s="238"/>
      <c r="CB278" s="238"/>
      <c r="CC278" s="238"/>
      <c r="CD278" s="238"/>
      <c r="CE278" s="238"/>
      <c r="CF278" s="238"/>
      <c r="CG278" s="238"/>
      <c r="CH278" s="238"/>
      <c r="CI278" s="238"/>
      <c r="CJ278" s="238"/>
      <c r="CK278" s="238"/>
      <c r="CL278" s="238"/>
      <c r="CM278" s="238"/>
      <c r="CN278" s="238"/>
      <c r="CO278" s="238"/>
      <c r="CP278" s="238"/>
      <c r="CQ278" s="238"/>
      <c r="CR278" s="238"/>
      <c r="CS278" s="238"/>
      <c r="CT278" s="238"/>
      <c r="CU278" s="238"/>
      <c r="CV278" s="238"/>
      <c r="CW278" s="238"/>
      <c r="CX278" s="238"/>
      <c r="CY278" s="238"/>
      <c r="CZ278" s="238"/>
      <c r="DA278" s="238"/>
    </row>
    <row r="279" spans="2:105">
      <c r="B279" s="226"/>
      <c r="BP279" s="82"/>
      <c r="BQ279" s="238"/>
      <c r="BR279" s="238"/>
      <c r="BS279" s="238"/>
      <c r="BT279" s="238"/>
      <c r="BU279" s="238"/>
      <c r="BV279" s="238"/>
      <c r="BW279" s="238"/>
      <c r="BX279" s="238"/>
      <c r="BY279" s="238"/>
      <c r="BZ279" s="238"/>
      <c r="CA279" s="238"/>
      <c r="CB279" s="238"/>
      <c r="CC279" s="238"/>
      <c r="CD279" s="238"/>
      <c r="CE279" s="238"/>
      <c r="CF279" s="238"/>
      <c r="CG279" s="238"/>
      <c r="CH279" s="238"/>
      <c r="CI279" s="238"/>
      <c r="CJ279" s="238"/>
      <c r="CK279" s="238"/>
      <c r="CL279" s="238"/>
      <c r="CM279" s="238"/>
      <c r="CN279" s="238"/>
      <c r="CO279" s="238"/>
      <c r="CP279" s="238"/>
      <c r="CQ279" s="238"/>
      <c r="CR279" s="238"/>
      <c r="CS279" s="238"/>
      <c r="CT279" s="238"/>
      <c r="CU279" s="238"/>
      <c r="CV279" s="238"/>
      <c r="CW279" s="238"/>
      <c r="CX279" s="238"/>
      <c r="CY279" s="238"/>
      <c r="CZ279" s="238"/>
      <c r="DA279" s="238"/>
    </row>
    <row r="280" spans="2:105">
      <c r="B280" s="226"/>
      <c r="BP280" s="82"/>
      <c r="BQ280" s="238"/>
      <c r="BR280" s="238"/>
      <c r="BS280" s="238"/>
      <c r="BT280" s="238"/>
      <c r="BU280" s="238"/>
      <c r="BV280" s="238"/>
      <c r="BW280" s="238"/>
      <c r="BX280" s="238"/>
      <c r="BY280" s="238"/>
      <c r="BZ280" s="238"/>
      <c r="CA280" s="238"/>
      <c r="CB280" s="238"/>
      <c r="CC280" s="238"/>
      <c r="CD280" s="238"/>
      <c r="CE280" s="238"/>
      <c r="CF280" s="238"/>
      <c r="CG280" s="238"/>
      <c r="CH280" s="238"/>
      <c r="CI280" s="238"/>
      <c r="CJ280" s="238"/>
      <c r="CK280" s="238"/>
      <c r="CL280" s="238"/>
      <c r="CM280" s="238"/>
      <c r="CN280" s="238"/>
      <c r="CO280" s="238"/>
      <c r="CP280" s="238"/>
      <c r="CQ280" s="238"/>
      <c r="CR280" s="238"/>
      <c r="CS280" s="238"/>
      <c r="CT280" s="238"/>
      <c r="CU280" s="238"/>
      <c r="CV280" s="238"/>
      <c r="CW280" s="238"/>
      <c r="CX280" s="238"/>
      <c r="CY280" s="238"/>
      <c r="CZ280" s="238"/>
      <c r="DA280" s="238"/>
    </row>
    <row r="281" spans="2:105">
      <c r="B281" s="226"/>
      <c r="BP281" s="82"/>
      <c r="BQ281" s="238"/>
      <c r="BR281" s="238"/>
      <c r="BS281" s="238"/>
      <c r="BT281" s="238"/>
      <c r="BU281" s="238"/>
      <c r="BV281" s="238"/>
      <c r="BW281" s="238"/>
      <c r="BX281" s="238"/>
      <c r="BY281" s="238"/>
      <c r="BZ281" s="238"/>
      <c r="CA281" s="238"/>
      <c r="CB281" s="238"/>
      <c r="CC281" s="238"/>
      <c r="CD281" s="238"/>
      <c r="CE281" s="238"/>
      <c r="CF281" s="238"/>
      <c r="CG281" s="238"/>
      <c r="CH281" s="238"/>
      <c r="CI281" s="238"/>
      <c r="CJ281" s="238"/>
      <c r="CK281" s="238"/>
      <c r="CL281" s="238"/>
      <c r="CM281" s="238"/>
      <c r="CN281" s="238"/>
      <c r="CO281" s="238"/>
      <c r="CP281" s="238"/>
      <c r="CQ281" s="238"/>
      <c r="CR281" s="238"/>
      <c r="CS281" s="238"/>
      <c r="CT281" s="238"/>
      <c r="CU281" s="238"/>
      <c r="CV281" s="238"/>
      <c r="CW281" s="238"/>
      <c r="CX281" s="238"/>
      <c r="CY281" s="238"/>
      <c r="CZ281" s="238"/>
      <c r="DA281" s="238"/>
    </row>
    <row r="282" spans="2:105">
      <c r="B282" s="226"/>
      <c r="BP282" s="82"/>
      <c r="BQ282" s="238"/>
      <c r="BR282" s="238"/>
      <c r="BS282" s="238"/>
      <c r="BT282" s="238"/>
      <c r="BU282" s="238"/>
      <c r="BV282" s="238"/>
      <c r="BW282" s="238"/>
      <c r="BX282" s="238"/>
      <c r="BY282" s="238"/>
      <c r="BZ282" s="238"/>
      <c r="CA282" s="238"/>
      <c r="CB282" s="238"/>
      <c r="CC282" s="238"/>
      <c r="CD282" s="238"/>
      <c r="CE282" s="238"/>
      <c r="CF282" s="238"/>
      <c r="CG282" s="238"/>
      <c r="CH282" s="238"/>
      <c r="CI282" s="238"/>
      <c r="CJ282" s="238"/>
      <c r="CK282" s="238"/>
      <c r="CL282" s="238"/>
      <c r="CM282" s="238"/>
      <c r="CN282" s="238"/>
      <c r="CO282" s="238"/>
      <c r="CP282" s="238"/>
      <c r="CQ282" s="238"/>
      <c r="CR282" s="238"/>
      <c r="CS282" s="238"/>
      <c r="CT282" s="238"/>
      <c r="CU282" s="238"/>
      <c r="CV282" s="238"/>
      <c r="CW282" s="238"/>
      <c r="CX282" s="238"/>
      <c r="CY282" s="238"/>
      <c r="CZ282" s="238"/>
      <c r="DA282" s="238"/>
    </row>
    <row r="283" spans="2:105">
      <c r="B283" s="226"/>
      <c r="BP283" s="82"/>
      <c r="BQ283" s="238"/>
      <c r="BR283" s="238"/>
      <c r="BS283" s="238"/>
      <c r="BT283" s="238"/>
      <c r="BU283" s="238"/>
      <c r="BV283" s="238"/>
      <c r="BW283" s="238"/>
      <c r="BX283" s="238"/>
      <c r="BY283" s="238"/>
      <c r="BZ283" s="238"/>
      <c r="CA283" s="238"/>
      <c r="CB283" s="238"/>
      <c r="CC283" s="238"/>
      <c r="CD283" s="238"/>
      <c r="CE283" s="238"/>
      <c r="CF283" s="238"/>
      <c r="CG283" s="238"/>
      <c r="CH283" s="238"/>
      <c r="CI283" s="238"/>
      <c r="CJ283" s="238"/>
      <c r="CK283" s="238"/>
      <c r="CL283" s="238"/>
      <c r="CM283" s="238"/>
      <c r="CN283" s="238"/>
      <c r="CO283" s="238"/>
      <c r="CP283" s="238"/>
      <c r="CQ283" s="238"/>
      <c r="CR283" s="238"/>
      <c r="CS283" s="238"/>
      <c r="CT283" s="238"/>
      <c r="CU283" s="238"/>
      <c r="CV283" s="238"/>
      <c r="CW283" s="238"/>
      <c r="CX283" s="238"/>
      <c r="CY283" s="238"/>
      <c r="CZ283" s="238"/>
      <c r="DA283" s="238"/>
    </row>
    <row r="284" spans="2:105">
      <c r="B284" s="226"/>
      <c r="BP284" s="82"/>
      <c r="BQ284" s="238"/>
      <c r="BR284" s="238"/>
      <c r="BS284" s="238"/>
      <c r="BT284" s="238"/>
      <c r="BU284" s="238"/>
      <c r="BV284" s="238"/>
      <c r="BW284" s="238"/>
      <c r="BX284" s="238"/>
      <c r="BY284" s="238"/>
      <c r="BZ284" s="238"/>
      <c r="CA284" s="238"/>
      <c r="CB284" s="238"/>
      <c r="CC284" s="238"/>
      <c r="CD284" s="238"/>
      <c r="CE284" s="238"/>
      <c r="CF284" s="238"/>
      <c r="CG284" s="238"/>
      <c r="CH284" s="238"/>
      <c r="CI284" s="238"/>
      <c r="CJ284" s="238"/>
      <c r="CK284" s="238"/>
      <c r="CL284" s="238"/>
      <c r="CM284" s="238"/>
      <c r="CN284" s="238"/>
      <c r="CO284" s="238"/>
      <c r="CP284" s="238"/>
      <c r="CQ284" s="238"/>
      <c r="CR284" s="238"/>
      <c r="CS284" s="238"/>
      <c r="CT284" s="238"/>
      <c r="CU284" s="238"/>
      <c r="CV284" s="238"/>
      <c r="CW284" s="238"/>
      <c r="CX284" s="238"/>
      <c r="CY284" s="238"/>
      <c r="CZ284" s="238"/>
      <c r="DA284" s="238"/>
    </row>
    <row r="285" spans="2:105">
      <c r="B285" s="226"/>
      <c r="BP285" s="82"/>
      <c r="BQ285" s="238"/>
      <c r="BR285" s="238"/>
      <c r="BS285" s="238"/>
      <c r="BT285" s="238"/>
      <c r="BU285" s="238"/>
      <c r="BV285" s="238"/>
      <c r="BW285" s="238"/>
      <c r="BX285" s="238"/>
      <c r="BY285" s="238"/>
      <c r="BZ285" s="238"/>
      <c r="CA285" s="238"/>
      <c r="CB285" s="238"/>
      <c r="CC285" s="238"/>
      <c r="CD285" s="238"/>
      <c r="CE285" s="238"/>
      <c r="CF285" s="238"/>
      <c r="CG285" s="238"/>
      <c r="CH285" s="238"/>
      <c r="CI285" s="238"/>
      <c r="CJ285" s="238"/>
      <c r="CK285" s="238"/>
      <c r="CL285" s="238"/>
      <c r="CM285" s="238"/>
      <c r="CN285" s="238"/>
      <c r="CO285" s="238"/>
      <c r="CP285" s="238"/>
      <c r="CQ285" s="238"/>
      <c r="CR285" s="238"/>
      <c r="CS285" s="238"/>
      <c r="CT285" s="238"/>
      <c r="CU285" s="238"/>
      <c r="CV285" s="238"/>
      <c r="CW285" s="238"/>
      <c r="CX285" s="238"/>
      <c r="CY285" s="238"/>
      <c r="CZ285" s="238"/>
      <c r="DA285" s="238"/>
    </row>
    <row r="286" spans="2:105">
      <c r="B286" s="226"/>
      <c r="BP286" s="82"/>
      <c r="BQ286" s="238"/>
      <c r="BR286" s="238"/>
      <c r="BS286" s="238"/>
      <c r="BT286" s="238"/>
      <c r="BU286" s="238"/>
      <c r="BV286" s="238"/>
      <c r="BW286" s="238"/>
      <c r="BX286" s="238"/>
      <c r="BY286" s="238"/>
      <c r="BZ286" s="238"/>
      <c r="CA286" s="238"/>
      <c r="CB286" s="238"/>
      <c r="CC286" s="238"/>
      <c r="CD286" s="238"/>
      <c r="CE286" s="238"/>
      <c r="CF286" s="238"/>
      <c r="CG286" s="238"/>
      <c r="CH286" s="238"/>
      <c r="CI286" s="238"/>
      <c r="CJ286" s="238"/>
      <c r="CK286" s="238"/>
      <c r="CL286" s="238"/>
      <c r="CM286" s="238"/>
      <c r="CN286" s="238"/>
      <c r="CO286" s="238"/>
      <c r="CP286" s="238"/>
      <c r="CQ286" s="238"/>
      <c r="CR286" s="238"/>
      <c r="CS286" s="238"/>
      <c r="CT286" s="238"/>
      <c r="CU286" s="238"/>
      <c r="CV286" s="238"/>
      <c r="CW286" s="238"/>
      <c r="CX286" s="238"/>
      <c r="CY286" s="238"/>
      <c r="CZ286" s="238"/>
      <c r="DA286" s="238"/>
    </row>
    <row r="287" spans="2:105">
      <c r="B287" s="226"/>
      <c r="BP287" s="82"/>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38"/>
      <c r="CN287" s="238"/>
      <c r="CO287" s="238"/>
      <c r="CP287" s="238"/>
      <c r="CQ287" s="238"/>
      <c r="CR287" s="238"/>
      <c r="CS287" s="238"/>
      <c r="CT287" s="238"/>
      <c r="CU287" s="238"/>
      <c r="CV287" s="238"/>
      <c r="CW287" s="238"/>
      <c r="CX287" s="238"/>
      <c r="CY287" s="238"/>
      <c r="CZ287" s="238"/>
      <c r="DA287" s="238"/>
    </row>
    <row r="288" spans="2:105">
      <c r="B288" s="226"/>
      <c r="BP288" s="82"/>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row>
    <row r="289" spans="2:105">
      <c r="B289" s="226"/>
      <c r="BP289" s="82"/>
      <c r="BQ289" s="238"/>
      <c r="BR289" s="238"/>
      <c r="BS289" s="238"/>
      <c r="BT289" s="238"/>
      <c r="BU289" s="238"/>
      <c r="BV289" s="238"/>
      <c r="BW289" s="238"/>
      <c r="BX289" s="238"/>
      <c r="BY289" s="238"/>
      <c r="BZ289" s="238"/>
      <c r="CA289" s="238"/>
      <c r="CB289" s="238"/>
      <c r="CC289" s="238"/>
      <c r="CD289" s="238"/>
      <c r="CE289" s="238"/>
      <c r="CF289" s="238"/>
      <c r="CG289" s="238"/>
      <c r="CH289" s="238"/>
      <c r="CI289" s="238"/>
      <c r="CJ289" s="238"/>
      <c r="CK289" s="238"/>
      <c r="CL289" s="238"/>
      <c r="CM289" s="238"/>
      <c r="CN289" s="238"/>
      <c r="CO289" s="238"/>
      <c r="CP289" s="238"/>
      <c r="CQ289" s="238"/>
      <c r="CR289" s="238"/>
      <c r="CS289" s="238"/>
      <c r="CT289" s="238"/>
      <c r="CU289" s="238"/>
      <c r="CV289" s="238"/>
      <c r="CW289" s="238"/>
      <c r="CX289" s="238"/>
      <c r="CY289" s="238"/>
      <c r="CZ289" s="238"/>
      <c r="DA289" s="238"/>
    </row>
    <row r="290" spans="2:105">
      <c r="B290" s="226"/>
      <c r="BP290" s="82"/>
      <c r="BQ290" s="238"/>
      <c r="BR290" s="238"/>
      <c r="BS290" s="238"/>
      <c r="BT290" s="238"/>
      <c r="BU290" s="238"/>
      <c r="BV290" s="238"/>
      <c r="BW290" s="238"/>
      <c r="BX290" s="238"/>
      <c r="BY290" s="238"/>
      <c r="BZ290" s="238"/>
      <c r="CA290" s="238"/>
      <c r="CB290" s="238"/>
      <c r="CC290" s="238"/>
      <c r="CD290" s="238"/>
      <c r="CE290" s="238"/>
      <c r="CF290" s="238"/>
      <c r="CG290" s="238"/>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row>
    <row r="291" spans="2:105">
      <c r="B291" s="226"/>
      <c r="BP291" s="82"/>
      <c r="BQ291" s="238"/>
      <c r="BR291" s="238"/>
      <c r="BS291" s="238"/>
      <c r="BT291" s="238"/>
      <c r="BU291" s="238"/>
      <c r="BV291" s="238"/>
      <c r="BW291" s="238"/>
      <c r="BX291" s="238"/>
      <c r="BY291" s="238"/>
      <c r="BZ291" s="238"/>
      <c r="CA291" s="238"/>
      <c r="CB291" s="238"/>
      <c r="CC291" s="238"/>
      <c r="CD291" s="238"/>
      <c r="CE291" s="238"/>
      <c r="CF291" s="238"/>
      <c r="CG291" s="238"/>
      <c r="CH291" s="238"/>
      <c r="CI291" s="238"/>
      <c r="CJ291" s="238"/>
      <c r="CK291" s="238"/>
      <c r="CL291" s="238"/>
      <c r="CM291" s="238"/>
      <c r="CN291" s="238"/>
      <c r="CO291" s="238"/>
      <c r="CP291" s="238"/>
      <c r="CQ291" s="238"/>
      <c r="CR291" s="238"/>
      <c r="CS291" s="238"/>
      <c r="CT291" s="238"/>
      <c r="CU291" s="238"/>
      <c r="CV291" s="238"/>
      <c r="CW291" s="238"/>
      <c r="CX291" s="238"/>
      <c r="CY291" s="238"/>
      <c r="CZ291" s="238"/>
      <c r="DA291" s="238"/>
    </row>
    <row r="292" spans="2:105">
      <c r="B292" s="226"/>
      <c r="BP292" s="82"/>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row>
    <row r="293" spans="2:105">
      <c r="B293" s="226"/>
      <c r="BP293" s="82"/>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row>
    <row r="294" spans="2:105">
      <c r="B294" s="226"/>
      <c r="BP294" s="82"/>
      <c r="BQ294" s="238"/>
      <c r="BR294" s="238"/>
      <c r="BS294" s="238"/>
      <c r="BT294" s="238"/>
      <c r="BU294" s="238"/>
      <c r="BV294" s="238"/>
      <c r="BW294" s="238"/>
      <c r="BX294" s="238"/>
      <c r="BY294" s="238"/>
      <c r="BZ294" s="238"/>
      <c r="CA294" s="238"/>
      <c r="CB294" s="238"/>
      <c r="CC294" s="238"/>
      <c r="CD294" s="238"/>
      <c r="CE294" s="238"/>
      <c r="CF294" s="238"/>
      <c r="CG294" s="238"/>
      <c r="CH294" s="238"/>
      <c r="CI294" s="238"/>
      <c r="CJ294" s="238"/>
      <c r="CK294" s="238"/>
      <c r="CL294" s="238"/>
      <c r="CM294" s="238"/>
      <c r="CN294" s="238"/>
      <c r="CO294" s="238"/>
      <c r="CP294" s="238"/>
      <c r="CQ294" s="238"/>
      <c r="CR294" s="238"/>
      <c r="CS294" s="238"/>
      <c r="CT294" s="238"/>
      <c r="CU294" s="238"/>
      <c r="CV294" s="238"/>
      <c r="CW294" s="238"/>
      <c r="CX294" s="238"/>
      <c r="CY294" s="238"/>
      <c r="CZ294" s="238"/>
      <c r="DA294" s="238"/>
    </row>
    <row r="295" spans="2:105">
      <c r="B295" s="226"/>
      <c r="BP295" s="82"/>
      <c r="BQ295" s="238"/>
      <c r="BR295" s="238"/>
      <c r="BS295" s="238"/>
      <c r="BT295" s="238"/>
      <c r="BU295" s="238"/>
      <c r="BV295" s="238"/>
      <c r="BW295" s="238"/>
      <c r="BX295" s="238"/>
      <c r="BY295" s="238"/>
      <c r="BZ295" s="238"/>
      <c r="CA295" s="238"/>
      <c r="CB295" s="238"/>
      <c r="CC295" s="238"/>
      <c r="CD295" s="238"/>
      <c r="CE295" s="238"/>
      <c r="CF295" s="238"/>
      <c r="CG295" s="238"/>
      <c r="CH295" s="238"/>
      <c r="CI295" s="238"/>
      <c r="CJ295" s="238"/>
      <c r="CK295" s="238"/>
      <c r="CL295" s="238"/>
      <c r="CM295" s="238"/>
      <c r="CN295" s="238"/>
      <c r="CO295" s="238"/>
      <c r="CP295" s="238"/>
      <c r="CQ295" s="238"/>
      <c r="CR295" s="238"/>
      <c r="CS295" s="238"/>
      <c r="CT295" s="238"/>
      <c r="CU295" s="238"/>
      <c r="CV295" s="238"/>
      <c r="CW295" s="238"/>
      <c r="CX295" s="238"/>
      <c r="CY295" s="238"/>
      <c r="CZ295" s="238"/>
      <c r="DA295" s="238"/>
    </row>
    <row r="296" spans="2:105">
      <c r="B296" s="226"/>
      <c r="BP296" s="82"/>
      <c r="BQ296" s="238"/>
      <c r="BR296" s="238"/>
      <c r="BS296" s="238"/>
      <c r="BT296" s="238"/>
      <c r="BU296" s="238"/>
      <c r="BV296" s="238"/>
      <c r="BW296" s="238"/>
      <c r="BX296" s="238"/>
      <c r="BY296" s="238"/>
      <c r="BZ296" s="238"/>
      <c r="CA296" s="238"/>
      <c r="CB296" s="238"/>
      <c r="CC296" s="238"/>
      <c r="CD296" s="238"/>
      <c r="CE296" s="238"/>
      <c r="CF296" s="238"/>
      <c r="CG296" s="238"/>
      <c r="CH296" s="238"/>
      <c r="CI296" s="238"/>
      <c r="CJ296" s="238"/>
      <c r="CK296" s="238"/>
      <c r="CL296" s="238"/>
      <c r="CM296" s="238"/>
      <c r="CN296" s="238"/>
      <c r="CO296" s="238"/>
      <c r="CP296" s="238"/>
      <c r="CQ296" s="238"/>
      <c r="CR296" s="238"/>
      <c r="CS296" s="238"/>
      <c r="CT296" s="238"/>
      <c r="CU296" s="238"/>
      <c r="CV296" s="238"/>
      <c r="CW296" s="238"/>
      <c r="CX296" s="238"/>
      <c r="CY296" s="238"/>
      <c r="CZ296" s="238"/>
      <c r="DA296" s="238"/>
    </row>
    <row r="297" spans="2:105">
      <c r="B297" s="226"/>
      <c r="BP297" s="82"/>
      <c r="BQ297" s="238"/>
      <c r="BR297" s="238"/>
      <c r="BS297" s="238"/>
      <c r="BT297" s="238"/>
      <c r="BU297" s="238"/>
      <c r="BV297" s="238"/>
      <c r="BW297" s="238"/>
      <c r="BX297" s="238"/>
      <c r="BY297" s="238"/>
      <c r="BZ297" s="238"/>
      <c r="CA297" s="238"/>
      <c r="CB297" s="238"/>
      <c r="CC297" s="238"/>
      <c r="CD297" s="238"/>
      <c r="CE297" s="238"/>
      <c r="CF297" s="238"/>
      <c r="CG297" s="238"/>
      <c r="CH297" s="238"/>
      <c r="CI297" s="238"/>
      <c r="CJ297" s="238"/>
      <c r="CK297" s="238"/>
      <c r="CL297" s="238"/>
      <c r="CM297" s="238"/>
      <c r="CN297" s="238"/>
      <c r="CO297" s="238"/>
      <c r="CP297" s="238"/>
      <c r="CQ297" s="238"/>
      <c r="CR297" s="238"/>
      <c r="CS297" s="238"/>
      <c r="CT297" s="238"/>
      <c r="CU297" s="238"/>
      <c r="CV297" s="238"/>
      <c r="CW297" s="238"/>
      <c r="CX297" s="238"/>
      <c r="CY297" s="238"/>
      <c r="CZ297" s="238"/>
      <c r="DA297" s="238"/>
    </row>
    <row r="298" spans="2:105">
      <c r="B298" s="226"/>
      <c r="BP298" s="82"/>
      <c r="BQ298" s="238"/>
      <c r="BR298" s="238"/>
      <c r="BS298" s="238"/>
      <c r="BT298" s="238"/>
      <c r="BU298" s="238"/>
      <c r="BV298" s="238"/>
      <c r="BW298" s="238"/>
      <c r="BX298" s="238"/>
      <c r="BY298" s="238"/>
      <c r="BZ298" s="238"/>
      <c r="CA298" s="238"/>
      <c r="CB298" s="238"/>
      <c r="CC298" s="238"/>
      <c r="CD298" s="238"/>
      <c r="CE298" s="238"/>
      <c r="CF298" s="238"/>
      <c r="CG298" s="238"/>
      <c r="CH298" s="238"/>
      <c r="CI298" s="238"/>
      <c r="CJ298" s="238"/>
      <c r="CK298" s="238"/>
      <c r="CL298" s="238"/>
      <c r="CM298" s="238"/>
      <c r="CN298" s="238"/>
      <c r="CO298" s="238"/>
      <c r="CP298" s="238"/>
      <c r="CQ298" s="238"/>
      <c r="CR298" s="238"/>
      <c r="CS298" s="238"/>
      <c r="CT298" s="238"/>
      <c r="CU298" s="238"/>
      <c r="CV298" s="238"/>
      <c r="CW298" s="238"/>
      <c r="CX298" s="238"/>
      <c r="CY298" s="238"/>
      <c r="CZ298" s="238"/>
      <c r="DA298" s="238"/>
    </row>
    <row r="299" spans="2:105">
      <c r="B299" s="226"/>
      <c r="BP299" s="82"/>
      <c r="BQ299" s="238"/>
      <c r="BR299" s="238"/>
      <c r="BS299" s="238"/>
      <c r="BT299" s="238"/>
      <c r="BU299" s="238"/>
      <c r="BV299" s="238"/>
      <c r="BW299" s="238"/>
      <c r="BX299" s="238"/>
      <c r="BY299" s="238"/>
      <c r="BZ299" s="238"/>
      <c r="CA299" s="238"/>
      <c r="CB299" s="238"/>
      <c r="CC299" s="238"/>
      <c r="CD299" s="238"/>
      <c r="CE299" s="238"/>
      <c r="CF299" s="238"/>
      <c r="CG299" s="238"/>
      <c r="CH299" s="238"/>
      <c r="CI299" s="238"/>
      <c r="CJ299" s="238"/>
      <c r="CK299" s="238"/>
      <c r="CL299" s="238"/>
      <c r="CM299" s="238"/>
      <c r="CN299" s="238"/>
      <c r="CO299" s="238"/>
      <c r="CP299" s="238"/>
      <c r="CQ299" s="238"/>
      <c r="CR299" s="238"/>
      <c r="CS299" s="238"/>
      <c r="CT299" s="238"/>
      <c r="CU299" s="238"/>
      <c r="CV299" s="238"/>
      <c r="CW299" s="238"/>
      <c r="CX299" s="238"/>
      <c r="CY299" s="238"/>
      <c r="CZ299" s="238"/>
      <c r="DA299" s="238"/>
    </row>
    <row r="300" spans="2:105">
      <c r="B300" s="226"/>
      <c r="BP300" s="82"/>
      <c r="BQ300" s="238"/>
      <c r="BR300" s="238"/>
      <c r="BS300" s="238"/>
      <c r="BT300" s="238"/>
      <c r="BU300" s="238"/>
      <c r="BV300" s="238"/>
      <c r="BW300" s="238"/>
      <c r="BX300" s="238"/>
      <c r="BY300" s="238"/>
      <c r="BZ300" s="238"/>
      <c r="CA300" s="238"/>
      <c r="CB300" s="238"/>
      <c r="CC300" s="238"/>
      <c r="CD300" s="238"/>
      <c r="CE300" s="238"/>
      <c r="CF300" s="238"/>
      <c r="CG300" s="238"/>
      <c r="CH300" s="238"/>
      <c r="CI300" s="238"/>
      <c r="CJ300" s="238"/>
      <c r="CK300" s="238"/>
      <c r="CL300" s="238"/>
      <c r="CM300" s="238"/>
      <c r="CN300" s="238"/>
      <c r="CO300" s="238"/>
      <c r="CP300" s="238"/>
      <c r="CQ300" s="238"/>
      <c r="CR300" s="238"/>
      <c r="CS300" s="238"/>
      <c r="CT300" s="238"/>
      <c r="CU300" s="238"/>
      <c r="CV300" s="238"/>
      <c r="CW300" s="238"/>
      <c r="CX300" s="238"/>
      <c r="CY300" s="238"/>
      <c r="CZ300" s="238"/>
      <c r="DA300" s="238"/>
    </row>
    <row r="301" spans="2:105">
      <c r="B301" s="226"/>
      <c r="BP301" s="82"/>
      <c r="BQ301" s="238"/>
      <c r="BR301" s="238"/>
      <c r="BS301" s="238"/>
      <c r="BT301" s="238"/>
      <c r="BU301" s="238"/>
      <c r="BV301" s="238"/>
      <c r="BW301" s="238"/>
      <c r="BX301" s="238"/>
      <c r="BY301" s="238"/>
      <c r="BZ301" s="238"/>
      <c r="CA301" s="238"/>
      <c r="CB301" s="238"/>
      <c r="CC301" s="238"/>
      <c r="CD301" s="238"/>
      <c r="CE301" s="238"/>
      <c r="CF301" s="238"/>
      <c r="CG301" s="238"/>
      <c r="CH301" s="238"/>
      <c r="CI301" s="238"/>
      <c r="CJ301" s="238"/>
      <c r="CK301" s="238"/>
      <c r="CL301" s="238"/>
      <c r="CM301" s="238"/>
      <c r="CN301" s="238"/>
      <c r="CO301" s="238"/>
      <c r="CP301" s="238"/>
      <c r="CQ301" s="238"/>
      <c r="CR301" s="238"/>
      <c r="CS301" s="238"/>
      <c r="CT301" s="238"/>
      <c r="CU301" s="238"/>
      <c r="CV301" s="238"/>
      <c r="CW301" s="238"/>
      <c r="CX301" s="238"/>
      <c r="CY301" s="238"/>
      <c r="CZ301" s="238"/>
      <c r="DA301" s="238"/>
    </row>
    <row r="302" spans="2:105">
      <c r="B302" s="226"/>
      <c r="BP302" s="82"/>
      <c r="BQ302" s="238"/>
      <c r="BR302" s="238"/>
      <c r="BS302" s="238"/>
      <c r="BT302" s="238"/>
      <c r="BU302" s="238"/>
      <c r="BV302" s="238"/>
      <c r="BW302" s="238"/>
      <c r="BX302" s="238"/>
      <c r="BY302" s="238"/>
      <c r="BZ302" s="238"/>
      <c r="CA302" s="238"/>
      <c r="CB302" s="238"/>
      <c r="CC302" s="238"/>
      <c r="CD302" s="238"/>
      <c r="CE302" s="238"/>
      <c r="CF302" s="238"/>
      <c r="CG302" s="238"/>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row>
    <row r="303" spans="2:105">
      <c r="B303" s="226"/>
      <c r="BP303" s="82"/>
      <c r="BQ303" s="238"/>
      <c r="BR303" s="238"/>
      <c r="BS303" s="238"/>
      <c r="BT303" s="238"/>
      <c r="BU303" s="238"/>
      <c r="BV303" s="238"/>
      <c r="BW303" s="238"/>
      <c r="BX303" s="238"/>
      <c r="BY303" s="238"/>
      <c r="BZ303" s="238"/>
      <c r="CA303" s="238"/>
      <c r="CB303" s="238"/>
      <c r="CC303" s="238"/>
      <c r="CD303" s="238"/>
      <c r="CE303" s="238"/>
      <c r="CF303" s="238"/>
      <c r="CG303" s="238"/>
      <c r="CH303" s="238"/>
      <c r="CI303" s="238"/>
      <c r="CJ303" s="238"/>
      <c r="CK303" s="238"/>
      <c r="CL303" s="238"/>
      <c r="CM303" s="238"/>
      <c r="CN303" s="238"/>
      <c r="CO303" s="238"/>
      <c r="CP303" s="238"/>
      <c r="CQ303" s="238"/>
      <c r="CR303" s="238"/>
      <c r="CS303" s="238"/>
      <c r="CT303" s="238"/>
      <c r="CU303" s="238"/>
      <c r="CV303" s="238"/>
      <c r="CW303" s="238"/>
      <c r="CX303" s="238"/>
      <c r="CY303" s="238"/>
      <c r="CZ303" s="238"/>
      <c r="DA303" s="238"/>
    </row>
    <row r="304" spans="2:105">
      <c r="B304" s="226"/>
      <c r="BP304" s="82"/>
      <c r="BQ304" s="238"/>
      <c r="BR304" s="238"/>
      <c r="BS304" s="238"/>
      <c r="BT304" s="238"/>
      <c r="BU304" s="238"/>
      <c r="BV304" s="238"/>
      <c r="BW304" s="238"/>
      <c r="BX304" s="238"/>
      <c r="BY304" s="238"/>
      <c r="BZ304" s="238"/>
      <c r="CA304" s="238"/>
      <c r="CB304" s="238"/>
      <c r="CC304" s="238"/>
      <c r="CD304" s="238"/>
      <c r="CE304" s="238"/>
      <c r="CF304" s="238"/>
      <c r="CG304" s="238"/>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row>
    <row r="305" spans="2:105">
      <c r="B305" s="226"/>
      <c r="BP305" s="82"/>
      <c r="BQ305" s="238"/>
      <c r="BR305" s="238"/>
      <c r="BS305" s="238"/>
      <c r="BT305" s="238"/>
      <c r="BU305" s="238"/>
      <c r="BV305" s="238"/>
      <c r="BW305" s="238"/>
      <c r="BX305" s="238"/>
      <c r="BY305" s="238"/>
      <c r="BZ305" s="238"/>
      <c r="CA305" s="238"/>
      <c r="CB305" s="238"/>
      <c r="CC305" s="238"/>
      <c r="CD305" s="238"/>
      <c r="CE305" s="238"/>
      <c r="CF305" s="238"/>
      <c r="CG305" s="238"/>
      <c r="CH305" s="238"/>
      <c r="CI305" s="238"/>
      <c r="CJ305" s="238"/>
      <c r="CK305" s="238"/>
      <c r="CL305" s="238"/>
      <c r="CM305" s="238"/>
      <c r="CN305" s="238"/>
      <c r="CO305" s="238"/>
      <c r="CP305" s="238"/>
      <c r="CQ305" s="238"/>
      <c r="CR305" s="238"/>
      <c r="CS305" s="238"/>
      <c r="CT305" s="238"/>
      <c r="CU305" s="238"/>
      <c r="CV305" s="238"/>
      <c r="CW305" s="238"/>
      <c r="CX305" s="238"/>
      <c r="CY305" s="238"/>
      <c r="CZ305" s="238"/>
      <c r="DA305" s="238"/>
    </row>
    <row r="306" spans="2:105">
      <c r="B306" s="226"/>
      <c r="BP306" s="82"/>
      <c r="BQ306" s="238"/>
      <c r="BR306" s="238"/>
      <c r="BS306" s="238"/>
      <c r="BT306" s="238"/>
      <c r="BU306" s="238"/>
      <c r="BV306" s="238"/>
      <c r="BW306" s="238"/>
      <c r="BX306" s="238"/>
      <c r="BY306" s="238"/>
      <c r="BZ306" s="238"/>
      <c r="CA306" s="238"/>
      <c r="CB306" s="238"/>
      <c r="CC306" s="238"/>
      <c r="CD306" s="238"/>
      <c r="CE306" s="238"/>
      <c r="CF306" s="238"/>
      <c r="CG306" s="238"/>
      <c r="CH306" s="238"/>
      <c r="CI306" s="238"/>
      <c r="CJ306" s="238"/>
      <c r="CK306" s="238"/>
      <c r="CL306" s="238"/>
      <c r="CM306" s="238"/>
      <c r="CN306" s="238"/>
      <c r="CO306" s="238"/>
      <c r="CP306" s="238"/>
      <c r="CQ306" s="238"/>
      <c r="CR306" s="238"/>
      <c r="CS306" s="238"/>
      <c r="CT306" s="238"/>
      <c r="CU306" s="238"/>
      <c r="CV306" s="238"/>
      <c r="CW306" s="238"/>
      <c r="CX306" s="238"/>
      <c r="CY306" s="238"/>
      <c r="CZ306" s="238"/>
      <c r="DA306" s="238"/>
    </row>
    <row r="307" spans="2:105">
      <c r="B307" s="226"/>
      <c r="BP307" s="82"/>
      <c r="BQ307" s="238"/>
      <c r="BR307" s="238"/>
      <c r="BS307" s="238"/>
      <c r="BT307" s="238"/>
      <c r="BU307" s="238"/>
      <c r="BV307" s="238"/>
      <c r="BW307" s="238"/>
      <c r="BX307" s="238"/>
      <c r="BY307" s="238"/>
      <c r="BZ307" s="238"/>
      <c r="CA307" s="238"/>
      <c r="CB307" s="238"/>
      <c r="CC307" s="238"/>
      <c r="CD307" s="238"/>
      <c r="CE307" s="238"/>
      <c r="CF307" s="238"/>
      <c r="CG307" s="238"/>
      <c r="CH307" s="238"/>
      <c r="CI307" s="238"/>
      <c r="CJ307" s="238"/>
      <c r="CK307" s="238"/>
      <c r="CL307" s="238"/>
      <c r="CM307" s="238"/>
      <c r="CN307" s="238"/>
      <c r="CO307" s="238"/>
      <c r="CP307" s="238"/>
      <c r="CQ307" s="238"/>
      <c r="CR307" s="238"/>
      <c r="CS307" s="238"/>
      <c r="CT307" s="238"/>
      <c r="CU307" s="238"/>
      <c r="CV307" s="238"/>
      <c r="CW307" s="238"/>
      <c r="CX307" s="238"/>
      <c r="CY307" s="238"/>
      <c r="CZ307" s="238"/>
      <c r="DA307" s="238"/>
    </row>
    <row r="308" spans="2:105">
      <c r="B308" s="226"/>
      <c r="BP308" s="82"/>
      <c r="BQ308" s="238"/>
      <c r="BR308" s="238"/>
      <c r="BS308" s="238"/>
      <c r="BT308" s="238"/>
      <c r="BU308" s="238"/>
      <c r="BV308" s="238"/>
      <c r="BW308" s="238"/>
      <c r="BX308" s="238"/>
      <c r="BY308" s="238"/>
      <c r="BZ308" s="238"/>
      <c r="CA308" s="238"/>
      <c r="CB308" s="238"/>
      <c r="CC308" s="238"/>
      <c r="CD308" s="238"/>
      <c r="CE308" s="238"/>
      <c r="CF308" s="238"/>
      <c r="CG308" s="238"/>
      <c r="CH308" s="238"/>
      <c r="CI308" s="238"/>
      <c r="CJ308" s="238"/>
      <c r="CK308" s="238"/>
      <c r="CL308" s="238"/>
      <c r="CM308" s="238"/>
      <c r="CN308" s="238"/>
      <c r="CO308" s="238"/>
      <c r="CP308" s="238"/>
      <c r="CQ308" s="238"/>
      <c r="CR308" s="238"/>
      <c r="CS308" s="238"/>
      <c r="CT308" s="238"/>
      <c r="CU308" s="238"/>
      <c r="CV308" s="238"/>
      <c r="CW308" s="238"/>
      <c r="CX308" s="238"/>
      <c r="CY308" s="238"/>
      <c r="CZ308" s="238"/>
      <c r="DA308" s="238"/>
    </row>
    <row r="309" spans="2:105">
      <c r="B309" s="226"/>
      <c r="BP309" s="82"/>
      <c r="BQ309" s="238"/>
      <c r="BR309" s="238"/>
      <c r="BS309" s="238"/>
      <c r="BT309" s="238"/>
      <c r="BU309" s="238"/>
      <c r="BV309" s="238"/>
      <c r="BW309" s="238"/>
      <c r="BX309" s="238"/>
      <c r="BY309" s="238"/>
      <c r="BZ309" s="238"/>
      <c r="CA309" s="238"/>
      <c r="CB309" s="238"/>
      <c r="CC309" s="238"/>
      <c r="CD309" s="238"/>
      <c r="CE309" s="238"/>
      <c r="CF309" s="238"/>
      <c r="CG309" s="238"/>
      <c r="CH309" s="238"/>
      <c r="CI309" s="238"/>
      <c r="CJ309" s="238"/>
      <c r="CK309" s="238"/>
      <c r="CL309" s="238"/>
      <c r="CM309" s="238"/>
      <c r="CN309" s="238"/>
      <c r="CO309" s="238"/>
      <c r="CP309" s="238"/>
      <c r="CQ309" s="238"/>
      <c r="CR309" s="238"/>
      <c r="CS309" s="238"/>
      <c r="CT309" s="238"/>
      <c r="CU309" s="238"/>
      <c r="CV309" s="238"/>
      <c r="CW309" s="238"/>
      <c r="CX309" s="238"/>
      <c r="CY309" s="238"/>
      <c r="CZ309" s="238"/>
      <c r="DA309" s="238"/>
    </row>
    <row r="310" spans="2:105">
      <c r="B310" s="226"/>
      <c r="BP310" s="82"/>
      <c r="BQ310" s="238"/>
      <c r="BR310" s="238"/>
      <c r="BS310" s="238"/>
      <c r="BT310" s="238"/>
      <c r="BU310" s="238"/>
      <c r="BV310" s="238"/>
      <c r="BW310" s="238"/>
      <c r="BX310" s="238"/>
      <c r="BY310" s="238"/>
      <c r="BZ310" s="238"/>
      <c r="CA310" s="238"/>
      <c r="CB310" s="238"/>
      <c r="CC310" s="238"/>
      <c r="CD310" s="238"/>
      <c r="CE310" s="238"/>
      <c r="CF310" s="238"/>
      <c r="CG310" s="238"/>
      <c r="CH310" s="238"/>
      <c r="CI310" s="238"/>
      <c r="CJ310" s="238"/>
      <c r="CK310" s="238"/>
      <c r="CL310" s="238"/>
      <c r="CM310" s="238"/>
      <c r="CN310" s="238"/>
      <c r="CO310" s="238"/>
      <c r="CP310" s="238"/>
      <c r="CQ310" s="238"/>
      <c r="CR310" s="238"/>
      <c r="CS310" s="238"/>
      <c r="CT310" s="238"/>
      <c r="CU310" s="238"/>
      <c r="CV310" s="238"/>
      <c r="CW310" s="238"/>
      <c r="CX310" s="238"/>
      <c r="CY310" s="238"/>
      <c r="CZ310" s="238"/>
      <c r="DA310" s="238"/>
    </row>
    <row r="311" spans="2:105">
      <c r="B311" s="226"/>
      <c r="BP311" s="82"/>
      <c r="BQ311" s="238"/>
      <c r="BR311" s="238"/>
      <c r="BS311" s="238"/>
      <c r="BT311" s="238"/>
      <c r="BU311" s="238"/>
      <c r="BV311" s="238"/>
      <c r="BW311" s="238"/>
      <c r="BX311" s="238"/>
      <c r="BY311" s="238"/>
      <c r="BZ311" s="238"/>
      <c r="CA311" s="238"/>
      <c r="CB311" s="238"/>
      <c r="CC311" s="238"/>
      <c r="CD311" s="238"/>
      <c r="CE311" s="238"/>
      <c r="CF311" s="238"/>
      <c r="CG311" s="238"/>
      <c r="CH311" s="238"/>
      <c r="CI311" s="238"/>
      <c r="CJ311" s="238"/>
      <c r="CK311" s="238"/>
      <c r="CL311" s="238"/>
      <c r="CM311" s="238"/>
      <c r="CN311" s="238"/>
      <c r="CO311" s="238"/>
      <c r="CP311" s="238"/>
      <c r="CQ311" s="238"/>
      <c r="CR311" s="238"/>
      <c r="CS311" s="238"/>
      <c r="CT311" s="238"/>
      <c r="CU311" s="238"/>
      <c r="CV311" s="238"/>
      <c r="CW311" s="238"/>
      <c r="CX311" s="238"/>
      <c r="CY311" s="238"/>
      <c r="CZ311" s="238"/>
      <c r="DA311" s="238"/>
    </row>
    <row r="312" spans="2:105">
      <c r="B312" s="226"/>
      <c r="BP312" s="82"/>
      <c r="BQ312" s="238"/>
      <c r="BR312" s="238"/>
      <c r="BS312" s="238"/>
      <c r="BT312" s="238"/>
      <c r="BU312" s="238"/>
      <c r="BV312" s="238"/>
      <c r="BW312" s="238"/>
      <c r="BX312" s="238"/>
      <c r="BY312" s="238"/>
      <c r="BZ312" s="238"/>
      <c r="CA312" s="238"/>
      <c r="CB312" s="238"/>
      <c r="CC312" s="238"/>
      <c r="CD312" s="238"/>
      <c r="CE312" s="238"/>
      <c r="CF312" s="238"/>
      <c r="CG312" s="238"/>
      <c r="CH312" s="238"/>
      <c r="CI312" s="238"/>
      <c r="CJ312" s="238"/>
      <c r="CK312" s="238"/>
      <c r="CL312" s="238"/>
      <c r="CM312" s="238"/>
      <c r="CN312" s="238"/>
      <c r="CO312" s="238"/>
      <c r="CP312" s="238"/>
      <c r="CQ312" s="238"/>
      <c r="CR312" s="238"/>
      <c r="CS312" s="238"/>
      <c r="CT312" s="238"/>
      <c r="CU312" s="238"/>
      <c r="CV312" s="238"/>
      <c r="CW312" s="238"/>
      <c r="CX312" s="238"/>
      <c r="CY312" s="238"/>
      <c r="CZ312" s="238"/>
      <c r="DA312" s="238"/>
    </row>
    <row r="313" spans="2:105">
      <c r="B313" s="226"/>
      <c r="BP313" s="82"/>
      <c r="BQ313" s="238"/>
      <c r="BR313" s="238"/>
      <c r="BS313" s="238"/>
      <c r="BT313" s="238"/>
      <c r="BU313" s="238"/>
      <c r="BV313" s="238"/>
      <c r="BW313" s="238"/>
      <c r="BX313" s="238"/>
      <c r="BY313" s="238"/>
      <c r="BZ313" s="238"/>
      <c r="CA313" s="238"/>
      <c r="CB313" s="238"/>
      <c r="CC313" s="238"/>
      <c r="CD313" s="238"/>
      <c r="CE313" s="238"/>
      <c r="CF313" s="238"/>
      <c r="CG313" s="238"/>
      <c r="CH313" s="238"/>
      <c r="CI313" s="238"/>
      <c r="CJ313" s="238"/>
      <c r="CK313" s="238"/>
      <c r="CL313" s="238"/>
      <c r="CM313" s="238"/>
      <c r="CN313" s="238"/>
      <c r="CO313" s="238"/>
      <c r="CP313" s="238"/>
      <c r="CQ313" s="238"/>
      <c r="CR313" s="238"/>
      <c r="CS313" s="238"/>
      <c r="CT313" s="238"/>
      <c r="CU313" s="238"/>
      <c r="CV313" s="238"/>
      <c r="CW313" s="238"/>
      <c r="CX313" s="238"/>
      <c r="CY313" s="238"/>
      <c r="CZ313" s="238"/>
      <c r="DA313" s="238"/>
    </row>
    <row r="314" spans="2:105">
      <c r="B314" s="226"/>
      <c r="BP314" s="82"/>
      <c r="BQ314" s="238"/>
      <c r="BR314" s="238"/>
      <c r="BS314" s="238"/>
      <c r="BT314" s="238"/>
      <c r="BU314" s="238"/>
      <c r="BV314" s="238"/>
      <c r="BW314" s="238"/>
      <c r="BX314" s="238"/>
      <c r="BY314" s="238"/>
      <c r="BZ314" s="238"/>
      <c r="CA314" s="238"/>
      <c r="CB314" s="238"/>
      <c r="CC314" s="238"/>
      <c r="CD314" s="238"/>
      <c r="CE314" s="238"/>
      <c r="CF314" s="238"/>
      <c r="CG314" s="238"/>
      <c r="CH314" s="238"/>
      <c r="CI314" s="238"/>
      <c r="CJ314" s="238"/>
      <c r="CK314" s="238"/>
      <c r="CL314" s="238"/>
      <c r="CM314" s="238"/>
      <c r="CN314" s="238"/>
      <c r="CO314" s="238"/>
      <c r="CP314" s="238"/>
      <c r="CQ314" s="238"/>
      <c r="CR314" s="238"/>
      <c r="CS314" s="238"/>
      <c r="CT314" s="238"/>
      <c r="CU314" s="238"/>
      <c r="CV314" s="238"/>
      <c r="CW314" s="238"/>
      <c r="CX314" s="238"/>
      <c r="CY314" s="238"/>
      <c r="CZ314" s="238"/>
      <c r="DA314" s="238"/>
    </row>
    <row r="315" spans="2:105">
      <c r="B315" s="226"/>
      <c r="BP315" s="82"/>
      <c r="BQ315" s="238"/>
      <c r="BR315" s="238"/>
      <c r="BS315" s="238"/>
      <c r="BT315" s="238"/>
      <c r="BU315" s="238"/>
      <c r="BV315" s="238"/>
      <c r="BW315" s="238"/>
      <c r="BX315" s="238"/>
      <c r="BY315" s="238"/>
      <c r="BZ315" s="238"/>
      <c r="CA315" s="238"/>
      <c r="CB315" s="238"/>
      <c r="CC315" s="238"/>
      <c r="CD315" s="238"/>
      <c r="CE315" s="238"/>
      <c r="CF315" s="238"/>
      <c r="CG315" s="238"/>
      <c r="CH315" s="238"/>
      <c r="CI315" s="238"/>
      <c r="CJ315" s="238"/>
      <c r="CK315" s="238"/>
      <c r="CL315" s="238"/>
      <c r="CM315" s="238"/>
      <c r="CN315" s="238"/>
      <c r="CO315" s="238"/>
      <c r="CP315" s="238"/>
      <c r="CQ315" s="238"/>
      <c r="CR315" s="238"/>
      <c r="CS315" s="238"/>
      <c r="CT315" s="238"/>
      <c r="CU315" s="238"/>
      <c r="CV315" s="238"/>
      <c r="CW315" s="238"/>
      <c r="CX315" s="238"/>
      <c r="CY315" s="238"/>
      <c r="CZ315" s="238"/>
      <c r="DA315" s="238"/>
    </row>
    <row r="316" spans="2:105">
      <c r="B316" s="226"/>
      <c r="BP316" s="82"/>
      <c r="BQ316" s="238"/>
      <c r="BR316" s="238"/>
      <c r="BS316" s="238"/>
      <c r="BT316" s="238"/>
      <c r="BU316" s="238"/>
      <c r="BV316" s="238"/>
      <c r="BW316" s="238"/>
      <c r="BX316" s="238"/>
      <c r="BY316" s="238"/>
      <c r="BZ316" s="238"/>
      <c r="CA316" s="238"/>
      <c r="CB316" s="238"/>
      <c r="CC316" s="238"/>
      <c r="CD316" s="238"/>
      <c r="CE316" s="238"/>
      <c r="CF316" s="238"/>
      <c r="CG316" s="238"/>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row>
    <row r="317" spans="2:105">
      <c r="B317" s="226"/>
      <c r="BP317" s="82"/>
      <c r="BQ317" s="238"/>
      <c r="BR317" s="238"/>
      <c r="BS317" s="238"/>
      <c r="BT317" s="238"/>
      <c r="BU317" s="238"/>
      <c r="BV317" s="238"/>
      <c r="BW317" s="238"/>
      <c r="BX317" s="238"/>
      <c r="BY317" s="238"/>
      <c r="BZ317" s="238"/>
      <c r="CA317" s="238"/>
      <c r="CB317" s="238"/>
      <c r="CC317" s="238"/>
      <c r="CD317" s="238"/>
      <c r="CE317" s="238"/>
      <c r="CF317" s="238"/>
      <c r="CG317" s="238"/>
      <c r="CH317" s="238"/>
      <c r="CI317" s="238"/>
      <c r="CJ317" s="238"/>
      <c r="CK317" s="238"/>
      <c r="CL317" s="238"/>
      <c r="CM317" s="238"/>
      <c r="CN317" s="238"/>
      <c r="CO317" s="238"/>
      <c r="CP317" s="238"/>
      <c r="CQ317" s="238"/>
      <c r="CR317" s="238"/>
      <c r="CS317" s="238"/>
      <c r="CT317" s="238"/>
      <c r="CU317" s="238"/>
      <c r="CV317" s="238"/>
      <c r="CW317" s="238"/>
      <c r="CX317" s="238"/>
      <c r="CY317" s="238"/>
      <c r="CZ317" s="238"/>
      <c r="DA317" s="238"/>
    </row>
    <row r="318" spans="2:105">
      <c r="B318" s="226"/>
      <c r="BP318" s="82"/>
      <c r="BQ318" s="238"/>
      <c r="BR318" s="238"/>
      <c r="BS318" s="238"/>
      <c r="BT318" s="238"/>
      <c r="BU318" s="238"/>
      <c r="BV318" s="238"/>
      <c r="BW318" s="238"/>
      <c r="BX318" s="238"/>
      <c r="BY318" s="238"/>
      <c r="BZ318" s="238"/>
      <c r="CA318" s="238"/>
      <c r="CB318" s="238"/>
      <c r="CC318" s="238"/>
      <c r="CD318" s="238"/>
      <c r="CE318" s="238"/>
      <c r="CF318" s="238"/>
      <c r="CG318" s="238"/>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row>
    <row r="319" spans="2:105">
      <c r="B319" s="226"/>
      <c r="BP319" s="82"/>
      <c r="BQ319" s="238"/>
      <c r="BR319" s="238"/>
      <c r="BS319" s="238"/>
      <c r="BT319" s="238"/>
      <c r="BU319" s="238"/>
      <c r="BV319" s="238"/>
      <c r="BW319" s="238"/>
      <c r="BX319" s="238"/>
      <c r="BY319" s="238"/>
      <c r="BZ319" s="238"/>
      <c r="CA319" s="238"/>
      <c r="CB319" s="238"/>
      <c r="CC319" s="238"/>
      <c r="CD319" s="238"/>
      <c r="CE319" s="238"/>
      <c r="CF319" s="238"/>
      <c r="CG319" s="238"/>
      <c r="CH319" s="238"/>
      <c r="CI319" s="238"/>
      <c r="CJ319" s="238"/>
      <c r="CK319" s="238"/>
      <c r="CL319" s="238"/>
      <c r="CM319" s="238"/>
      <c r="CN319" s="238"/>
      <c r="CO319" s="238"/>
      <c r="CP319" s="238"/>
      <c r="CQ319" s="238"/>
      <c r="CR319" s="238"/>
      <c r="CS319" s="238"/>
      <c r="CT319" s="238"/>
      <c r="CU319" s="238"/>
      <c r="CV319" s="238"/>
      <c r="CW319" s="238"/>
      <c r="CX319" s="238"/>
      <c r="CY319" s="238"/>
      <c r="CZ319" s="238"/>
      <c r="DA319" s="238"/>
    </row>
    <row r="320" spans="2:105">
      <c r="B320" s="226"/>
      <c r="BP320" s="82"/>
      <c r="BQ320" s="238"/>
      <c r="BR320" s="238"/>
      <c r="BS320" s="238"/>
      <c r="BT320" s="238"/>
      <c r="BU320" s="238"/>
      <c r="BV320" s="238"/>
      <c r="BW320" s="238"/>
      <c r="BX320" s="238"/>
      <c r="BY320" s="238"/>
      <c r="BZ320" s="238"/>
      <c r="CA320" s="238"/>
      <c r="CB320" s="238"/>
      <c r="CC320" s="238"/>
      <c r="CD320" s="238"/>
      <c r="CE320" s="238"/>
      <c r="CF320" s="238"/>
      <c r="CG320" s="238"/>
      <c r="CH320" s="238"/>
      <c r="CI320" s="238"/>
      <c r="CJ320" s="238"/>
      <c r="CK320" s="238"/>
      <c r="CL320" s="238"/>
      <c r="CM320" s="238"/>
      <c r="CN320" s="238"/>
      <c r="CO320" s="238"/>
      <c r="CP320" s="238"/>
      <c r="CQ320" s="238"/>
      <c r="CR320" s="238"/>
      <c r="CS320" s="238"/>
      <c r="CT320" s="238"/>
      <c r="CU320" s="238"/>
      <c r="CV320" s="238"/>
      <c r="CW320" s="238"/>
      <c r="CX320" s="238"/>
      <c r="CY320" s="238"/>
      <c r="CZ320" s="238"/>
      <c r="DA320" s="238"/>
    </row>
    <row r="321" spans="2:105">
      <c r="B321" s="226"/>
      <c r="BP321" s="82"/>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38"/>
      <c r="CN321" s="238"/>
      <c r="CO321" s="238"/>
      <c r="CP321" s="238"/>
      <c r="CQ321" s="238"/>
      <c r="CR321" s="238"/>
      <c r="CS321" s="238"/>
      <c r="CT321" s="238"/>
      <c r="CU321" s="238"/>
      <c r="CV321" s="238"/>
      <c r="CW321" s="238"/>
      <c r="CX321" s="238"/>
      <c r="CY321" s="238"/>
      <c r="CZ321" s="238"/>
      <c r="DA321" s="238"/>
    </row>
    <row r="322" spans="2:105">
      <c r="B322" s="226"/>
      <c r="BP322" s="82"/>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row>
    <row r="323" spans="2:105">
      <c r="B323" s="226"/>
      <c r="BP323" s="82"/>
      <c r="BQ323" s="238"/>
      <c r="BR323" s="238"/>
      <c r="BS323" s="238"/>
      <c r="BT323" s="238"/>
      <c r="BU323" s="238"/>
      <c r="BV323" s="238"/>
      <c r="BW323" s="238"/>
      <c r="BX323" s="238"/>
      <c r="BY323" s="238"/>
      <c r="BZ323" s="238"/>
      <c r="CA323" s="238"/>
      <c r="CB323" s="238"/>
      <c r="CC323" s="238"/>
      <c r="CD323" s="238"/>
      <c r="CE323" s="238"/>
      <c r="CF323" s="238"/>
      <c r="CG323" s="238"/>
      <c r="CH323" s="238"/>
      <c r="CI323" s="238"/>
      <c r="CJ323" s="238"/>
      <c r="CK323" s="238"/>
      <c r="CL323" s="238"/>
      <c r="CM323" s="238"/>
      <c r="CN323" s="238"/>
      <c r="CO323" s="238"/>
      <c r="CP323" s="238"/>
      <c r="CQ323" s="238"/>
      <c r="CR323" s="238"/>
      <c r="CS323" s="238"/>
      <c r="CT323" s="238"/>
      <c r="CU323" s="238"/>
      <c r="CV323" s="238"/>
      <c r="CW323" s="238"/>
      <c r="CX323" s="238"/>
      <c r="CY323" s="238"/>
      <c r="CZ323" s="238"/>
      <c r="DA323" s="238"/>
    </row>
    <row r="324" spans="2:105">
      <c r="B324" s="226"/>
      <c r="BP324" s="82"/>
      <c r="BQ324" s="238"/>
      <c r="BR324" s="238"/>
      <c r="BS324" s="238"/>
      <c r="BT324" s="238"/>
      <c r="BU324" s="238"/>
      <c r="BV324" s="238"/>
      <c r="BW324" s="238"/>
      <c r="BX324" s="238"/>
      <c r="BY324" s="238"/>
      <c r="BZ324" s="238"/>
      <c r="CA324" s="238"/>
      <c r="CB324" s="238"/>
      <c r="CC324" s="238"/>
      <c r="CD324" s="238"/>
      <c r="CE324" s="238"/>
      <c r="CF324" s="238"/>
      <c r="CG324" s="238"/>
      <c r="CH324" s="238"/>
      <c r="CI324" s="238"/>
      <c r="CJ324" s="238"/>
      <c r="CK324" s="238"/>
      <c r="CL324" s="238"/>
      <c r="CM324" s="238"/>
      <c r="CN324" s="238"/>
      <c r="CO324" s="238"/>
      <c r="CP324" s="238"/>
      <c r="CQ324" s="238"/>
      <c r="CR324" s="238"/>
      <c r="CS324" s="238"/>
      <c r="CT324" s="238"/>
      <c r="CU324" s="238"/>
      <c r="CV324" s="238"/>
      <c r="CW324" s="238"/>
      <c r="CX324" s="238"/>
      <c r="CY324" s="238"/>
      <c r="CZ324" s="238"/>
      <c r="DA324" s="238"/>
    </row>
    <row r="325" spans="2:105">
      <c r="B325" s="226"/>
      <c r="BP325" s="82"/>
      <c r="BQ325" s="238"/>
      <c r="BR325" s="238"/>
      <c r="BS325" s="238"/>
      <c r="BT325" s="238"/>
      <c r="BU325" s="238"/>
      <c r="BV325" s="238"/>
      <c r="BW325" s="238"/>
      <c r="BX325" s="238"/>
      <c r="BY325" s="238"/>
      <c r="BZ325" s="238"/>
      <c r="CA325" s="238"/>
      <c r="CB325" s="238"/>
      <c r="CC325" s="238"/>
      <c r="CD325" s="238"/>
      <c r="CE325" s="238"/>
      <c r="CF325" s="238"/>
      <c r="CG325" s="238"/>
      <c r="CH325" s="238"/>
      <c r="CI325" s="238"/>
      <c r="CJ325" s="238"/>
      <c r="CK325" s="238"/>
      <c r="CL325" s="238"/>
      <c r="CM325" s="238"/>
      <c r="CN325" s="238"/>
      <c r="CO325" s="238"/>
      <c r="CP325" s="238"/>
      <c r="CQ325" s="238"/>
      <c r="CR325" s="238"/>
      <c r="CS325" s="238"/>
      <c r="CT325" s="238"/>
      <c r="CU325" s="238"/>
      <c r="CV325" s="238"/>
      <c r="CW325" s="238"/>
      <c r="CX325" s="238"/>
      <c r="CY325" s="238"/>
      <c r="CZ325" s="238"/>
      <c r="DA325" s="238"/>
    </row>
    <row r="326" spans="2:105">
      <c r="B326" s="226"/>
      <c r="BP326" s="82"/>
      <c r="BQ326" s="238"/>
      <c r="BR326" s="238"/>
      <c r="BS326" s="238"/>
      <c r="BT326" s="238"/>
      <c r="BU326" s="238"/>
      <c r="BV326" s="238"/>
      <c r="BW326" s="238"/>
      <c r="BX326" s="238"/>
      <c r="BY326" s="238"/>
      <c r="BZ326" s="238"/>
      <c r="CA326" s="238"/>
      <c r="CB326" s="238"/>
      <c r="CC326" s="238"/>
      <c r="CD326" s="238"/>
      <c r="CE326" s="238"/>
      <c r="CF326" s="238"/>
      <c r="CG326" s="238"/>
      <c r="CH326" s="238"/>
      <c r="CI326" s="238"/>
      <c r="CJ326" s="238"/>
      <c r="CK326" s="238"/>
      <c r="CL326" s="238"/>
      <c r="CM326" s="238"/>
      <c r="CN326" s="238"/>
      <c r="CO326" s="238"/>
      <c r="CP326" s="238"/>
      <c r="CQ326" s="238"/>
      <c r="CR326" s="238"/>
      <c r="CS326" s="238"/>
      <c r="CT326" s="238"/>
      <c r="CU326" s="238"/>
      <c r="CV326" s="238"/>
      <c r="CW326" s="238"/>
      <c r="CX326" s="238"/>
      <c r="CY326" s="238"/>
      <c r="CZ326" s="238"/>
      <c r="DA326" s="238"/>
    </row>
    <row r="327" spans="2:105">
      <c r="B327" s="226"/>
      <c r="BP327" s="82"/>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row>
    <row r="328" spans="2:105">
      <c r="B328" s="226"/>
      <c r="BP328" s="82"/>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row>
    <row r="329" spans="2:105">
      <c r="B329" s="226"/>
      <c r="BP329" s="82"/>
      <c r="BQ329" s="238"/>
      <c r="BR329" s="238"/>
      <c r="BS329" s="238"/>
      <c r="BT329" s="238"/>
      <c r="BU329" s="238"/>
      <c r="BV329" s="238"/>
      <c r="BW329" s="238"/>
      <c r="BX329" s="238"/>
      <c r="BY329" s="238"/>
      <c r="BZ329" s="238"/>
      <c r="CA329" s="238"/>
      <c r="CB329" s="238"/>
      <c r="CC329" s="238"/>
      <c r="CD329" s="238"/>
      <c r="CE329" s="238"/>
      <c r="CF329" s="238"/>
      <c r="CG329" s="238"/>
      <c r="CH329" s="238"/>
      <c r="CI329" s="238"/>
      <c r="CJ329" s="238"/>
      <c r="CK329" s="238"/>
      <c r="CL329" s="238"/>
      <c r="CM329" s="238"/>
      <c r="CN329" s="238"/>
      <c r="CO329" s="238"/>
      <c r="CP329" s="238"/>
      <c r="CQ329" s="238"/>
      <c r="CR329" s="238"/>
      <c r="CS329" s="238"/>
      <c r="CT329" s="238"/>
      <c r="CU329" s="238"/>
      <c r="CV329" s="238"/>
      <c r="CW329" s="238"/>
      <c r="CX329" s="238"/>
      <c r="CY329" s="238"/>
      <c r="CZ329" s="238"/>
      <c r="DA329" s="238"/>
    </row>
    <row r="330" spans="2:105">
      <c r="B330" s="226"/>
      <c r="BP330" s="82"/>
      <c r="BQ330" s="238"/>
      <c r="BR330" s="238"/>
      <c r="BS330" s="238"/>
      <c r="BT330" s="238"/>
      <c r="BU330" s="238"/>
      <c r="BV330" s="238"/>
      <c r="BW330" s="238"/>
      <c r="BX330" s="238"/>
      <c r="BY330" s="238"/>
      <c r="BZ330" s="238"/>
      <c r="CA330" s="238"/>
      <c r="CB330" s="238"/>
      <c r="CC330" s="238"/>
      <c r="CD330" s="238"/>
      <c r="CE330" s="238"/>
      <c r="CF330" s="238"/>
      <c r="CG330" s="238"/>
      <c r="CH330" s="238"/>
      <c r="CI330" s="238"/>
      <c r="CJ330" s="238"/>
      <c r="CK330" s="238"/>
      <c r="CL330" s="238"/>
      <c r="CM330" s="238"/>
      <c r="CN330" s="238"/>
      <c r="CO330" s="238"/>
      <c r="CP330" s="238"/>
      <c r="CQ330" s="238"/>
      <c r="CR330" s="238"/>
      <c r="CS330" s="238"/>
      <c r="CT330" s="238"/>
      <c r="CU330" s="238"/>
      <c r="CV330" s="238"/>
      <c r="CW330" s="238"/>
      <c r="CX330" s="238"/>
      <c r="CY330" s="238"/>
      <c r="CZ330" s="238"/>
      <c r="DA330" s="238"/>
    </row>
    <row r="331" spans="2:105">
      <c r="B331" s="226"/>
      <c r="BP331" s="82"/>
      <c r="BQ331" s="238"/>
      <c r="BR331" s="238"/>
      <c r="BS331" s="238"/>
      <c r="BT331" s="238"/>
      <c r="BU331" s="238"/>
      <c r="BV331" s="238"/>
      <c r="BW331" s="238"/>
      <c r="BX331" s="238"/>
      <c r="BY331" s="238"/>
      <c r="BZ331" s="238"/>
      <c r="CA331" s="238"/>
      <c r="CB331" s="238"/>
      <c r="CC331" s="238"/>
      <c r="CD331" s="238"/>
      <c r="CE331" s="238"/>
      <c r="CF331" s="238"/>
      <c r="CG331" s="238"/>
      <c r="CH331" s="238"/>
      <c r="CI331" s="238"/>
      <c r="CJ331" s="238"/>
      <c r="CK331" s="238"/>
      <c r="CL331" s="238"/>
      <c r="CM331" s="238"/>
      <c r="CN331" s="238"/>
      <c r="CO331" s="238"/>
      <c r="CP331" s="238"/>
      <c r="CQ331" s="238"/>
      <c r="CR331" s="238"/>
      <c r="CS331" s="238"/>
      <c r="CT331" s="238"/>
      <c r="CU331" s="238"/>
      <c r="CV331" s="238"/>
      <c r="CW331" s="238"/>
      <c r="CX331" s="238"/>
      <c r="CY331" s="238"/>
      <c r="CZ331" s="238"/>
      <c r="DA331" s="238"/>
    </row>
    <row r="332" spans="2:105">
      <c r="B332" s="226"/>
      <c r="BP332" s="82"/>
      <c r="BQ332" s="238"/>
      <c r="BR332" s="238"/>
      <c r="BS332" s="238"/>
      <c r="BT332" s="238"/>
      <c r="BU332" s="238"/>
      <c r="BV332" s="238"/>
      <c r="BW332" s="238"/>
      <c r="BX332" s="238"/>
      <c r="BY332" s="238"/>
      <c r="BZ332" s="238"/>
      <c r="CA332" s="238"/>
      <c r="CB332" s="238"/>
      <c r="CC332" s="238"/>
      <c r="CD332" s="238"/>
      <c r="CE332" s="238"/>
      <c r="CF332" s="238"/>
      <c r="CG332" s="238"/>
      <c r="CH332" s="238"/>
      <c r="CI332" s="238"/>
      <c r="CJ332" s="238"/>
      <c r="CK332" s="238"/>
      <c r="CL332" s="238"/>
      <c r="CM332" s="238"/>
      <c r="CN332" s="238"/>
      <c r="CO332" s="238"/>
      <c r="CP332" s="238"/>
      <c r="CQ332" s="238"/>
      <c r="CR332" s="238"/>
      <c r="CS332" s="238"/>
      <c r="CT332" s="238"/>
      <c r="CU332" s="238"/>
      <c r="CV332" s="238"/>
      <c r="CW332" s="238"/>
      <c r="CX332" s="238"/>
      <c r="CY332" s="238"/>
      <c r="CZ332" s="238"/>
      <c r="DA332" s="238"/>
    </row>
    <row r="333" spans="2:105">
      <c r="B333" s="226"/>
      <c r="BP333" s="82"/>
      <c r="BQ333" s="238"/>
      <c r="BR333" s="238"/>
      <c r="BS333" s="238"/>
      <c r="BT333" s="238"/>
      <c r="BU333" s="238"/>
      <c r="BV333" s="238"/>
      <c r="BW333" s="238"/>
      <c r="BX333" s="238"/>
      <c r="BY333" s="238"/>
      <c r="BZ333" s="238"/>
      <c r="CA333" s="238"/>
      <c r="CB333" s="238"/>
      <c r="CC333" s="238"/>
      <c r="CD333" s="238"/>
      <c r="CE333" s="238"/>
      <c r="CF333" s="238"/>
      <c r="CG333" s="238"/>
      <c r="CH333" s="238"/>
      <c r="CI333" s="238"/>
      <c r="CJ333" s="238"/>
      <c r="CK333" s="238"/>
      <c r="CL333" s="238"/>
      <c r="CM333" s="238"/>
      <c r="CN333" s="238"/>
      <c r="CO333" s="238"/>
      <c r="CP333" s="238"/>
      <c r="CQ333" s="238"/>
      <c r="CR333" s="238"/>
      <c r="CS333" s="238"/>
      <c r="CT333" s="238"/>
      <c r="CU333" s="238"/>
      <c r="CV333" s="238"/>
      <c r="CW333" s="238"/>
      <c r="CX333" s="238"/>
      <c r="CY333" s="238"/>
      <c r="CZ333" s="238"/>
      <c r="DA333" s="238"/>
    </row>
    <row r="334" spans="2:105">
      <c r="B334" s="226"/>
      <c r="BP334" s="82"/>
      <c r="BQ334" s="238"/>
      <c r="BR334" s="238"/>
      <c r="BS334" s="238"/>
      <c r="BT334" s="238"/>
      <c r="BU334" s="238"/>
      <c r="BV334" s="238"/>
      <c r="BW334" s="238"/>
      <c r="BX334" s="238"/>
      <c r="BY334" s="238"/>
      <c r="BZ334" s="238"/>
      <c r="CA334" s="238"/>
      <c r="CB334" s="238"/>
      <c r="CC334" s="238"/>
      <c r="CD334" s="238"/>
      <c r="CE334" s="238"/>
      <c r="CF334" s="238"/>
      <c r="CG334" s="238"/>
      <c r="CH334" s="238"/>
      <c r="CI334" s="238"/>
      <c r="CJ334" s="238"/>
      <c r="CK334" s="238"/>
      <c r="CL334" s="238"/>
      <c r="CM334" s="238"/>
      <c r="CN334" s="238"/>
      <c r="CO334" s="238"/>
      <c r="CP334" s="238"/>
      <c r="CQ334" s="238"/>
      <c r="CR334" s="238"/>
      <c r="CS334" s="238"/>
      <c r="CT334" s="238"/>
      <c r="CU334" s="238"/>
      <c r="CV334" s="238"/>
      <c r="CW334" s="238"/>
      <c r="CX334" s="238"/>
      <c r="CY334" s="238"/>
      <c r="CZ334" s="238"/>
      <c r="DA334" s="238"/>
    </row>
    <row r="335" spans="2:105">
      <c r="B335" s="226"/>
      <c r="BP335" s="82"/>
      <c r="BQ335" s="238"/>
      <c r="BR335" s="238"/>
      <c r="BS335" s="238"/>
      <c r="BT335" s="238"/>
      <c r="BU335" s="238"/>
      <c r="BV335" s="238"/>
      <c r="BW335" s="238"/>
      <c r="BX335" s="238"/>
      <c r="BY335" s="238"/>
      <c r="BZ335" s="238"/>
      <c r="CA335" s="238"/>
      <c r="CB335" s="238"/>
      <c r="CC335" s="238"/>
      <c r="CD335" s="238"/>
      <c r="CE335" s="238"/>
      <c r="CF335" s="238"/>
      <c r="CG335" s="238"/>
      <c r="CH335" s="238"/>
      <c r="CI335" s="238"/>
      <c r="CJ335" s="238"/>
      <c r="CK335" s="238"/>
      <c r="CL335" s="238"/>
      <c r="CM335" s="238"/>
      <c r="CN335" s="238"/>
      <c r="CO335" s="238"/>
      <c r="CP335" s="238"/>
      <c r="CQ335" s="238"/>
      <c r="CR335" s="238"/>
      <c r="CS335" s="238"/>
      <c r="CT335" s="238"/>
      <c r="CU335" s="238"/>
      <c r="CV335" s="238"/>
      <c r="CW335" s="238"/>
      <c r="CX335" s="238"/>
      <c r="CY335" s="238"/>
      <c r="CZ335" s="238"/>
      <c r="DA335" s="238"/>
    </row>
    <row r="336" spans="2:105">
      <c r="B336" s="226"/>
      <c r="BP336" s="82"/>
      <c r="BQ336" s="238"/>
      <c r="BR336" s="238"/>
      <c r="BS336" s="238"/>
      <c r="BT336" s="238"/>
      <c r="BU336" s="238"/>
      <c r="BV336" s="238"/>
      <c r="BW336" s="238"/>
      <c r="BX336" s="238"/>
      <c r="BY336" s="238"/>
      <c r="BZ336" s="238"/>
      <c r="CA336" s="238"/>
      <c r="CB336" s="238"/>
      <c r="CC336" s="238"/>
      <c r="CD336" s="238"/>
      <c r="CE336" s="238"/>
      <c r="CF336" s="238"/>
      <c r="CG336" s="238"/>
      <c r="CH336" s="238"/>
      <c r="CI336" s="238"/>
      <c r="CJ336" s="238"/>
      <c r="CK336" s="238"/>
      <c r="CL336" s="238"/>
      <c r="CM336" s="238"/>
      <c r="CN336" s="238"/>
      <c r="CO336" s="238"/>
      <c r="CP336" s="238"/>
      <c r="CQ336" s="238"/>
      <c r="CR336" s="238"/>
      <c r="CS336" s="238"/>
      <c r="CT336" s="238"/>
      <c r="CU336" s="238"/>
      <c r="CV336" s="238"/>
      <c r="CW336" s="238"/>
      <c r="CX336" s="238"/>
      <c r="CY336" s="238"/>
      <c r="CZ336" s="238"/>
      <c r="DA336" s="238"/>
    </row>
    <row r="337" spans="2:105">
      <c r="B337" s="226"/>
      <c r="BP337" s="82"/>
      <c r="BQ337" s="238"/>
      <c r="BR337" s="238"/>
      <c r="BS337" s="238"/>
      <c r="BT337" s="238"/>
      <c r="BU337" s="238"/>
      <c r="BV337" s="238"/>
      <c r="BW337" s="238"/>
      <c r="BX337" s="238"/>
      <c r="BY337" s="238"/>
      <c r="BZ337" s="238"/>
      <c r="CA337" s="238"/>
      <c r="CB337" s="238"/>
      <c r="CC337" s="238"/>
      <c r="CD337" s="238"/>
      <c r="CE337" s="238"/>
      <c r="CF337" s="238"/>
      <c r="CG337" s="238"/>
      <c r="CH337" s="238"/>
      <c r="CI337" s="238"/>
      <c r="CJ337" s="238"/>
      <c r="CK337" s="238"/>
      <c r="CL337" s="238"/>
      <c r="CM337" s="238"/>
      <c r="CN337" s="238"/>
      <c r="CO337" s="238"/>
      <c r="CP337" s="238"/>
      <c r="CQ337" s="238"/>
      <c r="CR337" s="238"/>
      <c r="CS337" s="238"/>
      <c r="CT337" s="238"/>
      <c r="CU337" s="238"/>
      <c r="CV337" s="238"/>
      <c r="CW337" s="238"/>
      <c r="CX337" s="238"/>
      <c r="CY337" s="238"/>
      <c r="CZ337" s="238"/>
      <c r="DA337" s="238"/>
    </row>
    <row r="338" spans="2:105">
      <c r="B338" s="226"/>
      <c r="BP338" s="82"/>
      <c r="BQ338" s="238"/>
      <c r="BR338" s="238"/>
      <c r="BS338" s="238"/>
      <c r="BT338" s="238"/>
      <c r="BU338" s="238"/>
      <c r="BV338" s="238"/>
      <c r="BW338" s="238"/>
      <c r="BX338" s="238"/>
      <c r="BY338" s="238"/>
      <c r="BZ338" s="238"/>
      <c r="CA338" s="238"/>
      <c r="CB338" s="238"/>
      <c r="CC338" s="238"/>
      <c r="CD338" s="238"/>
      <c r="CE338" s="238"/>
      <c r="CF338" s="238"/>
      <c r="CG338" s="238"/>
      <c r="CH338" s="238"/>
      <c r="CI338" s="238"/>
      <c r="CJ338" s="238"/>
      <c r="CK338" s="238"/>
      <c r="CL338" s="238"/>
      <c r="CM338" s="238"/>
      <c r="CN338" s="238"/>
      <c r="CO338" s="238"/>
      <c r="CP338" s="238"/>
      <c r="CQ338" s="238"/>
      <c r="CR338" s="238"/>
      <c r="CS338" s="238"/>
      <c r="CT338" s="238"/>
      <c r="CU338" s="238"/>
      <c r="CV338" s="238"/>
      <c r="CW338" s="238"/>
      <c r="CX338" s="238"/>
      <c r="CY338" s="238"/>
      <c r="CZ338" s="238"/>
      <c r="DA338" s="238"/>
    </row>
    <row r="339" spans="2:105">
      <c r="B339" s="226"/>
      <c r="BP339" s="82"/>
      <c r="BQ339" s="238"/>
      <c r="BR339" s="238"/>
      <c r="BS339" s="238"/>
      <c r="BT339" s="238"/>
      <c r="BU339" s="238"/>
      <c r="BV339" s="238"/>
      <c r="BW339" s="238"/>
      <c r="BX339" s="238"/>
      <c r="BY339" s="238"/>
      <c r="BZ339" s="238"/>
      <c r="CA339" s="238"/>
      <c r="CB339" s="238"/>
      <c r="CC339" s="238"/>
      <c r="CD339" s="238"/>
      <c r="CE339" s="238"/>
      <c r="CF339" s="238"/>
      <c r="CG339" s="238"/>
      <c r="CH339" s="238"/>
      <c r="CI339" s="238"/>
      <c r="CJ339" s="238"/>
      <c r="CK339" s="238"/>
      <c r="CL339" s="238"/>
      <c r="CM339" s="238"/>
      <c r="CN339" s="238"/>
      <c r="CO339" s="238"/>
      <c r="CP339" s="238"/>
      <c r="CQ339" s="238"/>
      <c r="CR339" s="238"/>
      <c r="CS339" s="238"/>
      <c r="CT339" s="238"/>
      <c r="CU339" s="238"/>
      <c r="CV339" s="238"/>
      <c r="CW339" s="238"/>
      <c r="CX339" s="238"/>
      <c r="CY339" s="238"/>
      <c r="CZ339" s="238"/>
      <c r="DA339" s="238"/>
    </row>
    <row r="340" spans="2:105">
      <c r="B340" s="226"/>
      <c r="BP340" s="82"/>
      <c r="BQ340" s="238"/>
      <c r="BR340" s="238"/>
      <c r="BS340" s="238"/>
      <c r="BT340" s="238"/>
      <c r="BU340" s="238"/>
      <c r="BV340" s="238"/>
      <c r="BW340" s="238"/>
      <c r="BX340" s="238"/>
      <c r="BY340" s="238"/>
      <c r="BZ340" s="238"/>
      <c r="CA340" s="238"/>
      <c r="CB340" s="238"/>
      <c r="CC340" s="238"/>
      <c r="CD340" s="238"/>
      <c r="CE340" s="238"/>
      <c r="CF340" s="238"/>
      <c r="CG340" s="238"/>
      <c r="CH340" s="238"/>
      <c r="CI340" s="238"/>
      <c r="CJ340" s="238"/>
      <c r="CK340" s="238"/>
      <c r="CL340" s="238"/>
      <c r="CM340" s="238"/>
      <c r="CN340" s="238"/>
      <c r="CO340" s="238"/>
      <c r="CP340" s="238"/>
      <c r="CQ340" s="238"/>
      <c r="CR340" s="238"/>
      <c r="CS340" s="238"/>
      <c r="CT340" s="238"/>
      <c r="CU340" s="238"/>
      <c r="CV340" s="238"/>
      <c r="CW340" s="238"/>
      <c r="CX340" s="238"/>
      <c r="CY340" s="238"/>
      <c r="CZ340" s="238"/>
      <c r="DA340" s="238"/>
    </row>
    <row r="341" spans="2:105">
      <c r="B341" s="226"/>
      <c r="BP341" s="82"/>
      <c r="BQ341" s="238"/>
      <c r="BR341" s="238"/>
      <c r="BS341" s="238"/>
      <c r="BT341" s="238"/>
      <c r="BU341" s="238"/>
      <c r="BV341" s="238"/>
      <c r="BW341" s="238"/>
      <c r="BX341" s="238"/>
      <c r="BY341" s="238"/>
      <c r="BZ341" s="238"/>
      <c r="CA341" s="238"/>
      <c r="CB341" s="238"/>
      <c r="CC341" s="238"/>
      <c r="CD341" s="238"/>
      <c r="CE341" s="238"/>
      <c r="CF341" s="238"/>
      <c r="CG341" s="238"/>
      <c r="CH341" s="238"/>
      <c r="CI341" s="238"/>
      <c r="CJ341" s="238"/>
      <c r="CK341" s="238"/>
      <c r="CL341" s="238"/>
      <c r="CM341" s="238"/>
      <c r="CN341" s="238"/>
      <c r="CO341" s="238"/>
      <c r="CP341" s="238"/>
      <c r="CQ341" s="238"/>
      <c r="CR341" s="238"/>
      <c r="CS341" s="238"/>
      <c r="CT341" s="238"/>
      <c r="CU341" s="238"/>
      <c r="CV341" s="238"/>
      <c r="CW341" s="238"/>
      <c r="CX341" s="238"/>
      <c r="CY341" s="238"/>
      <c r="CZ341" s="238"/>
      <c r="DA341" s="238"/>
    </row>
    <row r="342" spans="2:105">
      <c r="B342" s="226"/>
      <c r="BP342" s="82"/>
      <c r="BQ342" s="238"/>
      <c r="BR342" s="238"/>
      <c r="BS342" s="238"/>
      <c r="BT342" s="238"/>
      <c r="BU342" s="238"/>
      <c r="BV342" s="238"/>
      <c r="BW342" s="238"/>
      <c r="BX342" s="238"/>
      <c r="BY342" s="238"/>
      <c r="BZ342" s="238"/>
      <c r="CA342" s="238"/>
      <c r="CB342" s="238"/>
      <c r="CC342" s="238"/>
      <c r="CD342" s="238"/>
      <c r="CE342" s="238"/>
      <c r="CF342" s="238"/>
      <c r="CG342" s="238"/>
      <c r="CH342" s="238"/>
      <c r="CI342" s="238"/>
      <c r="CJ342" s="238"/>
      <c r="CK342" s="238"/>
      <c r="CL342" s="238"/>
      <c r="CM342" s="238"/>
      <c r="CN342" s="238"/>
      <c r="CO342" s="238"/>
      <c r="CP342" s="238"/>
      <c r="CQ342" s="238"/>
      <c r="CR342" s="238"/>
      <c r="CS342" s="238"/>
      <c r="CT342" s="238"/>
      <c r="CU342" s="238"/>
      <c r="CV342" s="238"/>
      <c r="CW342" s="238"/>
      <c r="CX342" s="238"/>
      <c r="CY342" s="238"/>
      <c r="CZ342" s="238"/>
      <c r="DA342" s="238"/>
    </row>
    <row r="343" spans="2:105">
      <c r="B343" s="226"/>
      <c r="BP343" s="82"/>
      <c r="BQ343" s="238"/>
      <c r="BR343" s="238"/>
      <c r="BS343" s="238"/>
      <c r="BT343" s="238"/>
      <c r="BU343" s="238"/>
      <c r="BV343" s="238"/>
      <c r="BW343" s="238"/>
      <c r="BX343" s="238"/>
      <c r="BY343" s="238"/>
      <c r="BZ343" s="238"/>
      <c r="CA343" s="238"/>
      <c r="CB343" s="238"/>
      <c r="CC343" s="238"/>
      <c r="CD343" s="238"/>
      <c r="CE343" s="238"/>
      <c r="CF343" s="238"/>
      <c r="CG343" s="238"/>
      <c r="CH343" s="238"/>
      <c r="CI343" s="238"/>
      <c r="CJ343" s="238"/>
      <c r="CK343" s="238"/>
      <c r="CL343" s="238"/>
      <c r="CM343" s="238"/>
      <c r="CN343" s="238"/>
      <c r="CO343" s="238"/>
      <c r="CP343" s="238"/>
      <c r="CQ343" s="238"/>
      <c r="CR343" s="238"/>
      <c r="CS343" s="238"/>
      <c r="CT343" s="238"/>
      <c r="CU343" s="238"/>
      <c r="CV343" s="238"/>
      <c r="CW343" s="238"/>
      <c r="CX343" s="238"/>
      <c r="CY343" s="238"/>
      <c r="CZ343" s="238"/>
      <c r="DA343" s="238"/>
    </row>
    <row r="344" spans="2:105">
      <c r="B344" s="226"/>
      <c r="BP344" s="82"/>
      <c r="BQ344" s="238"/>
      <c r="BR344" s="238"/>
      <c r="BS344" s="238"/>
      <c r="BT344" s="238"/>
      <c r="BU344" s="238"/>
      <c r="BV344" s="238"/>
      <c r="BW344" s="238"/>
      <c r="BX344" s="238"/>
      <c r="BY344" s="238"/>
      <c r="BZ344" s="238"/>
      <c r="CA344" s="238"/>
      <c r="CB344" s="238"/>
      <c r="CC344" s="238"/>
      <c r="CD344" s="238"/>
      <c r="CE344" s="238"/>
      <c r="CF344" s="238"/>
      <c r="CG344" s="238"/>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row>
    <row r="345" spans="2:105">
      <c r="B345" s="226"/>
      <c r="BP345" s="82"/>
      <c r="BQ345" s="238"/>
      <c r="BR345" s="238"/>
      <c r="BS345" s="238"/>
      <c r="BT345" s="238"/>
      <c r="BU345" s="238"/>
      <c r="BV345" s="238"/>
      <c r="BW345" s="238"/>
      <c r="BX345" s="238"/>
      <c r="BY345" s="238"/>
      <c r="BZ345" s="238"/>
      <c r="CA345" s="238"/>
      <c r="CB345" s="238"/>
      <c r="CC345" s="238"/>
      <c r="CD345" s="238"/>
      <c r="CE345" s="238"/>
      <c r="CF345" s="238"/>
      <c r="CG345" s="238"/>
      <c r="CH345" s="238"/>
      <c r="CI345" s="238"/>
      <c r="CJ345" s="238"/>
      <c r="CK345" s="238"/>
      <c r="CL345" s="238"/>
      <c r="CM345" s="238"/>
      <c r="CN345" s="238"/>
      <c r="CO345" s="238"/>
      <c r="CP345" s="238"/>
      <c r="CQ345" s="238"/>
      <c r="CR345" s="238"/>
      <c r="CS345" s="238"/>
      <c r="CT345" s="238"/>
      <c r="CU345" s="238"/>
      <c r="CV345" s="238"/>
      <c r="CW345" s="238"/>
      <c r="CX345" s="238"/>
      <c r="CY345" s="238"/>
      <c r="CZ345" s="238"/>
      <c r="DA345" s="238"/>
    </row>
    <row r="346" spans="2:105">
      <c r="B346" s="226"/>
      <c r="BP346" s="82"/>
      <c r="BQ346" s="238"/>
      <c r="BR346" s="238"/>
      <c r="BS346" s="238"/>
      <c r="BT346" s="238"/>
      <c r="BU346" s="238"/>
      <c r="BV346" s="238"/>
      <c r="BW346" s="238"/>
      <c r="BX346" s="238"/>
      <c r="BY346" s="238"/>
      <c r="BZ346" s="238"/>
      <c r="CA346" s="238"/>
      <c r="CB346" s="238"/>
      <c r="CC346" s="238"/>
      <c r="CD346" s="238"/>
      <c r="CE346" s="238"/>
      <c r="CF346" s="238"/>
      <c r="CG346" s="238"/>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row>
    <row r="347" spans="2:105">
      <c r="B347" s="226"/>
      <c r="BP347" s="82"/>
      <c r="BQ347" s="238"/>
      <c r="BR347" s="238"/>
      <c r="BS347" s="238"/>
      <c r="BT347" s="238"/>
      <c r="BU347" s="238"/>
      <c r="BV347" s="238"/>
      <c r="BW347" s="238"/>
      <c r="BX347" s="238"/>
      <c r="BY347" s="238"/>
      <c r="BZ347" s="238"/>
      <c r="CA347" s="238"/>
      <c r="CB347" s="238"/>
      <c r="CC347" s="238"/>
      <c r="CD347" s="238"/>
      <c r="CE347" s="238"/>
      <c r="CF347" s="238"/>
      <c r="CG347" s="238"/>
      <c r="CH347" s="238"/>
      <c r="CI347" s="238"/>
      <c r="CJ347" s="238"/>
      <c r="CK347" s="238"/>
      <c r="CL347" s="238"/>
      <c r="CM347" s="238"/>
      <c r="CN347" s="238"/>
      <c r="CO347" s="238"/>
      <c r="CP347" s="238"/>
      <c r="CQ347" s="238"/>
      <c r="CR347" s="238"/>
      <c r="CS347" s="238"/>
      <c r="CT347" s="238"/>
      <c r="CU347" s="238"/>
      <c r="CV347" s="238"/>
      <c r="CW347" s="238"/>
      <c r="CX347" s="238"/>
      <c r="CY347" s="238"/>
      <c r="CZ347" s="238"/>
      <c r="DA347" s="238"/>
    </row>
    <row r="348" spans="2:105">
      <c r="B348" s="226"/>
      <c r="BP348" s="82"/>
      <c r="BQ348" s="238"/>
      <c r="BR348" s="238"/>
      <c r="BS348" s="238"/>
      <c r="BT348" s="238"/>
      <c r="BU348" s="238"/>
      <c r="BV348" s="238"/>
      <c r="BW348" s="238"/>
      <c r="BX348" s="238"/>
      <c r="BY348" s="238"/>
      <c r="BZ348" s="238"/>
      <c r="CA348" s="238"/>
      <c r="CB348" s="238"/>
      <c r="CC348" s="238"/>
      <c r="CD348" s="238"/>
      <c r="CE348" s="238"/>
      <c r="CF348" s="238"/>
      <c r="CG348" s="238"/>
      <c r="CH348" s="238"/>
      <c r="CI348" s="238"/>
      <c r="CJ348" s="238"/>
      <c r="CK348" s="238"/>
      <c r="CL348" s="238"/>
      <c r="CM348" s="238"/>
      <c r="CN348" s="238"/>
      <c r="CO348" s="238"/>
      <c r="CP348" s="238"/>
      <c r="CQ348" s="238"/>
      <c r="CR348" s="238"/>
      <c r="CS348" s="238"/>
      <c r="CT348" s="238"/>
      <c r="CU348" s="238"/>
      <c r="CV348" s="238"/>
      <c r="CW348" s="238"/>
      <c r="CX348" s="238"/>
      <c r="CY348" s="238"/>
      <c r="CZ348" s="238"/>
      <c r="DA348" s="238"/>
    </row>
    <row r="349" spans="2:105">
      <c r="B349" s="226"/>
      <c r="BP349" s="82"/>
      <c r="BQ349" s="238"/>
      <c r="BR349" s="238"/>
      <c r="BS349" s="238"/>
      <c r="BT349" s="238"/>
      <c r="BU349" s="238"/>
      <c r="BV349" s="238"/>
      <c r="BW349" s="238"/>
      <c r="BX349" s="238"/>
      <c r="BY349" s="238"/>
      <c r="BZ349" s="238"/>
      <c r="CA349" s="238"/>
      <c r="CB349" s="238"/>
      <c r="CC349" s="238"/>
      <c r="CD349" s="238"/>
      <c r="CE349" s="238"/>
      <c r="CF349" s="238"/>
      <c r="CG349" s="238"/>
      <c r="CH349" s="238"/>
      <c r="CI349" s="238"/>
      <c r="CJ349" s="238"/>
      <c r="CK349" s="238"/>
      <c r="CL349" s="238"/>
      <c r="CM349" s="238"/>
      <c r="CN349" s="238"/>
      <c r="CO349" s="238"/>
      <c r="CP349" s="238"/>
      <c r="CQ349" s="238"/>
      <c r="CR349" s="238"/>
      <c r="CS349" s="238"/>
      <c r="CT349" s="238"/>
      <c r="CU349" s="238"/>
      <c r="CV349" s="238"/>
      <c r="CW349" s="238"/>
      <c r="CX349" s="238"/>
      <c r="CY349" s="238"/>
      <c r="CZ349" s="238"/>
      <c r="DA349" s="238"/>
    </row>
    <row r="350" spans="2:105">
      <c r="B350" s="226"/>
      <c r="BP350" s="82"/>
      <c r="BQ350" s="238"/>
      <c r="BR350" s="238"/>
      <c r="BS350" s="238"/>
      <c r="BT350" s="238"/>
      <c r="BU350" s="238"/>
      <c r="BV350" s="238"/>
      <c r="BW350" s="238"/>
      <c r="BX350" s="238"/>
      <c r="BY350" s="238"/>
      <c r="BZ350" s="238"/>
      <c r="CA350" s="238"/>
      <c r="CB350" s="238"/>
      <c r="CC350" s="238"/>
      <c r="CD350" s="238"/>
      <c r="CE350" s="238"/>
      <c r="CF350" s="238"/>
      <c r="CG350" s="238"/>
      <c r="CH350" s="238"/>
      <c r="CI350" s="238"/>
      <c r="CJ350" s="238"/>
      <c r="CK350" s="238"/>
      <c r="CL350" s="238"/>
      <c r="CM350" s="238"/>
      <c r="CN350" s="238"/>
      <c r="CO350" s="238"/>
      <c r="CP350" s="238"/>
      <c r="CQ350" s="238"/>
      <c r="CR350" s="238"/>
      <c r="CS350" s="238"/>
      <c r="CT350" s="238"/>
      <c r="CU350" s="238"/>
      <c r="CV350" s="238"/>
      <c r="CW350" s="238"/>
      <c r="CX350" s="238"/>
      <c r="CY350" s="238"/>
      <c r="CZ350" s="238"/>
      <c r="DA350" s="238"/>
    </row>
    <row r="351" spans="2:105">
      <c r="B351" s="226"/>
      <c r="BP351" s="82"/>
      <c r="BQ351" s="238"/>
      <c r="BR351" s="238"/>
      <c r="BS351" s="238"/>
      <c r="BT351" s="238"/>
      <c r="BU351" s="238"/>
      <c r="BV351" s="238"/>
      <c r="BW351" s="238"/>
      <c r="BX351" s="238"/>
      <c r="BY351" s="238"/>
      <c r="BZ351" s="238"/>
      <c r="CA351" s="238"/>
      <c r="CB351" s="238"/>
      <c r="CC351" s="238"/>
      <c r="CD351" s="238"/>
      <c r="CE351" s="238"/>
      <c r="CF351" s="238"/>
      <c r="CG351" s="238"/>
      <c r="CH351" s="238"/>
      <c r="CI351" s="238"/>
      <c r="CJ351" s="238"/>
      <c r="CK351" s="238"/>
      <c r="CL351" s="238"/>
      <c r="CM351" s="238"/>
      <c r="CN351" s="238"/>
      <c r="CO351" s="238"/>
      <c r="CP351" s="238"/>
      <c r="CQ351" s="238"/>
      <c r="CR351" s="238"/>
      <c r="CS351" s="238"/>
      <c r="CT351" s="238"/>
      <c r="CU351" s="238"/>
      <c r="CV351" s="238"/>
      <c r="CW351" s="238"/>
      <c r="CX351" s="238"/>
      <c r="CY351" s="238"/>
      <c r="CZ351" s="238"/>
      <c r="DA351" s="238"/>
    </row>
    <row r="352" spans="2:105">
      <c r="B352" s="226"/>
      <c r="BP352" s="82"/>
      <c r="BQ352" s="238"/>
      <c r="BR352" s="238"/>
      <c r="BS352" s="238"/>
      <c r="BT352" s="238"/>
      <c r="BU352" s="238"/>
      <c r="BV352" s="238"/>
      <c r="BW352" s="238"/>
      <c r="BX352" s="238"/>
      <c r="BY352" s="238"/>
      <c r="BZ352" s="238"/>
      <c r="CA352" s="238"/>
      <c r="CB352" s="238"/>
      <c r="CC352" s="238"/>
      <c r="CD352" s="238"/>
      <c r="CE352" s="238"/>
      <c r="CF352" s="238"/>
      <c r="CG352" s="238"/>
      <c r="CH352" s="238"/>
      <c r="CI352" s="238"/>
      <c r="CJ352" s="238"/>
      <c r="CK352" s="238"/>
      <c r="CL352" s="238"/>
      <c r="CM352" s="238"/>
      <c r="CN352" s="238"/>
      <c r="CO352" s="238"/>
      <c r="CP352" s="238"/>
      <c r="CQ352" s="238"/>
      <c r="CR352" s="238"/>
      <c r="CS352" s="238"/>
      <c r="CT352" s="238"/>
      <c r="CU352" s="238"/>
      <c r="CV352" s="238"/>
      <c r="CW352" s="238"/>
      <c r="CX352" s="238"/>
      <c r="CY352" s="238"/>
      <c r="CZ352" s="238"/>
      <c r="DA352" s="238"/>
    </row>
    <row r="353" spans="2:105">
      <c r="B353" s="226"/>
      <c r="BP353" s="82"/>
      <c r="BQ353" s="238"/>
      <c r="BR353" s="238"/>
      <c r="BS353" s="238"/>
      <c r="BT353" s="238"/>
      <c r="BU353" s="238"/>
      <c r="BV353" s="238"/>
      <c r="BW353" s="238"/>
      <c r="BX353" s="238"/>
      <c r="BY353" s="238"/>
      <c r="BZ353" s="238"/>
      <c r="CA353" s="238"/>
      <c r="CB353" s="238"/>
      <c r="CC353" s="238"/>
      <c r="CD353" s="238"/>
      <c r="CE353" s="238"/>
      <c r="CF353" s="238"/>
      <c r="CG353" s="238"/>
      <c r="CH353" s="238"/>
      <c r="CI353" s="238"/>
      <c r="CJ353" s="238"/>
      <c r="CK353" s="238"/>
      <c r="CL353" s="238"/>
      <c r="CM353" s="238"/>
      <c r="CN353" s="238"/>
      <c r="CO353" s="238"/>
      <c r="CP353" s="238"/>
      <c r="CQ353" s="238"/>
      <c r="CR353" s="238"/>
      <c r="CS353" s="238"/>
      <c r="CT353" s="238"/>
      <c r="CU353" s="238"/>
      <c r="CV353" s="238"/>
      <c r="CW353" s="238"/>
      <c r="CX353" s="238"/>
      <c r="CY353" s="238"/>
      <c r="CZ353" s="238"/>
      <c r="DA353" s="238"/>
    </row>
    <row r="354" spans="2:105">
      <c r="B354" s="226"/>
      <c r="BP354" s="82"/>
      <c r="BQ354" s="238"/>
      <c r="BR354" s="238"/>
      <c r="BS354" s="238"/>
      <c r="BT354" s="238"/>
      <c r="BU354" s="238"/>
      <c r="BV354" s="238"/>
      <c r="BW354" s="238"/>
      <c r="BX354" s="238"/>
      <c r="BY354" s="238"/>
      <c r="BZ354" s="238"/>
      <c r="CA354" s="238"/>
      <c r="CB354" s="238"/>
      <c r="CC354" s="238"/>
      <c r="CD354" s="238"/>
      <c r="CE354" s="238"/>
      <c r="CF354" s="238"/>
      <c r="CG354" s="238"/>
      <c r="CH354" s="238"/>
      <c r="CI354" s="238"/>
      <c r="CJ354" s="238"/>
      <c r="CK354" s="238"/>
      <c r="CL354" s="238"/>
      <c r="CM354" s="238"/>
      <c r="CN354" s="238"/>
      <c r="CO354" s="238"/>
      <c r="CP354" s="238"/>
      <c r="CQ354" s="238"/>
      <c r="CR354" s="238"/>
      <c r="CS354" s="238"/>
      <c r="CT354" s="238"/>
      <c r="CU354" s="238"/>
      <c r="CV354" s="238"/>
      <c r="CW354" s="238"/>
      <c r="CX354" s="238"/>
      <c r="CY354" s="238"/>
      <c r="CZ354" s="238"/>
      <c r="DA354" s="238"/>
    </row>
    <row r="355" spans="2:105">
      <c r="B355" s="226"/>
      <c r="BP355" s="82"/>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row>
    <row r="356" spans="2:105">
      <c r="B356" s="226"/>
      <c r="BP356" s="82"/>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row>
    <row r="357" spans="2:105">
      <c r="B357" s="226"/>
      <c r="BP357" s="82"/>
      <c r="BQ357" s="238"/>
      <c r="BR357" s="238"/>
      <c r="BS357" s="238"/>
      <c r="BT357" s="238"/>
      <c r="BU357" s="238"/>
      <c r="BV357" s="238"/>
      <c r="BW357" s="238"/>
      <c r="BX357" s="238"/>
      <c r="BY357" s="238"/>
      <c r="BZ357" s="238"/>
      <c r="CA357" s="238"/>
      <c r="CB357" s="238"/>
      <c r="CC357" s="238"/>
      <c r="CD357" s="238"/>
      <c r="CE357" s="238"/>
      <c r="CF357" s="238"/>
      <c r="CG357" s="238"/>
      <c r="CH357" s="238"/>
      <c r="CI357" s="238"/>
      <c r="CJ357" s="238"/>
      <c r="CK357" s="238"/>
      <c r="CL357" s="238"/>
      <c r="CM357" s="238"/>
      <c r="CN357" s="238"/>
      <c r="CO357" s="238"/>
      <c r="CP357" s="238"/>
      <c r="CQ357" s="238"/>
      <c r="CR357" s="238"/>
      <c r="CS357" s="238"/>
      <c r="CT357" s="238"/>
      <c r="CU357" s="238"/>
      <c r="CV357" s="238"/>
      <c r="CW357" s="238"/>
      <c r="CX357" s="238"/>
      <c r="CY357" s="238"/>
      <c r="CZ357" s="238"/>
      <c r="DA357" s="238"/>
    </row>
    <row r="358" spans="2:105">
      <c r="B358" s="226"/>
      <c r="BP358" s="82"/>
      <c r="BQ358" s="238"/>
      <c r="BR358" s="238"/>
      <c r="BS358" s="238"/>
      <c r="BT358" s="238"/>
      <c r="BU358" s="238"/>
      <c r="BV358" s="238"/>
      <c r="BW358" s="238"/>
      <c r="BX358" s="238"/>
      <c r="BY358" s="238"/>
      <c r="BZ358" s="238"/>
      <c r="CA358" s="238"/>
      <c r="CB358" s="238"/>
      <c r="CC358" s="238"/>
      <c r="CD358" s="238"/>
      <c r="CE358" s="238"/>
      <c r="CF358" s="238"/>
      <c r="CG358" s="238"/>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row>
    <row r="359" spans="2:105">
      <c r="B359" s="226"/>
      <c r="BP359" s="82"/>
      <c r="BQ359" s="238"/>
      <c r="BR359" s="238"/>
      <c r="BS359" s="238"/>
      <c r="BT359" s="238"/>
      <c r="BU359" s="238"/>
      <c r="BV359" s="238"/>
      <c r="BW359" s="238"/>
      <c r="BX359" s="238"/>
      <c r="BY359" s="238"/>
      <c r="BZ359" s="238"/>
      <c r="CA359" s="238"/>
      <c r="CB359" s="238"/>
      <c r="CC359" s="238"/>
      <c r="CD359" s="238"/>
      <c r="CE359" s="238"/>
      <c r="CF359" s="238"/>
      <c r="CG359" s="238"/>
      <c r="CH359" s="238"/>
      <c r="CI359" s="238"/>
      <c r="CJ359" s="238"/>
      <c r="CK359" s="238"/>
      <c r="CL359" s="238"/>
      <c r="CM359" s="238"/>
      <c r="CN359" s="238"/>
      <c r="CO359" s="238"/>
      <c r="CP359" s="238"/>
      <c r="CQ359" s="238"/>
      <c r="CR359" s="238"/>
      <c r="CS359" s="238"/>
      <c r="CT359" s="238"/>
      <c r="CU359" s="238"/>
      <c r="CV359" s="238"/>
      <c r="CW359" s="238"/>
      <c r="CX359" s="238"/>
      <c r="CY359" s="238"/>
      <c r="CZ359" s="238"/>
      <c r="DA359" s="238"/>
    </row>
    <row r="360" spans="2:105">
      <c r="B360" s="226"/>
      <c r="BP360" s="82"/>
      <c r="BQ360" s="238"/>
      <c r="BR360" s="238"/>
      <c r="BS360" s="238"/>
      <c r="BT360" s="238"/>
      <c r="BU360" s="238"/>
      <c r="BV360" s="238"/>
      <c r="BW360" s="238"/>
      <c r="BX360" s="238"/>
      <c r="BY360" s="238"/>
      <c r="BZ360" s="238"/>
      <c r="CA360" s="238"/>
      <c r="CB360" s="238"/>
      <c r="CC360" s="238"/>
      <c r="CD360" s="238"/>
      <c r="CE360" s="238"/>
      <c r="CF360" s="238"/>
      <c r="CG360" s="238"/>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row>
    <row r="361" spans="2:105">
      <c r="B361" s="226"/>
      <c r="BP361" s="82"/>
      <c r="BQ361" s="238"/>
      <c r="BR361" s="238"/>
      <c r="BS361" s="238"/>
      <c r="BT361" s="238"/>
      <c r="BU361" s="238"/>
      <c r="BV361" s="238"/>
      <c r="BW361" s="238"/>
      <c r="BX361" s="238"/>
      <c r="BY361" s="238"/>
      <c r="BZ361" s="238"/>
      <c r="CA361" s="238"/>
      <c r="CB361" s="238"/>
      <c r="CC361" s="238"/>
      <c r="CD361" s="238"/>
      <c r="CE361" s="238"/>
      <c r="CF361" s="238"/>
      <c r="CG361" s="238"/>
      <c r="CH361" s="238"/>
      <c r="CI361" s="238"/>
      <c r="CJ361" s="238"/>
      <c r="CK361" s="238"/>
      <c r="CL361" s="238"/>
      <c r="CM361" s="238"/>
      <c r="CN361" s="238"/>
      <c r="CO361" s="238"/>
      <c r="CP361" s="238"/>
      <c r="CQ361" s="238"/>
      <c r="CR361" s="238"/>
      <c r="CS361" s="238"/>
      <c r="CT361" s="238"/>
      <c r="CU361" s="238"/>
      <c r="CV361" s="238"/>
      <c r="CW361" s="238"/>
      <c r="CX361" s="238"/>
      <c r="CY361" s="238"/>
      <c r="CZ361" s="238"/>
      <c r="DA361" s="238"/>
    </row>
    <row r="362" spans="2:105">
      <c r="B362" s="226"/>
      <c r="BP362" s="82"/>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row>
    <row r="363" spans="2:105">
      <c r="B363" s="226"/>
      <c r="BP363" s="82"/>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row>
    <row r="364" spans="2:105">
      <c r="B364" s="226"/>
      <c r="BP364" s="82"/>
      <c r="BQ364" s="238"/>
      <c r="BR364" s="238"/>
      <c r="BS364" s="238"/>
      <c r="BT364" s="238"/>
      <c r="BU364" s="238"/>
      <c r="BV364" s="238"/>
      <c r="BW364" s="238"/>
      <c r="BX364" s="238"/>
      <c r="BY364" s="238"/>
      <c r="BZ364" s="238"/>
      <c r="CA364" s="238"/>
      <c r="CB364" s="238"/>
      <c r="CC364" s="238"/>
      <c r="CD364" s="238"/>
      <c r="CE364" s="238"/>
      <c r="CF364" s="238"/>
      <c r="CG364" s="238"/>
      <c r="CH364" s="238"/>
      <c r="CI364" s="238"/>
      <c r="CJ364" s="238"/>
      <c r="CK364" s="238"/>
      <c r="CL364" s="238"/>
      <c r="CM364" s="238"/>
      <c r="CN364" s="238"/>
      <c r="CO364" s="238"/>
      <c r="CP364" s="238"/>
      <c r="CQ364" s="238"/>
      <c r="CR364" s="238"/>
      <c r="CS364" s="238"/>
      <c r="CT364" s="238"/>
      <c r="CU364" s="238"/>
      <c r="CV364" s="238"/>
      <c r="CW364" s="238"/>
      <c r="CX364" s="238"/>
      <c r="CY364" s="238"/>
      <c r="CZ364" s="238"/>
      <c r="DA364" s="238"/>
    </row>
    <row r="365" spans="2:105">
      <c r="B365" s="226"/>
      <c r="BP365" s="82"/>
      <c r="BQ365" s="238"/>
      <c r="BR365" s="238"/>
      <c r="BS365" s="238"/>
      <c r="BT365" s="238"/>
      <c r="BU365" s="238"/>
      <c r="BV365" s="238"/>
      <c r="BW365" s="238"/>
      <c r="BX365" s="238"/>
      <c r="BY365" s="238"/>
      <c r="BZ365" s="238"/>
      <c r="CA365" s="238"/>
      <c r="CB365" s="238"/>
      <c r="CC365" s="238"/>
      <c r="CD365" s="238"/>
      <c r="CE365" s="238"/>
      <c r="CF365" s="238"/>
      <c r="CG365" s="238"/>
      <c r="CH365" s="238"/>
      <c r="CI365" s="238"/>
      <c r="CJ365" s="238"/>
      <c r="CK365" s="238"/>
      <c r="CL365" s="238"/>
      <c r="CM365" s="238"/>
      <c r="CN365" s="238"/>
      <c r="CO365" s="238"/>
      <c r="CP365" s="238"/>
      <c r="CQ365" s="238"/>
      <c r="CR365" s="238"/>
      <c r="CS365" s="238"/>
      <c r="CT365" s="238"/>
      <c r="CU365" s="238"/>
      <c r="CV365" s="238"/>
      <c r="CW365" s="238"/>
      <c r="CX365" s="238"/>
      <c r="CY365" s="238"/>
      <c r="CZ365" s="238"/>
      <c r="DA365" s="238"/>
    </row>
    <row r="366" spans="2:105">
      <c r="B366" s="226"/>
      <c r="BP366" s="82"/>
      <c r="BQ366" s="238"/>
      <c r="BR366" s="238"/>
      <c r="BS366" s="238"/>
      <c r="BT366" s="238"/>
      <c r="BU366" s="238"/>
      <c r="BV366" s="238"/>
      <c r="BW366" s="238"/>
      <c r="BX366" s="238"/>
      <c r="BY366" s="238"/>
      <c r="BZ366" s="238"/>
      <c r="CA366" s="238"/>
      <c r="CB366" s="238"/>
      <c r="CC366" s="238"/>
      <c r="CD366" s="238"/>
      <c r="CE366" s="238"/>
      <c r="CF366" s="238"/>
      <c r="CG366" s="238"/>
      <c r="CH366" s="238"/>
      <c r="CI366" s="238"/>
      <c r="CJ366" s="238"/>
      <c r="CK366" s="238"/>
      <c r="CL366" s="238"/>
      <c r="CM366" s="238"/>
      <c r="CN366" s="238"/>
      <c r="CO366" s="238"/>
      <c r="CP366" s="238"/>
      <c r="CQ366" s="238"/>
      <c r="CR366" s="238"/>
      <c r="CS366" s="238"/>
      <c r="CT366" s="238"/>
      <c r="CU366" s="238"/>
      <c r="CV366" s="238"/>
      <c r="CW366" s="238"/>
      <c r="CX366" s="238"/>
      <c r="CY366" s="238"/>
      <c r="CZ366" s="238"/>
      <c r="DA366" s="238"/>
    </row>
    <row r="367" spans="2:105">
      <c r="B367" s="226"/>
      <c r="BP367" s="82"/>
      <c r="BQ367" s="238"/>
      <c r="BR367" s="238"/>
      <c r="BS367" s="238"/>
      <c r="BT367" s="238"/>
      <c r="BU367" s="238"/>
      <c r="BV367" s="238"/>
      <c r="BW367" s="238"/>
      <c r="BX367" s="238"/>
      <c r="BY367" s="238"/>
      <c r="BZ367" s="238"/>
      <c r="CA367" s="238"/>
      <c r="CB367" s="238"/>
      <c r="CC367" s="238"/>
      <c r="CD367" s="238"/>
      <c r="CE367" s="238"/>
      <c r="CF367" s="238"/>
      <c r="CG367" s="238"/>
      <c r="CH367" s="238"/>
      <c r="CI367" s="238"/>
      <c r="CJ367" s="238"/>
      <c r="CK367" s="238"/>
      <c r="CL367" s="238"/>
      <c r="CM367" s="238"/>
      <c r="CN367" s="238"/>
      <c r="CO367" s="238"/>
      <c r="CP367" s="238"/>
      <c r="CQ367" s="238"/>
      <c r="CR367" s="238"/>
      <c r="CS367" s="238"/>
      <c r="CT367" s="238"/>
      <c r="CU367" s="238"/>
      <c r="CV367" s="238"/>
      <c r="CW367" s="238"/>
      <c r="CX367" s="238"/>
      <c r="CY367" s="238"/>
      <c r="CZ367" s="238"/>
      <c r="DA367" s="238"/>
    </row>
    <row r="368" spans="2:105">
      <c r="B368" s="226"/>
      <c r="BP368" s="82"/>
      <c r="BQ368" s="238"/>
      <c r="BR368" s="238"/>
      <c r="BS368" s="238"/>
      <c r="BT368" s="238"/>
      <c r="BU368" s="238"/>
      <c r="BV368" s="238"/>
      <c r="BW368" s="238"/>
      <c r="BX368" s="238"/>
      <c r="BY368" s="238"/>
      <c r="BZ368" s="238"/>
      <c r="CA368" s="238"/>
      <c r="CB368" s="238"/>
      <c r="CC368" s="238"/>
      <c r="CD368" s="238"/>
      <c r="CE368" s="238"/>
      <c r="CF368" s="238"/>
      <c r="CG368" s="238"/>
      <c r="CH368" s="238"/>
      <c r="CI368" s="238"/>
      <c r="CJ368" s="238"/>
      <c r="CK368" s="238"/>
      <c r="CL368" s="238"/>
      <c r="CM368" s="238"/>
      <c r="CN368" s="238"/>
      <c r="CO368" s="238"/>
      <c r="CP368" s="238"/>
      <c r="CQ368" s="238"/>
      <c r="CR368" s="238"/>
      <c r="CS368" s="238"/>
      <c r="CT368" s="238"/>
      <c r="CU368" s="238"/>
      <c r="CV368" s="238"/>
      <c r="CW368" s="238"/>
      <c r="CX368" s="238"/>
      <c r="CY368" s="238"/>
      <c r="CZ368" s="238"/>
      <c r="DA368" s="238"/>
    </row>
    <row r="369" spans="2:105">
      <c r="B369" s="226"/>
      <c r="BP369" s="82"/>
      <c r="BQ369" s="238"/>
      <c r="BR369" s="238"/>
      <c r="BS369" s="238"/>
      <c r="BT369" s="238"/>
      <c r="BU369" s="238"/>
      <c r="BV369" s="238"/>
      <c r="BW369" s="238"/>
      <c r="BX369" s="238"/>
      <c r="BY369" s="238"/>
      <c r="BZ369" s="238"/>
      <c r="CA369" s="238"/>
      <c r="CB369" s="238"/>
      <c r="CC369" s="238"/>
      <c r="CD369" s="238"/>
      <c r="CE369" s="238"/>
      <c r="CF369" s="238"/>
      <c r="CG369" s="238"/>
      <c r="CH369" s="238"/>
      <c r="CI369" s="238"/>
      <c r="CJ369" s="238"/>
      <c r="CK369" s="238"/>
      <c r="CL369" s="238"/>
      <c r="CM369" s="238"/>
      <c r="CN369" s="238"/>
      <c r="CO369" s="238"/>
      <c r="CP369" s="238"/>
      <c r="CQ369" s="238"/>
      <c r="CR369" s="238"/>
      <c r="CS369" s="238"/>
      <c r="CT369" s="238"/>
      <c r="CU369" s="238"/>
      <c r="CV369" s="238"/>
      <c r="CW369" s="238"/>
      <c r="CX369" s="238"/>
      <c r="CY369" s="238"/>
      <c r="CZ369" s="238"/>
      <c r="DA369" s="238"/>
    </row>
    <row r="370" spans="2:105">
      <c r="B370" s="226"/>
      <c r="BP370" s="82"/>
      <c r="BQ370" s="238"/>
      <c r="BR370" s="238"/>
      <c r="BS370" s="238"/>
      <c r="BT370" s="238"/>
      <c r="BU370" s="238"/>
      <c r="BV370" s="238"/>
      <c r="BW370" s="238"/>
      <c r="BX370" s="238"/>
      <c r="BY370" s="238"/>
      <c r="BZ370" s="238"/>
      <c r="CA370" s="238"/>
      <c r="CB370" s="238"/>
      <c r="CC370" s="238"/>
      <c r="CD370" s="238"/>
      <c r="CE370" s="238"/>
      <c r="CF370" s="238"/>
      <c r="CG370" s="238"/>
      <c r="CH370" s="238"/>
      <c r="CI370" s="238"/>
      <c r="CJ370" s="238"/>
      <c r="CK370" s="238"/>
      <c r="CL370" s="238"/>
      <c r="CM370" s="238"/>
      <c r="CN370" s="238"/>
      <c r="CO370" s="238"/>
      <c r="CP370" s="238"/>
      <c r="CQ370" s="238"/>
      <c r="CR370" s="238"/>
      <c r="CS370" s="238"/>
      <c r="CT370" s="238"/>
      <c r="CU370" s="238"/>
      <c r="CV370" s="238"/>
      <c r="CW370" s="238"/>
      <c r="CX370" s="238"/>
      <c r="CY370" s="238"/>
      <c r="CZ370" s="238"/>
      <c r="DA370" s="238"/>
    </row>
    <row r="371" spans="2:105">
      <c r="B371" s="226"/>
      <c r="BP371" s="82"/>
      <c r="BQ371" s="238"/>
      <c r="BR371" s="238"/>
      <c r="BS371" s="238"/>
      <c r="BT371" s="238"/>
      <c r="BU371" s="238"/>
      <c r="BV371" s="238"/>
      <c r="BW371" s="238"/>
      <c r="BX371" s="238"/>
      <c r="BY371" s="238"/>
      <c r="BZ371" s="238"/>
      <c r="CA371" s="238"/>
      <c r="CB371" s="238"/>
      <c r="CC371" s="238"/>
      <c r="CD371" s="238"/>
      <c r="CE371" s="238"/>
      <c r="CF371" s="238"/>
      <c r="CG371" s="238"/>
      <c r="CH371" s="238"/>
      <c r="CI371" s="238"/>
      <c r="CJ371" s="238"/>
      <c r="CK371" s="238"/>
      <c r="CL371" s="238"/>
      <c r="CM371" s="238"/>
      <c r="CN371" s="238"/>
      <c r="CO371" s="238"/>
      <c r="CP371" s="238"/>
      <c r="CQ371" s="238"/>
      <c r="CR371" s="238"/>
      <c r="CS371" s="238"/>
      <c r="CT371" s="238"/>
      <c r="CU371" s="238"/>
      <c r="CV371" s="238"/>
      <c r="CW371" s="238"/>
      <c r="CX371" s="238"/>
      <c r="CY371" s="238"/>
      <c r="CZ371" s="238"/>
      <c r="DA371" s="238"/>
    </row>
    <row r="372" spans="2:105">
      <c r="B372" s="226"/>
      <c r="BP372" s="82"/>
      <c r="BQ372" s="238"/>
      <c r="BR372" s="238"/>
      <c r="BS372" s="238"/>
      <c r="BT372" s="238"/>
      <c r="BU372" s="238"/>
      <c r="BV372" s="238"/>
      <c r="BW372" s="238"/>
      <c r="BX372" s="238"/>
      <c r="BY372" s="238"/>
      <c r="BZ372" s="238"/>
      <c r="CA372" s="238"/>
      <c r="CB372" s="238"/>
      <c r="CC372" s="238"/>
      <c r="CD372" s="238"/>
      <c r="CE372" s="238"/>
      <c r="CF372" s="238"/>
      <c r="CG372" s="238"/>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row>
    <row r="373" spans="2:105">
      <c r="B373" s="226"/>
      <c r="BP373" s="82"/>
      <c r="BQ373" s="238"/>
      <c r="BR373" s="238"/>
      <c r="BS373" s="238"/>
      <c r="BT373" s="238"/>
      <c r="BU373" s="238"/>
      <c r="BV373" s="238"/>
      <c r="BW373" s="238"/>
      <c r="BX373" s="238"/>
      <c r="BY373" s="238"/>
      <c r="BZ373" s="238"/>
      <c r="CA373" s="238"/>
      <c r="CB373" s="238"/>
      <c r="CC373" s="238"/>
      <c r="CD373" s="238"/>
      <c r="CE373" s="238"/>
      <c r="CF373" s="238"/>
      <c r="CG373" s="238"/>
      <c r="CH373" s="238"/>
      <c r="CI373" s="238"/>
      <c r="CJ373" s="238"/>
      <c r="CK373" s="238"/>
      <c r="CL373" s="238"/>
      <c r="CM373" s="238"/>
      <c r="CN373" s="238"/>
      <c r="CO373" s="238"/>
      <c r="CP373" s="238"/>
      <c r="CQ373" s="238"/>
      <c r="CR373" s="238"/>
      <c r="CS373" s="238"/>
      <c r="CT373" s="238"/>
      <c r="CU373" s="238"/>
      <c r="CV373" s="238"/>
      <c r="CW373" s="238"/>
      <c r="CX373" s="238"/>
      <c r="CY373" s="238"/>
      <c r="CZ373" s="238"/>
      <c r="DA373" s="238"/>
    </row>
    <row r="374" spans="2:105">
      <c r="B374" s="226"/>
      <c r="BP374" s="82"/>
      <c r="BQ374" s="238"/>
      <c r="BR374" s="238"/>
      <c r="BS374" s="238"/>
      <c r="BT374" s="238"/>
      <c r="BU374" s="238"/>
      <c r="BV374" s="238"/>
      <c r="BW374" s="238"/>
      <c r="BX374" s="238"/>
      <c r="BY374" s="238"/>
      <c r="BZ374" s="238"/>
      <c r="CA374" s="238"/>
      <c r="CB374" s="238"/>
      <c r="CC374" s="238"/>
      <c r="CD374" s="238"/>
      <c r="CE374" s="238"/>
      <c r="CF374" s="238"/>
      <c r="CG374" s="238"/>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row>
    <row r="375" spans="2:105">
      <c r="B375" s="226"/>
      <c r="BP375" s="82"/>
      <c r="BQ375" s="238"/>
      <c r="BR375" s="238"/>
      <c r="BS375" s="238"/>
      <c r="BT375" s="238"/>
      <c r="BU375" s="238"/>
      <c r="BV375" s="238"/>
      <c r="BW375" s="238"/>
      <c r="BX375" s="238"/>
      <c r="BY375" s="238"/>
      <c r="BZ375" s="238"/>
      <c r="CA375" s="238"/>
      <c r="CB375" s="238"/>
      <c r="CC375" s="238"/>
      <c r="CD375" s="238"/>
      <c r="CE375" s="238"/>
      <c r="CF375" s="238"/>
      <c r="CG375" s="238"/>
      <c r="CH375" s="238"/>
      <c r="CI375" s="238"/>
      <c r="CJ375" s="238"/>
      <c r="CK375" s="238"/>
      <c r="CL375" s="238"/>
      <c r="CM375" s="238"/>
      <c r="CN375" s="238"/>
      <c r="CO375" s="238"/>
      <c r="CP375" s="238"/>
      <c r="CQ375" s="238"/>
      <c r="CR375" s="238"/>
      <c r="CS375" s="238"/>
      <c r="CT375" s="238"/>
      <c r="CU375" s="238"/>
      <c r="CV375" s="238"/>
      <c r="CW375" s="238"/>
      <c r="CX375" s="238"/>
      <c r="CY375" s="238"/>
      <c r="CZ375" s="238"/>
      <c r="DA375" s="238"/>
    </row>
    <row r="376" spans="2:105">
      <c r="B376" s="226"/>
      <c r="BP376" s="82"/>
      <c r="BQ376" s="238"/>
      <c r="BR376" s="238"/>
      <c r="BS376" s="238"/>
      <c r="BT376" s="238"/>
      <c r="BU376" s="238"/>
      <c r="BV376" s="238"/>
      <c r="BW376" s="238"/>
      <c r="BX376" s="238"/>
      <c r="BY376" s="238"/>
      <c r="BZ376" s="238"/>
      <c r="CA376" s="238"/>
      <c r="CB376" s="238"/>
      <c r="CC376" s="238"/>
      <c r="CD376" s="238"/>
      <c r="CE376" s="238"/>
      <c r="CF376" s="238"/>
      <c r="CG376" s="238"/>
      <c r="CH376" s="238"/>
      <c r="CI376" s="238"/>
      <c r="CJ376" s="238"/>
      <c r="CK376" s="238"/>
      <c r="CL376" s="238"/>
      <c r="CM376" s="238"/>
      <c r="CN376" s="238"/>
      <c r="CO376" s="238"/>
      <c r="CP376" s="238"/>
      <c r="CQ376" s="238"/>
      <c r="CR376" s="238"/>
      <c r="CS376" s="238"/>
      <c r="CT376" s="238"/>
      <c r="CU376" s="238"/>
      <c r="CV376" s="238"/>
      <c r="CW376" s="238"/>
      <c r="CX376" s="238"/>
      <c r="CY376" s="238"/>
      <c r="CZ376" s="238"/>
      <c r="DA376" s="238"/>
    </row>
    <row r="377" spans="2:105">
      <c r="B377" s="226"/>
      <c r="BP377" s="82"/>
      <c r="BQ377" s="238"/>
      <c r="BR377" s="238"/>
      <c r="BS377" s="238"/>
      <c r="BT377" s="238"/>
      <c r="BU377" s="238"/>
      <c r="BV377" s="238"/>
      <c r="BW377" s="238"/>
      <c r="BX377" s="238"/>
      <c r="BY377" s="238"/>
      <c r="BZ377" s="238"/>
      <c r="CA377" s="238"/>
      <c r="CB377" s="238"/>
      <c r="CC377" s="238"/>
      <c r="CD377" s="238"/>
      <c r="CE377" s="238"/>
      <c r="CF377" s="238"/>
      <c r="CG377" s="238"/>
      <c r="CH377" s="238"/>
      <c r="CI377" s="238"/>
      <c r="CJ377" s="238"/>
      <c r="CK377" s="238"/>
      <c r="CL377" s="238"/>
      <c r="CM377" s="238"/>
      <c r="CN377" s="238"/>
      <c r="CO377" s="238"/>
      <c r="CP377" s="238"/>
      <c r="CQ377" s="238"/>
      <c r="CR377" s="238"/>
      <c r="CS377" s="238"/>
      <c r="CT377" s="238"/>
      <c r="CU377" s="238"/>
      <c r="CV377" s="238"/>
      <c r="CW377" s="238"/>
      <c r="CX377" s="238"/>
      <c r="CY377" s="238"/>
      <c r="CZ377" s="238"/>
      <c r="DA377" s="238"/>
    </row>
    <row r="378" spans="2:105">
      <c r="B378" s="226"/>
      <c r="BP378" s="82"/>
      <c r="BQ378" s="238"/>
      <c r="BR378" s="238"/>
      <c r="BS378" s="238"/>
      <c r="BT378" s="238"/>
      <c r="BU378" s="238"/>
      <c r="BV378" s="238"/>
      <c r="BW378" s="238"/>
      <c r="BX378" s="238"/>
      <c r="BY378" s="238"/>
      <c r="BZ378" s="238"/>
      <c r="CA378" s="238"/>
      <c r="CB378" s="238"/>
      <c r="CC378" s="238"/>
      <c r="CD378" s="238"/>
      <c r="CE378" s="238"/>
      <c r="CF378" s="238"/>
      <c r="CG378" s="238"/>
      <c r="CH378" s="238"/>
      <c r="CI378" s="238"/>
      <c r="CJ378" s="238"/>
      <c r="CK378" s="238"/>
      <c r="CL378" s="238"/>
      <c r="CM378" s="238"/>
      <c r="CN378" s="238"/>
      <c r="CO378" s="238"/>
      <c r="CP378" s="238"/>
      <c r="CQ378" s="238"/>
      <c r="CR378" s="238"/>
      <c r="CS378" s="238"/>
      <c r="CT378" s="238"/>
      <c r="CU378" s="238"/>
      <c r="CV378" s="238"/>
      <c r="CW378" s="238"/>
      <c r="CX378" s="238"/>
      <c r="CY378" s="238"/>
      <c r="CZ378" s="238"/>
      <c r="DA378" s="238"/>
    </row>
    <row r="379" spans="2:105">
      <c r="B379" s="226"/>
      <c r="BP379" s="82"/>
      <c r="BQ379" s="238"/>
      <c r="BR379" s="238"/>
      <c r="BS379" s="238"/>
      <c r="BT379" s="238"/>
      <c r="BU379" s="238"/>
      <c r="BV379" s="238"/>
      <c r="BW379" s="238"/>
      <c r="BX379" s="238"/>
      <c r="BY379" s="238"/>
      <c r="BZ379" s="238"/>
      <c r="CA379" s="238"/>
      <c r="CB379" s="238"/>
      <c r="CC379" s="238"/>
      <c r="CD379" s="238"/>
      <c r="CE379" s="238"/>
      <c r="CF379" s="238"/>
      <c r="CG379" s="238"/>
      <c r="CH379" s="238"/>
      <c r="CI379" s="238"/>
      <c r="CJ379" s="238"/>
      <c r="CK379" s="238"/>
      <c r="CL379" s="238"/>
      <c r="CM379" s="238"/>
      <c r="CN379" s="238"/>
      <c r="CO379" s="238"/>
      <c r="CP379" s="238"/>
      <c r="CQ379" s="238"/>
      <c r="CR379" s="238"/>
      <c r="CS379" s="238"/>
      <c r="CT379" s="238"/>
      <c r="CU379" s="238"/>
      <c r="CV379" s="238"/>
      <c r="CW379" s="238"/>
      <c r="CX379" s="238"/>
      <c r="CY379" s="238"/>
      <c r="CZ379" s="238"/>
      <c r="DA379" s="238"/>
    </row>
    <row r="380" spans="2:105">
      <c r="B380" s="226"/>
      <c r="BP380" s="82"/>
      <c r="BQ380" s="238"/>
      <c r="BR380" s="238"/>
      <c r="BS380" s="238"/>
      <c r="BT380" s="238"/>
      <c r="BU380" s="238"/>
      <c r="BV380" s="238"/>
      <c r="BW380" s="238"/>
      <c r="BX380" s="238"/>
      <c r="BY380" s="238"/>
      <c r="BZ380" s="238"/>
      <c r="CA380" s="238"/>
      <c r="CB380" s="238"/>
      <c r="CC380" s="238"/>
      <c r="CD380" s="238"/>
      <c r="CE380" s="238"/>
      <c r="CF380" s="238"/>
      <c r="CG380" s="238"/>
      <c r="CH380" s="238"/>
      <c r="CI380" s="238"/>
      <c r="CJ380" s="238"/>
      <c r="CK380" s="238"/>
      <c r="CL380" s="238"/>
      <c r="CM380" s="238"/>
      <c r="CN380" s="238"/>
      <c r="CO380" s="238"/>
      <c r="CP380" s="238"/>
      <c r="CQ380" s="238"/>
      <c r="CR380" s="238"/>
      <c r="CS380" s="238"/>
      <c r="CT380" s="238"/>
      <c r="CU380" s="238"/>
      <c r="CV380" s="238"/>
      <c r="CW380" s="238"/>
      <c r="CX380" s="238"/>
      <c r="CY380" s="238"/>
      <c r="CZ380" s="238"/>
      <c r="DA380" s="238"/>
    </row>
    <row r="381" spans="2:105">
      <c r="B381" s="226"/>
      <c r="BP381" s="82"/>
      <c r="BQ381" s="238"/>
      <c r="BR381" s="238"/>
      <c r="BS381" s="238"/>
      <c r="BT381" s="238"/>
      <c r="BU381" s="238"/>
      <c r="BV381" s="238"/>
      <c r="BW381" s="238"/>
      <c r="BX381" s="238"/>
      <c r="BY381" s="238"/>
      <c r="BZ381" s="238"/>
      <c r="CA381" s="238"/>
      <c r="CB381" s="238"/>
      <c r="CC381" s="238"/>
      <c r="CD381" s="238"/>
      <c r="CE381" s="238"/>
      <c r="CF381" s="238"/>
      <c r="CG381" s="238"/>
      <c r="CH381" s="238"/>
      <c r="CI381" s="238"/>
      <c r="CJ381" s="238"/>
      <c r="CK381" s="238"/>
      <c r="CL381" s="238"/>
      <c r="CM381" s="238"/>
      <c r="CN381" s="238"/>
      <c r="CO381" s="238"/>
      <c r="CP381" s="238"/>
      <c r="CQ381" s="238"/>
      <c r="CR381" s="238"/>
      <c r="CS381" s="238"/>
      <c r="CT381" s="238"/>
      <c r="CU381" s="238"/>
      <c r="CV381" s="238"/>
      <c r="CW381" s="238"/>
      <c r="CX381" s="238"/>
      <c r="CY381" s="238"/>
      <c r="CZ381" s="238"/>
      <c r="DA381" s="238"/>
    </row>
    <row r="382" spans="2:105">
      <c r="B382" s="226"/>
      <c r="BP382" s="82"/>
      <c r="BQ382" s="238"/>
      <c r="BR382" s="238"/>
      <c r="BS382" s="238"/>
      <c r="BT382" s="238"/>
      <c r="BU382" s="238"/>
      <c r="BV382" s="238"/>
      <c r="BW382" s="238"/>
      <c r="BX382" s="238"/>
      <c r="BY382" s="238"/>
      <c r="BZ382" s="238"/>
      <c r="CA382" s="238"/>
      <c r="CB382" s="238"/>
      <c r="CC382" s="238"/>
      <c r="CD382" s="238"/>
      <c r="CE382" s="238"/>
      <c r="CF382" s="238"/>
      <c r="CG382" s="238"/>
      <c r="CH382" s="238"/>
      <c r="CI382" s="238"/>
      <c r="CJ382" s="238"/>
      <c r="CK382" s="238"/>
      <c r="CL382" s="238"/>
      <c r="CM382" s="238"/>
      <c r="CN382" s="238"/>
      <c r="CO382" s="238"/>
      <c r="CP382" s="238"/>
      <c r="CQ382" s="238"/>
      <c r="CR382" s="238"/>
      <c r="CS382" s="238"/>
      <c r="CT382" s="238"/>
      <c r="CU382" s="238"/>
      <c r="CV382" s="238"/>
      <c r="CW382" s="238"/>
      <c r="CX382" s="238"/>
      <c r="CY382" s="238"/>
      <c r="CZ382" s="238"/>
      <c r="DA382" s="238"/>
    </row>
    <row r="383" spans="2:105">
      <c r="B383" s="226"/>
      <c r="BP383" s="82"/>
      <c r="BQ383" s="238"/>
      <c r="BR383" s="238"/>
      <c r="BS383" s="238"/>
      <c r="BT383" s="238"/>
      <c r="BU383" s="238"/>
      <c r="BV383" s="238"/>
      <c r="BW383" s="238"/>
      <c r="BX383" s="238"/>
      <c r="BY383" s="238"/>
      <c r="BZ383" s="238"/>
      <c r="CA383" s="238"/>
      <c r="CB383" s="238"/>
      <c r="CC383" s="238"/>
      <c r="CD383" s="238"/>
      <c r="CE383" s="238"/>
      <c r="CF383" s="238"/>
      <c r="CG383" s="238"/>
      <c r="CH383" s="238"/>
      <c r="CI383" s="238"/>
      <c r="CJ383" s="238"/>
      <c r="CK383" s="238"/>
      <c r="CL383" s="238"/>
      <c r="CM383" s="238"/>
      <c r="CN383" s="238"/>
      <c r="CO383" s="238"/>
      <c r="CP383" s="238"/>
      <c r="CQ383" s="238"/>
      <c r="CR383" s="238"/>
      <c r="CS383" s="238"/>
      <c r="CT383" s="238"/>
      <c r="CU383" s="238"/>
      <c r="CV383" s="238"/>
      <c r="CW383" s="238"/>
      <c r="CX383" s="238"/>
      <c r="CY383" s="238"/>
      <c r="CZ383" s="238"/>
      <c r="DA383" s="238"/>
    </row>
    <row r="384" spans="2:105">
      <c r="B384" s="226"/>
      <c r="BP384" s="82"/>
      <c r="BQ384" s="238"/>
      <c r="BR384" s="238"/>
      <c r="BS384" s="238"/>
      <c r="BT384" s="238"/>
      <c r="BU384" s="238"/>
      <c r="BV384" s="238"/>
      <c r="BW384" s="238"/>
      <c r="BX384" s="238"/>
      <c r="BY384" s="238"/>
      <c r="BZ384" s="238"/>
      <c r="CA384" s="238"/>
      <c r="CB384" s="238"/>
      <c r="CC384" s="238"/>
      <c r="CD384" s="238"/>
      <c r="CE384" s="238"/>
      <c r="CF384" s="238"/>
      <c r="CG384" s="238"/>
      <c r="CH384" s="238"/>
      <c r="CI384" s="238"/>
      <c r="CJ384" s="238"/>
      <c r="CK384" s="238"/>
      <c r="CL384" s="238"/>
      <c r="CM384" s="238"/>
      <c r="CN384" s="238"/>
      <c r="CO384" s="238"/>
      <c r="CP384" s="238"/>
      <c r="CQ384" s="238"/>
      <c r="CR384" s="238"/>
      <c r="CS384" s="238"/>
      <c r="CT384" s="238"/>
      <c r="CU384" s="238"/>
      <c r="CV384" s="238"/>
      <c r="CW384" s="238"/>
      <c r="CX384" s="238"/>
      <c r="CY384" s="238"/>
      <c r="CZ384" s="238"/>
      <c r="DA384" s="238"/>
    </row>
    <row r="385" spans="2:105">
      <c r="B385" s="226"/>
      <c r="BP385" s="82"/>
      <c r="BQ385" s="238"/>
      <c r="BR385" s="238"/>
      <c r="BS385" s="238"/>
      <c r="BT385" s="238"/>
      <c r="BU385" s="238"/>
      <c r="BV385" s="238"/>
      <c r="BW385" s="238"/>
      <c r="BX385" s="238"/>
      <c r="BY385" s="238"/>
      <c r="BZ385" s="238"/>
      <c r="CA385" s="238"/>
      <c r="CB385" s="238"/>
      <c r="CC385" s="238"/>
      <c r="CD385" s="238"/>
      <c r="CE385" s="238"/>
      <c r="CF385" s="238"/>
      <c r="CG385" s="238"/>
      <c r="CH385" s="238"/>
      <c r="CI385" s="238"/>
      <c r="CJ385" s="238"/>
      <c r="CK385" s="238"/>
      <c r="CL385" s="238"/>
      <c r="CM385" s="238"/>
      <c r="CN385" s="238"/>
      <c r="CO385" s="238"/>
      <c r="CP385" s="238"/>
      <c r="CQ385" s="238"/>
      <c r="CR385" s="238"/>
      <c r="CS385" s="238"/>
      <c r="CT385" s="238"/>
      <c r="CU385" s="238"/>
      <c r="CV385" s="238"/>
      <c r="CW385" s="238"/>
      <c r="CX385" s="238"/>
      <c r="CY385" s="238"/>
      <c r="CZ385" s="238"/>
      <c r="DA385" s="238"/>
    </row>
    <row r="386" spans="2:105">
      <c r="B386" s="226"/>
      <c r="BP386" s="82"/>
      <c r="BQ386" s="238"/>
      <c r="BR386" s="238"/>
      <c r="BS386" s="238"/>
      <c r="BT386" s="238"/>
      <c r="BU386" s="238"/>
      <c r="BV386" s="238"/>
      <c r="BW386" s="238"/>
      <c r="BX386" s="238"/>
      <c r="BY386" s="238"/>
      <c r="BZ386" s="238"/>
      <c r="CA386" s="238"/>
      <c r="CB386" s="238"/>
      <c r="CC386" s="238"/>
      <c r="CD386" s="238"/>
      <c r="CE386" s="238"/>
      <c r="CF386" s="238"/>
      <c r="CG386" s="238"/>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row>
    <row r="387" spans="2:105">
      <c r="B387" s="226"/>
      <c r="BP387" s="82"/>
      <c r="BQ387" s="238"/>
      <c r="BR387" s="238"/>
      <c r="BS387" s="238"/>
      <c r="BT387" s="238"/>
      <c r="BU387" s="238"/>
      <c r="BV387" s="238"/>
      <c r="BW387" s="238"/>
      <c r="BX387" s="238"/>
      <c r="BY387" s="238"/>
      <c r="BZ387" s="238"/>
      <c r="CA387" s="238"/>
      <c r="CB387" s="238"/>
      <c r="CC387" s="238"/>
      <c r="CD387" s="238"/>
      <c r="CE387" s="238"/>
      <c r="CF387" s="238"/>
      <c r="CG387" s="238"/>
      <c r="CH387" s="238"/>
      <c r="CI387" s="238"/>
      <c r="CJ387" s="238"/>
      <c r="CK387" s="238"/>
      <c r="CL387" s="238"/>
      <c r="CM387" s="238"/>
      <c r="CN387" s="238"/>
      <c r="CO387" s="238"/>
      <c r="CP387" s="238"/>
      <c r="CQ387" s="238"/>
      <c r="CR387" s="238"/>
      <c r="CS387" s="238"/>
      <c r="CT387" s="238"/>
      <c r="CU387" s="238"/>
      <c r="CV387" s="238"/>
      <c r="CW387" s="238"/>
      <c r="CX387" s="238"/>
      <c r="CY387" s="238"/>
      <c r="CZ387" s="238"/>
      <c r="DA387" s="238"/>
    </row>
    <row r="388" spans="2:105">
      <c r="B388" s="226"/>
      <c r="BP388" s="82"/>
      <c r="BQ388" s="238"/>
      <c r="BR388" s="238"/>
      <c r="BS388" s="238"/>
      <c r="BT388" s="238"/>
      <c r="BU388" s="238"/>
      <c r="BV388" s="238"/>
      <c r="BW388" s="238"/>
      <c r="BX388" s="238"/>
      <c r="BY388" s="238"/>
      <c r="BZ388" s="238"/>
      <c r="CA388" s="238"/>
      <c r="CB388" s="238"/>
      <c r="CC388" s="238"/>
      <c r="CD388" s="238"/>
      <c r="CE388" s="238"/>
      <c r="CF388" s="238"/>
      <c r="CG388" s="238"/>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row>
    <row r="389" spans="2:105">
      <c r="B389" s="226"/>
      <c r="BP389" s="82"/>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row>
    <row r="390" spans="2:105">
      <c r="B390" s="226"/>
      <c r="BP390" s="82"/>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row>
    <row r="391" spans="2:105">
      <c r="B391" s="226"/>
      <c r="BP391" s="82"/>
      <c r="BQ391" s="238"/>
      <c r="BR391" s="238"/>
      <c r="BS391" s="238"/>
      <c r="BT391" s="238"/>
      <c r="BU391" s="238"/>
      <c r="BV391" s="238"/>
      <c r="BW391" s="238"/>
      <c r="BX391" s="238"/>
      <c r="BY391" s="238"/>
      <c r="BZ391" s="238"/>
      <c r="CA391" s="238"/>
      <c r="CB391" s="238"/>
      <c r="CC391" s="238"/>
      <c r="CD391" s="238"/>
      <c r="CE391" s="238"/>
      <c r="CF391" s="238"/>
      <c r="CG391" s="238"/>
      <c r="CH391" s="238"/>
      <c r="CI391" s="238"/>
      <c r="CJ391" s="238"/>
      <c r="CK391" s="238"/>
      <c r="CL391" s="238"/>
      <c r="CM391" s="238"/>
      <c r="CN391" s="238"/>
      <c r="CO391" s="238"/>
      <c r="CP391" s="238"/>
      <c r="CQ391" s="238"/>
      <c r="CR391" s="238"/>
      <c r="CS391" s="238"/>
      <c r="CT391" s="238"/>
      <c r="CU391" s="238"/>
      <c r="CV391" s="238"/>
      <c r="CW391" s="238"/>
      <c r="CX391" s="238"/>
      <c r="CY391" s="238"/>
      <c r="CZ391" s="238"/>
      <c r="DA391" s="238"/>
    </row>
    <row r="392" spans="2:105">
      <c r="B392" s="226"/>
      <c r="BP392" s="82"/>
      <c r="BQ392" s="238"/>
      <c r="BR392" s="238"/>
      <c r="BS392" s="238"/>
      <c r="BT392" s="238"/>
      <c r="BU392" s="238"/>
      <c r="BV392" s="238"/>
      <c r="BW392" s="238"/>
      <c r="BX392" s="238"/>
      <c r="BY392" s="238"/>
      <c r="BZ392" s="238"/>
      <c r="CA392" s="238"/>
      <c r="CB392" s="238"/>
      <c r="CC392" s="238"/>
      <c r="CD392" s="238"/>
      <c r="CE392" s="238"/>
      <c r="CF392" s="238"/>
      <c r="CG392" s="238"/>
      <c r="CH392" s="238"/>
      <c r="CI392" s="238"/>
      <c r="CJ392" s="238"/>
      <c r="CK392" s="238"/>
      <c r="CL392" s="238"/>
      <c r="CM392" s="238"/>
      <c r="CN392" s="238"/>
      <c r="CO392" s="238"/>
      <c r="CP392" s="238"/>
      <c r="CQ392" s="238"/>
      <c r="CR392" s="238"/>
      <c r="CS392" s="238"/>
      <c r="CT392" s="238"/>
      <c r="CU392" s="238"/>
      <c r="CV392" s="238"/>
      <c r="CW392" s="238"/>
      <c r="CX392" s="238"/>
      <c r="CY392" s="238"/>
      <c r="CZ392" s="238"/>
      <c r="DA392" s="238"/>
    </row>
    <row r="393" spans="2:105">
      <c r="B393" s="226"/>
      <c r="BP393" s="82"/>
      <c r="BQ393" s="238"/>
      <c r="BR393" s="238"/>
      <c r="BS393" s="238"/>
      <c r="BT393" s="238"/>
      <c r="BU393" s="238"/>
      <c r="BV393" s="238"/>
      <c r="BW393" s="238"/>
      <c r="BX393" s="238"/>
      <c r="BY393" s="238"/>
      <c r="BZ393" s="238"/>
      <c r="CA393" s="238"/>
      <c r="CB393" s="238"/>
      <c r="CC393" s="238"/>
      <c r="CD393" s="238"/>
      <c r="CE393" s="238"/>
      <c r="CF393" s="238"/>
      <c r="CG393" s="238"/>
      <c r="CH393" s="238"/>
      <c r="CI393" s="238"/>
      <c r="CJ393" s="238"/>
      <c r="CK393" s="238"/>
      <c r="CL393" s="238"/>
      <c r="CM393" s="238"/>
      <c r="CN393" s="238"/>
      <c r="CO393" s="238"/>
      <c r="CP393" s="238"/>
      <c r="CQ393" s="238"/>
      <c r="CR393" s="238"/>
      <c r="CS393" s="238"/>
      <c r="CT393" s="238"/>
      <c r="CU393" s="238"/>
      <c r="CV393" s="238"/>
      <c r="CW393" s="238"/>
      <c r="CX393" s="238"/>
      <c r="CY393" s="238"/>
      <c r="CZ393" s="238"/>
      <c r="DA393" s="238"/>
    </row>
    <row r="394" spans="2:105">
      <c r="B394" s="226"/>
      <c r="BP394" s="82"/>
      <c r="BQ394" s="238"/>
      <c r="BR394" s="238"/>
      <c r="BS394" s="238"/>
      <c r="BT394" s="238"/>
      <c r="BU394" s="238"/>
      <c r="BV394" s="238"/>
      <c r="BW394" s="238"/>
      <c r="BX394" s="238"/>
      <c r="BY394" s="238"/>
      <c r="BZ394" s="238"/>
      <c r="CA394" s="238"/>
      <c r="CB394" s="238"/>
      <c r="CC394" s="238"/>
      <c r="CD394" s="238"/>
      <c r="CE394" s="238"/>
      <c r="CF394" s="238"/>
      <c r="CG394" s="238"/>
      <c r="CH394" s="238"/>
      <c r="CI394" s="238"/>
      <c r="CJ394" s="238"/>
      <c r="CK394" s="238"/>
      <c r="CL394" s="238"/>
      <c r="CM394" s="238"/>
      <c r="CN394" s="238"/>
      <c r="CO394" s="238"/>
      <c r="CP394" s="238"/>
      <c r="CQ394" s="238"/>
      <c r="CR394" s="238"/>
      <c r="CS394" s="238"/>
      <c r="CT394" s="238"/>
      <c r="CU394" s="238"/>
      <c r="CV394" s="238"/>
      <c r="CW394" s="238"/>
      <c r="CX394" s="238"/>
      <c r="CY394" s="238"/>
      <c r="CZ394" s="238"/>
      <c r="DA394" s="238"/>
    </row>
    <row r="395" spans="2:105">
      <c r="B395" s="226"/>
      <c r="BP395" s="82"/>
      <c r="BQ395" s="238"/>
      <c r="BR395" s="238"/>
      <c r="BS395" s="238"/>
      <c r="BT395" s="238"/>
      <c r="BU395" s="238"/>
      <c r="BV395" s="238"/>
      <c r="BW395" s="238"/>
      <c r="BX395" s="238"/>
      <c r="BY395" s="238"/>
      <c r="BZ395" s="238"/>
      <c r="CA395" s="238"/>
      <c r="CB395" s="238"/>
      <c r="CC395" s="238"/>
      <c r="CD395" s="238"/>
      <c r="CE395" s="238"/>
      <c r="CF395" s="238"/>
      <c r="CG395" s="238"/>
      <c r="CH395" s="238"/>
      <c r="CI395" s="238"/>
      <c r="CJ395" s="238"/>
      <c r="CK395" s="238"/>
      <c r="CL395" s="238"/>
      <c r="CM395" s="238"/>
      <c r="CN395" s="238"/>
      <c r="CO395" s="238"/>
      <c r="CP395" s="238"/>
      <c r="CQ395" s="238"/>
      <c r="CR395" s="238"/>
      <c r="CS395" s="238"/>
      <c r="CT395" s="238"/>
      <c r="CU395" s="238"/>
      <c r="CV395" s="238"/>
      <c r="CW395" s="238"/>
      <c r="CX395" s="238"/>
      <c r="CY395" s="238"/>
      <c r="CZ395" s="238"/>
      <c r="DA395" s="238"/>
    </row>
    <row r="396" spans="2:105">
      <c r="B396" s="226"/>
      <c r="BP396" s="82"/>
      <c r="BQ396" s="238"/>
      <c r="BR396" s="238"/>
      <c r="BS396" s="238"/>
      <c r="BT396" s="238"/>
      <c r="BU396" s="238"/>
      <c r="BV396" s="238"/>
      <c r="BW396" s="238"/>
      <c r="BX396" s="238"/>
      <c r="BY396" s="238"/>
      <c r="BZ396" s="238"/>
      <c r="CA396" s="238"/>
      <c r="CB396" s="238"/>
      <c r="CC396" s="238"/>
      <c r="CD396" s="238"/>
      <c r="CE396" s="238"/>
      <c r="CF396" s="238"/>
      <c r="CG396" s="238"/>
      <c r="CH396" s="238"/>
      <c r="CI396" s="238"/>
      <c r="CJ396" s="238"/>
      <c r="CK396" s="238"/>
      <c r="CL396" s="238"/>
      <c r="CM396" s="238"/>
      <c r="CN396" s="238"/>
      <c r="CO396" s="238"/>
      <c r="CP396" s="238"/>
      <c r="CQ396" s="238"/>
      <c r="CR396" s="238"/>
      <c r="CS396" s="238"/>
      <c r="CT396" s="238"/>
      <c r="CU396" s="238"/>
      <c r="CV396" s="238"/>
      <c r="CW396" s="238"/>
      <c r="CX396" s="238"/>
      <c r="CY396" s="238"/>
      <c r="CZ396" s="238"/>
      <c r="DA396" s="238"/>
    </row>
    <row r="397" spans="2:105">
      <c r="B397" s="226"/>
      <c r="BP397" s="82"/>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row>
    <row r="398" spans="2:105">
      <c r="B398" s="226"/>
      <c r="BP398" s="82"/>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row>
    <row r="399" spans="2:105">
      <c r="B399" s="226"/>
      <c r="BP399" s="82"/>
      <c r="BQ399" s="238"/>
      <c r="BR399" s="238"/>
      <c r="BS399" s="238"/>
      <c r="BT399" s="238"/>
      <c r="BU399" s="238"/>
      <c r="BV399" s="238"/>
      <c r="BW399" s="238"/>
      <c r="BX399" s="238"/>
      <c r="BY399" s="238"/>
      <c r="BZ399" s="238"/>
      <c r="CA399" s="238"/>
      <c r="CB399" s="238"/>
      <c r="CC399" s="238"/>
      <c r="CD399" s="238"/>
      <c r="CE399" s="238"/>
      <c r="CF399" s="238"/>
      <c r="CG399" s="238"/>
      <c r="CH399" s="238"/>
      <c r="CI399" s="238"/>
      <c r="CJ399" s="238"/>
      <c r="CK399" s="238"/>
      <c r="CL399" s="238"/>
      <c r="CM399" s="238"/>
      <c r="CN399" s="238"/>
      <c r="CO399" s="238"/>
      <c r="CP399" s="238"/>
      <c r="CQ399" s="238"/>
      <c r="CR399" s="238"/>
      <c r="CS399" s="238"/>
      <c r="CT399" s="238"/>
      <c r="CU399" s="238"/>
      <c r="CV399" s="238"/>
      <c r="CW399" s="238"/>
      <c r="CX399" s="238"/>
      <c r="CY399" s="238"/>
      <c r="CZ399" s="238"/>
      <c r="DA399" s="238"/>
    </row>
    <row r="400" spans="2:105">
      <c r="B400" s="226"/>
      <c r="BP400" s="82"/>
      <c r="BQ400" s="238"/>
      <c r="BR400" s="238"/>
      <c r="BS400" s="238"/>
      <c r="BT400" s="238"/>
      <c r="BU400" s="238"/>
      <c r="BV400" s="238"/>
      <c r="BW400" s="238"/>
      <c r="BX400" s="238"/>
      <c r="BY400" s="238"/>
      <c r="BZ400" s="238"/>
      <c r="CA400" s="238"/>
      <c r="CB400" s="238"/>
      <c r="CC400" s="238"/>
      <c r="CD400" s="238"/>
      <c r="CE400" s="238"/>
      <c r="CF400" s="238"/>
      <c r="CG400" s="238"/>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row>
    <row r="401" spans="2:105">
      <c r="B401" s="226"/>
      <c r="BP401" s="82"/>
      <c r="BQ401" s="238"/>
      <c r="BR401" s="238"/>
      <c r="BS401" s="238"/>
      <c r="BT401" s="238"/>
      <c r="BU401" s="238"/>
      <c r="BV401" s="238"/>
      <c r="BW401" s="238"/>
      <c r="BX401" s="238"/>
      <c r="BY401" s="238"/>
      <c r="BZ401" s="238"/>
      <c r="CA401" s="238"/>
      <c r="CB401" s="238"/>
      <c r="CC401" s="238"/>
      <c r="CD401" s="238"/>
      <c r="CE401" s="238"/>
      <c r="CF401" s="238"/>
      <c r="CG401" s="238"/>
      <c r="CH401" s="238"/>
      <c r="CI401" s="238"/>
      <c r="CJ401" s="238"/>
      <c r="CK401" s="238"/>
      <c r="CL401" s="238"/>
      <c r="CM401" s="238"/>
      <c r="CN401" s="238"/>
      <c r="CO401" s="238"/>
      <c r="CP401" s="238"/>
      <c r="CQ401" s="238"/>
      <c r="CR401" s="238"/>
      <c r="CS401" s="238"/>
      <c r="CT401" s="238"/>
      <c r="CU401" s="238"/>
      <c r="CV401" s="238"/>
      <c r="CW401" s="238"/>
      <c r="CX401" s="238"/>
      <c r="CY401" s="238"/>
      <c r="CZ401" s="238"/>
      <c r="DA401" s="238"/>
    </row>
    <row r="402" spans="2:105">
      <c r="B402" s="226"/>
      <c r="BP402" s="82"/>
      <c r="BQ402" s="238"/>
      <c r="BR402" s="238"/>
      <c r="BS402" s="238"/>
      <c r="BT402" s="238"/>
      <c r="BU402" s="238"/>
      <c r="BV402" s="238"/>
      <c r="BW402" s="238"/>
      <c r="BX402" s="238"/>
      <c r="BY402" s="238"/>
      <c r="BZ402" s="238"/>
      <c r="CA402" s="238"/>
      <c r="CB402" s="238"/>
      <c r="CC402" s="238"/>
      <c r="CD402" s="238"/>
      <c r="CE402" s="238"/>
      <c r="CF402" s="238"/>
      <c r="CG402" s="238"/>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row>
    <row r="403" spans="2:105">
      <c r="B403" s="226"/>
      <c r="BP403" s="82"/>
      <c r="BQ403" s="238"/>
      <c r="BR403" s="238"/>
      <c r="BS403" s="238"/>
      <c r="BT403" s="238"/>
      <c r="BU403" s="238"/>
      <c r="BV403" s="238"/>
      <c r="BW403" s="238"/>
      <c r="BX403" s="238"/>
      <c r="BY403" s="238"/>
      <c r="BZ403" s="238"/>
      <c r="CA403" s="238"/>
      <c r="CB403" s="238"/>
      <c r="CC403" s="238"/>
      <c r="CD403" s="238"/>
      <c r="CE403" s="238"/>
      <c r="CF403" s="238"/>
      <c r="CG403" s="238"/>
      <c r="CH403" s="238"/>
      <c r="CI403" s="238"/>
      <c r="CJ403" s="238"/>
      <c r="CK403" s="238"/>
      <c r="CL403" s="238"/>
      <c r="CM403" s="238"/>
      <c r="CN403" s="238"/>
      <c r="CO403" s="238"/>
      <c r="CP403" s="238"/>
      <c r="CQ403" s="238"/>
      <c r="CR403" s="238"/>
      <c r="CS403" s="238"/>
      <c r="CT403" s="238"/>
      <c r="CU403" s="238"/>
      <c r="CV403" s="238"/>
      <c r="CW403" s="238"/>
      <c r="CX403" s="238"/>
      <c r="CY403" s="238"/>
      <c r="CZ403" s="238"/>
      <c r="DA403" s="238"/>
    </row>
    <row r="404" spans="2:105">
      <c r="B404" s="226"/>
      <c r="BP404" s="82"/>
      <c r="BQ404" s="238"/>
      <c r="BR404" s="238"/>
      <c r="BS404" s="238"/>
      <c r="BT404" s="238"/>
      <c r="BU404" s="238"/>
      <c r="BV404" s="238"/>
      <c r="BW404" s="238"/>
      <c r="BX404" s="238"/>
      <c r="BY404" s="238"/>
      <c r="BZ404" s="238"/>
      <c r="CA404" s="238"/>
      <c r="CB404" s="238"/>
      <c r="CC404" s="238"/>
      <c r="CD404" s="238"/>
      <c r="CE404" s="238"/>
      <c r="CF404" s="238"/>
      <c r="CG404" s="238"/>
      <c r="CH404" s="238"/>
      <c r="CI404" s="238"/>
      <c r="CJ404" s="238"/>
      <c r="CK404" s="238"/>
      <c r="CL404" s="238"/>
      <c r="CM404" s="238"/>
      <c r="CN404" s="238"/>
      <c r="CO404" s="238"/>
      <c r="CP404" s="238"/>
      <c r="CQ404" s="238"/>
      <c r="CR404" s="238"/>
      <c r="CS404" s="238"/>
      <c r="CT404" s="238"/>
      <c r="CU404" s="238"/>
      <c r="CV404" s="238"/>
      <c r="CW404" s="238"/>
      <c r="CX404" s="238"/>
      <c r="CY404" s="238"/>
      <c r="CZ404" s="238"/>
      <c r="DA404" s="238"/>
    </row>
    <row r="405" spans="2:105">
      <c r="B405" s="226"/>
      <c r="BP405" s="82"/>
      <c r="BQ405" s="238"/>
      <c r="BR405" s="238"/>
      <c r="BS405" s="238"/>
      <c r="BT405" s="238"/>
      <c r="BU405" s="238"/>
      <c r="BV405" s="238"/>
      <c r="BW405" s="238"/>
      <c r="BX405" s="238"/>
      <c r="BY405" s="238"/>
      <c r="BZ405" s="238"/>
      <c r="CA405" s="238"/>
      <c r="CB405" s="238"/>
      <c r="CC405" s="238"/>
      <c r="CD405" s="238"/>
      <c r="CE405" s="238"/>
      <c r="CF405" s="238"/>
      <c r="CG405" s="238"/>
      <c r="CH405" s="238"/>
      <c r="CI405" s="238"/>
      <c r="CJ405" s="238"/>
      <c r="CK405" s="238"/>
      <c r="CL405" s="238"/>
      <c r="CM405" s="238"/>
      <c r="CN405" s="238"/>
      <c r="CO405" s="238"/>
      <c r="CP405" s="238"/>
      <c r="CQ405" s="238"/>
      <c r="CR405" s="238"/>
      <c r="CS405" s="238"/>
      <c r="CT405" s="238"/>
      <c r="CU405" s="238"/>
      <c r="CV405" s="238"/>
      <c r="CW405" s="238"/>
      <c r="CX405" s="238"/>
      <c r="CY405" s="238"/>
      <c r="CZ405" s="238"/>
      <c r="DA405" s="238"/>
    </row>
    <row r="406" spans="2:105">
      <c r="B406" s="226"/>
      <c r="BP406" s="82"/>
      <c r="BQ406" s="238"/>
      <c r="BR406" s="238"/>
      <c r="BS406" s="238"/>
      <c r="BT406" s="238"/>
      <c r="BU406" s="238"/>
      <c r="BV406" s="238"/>
      <c r="BW406" s="238"/>
      <c r="BX406" s="238"/>
      <c r="BY406" s="238"/>
      <c r="BZ406" s="238"/>
      <c r="CA406" s="238"/>
      <c r="CB406" s="238"/>
      <c r="CC406" s="238"/>
      <c r="CD406" s="238"/>
      <c r="CE406" s="238"/>
      <c r="CF406" s="238"/>
      <c r="CG406" s="238"/>
      <c r="CH406" s="238"/>
      <c r="CI406" s="238"/>
      <c r="CJ406" s="238"/>
      <c r="CK406" s="238"/>
      <c r="CL406" s="238"/>
      <c r="CM406" s="238"/>
      <c r="CN406" s="238"/>
      <c r="CO406" s="238"/>
      <c r="CP406" s="238"/>
      <c r="CQ406" s="238"/>
      <c r="CR406" s="238"/>
      <c r="CS406" s="238"/>
      <c r="CT406" s="238"/>
      <c r="CU406" s="238"/>
      <c r="CV406" s="238"/>
      <c r="CW406" s="238"/>
      <c r="CX406" s="238"/>
      <c r="CY406" s="238"/>
      <c r="CZ406" s="238"/>
      <c r="DA406" s="238"/>
    </row>
    <row r="407" spans="2:105">
      <c r="B407" s="226"/>
      <c r="BP407" s="82"/>
      <c r="BQ407" s="238"/>
      <c r="BR407" s="238"/>
      <c r="BS407" s="238"/>
      <c r="BT407" s="238"/>
      <c r="BU407" s="238"/>
      <c r="BV407" s="238"/>
      <c r="BW407" s="238"/>
      <c r="BX407" s="238"/>
      <c r="BY407" s="238"/>
      <c r="BZ407" s="238"/>
      <c r="CA407" s="238"/>
      <c r="CB407" s="238"/>
      <c r="CC407" s="238"/>
      <c r="CD407" s="238"/>
      <c r="CE407" s="238"/>
      <c r="CF407" s="238"/>
      <c r="CG407" s="238"/>
      <c r="CH407" s="238"/>
      <c r="CI407" s="238"/>
      <c r="CJ407" s="238"/>
      <c r="CK407" s="238"/>
      <c r="CL407" s="238"/>
      <c r="CM407" s="238"/>
      <c r="CN407" s="238"/>
      <c r="CO407" s="238"/>
      <c r="CP407" s="238"/>
      <c r="CQ407" s="238"/>
      <c r="CR407" s="238"/>
      <c r="CS407" s="238"/>
      <c r="CT407" s="238"/>
      <c r="CU407" s="238"/>
      <c r="CV407" s="238"/>
      <c r="CW407" s="238"/>
      <c r="CX407" s="238"/>
      <c r="CY407" s="238"/>
      <c r="CZ407" s="238"/>
      <c r="DA407" s="238"/>
    </row>
    <row r="408" spans="2:105">
      <c r="B408" s="226"/>
      <c r="BP408" s="82"/>
      <c r="BQ408" s="238"/>
      <c r="BR408" s="238"/>
      <c r="BS408" s="238"/>
      <c r="BT408" s="238"/>
      <c r="BU408" s="238"/>
      <c r="BV408" s="238"/>
      <c r="BW408" s="238"/>
      <c r="BX408" s="238"/>
      <c r="BY408" s="238"/>
      <c r="BZ408" s="238"/>
      <c r="CA408" s="238"/>
      <c r="CB408" s="238"/>
      <c r="CC408" s="238"/>
      <c r="CD408" s="238"/>
      <c r="CE408" s="238"/>
      <c r="CF408" s="238"/>
      <c r="CG408" s="238"/>
      <c r="CH408" s="238"/>
      <c r="CI408" s="238"/>
      <c r="CJ408" s="238"/>
      <c r="CK408" s="238"/>
      <c r="CL408" s="238"/>
      <c r="CM408" s="238"/>
      <c r="CN408" s="238"/>
      <c r="CO408" s="238"/>
      <c r="CP408" s="238"/>
      <c r="CQ408" s="238"/>
      <c r="CR408" s="238"/>
      <c r="CS408" s="238"/>
      <c r="CT408" s="238"/>
      <c r="CU408" s="238"/>
      <c r="CV408" s="238"/>
      <c r="CW408" s="238"/>
      <c r="CX408" s="238"/>
      <c r="CY408" s="238"/>
      <c r="CZ408" s="238"/>
      <c r="DA408" s="238"/>
    </row>
    <row r="409" spans="2:105">
      <c r="B409" s="226"/>
      <c r="BP409" s="82"/>
      <c r="BQ409" s="238"/>
      <c r="BR409" s="238"/>
      <c r="BS409" s="238"/>
      <c r="BT409" s="238"/>
      <c r="BU409" s="238"/>
      <c r="BV409" s="238"/>
      <c r="BW409" s="238"/>
      <c r="BX409" s="238"/>
      <c r="BY409" s="238"/>
      <c r="BZ409" s="238"/>
      <c r="CA409" s="238"/>
      <c r="CB409" s="238"/>
      <c r="CC409" s="238"/>
      <c r="CD409" s="238"/>
      <c r="CE409" s="238"/>
      <c r="CF409" s="238"/>
      <c r="CG409" s="238"/>
      <c r="CH409" s="238"/>
      <c r="CI409" s="238"/>
      <c r="CJ409" s="238"/>
      <c r="CK409" s="238"/>
      <c r="CL409" s="238"/>
      <c r="CM409" s="238"/>
      <c r="CN409" s="238"/>
      <c r="CO409" s="238"/>
      <c r="CP409" s="238"/>
      <c r="CQ409" s="238"/>
      <c r="CR409" s="238"/>
      <c r="CS409" s="238"/>
      <c r="CT409" s="238"/>
      <c r="CU409" s="238"/>
      <c r="CV409" s="238"/>
      <c r="CW409" s="238"/>
      <c r="CX409" s="238"/>
      <c r="CY409" s="238"/>
      <c r="CZ409" s="238"/>
      <c r="DA409" s="238"/>
    </row>
    <row r="410" spans="2:105">
      <c r="B410" s="226"/>
      <c r="BP410" s="82"/>
      <c r="BQ410" s="238"/>
      <c r="BR410" s="238"/>
      <c r="BS410" s="238"/>
      <c r="BT410" s="238"/>
      <c r="BU410" s="238"/>
      <c r="BV410" s="238"/>
      <c r="BW410" s="238"/>
      <c r="BX410" s="238"/>
      <c r="BY410" s="238"/>
      <c r="BZ410" s="238"/>
      <c r="CA410" s="238"/>
      <c r="CB410" s="238"/>
      <c r="CC410" s="238"/>
      <c r="CD410" s="238"/>
      <c r="CE410" s="238"/>
      <c r="CF410" s="238"/>
      <c r="CG410" s="238"/>
      <c r="CH410" s="238"/>
      <c r="CI410" s="238"/>
      <c r="CJ410" s="238"/>
      <c r="CK410" s="238"/>
      <c r="CL410" s="238"/>
      <c r="CM410" s="238"/>
      <c r="CN410" s="238"/>
      <c r="CO410" s="238"/>
      <c r="CP410" s="238"/>
      <c r="CQ410" s="238"/>
      <c r="CR410" s="238"/>
      <c r="CS410" s="238"/>
      <c r="CT410" s="238"/>
      <c r="CU410" s="238"/>
      <c r="CV410" s="238"/>
      <c r="CW410" s="238"/>
      <c r="CX410" s="238"/>
      <c r="CY410" s="238"/>
      <c r="CZ410" s="238"/>
      <c r="DA410" s="238"/>
    </row>
    <row r="411" spans="2:105">
      <c r="B411" s="226"/>
      <c r="BP411" s="82"/>
      <c r="BQ411" s="238"/>
      <c r="BR411" s="238"/>
      <c r="BS411" s="238"/>
      <c r="BT411" s="238"/>
      <c r="BU411" s="238"/>
      <c r="BV411" s="238"/>
      <c r="BW411" s="238"/>
      <c r="BX411" s="238"/>
      <c r="BY411" s="238"/>
      <c r="BZ411" s="238"/>
      <c r="CA411" s="238"/>
      <c r="CB411" s="238"/>
      <c r="CC411" s="238"/>
      <c r="CD411" s="238"/>
      <c r="CE411" s="238"/>
      <c r="CF411" s="238"/>
      <c r="CG411" s="238"/>
      <c r="CH411" s="238"/>
      <c r="CI411" s="238"/>
      <c r="CJ411" s="238"/>
      <c r="CK411" s="238"/>
      <c r="CL411" s="238"/>
      <c r="CM411" s="238"/>
      <c r="CN411" s="238"/>
      <c r="CO411" s="238"/>
      <c r="CP411" s="238"/>
      <c r="CQ411" s="238"/>
      <c r="CR411" s="238"/>
      <c r="CS411" s="238"/>
      <c r="CT411" s="238"/>
      <c r="CU411" s="238"/>
      <c r="CV411" s="238"/>
      <c r="CW411" s="238"/>
      <c r="CX411" s="238"/>
      <c r="CY411" s="238"/>
      <c r="CZ411" s="238"/>
      <c r="DA411" s="238"/>
    </row>
    <row r="412" spans="2:105">
      <c r="B412" s="226"/>
      <c r="BP412" s="82"/>
      <c r="BQ412" s="238"/>
      <c r="BR412" s="238"/>
      <c r="BS412" s="238"/>
      <c r="BT412" s="238"/>
      <c r="BU412" s="238"/>
      <c r="BV412" s="238"/>
      <c r="BW412" s="238"/>
      <c r="BX412" s="238"/>
      <c r="BY412" s="238"/>
      <c r="BZ412" s="238"/>
      <c r="CA412" s="238"/>
      <c r="CB412" s="238"/>
      <c r="CC412" s="238"/>
      <c r="CD412" s="238"/>
      <c r="CE412" s="238"/>
      <c r="CF412" s="238"/>
      <c r="CG412" s="238"/>
      <c r="CH412" s="238"/>
      <c r="CI412" s="238"/>
      <c r="CJ412" s="238"/>
      <c r="CK412" s="238"/>
      <c r="CL412" s="238"/>
      <c r="CM412" s="238"/>
      <c r="CN412" s="238"/>
      <c r="CO412" s="238"/>
      <c r="CP412" s="238"/>
      <c r="CQ412" s="238"/>
      <c r="CR412" s="238"/>
      <c r="CS412" s="238"/>
      <c r="CT412" s="238"/>
      <c r="CU412" s="238"/>
      <c r="CV412" s="238"/>
      <c r="CW412" s="238"/>
      <c r="CX412" s="238"/>
      <c r="CY412" s="238"/>
      <c r="CZ412" s="238"/>
      <c r="DA412" s="238"/>
    </row>
    <row r="413" spans="2:105">
      <c r="B413" s="226"/>
      <c r="BP413" s="82"/>
      <c r="BQ413" s="238"/>
      <c r="BR413" s="238"/>
      <c r="BS413" s="238"/>
      <c r="BT413" s="238"/>
      <c r="BU413" s="238"/>
      <c r="BV413" s="238"/>
      <c r="BW413" s="238"/>
      <c r="BX413" s="238"/>
      <c r="BY413" s="238"/>
      <c r="BZ413" s="238"/>
      <c r="CA413" s="238"/>
      <c r="CB413" s="238"/>
      <c r="CC413" s="238"/>
      <c r="CD413" s="238"/>
      <c r="CE413" s="238"/>
      <c r="CF413" s="238"/>
      <c r="CG413" s="238"/>
      <c r="CH413" s="238"/>
      <c r="CI413" s="238"/>
      <c r="CJ413" s="238"/>
      <c r="CK413" s="238"/>
      <c r="CL413" s="238"/>
      <c r="CM413" s="238"/>
      <c r="CN413" s="238"/>
      <c r="CO413" s="238"/>
      <c r="CP413" s="238"/>
      <c r="CQ413" s="238"/>
      <c r="CR413" s="238"/>
      <c r="CS413" s="238"/>
      <c r="CT413" s="238"/>
      <c r="CU413" s="238"/>
      <c r="CV413" s="238"/>
      <c r="CW413" s="238"/>
      <c r="CX413" s="238"/>
      <c r="CY413" s="238"/>
      <c r="CZ413" s="238"/>
      <c r="DA413" s="238"/>
    </row>
    <row r="414" spans="2:105">
      <c r="B414" s="226"/>
      <c r="BP414" s="82"/>
      <c r="BQ414" s="238"/>
      <c r="BR414" s="238"/>
      <c r="BS414" s="238"/>
      <c r="BT414" s="238"/>
      <c r="BU414" s="238"/>
      <c r="BV414" s="238"/>
      <c r="BW414" s="238"/>
      <c r="BX414" s="238"/>
      <c r="BY414" s="238"/>
      <c r="BZ414" s="238"/>
      <c r="CA414" s="238"/>
      <c r="CB414" s="238"/>
      <c r="CC414" s="238"/>
      <c r="CD414" s="238"/>
      <c r="CE414" s="238"/>
      <c r="CF414" s="238"/>
      <c r="CG414" s="238"/>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row>
    <row r="415" spans="2:105">
      <c r="B415" s="226"/>
      <c r="BP415" s="82"/>
      <c r="BQ415" s="238"/>
      <c r="BR415" s="238"/>
      <c r="BS415" s="238"/>
      <c r="BT415" s="238"/>
      <c r="BU415" s="238"/>
      <c r="BV415" s="238"/>
      <c r="BW415" s="238"/>
      <c r="BX415" s="238"/>
      <c r="BY415" s="238"/>
      <c r="BZ415" s="238"/>
      <c r="CA415" s="238"/>
      <c r="CB415" s="238"/>
      <c r="CC415" s="238"/>
      <c r="CD415" s="238"/>
      <c r="CE415" s="238"/>
      <c r="CF415" s="238"/>
      <c r="CG415" s="238"/>
      <c r="CH415" s="238"/>
      <c r="CI415" s="238"/>
      <c r="CJ415" s="238"/>
      <c r="CK415" s="238"/>
      <c r="CL415" s="238"/>
      <c r="CM415" s="238"/>
      <c r="CN415" s="238"/>
      <c r="CO415" s="238"/>
      <c r="CP415" s="238"/>
      <c r="CQ415" s="238"/>
      <c r="CR415" s="238"/>
      <c r="CS415" s="238"/>
      <c r="CT415" s="238"/>
      <c r="CU415" s="238"/>
      <c r="CV415" s="238"/>
      <c r="CW415" s="238"/>
      <c r="CX415" s="238"/>
      <c r="CY415" s="238"/>
      <c r="CZ415" s="238"/>
      <c r="DA415" s="238"/>
    </row>
    <row r="416" spans="2:105">
      <c r="B416" s="226"/>
      <c r="BP416" s="82"/>
      <c r="BQ416" s="238"/>
      <c r="BR416" s="238"/>
      <c r="BS416" s="238"/>
      <c r="BT416" s="238"/>
      <c r="BU416" s="238"/>
      <c r="BV416" s="238"/>
      <c r="BW416" s="238"/>
      <c r="BX416" s="238"/>
      <c r="BY416" s="238"/>
      <c r="BZ416" s="238"/>
      <c r="CA416" s="238"/>
      <c r="CB416" s="238"/>
      <c r="CC416" s="238"/>
      <c r="CD416" s="238"/>
      <c r="CE416" s="238"/>
      <c r="CF416" s="238"/>
      <c r="CG416" s="238"/>
      <c r="CH416" s="238"/>
      <c r="CI416" s="238"/>
      <c r="CJ416" s="238"/>
      <c r="CK416" s="238"/>
      <c r="CL416" s="238"/>
      <c r="CM416" s="238"/>
      <c r="CN416" s="238"/>
      <c r="CO416" s="238"/>
      <c r="CP416" s="238"/>
      <c r="CQ416" s="238"/>
      <c r="CR416" s="238"/>
      <c r="CS416" s="238"/>
      <c r="CT416" s="238"/>
      <c r="CU416" s="238"/>
      <c r="CV416" s="238"/>
      <c r="CW416" s="238"/>
      <c r="CX416" s="238"/>
      <c r="CY416" s="238"/>
      <c r="CZ416" s="238"/>
      <c r="DA416" s="238"/>
    </row>
    <row r="417" spans="2:105">
      <c r="B417" s="226"/>
      <c r="BP417" s="82"/>
      <c r="BQ417" s="238"/>
      <c r="BR417" s="238"/>
      <c r="BS417" s="238"/>
      <c r="BT417" s="238"/>
      <c r="BU417" s="238"/>
      <c r="BV417" s="238"/>
      <c r="BW417" s="238"/>
      <c r="BX417" s="238"/>
      <c r="BY417" s="238"/>
      <c r="BZ417" s="238"/>
      <c r="CA417" s="238"/>
      <c r="CB417" s="238"/>
      <c r="CC417" s="238"/>
      <c r="CD417" s="238"/>
      <c r="CE417" s="238"/>
      <c r="CF417" s="238"/>
      <c r="CG417" s="238"/>
      <c r="CH417" s="238"/>
      <c r="CI417" s="238"/>
      <c r="CJ417" s="238"/>
      <c r="CK417" s="238"/>
      <c r="CL417" s="238"/>
      <c r="CM417" s="238"/>
      <c r="CN417" s="238"/>
      <c r="CO417" s="238"/>
      <c r="CP417" s="238"/>
      <c r="CQ417" s="238"/>
      <c r="CR417" s="238"/>
      <c r="CS417" s="238"/>
      <c r="CT417" s="238"/>
      <c r="CU417" s="238"/>
      <c r="CV417" s="238"/>
      <c r="CW417" s="238"/>
      <c r="CX417" s="238"/>
      <c r="CY417" s="238"/>
      <c r="CZ417" s="238"/>
      <c r="DA417" s="238"/>
    </row>
    <row r="418" spans="2:105">
      <c r="B418" s="226"/>
      <c r="BP418" s="82"/>
      <c r="BQ418" s="238"/>
      <c r="BR418" s="238"/>
      <c r="BS418" s="238"/>
      <c r="BT418" s="238"/>
      <c r="BU418" s="238"/>
      <c r="BV418" s="238"/>
      <c r="BW418" s="238"/>
      <c r="BX418" s="238"/>
      <c r="BY418" s="238"/>
      <c r="BZ418" s="238"/>
      <c r="CA418" s="238"/>
      <c r="CB418" s="238"/>
      <c r="CC418" s="238"/>
      <c r="CD418" s="238"/>
      <c r="CE418" s="238"/>
      <c r="CF418" s="238"/>
      <c r="CG418" s="238"/>
      <c r="CH418" s="238"/>
      <c r="CI418" s="238"/>
      <c r="CJ418" s="238"/>
      <c r="CK418" s="238"/>
      <c r="CL418" s="238"/>
      <c r="CM418" s="238"/>
      <c r="CN418" s="238"/>
      <c r="CO418" s="238"/>
      <c r="CP418" s="238"/>
      <c r="CQ418" s="238"/>
      <c r="CR418" s="238"/>
      <c r="CS418" s="238"/>
      <c r="CT418" s="238"/>
      <c r="CU418" s="238"/>
      <c r="CV418" s="238"/>
      <c r="CW418" s="238"/>
      <c r="CX418" s="238"/>
      <c r="CY418" s="238"/>
      <c r="CZ418" s="238"/>
      <c r="DA418" s="238"/>
    </row>
    <row r="419" spans="2:105">
      <c r="B419" s="226"/>
      <c r="BP419" s="82"/>
      <c r="BQ419" s="238"/>
      <c r="BR419" s="238"/>
      <c r="BS419" s="238"/>
      <c r="BT419" s="238"/>
      <c r="BU419" s="238"/>
      <c r="BV419" s="238"/>
      <c r="BW419" s="238"/>
      <c r="BX419" s="238"/>
      <c r="BY419" s="238"/>
      <c r="BZ419" s="238"/>
      <c r="CA419" s="238"/>
      <c r="CB419" s="238"/>
      <c r="CC419" s="238"/>
      <c r="CD419" s="238"/>
      <c r="CE419" s="238"/>
      <c r="CF419" s="238"/>
      <c r="CG419" s="238"/>
      <c r="CH419" s="238"/>
      <c r="CI419" s="238"/>
      <c r="CJ419" s="238"/>
      <c r="CK419" s="238"/>
      <c r="CL419" s="238"/>
      <c r="CM419" s="238"/>
      <c r="CN419" s="238"/>
      <c r="CO419" s="238"/>
      <c r="CP419" s="238"/>
      <c r="CQ419" s="238"/>
      <c r="CR419" s="238"/>
      <c r="CS419" s="238"/>
      <c r="CT419" s="238"/>
      <c r="CU419" s="238"/>
      <c r="CV419" s="238"/>
      <c r="CW419" s="238"/>
      <c r="CX419" s="238"/>
      <c r="CY419" s="238"/>
      <c r="CZ419" s="238"/>
      <c r="DA419" s="238"/>
    </row>
    <row r="420" spans="2:105">
      <c r="B420" s="226"/>
      <c r="BP420" s="82"/>
      <c r="BQ420" s="238"/>
      <c r="BR420" s="238"/>
      <c r="BS420" s="238"/>
      <c r="BT420" s="238"/>
      <c r="BU420" s="238"/>
      <c r="BV420" s="238"/>
      <c r="BW420" s="238"/>
      <c r="BX420" s="238"/>
      <c r="BY420" s="238"/>
      <c r="BZ420" s="238"/>
      <c r="CA420" s="238"/>
      <c r="CB420" s="238"/>
      <c r="CC420" s="238"/>
      <c r="CD420" s="238"/>
      <c r="CE420" s="238"/>
      <c r="CF420" s="238"/>
      <c r="CG420" s="238"/>
      <c r="CH420" s="238"/>
      <c r="CI420" s="238"/>
      <c r="CJ420" s="238"/>
      <c r="CK420" s="238"/>
      <c r="CL420" s="238"/>
      <c r="CM420" s="238"/>
      <c r="CN420" s="238"/>
      <c r="CO420" s="238"/>
      <c r="CP420" s="238"/>
      <c r="CQ420" s="238"/>
      <c r="CR420" s="238"/>
      <c r="CS420" s="238"/>
      <c r="CT420" s="238"/>
      <c r="CU420" s="238"/>
      <c r="CV420" s="238"/>
      <c r="CW420" s="238"/>
      <c r="CX420" s="238"/>
      <c r="CY420" s="238"/>
      <c r="CZ420" s="238"/>
      <c r="DA420" s="238"/>
    </row>
    <row r="421" spans="2:105">
      <c r="B421" s="226"/>
      <c r="BP421" s="82"/>
      <c r="BQ421" s="238"/>
      <c r="BR421" s="238"/>
      <c r="BS421" s="238"/>
      <c r="BT421" s="238"/>
      <c r="BU421" s="238"/>
      <c r="BV421" s="238"/>
      <c r="BW421" s="238"/>
      <c r="BX421" s="238"/>
      <c r="BY421" s="238"/>
      <c r="BZ421" s="238"/>
      <c r="CA421" s="238"/>
      <c r="CB421" s="238"/>
      <c r="CC421" s="238"/>
      <c r="CD421" s="238"/>
      <c r="CE421" s="238"/>
      <c r="CF421" s="238"/>
      <c r="CG421" s="238"/>
      <c r="CH421" s="238"/>
      <c r="CI421" s="238"/>
      <c r="CJ421" s="238"/>
      <c r="CK421" s="238"/>
      <c r="CL421" s="238"/>
      <c r="CM421" s="238"/>
      <c r="CN421" s="238"/>
      <c r="CO421" s="238"/>
      <c r="CP421" s="238"/>
      <c r="CQ421" s="238"/>
      <c r="CR421" s="238"/>
      <c r="CS421" s="238"/>
      <c r="CT421" s="238"/>
      <c r="CU421" s="238"/>
      <c r="CV421" s="238"/>
      <c r="CW421" s="238"/>
      <c r="CX421" s="238"/>
      <c r="CY421" s="238"/>
      <c r="CZ421" s="238"/>
      <c r="DA421" s="238"/>
    </row>
    <row r="422" spans="2:105">
      <c r="B422" s="226"/>
      <c r="BP422" s="82"/>
      <c r="BQ422" s="238"/>
      <c r="BR422" s="238"/>
      <c r="BS422" s="238"/>
      <c r="BT422" s="238"/>
      <c r="BU422" s="238"/>
      <c r="BV422" s="238"/>
      <c r="BW422" s="238"/>
      <c r="BX422" s="238"/>
      <c r="BY422" s="238"/>
      <c r="BZ422" s="238"/>
      <c r="CA422" s="238"/>
      <c r="CB422" s="238"/>
      <c r="CC422" s="238"/>
      <c r="CD422" s="238"/>
      <c r="CE422" s="238"/>
      <c r="CF422" s="238"/>
      <c r="CG422" s="238"/>
      <c r="CH422" s="238"/>
      <c r="CI422" s="238"/>
      <c r="CJ422" s="238"/>
      <c r="CK422" s="238"/>
      <c r="CL422" s="238"/>
      <c r="CM422" s="238"/>
      <c r="CN422" s="238"/>
      <c r="CO422" s="238"/>
      <c r="CP422" s="238"/>
      <c r="CQ422" s="238"/>
      <c r="CR422" s="238"/>
      <c r="CS422" s="238"/>
      <c r="CT422" s="238"/>
      <c r="CU422" s="238"/>
      <c r="CV422" s="238"/>
      <c r="CW422" s="238"/>
      <c r="CX422" s="238"/>
      <c r="CY422" s="238"/>
      <c r="CZ422" s="238"/>
      <c r="DA422" s="238"/>
    </row>
    <row r="423" spans="2:105">
      <c r="B423" s="226"/>
      <c r="BP423" s="82"/>
      <c r="BQ423" s="238"/>
      <c r="BR423" s="238"/>
      <c r="BS423" s="238"/>
      <c r="BT423" s="238"/>
      <c r="BU423" s="238"/>
      <c r="BV423" s="238"/>
      <c r="BW423" s="238"/>
      <c r="BX423" s="238"/>
      <c r="BY423" s="238"/>
      <c r="BZ423" s="238"/>
      <c r="CA423" s="238"/>
      <c r="CB423" s="238"/>
      <c r="CC423" s="238"/>
      <c r="CD423" s="238"/>
      <c r="CE423" s="238"/>
      <c r="CF423" s="238"/>
      <c r="CG423" s="238"/>
      <c r="CH423" s="238"/>
      <c r="CI423" s="238"/>
      <c r="CJ423" s="238"/>
      <c r="CK423" s="238"/>
      <c r="CL423" s="238"/>
      <c r="CM423" s="238"/>
      <c r="CN423" s="238"/>
      <c r="CO423" s="238"/>
      <c r="CP423" s="238"/>
      <c r="CQ423" s="238"/>
      <c r="CR423" s="238"/>
      <c r="CS423" s="238"/>
      <c r="CT423" s="238"/>
      <c r="CU423" s="238"/>
      <c r="CV423" s="238"/>
      <c r="CW423" s="238"/>
      <c r="CX423" s="238"/>
      <c r="CY423" s="238"/>
      <c r="CZ423" s="238"/>
      <c r="DA423" s="238"/>
    </row>
    <row r="424" spans="2:105">
      <c r="B424" s="226"/>
      <c r="BP424" s="82"/>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38"/>
      <c r="CN424" s="238"/>
      <c r="CO424" s="238"/>
      <c r="CP424" s="238"/>
      <c r="CQ424" s="238"/>
      <c r="CR424" s="238"/>
      <c r="CS424" s="238"/>
      <c r="CT424" s="238"/>
      <c r="CU424" s="238"/>
      <c r="CV424" s="238"/>
      <c r="CW424" s="238"/>
      <c r="CX424" s="238"/>
      <c r="CY424" s="238"/>
      <c r="CZ424" s="238"/>
      <c r="DA424" s="238"/>
    </row>
    <row r="425" spans="2:105">
      <c r="B425" s="226"/>
      <c r="BP425" s="82"/>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row>
    <row r="426" spans="2:105">
      <c r="B426" s="226"/>
      <c r="BP426" s="82"/>
      <c r="BQ426" s="238"/>
      <c r="BR426" s="238"/>
      <c r="BS426" s="238"/>
      <c r="BT426" s="238"/>
      <c r="BU426" s="238"/>
      <c r="BV426" s="238"/>
      <c r="BW426" s="238"/>
      <c r="BX426" s="238"/>
      <c r="BY426" s="238"/>
      <c r="BZ426" s="238"/>
      <c r="CA426" s="238"/>
      <c r="CB426" s="238"/>
      <c r="CC426" s="238"/>
      <c r="CD426" s="238"/>
      <c r="CE426" s="238"/>
      <c r="CF426" s="238"/>
      <c r="CG426" s="238"/>
      <c r="CH426" s="238"/>
      <c r="CI426" s="238"/>
      <c r="CJ426" s="238"/>
      <c r="CK426" s="238"/>
      <c r="CL426" s="238"/>
      <c r="CM426" s="238"/>
      <c r="CN426" s="238"/>
      <c r="CO426" s="238"/>
      <c r="CP426" s="238"/>
      <c r="CQ426" s="238"/>
      <c r="CR426" s="238"/>
      <c r="CS426" s="238"/>
      <c r="CT426" s="238"/>
      <c r="CU426" s="238"/>
      <c r="CV426" s="238"/>
      <c r="CW426" s="238"/>
      <c r="CX426" s="238"/>
      <c r="CY426" s="238"/>
      <c r="CZ426" s="238"/>
      <c r="DA426" s="238"/>
    </row>
    <row r="427" spans="2:105">
      <c r="B427" s="226"/>
      <c r="BP427" s="82"/>
      <c r="BQ427" s="238"/>
      <c r="BR427" s="238"/>
      <c r="BS427" s="238"/>
      <c r="BT427" s="238"/>
      <c r="BU427" s="238"/>
      <c r="BV427" s="238"/>
      <c r="BW427" s="238"/>
      <c r="BX427" s="238"/>
      <c r="BY427" s="238"/>
      <c r="BZ427" s="238"/>
      <c r="CA427" s="238"/>
      <c r="CB427" s="238"/>
      <c r="CC427" s="238"/>
      <c r="CD427" s="238"/>
      <c r="CE427" s="238"/>
      <c r="CF427" s="238"/>
      <c r="CG427" s="238"/>
      <c r="CH427" s="238"/>
      <c r="CI427" s="238"/>
      <c r="CJ427" s="238"/>
      <c r="CK427" s="238"/>
      <c r="CL427" s="238"/>
      <c r="CM427" s="238"/>
      <c r="CN427" s="238"/>
      <c r="CO427" s="238"/>
      <c r="CP427" s="238"/>
      <c r="CQ427" s="238"/>
      <c r="CR427" s="238"/>
      <c r="CS427" s="238"/>
      <c r="CT427" s="238"/>
      <c r="CU427" s="238"/>
      <c r="CV427" s="238"/>
      <c r="CW427" s="238"/>
      <c r="CX427" s="238"/>
      <c r="CY427" s="238"/>
      <c r="CZ427" s="238"/>
      <c r="DA427" s="238"/>
    </row>
    <row r="428" spans="2:105">
      <c r="B428" s="226"/>
      <c r="BP428" s="82"/>
      <c r="BQ428" s="238"/>
      <c r="BR428" s="238"/>
      <c r="BS428" s="238"/>
      <c r="BT428" s="238"/>
      <c r="BU428" s="238"/>
      <c r="BV428" s="238"/>
      <c r="BW428" s="238"/>
      <c r="BX428" s="238"/>
      <c r="BY428" s="238"/>
      <c r="BZ428" s="238"/>
      <c r="CA428" s="238"/>
      <c r="CB428" s="238"/>
      <c r="CC428" s="238"/>
      <c r="CD428" s="238"/>
      <c r="CE428" s="238"/>
      <c r="CF428" s="238"/>
      <c r="CG428" s="238"/>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row>
    <row r="429" spans="2:105">
      <c r="B429" s="226"/>
      <c r="BP429" s="82"/>
      <c r="BQ429" s="238"/>
      <c r="BR429" s="238"/>
      <c r="BS429" s="238"/>
      <c r="BT429" s="238"/>
      <c r="BU429" s="238"/>
      <c r="BV429" s="238"/>
      <c r="BW429" s="238"/>
      <c r="BX429" s="238"/>
      <c r="BY429" s="238"/>
      <c r="BZ429" s="238"/>
      <c r="CA429" s="238"/>
      <c r="CB429" s="238"/>
      <c r="CC429" s="238"/>
      <c r="CD429" s="238"/>
      <c r="CE429" s="238"/>
      <c r="CF429" s="238"/>
      <c r="CG429" s="238"/>
      <c r="CH429" s="238"/>
      <c r="CI429" s="238"/>
      <c r="CJ429" s="238"/>
      <c r="CK429" s="238"/>
      <c r="CL429" s="238"/>
      <c r="CM429" s="238"/>
      <c r="CN429" s="238"/>
      <c r="CO429" s="238"/>
      <c r="CP429" s="238"/>
      <c r="CQ429" s="238"/>
      <c r="CR429" s="238"/>
      <c r="CS429" s="238"/>
      <c r="CT429" s="238"/>
      <c r="CU429" s="238"/>
      <c r="CV429" s="238"/>
      <c r="CW429" s="238"/>
      <c r="CX429" s="238"/>
      <c r="CY429" s="238"/>
      <c r="CZ429" s="238"/>
      <c r="DA429" s="238"/>
    </row>
    <row r="430" spans="2:105">
      <c r="B430" s="226"/>
      <c r="BP430" s="82"/>
      <c r="BQ430" s="238"/>
      <c r="BR430" s="238"/>
      <c r="BS430" s="238"/>
      <c r="BT430" s="238"/>
      <c r="BU430" s="238"/>
      <c r="BV430" s="238"/>
      <c r="BW430" s="238"/>
      <c r="BX430" s="238"/>
      <c r="BY430" s="238"/>
      <c r="BZ430" s="238"/>
      <c r="CA430" s="238"/>
      <c r="CB430" s="238"/>
      <c r="CC430" s="238"/>
      <c r="CD430" s="238"/>
      <c r="CE430" s="238"/>
      <c r="CF430" s="238"/>
      <c r="CG430" s="238"/>
      <c r="CH430" s="238"/>
      <c r="CI430" s="238"/>
      <c r="CJ430" s="238"/>
      <c r="CK430" s="238"/>
      <c r="CL430" s="238"/>
      <c r="CM430" s="238"/>
      <c r="CN430" s="238"/>
      <c r="CO430" s="238"/>
      <c r="CP430" s="238"/>
      <c r="CQ430" s="238"/>
      <c r="CR430" s="238"/>
      <c r="CS430" s="238"/>
      <c r="CT430" s="238"/>
      <c r="CU430" s="238"/>
      <c r="CV430" s="238"/>
      <c r="CW430" s="238"/>
      <c r="CX430" s="238"/>
      <c r="CY430" s="238"/>
      <c r="CZ430" s="238"/>
      <c r="DA430" s="238"/>
    </row>
    <row r="431" spans="2:105">
      <c r="B431" s="226"/>
      <c r="BP431" s="82"/>
      <c r="BQ431" s="238"/>
      <c r="BR431" s="238"/>
      <c r="BS431" s="238"/>
      <c r="BT431" s="238"/>
      <c r="BU431" s="238"/>
      <c r="BV431" s="238"/>
      <c r="BW431" s="238"/>
      <c r="BX431" s="238"/>
      <c r="BY431" s="238"/>
      <c r="BZ431" s="238"/>
      <c r="CA431" s="238"/>
      <c r="CB431" s="238"/>
      <c r="CC431" s="238"/>
      <c r="CD431" s="238"/>
      <c r="CE431" s="238"/>
      <c r="CF431" s="238"/>
      <c r="CG431" s="238"/>
      <c r="CH431" s="238"/>
      <c r="CI431" s="238"/>
      <c r="CJ431" s="238"/>
      <c r="CK431" s="238"/>
      <c r="CL431" s="238"/>
      <c r="CM431" s="238"/>
      <c r="CN431" s="238"/>
      <c r="CO431" s="238"/>
      <c r="CP431" s="238"/>
      <c r="CQ431" s="238"/>
      <c r="CR431" s="238"/>
      <c r="CS431" s="238"/>
      <c r="CT431" s="238"/>
      <c r="CU431" s="238"/>
      <c r="CV431" s="238"/>
      <c r="CW431" s="238"/>
      <c r="CX431" s="238"/>
      <c r="CY431" s="238"/>
      <c r="CZ431" s="238"/>
      <c r="DA431" s="238"/>
    </row>
    <row r="432" spans="2:105">
      <c r="B432" s="226"/>
      <c r="BP432" s="82"/>
      <c r="BQ432" s="238"/>
      <c r="BR432" s="238"/>
      <c r="BS432" s="238"/>
      <c r="BT432" s="238"/>
      <c r="BU432" s="238"/>
      <c r="BV432" s="238"/>
      <c r="BW432" s="238"/>
      <c r="BX432" s="238"/>
      <c r="BY432" s="238"/>
      <c r="BZ432" s="238"/>
      <c r="CA432" s="238"/>
      <c r="CB432" s="238"/>
      <c r="CC432" s="238"/>
      <c r="CD432" s="238"/>
      <c r="CE432" s="238"/>
      <c r="CF432" s="238"/>
      <c r="CG432" s="238"/>
      <c r="CH432" s="238"/>
      <c r="CI432" s="238"/>
      <c r="CJ432" s="238"/>
      <c r="CK432" s="238"/>
      <c r="CL432" s="238"/>
      <c r="CM432" s="238"/>
      <c r="CN432" s="238"/>
      <c r="CO432" s="238"/>
      <c r="CP432" s="238"/>
      <c r="CQ432" s="238"/>
      <c r="CR432" s="238"/>
      <c r="CS432" s="238"/>
      <c r="CT432" s="238"/>
      <c r="CU432" s="238"/>
      <c r="CV432" s="238"/>
      <c r="CW432" s="238"/>
      <c r="CX432" s="238"/>
      <c r="CY432" s="238"/>
      <c r="CZ432" s="238"/>
      <c r="DA432" s="238"/>
    </row>
    <row r="433" spans="2:105">
      <c r="B433" s="226"/>
      <c r="BP433" s="82"/>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row>
    <row r="434" spans="2:105">
      <c r="B434" s="226"/>
      <c r="BP434" s="82"/>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row>
    <row r="435" spans="2:105">
      <c r="B435" s="226"/>
      <c r="BP435" s="82"/>
      <c r="BQ435" s="238"/>
      <c r="BR435" s="238"/>
      <c r="BS435" s="238"/>
      <c r="BT435" s="238"/>
      <c r="BU435" s="238"/>
      <c r="BV435" s="238"/>
      <c r="BW435" s="238"/>
      <c r="BX435" s="238"/>
      <c r="BY435" s="238"/>
      <c r="BZ435" s="238"/>
      <c r="CA435" s="238"/>
      <c r="CB435" s="238"/>
      <c r="CC435" s="238"/>
      <c r="CD435" s="238"/>
      <c r="CE435" s="238"/>
      <c r="CF435" s="238"/>
      <c r="CG435" s="238"/>
      <c r="CH435" s="238"/>
      <c r="CI435" s="238"/>
      <c r="CJ435" s="238"/>
      <c r="CK435" s="238"/>
      <c r="CL435" s="238"/>
      <c r="CM435" s="238"/>
      <c r="CN435" s="238"/>
      <c r="CO435" s="238"/>
      <c r="CP435" s="238"/>
      <c r="CQ435" s="238"/>
      <c r="CR435" s="238"/>
      <c r="CS435" s="238"/>
      <c r="CT435" s="238"/>
      <c r="CU435" s="238"/>
      <c r="CV435" s="238"/>
      <c r="CW435" s="238"/>
      <c r="CX435" s="238"/>
      <c r="CY435" s="238"/>
      <c r="CZ435" s="238"/>
      <c r="DA435" s="238"/>
    </row>
    <row r="436" spans="2:105">
      <c r="B436" s="226"/>
      <c r="BP436" s="82"/>
      <c r="BQ436" s="238"/>
      <c r="BR436" s="238"/>
      <c r="BS436" s="238"/>
      <c r="BT436" s="238"/>
      <c r="BU436" s="238"/>
      <c r="BV436" s="238"/>
      <c r="BW436" s="238"/>
      <c r="BX436" s="238"/>
      <c r="BY436" s="238"/>
      <c r="BZ436" s="238"/>
      <c r="CA436" s="238"/>
      <c r="CB436" s="238"/>
      <c r="CC436" s="238"/>
      <c r="CD436" s="238"/>
      <c r="CE436" s="238"/>
      <c r="CF436" s="238"/>
      <c r="CG436" s="238"/>
      <c r="CH436" s="238"/>
      <c r="CI436" s="238"/>
      <c r="CJ436" s="238"/>
      <c r="CK436" s="238"/>
      <c r="CL436" s="238"/>
      <c r="CM436" s="238"/>
      <c r="CN436" s="238"/>
      <c r="CO436" s="238"/>
      <c r="CP436" s="238"/>
      <c r="CQ436" s="238"/>
      <c r="CR436" s="238"/>
      <c r="CS436" s="238"/>
      <c r="CT436" s="238"/>
      <c r="CU436" s="238"/>
      <c r="CV436" s="238"/>
      <c r="CW436" s="238"/>
      <c r="CX436" s="238"/>
      <c r="CY436" s="238"/>
      <c r="CZ436" s="238"/>
      <c r="DA436" s="238"/>
    </row>
    <row r="437" spans="2:105">
      <c r="B437" s="226"/>
      <c r="BP437" s="82"/>
      <c r="BQ437" s="238"/>
      <c r="BR437" s="238"/>
      <c r="BS437" s="238"/>
      <c r="BT437" s="238"/>
      <c r="BU437" s="238"/>
      <c r="BV437" s="238"/>
      <c r="BW437" s="238"/>
      <c r="BX437" s="238"/>
      <c r="BY437" s="238"/>
      <c r="BZ437" s="238"/>
      <c r="CA437" s="238"/>
      <c r="CB437" s="238"/>
      <c r="CC437" s="238"/>
      <c r="CD437" s="238"/>
      <c r="CE437" s="238"/>
      <c r="CF437" s="238"/>
      <c r="CG437" s="238"/>
      <c r="CH437" s="238"/>
      <c r="CI437" s="238"/>
      <c r="CJ437" s="238"/>
      <c r="CK437" s="238"/>
      <c r="CL437" s="238"/>
      <c r="CM437" s="238"/>
      <c r="CN437" s="238"/>
      <c r="CO437" s="238"/>
      <c r="CP437" s="238"/>
      <c r="CQ437" s="238"/>
      <c r="CR437" s="238"/>
      <c r="CS437" s="238"/>
      <c r="CT437" s="238"/>
      <c r="CU437" s="238"/>
      <c r="CV437" s="238"/>
      <c r="CW437" s="238"/>
      <c r="CX437" s="238"/>
      <c r="CY437" s="238"/>
      <c r="CZ437" s="238"/>
      <c r="DA437" s="238"/>
    </row>
    <row r="438" spans="2:105">
      <c r="B438" s="226"/>
      <c r="BP438" s="82"/>
      <c r="BQ438" s="238"/>
      <c r="BR438" s="238"/>
      <c r="BS438" s="238"/>
      <c r="BT438" s="238"/>
      <c r="BU438" s="238"/>
      <c r="BV438" s="238"/>
      <c r="BW438" s="238"/>
      <c r="BX438" s="238"/>
      <c r="BY438" s="238"/>
      <c r="BZ438" s="238"/>
      <c r="CA438" s="238"/>
      <c r="CB438" s="238"/>
      <c r="CC438" s="238"/>
      <c r="CD438" s="238"/>
      <c r="CE438" s="238"/>
      <c r="CF438" s="238"/>
      <c r="CG438" s="238"/>
      <c r="CH438" s="238"/>
      <c r="CI438" s="238"/>
      <c r="CJ438" s="238"/>
      <c r="CK438" s="238"/>
      <c r="CL438" s="238"/>
      <c r="CM438" s="238"/>
      <c r="CN438" s="238"/>
      <c r="CO438" s="238"/>
      <c r="CP438" s="238"/>
      <c r="CQ438" s="238"/>
      <c r="CR438" s="238"/>
      <c r="CS438" s="238"/>
      <c r="CT438" s="238"/>
      <c r="CU438" s="238"/>
      <c r="CV438" s="238"/>
      <c r="CW438" s="238"/>
      <c r="CX438" s="238"/>
      <c r="CY438" s="238"/>
      <c r="CZ438" s="238"/>
      <c r="DA438" s="238"/>
    </row>
    <row r="439" spans="2:105">
      <c r="B439" s="226"/>
      <c r="BP439" s="82"/>
      <c r="BQ439" s="238"/>
      <c r="BR439" s="238"/>
      <c r="BS439" s="238"/>
      <c r="BT439" s="238"/>
      <c r="BU439" s="238"/>
      <c r="BV439" s="238"/>
      <c r="BW439" s="238"/>
      <c r="BX439" s="238"/>
      <c r="BY439" s="238"/>
      <c r="BZ439" s="238"/>
      <c r="CA439" s="238"/>
      <c r="CB439" s="238"/>
      <c r="CC439" s="238"/>
      <c r="CD439" s="238"/>
      <c r="CE439" s="238"/>
      <c r="CF439" s="238"/>
      <c r="CG439" s="238"/>
      <c r="CH439" s="238"/>
      <c r="CI439" s="238"/>
      <c r="CJ439" s="238"/>
      <c r="CK439" s="238"/>
      <c r="CL439" s="238"/>
      <c r="CM439" s="238"/>
      <c r="CN439" s="238"/>
      <c r="CO439" s="238"/>
      <c r="CP439" s="238"/>
      <c r="CQ439" s="238"/>
      <c r="CR439" s="238"/>
      <c r="CS439" s="238"/>
      <c r="CT439" s="238"/>
      <c r="CU439" s="238"/>
      <c r="CV439" s="238"/>
      <c r="CW439" s="238"/>
      <c r="CX439" s="238"/>
      <c r="CY439" s="238"/>
      <c r="CZ439" s="238"/>
      <c r="DA439" s="238"/>
    </row>
    <row r="440" spans="2:105">
      <c r="B440" s="226"/>
      <c r="BP440" s="82"/>
      <c r="BQ440" s="238"/>
      <c r="BR440" s="238"/>
      <c r="BS440" s="238"/>
      <c r="BT440" s="238"/>
      <c r="BU440" s="238"/>
      <c r="BV440" s="238"/>
      <c r="BW440" s="238"/>
      <c r="BX440" s="238"/>
      <c r="BY440" s="238"/>
      <c r="BZ440" s="238"/>
      <c r="CA440" s="238"/>
      <c r="CB440" s="238"/>
      <c r="CC440" s="238"/>
      <c r="CD440" s="238"/>
      <c r="CE440" s="238"/>
      <c r="CF440" s="238"/>
      <c r="CG440" s="238"/>
      <c r="CH440" s="238"/>
      <c r="CI440" s="238"/>
      <c r="CJ440" s="238"/>
      <c r="CK440" s="238"/>
      <c r="CL440" s="238"/>
      <c r="CM440" s="238"/>
      <c r="CN440" s="238"/>
      <c r="CO440" s="238"/>
      <c r="CP440" s="238"/>
      <c r="CQ440" s="238"/>
      <c r="CR440" s="238"/>
      <c r="CS440" s="238"/>
      <c r="CT440" s="238"/>
      <c r="CU440" s="238"/>
      <c r="CV440" s="238"/>
      <c r="CW440" s="238"/>
      <c r="CX440" s="238"/>
      <c r="CY440" s="238"/>
      <c r="CZ440" s="238"/>
      <c r="DA440" s="238"/>
    </row>
    <row r="441" spans="2:105">
      <c r="B441" s="226"/>
      <c r="BP441" s="82"/>
      <c r="BQ441" s="238"/>
      <c r="BR441" s="238"/>
      <c r="BS441" s="238"/>
      <c r="BT441" s="238"/>
      <c r="BU441" s="238"/>
      <c r="BV441" s="238"/>
      <c r="BW441" s="238"/>
      <c r="BX441" s="238"/>
      <c r="BY441" s="238"/>
      <c r="BZ441" s="238"/>
      <c r="CA441" s="238"/>
      <c r="CB441" s="238"/>
      <c r="CC441" s="238"/>
      <c r="CD441" s="238"/>
      <c r="CE441" s="238"/>
      <c r="CF441" s="238"/>
      <c r="CG441" s="238"/>
      <c r="CH441" s="238"/>
      <c r="CI441" s="238"/>
      <c r="CJ441" s="238"/>
      <c r="CK441" s="238"/>
      <c r="CL441" s="238"/>
      <c r="CM441" s="238"/>
      <c r="CN441" s="238"/>
      <c r="CO441" s="238"/>
      <c r="CP441" s="238"/>
      <c r="CQ441" s="238"/>
      <c r="CR441" s="238"/>
      <c r="CS441" s="238"/>
      <c r="CT441" s="238"/>
      <c r="CU441" s="238"/>
      <c r="CV441" s="238"/>
      <c r="CW441" s="238"/>
      <c r="CX441" s="238"/>
      <c r="CY441" s="238"/>
      <c r="CZ441" s="238"/>
      <c r="DA441" s="238"/>
    </row>
    <row r="442" spans="2:105">
      <c r="B442" s="226"/>
      <c r="BP442" s="82"/>
      <c r="BQ442" s="238"/>
      <c r="BR442" s="238"/>
      <c r="BS442" s="238"/>
      <c r="BT442" s="238"/>
      <c r="BU442" s="238"/>
      <c r="BV442" s="238"/>
      <c r="BW442" s="238"/>
      <c r="BX442" s="238"/>
      <c r="BY442" s="238"/>
      <c r="BZ442" s="238"/>
      <c r="CA442" s="238"/>
      <c r="CB442" s="238"/>
      <c r="CC442" s="238"/>
      <c r="CD442" s="238"/>
      <c r="CE442" s="238"/>
      <c r="CF442" s="238"/>
      <c r="CG442" s="238"/>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row>
    <row r="443" spans="2:105">
      <c r="B443" s="226"/>
      <c r="BP443" s="82"/>
      <c r="BQ443" s="238"/>
      <c r="BR443" s="238"/>
      <c r="BS443" s="238"/>
      <c r="BT443" s="238"/>
      <c r="BU443" s="238"/>
      <c r="BV443" s="238"/>
      <c r="BW443" s="238"/>
      <c r="BX443" s="238"/>
      <c r="BY443" s="238"/>
      <c r="BZ443" s="238"/>
      <c r="CA443" s="238"/>
      <c r="CB443" s="238"/>
      <c r="CC443" s="238"/>
      <c r="CD443" s="238"/>
      <c r="CE443" s="238"/>
      <c r="CF443" s="238"/>
      <c r="CG443" s="238"/>
      <c r="CH443" s="238"/>
      <c r="CI443" s="238"/>
      <c r="CJ443" s="238"/>
      <c r="CK443" s="238"/>
      <c r="CL443" s="238"/>
      <c r="CM443" s="238"/>
      <c r="CN443" s="238"/>
      <c r="CO443" s="238"/>
      <c r="CP443" s="238"/>
      <c r="CQ443" s="238"/>
      <c r="CR443" s="238"/>
      <c r="CS443" s="238"/>
      <c r="CT443" s="238"/>
      <c r="CU443" s="238"/>
      <c r="CV443" s="238"/>
      <c r="CW443" s="238"/>
      <c r="CX443" s="238"/>
      <c r="CY443" s="238"/>
      <c r="CZ443" s="238"/>
      <c r="DA443" s="238"/>
    </row>
    <row r="444" spans="2:105">
      <c r="B444" s="226"/>
      <c r="BP444" s="82"/>
      <c r="BQ444" s="238"/>
      <c r="BR444" s="238"/>
      <c r="BS444" s="238"/>
      <c r="BT444" s="238"/>
      <c r="BU444" s="238"/>
      <c r="BV444" s="238"/>
      <c r="BW444" s="238"/>
      <c r="BX444" s="238"/>
      <c r="BY444" s="238"/>
      <c r="BZ444" s="238"/>
      <c r="CA444" s="238"/>
      <c r="CB444" s="238"/>
      <c r="CC444" s="238"/>
      <c r="CD444" s="238"/>
      <c r="CE444" s="238"/>
      <c r="CF444" s="238"/>
      <c r="CG444" s="238"/>
      <c r="CH444" s="238"/>
      <c r="CI444" s="238"/>
      <c r="CJ444" s="238"/>
      <c r="CK444" s="238"/>
      <c r="CL444" s="238"/>
      <c r="CM444" s="238"/>
      <c r="CN444" s="238"/>
      <c r="CO444" s="238"/>
      <c r="CP444" s="238"/>
      <c r="CQ444" s="238"/>
      <c r="CR444" s="238"/>
      <c r="CS444" s="238"/>
      <c r="CT444" s="238"/>
      <c r="CU444" s="238"/>
      <c r="CV444" s="238"/>
      <c r="CW444" s="238"/>
      <c r="CX444" s="238"/>
      <c r="CY444" s="238"/>
      <c r="CZ444" s="238"/>
      <c r="DA444" s="238"/>
    </row>
    <row r="445" spans="2:105">
      <c r="B445" s="226"/>
      <c r="BP445" s="82"/>
      <c r="BQ445" s="238"/>
      <c r="BR445" s="238"/>
      <c r="BS445" s="238"/>
      <c r="BT445" s="238"/>
      <c r="BU445" s="238"/>
      <c r="BV445" s="238"/>
      <c r="BW445" s="238"/>
      <c r="BX445" s="238"/>
      <c r="BY445" s="238"/>
      <c r="BZ445" s="238"/>
      <c r="CA445" s="238"/>
      <c r="CB445" s="238"/>
      <c r="CC445" s="238"/>
      <c r="CD445" s="238"/>
      <c r="CE445" s="238"/>
      <c r="CF445" s="238"/>
      <c r="CG445" s="238"/>
      <c r="CH445" s="238"/>
      <c r="CI445" s="238"/>
      <c r="CJ445" s="238"/>
      <c r="CK445" s="238"/>
      <c r="CL445" s="238"/>
      <c r="CM445" s="238"/>
      <c r="CN445" s="238"/>
      <c r="CO445" s="238"/>
      <c r="CP445" s="238"/>
      <c r="CQ445" s="238"/>
      <c r="CR445" s="238"/>
      <c r="CS445" s="238"/>
      <c r="CT445" s="238"/>
      <c r="CU445" s="238"/>
      <c r="CV445" s="238"/>
      <c r="CW445" s="238"/>
      <c r="CX445" s="238"/>
      <c r="CY445" s="238"/>
      <c r="CZ445" s="238"/>
      <c r="DA445" s="238"/>
    </row>
    <row r="446" spans="2:105">
      <c r="B446" s="226"/>
      <c r="BP446" s="82"/>
      <c r="BQ446" s="238"/>
      <c r="BR446" s="238"/>
      <c r="BS446" s="238"/>
      <c r="BT446" s="238"/>
      <c r="BU446" s="238"/>
      <c r="BV446" s="238"/>
      <c r="BW446" s="238"/>
      <c r="BX446" s="238"/>
      <c r="BY446" s="238"/>
      <c r="BZ446" s="238"/>
      <c r="CA446" s="238"/>
      <c r="CB446" s="238"/>
      <c r="CC446" s="238"/>
      <c r="CD446" s="238"/>
      <c r="CE446" s="238"/>
      <c r="CF446" s="238"/>
      <c r="CG446" s="238"/>
      <c r="CH446" s="238"/>
      <c r="CI446" s="238"/>
      <c r="CJ446" s="238"/>
      <c r="CK446" s="238"/>
      <c r="CL446" s="238"/>
      <c r="CM446" s="238"/>
      <c r="CN446" s="238"/>
      <c r="CO446" s="238"/>
      <c r="CP446" s="238"/>
      <c r="CQ446" s="238"/>
      <c r="CR446" s="238"/>
      <c r="CS446" s="238"/>
      <c r="CT446" s="238"/>
      <c r="CU446" s="238"/>
      <c r="CV446" s="238"/>
      <c r="CW446" s="238"/>
      <c r="CX446" s="238"/>
      <c r="CY446" s="238"/>
      <c r="CZ446" s="238"/>
      <c r="DA446" s="238"/>
    </row>
    <row r="447" spans="2:105">
      <c r="B447" s="226"/>
      <c r="BP447" s="82"/>
      <c r="BQ447" s="238"/>
      <c r="BR447" s="238"/>
      <c r="BS447" s="238"/>
      <c r="BT447" s="238"/>
      <c r="BU447" s="238"/>
      <c r="BV447" s="238"/>
      <c r="BW447" s="238"/>
      <c r="BX447" s="238"/>
      <c r="BY447" s="238"/>
      <c r="BZ447" s="238"/>
      <c r="CA447" s="238"/>
      <c r="CB447" s="238"/>
      <c r="CC447" s="238"/>
      <c r="CD447" s="238"/>
      <c r="CE447" s="238"/>
      <c r="CF447" s="238"/>
      <c r="CG447" s="238"/>
      <c r="CH447" s="238"/>
      <c r="CI447" s="238"/>
      <c r="CJ447" s="238"/>
      <c r="CK447" s="238"/>
      <c r="CL447" s="238"/>
      <c r="CM447" s="238"/>
      <c r="CN447" s="238"/>
      <c r="CO447" s="238"/>
      <c r="CP447" s="238"/>
      <c r="CQ447" s="238"/>
      <c r="CR447" s="238"/>
      <c r="CS447" s="238"/>
      <c r="CT447" s="238"/>
      <c r="CU447" s="238"/>
      <c r="CV447" s="238"/>
      <c r="CW447" s="238"/>
      <c r="CX447" s="238"/>
      <c r="CY447" s="238"/>
      <c r="CZ447" s="238"/>
      <c r="DA447" s="238"/>
    </row>
    <row r="448" spans="2:105">
      <c r="B448" s="226"/>
      <c r="BP448" s="82"/>
      <c r="BQ448" s="238"/>
      <c r="BR448" s="238"/>
      <c r="BS448" s="238"/>
      <c r="BT448" s="238"/>
      <c r="BU448" s="238"/>
      <c r="BV448" s="238"/>
      <c r="BW448" s="238"/>
      <c r="BX448" s="238"/>
      <c r="BY448" s="238"/>
      <c r="BZ448" s="238"/>
      <c r="CA448" s="238"/>
      <c r="CB448" s="238"/>
      <c r="CC448" s="238"/>
      <c r="CD448" s="238"/>
      <c r="CE448" s="238"/>
      <c r="CF448" s="238"/>
      <c r="CG448" s="238"/>
      <c r="CH448" s="238"/>
      <c r="CI448" s="238"/>
      <c r="CJ448" s="238"/>
      <c r="CK448" s="238"/>
      <c r="CL448" s="238"/>
      <c r="CM448" s="238"/>
      <c r="CN448" s="238"/>
      <c r="CO448" s="238"/>
      <c r="CP448" s="238"/>
      <c r="CQ448" s="238"/>
      <c r="CR448" s="238"/>
      <c r="CS448" s="238"/>
      <c r="CT448" s="238"/>
      <c r="CU448" s="238"/>
      <c r="CV448" s="238"/>
      <c r="CW448" s="238"/>
      <c r="CX448" s="238"/>
      <c r="CY448" s="238"/>
      <c r="CZ448" s="238"/>
      <c r="DA448" s="238"/>
    </row>
    <row r="449" spans="2:105">
      <c r="B449" s="226"/>
      <c r="BP449" s="82"/>
      <c r="BQ449" s="238"/>
      <c r="BR449" s="238"/>
      <c r="BS449" s="238"/>
      <c r="BT449" s="238"/>
      <c r="BU449" s="238"/>
      <c r="BV449" s="238"/>
      <c r="BW449" s="238"/>
      <c r="BX449" s="238"/>
      <c r="BY449" s="238"/>
      <c r="BZ449" s="238"/>
      <c r="CA449" s="238"/>
      <c r="CB449" s="238"/>
      <c r="CC449" s="238"/>
      <c r="CD449" s="238"/>
      <c r="CE449" s="238"/>
      <c r="CF449" s="238"/>
      <c r="CG449" s="238"/>
      <c r="CH449" s="238"/>
      <c r="CI449" s="238"/>
      <c r="CJ449" s="238"/>
      <c r="CK449" s="238"/>
      <c r="CL449" s="238"/>
      <c r="CM449" s="238"/>
      <c r="CN449" s="238"/>
      <c r="CO449" s="238"/>
      <c r="CP449" s="238"/>
      <c r="CQ449" s="238"/>
      <c r="CR449" s="238"/>
      <c r="CS449" s="238"/>
      <c r="CT449" s="238"/>
      <c r="CU449" s="238"/>
      <c r="CV449" s="238"/>
      <c r="CW449" s="238"/>
      <c r="CX449" s="238"/>
      <c r="CY449" s="238"/>
      <c r="CZ449" s="238"/>
      <c r="DA449" s="238"/>
    </row>
    <row r="450" spans="2:105">
      <c r="B450" s="226"/>
      <c r="BP450" s="82"/>
      <c r="BQ450" s="238"/>
      <c r="BR450" s="238"/>
      <c r="BS450" s="238"/>
      <c r="BT450" s="238"/>
      <c r="BU450" s="238"/>
      <c r="BV450" s="238"/>
      <c r="BW450" s="238"/>
      <c r="BX450" s="238"/>
      <c r="BY450" s="238"/>
      <c r="BZ450" s="238"/>
      <c r="CA450" s="238"/>
      <c r="CB450" s="238"/>
      <c r="CC450" s="238"/>
      <c r="CD450" s="238"/>
      <c r="CE450" s="238"/>
      <c r="CF450" s="238"/>
      <c r="CG450" s="238"/>
      <c r="CH450" s="238"/>
      <c r="CI450" s="238"/>
      <c r="CJ450" s="238"/>
      <c r="CK450" s="238"/>
      <c r="CL450" s="238"/>
      <c r="CM450" s="238"/>
      <c r="CN450" s="238"/>
      <c r="CO450" s="238"/>
      <c r="CP450" s="238"/>
      <c r="CQ450" s="238"/>
      <c r="CR450" s="238"/>
      <c r="CS450" s="238"/>
      <c r="CT450" s="238"/>
      <c r="CU450" s="238"/>
      <c r="CV450" s="238"/>
      <c r="CW450" s="238"/>
      <c r="CX450" s="238"/>
      <c r="CY450" s="238"/>
      <c r="CZ450" s="238"/>
      <c r="DA450" s="238"/>
    </row>
    <row r="451" spans="2:105">
      <c r="B451" s="226"/>
      <c r="BP451" s="82"/>
      <c r="BQ451" s="238"/>
      <c r="BR451" s="238"/>
      <c r="BS451" s="238"/>
      <c r="BT451" s="238"/>
      <c r="BU451" s="238"/>
      <c r="BV451" s="238"/>
      <c r="BW451" s="238"/>
      <c r="BX451" s="238"/>
      <c r="BY451" s="238"/>
      <c r="BZ451" s="238"/>
      <c r="CA451" s="238"/>
      <c r="CB451" s="238"/>
      <c r="CC451" s="238"/>
      <c r="CD451" s="238"/>
      <c r="CE451" s="238"/>
      <c r="CF451" s="238"/>
      <c r="CG451" s="238"/>
      <c r="CH451" s="238"/>
      <c r="CI451" s="238"/>
      <c r="CJ451" s="238"/>
      <c r="CK451" s="238"/>
      <c r="CL451" s="238"/>
      <c r="CM451" s="238"/>
      <c r="CN451" s="238"/>
      <c r="CO451" s="238"/>
      <c r="CP451" s="238"/>
      <c r="CQ451" s="238"/>
      <c r="CR451" s="238"/>
      <c r="CS451" s="238"/>
      <c r="CT451" s="238"/>
      <c r="CU451" s="238"/>
      <c r="CV451" s="238"/>
      <c r="CW451" s="238"/>
      <c r="CX451" s="238"/>
      <c r="CY451" s="238"/>
      <c r="CZ451" s="238"/>
      <c r="DA451" s="238"/>
    </row>
    <row r="452" spans="2:105">
      <c r="B452" s="226"/>
      <c r="BP452" s="82"/>
      <c r="BQ452" s="238"/>
      <c r="BR452" s="238"/>
      <c r="BS452" s="238"/>
      <c r="BT452" s="238"/>
      <c r="BU452" s="238"/>
      <c r="BV452" s="238"/>
      <c r="BW452" s="238"/>
      <c r="BX452" s="238"/>
      <c r="BY452" s="238"/>
      <c r="BZ452" s="238"/>
      <c r="CA452" s="238"/>
      <c r="CB452" s="238"/>
      <c r="CC452" s="238"/>
      <c r="CD452" s="238"/>
      <c r="CE452" s="238"/>
      <c r="CF452" s="238"/>
      <c r="CG452" s="238"/>
      <c r="CH452" s="238"/>
      <c r="CI452" s="238"/>
      <c r="CJ452" s="238"/>
      <c r="CK452" s="238"/>
      <c r="CL452" s="238"/>
      <c r="CM452" s="238"/>
      <c r="CN452" s="238"/>
      <c r="CO452" s="238"/>
      <c r="CP452" s="238"/>
      <c r="CQ452" s="238"/>
      <c r="CR452" s="238"/>
      <c r="CS452" s="238"/>
      <c r="CT452" s="238"/>
      <c r="CU452" s="238"/>
      <c r="CV452" s="238"/>
      <c r="CW452" s="238"/>
      <c r="CX452" s="238"/>
      <c r="CY452" s="238"/>
      <c r="CZ452" s="238"/>
      <c r="DA452" s="238"/>
    </row>
    <row r="453" spans="2:105">
      <c r="B453" s="226"/>
      <c r="BP453" s="82"/>
      <c r="BQ453" s="238"/>
      <c r="BR453" s="238"/>
      <c r="BS453" s="238"/>
      <c r="BT453" s="238"/>
      <c r="BU453" s="238"/>
      <c r="BV453" s="238"/>
      <c r="BW453" s="238"/>
      <c r="BX453" s="238"/>
      <c r="BY453" s="238"/>
      <c r="BZ453" s="238"/>
      <c r="CA453" s="238"/>
      <c r="CB453" s="238"/>
      <c r="CC453" s="238"/>
      <c r="CD453" s="238"/>
      <c r="CE453" s="238"/>
      <c r="CF453" s="238"/>
      <c r="CG453" s="238"/>
      <c r="CH453" s="238"/>
      <c r="CI453" s="238"/>
      <c r="CJ453" s="238"/>
      <c r="CK453" s="238"/>
      <c r="CL453" s="238"/>
      <c r="CM453" s="238"/>
      <c r="CN453" s="238"/>
      <c r="CO453" s="238"/>
      <c r="CP453" s="238"/>
      <c r="CQ453" s="238"/>
      <c r="CR453" s="238"/>
      <c r="CS453" s="238"/>
      <c r="CT453" s="238"/>
      <c r="CU453" s="238"/>
      <c r="CV453" s="238"/>
      <c r="CW453" s="238"/>
      <c r="CX453" s="238"/>
      <c r="CY453" s="238"/>
      <c r="CZ453" s="238"/>
      <c r="DA453" s="238"/>
    </row>
    <row r="454" spans="2:105">
      <c r="B454" s="226"/>
      <c r="BP454" s="82"/>
      <c r="BQ454" s="238"/>
      <c r="BR454" s="238"/>
      <c r="BS454" s="238"/>
      <c r="BT454" s="238"/>
      <c r="BU454" s="238"/>
      <c r="BV454" s="238"/>
      <c r="BW454" s="238"/>
      <c r="BX454" s="238"/>
      <c r="BY454" s="238"/>
      <c r="BZ454" s="238"/>
      <c r="CA454" s="238"/>
      <c r="CB454" s="238"/>
      <c r="CC454" s="238"/>
      <c r="CD454" s="238"/>
      <c r="CE454" s="238"/>
      <c r="CF454" s="238"/>
      <c r="CG454" s="238"/>
      <c r="CH454" s="238"/>
      <c r="CI454" s="238"/>
      <c r="CJ454" s="238"/>
      <c r="CK454" s="238"/>
      <c r="CL454" s="238"/>
      <c r="CM454" s="238"/>
      <c r="CN454" s="238"/>
      <c r="CO454" s="238"/>
      <c r="CP454" s="238"/>
      <c r="CQ454" s="238"/>
      <c r="CR454" s="238"/>
      <c r="CS454" s="238"/>
      <c r="CT454" s="238"/>
      <c r="CU454" s="238"/>
      <c r="CV454" s="238"/>
      <c r="CW454" s="238"/>
      <c r="CX454" s="238"/>
      <c r="CY454" s="238"/>
      <c r="CZ454" s="238"/>
      <c r="DA454" s="238"/>
    </row>
    <row r="455" spans="2:105">
      <c r="B455" s="226"/>
      <c r="BP455" s="82"/>
      <c r="BQ455" s="238"/>
      <c r="BR455" s="238"/>
      <c r="BS455" s="238"/>
      <c r="BT455" s="238"/>
      <c r="BU455" s="238"/>
      <c r="BV455" s="238"/>
      <c r="BW455" s="238"/>
      <c r="BX455" s="238"/>
      <c r="BY455" s="238"/>
      <c r="BZ455" s="238"/>
      <c r="CA455" s="238"/>
      <c r="CB455" s="238"/>
      <c r="CC455" s="238"/>
      <c r="CD455" s="238"/>
      <c r="CE455" s="238"/>
      <c r="CF455" s="238"/>
      <c r="CG455" s="238"/>
      <c r="CH455" s="238"/>
      <c r="CI455" s="238"/>
      <c r="CJ455" s="238"/>
      <c r="CK455" s="238"/>
      <c r="CL455" s="238"/>
      <c r="CM455" s="238"/>
      <c r="CN455" s="238"/>
      <c r="CO455" s="238"/>
      <c r="CP455" s="238"/>
      <c r="CQ455" s="238"/>
      <c r="CR455" s="238"/>
      <c r="CS455" s="238"/>
      <c r="CT455" s="238"/>
      <c r="CU455" s="238"/>
      <c r="CV455" s="238"/>
      <c r="CW455" s="238"/>
      <c r="CX455" s="238"/>
      <c r="CY455" s="238"/>
      <c r="CZ455" s="238"/>
      <c r="DA455" s="238"/>
    </row>
    <row r="456" spans="2:105">
      <c r="B456" s="226"/>
      <c r="BP456" s="82"/>
      <c r="BQ456" s="238"/>
      <c r="BR456" s="238"/>
      <c r="BS456" s="238"/>
      <c r="BT456" s="238"/>
      <c r="BU456" s="238"/>
      <c r="BV456" s="238"/>
      <c r="BW456" s="238"/>
      <c r="BX456" s="238"/>
      <c r="BY456" s="238"/>
      <c r="BZ456" s="238"/>
      <c r="CA456" s="238"/>
      <c r="CB456" s="238"/>
      <c r="CC456" s="238"/>
      <c r="CD456" s="238"/>
      <c r="CE456" s="238"/>
      <c r="CF456" s="238"/>
      <c r="CG456" s="238"/>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row>
    <row r="457" spans="2:105">
      <c r="B457" s="226"/>
      <c r="BP457" s="82"/>
      <c r="BQ457" s="238"/>
      <c r="BR457" s="238"/>
      <c r="BS457" s="238"/>
      <c r="BT457" s="238"/>
      <c r="BU457" s="238"/>
      <c r="BV457" s="238"/>
      <c r="BW457" s="238"/>
      <c r="BX457" s="238"/>
      <c r="BY457" s="238"/>
      <c r="BZ457" s="238"/>
      <c r="CA457" s="238"/>
      <c r="CB457" s="238"/>
      <c r="CC457" s="238"/>
      <c r="CD457" s="238"/>
      <c r="CE457" s="238"/>
      <c r="CF457" s="238"/>
      <c r="CG457" s="238"/>
      <c r="CH457" s="238"/>
      <c r="CI457" s="238"/>
      <c r="CJ457" s="238"/>
      <c r="CK457" s="238"/>
      <c r="CL457" s="238"/>
      <c r="CM457" s="238"/>
      <c r="CN457" s="238"/>
      <c r="CO457" s="238"/>
      <c r="CP457" s="238"/>
      <c r="CQ457" s="238"/>
      <c r="CR457" s="238"/>
      <c r="CS457" s="238"/>
      <c r="CT457" s="238"/>
      <c r="CU457" s="238"/>
      <c r="CV457" s="238"/>
      <c r="CW457" s="238"/>
      <c r="CX457" s="238"/>
      <c r="CY457" s="238"/>
      <c r="CZ457" s="238"/>
      <c r="DA457" s="238"/>
    </row>
    <row r="458" spans="2:105">
      <c r="B458" s="226"/>
      <c r="BP458" s="82"/>
      <c r="BQ458" s="238"/>
      <c r="BR458" s="238"/>
      <c r="BS458" s="238"/>
      <c r="BT458" s="238"/>
      <c r="BU458" s="238"/>
      <c r="BV458" s="238"/>
      <c r="BW458" s="238"/>
      <c r="BX458" s="238"/>
      <c r="BY458" s="238"/>
      <c r="BZ458" s="238"/>
      <c r="CA458" s="238"/>
      <c r="CB458" s="238"/>
      <c r="CC458" s="238"/>
      <c r="CD458" s="238"/>
      <c r="CE458" s="238"/>
      <c r="CF458" s="238"/>
      <c r="CG458" s="238"/>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row>
    <row r="459" spans="2:105">
      <c r="B459" s="226"/>
      <c r="BP459" s="82"/>
      <c r="BQ459" s="238"/>
      <c r="BR459" s="238"/>
      <c r="BS459" s="238"/>
      <c r="BT459" s="238"/>
      <c r="BU459" s="238"/>
      <c r="BV459" s="238"/>
      <c r="BW459" s="238"/>
      <c r="BX459" s="238"/>
      <c r="BY459" s="238"/>
      <c r="BZ459" s="238"/>
      <c r="CA459" s="238"/>
      <c r="CB459" s="238"/>
      <c r="CC459" s="238"/>
      <c r="CD459" s="238"/>
      <c r="CE459" s="238"/>
      <c r="CF459" s="238"/>
      <c r="CG459" s="238"/>
      <c r="CH459" s="238"/>
      <c r="CI459" s="238"/>
      <c r="CJ459" s="238"/>
      <c r="CK459" s="238"/>
      <c r="CL459" s="238"/>
      <c r="CM459" s="238"/>
      <c r="CN459" s="238"/>
      <c r="CO459" s="238"/>
      <c r="CP459" s="238"/>
      <c r="CQ459" s="238"/>
      <c r="CR459" s="238"/>
      <c r="CS459" s="238"/>
      <c r="CT459" s="238"/>
      <c r="CU459" s="238"/>
      <c r="CV459" s="238"/>
      <c r="CW459" s="238"/>
      <c r="CX459" s="238"/>
      <c r="CY459" s="238"/>
      <c r="CZ459" s="238"/>
      <c r="DA459" s="238"/>
    </row>
    <row r="460" spans="2:105">
      <c r="B460" s="226"/>
      <c r="BP460" s="82"/>
      <c r="BQ460" s="238"/>
      <c r="BR460" s="238"/>
      <c r="BS460" s="238"/>
      <c r="BT460" s="238"/>
      <c r="BU460" s="238"/>
      <c r="BV460" s="238"/>
      <c r="BW460" s="238"/>
      <c r="BX460" s="238"/>
      <c r="BY460" s="238"/>
      <c r="BZ460" s="238"/>
      <c r="CA460" s="238"/>
      <c r="CB460" s="238"/>
      <c r="CC460" s="238"/>
      <c r="CD460" s="238"/>
      <c r="CE460" s="238"/>
      <c r="CF460" s="238"/>
      <c r="CG460" s="238"/>
      <c r="CH460" s="238"/>
      <c r="CI460" s="238"/>
      <c r="CJ460" s="238"/>
      <c r="CK460" s="238"/>
      <c r="CL460" s="238"/>
      <c r="CM460" s="238"/>
      <c r="CN460" s="238"/>
      <c r="CO460" s="238"/>
      <c r="CP460" s="238"/>
      <c r="CQ460" s="238"/>
      <c r="CR460" s="238"/>
      <c r="CS460" s="238"/>
      <c r="CT460" s="238"/>
      <c r="CU460" s="238"/>
      <c r="CV460" s="238"/>
      <c r="CW460" s="238"/>
      <c r="CX460" s="238"/>
      <c r="CY460" s="238"/>
      <c r="CZ460" s="238"/>
      <c r="DA460" s="238"/>
    </row>
    <row r="461" spans="2:105">
      <c r="B461" s="226"/>
      <c r="BP461" s="82"/>
      <c r="BQ461" s="238"/>
      <c r="BR461" s="238"/>
      <c r="BS461" s="238"/>
      <c r="BT461" s="238"/>
      <c r="BU461" s="238"/>
      <c r="BV461" s="238"/>
      <c r="BW461" s="238"/>
      <c r="BX461" s="238"/>
      <c r="BY461" s="238"/>
      <c r="BZ461" s="238"/>
      <c r="CA461" s="238"/>
      <c r="CB461" s="238"/>
      <c r="CC461" s="238"/>
      <c r="CD461" s="238"/>
      <c r="CE461" s="238"/>
      <c r="CF461" s="238"/>
      <c r="CG461" s="238"/>
      <c r="CH461" s="238"/>
      <c r="CI461" s="238"/>
      <c r="CJ461" s="238"/>
      <c r="CK461" s="238"/>
      <c r="CL461" s="238"/>
      <c r="CM461" s="238"/>
      <c r="CN461" s="238"/>
      <c r="CO461" s="238"/>
      <c r="CP461" s="238"/>
      <c r="CQ461" s="238"/>
      <c r="CR461" s="238"/>
      <c r="CS461" s="238"/>
      <c r="CT461" s="238"/>
      <c r="CU461" s="238"/>
      <c r="CV461" s="238"/>
      <c r="CW461" s="238"/>
      <c r="CX461" s="238"/>
      <c r="CY461" s="238"/>
      <c r="CZ461" s="238"/>
      <c r="DA461" s="238"/>
    </row>
    <row r="462" spans="2:105">
      <c r="B462" s="226"/>
      <c r="BP462" s="82"/>
      <c r="BQ462" s="238"/>
      <c r="BR462" s="238"/>
      <c r="BS462" s="238"/>
      <c r="BT462" s="238"/>
      <c r="BU462" s="238"/>
      <c r="BV462" s="238"/>
      <c r="BW462" s="238"/>
      <c r="BX462" s="238"/>
      <c r="BY462" s="238"/>
      <c r="BZ462" s="238"/>
      <c r="CA462" s="238"/>
      <c r="CB462" s="238"/>
      <c r="CC462" s="238"/>
      <c r="CD462" s="238"/>
      <c r="CE462" s="238"/>
      <c r="CF462" s="238"/>
      <c r="CG462" s="238"/>
      <c r="CH462" s="238"/>
      <c r="CI462" s="238"/>
      <c r="CJ462" s="238"/>
      <c r="CK462" s="238"/>
      <c r="CL462" s="238"/>
      <c r="CM462" s="238"/>
      <c r="CN462" s="238"/>
      <c r="CO462" s="238"/>
      <c r="CP462" s="238"/>
      <c r="CQ462" s="238"/>
      <c r="CR462" s="238"/>
      <c r="CS462" s="238"/>
      <c r="CT462" s="238"/>
      <c r="CU462" s="238"/>
      <c r="CV462" s="238"/>
      <c r="CW462" s="238"/>
      <c r="CX462" s="238"/>
      <c r="CY462" s="238"/>
      <c r="CZ462" s="238"/>
      <c r="DA462" s="238"/>
    </row>
    <row r="463" spans="2:105">
      <c r="B463" s="226"/>
      <c r="BP463" s="82"/>
      <c r="BQ463" s="238"/>
      <c r="BR463" s="238"/>
      <c r="BS463" s="238"/>
      <c r="BT463" s="238"/>
      <c r="BU463" s="238"/>
      <c r="BV463" s="238"/>
      <c r="BW463" s="238"/>
      <c r="BX463" s="238"/>
      <c r="BY463" s="238"/>
      <c r="BZ463" s="238"/>
      <c r="CA463" s="238"/>
      <c r="CB463" s="238"/>
      <c r="CC463" s="238"/>
      <c r="CD463" s="238"/>
      <c r="CE463" s="238"/>
      <c r="CF463" s="238"/>
      <c r="CG463" s="238"/>
      <c r="CH463" s="238"/>
      <c r="CI463" s="238"/>
      <c r="CJ463" s="238"/>
      <c r="CK463" s="238"/>
      <c r="CL463" s="238"/>
      <c r="CM463" s="238"/>
      <c r="CN463" s="238"/>
      <c r="CO463" s="238"/>
      <c r="CP463" s="238"/>
      <c r="CQ463" s="238"/>
      <c r="CR463" s="238"/>
      <c r="CS463" s="238"/>
      <c r="CT463" s="238"/>
      <c r="CU463" s="238"/>
      <c r="CV463" s="238"/>
      <c r="CW463" s="238"/>
      <c r="CX463" s="238"/>
      <c r="CY463" s="238"/>
      <c r="CZ463" s="238"/>
      <c r="DA463" s="238"/>
    </row>
    <row r="464" spans="2:105">
      <c r="B464" s="226"/>
      <c r="BP464" s="82"/>
      <c r="BQ464" s="238"/>
      <c r="BR464" s="238"/>
      <c r="BS464" s="238"/>
      <c r="BT464" s="238"/>
      <c r="BU464" s="238"/>
      <c r="BV464" s="238"/>
      <c r="BW464" s="238"/>
      <c r="BX464" s="238"/>
      <c r="BY464" s="238"/>
      <c r="BZ464" s="238"/>
      <c r="CA464" s="238"/>
      <c r="CB464" s="238"/>
      <c r="CC464" s="238"/>
      <c r="CD464" s="238"/>
      <c r="CE464" s="238"/>
      <c r="CF464" s="238"/>
      <c r="CG464" s="238"/>
      <c r="CH464" s="238"/>
      <c r="CI464" s="238"/>
      <c r="CJ464" s="238"/>
      <c r="CK464" s="238"/>
      <c r="CL464" s="238"/>
      <c r="CM464" s="238"/>
      <c r="CN464" s="238"/>
      <c r="CO464" s="238"/>
      <c r="CP464" s="238"/>
      <c r="CQ464" s="238"/>
      <c r="CR464" s="238"/>
      <c r="CS464" s="238"/>
      <c r="CT464" s="238"/>
      <c r="CU464" s="238"/>
      <c r="CV464" s="238"/>
      <c r="CW464" s="238"/>
      <c r="CX464" s="238"/>
      <c r="CY464" s="238"/>
      <c r="CZ464" s="238"/>
      <c r="DA464" s="238"/>
    </row>
    <row r="465" spans="2:105">
      <c r="B465" s="226"/>
      <c r="BP465" s="82"/>
      <c r="BQ465" s="238"/>
      <c r="BR465" s="238"/>
      <c r="BS465" s="238"/>
      <c r="BT465" s="238"/>
      <c r="BU465" s="238"/>
      <c r="BV465" s="238"/>
      <c r="BW465" s="238"/>
      <c r="BX465" s="238"/>
      <c r="BY465" s="238"/>
      <c r="BZ465" s="238"/>
      <c r="CA465" s="238"/>
      <c r="CB465" s="238"/>
      <c r="CC465" s="238"/>
      <c r="CD465" s="238"/>
      <c r="CE465" s="238"/>
      <c r="CF465" s="238"/>
      <c r="CG465" s="238"/>
      <c r="CH465" s="238"/>
      <c r="CI465" s="238"/>
      <c r="CJ465" s="238"/>
      <c r="CK465" s="238"/>
      <c r="CL465" s="238"/>
      <c r="CM465" s="238"/>
      <c r="CN465" s="238"/>
      <c r="CO465" s="238"/>
      <c r="CP465" s="238"/>
      <c r="CQ465" s="238"/>
      <c r="CR465" s="238"/>
      <c r="CS465" s="238"/>
      <c r="CT465" s="238"/>
      <c r="CU465" s="238"/>
      <c r="CV465" s="238"/>
      <c r="CW465" s="238"/>
      <c r="CX465" s="238"/>
      <c r="CY465" s="238"/>
      <c r="CZ465" s="238"/>
      <c r="DA465" s="238"/>
    </row>
    <row r="466" spans="2:105">
      <c r="B466" s="226"/>
      <c r="BP466" s="82"/>
      <c r="BQ466" s="238"/>
      <c r="BR466" s="238"/>
      <c r="BS466" s="238"/>
      <c r="BT466" s="238"/>
      <c r="BU466" s="238"/>
      <c r="BV466" s="238"/>
      <c r="BW466" s="238"/>
      <c r="BX466" s="238"/>
      <c r="BY466" s="238"/>
      <c r="BZ466" s="238"/>
      <c r="CA466" s="238"/>
      <c r="CB466" s="238"/>
      <c r="CC466" s="238"/>
      <c r="CD466" s="238"/>
      <c r="CE466" s="238"/>
      <c r="CF466" s="238"/>
      <c r="CG466" s="238"/>
      <c r="CH466" s="238"/>
      <c r="CI466" s="238"/>
      <c r="CJ466" s="238"/>
      <c r="CK466" s="238"/>
      <c r="CL466" s="238"/>
      <c r="CM466" s="238"/>
      <c r="CN466" s="238"/>
      <c r="CO466" s="238"/>
      <c r="CP466" s="238"/>
      <c r="CQ466" s="238"/>
      <c r="CR466" s="238"/>
      <c r="CS466" s="238"/>
      <c r="CT466" s="238"/>
      <c r="CU466" s="238"/>
      <c r="CV466" s="238"/>
      <c r="CW466" s="238"/>
      <c r="CX466" s="238"/>
      <c r="CY466" s="238"/>
      <c r="CZ466" s="238"/>
      <c r="DA466" s="238"/>
    </row>
    <row r="467" spans="2:105">
      <c r="B467" s="226"/>
      <c r="BP467" s="82"/>
      <c r="BQ467" s="238"/>
      <c r="BR467" s="238"/>
      <c r="BS467" s="238"/>
      <c r="BT467" s="238"/>
      <c r="BU467" s="238"/>
      <c r="BV467" s="238"/>
      <c r="BW467" s="238"/>
      <c r="BX467" s="238"/>
      <c r="BY467" s="238"/>
      <c r="BZ467" s="238"/>
      <c r="CA467" s="238"/>
      <c r="CB467" s="238"/>
      <c r="CC467" s="238"/>
      <c r="CD467" s="238"/>
      <c r="CE467" s="238"/>
      <c r="CF467" s="238"/>
      <c r="CG467" s="238"/>
      <c r="CH467" s="238"/>
      <c r="CI467" s="238"/>
      <c r="CJ467" s="238"/>
      <c r="CK467" s="238"/>
      <c r="CL467" s="238"/>
      <c r="CM467" s="238"/>
      <c r="CN467" s="238"/>
      <c r="CO467" s="238"/>
      <c r="CP467" s="238"/>
      <c r="CQ467" s="238"/>
      <c r="CR467" s="238"/>
      <c r="CS467" s="238"/>
      <c r="CT467" s="238"/>
      <c r="CU467" s="238"/>
      <c r="CV467" s="238"/>
      <c r="CW467" s="238"/>
      <c r="CX467" s="238"/>
      <c r="CY467" s="238"/>
      <c r="CZ467" s="238"/>
      <c r="DA467" s="238"/>
    </row>
    <row r="468" spans="2:105">
      <c r="B468" s="226"/>
      <c r="BP468" s="82"/>
      <c r="BQ468" s="238"/>
      <c r="BR468" s="238"/>
      <c r="BS468" s="238"/>
      <c r="BT468" s="238"/>
      <c r="BU468" s="238"/>
      <c r="BV468" s="238"/>
      <c r="BW468" s="238"/>
      <c r="BX468" s="238"/>
      <c r="BY468" s="238"/>
      <c r="BZ468" s="238"/>
      <c r="CA468" s="238"/>
      <c r="CB468" s="238"/>
      <c r="CC468" s="238"/>
      <c r="CD468" s="238"/>
      <c r="CE468" s="238"/>
      <c r="CF468" s="238"/>
      <c r="CG468" s="238"/>
      <c r="CH468" s="238"/>
      <c r="CI468" s="238"/>
      <c r="CJ468" s="238"/>
      <c r="CK468" s="238"/>
      <c r="CL468" s="238"/>
      <c r="CM468" s="238"/>
      <c r="CN468" s="238"/>
      <c r="CO468" s="238"/>
      <c r="CP468" s="238"/>
      <c r="CQ468" s="238"/>
      <c r="CR468" s="238"/>
      <c r="CS468" s="238"/>
      <c r="CT468" s="238"/>
      <c r="CU468" s="238"/>
      <c r="CV468" s="238"/>
      <c r="CW468" s="238"/>
      <c r="CX468" s="238"/>
      <c r="CY468" s="238"/>
      <c r="CZ468" s="238"/>
      <c r="DA468" s="238"/>
    </row>
    <row r="469" spans="2:105">
      <c r="B469" s="226"/>
      <c r="BP469" s="82"/>
      <c r="BQ469" s="238"/>
      <c r="BR469" s="238"/>
      <c r="BS469" s="238"/>
      <c r="BT469" s="238"/>
      <c r="BU469" s="238"/>
      <c r="BV469" s="238"/>
      <c r="BW469" s="238"/>
      <c r="BX469" s="238"/>
      <c r="BY469" s="238"/>
      <c r="BZ469" s="238"/>
      <c r="CA469" s="238"/>
      <c r="CB469" s="238"/>
      <c r="CC469" s="238"/>
      <c r="CD469" s="238"/>
      <c r="CE469" s="238"/>
      <c r="CF469" s="238"/>
      <c r="CG469" s="238"/>
      <c r="CH469" s="238"/>
      <c r="CI469" s="238"/>
      <c r="CJ469" s="238"/>
      <c r="CK469" s="238"/>
      <c r="CL469" s="238"/>
      <c r="CM469" s="238"/>
      <c r="CN469" s="238"/>
      <c r="CO469" s="238"/>
      <c r="CP469" s="238"/>
      <c r="CQ469" s="238"/>
      <c r="CR469" s="238"/>
      <c r="CS469" s="238"/>
      <c r="CT469" s="238"/>
      <c r="CU469" s="238"/>
      <c r="CV469" s="238"/>
      <c r="CW469" s="238"/>
      <c r="CX469" s="238"/>
      <c r="CY469" s="238"/>
      <c r="CZ469" s="238"/>
      <c r="DA469" s="238"/>
    </row>
    <row r="470" spans="2:105">
      <c r="B470" s="226"/>
      <c r="BP470" s="82"/>
      <c r="BQ470" s="238"/>
      <c r="BR470" s="238"/>
      <c r="BS470" s="238"/>
      <c r="BT470" s="238"/>
      <c r="BU470" s="238"/>
      <c r="BV470" s="238"/>
      <c r="BW470" s="238"/>
      <c r="BX470" s="238"/>
      <c r="BY470" s="238"/>
      <c r="BZ470" s="238"/>
      <c r="CA470" s="238"/>
      <c r="CB470" s="238"/>
      <c r="CC470" s="238"/>
      <c r="CD470" s="238"/>
      <c r="CE470" s="238"/>
      <c r="CF470" s="238"/>
      <c r="CG470" s="238"/>
      <c r="CH470" s="238"/>
      <c r="CI470" s="238"/>
      <c r="CJ470" s="238"/>
      <c r="CK470" s="238"/>
      <c r="CL470" s="238"/>
      <c r="CM470" s="238"/>
      <c r="CN470" s="238"/>
      <c r="CO470" s="238"/>
      <c r="CP470" s="238"/>
      <c r="CQ470" s="238"/>
      <c r="CR470" s="238"/>
      <c r="CS470" s="238"/>
      <c r="CT470" s="238"/>
      <c r="CU470" s="238"/>
      <c r="CV470" s="238"/>
      <c r="CW470" s="238"/>
      <c r="CX470" s="238"/>
      <c r="CY470" s="238"/>
      <c r="CZ470" s="238"/>
      <c r="DA470" s="238"/>
    </row>
    <row r="471" spans="2:105">
      <c r="B471" s="226"/>
      <c r="BP471" s="82"/>
      <c r="BQ471" s="238"/>
      <c r="BR471" s="238"/>
      <c r="BS471" s="238"/>
      <c r="BT471" s="238"/>
      <c r="BU471" s="238"/>
      <c r="BV471" s="238"/>
      <c r="BW471" s="238"/>
      <c r="BX471" s="238"/>
      <c r="BY471" s="238"/>
      <c r="BZ471" s="238"/>
      <c r="CA471" s="238"/>
      <c r="CB471" s="238"/>
      <c r="CC471" s="238"/>
      <c r="CD471" s="238"/>
      <c r="CE471" s="238"/>
      <c r="CF471" s="238"/>
      <c r="CG471" s="238"/>
      <c r="CH471" s="238"/>
      <c r="CI471" s="238"/>
      <c r="CJ471" s="238"/>
      <c r="CK471" s="238"/>
      <c r="CL471" s="238"/>
      <c r="CM471" s="238"/>
      <c r="CN471" s="238"/>
      <c r="CO471" s="238"/>
      <c r="CP471" s="238"/>
      <c r="CQ471" s="238"/>
      <c r="CR471" s="238"/>
      <c r="CS471" s="238"/>
      <c r="CT471" s="238"/>
      <c r="CU471" s="238"/>
      <c r="CV471" s="238"/>
      <c r="CW471" s="238"/>
      <c r="CX471" s="238"/>
      <c r="CY471" s="238"/>
      <c r="CZ471" s="238"/>
      <c r="DA471" s="238"/>
    </row>
    <row r="472" spans="2:105">
      <c r="B472" s="226"/>
      <c r="BP472" s="82"/>
      <c r="BQ472" s="238"/>
      <c r="BR472" s="238"/>
      <c r="BS472" s="238"/>
      <c r="BT472" s="238"/>
      <c r="BU472" s="238"/>
      <c r="BV472" s="238"/>
      <c r="BW472" s="238"/>
      <c r="BX472" s="238"/>
      <c r="BY472" s="238"/>
      <c r="BZ472" s="238"/>
      <c r="CA472" s="238"/>
      <c r="CB472" s="238"/>
      <c r="CC472" s="238"/>
      <c r="CD472" s="238"/>
      <c r="CE472" s="238"/>
      <c r="CF472" s="238"/>
      <c r="CG472" s="238"/>
      <c r="CH472" s="238"/>
      <c r="CI472" s="238"/>
      <c r="CJ472" s="238"/>
      <c r="CK472" s="238"/>
      <c r="CL472" s="238"/>
      <c r="CM472" s="238"/>
      <c r="CN472" s="238"/>
      <c r="CO472" s="238"/>
      <c r="CP472" s="238"/>
      <c r="CQ472" s="238"/>
      <c r="CR472" s="238"/>
      <c r="CS472" s="238"/>
      <c r="CT472" s="238"/>
      <c r="CU472" s="238"/>
      <c r="CV472" s="238"/>
      <c r="CW472" s="238"/>
      <c r="CX472" s="238"/>
      <c r="CY472" s="238"/>
      <c r="CZ472" s="238"/>
      <c r="DA472" s="238"/>
    </row>
    <row r="473" spans="2:105">
      <c r="B473" s="226"/>
      <c r="BP473" s="82"/>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38"/>
      <c r="CN473" s="238"/>
      <c r="CO473" s="238"/>
      <c r="CP473" s="238"/>
      <c r="CQ473" s="238"/>
      <c r="CR473" s="238"/>
      <c r="CS473" s="238"/>
      <c r="CT473" s="238"/>
      <c r="CU473" s="238"/>
      <c r="CV473" s="238"/>
      <c r="CW473" s="238"/>
      <c r="CX473" s="238"/>
      <c r="CY473" s="238"/>
      <c r="CZ473" s="238"/>
      <c r="DA473" s="238"/>
    </row>
    <row r="474" spans="2:105">
      <c r="B474" s="226"/>
      <c r="BP474" s="82"/>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row>
    <row r="475" spans="2:105">
      <c r="B475" s="226"/>
      <c r="BP475" s="82"/>
      <c r="BQ475" s="238"/>
      <c r="BR475" s="238"/>
      <c r="BS475" s="238"/>
      <c r="BT475" s="238"/>
      <c r="BU475" s="238"/>
      <c r="BV475" s="238"/>
      <c r="BW475" s="238"/>
      <c r="BX475" s="238"/>
      <c r="BY475" s="238"/>
      <c r="BZ475" s="238"/>
      <c r="CA475" s="238"/>
      <c r="CB475" s="238"/>
      <c r="CC475" s="238"/>
      <c r="CD475" s="238"/>
      <c r="CE475" s="238"/>
      <c r="CF475" s="238"/>
      <c r="CG475" s="238"/>
      <c r="CH475" s="238"/>
      <c r="CI475" s="238"/>
      <c r="CJ475" s="238"/>
      <c r="CK475" s="238"/>
      <c r="CL475" s="238"/>
      <c r="CM475" s="238"/>
      <c r="CN475" s="238"/>
      <c r="CO475" s="238"/>
      <c r="CP475" s="238"/>
      <c r="CQ475" s="238"/>
      <c r="CR475" s="238"/>
      <c r="CS475" s="238"/>
      <c r="CT475" s="238"/>
      <c r="CU475" s="238"/>
      <c r="CV475" s="238"/>
      <c r="CW475" s="238"/>
      <c r="CX475" s="238"/>
      <c r="CY475" s="238"/>
      <c r="CZ475" s="238"/>
      <c r="DA475" s="238"/>
    </row>
    <row r="476" spans="2:105">
      <c r="B476" s="226"/>
      <c r="BP476" s="82"/>
      <c r="BQ476" s="238"/>
      <c r="BR476" s="238"/>
      <c r="BS476" s="238"/>
      <c r="BT476" s="238"/>
      <c r="BU476" s="238"/>
      <c r="BV476" s="238"/>
      <c r="BW476" s="238"/>
      <c r="BX476" s="238"/>
      <c r="BY476" s="238"/>
      <c r="BZ476" s="238"/>
      <c r="CA476" s="238"/>
      <c r="CB476" s="238"/>
      <c r="CC476" s="238"/>
      <c r="CD476" s="238"/>
      <c r="CE476" s="238"/>
      <c r="CF476" s="238"/>
      <c r="CG476" s="238"/>
      <c r="CH476" s="238"/>
      <c r="CI476" s="238"/>
      <c r="CJ476" s="238"/>
      <c r="CK476" s="238"/>
      <c r="CL476" s="238"/>
      <c r="CM476" s="238"/>
      <c r="CN476" s="238"/>
      <c r="CO476" s="238"/>
      <c r="CP476" s="238"/>
      <c r="CQ476" s="238"/>
      <c r="CR476" s="238"/>
      <c r="CS476" s="238"/>
      <c r="CT476" s="238"/>
      <c r="CU476" s="238"/>
      <c r="CV476" s="238"/>
      <c r="CW476" s="238"/>
      <c r="CX476" s="238"/>
      <c r="CY476" s="238"/>
      <c r="CZ476" s="238"/>
      <c r="DA476" s="238"/>
    </row>
    <row r="477" spans="2:105">
      <c r="B477" s="226"/>
      <c r="BP477" s="82"/>
      <c r="BQ477" s="238"/>
      <c r="BR477" s="238"/>
      <c r="BS477" s="238"/>
      <c r="BT477" s="238"/>
      <c r="BU477" s="238"/>
      <c r="BV477" s="238"/>
      <c r="BW477" s="238"/>
      <c r="BX477" s="238"/>
      <c r="BY477" s="238"/>
      <c r="BZ477" s="238"/>
      <c r="CA477" s="238"/>
      <c r="CB477" s="238"/>
      <c r="CC477" s="238"/>
      <c r="CD477" s="238"/>
      <c r="CE477" s="238"/>
      <c r="CF477" s="238"/>
      <c r="CG477" s="238"/>
      <c r="CH477" s="238"/>
      <c r="CI477" s="238"/>
      <c r="CJ477" s="238"/>
      <c r="CK477" s="238"/>
      <c r="CL477" s="238"/>
      <c r="CM477" s="238"/>
      <c r="CN477" s="238"/>
      <c r="CO477" s="238"/>
      <c r="CP477" s="238"/>
      <c r="CQ477" s="238"/>
      <c r="CR477" s="238"/>
      <c r="CS477" s="238"/>
      <c r="CT477" s="238"/>
      <c r="CU477" s="238"/>
      <c r="CV477" s="238"/>
      <c r="CW477" s="238"/>
      <c r="CX477" s="238"/>
      <c r="CY477" s="238"/>
      <c r="CZ477" s="238"/>
      <c r="DA477" s="238"/>
    </row>
    <row r="478" spans="2:105">
      <c r="B478" s="226"/>
      <c r="BP478" s="82"/>
      <c r="BQ478" s="238"/>
      <c r="BR478" s="238"/>
      <c r="BS478" s="238"/>
      <c r="BT478" s="238"/>
      <c r="BU478" s="238"/>
      <c r="BV478" s="238"/>
      <c r="BW478" s="238"/>
      <c r="BX478" s="238"/>
      <c r="BY478" s="238"/>
      <c r="BZ478" s="238"/>
      <c r="CA478" s="238"/>
      <c r="CB478" s="238"/>
      <c r="CC478" s="238"/>
      <c r="CD478" s="238"/>
      <c r="CE478" s="238"/>
      <c r="CF478" s="238"/>
      <c r="CG478" s="238"/>
      <c r="CH478" s="238"/>
      <c r="CI478" s="238"/>
      <c r="CJ478" s="238"/>
      <c r="CK478" s="238"/>
      <c r="CL478" s="238"/>
      <c r="CM478" s="238"/>
      <c r="CN478" s="238"/>
      <c r="CO478" s="238"/>
      <c r="CP478" s="238"/>
      <c r="CQ478" s="238"/>
      <c r="CR478" s="238"/>
      <c r="CS478" s="238"/>
      <c r="CT478" s="238"/>
      <c r="CU478" s="238"/>
      <c r="CV478" s="238"/>
      <c r="CW478" s="238"/>
      <c r="CX478" s="238"/>
      <c r="CY478" s="238"/>
      <c r="CZ478" s="238"/>
      <c r="DA478" s="238"/>
    </row>
    <row r="479" spans="2:105">
      <c r="B479" s="226"/>
      <c r="BP479" s="82"/>
      <c r="BQ479" s="238"/>
      <c r="BR479" s="238"/>
      <c r="BS479" s="238"/>
      <c r="BT479" s="238"/>
      <c r="BU479" s="238"/>
      <c r="BV479" s="238"/>
      <c r="BW479" s="238"/>
      <c r="BX479" s="238"/>
      <c r="BY479" s="238"/>
      <c r="BZ479" s="238"/>
      <c r="CA479" s="238"/>
      <c r="CB479" s="238"/>
      <c r="CC479" s="238"/>
      <c r="CD479" s="238"/>
      <c r="CE479" s="238"/>
      <c r="CF479" s="238"/>
      <c r="CG479" s="238"/>
      <c r="CH479" s="238"/>
      <c r="CI479" s="238"/>
      <c r="CJ479" s="238"/>
      <c r="CK479" s="238"/>
      <c r="CL479" s="238"/>
      <c r="CM479" s="238"/>
      <c r="CN479" s="238"/>
      <c r="CO479" s="238"/>
      <c r="CP479" s="238"/>
      <c r="CQ479" s="238"/>
      <c r="CR479" s="238"/>
      <c r="CS479" s="238"/>
      <c r="CT479" s="238"/>
      <c r="CU479" s="238"/>
      <c r="CV479" s="238"/>
      <c r="CW479" s="238"/>
      <c r="CX479" s="238"/>
      <c r="CY479" s="238"/>
      <c r="CZ479" s="238"/>
      <c r="DA479" s="238"/>
    </row>
    <row r="480" spans="2:105">
      <c r="B480" s="226"/>
      <c r="BP480" s="82"/>
      <c r="BQ480" s="238"/>
      <c r="BR480" s="238"/>
      <c r="BS480" s="238"/>
      <c r="BT480" s="238"/>
      <c r="BU480" s="238"/>
      <c r="BV480" s="238"/>
      <c r="BW480" s="238"/>
      <c r="BX480" s="238"/>
      <c r="BY480" s="238"/>
      <c r="BZ480" s="238"/>
      <c r="CA480" s="238"/>
      <c r="CB480" s="238"/>
      <c r="CC480" s="238"/>
      <c r="CD480" s="238"/>
      <c r="CE480" s="238"/>
      <c r="CF480" s="238"/>
      <c r="CG480" s="238"/>
      <c r="CH480" s="238"/>
      <c r="CI480" s="238"/>
      <c r="CJ480" s="238"/>
      <c r="CK480" s="238"/>
      <c r="CL480" s="238"/>
      <c r="CM480" s="238"/>
      <c r="CN480" s="238"/>
      <c r="CO480" s="238"/>
      <c r="CP480" s="238"/>
      <c r="CQ480" s="238"/>
      <c r="CR480" s="238"/>
      <c r="CS480" s="238"/>
      <c r="CT480" s="238"/>
      <c r="CU480" s="238"/>
      <c r="CV480" s="238"/>
      <c r="CW480" s="238"/>
      <c r="CX480" s="238"/>
      <c r="CY480" s="238"/>
      <c r="CZ480" s="238"/>
      <c r="DA480" s="238"/>
    </row>
    <row r="481" spans="2:105">
      <c r="B481" s="226"/>
      <c r="BP481" s="82"/>
      <c r="BQ481" s="238"/>
      <c r="BR481" s="238"/>
      <c r="BS481" s="238"/>
      <c r="BT481" s="238"/>
      <c r="BU481" s="238"/>
      <c r="BV481" s="238"/>
      <c r="BW481" s="238"/>
      <c r="BX481" s="238"/>
      <c r="BY481" s="238"/>
      <c r="BZ481" s="238"/>
      <c r="CA481" s="238"/>
      <c r="CB481" s="238"/>
      <c r="CC481" s="238"/>
      <c r="CD481" s="238"/>
      <c r="CE481" s="238"/>
      <c r="CF481" s="238"/>
      <c r="CG481" s="238"/>
      <c r="CH481" s="238"/>
      <c r="CI481" s="238"/>
      <c r="CJ481" s="238"/>
      <c r="CK481" s="238"/>
      <c r="CL481" s="238"/>
      <c r="CM481" s="238"/>
      <c r="CN481" s="238"/>
      <c r="CO481" s="238"/>
      <c r="CP481" s="238"/>
      <c r="CQ481" s="238"/>
      <c r="CR481" s="238"/>
      <c r="CS481" s="238"/>
      <c r="CT481" s="238"/>
      <c r="CU481" s="238"/>
      <c r="CV481" s="238"/>
      <c r="CW481" s="238"/>
      <c r="CX481" s="238"/>
      <c r="CY481" s="238"/>
      <c r="CZ481" s="238"/>
      <c r="DA481" s="238"/>
    </row>
    <row r="482" spans="2:105">
      <c r="B482" s="226"/>
      <c r="BP482" s="82"/>
      <c r="BQ482" s="238"/>
      <c r="BR482" s="238"/>
      <c r="BS482" s="238"/>
      <c r="BT482" s="238"/>
      <c r="BU482" s="238"/>
      <c r="BV482" s="238"/>
      <c r="BW482" s="238"/>
      <c r="BX482" s="238"/>
      <c r="BY482" s="238"/>
      <c r="BZ482" s="238"/>
      <c r="CA482" s="238"/>
      <c r="CB482" s="238"/>
      <c r="CC482" s="238"/>
      <c r="CD482" s="238"/>
      <c r="CE482" s="238"/>
      <c r="CF482" s="238"/>
      <c r="CG482" s="238"/>
      <c r="CH482" s="238"/>
      <c r="CI482" s="238"/>
      <c r="CJ482" s="238"/>
      <c r="CK482" s="238"/>
      <c r="CL482" s="238"/>
      <c r="CM482" s="238"/>
      <c r="CN482" s="238"/>
      <c r="CO482" s="238"/>
      <c r="CP482" s="238"/>
      <c r="CQ482" s="238"/>
      <c r="CR482" s="238"/>
      <c r="CS482" s="238"/>
      <c r="CT482" s="238"/>
      <c r="CU482" s="238"/>
      <c r="CV482" s="238"/>
      <c r="CW482" s="238"/>
      <c r="CX482" s="238"/>
      <c r="CY482" s="238"/>
      <c r="CZ482" s="238"/>
      <c r="DA482" s="238"/>
    </row>
    <row r="483" spans="2:105">
      <c r="B483" s="226"/>
      <c r="BP483" s="82"/>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row>
    <row r="484" spans="2:105">
      <c r="B484" s="226"/>
      <c r="BP484" s="82"/>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row>
    <row r="485" spans="2:105">
      <c r="B485" s="226"/>
      <c r="BP485" s="82"/>
      <c r="BQ485" s="238"/>
      <c r="BR485" s="238"/>
      <c r="BS485" s="238"/>
      <c r="BT485" s="238"/>
      <c r="BU485" s="238"/>
      <c r="BV485" s="238"/>
      <c r="BW485" s="238"/>
      <c r="BX485" s="238"/>
      <c r="BY485" s="238"/>
      <c r="BZ485" s="238"/>
      <c r="CA485" s="238"/>
      <c r="CB485" s="238"/>
      <c r="CC485" s="238"/>
      <c r="CD485" s="238"/>
      <c r="CE485" s="238"/>
      <c r="CF485" s="238"/>
      <c r="CG485" s="238"/>
      <c r="CH485" s="238"/>
      <c r="CI485" s="238"/>
      <c r="CJ485" s="238"/>
      <c r="CK485" s="238"/>
      <c r="CL485" s="238"/>
      <c r="CM485" s="238"/>
      <c r="CN485" s="238"/>
      <c r="CO485" s="238"/>
      <c r="CP485" s="238"/>
      <c r="CQ485" s="238"/>
      <c r="CR485" s="238"/>
      <c r="CS485" s="238"/>
      <c r="CT485" s="238"/>
      <c r="CU485" s="238"/>
      <c r="CV485" s="238"/>
      <c r="CW485" s="238"/>
      <c r="CX485" s="238"/>
      <c r="CY485" s="238"/>
      <c r="CZ485" s="238"/>
      <c r="DA485" s="238"/>
    </row>
    <row r="486" spans="2:105">
      <c r="B486" s="226"/>
      <c r="BP486" s="82"/>
      <c r="BQ486" s="238"/>
      <c r="BR486" s="238"/>
      <c r="BS486" s="238"/>
      <c r="BT486" s="238"/>
      <c r="BU486" s="238"/>
      <c r="BV486" s="238"/>
      <c r="BW486" s="238"/>
      <c r="BX486" s="238"/>
      <c r="BY486" s="238"/>
      <c r="BZ486" s="238"/>
      <c r="CA486" s="238"/>
      <c r="CB486" s="238"/>
      <c r="CC486" s="238"/>
      <c r="CD486" s="238"/>
      <c r="CE486" s="238"/>
      <c r="CF486" s="238"/>
      <c r="CG486" s="238"/>
      <c r="CH486" s="238"/>
      <c r="CI486" s="238"/>
      <c r="CJ486" s="238"/>
      <c r="CK486" s="238"/>
      <c r="CL486" s="238"/>
      <c r="CM486" s="238"/>
      <c r="CN486" s="238"/>
      <c r="CO486" s="238"/>
      <c r="CP486" s="238"/>
      <c r="CQ486" s="238"/>
      <c r="CR486" s="238"/>
      <c r="CS486" s="238"/>
      <c r="CT486" s="238"/>
      <c r="CU486" s="238"/>
      <c r="CV486" s="238"/>
      <c r="CW486" s="238"/>
      <c r="CX486" s="238"/>
      <c r="CY486" s="238"/>
      <c r="CZ486" s="238"/>
      <c r="DA486" s="238"/>
    </row>
    <row r="487" spans="2:105">
      <c r="B487" s="226"/>
      <c r="BP487" s="82"/>
      <c r="BQ487" s="238"/>
      <c r="BR487" s="238"/>
      <c r="BS487" s="238"/>
      <c r="BT487" s="238"/>
      <c r="BU487" s="238"/>
      <c r="BV487" s="238"/>
      <c r="BW487" s="238"/>
      <c r="BX487" s="238"/>
      <c r="BY487" s="238"/>
      <c r="BZ487" s="238"/>
      <c r="CA487" s="238"/>
      <c r="CB487" s="238"/>
      <c r="CC487" s="238"/>
      <c r="CD487" s="238"/>
      <c r="CE487" s="238"/>
      <c r="CF487" s="238"/>
      <c r="CG487" s="238"/>
      <c r="CH487" s="238"/>
      <c r="CI487" s="238"/>
      <c r="CJ487" s="238"/>
      <c r="CK487" s="238"/>
      <c r="CL487" s="238"/>
      <c r="CM487" s="238"/>
      <c r="CN487" s="238"/>
      <c r="CO487" s="238"/>
      <c r="CP487" s="238"/>
      <c r="CQ487" s="238"/>
      <c r="CR487" s="238"/>
      <c r="CS487" s="238"/>
      <c r="CT487" s="238"/>
      <c r="CU487" s="238"/>
      <c r="CV487" s="238"/>
      <c r="CW487" s="238"/>
      <c r="CX487" s="238"/>
      <c r="CY487" s="238"/>
      <c r="CZ487" s="238"/>
      <c r="DA487" s="238"/>
    </row>
    <row r="488" spans="2:105">
      <c r="B488" s="226"/>
      <c r="BP488" s="82"/>
      <c r="BQ488" s="238"/>
      <c r="BR488" s="238"/>
      <c r="BS488" s="238"/>
      <c r="BT488" s="238"/>
      <c r="BU488" s="238"/>
      <c r="BV488" s="238"/>
      <c r="BW488" s="238"/>
      <c r="BX488" s="238"/>
      <c r="BY488" s="238"/>
      <c r="BZ488" s="238"/>
      <c r="CA488" s="238"/>
      <c r="CB488" s="238"/>
      <c r="CC488" s="238"/>
      <c r="CD488" s="238"/>
      <c r="CE488" s="238"/>
      <c r="CF488" s="238"/>
      <c r="CG488" s="238"/>
      <c r="CH488" s="238"/>
      <c r="CI488" s="238"/>
      <c r="CJ488" s="238"/>
      <c r="CK488" s="238"/>
      <c r="CL488" s="238"/>
      <c r="CM488" s="238"/>
      <c r="CN488" s="238"/>
      <c r="CO488" s="238"/>
      <c r="CP488" s="238"/>
      <c r="CQ488" s="238"/>
      <c r="CR488" s="238"/>
      <c r="CS488" s="238"/>
      <c r="CT488" s="238"/>
      <c r="CU488" s="238"/>
      <c r="CV488" s="238"/>
      <c r="CW488" s="238"/>
      <c r="CX488" s="238"/>
      <c r="CY488" s="238"/>
      <c r="CZ488" s="238"/>
      <c r="DA488" s="238"/>
    </row>
    <row r="489" spans="2:105">
      <c r="B489" s="226"/>
      <c r="BP489" s="82"/>
      <c r="BQ489" s="238"/>
      <c r="BR489" s="238"/>
      <c r="BS489" s="238"/>
      <c r="BT489" s="238"/>
      <c r="BU489" s="238"/>
      <c r="BV489" s="238"/>
      <c r="BW489" s="238"/>
      <c r="BX489" s="238"/>
      <c r="BY489" s="238"/>
      <c r="BZ489" s="238"/>
      <c r="CA489" s="238"/>
      <c r="CB489" s="238"/>
      <c r="CC489" s="238"/>
      <c r="CD489" s="238"/>
      <c r="CE489" s="238"/>
      <c r="CF489" s="238"/>
      <c r="CG489" s="238"/>
      <c r="CH489" s="238"/>
      <c r="CI489" s="238"/>
      <c r="CJ489" s="238"/>
      <c r="CK489" s="238"/>
      <c r="CL489" s="238"/>
      <c r="CM489" s="238"/>
      <c r="CN489" s="238"/>
      <c r="CO489" s="238"/>
      <c r="CP489" s="238"/>
      <c r="CQ489" s="238"/>
      <c r="CR489" s="238"/>
      <c r="CS489" s="238"/>
      <c r="CT489" s="238"/>
      <c r="CU489" s="238"/>
      <c r="CV489" s="238"/>
      <c r="CW489" s="238"/>
      <c r="CX489" s="238"/>
      <c r="CY489" s="238"/>
      <c r="CZ489" s="238"/>
      <c r="DA489" s="238"/>
    </row>
    <row r="490" spans="2:105">
      <c r="B490" s="226"/>
      <c r="BP490" s="82"/>
      <c r="BQ490" s="238"/>
      <c r="BR490" s="238"/>
      <c r="BS490" s="238"/>
      <c r="BT490" s="238"/>
      <c r="BU490" s="238"/>
      <c r="BV490" s="238"/>
      <c r="BW490" s="238"/>
      <c r="BX490" s="238"/>
      <c r="BY490" s="238"/>
      <c r="BZ490" s="238"/>
      <c r="CA490" s="238"/>
      <c r="CB490" s="238"/>
      <c r="CC490" s="238"/>
      <c r="CD490" s="238"/>
      <c r="CE490" s="238"/>
      <c r="CF490" s="238"/>
      <c r="CG490" s="238"/>
      <c r="CH490" s="238"/>
      <c r="CI490" s="238"/>
      <c r="CJ490" s="238"/>
      <c r="CK490" s="238"/>
      <c r="CL490" s="238"/>
      <c r="CM490" s="238"/>
      <c r="CN490" s="238"/>
      <c r="CO490" s="238"/>
      <c r="CP490" s="238"/>
      <c r="CQ490" s="238"/>
      <c r="CR490" s="238"/>
      <c r="CS490" s="238"/>
      <c r="CT490" s="238"/>
      <c r="CU490" s="238"/>
      <c r="CV490" s="238"/>
      <c r="CW490" s="238"/>
      <c r="CX490" s="238"/>
      <c r="CY490" s="238"/>
      <c r="CZ490" s="238"/>
      <c r="DA490" s="238"/>
    </row>
    <row r="491" spans="2:105">
      <c r="B491" s="226"/>
      <c r="BP491" s="82"/>
      <c r="BQ491" s="238"/>
      <c r="BR491" s="238"/>
      <c r="BS491" s="238"/>
      <c r="BT491" s="238"/>
      <c r="BU491" s="238"/>
      <c r="BV491" s="238"/>
      <c r="BW491" s="238"/>
      <c r="BX491" s="238"/>
      <c r="BY491" s="238"/>
      <c r="BZ491" s="238"/>
      <c r="CA491" s="238"/>
      <c r="CB491" s="238"/>
      <c r="CC491" s="238"/>
      <c r="CD491" s="238"/>
      <c r="CE491" s="238"/>
      <c r="CF491" s="238"/>
      <c r="CG491" s="238"/>
      <c r="CH491" s="238"/>
      <c r="CI491" s="238"/>
      <c r="CJ491" s="238"/>
      <c r="CK491" s="238"/>
      <c r="CL491" s="238"/>
      <c r="CM491" s="238"/>
      <c r="CN491" s="238"/>
      <c r="CO491" s="238"/>
      <c r="CP491" s="238"/>
      <c r="CQ491" s="238"/>
      <c r="CR491" s="238"/>
      <c r="CS491" s="238"/>
      <c r="CT491" s="238"/>
      <c r="CU491" s="238"/>
      <c r="CV491" s="238"/>
      <c r="CW491" s="238"/>
      <c r="CX491" s="238"/>
      <c r="CY491" s="238"/>
      <c r="CZ491" s="238"/>
      <c r="DA491" s="238"/>
    </row>
    <row r="492" spans="2:105">
      <c r="B492" s="226"/>
      <c r="BP492" s="82"/>
      <c r="BQ492" s="238"/>
      <c r="BR492" s="238"/>
      <c r="BS492" s="238"/>
      <c r="BT492" s="238"/>
      <c r="BU492" s="238"/>
      <c r="BV492" s="238"/>
      <c r="BW492" s="238"/>
      <c r="BX492" s="238"/>
      <c r="BY492" s="238"/>
      <c r="BZ492" s="238"/>
      <c r="CA492" s="238"/>
      <c r="CB492" s="238"/>
      <c r="CC492" s="238"/>
      <c r="CD492" s="238"/>
      <c r="CE492" s="238"/>
      <c r="CF492" s="238"/>
      <c r="CG492" s="238"/>
      <c r="CH492" s="238"/>
      <c r="CI492" s="238"/>
      <c r="CJ492" s="238"/>
      <c r="CK492" s="238"/>
      <c r="CL492" s="238"/>
      <c r="CM492" s="238"/>
      <c r="CN492" s="238"/>
      <c r="CO492" s="238"/>
      <c r="CP492" s="238"/>
      <c r="CQ492" s="238"/>
      <c r="CR492" s="238"/>
      <c r="CS492" s="238"/>
      <c r="CT492" s="238"/>
      <c r="CU492" s="238"/>
      <c r="CV492" s="238"/>
      <c r="CW492" s="238"/>
      <c r="CX492" s="238"/>
      <c r="CY492" s="238"/>
      <c r="CZ492" s="238"/>
      <c r="DA492" s="238"/>
    </row>
    <row r="493" spans="2:105">
      <c r="B493" s="226"/>
      <c r="BP493" s="82"/>
      <c r="BQ493" s="238"/>
      <c r="BR493" s="238"/>
      <c r="BS493" s="238"/>
      <c r="BT493" s="238"/>
      <c r="BU493" s="238"/>
      <c r="BV493" s="238"/>
      <c r="BW493" s="238"/>
      <c r="BX493" s="238"/>
      <c r="BY493" s="238"/>
      <c r="BZ493" s="238"/>
      <c r="CA493" s="238"/>
      <c r="CB493" s="238"/>
      <c r="CC493" s="238"/>
      <c r="CD493" s="238"/>
      <c r="CE493" s="238"/>
      <c r="CF493" s="238"/>
      <c r="CG493" s="238"/>
      <c r="CH493" s="238"/>
      <c r="CI493" s="238"/>
      <c r="CJ493" s="238"/>
      <c r="CK493" s="238"/>
      <c r="CL493" s="238"/>
      <c r="CM493" s="238"/>
      <c r="CN493" s="238"/>
      <c r="CO493" s="238"/>
      <c r="CP493" s="238"/>
      <c r="CQ493" s="238"/>
      <c r="CR493" s="238"/>
      <c r="CS493" s="238"/>
      <c r="CT493" s="238"/>
      <c r="CU493" s="238"/>
      <c r="CV493" s="238"/>
      <c r="CW493" s="238"/>
      <c r="CX493" s="238"/>
      <c r="CY493" s="238"/>
      <c r="CZ493" s="238"/>
      <c r="DA493" s="238"/>
    </row>
    <row r="494" spans="2:105">
      <c r="B494" s="226"/>
      <c r="BP494" s="82"/>
      <c r="BQ494" s="238"/>
      <c r="BR494" s="238"/>
      <c r="BS494" s="238"/>
      <c r="BT494" s="238"/>
      <c r="BU494" s="238"/>
      <c r="BV494" s="238"/>
      <c r="BW494" s="238"/>
      <c r="BX494" s="238"/>
      <c r="BY494" s="238"/>
      <c r="BZ494" s="238"/>
      <c r="CA494" s="238"/>
      <c r="CB494" s="238"/>
      <c r="CC494" s="238"/>
      <c r="CD494" s="238"/>
      <c r="CE494" s="238"/>
      <c r="CF494" s="238"/>
      <c r="CG494" s="238"/>
      <c r="CH494" s="238"/>
      <c r="CI494" s="238"/>
      <c r="CJ494" s="238"/>
      <c r="CK494" s="238"/>
      <c r="CL494" s="238"/>
      <c r="CM494" s="238"/>
      <c r="CN494" s="238"/>
      <c r="CO494" s="238"/>
      <c r="CP494" s="238"/>
      <c r="CQ494" s="238"/>
      <c r="CR494" s="238"/>
      <c r="CS494" s="238"/>
      <c r="CT494" s="238"/>
      <c r="CU494" s="238"/>
      <c r="CV494" s="238"/>
      <c r="CW494" s="238"/>
      <c r="CX494" s="238"/>
      <c r="CY494" s="238"/>
      <c r="CZ494" s="238"/>
      <c r="DA494" s="238"/>
    </row>
    <row r="495" spans="2:105">
      <c r="B495" s="226"/>
      <c r="BP495" s="82"/>
      <c r="BQ495" s="238"/>
      <c r="BR495" s="238"/>
      <c r="BS495" s="238"/>
      <c r="BT495" s="238"/>
      <c r="BU495" s="238"/>
      <c r="BV495" s="238"/>
      <c r="BW495" s="238"/>
      <c r="BX495" s="238"/>
      <c r="BY495" s="238"/>
      <c r="BZ495" s="238"/>
      <c r="CA495" s="238"/>
      <c r="CB495" s="238"/>
      <c r="CC495" s="238"/>
      <c r="CD495" s="238"/>
      <c r="CE495" s="238"/>
      <c r="CF495" s="238"/>
      <c r="CG495" s="238"/>
      <c r="CH495" s="238"/>
      <c r="CI495" s="238"/>
      <c r="CJ495" s="238"/>
      <c r="CK495" s="238"/>
      <c r="CL495" s="238"/>
      <c r="CM495" s="238"/>
      <c r="CN495" s="238"/>
      <c r="CO495" s="238"/>
      <c r="CP495" s="238"/>
      <c r="CQ495" s="238"/>
      <c r="CR495" s="238"/>
      <c r="CS495" s="238"/>
      <c r="CT495" s="238"/>
      <c r="CU495" s="238"/>
      <c r="CV495" s="238"/>
      <c r="CW495" s="238"/>
      <c r="CX495" s="238"/>
      <c r="CY495" s="238"/>
      <c r="CZ495" s="238"/>
      <c r="DA495" s="238"/>
    </row>
    <row r="496" spans="2:105">
      <c r="B496" s="226"/>
      <c r="BP496" s="82"/>
      <c r="BQ496" s="238"/>
      <c r="BR496" s="238"/>
      <c r="BS496" s="238"/>
      <c r="BT496" s="238"/>
      <c r="BU496" s="238"/>
      <c r="BV496" s="238"/>
      <c r="BW496" s="238"/>
      <c r="BX496" s="238"/>
      <c r="BY496" s="238"/>
      <c r="BZ496" s="238"/>
      <c r="CA496" s="238"/>
      <c r="CB496" s="238"/>
      <c r="CC496" s="238"/>
      <c r="CD496" s="238"/>
      <c r="CE496" s="238"/>
      <c r="CF496" s="238"/>
      <c r="CG496" s="238"/>
      <c r="CH496" s="238"/>
      <c r="CI496" s="238"/>
      <c r="CJ496" s="238"/>
      <c r="CK496" s="238"/>
      <c r="CL496" s="238"/>
      <c r="CM496" s="238"/>
      <c r="CN496" s="238"/>
      <c r="CO496" s="238"/>
      <c r="CP496" s="238"/>
      <c r="CQ496" s="238"/>
      <c r="CR496" s="238"/>
      <c r="CS496" s="238"/>
      <c r="CT496" s="238"/>
      <c r="CU496" s="238"/>
      <c r="CV496" s="238"/>
      <c r="CW496" s="238"/>
      <c r="CX496" s="238"/>
      <c r="CY496" s="238"/>
      <c r="CZ496" s="238"/>
      <c r="DA496" s="238"/>
    </row>
    <row r="497" spans="2:105">
      <c r="B497" s="226"/>
      <c r="BP497" s="82"/>
      <c r="BQ497" s="238"/>
      <c r="BR497" s="238"/>
      <c r="BS497" s="238"/>
      <c r="BT497" s="238"/>
      <c r="BU497" s="238"/>
      <c r="BV497" s="238"/>
      <c r="BW497" s="238"/>
      <c r="BX497" s="238"/>
      <c r="BY497" s="238"/>
      <c r="BZ497" s="238"/>
      <c r="CA497" s="238"/>
      <c r="CB497" s="238"/>
      <c r="CC497" s="238"/>
      <c r="CD497" s="238"/>
      <c r="CE497" s="238"/>
      <c r="CF497" s="238"/>
      <c r="CG497" s="238"/>
      <c r="CH497" s="238"/>
      <c r="CI497" s="238"/>
      <c r="CJ497" s="238"/>
      <c r="CK497" s="238"/>
      <c r="CL497" s="238"/>
      <c r="CM497" s="238"/>
      <c r="CN497" s="238"/>
      <c r="CO497" s="238"/>
      <c r="CP497" s="238"/>
      <c r="CQ497" s="238"/>
      <c r="CR497" s="238"/>
      <c r="CS497" s="238"/>
      <c r="CT497" s="238"/>
      <c r="CU497" s="238"/>
      <c r="CV497" s="238"/>
      <c r="CW497" s="238"/>
      <c r="CX497" s="238"/>
      <c r="CY497" s="238"/>
      <c r="CZ497" s="238"/>
      <c r="DA497" s="238"/>
    </row>
    <row r="498" spans="2:105">
      <c r="B498" s="226"/>
      <c r="BP498" s="82"/>
      <c r="BQ498" s="238"/>
      <c r="BR498" s="238"/>
      <c r="BS498" s="238"/>
      <c r="BT498" s="238"/>
      <c r="BU498" s="238"/>
      <c r="BV498" s="238"/>
      <c r="BW498" s="238"/>
      <c r="BX498" s="238"/>
      <c r="BY498" s="238"/>
      <c r="BZ498" s="238"/>
      <c r="CA498" s="238"/>
      <c r="CB498" s="238"/>
      <c r="CC498" s="238"/>
      <c r="CD498" s="238"/>
      <c r="CE498" s="238"/>
      <c r="CF498" s="238"/>
      <c r="CG498" s="238"/>
      <c r="CH498" s="238"/>
      <c r="CI498" s="238"/>
      <c r="CJ498" s="238"/>
      <c r="CK498" s="238"/>
      <c r="CL498" s="238"/>
      <c r="CM498" s="238"/>
      <c r="CN498" s="238"/>
      <c r="CO498" s="238"/>
      <c r="CP498" s="238"/>
      <c r="CQ498" s="238"/>
      <c r="CR498" s="238"/>
      <c r="CS498" s="238"/>
      <c r="CT498" s="238"/>
      <c r="CU498" s="238"/>
      <c r="CV498" s="238"/>
      <c r="CW498" s="238"/>
      <c r="CX498" s="238"/>
      <c r="CY498" s="238"/>
      <c r="CZ498" s="238"/>
      <c r="DA498" s="238"/>
    </row>
    <row r="499" spans="2:105">
      <c r="B499" s="226"/>
      <c r="BP499" s="82"/>
      <c r="BQ499" s="238"/>
      <c r="BR499" s="238"/>
      <c r="BS499" s="238"/>
      <c r="BT499" s="238"/>
      <c r="BU499" s="238"/>
      <c r="BV499" s="238"/>
      <c r="BW499" s="238"/>
      <c r="BX499" s="238"/>
      <c r="BY499" s="238"/>
      <c r="BZ499" s="238"/>
      <c r="CA499" s="238"/>
      <c r="CB499" s="238"/>
      <c r="CC499" s="238"/>
      <c r="CD499" s="238"/>
      <c r="CE499" s="238"/>
      <c r="CF499" s="238"/>
      <c r="CG499" s="238"/>
      <c r="CH499" s="238"/>
      <c r="CI499" s="238"/>
      <c r="CJ499" s="238"/>
      <c r="CK499" s="238"/>
      <c r="CL499" s="238"/>
      <c r="CM499" s="238"/>
      <c r="CN499" s="238"/>
      <c r="CO499" s="238"/>
      <c r="CP499" s="238"/>
      <c r="CQ499" s="238"/>
      <c r="CR499" s="238"/>
      <c r="CS499" s="238"/>
      <c r="CT499" s="238"/>
      <c r="CU499" s="238"/>
      <c r="CV499" s="238"/>
      <c r="CW499" s="238"/>
      <c r="CX499" s="238"/>
      <c r="CY499" s="238"/>
      <c r="CZ499" s="238"/>
      <c r="DA499" s="238"/>
    </row>
    <row r="500" spans="2:105">
      <c r="B500" s="226"/>
      <c r="BP500" s="82"/>
      <c r="BQ500" s="238"/>
      <c r="BR500" s="238"/>
      <c r="BS500" s="238"/>
      <c r="BT500" s="238"/>
      <c r="BU500" s="238"/>
      <c r="BV500" s="238"/>
      <c r="BW500" s="238"/>
      <c r="BX500" s="238"/>
      <c r="BY500" s="238"/>
      <c r="BZ500" s="238"/>
      <c r="CA500" s="238"/>
      <c r="CB500" s="238"/>
      <c r="CC500" s="238"/>
      <c r="CD500" s="238"/>
      <c r="CE500" s="238"/>
      <c r="CF500" s="238"/>
      <c r="CG500" s="238"/>
      <c r="CH500" s="238"/>
      <c r="CI500" s="238"/>
      <c r="CJ500" s="238"/>
      <c r="CK500" s="238"/>
      <c r="CL500" s="238"/>
      <c r="CM500" s="238"/>
      <c r="CN500" s="238"/>
      <c r="CO500" s="238"/>
      <c r="CP500" s="238"/>
      <c r="CQ500" s="238"/>
      <c r="CR500" s="238"/>
      <c r="CS500" s="238"/>
      <c r="CT500" s="238"/>
      <c r="CU500" s="238"/>
      <c r="CV500" s="238"/>
      <c r="CW500" s="238"/>
      <c r="CX500" s="238"/>
      <c r="CY500" s="238"/>
      <c r="CZ500" s="238"/>
      <c r="DA500" s="238"/>
    </row>
    <row r="501" spans="2:105">
      <c r="B501" s="226"/>
      <c r="BP501" s="82"/>
      <c r="BQ501" s="238"/>
      <c r="BR501" s="238"/>
      <c r="BS501" s="238"/>
      <c r="BT501" s="238"/>
      <c r="BU501" s="238"/>
      <c r="BV501" s="238"/>
      <c r="BW501" s="238"/>
      <c r="BX501" s="238"/>
      <c r="BY501" s="238"/>
      <c r="BZ501" s="238"/>
      <c r="CA501" s="238"/>
      <c r="CB501" s="238"/>
      <c r="CC501" s="238"/>
      <c r="CD501" s="238"/>
      <c r="CE501" s="238"/>
      <c r="CF501" s="238"/>
      <c r="CG501" s="238"/>
      <c r="CH501" s="238"/>
      <c r="CI501" s="238"/>
      <c r="CJ501" s="238"/>
      <c r="CK501" s="238"/>
      <c r="CL501" s="238"/>
      <c r="CM501" s="238"/>
      <c r="CN501" s="238"/>
      <c r="CO501" s="238"/>
      <c r="CP501" s="238"/>
      <c r="CQ501" s="238"/>
      <c r="CR501" s="238"/>
      <c r="CS501" s="238"/>
      <c r="CT501" s="238"/>
      <c r="CU501" s="238"/>
      <c r="CV501" s="238"/>
      <c r="CW501" s="238"/>
      <c r="CX501" s="238"/>
      <c r="CY501" s="238"/>
      <c r="CZ501" s="238"/>
      <c r="DA501" s="238"/>
    </row>
    <row r="502" spans="2:105">
      <c r="B502" s="226"/>
      <c r="BP502" s="82"/>
      <c r="BQ502" s="238"/>
      <c r="BR502" s="238"/>
      <c r="BS502" s="238"/>
      <c r="BT502" s="238"/>
      <c r="BU502" s="238"/>
      <c r="BV502" s="238"/>
      <c r="BW502" s="238"/>
      <c r="BX502" s="238"/>
      <c r="BY502" s="238"/>
      <c r="BZ502" s="238"/>
      <c r="CA502" s="238"/>
      <c r="CB502" s="238"/>
      <c r="CC502" s="238"/>
      <c r="CD502" s="238"/>
      <c r="CE502" s="238"/>
      <c r="CF502" s="238"/>
      <c r="CG502" s="238"/>
      <c r="CH502" s="238"/>
      <c r="CI502" s="238"/>
      <c r="CJ502" s="238"/>
      <c r="CK502" s="238"/>
      <c r="CL502" s="238"/>
      <c r="CM502" s="238"/>
      <c r="CN502" s="238"/>
      <c r="CO502" s="238"/>
      <c r="CP502" s="238"/>
      <c r="CQ502" s="238"/>
      <c r="CR502" s="238"/>
      <c r="CS502" s="238"/>
      <c r="CT502" s="238"/>
      <c r="CU502" s="238"/>
      <c r="CV502" s="238"/>
      <c r="CW502" s="238"/>
      <c r="CX502" s="238"/>
      <c r="CY502" s="238"/>
      <c r="CZ502" s="238"/>
      <c r="DA502" s="238"/>
    </row>
    <row r="503" spans="2:105">
      <c r="B503" s="226"/>
      <c r="BP503" s="82"/>
      <c r="BQ503" s="238"/>
      <c r="BR503" s="238"/>
      <c r="BS503" s="238"/>
      <c r="BT503" s="238"/>
      <c r="BU503" s="238"/>
      <c r="BV503" s="238"/>
      <c r="BW503" s="238"/>
      <c r="BX503" s="238"/>
      <c r="BY503" s="238"/>
      <c r="BZ503" s="238"/>
      <c r="CA503" s="238"/>
      <c r="CB503" s="238"/>
      <c r="CC503" s="238"/>
      <c r="CD503" s="238"/>
      <c r="CE503" s="238"/>
      <c r="CF503" s="238"/>
      <c r="CG503" s="238"/>
      <c r="CH503" s="238"/>
      <c r="CI503" s="238"/>
      <c r="CJ503" s="238"/>
      <c r="CK503" s="238"/>
      <c r="CL503" s="238"/>
      <c r="CM503" s="238"/>
      <c r="CN503" s="238"/>
      <c r="CO503" s="238"/>
      <c r="CP503" s="238"/>
      <c r="CQ503" s="238"/>
      <c r="CR503" s="238"/>
      <c r="CS503" s="238"/>
      <c r="CT503" s="238"/>
      <c r="CU503" s="238"/>
      <c r="CV503" s="238"/>
      <c r="CW503" s="238"/>
      <c r="CX503" s="238"/>
      <c r="CY503" s="238"/>
      <c r="CZ503" s="238"/>
      <c r="DA503" s="238"/>
    </row>
    <row r="504" spans="2:105">
      <c r="B504" s="226"/>
      <c r="BP504" s="82"/>
      <c r="BQ504" s="238"/>
      <c r="BR504" s="238"/>
      <c r="BS504" s="238"/>
      <c r="BT504" s="238"/>
      <c r="BU504" s="238"/>
      <c r="BV504" s="238"/>
      <c r="BW504" s="238"/>
      <c r="BX504" s="238"/>
      <c r="BY504" s="238"/>
      <c r="BZ504" s="238"/>
      <c r="CA504" s="238"/>
      <c r="CB504" s="238"/>
      <c r="CC504" s="238"/>
      <c r="CD504" s="238"/>
      <c r="CE504" s="238"/>
      <c r="CF504" s="238"/>
      <c r="CG504" s="238"/>
      <c r="CH504" s="238"/>
      <c r="CI504" s="238"/>
      <c r="CJ504" s="238"/>
      <c r="CK504" s="238"/>
      <c r="CL504" s="238"/>
      <c r="CM504" s="238"/>
      <c r="CN504" s="238"/>
      <c r="CO504" s="238"/>
      <c r="CP504" s="238"/>
      <c r="CQ504" s="238"/>
      <c r="CR504" s="238"/>
      <c r="CS504" s="238"/>
      <c r="CT504" s="238"/>
      <c r="CU504" s="238"/>
      <c r="CV504" s="238"/>
      <c r="CW504" s="238"/>
      <c r="CX504" s="238"/>
      <c r="CY504" s="238"/>
      <c r="CZ504" s="238"/>
      <c r="DA504" s="238"/>
    </row>
    <row r="505" spans="2:105">
      <c r="B505" s="226"/>
      <c r="BP505" s="82"/>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38"/>
      <c r="CN505" s="238"/>
      <c r="CO505" s="238"/>
      <c r="CP505" s="238"/>
      <c r="CQ505" s="238"/>
      <c r="CR505" s="238"/>
      <c r="CS505" s="238"/>
      <c r="CT505" s="238"/>
      <c r="CU505" s="238"/>
      <c r="CV505" s="238"/>
      <c r="CW505" s="238"/>
      <c r="CX505" s="238"/>
      <c r="CY505" s="238"/>
      <c r="CZ505" s="238"/>
      <c r="DA505" s="238"/>
    </row>
    <row r="506" spans="2:105">
      <c r="B506" s="226"/>
      <c r="BP506" s="82"/>
      <c r="BQ506" s="238"/>
      <c r="BR506" s="238"/>
      <c r="BS506" s="238"/>
      <c r="BT506" s="238"/>
      <c r="BU506" s="238"/>
      <c r="BV506" s="238"/>
      <c r="BW506" s="238"/>
      <c r="BX506" s="238"/>
      <c r="BY506" s="238"/>
      <c r="BZ506" s="238"/>
      <c r="CA506" s="238"/>
      <c r="CB506" s="238"/>
      <c r="CC506" s="238"/>
      <c r="CD506" s="238"/>
      <c r="CE506" s="238"/>
      <c r="CF506" s="238"/>
      <c r="CG506" s="238"/>
      <c r="CH506" s="238"/>
      <c r="CI506" s="238"/>
      <c r="CJ506" s="238"/>
      <c r="CK506" s="238"/>
      <c r="CL506" s="238"/>
      <c r="CM506" s="238"/>
      <c r="CN506" s="238"/>
      <c r="CO506" s="238"/>
      <c r="CP506" s="238"/>
      <c r="CQ506" s="238"/>
      <c r="CR506" s="238"/>
      <c r="CS506" s="238"/>
      <c r="CT506" s="238"/>
      <c r="CU506" s="238"/>
      <c r="CV506" s="238"/>
      <c r="CW506" s="238"/>
      <c r="CX506" s="238"/>
      <c r="CY506" s="238"/>
      <c r="CZ506" s="238"/>
      <c r="DA506" s="238"/>
    </row>
    <row r="507" spans="2:105">
      <c r="B507" s="226"/>
      <c r="BP507" s="82"/>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row>
    <row r="508" spans="2:105">
      <c r="B508" s="226"/>
      <c r="BP508" s="82"/>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row>
    <row r="509" spans="2:105">
      <c r="B509" s="226"/>
      <c r="BP509" s="82"/>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38"/>
      <c r="CN509" s="238"/>
      <c r="CO509" s="238"/>
      <c r="CP509" s="238"/>
      <c r="CQ509" s="238"/>
      <c r="CR509" s="238"/>
      <c r="CS509" s="238"/>
      <c r="CT509" s="238"/>
      <c r="CU509" s="238"/>
      <c r="CV509" s="238"/>
      <c r="CW509" s="238"/>
      <c r="CX509" s="238"/>
      <c r="CY509" s="238"/>
      <c r="CZ509" s="238"/>
      <c r="DA509" s="238"/>
    </row>
    <row r="510" spans="2:105">
      <c r="B510" s="226"/>
      <c r="BP510" s="82"/>
      <c r="BQ510" s="238"/>
      <c r="BR510" s="238"/>
      <c r="BS510" s="238"/>
      <c r="BT510" s="238"/>
      <c r="BU510" s="238"/>
      <c r="BV510" s="238"/>
      <c r="BW510" s="238"/>
      <c r="BX510" s="238"/>
      <c r="BY510" s="238"/>
      <c r="BZ510" s="238"/>
      <c r="CA510" s="238"/>
      <c r="CB510" s="238"/>
      <c r="CC510" s="238"/>
      <c r="CD510" s="238"/>
      <c r="CE510" s="238"/>
      <c r="CF510" s="238"/>
      <c r="CG510" s="238"/>
      <c r="CH510" s="238"/>
      <c r="CI510" s="238"/>
      <c r="CJ510" s="238"/>
      <c r="CK510" s="238"/>
      <c r="CL510" s="238"/>
      <c r="CM510" s="238"/>
      <c r="CN510" s="238"/>
      <c r="CO510" s="238"/>
      <c r="CP510" s="238"/>
      <c r="CQ510" s="238"/>
      <c r="CR510" s="238"/>
      <c r="CS510" s="238"/>
      <c r="CT510" s="238"/>
      <c r="CU510" s="238"/>
      <c r="CV510" s="238"/>
      <c r="CW510" s="238"/>
      <c r="CX510" s="238"/>
      <c r="CY510" s="238"/>
      <c r="CZ510" s="238"/>
      <c r="DA510" s="238"/>
    </row>
    <row r="511" spans="2:105">
      <c r="B511" s="226"/>
      <c r="BP511" s="82"/>
      <c r="BQ511" s="238"/>
      <c r="BR511" s="238"/>
      <c r="BS511" s="238"/>
      <c r="BT511" s="238"/>
      <c r="BU511" s="238"/>
      <c r="BV511" s="238"/>
      <c r="BW511" s="238"/>
      <c r="BX511" s="238"/>
      <c r="BY511" s="238"/>
      <c r="BZ511" s="238"/>
      <c r="CA511" s="238"/>
      <c r="CB511" s="238"/>
      <c r="CC511" s="238"/>
      <c r="CD511" s="238"/>
      <c r="CE511" s="238"/>
      <c r="CF511" s="238"/>
      <c r="CG511" s="238"/>
      <c r="CH511" s="238"/>
      <c r="CI511" s="238"/>
      <c r="CJ511" s="238"/>
      <c r="CK511" s="238"/>
      <c r="CL511" s="238"/>
      <c r="CM511" s="238"/>
      <c r="CN511" s="238"/>
      <c r="CO511" s="238"/>
      <c r="CP511" s="238"/>
      <c r="CQ511" s="238"/>
      <c r="CR511" s="238"/>
      <c r="CS511" s="238"/>
      <c r="CT511" s="238"/>
      <c r="CU511" s="238"/>
      <c r="CV511" s="238"/>
      <c r="CW511" s="238"/>
      <c r="CX511" s="238"/>
      <c r="CY511" s="238"/>
      <c r="CZ511" s="238"/>
      <c r="DA511" s="238"/>
    </row>
    <row r="512" spans="2:105">
      <c r="B512" s="226"/>
      <c r="BP512" s="82"/>
      <c r="BQ512" s="238"/>
      <c r="BR512" s="238"/>
      <c r="BS512" s="238"/>
      <c r="BT512" s="238"/>
      <c r="BU512" s="238"/>
      <c r="BV512" s="238"/>
      <c r="BW512" s="238"/>
      <c r="BX512" s="238"/>
      <c r="BY512" s="238"/>
      <c r="BZ512" s="238"/>
      <c r="CA512" s="238"/>
      <c r="CB512" s="238"/>
      <c r="CC512" s="238"/>
      <c r="CD512" s="238"/>
      <c r="CE512" s="238"/>
      <c r="CF512" s="238"/>
      <c r="CG512" s="238"/>
      <c r="CH512" s="238"/>
      <c r="CI512" s="238"/>
      <c r="CJ512" s="238"/>
      <c r="CK512" s="238"/>
      <c r="CL512" s="238"/>
      <c r="CM512" s="238"/>
      <c r="CN512" s="238"/>
      <c r="CO512" s="238"/>
      <c r="CP512" s="238"/>
      <c r="CQ512" s="238"/>
      <c r="CR512" s="238"/>
      <c r="CS512" s="238"/>
      <c r="CT512" s="238"/>
      <c r="CU512" s="238"/>
      <c r="CV512" s="238"/>
      <c r="CW512" s="238"/>
      <c r="CX512" s="238"/>
      <c r="CY512" s="238"/>
      <c r="CZ512" s="238"/>
      <c r="DA512" s="238"/>
    </row>
    <row r="513" spans="2:105">
      <c r="B513" s="226"/>
      <c r="BP513" s="82"/>
      <c r="BQ513" s="238"/>
      <c r="BR513" s="238"/>
      <c r="BS513" s="238"/>
      <c r="BT513" s="238"/>
      <c r="BU513" s="238"/>
      <c r="BV513" s="238"/>
      <c r="BW513" s="238"/>
      <c r="BX513" s="238"/>
      <c r="BY513" s="238"/>
      <c r="BZ513" s="238"/>
      <c r="CA513" s="238"/>
      <c r="CB513" s="238"/>
      <c r="CC513" s="238"/>
      <c r="CD513" s="238"/>
      <c r="CE513" s="238"/>
      <c r="CF513" s="238"/>
      <c r="CG513" s="238"/>
      <c r="CH513" s="238"/>
      <c r="CI513" s="238"/>
      <c r="CJ513" s="238"/>
      <c r="CK513" s="238"/>
      <c r="CL513" s="238"/>
      <c r="CM513" s="238"/>
      <c r="CN513" s="238"/>
      <c r="CO513" s="238"/>
      <c r="CP513" s="238"/>
      <c r="CQ513" s="238"/>
      <c r="CR513" s="238"/>
      <c r="CS513" s="238"/>
      <c r="CT513" s="238"/>
      <c r="CU513" s="238"/>
      <c r="CV513" s="238"/>
      <c r="CW513" s="238"/>
      <c r="CX513" s="238"/>
      <c r="CY513" s="238"/>
      <c r="CZ513" s="238"/>
      <c r="DA513" s="238"/>
    </row>
    <row r="514" spans="2:105">
      <c r="B514" s="226"/>
      <c r="BP514" s="82"/>
      <c r="BQ514" s="238"/>
      <c r="BR514" s="238"/>
      <c r="BS514" s="238"/>
      <c r="BT514" s="238"/>
      <c r="BU514" s="238"/>
      <c r="BV514" s="238"/>
      <c r="BW514" s="238"/>
      <c r="BX514" s="238"/>
      <c r="BY514" s="238"/>
      <c r="BZ514" s="238"/>
      <c r="CA514" s="238"/>
      <c r="CB514" s="238"/>
      <c r="CC514" s="238"/>
      <c r="CD514" s="238"/>
      <c r="CE514" s="238"/>
      <c r="CF514" s="238"/>
      <c r="CG514" s="238"/>
      <c r="CH514" s="238"/>
      <c r="CI514" s="238"/>
      <c r="CJ514" s="238"/>
      <c r="CK514" s="238"/>
      <c r="CL514" s="238"/>
      <c r="CM514" s="238"/>
      <c r="CN514" s="238"/>
      <c r="CO514" s="238"/>
      <c r="CP514" s="238"/>
      <c r="CQ514" s="238"/>
      <c r="CR514" s="238"/>
      <c r="CS514" s="238"/>
      <c r="CT514" s="238"/>
      <c r="CU514" s="238"/>
      <c r="CV514" s="238"/>
      <c r="CW514" s="238"/>
      <c r="CX514" s="238"/>
      <c r="CY514" s="238"/>
      <c r="CZ514" s="238"/>
      <c r="DA514" s="238"/>
    </row>
    <row r="515" spans="2:105">
      <c r="B515" s="226"/>
      <c r="BP515" s="82"/>
      <c r="BQ515" s="238"/>
      <c r="BR515" s="238"/>
      <c r="BS515" s="238"/>
      <c r="BT515" s="238"/>
      <c r="BU515" s="238"/>
      <c r="BV515" s="238"/>
      <c r="BW515" s="238"/>
      <c r="BX515" s="238"/>
      <c r="BY515" s="238"/>
      <c r="BZ515" s="238"/>
      <c r="CA515" s="238"/>
      <c r="CB515" s="238"/>
      <c r="CC515" s="238"/>
      <c r="CD515" s="238"/>
      <c r="CE515" s="238"/>
      <c r="CF515" s="238"/>
      <c r="CG515" s="238"/>
      <c r="CH515" s="238"/>
      <c r="CI515" s="238"/>
      <c r="CJ515" s="238"/>
      <c r="CK515" s="238"/>
      <c r="CL515" s="238"/>
      <c r="CM515" s="238"/>
      <c r="CN515" s="238"/>
      <c r="CO515" s="238"/>
      <c r="CP515" s="238"/>
      <c r="CQ515" s="238"/>
      <c r="CR515" s="238"/>
      <c r="CS515" s="238"/>
      <c r="CT515" s="238"/>
      <c r="CU515" s="238"/>
      <c r="CV515" s="238"/>
      <c r="CW515" s="238"/>
      <c r="CX515" s="238"/>
      <c r="CY515" s="238"/>
      <c r="CZ515" s="238"/>
      <c r="DA515" s="238"/>
    </row>
    <row r="516" spans="2:105">
      <c r="B516" s="226"/>
      <c r="BP516" s="82"/>
      <c r="BQ516" s="238"/>
      <c r="BR516" s="238"/>
      <c r="BS516" s="238"/>
      <c r="BT516" s="238"/>
      <c r="BU516" s="238"/>
      <c r="BV516" s="238"/>
      <c r="BW516" s="238"/>
      <c r="BX516" s="238"/>
      <c r="BY516" s="238"/>
      <c r="BZ516" s="238"/>
      <c r="CA516" s="238"/>
      <c r="CB516" s="238"/>
      <c r="CC516" s="238"/>
      <c r="CD516" s="238"/>
      <c r="CE516" s="238"/>
      <c r="CF516" s="238"/>
      <c r="CG516" s="238"/>
      <c r="CH516" s="238"/>
      <c r="CI516" s="238"/>
      <c r="CJ516" s="238"/>
      <c r="CK516" s="238"/>
      <c r="CL516" s="238"/>
      <c r="CM516" s="238"/>
      <c r="CN516" s="238"/>
      <c r="CO516" s="238"/>
      <c r="CP516" s="238"/>
      <c r="CQ516" s="238"/>
      <c r="CR516" s="238"/>
      <c r="CS516" s="238"/>
      <c r="CT516" s="238"/>
      <c r="CU516" s="238"/>
      <c r="CV516" s="238"/>
      <c r="CW516" s="238"/>
      <c r="CX516" s="238"/>
      <c r="CY516" s="238"/>
      <c r="CZ516" s="238"/>
      <c r="DA516" s="238"/>
    </row>
    <row r="517" spans="2:105">
      <c r="B517" s="226"/>
      <c r="BP517" s="82"/>
      <c r="BQ517" s="238"/>
      <c r="BR517" s="238"/>
      <c r="BS517" s="238"/>
      <c r="BT517" s="238"/>
      <c r="BU517" s="238"/>
      <c r="BV517" s="238"/>
      <c r="BW517" s="238"/>
      <c r="BX517" s="238"/>
      <c r="BY517" s="238"/>
      <c r="BZ517" s="238"/>
      <c r="CA517" s="238"/>
      <c r="CB517" s="238"/>
      <c r="CC517" s="238"/>
      <c r="CD517" s="238"/>
      <c r="CE517" s="238"/>
      <c r="CF517" s="238"/>
      <c r="CG517" s="238"/>
      <c r="CH517" s="238"/>
      <c r="CI517" s="238"/>
      <c r="CJ517" s="238"/>
      <c r="CK517" s="238"/>
      <c r="CL517" s="238"/>
      <c r="CM517" s="238"/>
      <c r="CN517" s="238"/>
      <c r="CO517" s="238"/>
      <c r="CP517" s="238"/>
      <c r="CQ517" s="238"/>
      <c r="CR517" s="238"/>
      <c r="CS517" s="238"/>
      <c r="CT517" s="238"/>
      <c r="CU517" s="238"/>
      <c r="CV517" s="238"/>
      <c r="CW517" s="238"/>
      <c r="CX517" s="238"/>
      <c r="CY517" s="238"/>
      <c r="CZ517" s="238"/>
      <c r="DA517" s="238"/>
    </row>
    <row r="518" spans="2:105">
      <c r="B518" s="226"/>
      <c r="BP518" s="82"/>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row>
    <row r="519" spans="2:105">
      <c r="B519" s="226"/>
      <c r="BP519" s="82"/>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row>
    <row r="520" spans="2:105">
      <c r="B520" s="226"/>
      <c r="BP520" s="82"/>
      <c r="BQ520" s="238"/>
      <c r="BR520" s="238"/>
      <c r="BS520" s="238"/>
      <c r="BT520" s="238"/>
      <c r="BU520" s="238"/>
      <c r="BV520" s="238"/>
      <c r="BW520" s="238"/>
      <c r="BX520" s="238"/>
      <c r="BY520" s="238"/>
      <c r="BZ520" s="238"/>
      <c r="CA520" s="238"/>
      <c r="CB520" s="238"/>
      <c r="CC520" s="238"/>
      <c r="CD520" s="238"/>
      <c r="CE520" s="238"/>
      <c r="CF520" s="238"/>
      <c r="CG520" s="238"/>
      <c r="CH520" s="238"/>
      <c r="CI520" s="238"/>
      <c r="CJ520" s="238"/>
      <c r="CK520" s="238"/>
      <c r="CL520" s="238"/>
      <c r="CM520" s="238"/>
      <c r="CN520" s="238"/>
      <c r="CO520" s="238"/>
      <c r="CP520" s="238"/>
      <c r="CQ520" s="238"/>
      <c r="CR520" s="238"/>
      <c r="CS520" s="238"/>
      <c r="CT520" s="238"/>
      <c r="CU520" s="238"/>
      <c r="CV520" s="238"/>
      <c r="CW520" s="238"/>
      <c r="CX520" s="238"/>
      <c r="CY520" s="238"/>
      <c r="CZ520" s="238"/>
      <c r="DA520" s="238"/>
    </row>
    <row r="521" spans="2:105">
      <c r="B521" s="226"/>
      <c r="BP521" s="82"/>
      <c r="BQ521" s="238"/>
      <c r="BR521" s="238"/>
      <c r="BS521" s="238"/>
      <c r="BT521" s="238"/>
      <c r="BU521" s="238"/>
      <c r="BV521" s="238"/>
      <c r="BW521" s="238"/>
      <c r="BX521" s="238"/>
      <c r="BY521" s="238"/>
      <c r="BZ521" s="238"/>
      <c r="CA521" s="238"/>
      <c r="CB521" s="238"/>
      <c r="CC521" s="238"/>
      <c r="CD521" s="238"/>
      <c r="CE521" s="238"/>
      <c r="CF521" s="238"/>
      <c r="CG521" s="238"/>
      <c r="CH521" s="238"/>
      <c r="CI521" s="238"/>
      <c r="CJ521" s="238"/>
      <c r="CK521" s="238"/>
      <c r="CL521" s="238"/>
      <c r="CM521" s="238"/>
      <c r="CN521" s="238"/>
      <c r="CO521" s="238"/>
      <c r="CP521" s="238"/>
      <c r="CQ521" s="238"/>
      <c r="CR521" s="238"/>
      <c r="CS521" s="238"/>
      <c r="CT521" s="238"/>
      <c r="CU521" s="238"/>
      <c r="CV521" s="238"/>
      <c r="CW521" s="238"/>
      <c r="CX521" s="238"/>
      <c r="CY521" s="238"/>
      <c r="CZ521" s="238"/>
      <c r="DA521" s="238"/>
    </row>
    <row r="522" spans="2:105">
      <c r="B522" s="226"/>
      <c r="BP522" s="82"/>
      <c r="BQ522" s="238"/>
      <c r="BR522" s="238"/>
      <c r="BS522" s="238"/>
      <c r="BT522" s="238"/>
      <c r="BU522" s="238"/>
      <c r="BV522" s="238"/>
      <c r="BW522" s="238"/>
      <c r="BX522" s="238"/>
      <c r="BY522" s="238"/>
      <c r="BZ522" s="238"/>
      <c r="CA522" s="238"/>
      <c r="CB522" s="238"/>
      <c r="CC522" s="238"/>
      <c r="CD522" s="238"/>
      <c r="CE522" s="238"/>
      <c r="CF522" s="238"/>
      <c r="CG522" s="238"/>
      <c r="CH522" s="238"/>
      <c r="CI522" s="238"/>
      <c r="CJ522" s="238"/>
      <c r="CK522" s="238"/>
      <c r="CL522" s="238"/>
      <c r="CM522" s="238"/>
      <c r="CN522" s="238"/>
      <c r="CO522" s="238"/>
      <c r="CP522" s="238"/>
      <c r="CQ522" s="238"/>
      <c r="CR522" s="238"/>
      <c r="CS522" s="238"/>
      <c r="CT522" s="238"/>
      <c r="CU522" s="238"/>
      <c r="CV522" s="238"/>
      <c r="CW522" s="238"/>
      <c r="CX522" s="238"/>
      <c r="CY522" s="238"/>
      <c r="CZ522" s="238"/>
      <c r="DA522" s="238"/>
    </row>
    <row r="523" spans="2:105">
      <c r="B523" s="226"/>
      <c r="BP523" s="82"/>
      <c r="BQ523" s="238"/>
      <c r="BR523" s="238"/>
      <c r="BS523" s="238"/>
      <c r="BT523" s="238"/>
      <c r="BU523" s="238"/>
      <c r="BV523" s="238"/>
      <c r="BW523" s="238"/>
      <c r="BX523" s="238"/>
      <c r="BY523" s="238"/>
      <c r="BZ523" s="238"/>
      <c r="CA523" s="238"/>
      <c r="CB523" s="238"/>
      <c r="CC523" s="238"/>
      <c r="CD523" s="238"/>
      <c r="CE523" s="238"/>
      <c r="CF523" s="238"/>
      <c r="CG523" s="238"/>
      <c r="CH523" s="238"/>
      <c r="CI523" s="238"/>
      <c r="CJ523" s="238"/>
      <c r="CK523" s="238"/>
      <c r="CL523" s="238"/>
      <c r="CM523" s="238"/>
      <c r="CN523" s="238"/>
      <c r="CO523" s="238"/>
      <c r="CP523" s="238"/>
      <c r="CQ523" s="238"/>
      <c r="CR523" s="238"/>
      <c r="CS523" s="238"/>
      <c r="CT523" s="238"/>
      <c r="CU523" s="238"/>
      <c r="CV523" s="238"/>
      <c r="CW523" s="238"/>
      <c r="CX523" s="238"/>
      <c r="CY523" s="238"/>
      <c r="CZ523" s="238"/>
      <c r="DA523" s="238"/>
    </row>
    <row r="524" spans="2:105">
      <c r="B524" s="226"/>
      <c r="BP524" s="82"/>
      <c r="BQ524" s="238"/>
      <c r="BR524" s="238"/>
      <c r="BS524" s="238"/>
      <c r="BT524" s="238"/>
      <c r="BU524" s="238"/>
      <c r="BV524" s="238"/>
      <c r="BW524" s="238"/>
      <c r="BX524" s="238"/>
      <c r="BY524" s="238"/>
      <c r="BZ524" s="238"/>
      <c r="CA524" s="238"/>
      <c r="CB524" s="238"/>
      <c r="CC524" s="238"/>
      <c r="CD524" s="238"/>
      <c r="CE524" s="238"/>
      <c r="CF524" s="238"/>
      <c r="CG524" s="238"/>
      <c r="CH524" s="238"/>
      <c r="CI524" s="238"/>
      <c r="CJ524" s="238"/>
      <c r="CK524" s="238"/>
      <c r="CL524" s="238"/>
      <c r="CM524" s="238"/>
      <c r="CN524" s="238"/>
      <c r="CO524" s="238"/>
      <c r="CP524" s="238"/>
      <c r="CQ524" s="238"/>
      <c r="CR524" s="238"/>
      <c r="CS524" s="238"/>
      <c r="CT524" s="238"/>
      <c r="CU524" s="238"/>
      <c r="CV524" s="238"/>
      <c r="CW524" s="238"/>
      <c r="CX524" s="238"/>
      <c r="CY524" s="238"/>
      <c r="CZ524" s="238"/>
      <c r="DA524" s="238"/>
    </row>
    <row r="525" spans="2:105">
      <c r="B525" s="226"/>
      <c r="BP525" s="82"/>
      <c r="BQ525" s="238"/>
      <c r="BR525" s="238"/>
      <c r="BS525" s="238"/>
      <c r="BT525" s="238"/>
      <c r="BU525" s="238"/>
      <c r="BV525" s="238"/>
      <c r="BW525" s="238"/>
      <c r="BX525" s="238"/>
      <c r="BY525" s="238"/>
      <c r="BZ525" s="238"/>
      <c r="CA525" s="238"/>
      <c r="CB525" s="238"/>
      <c r="CC525" s="238"/>
      <c r="CD525" s="238"/>
      <c r="CE525" s="238"/>
      <c r="CF525" s="238"/>
      <c r="CG525" s="238"/>
      <c r="CH525" s="238"/>
      <c r="CI525" s="238"/>
      <c r="CJ525" s="238"/>
      <c r="CK525" s="238"/>
      <c r="CL525" s="238"/>
      <c r="CM525" s="238"/>
      <c r="CN525" s="238"/>
      <c r="CO525" s="238"/>
      <c r="CP525" s="238"/>
      <c r="CQ525" s="238"/>
      <c r="CR525" s="238"/>
      <c r="CS525" s="238"/>
      <c r="CT525" s="238"/>
      <c r="CU525" s="238"/>
      <c r="CV525" s="238"/>
      <c r="CW525" s="238"/>
      <c r="CX525" s="238"/>
      <c r="CY525" s="238"/>
      <c r="CZ525" s="238"/>
      <c r="DA525" s="238"/>
    </row>
    <row r="526" spans="2:105">
      <c r="B526" s="226"/>
      <c r="BP526" s="82"/>
      <c r="BQ526" s="238"/>
      <c r="BR526" s="238"/>
      <c r="BS526" s="238"/>
      <c r="BT526" s="238"/>
      <c r="BU526" s="238"/>
      <c r="BV526" s="238"/>
      <c r="BW526" s="238"/>
      <c r="BX526" s="238"/>
      <c r="BY526" s="238"/>
      <c r="BZ526" s="238"/>
      <c r="CA526" s="238"/>
      <c r="CB526" s="238"/>
      <c r="CC526" s="238"/>
      <c r="CD526" s="238"/>
      <c r="CE526" s="238"/>
      <c r="CF526" s="238"/>
      <c r="CG526" s="238"/>
      <c r="CH526" s="238"/>
      <c r="CI526" s="238"/>
      <c r="CJ526" s="238"/>
      <c r="CK526" s="238"/>
      <c r="CL526" s="238"/>
      <c r="CM526" s="238"/>
      <c r="CN526" s="238"/>
      <c r="CO526" s="238"/>
      <c r="CP526" s="238"/>
      <c r="CQ526" s="238"/>
      <c r="CR526" s="238"/>
      <c r="CS526" s="238"/>
      <c r="CT526" s="238"/>
      <c r="CU526" s="238"/>
      <c r="CV526" s="238"/>
      <c r="CW526" s="238"/>
      <c r="CX526" s="238"/>
      <c r="CY526" s="238"/>
      <c r="CZ526" s="238"/>
      <c r="DA526" s="238"/>
    </row>
    <row r="527" spans="2:105">
      <c r="B527" s="226"/>
      <c r="BP527" s="82"/>
      <c r="BQ527" s="238"/>
      <c r="BR527" s="238"/>
      <c r="BS527" s="238"/>
      <c r="BT527" s="238"/>
      <c r="BU527" s="238"/>
      <c r="BV527" s="238"/>
      <c r="BW527" s="238"/>
      <c r="BX527" s="238"/>
      <c r="BY527" s="238"/>
      <c r="BZ527" s="238"/>
      <c r="CA527" s="238"/>
      <c r="CB527" s="238"/>
      <c r="CC527" s="238"/>
      <c r="CD527" s="238"/>
      <c r="CE527" s="238"/>
      <c r="CF527" s="238"/>
      <c r="CG527" s="238"/>
      <c r="CH527" s="238"/>
      <c r="CI527" s="238"/>
      <c r="CJ527" s="238"/>
      <c r="CK527" s="238"/>
      <c r="CL527" s="238"/>
      <c r="CM527" s="238"/>
      <c r="CN527" s="238"/>
      <c r="CO527" s="238"/>
      <c r="CP527" s="238"/>
      <c r="CQ527" s="238"/>
      <c r="CR527" s="238"/>
      <c r="CS527" s="238"/>
      <c r="CT527" s="238"/>
      <c r="CU527" s="238"/>
      <c r="CV527" s="238"/>
      <c r="CW527" s="238"/>
      <c r="CX527" s="238"/>
      <c r="CY527" s="238"/>
      <c r="CZ527" s="238"/>
      <c r="DA527" s="238"/>
    </row>
    <row r="528" spans="2:105">
      <c r="B528" s="226"/>
      <c r="BP528" s="82"/>
      <c r="BQ528" s="238"/>
      <c r="BR528" s="238"/>
      <c r="BS528" s="238"/>
      <c r="BT528" s="238"/>
      <c r="BU528" s="238"/>
      <c r="BV528" s="238"/>
      <c r="BW528" s="238"/>
      <c r="BX528" s="238"/>
      <c r="BY528" s="238"/>
      <c r="BZ528" s="238"/>
      <c r="CA528" s="238"/>
      <c r="CB528" s="238"/>
      <c r="CC528" s="238"/>
      <c r="CD528" s="238"/>
      <c r="CE528" s="238"/>
      <c r="CF528" s="238"/>
      <c r="CG528" s="238"/>
      <c r="CH528" s="238"/>
      <c r="CI528" s="238"/>
      <c r="CJ528" s="238"/>
      <c r="CK528" s="238"/>
      <c r="CL528" s="238"/>
      <c r="CM528" s="238"/>
      <c r="CN528" s="238"/>
      <c r="CO528" s="238"/>
      <c r="CP528" s="238"/>
      <c r="CQ528" s="238"/>
      <c r="CR528" s="238"/>
      <c r="CS528" s="238"/>
      <c r="CT528" s="238"/>
      <c r="CU528" s="238"/>
      <c r="CV528" s="238"/>
      <c r="CW528" s="238"/>
      <c r="CX528" s="238"/>
      <c r="CY528" s="238"/>
      <c r="CZ528" s="238"/>
      <c r="DA528" s="238"/>
    </row>
    <row r="529" spans="2:105">
      <c r="B529" s="226"/>
      <c r="BP529" s="82"/>
      <c r="BQ529" s="238"/>
      <c r="BR529" s="238"/>
      <c r="BS529" s="238"/>
      <c r="BT529" s="238"/>
      <c r="BU529" s="238"/>
      <c r="BV529" s="238"/>
      <c r="BW529" s="238"/>
      <c r="BX529" s="238"/>
      <c r="BY529" s="238"/>
      <c r="BZ529" s="238"/>
      <c r="CA529" s="238"/>
      <c r="CB529" s="238"/>
      <c r="CC529" s="238"/>
      <c r="CD529" s="238"/>
      <c r="CE529" s="238"/>
      <c r="CF529" s="238"/>
      <c r="CG529" s="238"/>
      <c r="CH529" s="238"/>
      <c r="CI529" s="238"/>
      <c r="CJ529" s="238"/>
      <c r="CK529" s="238"/>
      <c r="CL529" s="238"/>
      <c r="CM529" s="238"/>
      <c r="CN529" s="238"/>
      <c r="CO529" s="238"/>
      <c r="CP529" s="238"/>
      <c r="CQ529" s="238"/>
      <c r="CR529" s="238"/>
      <c r="CS529" s="238"/>
      <c r="CT529" s="238"/>
      <c r="CU529" s="238"/>
      <c r="CV529" s="238"/>
      <c r="CW529" s="238"/>
      <c r="CX529" s="238"/>
      <c r="CY529" s="238"/>
      <c r="CZ529" s="238"/>
      <c r="DA529" s="238"/>
    </row>
    <row r="530" spans="2:105">
      <c r="B530" s="226"/>
      <c r="BP530" s="82"/>
      <c r="BQ530" s="238"/>
      <c r="BR530" s="238"/>
      <c r="BS530" s="238"/>
      <c r="BT530" s="238"/>
      <c r="BU530" s="238"/>
      <c r="BV530" s="238"/>
      <c r="BW530" s="238"/>
      <c r="BX530" s="238"/>
      <c r="BY530" s="238"/>
      <c r="BZ530" s="238"/>
      <c r="CA530" s="238"/>
      <c r="CB530" s="238"/>
      <c r="CC530" s="238"/>
      <c r="CD530" s="238"/>
      <c r="CE530" s="238"/>
      <c r="CF530" s="238"/>
      <c r="CG530" s="238"/>
      <c r="CH530" s="238"/>
      <c r="CI530" s="238"/>
      <c r="CJ530" s="238"/>
      <c r="CK530" s="238"/>
      <c r="CL530" s="238"/>
      <c r="CM530" s="238"/>
      <c r="CN530" s="238"/>
      <c r="CO530" s="238"/>
      <c r="CP530" s="238"/>
      <c r="CQ530" s="238"/>
      <c r="CR530" s="238"/>
      <c r="CS530" s="238"/>
      <c r="CT530" s="238"/>
      <c r="CU530" s="238"/>
      <c r="CV530" s="238"/>
      <c r="CW530" s="238"/>
      <c r="CX530" s="238"/>
      <c r="CY530" s="238"/>
      <c r="CZ530" s="238"/>
      <c r="DA530" s="238"/>
    </row>
    <row r="531" spans="2:105">
      <c r="B531" s="226"/>
      <c r="BP531" s="82"/>
      <c r="BQ531" s="238"/>
      <c r="BR531" s="238"/>
      <c r="BS531" s="238"/>
      <c r="BT531" s="238"/>
      <c r="BU531" s="238"/>
      <c r="BV531" s="238"/>
      <c r="BW531" s="238"/>
      <c r="BX531" s="238"/>
      <c r="BY531" s="238"/>
      <c r="BZ531" s="238"/>
      <c r="CA531" s="238"/>
      <c r="CB531" s="238"/>
      <c r="CC531" s="238"/>
      <c r="CD531" s="238"/>
      <c r="CE531" s="238"/>
      <c r="CF531" s="238"/>
      <c r="CG531" s="238"/>
      <c r="CH531" s="238"/>
      <c r="CI531" s="238"/>
      <c r="CJ531" s="238"/>
      <c r="CK531" s="238"/>
      <c r="CL531" s="238"/>
      <c r="CM531" s="238"/>
      <c r="CN531" s="238"/>
      <c r="CO531" s="238"/>
      <c r="CP531" s="238"/>
      <c r="CQ531" s="238"/>
      <c r="CR531" s="238"/>
      <c r="CS531" s="238"/>
      <c r="CT531" s="238"/>
      <c r="CU531" s="238"/>
      <c r="CV531" s="238"/>
      <c r="CW531" s="238"/>
      <c r="CX531" s="238"/>
      <c r="CY531" s="238"/>
      <c r="CZ531" s="238"/>
      <c r="DA531" s="238"/>
    </row>
    <row r="532" spans="2:105">
      <c r="B532" s="226"/>
      <c r="BP532" s="82"/>
      <c r="BQ532" s="238"/>
      <c r="BR532" s="238"/>
      <c r="BS532" s="238"/>
      <c r="BT532" s="238"/>
      <c r="BU532" s="238"/>
      <c r="BV532" s="238"/>
      <c r="BW532" s="238"/>
      <c r="BX532" s="238"/>
      <c r="BY532" s="238"/>
      <c r="BZ532" s="238"/>
      <c r="CA532" s="238"/>
      <c r="CB532" s="238"/>
      <c r="CC532" s="238"/>
      <c r="CD532" s="238"/>
      <c r="CE532" s="238"/>
      <c r="CF532" s="238"/>
      <c r="CG532" s="238"/>
      <c r="CH532" s="238"/>
      <c r="CI532" s="238"/>
      <c r="CJ532" s="238"/>
      <c r="CK532" s="238"/>
      <c r="CL532" s="238"/>
      <c r="CM532" s="238"/>
      <c r="CN532" s="238"/>
      <c r="CO532" s="238"/>
      <c r="CP532" s="238"/>
      <c r="CQ532" s="238"/>
      <c r="CR532" s="238"/>
      <c r="CS532" s="238"/>
      <c r="CT532" s="238"/>
      <c r="CU532" s="238"/>
      <c r="CV532" s="238"/>
      <c r="CW532" s="238"/>
      <c r="CX532" s="238"/>
      <c r="CY532" s="238"/>
      <c r="CZ532" s="238"/>
      <c r="DA532" s="238"/>
    </row>
    <row r="533" spans="2:105">
      <c r="B533" s="226"/>
      <c r="BP533" s="82"/>
      <c r="BQ533" s="238"/>
      <c r="BR533" s="238"/>
      <c r="BS533" s="238"/>
      <c r="BT533" s="238"/>
      <c r="BU533" s="238"/>
      <c r="BV533" s="238"/>
      <c r="BW533" s="238"/>
      <c r="BX533" s="238"/>
      <c r="BY533" s="238"/>
      <c r="BZ533" s="238"/>
      <c r="CA533" s="238"/>
      <c r="CB533" s="238"/>
      <c r="CC533" s="238"/>
      <c r="CD533" s="238"/>
      <c r="CE533" s="238"/>
      <c r="CF533" s="238"/>
      <c r="CG533" s="238"/>
      <c r="CH533" s="238"/>
      <c r="CI533" s="238"/>
      <c r="CJ533" s="238"/>
      <c r="CK533" s="238"/>
      <c r="CL533" s="238"/>
      <c r="CM533" s="238"/>
      <c r="CN533" s="238"/>
      <c r="CO533" s="238"/>
      <c r="CP533" s="238"/>
      <c r="CQ533" s="238"/>
      <c r="CR533" s="238"/>
      <c r="CS533" s="238"/>
      <c r="CT533" s="238"/>
      <c r="CU533" s="238"/>
      <c r="CV533" s="238"/>
      <c r="CW533" s="238"/>
      <c r="CX533" s="238"/>
      <c r="CY533" s="238"/>
      <c r="CZ533" s="238"/>
      <c r="DA533" s="238"/>
    </row>
    <row r="534" spans="2:105">
      <c r="B534" s="226"/>
      <c r="BP534" s="82"/>
      <c r="BQ534" s="238"/>
      <c r="BR534" s="238"/>
      <c r="BS534" s="238"/>
      <c r="BT534" s="238"/>
      <c r="BU534" s="238"/>
      <c r="BV534" s="238"/>
      <c r="BW534" s="238"/>
      <c r="BX534" s="238"/>
      <c r="BY534" s="238"/>
      <c r="BZ534" s="238"/>
      <c r="CA534" s="238"/>
      <c r="CB534" s="238"/>
      <c r="CC534" s="238"/>
      <c r="CD534" s="238"/>
      <c r="CE534" s="238"/>
      <c r="CF534" s="238"/>
      <c r="CG534" s="238"/>
      <c r="CH534" s="238"/>
      <c r="CI534" s="238"/>
      <c r="CJ534" s="238"/>
      <c r="CK534" s="238"/>
      <c r="CL534" s="238"/>
      <c r="CM534" s="238"/>
      <c r="CN534" s="238"/>
      <c r="CO534" s="238"/>
      <c r="CP534" s="238"/>
      <c r="CQ534" s="238"/>
      <c r="CR534" s="238"/>
      <c r="CS534" s="238"/>
      <c r="CT534" s="238"/>
      <c r="CU534" s="238"/>
      <c r="CV534" s="238"/>
      <c r="CW534" s="238"/>
      <c r="CX534" s="238"/>
      <c r="CY534" s="238"/>
      <c r="CZ534" s="238"/>
      <c r="DA534" s="238"/>
    </row>
    <row r="535" spans="2:105">
      <c r="B535" s="226"/>
      <c r="BP535" s="82"/>
      <c r="BQ535" s="238"/>
      <c r="BR535" s="238"/>
      <c r="BS535" s="238"/>
      <c r="BT535" s="238"/>
      <c r="BU535" s="238"/>
      <c r="BV535" s="238"/>
      <c r="BW535" s="238"/>
      <c r="BX535" s="238"/>
      <c r="BY535" s="238"/>
      <c r="BZ535" s="238"/>
      <c r="CA535" s="238"/>
      <c r="CB535" s="238"/>
      <c r="CC535" s="238"/>
      <c r="CD535" s="238"/>
      <c r="CE535" s="238"/>
      <c r="CF535" s="238"/>
      <c r="CG535" s="238"/>
      <c r="CH535" s="238"/>
      <c r="CI535" s="238"/>
      <c r="CJ535" s="238"/>
      <c r="CK535" s="238"/>
      <c r="CL535" s="238"/>
      <c r="CM535" s="238"/>
      <c r="CN535" s="238"/>
      <c r="CO535" s="238"/>
      <c r="CP535" s="238"/>
      <c r="CQ535" s="238"/>
      <c r="CR535" s="238"/>
      <c r="CS535" s="238"/>
      <c r="CT535" s="238"/>
      <c r="CU535" s="238"/>
      <c r="CV535" s="238"/>
      <c r="CW535" s="238"/>
      <c r="CX535" s="238"/>
      <c r="CY535" s="238"/>
      <c r="CZ535" s="238"/>
      <c r="DA535" s="238"/>
    </row>
    <row r="536" spans="2:105">
      <c r="B536" s="226"/>
      <c r="BP536" s="82"/>
      <c r="BQ536" s="238"/>
      <c r="BR536" s="238"/>
      <c r="BS536" s="238"/>
      <c r="BT536" s="238"/>
      <c r="BU536" s="238"/>
      <c r="BV536" s="238"/>
      <c r="BW536" s="238"/>
      <c r="BX536" s="238"/>
      <c r="BY536" s="238"/>
      <c r="BZ536" s="238"/>
      <c r="CA536" s="238"/>
      <c r="CB536" s="238"/>
      <c r="CC536" s="238"/>
      <c r="CD536" s="238"/>
      <c r="CE536" s="238"/>
      <c r="CF536" s="238"/>
      <c r="CG536" s="238"/>
      <c r="CH536" s="238"/>
      <c r="CI536" s="238"/>
      <c r="CJ536" s="238"/>
      <c r="CK536" s="238"/>
      <c r="CL536" s="238"/>
      <c r="CM536" s="238"/>
      <c r="CN536" s="238"/>
      <c r="CO536" s="238"/>
      <c r="CP536" s="238"/>
      <c r="CQ536" s="238"/>
      <c r="CR536" s="238"/>
      <c r="CS536" s="238"/>
      <c r="CT536" s="238"/>
      <c r="CU536" s="238"/>
      <c r="CV536" s="238"/>
      <c r="CW536" s="238"/>
      <c r="CX536" s="238"/>
      <c r="CY536" s="238"/>
      <c r="CZ536" s="238"/>
      <c r="DA536" s="238"/>
    </row>
    <row r="537" spans="2:105">
      <c r="B537" s="226"/>
      <c r="BP537" s="82"/>
      <c r="BQ537" s="238"/>
      <c r="BR537" s="238"/>
      <c r="BS537" s="238"/>
      <c r="BT537" s="238"/>
      <c r="BU537" s="238"/>
      <c r="BV537" s="238"/>
      <c r="BW537" s="238"/>
      <c r="BX537" s="238"/>
      <c r="BY537" s="238"/>
      <c r="BZ537" s="238"/>
      <c r="CA537" s="238"/>
      <c r="CB537" s="238"/>
      <c r="CC537" s="238"/>
      <c r="CD537" s="238"/>
      <c r="CE537" s="238"/>
      <c r="CF537" s="238"/>
      <c r="CG537" s="238"/>
      <c r="CH537" s="238"/>
      <c r="CI537" s="238"/>
      <c r="CJ537" s="238"/>
      <c r="CK537" s="238"/>
      <c r="CL537" s="238"/>
      <c r="CM537" s="238"/>
      <c r="CN537" s="238"/>
      <c r="CO537" s="238"/>
      <c r="CP537" s="238"/>
      <c r="CQ537" s="238"/>
      <c r="CR537" s="238"/>
      <c r="CS537" s="238"/>
      <c r="CT537" s="238"/>
      <c r="CU537" s="238"/>
      <c r="CV537" s="238"/>
      <c r="CW537" s="238"/>
      <c r="CX537" s="238"/>
      <c r="CY537" s="238"/>
      <c r="CZ537" s="238"/>
      <c r="DA537" s="238"/>
    </row>
    <row r="538" spans="2:105">
      <c r="B538" s="226"/>
      <c r="BP538" s="82"/>
      <c r="BQ538" s="238"/>
      <c r="BR538" s="238"/>
      <c r="BS538" s="238"/>
      <c r="BT538" s="238"/>
      <c r="BU538" s="238"/>
      <c r="BV538" s="238"/>
      <c r="BW538" s="238"/>
      <c r="BX538" s="238"/>
      <c r="BY538" s="238"/>
      <c r="BZ538" s="238"/>
      <c r="CA538" s="238"/>
      <c r="CB538" s="238"/>
      <c r="CC538" s="238"/>
      <c r="CD538" s="238"/>
      <c r="CE538" s="238"/>
      <c r="CF538" s="238"/>
      <c r="CG538" s="238"/>
      <c r="CH538" s="238"/>
      <c r="CI538" s="238"/>
      <c r="CJ538" s="238"/>
      <c r="CK538" s="238"/>
      <c r="CL538" s="238"/>
      <c r="CM538" s="238"/>
      <c r="CN538" s="238"/>
      <c r="CO538" s="238"/>
      <c r="CP538" s="238"/>
      <c r="CQ538" s="238"/>
      <c r="CR538" s="238"/>
      <c r="CS538" s="238"/>
      <c r="CT538" s="238"/>
      <c r="CU538" s="238"/>
      <c r="CV538" s="238"/>
      <c r="CW538" s="238"/>
      <c r="CX538" s="238"/>
      <c r="CY538" s="238"/>
      <c r="CZ538" s="238"/>
      <c r="DA538" s="238"/>
    </row>
    <row r="539" spans="2:105">
      <c r="B539" s="226"/>
      <c r="BP539" s="82"/>
      <c r="BQ539" s="238"/>
      <c r="BR539" s="238"/>
      <c r="BS539" s="238"/>
      <c r="BT539" s="238"/>
      <c r="BU539" s="238"/>
      <c r="BV539" s="238"/>
      <c r="BW539" s="238"/>
      <c r="BX539" s="238"/>
      <c r="BY539" s="238"/>
      <c r="BZ539" s="238"/>
      <c r="CA539" s="238"/>
      <c r="CB539" s="238"/>
      <c r="CC539" s="238"/>
      <c r="CD539" s="238"/>
      <c r="CE539" s="238"/>
      <c r="CF539" s="238"/>
      <c r="CG539" s="238"/>
      <c r="CH539" s="238"/>
      <c r="CI539" s="238"/>
      <c r="CJ539" s="238"/>
      <c r="CK539" s="238"/>
      <c r="CL539" s="238"/>
      <c r="CM539" s="238"/>
      <c r="CN539" s="238"/>
      <c r="CO539" s="238"/>
      <c r="CP539" s="238"/>
      <c r="CQ539" s="238"/>
      <c r="CR539" s="238"/>
      <c r="CS539" s="238"/>
      <c r="CT539" s="238"/>
      <c r="CU539" s="238"/>
      <c r="CV539" s="238"/>
      <c r="CW539" s="238"/>
      <c r="CX539" s="238"/>
      <c r="CY539" s="238"/>
      <c r="CZ539" s="238"/>
      <c r="DA539" s="238"/>
    </row>
    <row r="540" spans="2:105">
      <c r="B540" s="226"/>
      <c r="BP540" s="82"/>
      <c r="BQ540" s="238"/>
      <c r="BR540" s="238"/>
      <c r="BS540" s="238"/>
      <c r="BT540" s="238"/>
      <c r="BU540" s="238"/>
      <c r="BV540" s="238"/>
      <c r="BW540" s="238"/>
      <c r="BX540" s="238"/>
      <c r="BY540" s="238"/>
      <c r="BZ540" s="238"/>
      <c r="CA540" s="238"/>
      <c r="CB540" s="238"/>
      <c r="CC540" s="238"/>
      <c r="CD540" s="238"/>
      <c r="CE540" s="238"/>
      <c r="CF540" s="238"/>
      <c r="CG540" s="238"/>
      <c r="CH540" s="238"/>
      <c r="CI540" s="238"/>
      <c r="CJ540" s="238"/>
      <c r="CK540" s="238"/>
      <c r="CL540" s="238"/>
      <c r="CM540" s="238"/>
      <c r="CN540" s="238"/>
      <c r="CO540" s="238"/>
      <c r="CP540" s="238"/>
      <c r="CQ540" s="238"/>
      <c r="CR540" s="238"/>
      <c r="CS540" s="238"/>
      <c r="CT540" s="238"/>
      <c r="CU540" s="238"/>
      <c r="CV540" s="238"/>
      <c r="CW540" s="238"/>
      <c r="CX540" s="238"/>
      <c r="CY540" s="238"/>
      <c r="CZ540" s="238"/>
      <c r="DA540" s="238"/>
    </row>
    <row r="541" spans="2:105">
      <c r="B541" s="226"/>
      <c r="BP541" s="82"/>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38"/>
      <c r="CN541" s="238"/>
      <c r="CO541" s="238"/>
      <c r="CP541" s="238"/>
      <c r="CQ541" s="238"/>
      <c r="CR541" s="238"/>
      <c r="CS541" s="238"/>
      <c r="CT541" s="238"/>
      <c r="CU541" s="238"/>
      <c r="CV541" s="238"/>
      <c r="CW541" s="238"/>
      <c r="CX541" s="238"/>
      <c r="CY541" s="238"/>
      <c r="CZ541" s="238"/>
      <c r="DA541" s="238"/>
    </row>
    <row r="542" spans="2:105">
      <c r="B542" s="226"/>
      <c r="BP542" s="82"/>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row>
    <row r="543" spans="2:105">
      <c r="B543" s="226"/>
      <c r="BP543" s="82"/>
      <c r="BQ543" s="238"/>
      <c r="BR543" s="238"/>
      <c r="BS543" s="238"/>
      <c r="BT543" s="238"/>
      <c r="BU543" s="238"/>
      <c r="BV543" s="238"/>
      <c r="BW543" s="238"/>
      <c r="BX543" s="238"/>
      <c r="BY543" s="238"/>
      <c r="BZ543" s="238"/>
      <c r="CA543" s="238"/>
      <c r="CB543" s="238"/>
      <c r="CC543" s="238"/>
      <c r="CD543" s="238"/>
      <c r="CE543" s="238"/>
      <c r="CF543" s="238"/>
      <c r="CG543" s="238"/>
      <c r="CH543" s="238"/>
      <c r="CI543" s="238"/>
      <c r="CJ543" s="238"/>
      <c r="CK543" s="238"/>
      <c r="CL543" s="238"/>
      <c r="CM543" s="238"/>
      <c r="CN543" s="238"/>
      <c r="CO543" s="238"/>
      <c r="CP543" s="238"/>
      <c r="CQ543" s="238"/>
      <c r="CR543" s="238"/>
      <c r="CS543" s="238"/>
      <c r="CT543" s="238"/>
      <c r="CU543" s="238"/>
      <c r="CV543" s="238"/>
      <c r="CW543" s="238"/>
      <c r="CX543" s="238"/>
      <c r="CY543" s="238"/>
      <c r="CZ543" s="238"/>
      <c r="DA543" s="238"/>
    </row>
    <row r="544" spans="2:105">
      <c r="B544" s="226"/>
      <c r="BP544" s="82"/>
      <c r="BQ544" s="238"/>
      <c r="BR544" s="238"/>
      <c r="BS544" s="238"/>
      <c r="BT544" s="238"/>
      <c r="BU544" s="238"/>
      <c r="BV544" s="238"/>
      <c r="BW544" s="238"/>
      <c r="BX544" s="238"/>
      <c r="BY544" s="238"/>
      <c r="BZ544" s="238"/>
      <c r="CA544" s="238"/>
      <c r="CB544" s="238"/>
      <c r="CC544" s="238"/>
      <c r="CD544" s="238"/>
      <c r="CE544" s="238"/>
      <c r="CF544" s="238"/>
      <c r="CG544" s="238"/>
      <c r="CH544" s="238"/>
      <c r="CI544" s="238"/>
      <c r="CJ544" s="238"/>
      <c r="CK544" s="238"/>
      <c r="CL544" s="238"/>
      <c r="CM544" s="238"/>
      <c r="CN544" s="238"/>
      <c r="CO544" s="238"/>
      <c r="CP544" s="238"/>
      <c r="CQ544" s="238"/>
      <c r="CR544" s="238"/>
      <c r="CS544" s="238"/>
      <c r="CT544" s="238"/>
      <c r="CU544" s="238"/>
      <c r="CV544" s="238"/>
      <c r="CW544" s="238"/>
      <c r="CX544" s="238"/>
      <c r="CY544" s="238"/>
      <c r="CZ544" s="238"/>
      <c r="DA544" s="238"/>
    </row>
    <row r="545" spans="2:105">
      <c r="B545" s="226"/>
      <c r="BP545" s="82"/>
      <c r="BQ545" s="238"/>
      <c r="BR545" s="238"/>
      <c r="BS545" s="238"/>
      <c r="BT545" s="238"/>
      <c r="BU545" s="238"/>
      <c r="BV545" s="238"/>
      <c r="BW545" s="238"/>
      <c r="BX545" s="238"/>
      <c r="BY545" s="238"/>
      <c r="BZ545" s="238"/>
      <c r="CA545" s="238"/>
      <c r="CB545" s="238"/>
      <c r="CC545" s="238"/>
      <c r="CD545" s="238"/>
      <c r="CE545" s="238"/>
      <c r="CF545" s="238"/>
      <c r="CG545" s="238"/>
      <c r="CH545" s="238"/>
      <c r="CI545" s="238"/>
      <c r="CJ545" s="238"/>
      <c r="CK545" s="238"/>
      <c r="CL545" s="238"/>
      <c r="CM545" s="238"/>
      <c r="CN545" s="238"/>
      <c r="CO545" s="238"/>
      <c r="CP545" s="238"/>
      <c r="CQ545" s="238"/>
      <c r="CR545" s="238"/>
      <c r="CS545" s="238"/>
      <c r="CT545" s="238"/>
      <c r="CU545" s="238"/>
      <c r="CV545" s="238"/>
      <c r="CW545" s="238"/>
      <c r="CX545" s="238"/>
      <c r="CY545" s="238"/>
      <c r="CZ545" s="238"/>
      <c r="DA545" s="238"/>
    </row>
    <row r="546" spans="2:105">
      <c r="B546" s="226"/>
      <c r="BP546" s="82"/>
      <c r="BQ546" s="238"/>
      <c r="BR546" s="238"/>
      <c r="BS546" s="238"/>
      <c r="BT546" s="238"/>
      <c r="BU546" s="238"/>
      <c r="BV546" s="238"/>
      <c r="BW546" s="238"/>
      <c r="BX546" s="238"/>
      <c r="BY546" s="238"/>
      <c r="BZ546" s="238"/>
      <c r="CA546" s="238"/>
      <c r="CB546" s="238"/>
      <c r="CC546" s="238"/>
      <c r="CD546" s="238"/>
      <c r="CE546" s="238"/>
      <c r="CF546" s="238"/>
      <c r="CG546" s="238"/>
      <c r="CH546" s="238"/>
      <c r="CI546" s="238"/>
      <c r="CJ546" s="238"/>
      <c r="CK546" s="238"/>
      <c r="CL546" s="238"/>
      <c r="CM546" s="238"/>
      <c r="CN546" s="238"/>
      <c r="CO546" s="238"/>
      <c r="CP546" s="238"/>
      <c r="CQ546" s="238"/>
      <c r="CR546" s="238"/>
      <c r="CS546" s="238"/>
      <c r="CT546" s="238"/>
      <c r="CU546" s="238"/>
      <c r="CV546" s="238"/>
      <c r="CW546" s="238"/>
      <c r="CX546" s="238"/>
      <c r="CY546" s="238"/>
      <c r="CZ546" s="238"/>
      <c r="DA546" s="238"/>
    </row>
    <row r="547" spans="2:105">
      <c r="B547" s="226"/>
      <c r="BP547" s="82"/>
      <c r="BQ547" s="238"/>
      <c r="BR547" s="238"/>
      <c r="BS547" s="238"/>
      <c r="BT547" s="238"/>
      <c r="BU547" s="238"/>
      <c r="BV547" s="238"/>
      <c r="BW547" s="238"/>
      <c r="BX547" s="238"/>
      <c r="BY547" s="238"/>
      <c r="BZ547" s="238"/>
      <c r="CA547" s="238"/>
      <c r="CB547" s="238"/>
      <c r="CC547" s="238"/>
      <c r="CD547" s="238"/>
      <c r="CE547" s="238"/>
      <c r="CF547" s="238"/>
      <c r="CG547" s="238"/>
      <c r="CH547" s="238"/>
      <c r="CI547" s="238"/>
      <c r="CJ547" s="238"/>
      <c r="CK547" s="238"/>
      <c r="CL547" s="238"/>
      <c r="CM547" s="238"/>
      <c r="CN547" s="238"/>
      <c r="CO547" s="238"/>
      <c r="CP547" s="238"/>
      <c r="CQ547" s="238"/>
      <c r="CR547" s="238"/>
      <c r="CS547" s="238"/>
      <c r="CT547" s="238"/>
      <c r="CU547" s="238"/>
      <c r="CV547" s="238"/>
      <c r="CW547" s="238"/>
      <c r="CX547" s="238"/>
      <c r="CY547" s="238"/>
      <c r="CZ547" s="238"/>
      <c r="DA547" s="238"/>
    </row>
    <row r="548" spans="2:105">
      <c r="B548" s="226"/>
      <c r="BP548" s="82"/>
      <c r="BQ548" s="238"/>
      <c r="BR548" s="238"/>
      <c r="BS548" s="238"/>
      <c r="BT548" s="238"/>
      <c r="BU548" s="238"/>
      <c r="BV548" s="238"/>
      <c r="BW548" s="238"/>
      <c r="BX548" s="238"/>
      <c r="BY548" s="238"/>
      <c r="BZ548" s="238"/>
      <c r="CA548" s="238"/>
      <c r="CB548" s="238"/>
      <c r="CC548" s="238"/>
      <c r="CD548" s="238"/>
      <c r="CE548" s="238"/>
      <c r="CF548" s="238"/>
      <c r="CG548" s="238"/>
      <c r="CH548" s="238"/>
      <c r="CI548" s="238"/>
      <c r="CJ548" s="238"/>
      <c r="CK548" s="238"/>
      <c r="CL548" s="238"/>
      <c r="CM548" s="238"/>
      <c r="CN548" s="238"/>
      <c r="CO548" s="238"/>
      <c r="CP548" s="238"/>
      <c r="CQ548" s="238"/>
      <c r="CR548" s="238"/>
      <c r="CS548" s="238"/>
      <c r="CT548" s="238"/>
      <c r="CU548" s="238"/>
      <c r="CV548" s="238"/>
      <c r="CW548" s="238"/>
      <c r="CX548" s="238"/>
      <c r="CY548" s="238"/>
      <c r="CZ548" s="238"/>
      <c r="DA548" s="238"/>
    </row>
    <row r="549" spans="2:105">
      <c r="B549" s="226"/>
      <c r="BP549" s="82"/>
      <c r="BQ549" s="238"/>
      <c r="BR549" s="238"/>
      <c r="BS549" s="238"/>
      <c r="BT549" s="238"/>
      <c r="BU549" s="238"/>
      <c r="BV549" s="238"/>
      <c r="BW549" s="238"/>
      <c r="BX549" s="238"/>
      <c r="BY549" s="238"/>
      <c r="BZ549" s="238"/>
      <c r="CA549" s="238"/>
      <c r="CB549" s="238"/>
      <c r="CC549" s="238"/>
      <c r="CD549" s="238"/>
      <c r="CE549" s="238"/>
      <c r="CF549" s="238"/>
      <c r="CG549" s="238"/>
      <c r="CH549" s="238"/>
      <c r="CI549" s="238"/>
      <c r="CJ549" s="238"/>
      <c r="CK549" s="238"/>
      <c r="CL549" s="238"/>
      <c r="CM549" s="238"/>
      <c r="CN549" s="238"/>
      <c r="CO549" s="238"/>
      <c r="CP549" s="238"/>
      <c r="CQ549" s="238"/>
      <c r="CR549" s="238"/>
      <c r="CS549" s="238"/>
      <c r="CT549" s="238"/>
      <c r="CU549" s="238"/>
      <c r="CV549" s="238"/>
      <c r="CW549" s="238"/>
      <c r="CX549" s="238"/>
      <c r="CY549" s="238"/>
      <c r="CZ549" s="238"/>
      <c r="DA549" s="238"/>
    </row>
    <row r="550" spans="2:105">
      <c r="B550" s="226"/>
      <c r="BP550" s="82"/>
      <c r="BQ550" s="238"/>
      <c r="BR550" s="238"/>
      <c r="BS550" s="238"/>
      <c r="BT550" s="238"/>
      <c r="BU550" s="238"/>
      <c r="BV550" s="238"/>
      <c r="BW550" s="238"/>
      <c r="BX550" s="238"/>
      <c r="BY550" s="238"/>
      <c r="BZ550" s="238"/>
      <c r="CA550" s="238"/>
      <c r="CB550" s="238"/>
      <c r="CC550" s="238"/>
      <c r="CD550" s="238"/>
      <c r="CE550" s="238"/>
      <c r="CF550" s="238"/>
      <c r="CG550" s="238"/>
      <c r="CH550" s="238"/>
      <c r="CI550" s="238"/>
      <c r="CJ550" s="238"/>
      <c r="CK550" s="238"/>
      <c r="CL550" s="238"/>
      <c r="CM550" s="238"/>
      <c r="CN550" s="238"/>
      <c r="CO550" s="238"/>
      <c r="CP550" s="238"/>
      <c r="CQ550" s="238"/>
      <c r="CR550" s="238"/>
      <c r="CS550" s="238"/>
      <c r="CT550" s="238"/>
      <c r="CU550" s="238"/>
      <c r="CV550" s="238"/>
      <c r="CW550" s="238"/>
      <c r="CX550" s="238"/>
      <c r="CY550" s="238"/>
      <c r="CZ550" s="238"/>
      <c r="DA550" s="238"/>
    </row>
    <row r="551" spans="2:105">
      <c r="B551" s="226"/>
      <c r="BP551" s="82"/>
      <c r="BQ551" s="238"/>
      <c r="BR551" s="238"/>
      <c r="BS551" s="238"/>
      <c r="BT551" s="238"/>
      <c r="BU551" s="238"/>
      <c r="BV551" s="238"/>
      <c r="BW551" s="238"/>
      <c r="BX551" s="238"/>
      <c r="BY551" s="238"/>
      <c r="BZ551" s="238"/>
      <c r="CA551" s="238"/>
      <c r="CB551" s="238"/>
      <c r="CC551" s="238"/>
      <c r="CD551" s="238"/>
      <c r="CE551" s="238"/>
      <c r="CF551" s="238"/>
      <c r="CG551" s="238"/>
      <c r="CH551" s="238"/>
      <c r="CI551" s="238"/>
      <c r="CJ551" s="238"/>
      <c r="CK551" s="238"/>
      <c r="CL551" s="238"/>
      <c r="CM551" s="238"/>
      <c r="CN551" s="238"/>
      <c r="CO551" s="238"/>
      <c r="CP551" s="238"/>
      <c r="CQ551" s="238"/>
      <c r="CR551" s="238"/>
      <c r="CS551" s="238"/>
      <c r="CT551" s="238"/>
      <c r="CU551" s="238"/>
      <c r="CV551" s="238"/>
      <c r="CW551" s="238"/>
      <c r="CX551" s="238"/>
      <c r="CY551" s="238"/>
      <c r="CZ551" s="238"/>
      <c r="DA551" s="238"/>
    </row>
    <row r="552" spans="2:105">
      <c r="B552" s="226"/>
      <c r="BP552" s="82"/>
      <c r="BQ552" s="238"/>
      <c r="BR552" s="238"/>
      <c r="BS552" s="238"/>
      <c r="BT552" s="238"/>
      <c r="BU552" s="238"/>
      <c r="BV552" s="238"/>
      <c r="BW552" s="238"/>
      <c r="BX552" s="238"/>
      <c r="BY552" s="238"/>
      <c r="BZ552" s="238"/>
      <c r="CA552" s="238"/>
      <c r="CB552" s="238"/>
      <c r="CC552" s="238"/>
      <c r="CD552" s="238"/>
      <c r="CE552" s="238"/>
      <c r="CF552" s="238"/>
      <c r="CG552" s="238"/>
      <c r="CH552" s="238"/>
      <c r="CI552" s="238"/>
      <c r="CJ552" s="238"/>
      <c r="CK552" s="238"/>
      <c r="CL552" s="238"/>
      <c r="CM552" s="238"/>
      <c r="CN552" s="238"/>
      <c r="CO552" s="238"/>
      <c r="CP552" s="238"/>
      <c r="CQ552" s="238"/>
      <c r="CR552" s="238"/>
      <c r="CS552" s="238"/>
      <c r="CT552" s="238"/>
      <c r="CU552" s="238"/>
      <c r="CV552" s="238"/>
      <c r="CW552" s="238"/>
      <c r="CX552" s="238"/>
      <c r="CY552" s="238"/>
      <c r="CZ552" s="238"/>
      <c r="DA552" s="238"/>
    </row>
    <row r="553" spans="2:105">
      <c r="B553" s="226"/>
      <c r="BP553" s="82"/>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row>
    <row r="554" spans="2:105">
      <c r="B554" s="226"/>
      <c r="BP554" s="82"/>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row>
    <row r="555" spans="2:105">
      <c r="B555" s="226"/>
      <c r="BP555" s="82"/>
      <c r="BQ555" s="238"/>
      <c r="BR555" s="238"/>
      <c r="BS555" s="238"/>
      <c r="BT555" s="238"/>
      <c r="BU555" s="238"/>
      <c r="BV555" s="238"/>
      <c r="BW555" s="238"/>
      <c r="BX555" s="238"/>
      <c r="BY555" s="238"/>
      <c r="BZ555" s="238"/>
      <c r="CA555" s="238"/>
      <c r="CB555" s="238"/>
      <c r="CC555" s="238"/>
      <c r="CD555" s="238"/>
      <c r="CE555" s="238"/>
      <c r="CF555" s="238"/>
      <c r="CG555" s="238"/>
      <c r="CH555" s="238"/>
      <c r="CI555" s="238"/>
      <c r="CJ555" s="238"/>
      <c r="CK555" s="238"/>
      <c r="CL555" s="238"/>
      <c r="CM555" s="238"/>
      <c r="CN555" s="238"/>
      <c r="CO555" s="238"/>
      <c r="CP555" s="238"/>
      <c r="CQ555" s="238"/>
      <c r="CR555" s="238"/>
      <c r="CS555" s="238"/>
      <c r="CT555" s="238"/>
      <c r="CU555" s="238"/>
      <c r="CV555" s="238"/>
      <c r="CW555" s="238"/>
      <c r="CX555" s="238"/>
      <c r="CY555" s="238"/>
      <c r="CZ555" s="238"/>
      <c r="DA555" s="238"/>
    </row>
    <row r="556" spans="2:105">
      <c r="B556" s="226"/>
      <c r="BP556" s="82"/>
      <c r="BQ556" s="238"/>
      <c r="BR556" s="238"/>
      <c r="BS556" s="238"/>
      <c r="BT556" s="238"/>
      <c r="BU556" s="238"/>
      <c r="BV556" s="238"/>
      <c r="BW556" s="238"/>
      <c r="BX556" s="238"/>
      <c r="BY556" s="238"/>
      <c r="BZ556" s="238"/>
      <c r="CA556" s="238"/>
      <c r="CB556" s="238"/>
      <c r="CC556" s="238"/>
      <c r="CD556" s="238"/>
      <c r="CE556" s="238"/>
      <c r="CF556" s="238"/>
      <c r="CG556" s="238"/>
      <c r="CH556" s="238"/>
      <c r="CI556" s="238"/>
      <c r="CJ556" s="238"/>
      <c r="CK556" s="238"/>
      <c r="CL556" s="238"/>
      <c r="CM556" s="238"/>
      <c r="CN556" s="238"/>
      <c r="CO556" s="238"/>
      <c r="CP556" s="238"/>
      <c r="CQ556" s="238"/>
      <c r="CR556" s="238"/>
      <c r="CS556" s="238"/>
      <c r="CT556" s="238"/>
      <c r="CU556" s="238"/>
      <c r="CV556" s="238"/>
      <c r="CW556" s="238"/>
      <c r="CX556" s="238"/>
      <c r="CY556" s="238"/>
      <c r="CZ556" s="238"/>
      <c r="DA556" s="238"/>
    </row>
    <row r="557" spans="2:105">
      <c r="B557" s="226"/>
      <c r="BP557" s="82"/>
      <c r="BQ557" s="238"/>
      <c r="BR557" s="238"/>
      <c r="BS557" s="238"/>
      <c r="BT557" s="238"/>
      <c r="BU557" s="238"/>
      <c r="BV557" s="238"/>
      <c r="BW557" s="238"/>
      <c r="BX557" s="238"/>
      <c r="BY557" s="238"/>
      <c r="BZ557" s="238"/>
      <c r="CA557" s="238"/>
      <c r="CB557" s="238"/>
      <c r="CC557" s="238"/>
      <c r="CD557" s="238"/>
      <c r="CE557" s="238"/>
      <c r="CF557" s="238"/>
      <c r="CG557" s="238"/>
      <c r="CH557" s="238"/>
      <c r="CI557" s="238"/>
      <c r="CJ557" s="238"/>
      <c r="CK557" s="238"/>
      <c r="CL557" s="238"/>
      <c r="CM557" s="238"/>
      <c r="CN557" s="238"/>
      <c r="CO557" s="238"/>
      <c r="CP557" s="238"/>
      <c r="CQ557" s="238"/>
      <c r="CR557" s="238"/>
      <c r="CS557" s="238"/>
      <c r="CT557" s="238"/>
      <c r="CU557" s="238"/>
      <c r="CV557" s="238"/>
      <c r="CW557" s="238"/>
      <c r="CX557" s="238"/>
      <c r="CY557" s="238"/>
      <c r="CZ557" s="238"/>
      <c r="DA557" s="238"/>
    </row>
    <row r="558" spans="2:105">
      <c r="B558" s="226"/>
      <c r="BP558" s="82"/>
      <c r="BQ558" s="238"/>
      <c r="BR558" s="238"/>
      <c r="BS558" s="238"/>
      <c r="BT558" s="238"/>
      <c r="BU558" s="238"/>
      <c r="BV558" s="238"/>
      <c r="BW558" s="238"/>
      <c r="BX558" s="238"/>
      <c r="BY558" s="238"/>
      <c r="BZ558" s="238"/>
      <c r="CA558" s="238"/>
      <c r="CB558" s="238"/>
      <c r="CC558" s="238"/>
      <c r="CD558" s="238"/>
      <c r="CE558" s="238"/>
      <c r="CF558" s="238"/>
      <c r="CG558" s="238"/>
      <c r="CH558" s="238"/>
      <c r="CI558" s="238"/>
      <c r="CJ558" s="238"/>
      <c r="CK558" s="238"/>
      <c r="CL558" s="238"/>
      <c r="CM558" s="238"/>
      <c r="CN558" s="238"/>
      <c r="CO558" s="238"/>
      <c r="CP558" s="238"/>
      <c r="CQ558" s="238"/>
      <c r="CR558" s="238"/>
      <c r="CS558" s="238"/>
      <c r="CT558" s="238"/>
      <c r="CU558" s="238"/>
      <c r="CV558" s="238"/>
      <c r="CW558" s="238"/>
      <c r="CX558" s="238"/>
      <c r="CY558" s="238"/>
      <c r="CZ558" s="238"/>
      <c r="DA558" s="238"/>
    </row>
    <row r="559" spans="2:105">
      <c r="B559" s="226"/>
      <c r="BP559" s="82"/>
      <c r="BQ559" s="238"/>
      <c r="BR559" s="238"/>
      <c r="BS559" s="238"/>
      <c r="BT559" s="238"/>
      <c r="BU559" s="238"/>
      <c r="BV559" s="238"/>
      <c r="BW559" s="238"/>
      <c r="BX559" s="238"/>
      <c r="BY559" s="238"/>
      <c r="BZ559" s="238"/>
      <c r="CA559" s="238"/>
      <c r="CB559" s="238"/>
      <c r="CC559" s="238"/>
      <c r="CD559" s="238"/>
      <c r="CE559" s="238"/>
      <c r="CF559" s="238"/>
      <c r="CG559" s="238"/>
      <c r="CH559" s="238"/>
      <c r="CI559" s="238"/>
      <c r="CJ559" s="238"/>
      <c r="CK559" s="238"/>
      <c r="CL559" s="238"/>
      <c r="CM559" s="238"/>
      <c r="CN559" s="238"/>
      <c r="CO559" s="238"/>
      <c r="CP559" s="238"/>
      <c r="CQ559" s="238"/>
      <c r="CR559" s="238"/>
      <c r="CS559" s="238"/>
      <c r="CT559" s="238"/>
      <c r="CU559" s="238"/>
      <c r="CV559" s="238"/>
      <c r="CW559" s="238"/>
      <c r="CX559" s="238"/>
      <c r="CY559" s="238"/>
      <c r="CZ559" s="238"/>
      <c r="DA559" s="238"/>
    </row>
    <row r="560" spans="2:105">
      <c r="B560" s="226"/>
      <c r="BP560" s="82"/>
      <c r="BQ560" s="238"/>
      <c r="BR560" s="238"/>
      <c r="BS560" s="238"/>
      <c r="BT560" s="238"/>
      <c r="BU560" s="238"/>
      <c r="BV560" s="238"/>
      <c r="BW560" s="238"/>
      <c r="BX560" s="238"/>
      <c r="BY560" s="238"/>
      <c r="BZ560" s="238"/>
      <c r="CA560" s="238"/>
      <c r="CB560" s="238"/>
      <c r="CC560" s="238"/>
      <c r="CD560" s="238"/>
      <c r="CE560" s="238"/>
      <c r="CF560" s="238"/>
      <c r="CG560" s="238"/>
      <c r="CH560" s="238"/>
      <c r="CI560" s="238"/>
      <c r="CJ560" s="238"/>
      <c r="CK560" s="238"/>
      <c r="CL560" s="238"/>
      <c r="CM560" s="238"/>
      <c r="CN560" s="238"/>
      <c r="CO560" s="238"/>
      <c r="CP560" s="238"/>
      <c r="CQ560" s="238"/>
      <c r="CR560" s="238"/>
      <c r="CS560" s="238"/>
      <c r="CT560" s="238"/>
      <c r="CU560" s="238"/>
      <c r="CV560" s="238"/>
      <c r="CW560" s="238"/>
      <c r="CX560" s="238"/>
      <c r="CY560" s="238"/>
      <c r="CZ560" s="238"/>
      <c r="DA560" s="238"/>
    </row>
    <row r="561" spans="2:105">
      <c r="B561" s="226"/>
      <c r="BP561" s="82"/>
      <c r="BQ561" s="238"/>
      <c r="BR561" s="238"/>
      <c r="BS561" s="238"/>
      <c r="BT561" s="238"/>
      <c r="BU561" s="238"/>
      <c r="BV561" s="238"/>
      <c r="BW561" s="238"/>
      <c r="BX561" s="238"/>
      <c r="BY561" s="238"/>
      <c r="BZ561" s="238"/>
      <c r="CA561" s="238"/>
      <c r="CB561" s="238"/>
      <c r="CC561" s="238"/>
      <c r="CD561" s="238"/>
      <c r="CE561" s="238"/>
      <c r="CF561" s="238"/>
      <c r="CG561" s="238"/>
      <c r="CH561" s="238"/>
      <c r="CI561" s="238"/>
      <c r="CJ561" s="238"/>
      <c r="CK561" s="238"/>
      <c r="CL561" s="238"/>
      <c r="CM561" s="238"/>
      <c r="CN561" s="238"/>
      <c r="CO561" s="238"/>
      <c r="CP561" s="238"/>
      <c r="CQ561" s="238"/>
      <c r="CR561" s="238"/>
      <c r="CS561" s="238"/>
      <c r="CT561" s="238"/>
      <c r="CU561" s="238"/>
      <c r="CV561" s="238"/>
      <c r="CW561" s="238"/>
      <c r="CX561" s="238"/>
      <c r="CY561" s="238"/>
      <c r="CZ561" s="238"/>
      <c r="DA561" s="238"/>
    </row>
    <row r="562" spans="2:105">
      <c r="B562" s="226"/>
      <c r="BP562" s="82"/>
      <c r="BQ562" s="238"/>
      <c r="BR562" s="238"/>
      <c r="BS562" s="238"/>
      <c r="BT562" s="238"/>
      <c r="BU562" s="238"/>
      <c r="BV562" s="238"/>
      <c r="BW562" s="238"/>
      <c r="BX562" s="238"/>
      <c r="BY562" s="238"/>
      <c r="BZ562" s="238"/>
      <c r="CA562" s="238"/>
      <c r="CB562" s="238"/>
      <c r="CC562" s="238"/>
      <c r="CD562" s="238"/>
      <c r="CE562" s="238"/>
      <c r="CF562" s="238"/>
      <c r="CG562" s="238"/>
      <c r="CH562" s="238"/>
      <c r="CI562" s="238"/>
      <c r="CJ562" s="238"/>
      <c r="CK562" s="238"/>
      <c r="CL562" s="238"/>
      <c r="CM562" s="238"/>
      <c r="CN562" s="238"/>
      <c r="CO562" s="238"/>
      <c r="CP562" s="238"/>
      <c r="CQ562" s="238"/>
      <c r="CR562" s="238"/>
      <c r="CS562" s="238"/>
      <c r="CT562" s="238"/>
      <c r="CU562" s="238"/>
      <c r="CV562" s="238"/>
      <c r="CW562" s="238"/>
      <c r="CX562" s="238"/>
      <c r="CY562" s="238"/>
      <c r="CZ562" s="238"/>
      <c r="DA562" s="238"/>
    </row>
    <row r="563" spans="2:105">
      <c r="B563" s="226"/>
      <c r="BP563" s="82"/>
      <c r="BQ563" s="238"/>
      <c r="BR563" s="238"/>
      <c r="BS563" s="238"/>
      <c r="BT563" s="238"/>
      <c r="BU563" s="238"/>
      <c r="BV563" s="238"/>
      <c r="BW563" s="238"/>
      <c r="BX563" s="238"/>
      <c r="BY563" s="238"/>
      <c r="BZ563" s="238"/>
      <c r="CA563" s="238"/>
      <c r="CB563" s="238"/>
      <c r="CC563" s="238"/>
      <c r="CD563" s="238"/>
      <c r="CE563" s="238"/>
      <c r="CF563" s="238"/>
      <c r="CG563" s="238"/>
      <c r="CH563" s="238"/>
      <c r="CI563" s="238"/>
      <c r="CJ563" s="238"/>
      <c r="CK563" s="238"/>
      <c r="CL563" s="238"/>
      <c r="CM563" s="238"/>
      <c r="CN563" s="238"/>
      <c r="CO563" s="238"/>
      <c r="CP563" s="238"/>
      <c r="CQ563" s="238"/>
      <c r="CR563" s="238"/>
      <c r="CS563" s="238"/>
      <c r="CT563" s="238"/>
      <c r="CU563" s="238"/>
      <c r="CV563" s="238"/>
      <c r="CW563" s="238"/>
      <c r="CX563" s="238"/>
      <c r="CY563" s="238"/>
      <c r="CZ563" s="238"/>
      <c r="DA563" s="238"/>
    </row>
    <row r="564" spans="2:105">
      <c r="B564" s="226"/>
      <c r="BQ564" s="238"/>
      <c r="BR564" s="238"/>
      <c r="BS564" s="238"/>
      <c r="BT564" s="238"/>
      <c r="BU564" s="238"/>
      <c r="BV564" s="238"/>
      <c r="BW564" s="238"/>
      <c r="BX564" s="238"/>
      <c r="BY564" s="238"/>
      <c r="BZ564" s="238"/>
      <c r="CA564" s="238"/>
      <c r="CB564" s="238"/>
      <c r="CC564" s="238"/>
      <c r="CD564" s="238"/>
      <c r="CE564" s="238"/>
      <c r="CF564" s="238"/>
      <c r="CG564" s="238"/>
      <c r="CH564" s="238"/>
      <c r="CI564" s="238"/>
      <c r="CJ564" s="238"/>
      <c r="CK564" s="238"/>
      <c r="CL564" s="238"/>
      <c r="CM564" s="238"/>
      <c r="CN564" s="238"/>
      <c r="CO564" s="238"/>
      <c r="CP564" s="238"/>
      <c r="CQ564" s="238"/>
      <c r="CR564" s="238"/>
      <c r="CS564" s="238"/>
      <c r="CT564" s="238"/>
      <c r="CU564" s="238"/>
      <c r="CV564" s="238"/>
      <c r="CW564" s="238"/>
      <c r="CX564" s="238"/>
      <c r="CY564" s="238"/>
      <c r="CZ564" s="238"/>
      <c r="DA564" s="238"/>
    </row>
    <row r="565" spans="2:105">
      <c r="BQ565" s="238"/>
      <c r="BR565" s="238"/>
      <c r="BS565" s="238"/>
      <c r="BT565" s="238"/>
      <c r="BU565" s="238"/>
      <c r="BV565" s="238"/>
      <c r="BW565" s="238"/>
      <c r="BX565" s="238"/>
      <c r="BY565" s="238"/>
      <c r="BZ565" s="238"/>
      <c r="CA565" s="238"/>
      <c r="CB565" s="238"/>
      <c r="CC565" s="238"/>
      <c r="CD565" s="238"/>
      <c r="CE565" s="238"/>
      <c r="CF565" s="238"/>
      <c r="CG565" s="238"/>
      <c r="CH565" s="238"/>
      <c r="CI565" s="238"/>
      <c r="CJ565" s="238"/>
      <c r="CK565" s="238"/>
      <c r="CL565" s="238"/>
      <c r="CM565" s="238"/>
      <c r="CN565" s="238"/>
      <c r="CO565" s="238"/>
      <c r="CP565" s="238"/>
      <c r="CQ565" s="238"/>
      <c r="CR565" s="238"/>
      <c r="CS565" s="238"/>
      <c r="CT565" s="238"/>
      <c r="CU565" s="238"/>
      <c r="CV565" s="238"/>
      <c r="CW565" s="238"/>
      <c r="CX565" s="238"/>
      <c r="CY565" s="238"/>
      <c r="CZ565" s="238"/>
      <c r="DA565" s="238"/>
    </row>
    <row r="566" spans="2:105">
      <c r="BQ566" s="238"/>
      <c r="BR566" s="238"/>
      <c r="BS566" s="238"/>
      <c r="BT566" s="238"/>
      <c r="BU566" s="238"/>
      <c r="BV566" s="238"/>
      <c r="BW566" s="238"/>
      <c r="BX566" s="238"/>
      <c r="BY566" s="238"/>
      <c r="BZ566" s="238"/>
      <c r="CA566" s="238"/>
      <c r="CB566" s="238"/>
      <c r="CC566" s="238"/>
      <c r="CD566" s="238"/>
      <c r="CE566" s="238"/>
      <c r="CF566" s="238"/>
      <c r="CG566" s="238"/>
      <c r="CH566" s="238"/>
      <c r="CI566" s="238"/>
      <c r="CJ566" s="238"/>
      <c r="CK566" s="238"/>
      <c r="CL566" s="238"/>
      <c r="CM566" s="238"/>
      <c r="CN566" s="238"/>
      <c r="CO566" s="238"/>
      <c r="CP566" s="238"/>
      <c r="CQ566" s="238"/>
      <c r="CR566" s="238"/>
      <c r="CS566" s="238"/>
      <c r="CT566" s="238"/>
      <c r="CU566" s="238"/>
      <c r="CV566" s="238"/>
      <c r="CW566" s="238"/>
      <c r="CX566" s="238"/>
      <c r="CY566" s="238"/>
      <c r="CZ566" s="238"/>
      <c r="DA566" s="238"/>
    </row>
  </sheetData>
  <sheetProtection formatCells="0" formatColumns="0" formatRows="0" insertHyperlinks="0" sort="0" autoFilter="0" pivotTables="0"/>
  <mergeCells count="114">
    <mergeCell ref="BN6:BP6"/>
    <mergeCell ref="C9:I9"/>
    <mergeCell ref="J9:P9"/>
    <mergeCell ref="Q9:W9"/>
    <mergeCell ref="X9:AD9"/>
    <mergeCell ref="C10:I10"/>
    <mergeCell ref="J10:P10"/>
    <mergeCell ref="Q10:W10"/>
    <mergeCell ref="X10:AD10"/>
    <mergeCell ref="AE10:AK10"/>
    <mergeCell ref="AE9:AK9"/>
    <mergeCell ref="AL9:AR9"/>
    <mergeCell ref="AS9:AY9"/>
    <mergeCell ref="AZ9:BF9"/>
    <mergeCell ref="BG9:BM9"/>
    <mergeCell ref="AL10:AR10"/>
    <mergeCell ref="AS10:AY10"/>
    <mergeCell ref="AZ10:BF10"/>
    <mergeCell ref="BG10:BM10"/>
    <mergeCell ref="BN9:BT9"/>
    <mergeCell ref="BN11:BO13"/>
    <mergeCell ref="BP11:BQ13"/>
    <mergeCell ref="AN11:AO13"/>
    <mergeCell ref="AS11:AT13"/>
    <mergeCell ref="AU11:AV13"/>
    <mergeCell ref="AZ11:BA13"/>
    <mergeCell ref="BB11:BC13"/>
    <mergeCell ref="BG11:BH13"/>
    <mergeCell ref="BU10:BW10"/>
    <mergeCell ref="BN10:BT10"/>
    <mergeCell ref="BI11:BJ13"/>
    <mergeCell ref="BU12:BU13"/>
    <mergeCell ref="BV12:BV13"/>
    <mergeCell ref="BW12:BW13"/>
    <mergeCell ref="S11:T13"/>
    <mergeCell ref="X11:Y13"/>
    <mergeCell ref="Z11:AA13"/>
    <mergeCell ref="AE11:AF13"/>
    <mergeCell ref="AG11:AH13"/>
    <mergeCell ref="AL11:AM13"/>
    <mergeCell ref="C11:D13"/>
    <mergeCell ref="E11:F13"/>
    <mergeCell ref="J11:K13"/>
    <mergeCell ref="L11:M13"/>
    <mergeCell ref="Q11:R13"/>
    <mergeCell ref="BG59:BI59"/>
    <mergeCell ref="BN59:BP59"/>
    <mergeCell ref="BG58:BJ58"/>
    <mergeCell ref="BN58:BQ58"/>
    <mergeCell ref="C59:E59"/>
    <mergeCell ref="J59:L59"/>
    <mergeCell ref="Q59:S59"/>
    <mergeCell ref="X59:Z59"/>
    <mergeCell ref="AE59:AG59"/>
    <mergeCell ref="AL59:AN59"/>
    <mergeCell ref="AS59:AU59"/>
    <mergeCell ref="AZ59:BB59"/>
    <mergeCell ref="Q58:T58"/>
    <mergeCell ref="X58:AA58"/>
    <mergeCell ref="AE58:AH58"/>
    <mergeCell ref="AL58:AO58"/>
    <mergeCell ref="AS58:AV58"/>
    <mergeCell ref="AZ58:BC58"/>
    <mergeCell ref="C58:F58"/>
    <mergeCell ref="J58:M58"/>
    <mergeCell ref="A19:B19"/>
    <mergeCell ref="A20:B20"/>
    <mergeCell ref="A21:B21"/>
    <mergeCell ref="A22:B22"/>
    <mergeCell ref="A23:B23"/>
    <mergeCell ref="A10:B14"/>
    <mergeCell ref="A15:B15"/>
    <mergeCell ref="A16:B16"/>
    <mergeCell ref="A17:B17"/>
    <mergeCell ref="A18:B18"/>
    <mergeCell ref="A29:B29"/>
    <mergeCell ref="A30:B30"/>
    <mergeCell ref="A31:B31"/>
    <mergeCell ref="A32:B32"/>
    <mergeCell ref="A33:B33"/>
    <mergeCell ref="A24:B24"/>
    <mergeCell ref="A25:B25"/>
    <mergeCell ref="A26:B26"/>
    <mergeCell ref="A27:B27"/>
    <mergeCell ref="A28:B28"/>
    <mergeCell ref="A39:B39"/>
    <mergeCell ref="A40:B40"/>
    <mergeCell ref="A41:B41"/>
    <mergeCell ref="A42:B42"/>
    <mergeCell ref="A43:B43"/>
    <mergeCell ref="A34:B34"/>
    <mergeCell ref="A35:B35"/>
    <mergeCell ref="A36:B36"/>
    <mergeCell ref="A37:B37"/>
    <mergeCell ref="A38:B38"/>
    <mergeCell ref="A49:B49"/>
    <mergeCell ref="A50:B50"/>
    <mergeCell ref="A51:B51"/>
    <mergeCell ref="A52:B52"/>
    <mergeCell ref="A53:B53"/>
    <mergeCell ref="A44:B44"/>
    <mergeCell ref="A45:B45"/>
    <mergeCell ref="A46:B46"/>
    <mergeCell ref="A47:B47"/>
    <mergeCell ref="A48:B48"/>
    <mergeCell ref="A59:B59"/>
    <mergeCell ref="A60:B60"/>
    <mergeCell ref="A61:B61"/>
    <mergeCell ref="A62:B62"/>
    <mergeCell ref="A54:B54"/>
    <mergeCell ref="A55:B55"/>
    <mergeCell ref="A56:B56"/>
    <mergeCell ref="A57:B57"/>
    <mergeCell ref="A58:B58"/>
  </mergeCells>
  <conditionalFormatting sqref="C15:C57 J15:J57 Q15:Q57 X15:X57 AE15:AE57 AL15:AL57 AS15:AS57 AZ15:AZ57 BG15:BG57 BN15:BN57">
    <cfRule type="expression" dxfId="11" priority="13">
      <formula>AND(C15&gt;0,C15&lt;C$79)</formula>
    </cfRule>
  </conditionalFormatting>
  <conditionalFormatting sqref="C15:E57 J15:L57 Q15:S57 X15:Z57 AE15:AG57 AL15:AN57 AS15:AU57 AZ15:BB57 BG15:BI57 BN15:BP57">
    <cfRule type="expression" dxfId="10" priority="10">
      <formula>$A15=""</formula>
    </cfRule>
    <cfRule type="containsBlanks" dxfId="9" priority="12">
      <formula>LEN(TRIM(C15))=0</formula>
    </cfRule>
  </conditionalFormatting>
  <conditionalFormatting sqref="C59:BQ62">
    <cfRule type="expression" dxfId="7" priority="9">
      <formula>C$77&gt;C$76</formula>
    </cfRule>
  </conditionalFormatting>
  <conditionalFormatting sqref="C15:BT57 C58 G58:J58 Q58 X58 AE58 AL58 AS58 AZ58 BG58 BN58 N58:P62 U58:W62 AB58:AD62 AI58:AK62 AP58:AR62 AW58:AY62 BD58:BF62 BK58:BM62 BR58:BT62">
    <cfRule type="expression" dxfId="6" priority="7">
      <formula>C$77&gt;C$76</formula>
    </cfRule>
  </conditionalFormatting>
  <conditionalFormatting sqref="G60 I60 N60 P60 U60 W60 AB60 AD60 AI60 AK60 AP60 AR60 AW60 AY60 BD60 BF60 BK60 BM60 BR60 BT60">
    <cfRule type="containsBlanks" dxfId="5" priority="11">
      <formula>LEN(TRIM(G60))=0</formula>
    </cfRule>
  </conditionalFormatting>
  <conditionalFormatting sqref="BR61">
    <cfRule type="expression" dxfId="3" priority="5">
      <formula>BR$77&gt;BR$76</formula>
    </cfRule>
  </conditionalFormatting>
  <conditionalFormatting sqref="BT61">
    <cfRule type="expression" dxfId="0" priority="3">
      <formula>BT$77&gt;BT$76</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E76F361B-4F0B-4C2C-8FFC-3AE2FAA031EB}">
            <xm:f>C$74&gt;'Summary - ML &amp; PM'!$D$5</xm:f>
            <x14:dxf>
              <fill>
                <patternFill>
                  <bgColor theme="0" tint="-0.499984740745262"/>
                </patternFill>
              </fill>
            </x14:dxf>
          </x14:cfRule>
          <xm:sqref>C59:BQ62</xm:sqref>
        </x14:conditionalFormatting>
        <x14:conditionalFormatting xmlns:xm="http://schemas.microsoft.com/office/excel/2006/main">
          <x14:cfRule type="expression" priority="4" id="{3A85454C-A798-4E73-A7D4-6F3B657B2839}">
            <xm:f>BR$74&gt;'Summary - ML &amp; PM'!$D$5</xm:f>
            <x14:dxf>
              <fill>
                <patternFill>
                  <bgColor theme="0" tint="-0.499984740745262"/>
                </patternFill>
              </fill>
            </x14:dxf>
          </x14:cfRule>
          <xm:sqref>BR61</xm:sqref>
        </x14:conditionalFormatting>
        <x14:conditionalFormatting xmlns:xm="http://schemas.microsoft.com/office/excel/2006/main">
          <x14:cfRule type="expression" priority="6" id="{007758F7-1557-4D61-9CA1-D53BC6EBAE8B}">
            <xm:f>C$74&gt;'Summary - ML &amp; PM'!$D$5</xm:f>
            <x14:dxf>
              <fill>
                <patternFill>
                  <bgColor theme="0" tint="-0.499984740745262"/>
                </patternFill>
              </fill>
            </x14:dxf>
          </x14:cfRule>
          <xm:sqref>BR58:BT62 C10:BT57 C58 G58:J58 Q58 X58 AE58 AL58 AS58 AZ58 BG58 BN58 N58:P62 U58:W62 AB58:AD62 AI58:AK62 AP58:AR62 AW58:AY62 BD58:BF62 BK58:BM62</xm:sqref>
        </x14:conditionalFormatting>
        <x14:conditionalFormatting xmlns:xm="http://schemas.microsoft.com/office/excel/2006/main">
          <x14:cfRule type="expression" priority="2" id="{54E4C788-F1DF-414D-8A59-030FF973CD89}">
            <xm:f>BT$74&gt;'Summary - ML &amp; PM'!$D$5</xm:f>
            <x14:dxf>
              <fill>
                <patternFill>
                  <bgColor theme="0" tint="-0.499984740745262"/>
                </patternFill>
              </fill>
            </x14:dxf>
          </x14:cfRule>
          <xm:sqref>BT61</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EA8F7-5EF5-4921-A194-41B37C09CFB9}">
  <sheetPr>
    <pageSetUpPr fitToPage="1"/>
  </sheetPr>
  <dimension ref="A1:G30"/>
  <sheetViews>
    <sheetView zoomScaleNormal="100" workbookViewId="0">
      <pane ySplit="4" topLeftCell="A5" activePane="bottomLeft" state="frozen"/>
      <selection activeCell="A67" sqref="A67:N67"/>
      <selection pane="bottomLeft" activeCell="D9" sqref="D9"/>
    </sheetView>
  </sheetViews>
  <sheetFormatPr defaultRowHeight="12.5"/>
  <cols>
    <col min="1" max="1" width="18.7265625" style="54" customWidth="1"/>
    <col min="2" max="2" width="19.7265625" customWidth="1"/>
    <col min="3" max="4" width="18.1796875" customWidth="1"/>
    <col min="5" max="5" width="17.7265625" customWidth="1"/>
    <col min="6" max="6" width="52.1796875" style="21" customWidth="1"/>
    <col min="7" max="7" width="53.54296875" customWidth="1"/>
  </cols>
  <sheetData>
    <row r="1" spans="1:7" ht="19.5" customHeight="1">
      <c r="A1" s="505" t="s">
        <v>201</v>
      </c>
      <c r="B1" s="1040" t="str">
        <f>'Summary - ML &amp; PM'!B7</f>
        <v>RFQ #144 TAY Site at 42 Otis</v>
      </c>
      <c r="C1" s="1040"/>
    </row>
    <row r="2" spans="1:7" ht="12.75" customHeight="1"/>
    <row r="3" spans="1:7" ht="24.75" customHeight="1">
      <c r="A3" s="337" t="s">
        <v>202</v>
      </c>
    </row>
    <row r="4" spans="1:7" s="21" customFormat="1" ht="26">
      <c r="A4" s="320" t="s">
        <v>203</v>
      </c>
      <c r="B4" s="321" t="s">
        <v>96</v>
      </c>
      <c r="C4" s="321" t="s">
        <v>204</v>
      </c>
      <c r="D4" s="321" t="s">
        <v>205</v>
      </c>
      <c r="E4" s="321" t="s">
        <v>206</v>
      </c>
      <c r="F4" s="321" t="s">
        <v>207</v>
      </c>
      <c r="G4" s="321" t="s">
        <v>208</v>
      </c>
    </row>
    <row r="5" spans="1:7" ht="30" customHeight="1">
      <c r="A5" s="357"/>
      <c r="B5" s="350"/>
      <c r="C5" s="350"/>
      <c r="D5" s="350"/>
      <c r="E5" s="503"/>
      <c r="F5" s="350"/>
      <c r="G5" s="356"/>
    </row>
    <row r="6" spans="1:7" ht="30" customHeight="1">
      <c r="A6" s="357"/>
      <c r="B6" s="350"/>
      <c r="C6" s="350"/>
      <c r="D6" s="350"/>
      <c r="E6" s="503"/>
      <c r="F6" s="350"/>
      <c r="G6" s="356"/>
    </row>
    <row r="7" spans="1:7" ht="30" customHeight="1">
      <c r="A7" s="357"/>
      <c r="B7" s="350"/>
      <c r="C7" s="350"/>
      <c r="D7" s="350"/>
      <c r="E7" s="503"/>
      <c r="F7" s="350"/>
      <c r="G7" s="356"/>
    </row>
    <row r="8" spans="1:7" ht="30" customHeight="1">
      <c r="A8" s="357"/>
      <c r="B8" s="350"/>
      <c r="C8" s="350"/>
      <c r="D8" s="350"/>
      <c r="E8" s="503"/>
      <c r="F8" s="350"/>
      <c r="G8" s="356"/>
    </row>
    <row r="9" spans="1:7" ht="30" customHeight="1">
      <c r="A9" s="357"/>
      <c r="B9" s="350"/>
      <c r="C9" s="350"/>
      <c r="D9" s="350"/>
      <c r="E9" s="503"/>
      <c r="F9" s="350"/>
      <c r="G9" s="356"/>
    </row>
    <row r="10" spans="1:7" ht="30" customHeight="1">
      <c r="A10" s="357"/>
      <c r="B10" s="350"/>
      <c r="C10" s="350"/>
      <c r="D10" s="350"/>
      <c r="E10" s="503"/>
      <c r="F10" s="350"/>
      <c r="G10" s="356"/>
    </row>
    <row r="11" spans="1:7" ht="30" customHeight="1">
      <c r="A11" s="357"/>
      <c r="B11" s="350"/>
      <c r="C11" s="350"/>
      <c r="D11" s="350"/>
      <c r="E11" s="503"/>
      <c r="F11" s="350"/>
      <c r="G11" s="356"/>
    </row>
    <row r="12" spans="1:7" ht="30" customHeight="1">
      <c r="A12" s="357"/>
      <c r="B12" s="350"/>
      <c r="C12" s="350"/>
      <c r="D12" s="350"/>
      <c r="E12" s="503"/>
      <c r="F12" s="350"/>
      <c r="G12" s="356"/>
    </row>
    <row r="13" spans="1:7" ht="30" customHeight="1">
      <c r="A13" s="357"/>
      <c r="B13" s="350"/>
      <c r="C13" s="350"/>
      <c r="D13" s="350"/>
      <c r="E13" s="503"/>
      <c r="F13" s="350"/>
      <c r="G13" s="356"/>
    </row>
    <row r="14" spans="1:7" ht="30" customHeight="1">
      <c r="A14" s="357"/>
      <c r="B14" s="350"/>
      <c r="C14" s="350"/>
      <c r="D14" s="350"/>
      <c r="E14" s="503"/>
      <c r="F14" s="350"/>
      <c r="G14" s="356"/>
    </row>
    <row r="15" spans="1:7" ht="30" customHeight="1">
      <c r="A15" s="357"/>
      <c r="B15" s="350"/>
      <c r="C15" s="350"/>
      <c r="D15" s="350"/>
      <c r="E15" s="503"/>
      <c r="F15" s="350"/>
      <c r="G15" s="356"/>
    </row>
    <row r="16" spans="1:7" ht="30" customHeight="1">
      <c r="A16" s="357"/>
      <c r="B16" s="350"/>
      <c r="C16" s="350"/>
      <c r="D16" s="350"/>
      <c r="E16" s="503"/>
      <c r="F16" s="350"/>
      <c r="G16" s="356"/>
    </row>
    <row r="17" spans="1:7" ht="30" customHeight="1">
      <c r="A17" s="357"/>
      <c r="B17" s="350"/>
      <c r="C17" s="350"/>
      <c r="D17" s="350"/>
      <c r="E17" s="503"/>
      <c r="F17" s="350"/>
      <c r="G17" s="356"/>
    </row>
    <row r="18" spans="1:7" ht="30" customHeight="1">
      <c r="A18" s="357"/>
      <c r="B18" s="350"/>
      <c r="C18" s="350"/>
      <c r="D18" s="350"/>
      <c r="E18" s="503"/>
      <c r="F18" s="350"/>
      <c r="G18" s="356"/>
    </row>
    <row r="19" spans="1:7" ht="30" customHeight="1">
      <c r="A19" s="357"/>
      <c r="B19" s="350"/>
      <c r="C19" s="350"/>
      <c r="D19" s="350"/>
      <c r="E19" s="503"/>
      <c r="F19" s="350"/>
      <c r="G19" s="356"/>
    </row>
    <row r="20" spans="1:7" ht="30" customHeight="1">
      <c r="A20" s="357"/>
      <c r="B20" s="350"/>
      <c r="C20" s="350"/>
      <c r="D20" s="350"/>
      <c r="E20" s="503"/>
      <c r="F20" s="350"/>
      <c r="G20" s="356"/>
    </row>
    <row r="21" spans="1:7" ht="30" customHeight="1">
      <c r="A21" s="357"/>
      <c r="B21" s="350"/>
      <c r="C21" s="350"/>
      <c r="D21" s="350"/>
      <c r="E21" s="503"/>
      <c r="F21" s="350"/>
      <c r="G21" s="356"/>
    </row>
    <row r="22" spans="1:7" ht="30" customHeight="1">
      <c r="A22" s="357"/>
      <c r="B22" s="350"/>
      <c r="C22" s="350"/>
      <c r="D22" s="350"/>
      <c r="E22" s="503"/>
      <c r="F22" s="350"/>
      <c r="G22" s="356"/>
    </row>
    <row r="23" spans="1:7" ht="30" customHeight="1">
      <c r="A23" s="357"/>
      <c r="B23" s="350"/>
      <c r="C23" s="350"/>
      <c r="D23" s="350"/>
      <c r="E23" s="503"/>
      <c r="F23" s="350"/>
      <c r="G23" s="356"/>
    </row>
    <row r="24" spans="1:7" ht="30" customHeight="1">
      <c r="A24" s="357"/>
      <c r="B24" s="350"/>
      <c r="C24" s="350"/>
      <c r="D24" s="350"/>
      <c r="E24" s="503"/>
      <c r="F24" s="350"/>
      <c r="G24" s="356"/>
    </row>
    <row r="25" spans="1:7" ht="30" customHeight="1">
      <c r="A25" s="357"/>
      <c r="B25" s="350"/>
      <c r="C25" s="350"/>
      <c r="D25" s="350"/>
      <c r="E25" s="503"/>
      <c r="F25" s="350"/>
      <c r="G25" s="356"/>
    </row>
    <row r="26" spans="1:7" ht="30" customHeight="1">
      <c r="A26" s="357"/>
      <c r="B26" s="350"/>
      <c r="C26" s="350"/>
      <c r="D26" s="350"/>
      <c r="E26" s="503"/>
      <c r="F26" s="350"/>
      <c r="G26" s="356"/>
    </row>
    <row r="27" spans="1:7" ht="30" customHeight="1">
      <c r="A27" s="357"/>
      <c r="B27" s="350"/>
      <c r="C27" s="350"/>
      <c r="D27" s="350"/>
      <c r="E27" s="503"/>
      <c r="F27" s="350"/>
      <c r="G27" s="356"/>
    </row>
    <row r="28" spans="1:7" ht="30" customHeight="1">
      <c r="A28" s="357"/>
      <c r="B28" s="350"/>
      <c r="C28" s="350"/>
      <c r="D28" s="350"/>
      <c r="E28" s="503"/>
      <c r="F28" s="350"/>
      <c r="G28" s="356"/>
    </row>
    <row r="29" spans="1:7" ht="30" customHeight="1">
      <c r="A29" s="357"/>
      <c r="B29" s="350"/>
      <c r="C29" s="350"/>
      <c r="D29" s="350"/>
      <c r="E29" s="503"/>
      <c r="F29" s="350"/>
      <c r="G29" s="356"/>
    </row>
    <row r="30" spans="1:7" ht="30" customHeight="1">
      <c r="A30" s="357"/>
      <c r="B30" s="350"/>
      <c r="C30" s="350"/>
      <c r="D30" s="350"/>
      <c r="E30" s="503"/>
      <c r="F30" s="350"/>
      <c r="G30" s="356"/>
    </row>
  </sheetData>
  <mergeCells count="1">
    <mergeCell ref="B1:C1"/>
  </mergeCells>
  <printOptions horizontalCentered="1"/>
  <pageMargins left="0.7" right="0.7" top="0.75" bottom="0.75" header="0.3" footer="0.3"/>
  <pageSetup scale="60" orientation="landscape" r:id="rId1"/>
  <headerFooter>
    <oddFooter>&amp;CPage &amp;P of &amp;N</oddFooter>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L125"/>
  <sheetViews>
    <sheetView showGridLines="0" showZeros="0" zoomScaleNormal="100" workbookViewId="0">
      <pane xSplit="1" ySplit="13" topLeftCell="B14" activePane="bottomRight" state="frozen"/>
      <selection pane="topRight" activeCell="C9" sqref="C9:I9"/>
      <selection pane="bottomLeft" activeCell="C9" sqref="C9:I9"/>
      <selection pane="bottomRight" activeCell="C9" sqref="C9:I9"/>
    </sheetView>
  </sheetViews>
  <sheetFormatPr defaultColWidth="9.81640625" defaultRowHeight="12.5" outlineLevelCol="1"/>
  <cols>
    <col min="1" max="1" width="20.1796875" customWidth="1"/>
    <col min="2" max="2" width="42.453125" customWidth="1"/>
    <col min="3" max="4" width="14.7265625" customWidth="1" outlineLevel="1"/>
    <col min="5" max="5" width="14.7265625" customWidth="1"/>
    <col min="6" max="7" width="14.7265625" customWidth="1" outlineLevel="1"/>
    <col min="8" max="8" width="14.7265625" customWidth="1"/>
    <col min="9" max="10" width="14.7265625" customWidth="1" outlineLevel="1"/>
    <col min="11" max="11" width="14.7265625" customWidth="1"/>
    <col min="12" max="13" width="14.7265625" customWidth="1" outlineLevel="1"/>
    <col min="14" max="14" width="14.7265625" customWidth="1"/>
    <col min="15" max="16" width="14.7265625" customWidth="1" outlineLevel="1"/>
    <col min="17" max="17" width="14.7265625" customWidth="1"/>
    <col min="18" max="19" width="14.7265625" customWidth="1" outlineLevel="1"/>
    <col min="20" max="20" width="14.7265625" customWidth="1"/>
    <col min="21" max="22" width="14.7265625" customWidth="1" outlineLevel="1"/>
    <col min="23" max="23" width="14.7265625" customWidth="1"/>
    <col min="24" max="25" width="14.7265625" customWidth="1" outlineLevel="1"/>
    <col min="26" max="26" width="14.7265625" customWidth="1"/>
    <col min="27" max="28" width="14.7265625" customWidth="1" outlineLevel="1"/>
    <col min="29" max="29" width="14.7265625" customWidth="1"/>
    <col min="30" max="31" width="14.7265625" customWidth="1" outlineLevel="1"/>
    <col min="32" max="32" width="14.7265625" customWidth="1"/>
    <col min="33" max="34" width="13.54296875" customWidth="1"/>
    <col min="35" max="35" width="13.26953125" customWidth="1"/>
    <col min="36" max="36" width="2.26953125" customWidth="1"/>
    <col min="37" max="37" width="13.26953125" customWidth="1"/>
    <col min="38" max="38" width="2.26953125" customWidth="1"/>
    <col min="39" max="39" width="10.26953125" customWidth="1"/>
  </cols>
  <sheetData>
    <row r="1" spans="1:35" ht="15.5">
      <c r="A1" s="78" t="str">
        <f>'Summary (8)'!A1</f>
        <v>DEPARTMENT OF HOMELESSNESS AND SUPPORTIVE HOUSING</v>
      </c>
      <c r="B1" s="78"/>
      <c r="C1" s="71"/>
      <c r="D1" s="71"/>
      <c r="E1" s="71"/>
      <c r="F1" s="71"/>
      <c r="G1" s="71"/>
      <c r="AI1" s="347"/>
    </row>
    <row r="2" spans="1:35" ht="15.5">
      <c r="A2" s="78" t="s">
        <v>292</v>
      </c>
      <c r="B2" s="78"/>
      <c r="C2" s="78"/>
      <c r="D2" s="71"/>
      <c r="E2" s="71"/>
      <c r="F2" s="71"/>
      <c r="G2" s="74"/>
    </row>
    <row r="3" spans="1:35" ht="15" customHeight="1">
      <c r="A3" s="83" t="s">
        <v>211</v>
      </c>
      <c r="B3" s="474">
        <f>'Summary (8)'!B3</f>
        <v>0</v>
      </c>
      <c r="D3" s="71"/>
      <c r="E3" s="71"/>
      <c r="F3" s="75"/>
      <c r="G3" s="75"/>
      <c r="H3" s="75"/>
      <c r="I3" s="75"/>
      <c r="J3" s="75"/>
      <c r="K3" s="75"/>
      <c r="L3" s="75"/>
      <c r="M3" s="75"/>
      <c r="N3" s="75"/>
      <c r="O3" s="75"/>
      <c r="P3" s="75"/>
      <c r="Q3" s="75"/>
      <c r="R3" s="75"/>
      <c r="S3" s="75"/>
      <c r="T3" s="75"/>
      <c r="U3" s="75"/>
      <c r="V3" s="75"/>
      <c r="W3" s="75"/>
      <c r="X3" s="75"/>
      <c r="Y3" s="75"/>
      <c r="Z3" s="75"/>
      <c r="AA3" s="75"/>
      <c r="AB3" s="75"/>
      <c r="AC3" s="75"/>
      <c r="AD3" s="75"/>
      <c r="AE3" s="75"/>
      <c r="AF3" s="75"/>
    </row>
    <row r="4" spans="1:35" ht="15" customHeight="1">
      <c r="A4" s="84" t="str">
        <f>'Summary (8)'!A7</f>
        <v>Program</v>
      </c>
      <c r="B4" s="475">
        <f>'Summary (8)'!B7</f>
        <v>0</v>
      </c>
      <c r="D4" s="71"/>
      <c r="E4" s="71"/>
      <c r="F4" s="72"/>
      <c r="G4" s="72"/>
      <c r="H4" s="72"/>
      <c r="I4" s="72"/>
      <c r="J4" s="72"/>
      <c r="K4" s="72"/>
      <c r="L4" s="72"/>
      <c r="M4" s="72"/>
      <c r="N4" s="72"/>
      <c r="O4" s="72"/>
      <c r="P4" s="72"/>
      <c r="Q4" s="72"/>
      <c r="R4" s="72"/>
      <c r="S4" s="72"/>
      <c r="T4" s="72"/>
      <c r="U4" s="72"/>
      <c r="V4" s="72"/>
      <c r="W4" s="72"/>
      <c r="X4" s="72"/>
      <c r="Y4" s="72"/>
      <c r="Z4" s="72"/>
      <c r="AA4" s="72"/>
      <c r="AB4" s="72"/>
      <c r="AC4" s="72"/>
      <c r="AD4" s="72"/>
      <c r="AE4" s="72"/>
      <c r="AF4" s="72"/>
    </row>
    <row r="5" spans="1:35" ht="15" customHeight="1">
      <c r="A5" s="84" t="str">
        <f>'Summary (8)'!A8</f>
        <v>Budget Name</v>
      </c>
      <c r="B5" s="475">
        <f>'Summary (8)'!B8</f>
        <v>0</v>
      </c>
      <c r="D5" s="71"/>
      <c r="E5" s="71"/>
      <c r="F5" s="72"/>
      <c r="G5" s="72"/>
      <c r="H5" s="72"/>
      <c r="I5" s="72"/>
      <c r="J5" s="72"/>
      <c r="K5" s="72"/>
      <c r="L5" s="72"/>
      <c r="M5" s="72"/>
      <c r="N5" s="72"/>
      <c r="O5" s="72"/>
      <c r="P5" s="72"/>
      <c r="Q5" s="72"/>
      <c r="R5" s="72"/>
      <c r="S5" s="72"/>
      <c r="T5" s="72"/>
      <c r="U5" s="72"/>
      <c r="V5" s="72"/>
      <c r="W5" s="72"/>
      <c r="X5" s="72"/>
      <c r="Y5" s="72"/>
      <c r="Z5" s="72"/>
      <c r="AA5" s="72"/>
      <c r="AB5" s="72"/>
      <c r="AC5" s="72"/>
      <c r="AD5" s="72"/>
      <c r="AE5" s="72"/>
      <c r="AF5" s="72"/>
    </row>
    <row r="6" spans="1:35" ht="15.5">
      <c r="A6" s="84" t="str">
        <f>'Summary (8)'!A9</f>
        <v>Funding:</v>
      </c>
      <c r="B6" s="476">
        <f>'Summary (8)'!B9</f>
        <v>0</v>
      </c>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row>
    <row r="7" spans="1:35" ht="15.5">
      <c r="A7" s="84" t="s">
        <v>272</v>
      </c>
      <c r="B7" s="478">
        <f>'Summary (8)'!B12</f>
        <v>0</v>
      </c>
      <c r="D7" s="71"/>
      <c r="E7" s="71"/>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row>
    <row r="8" spans="1:35" ht="13.5" thickBot="1">
      <c r="A8" s="53"/>
      <c r="B8" s="53"/>
      <c r="C8" s="1522">
        <f>'Summary (8)'!E17</f>
        <v>0</v>
      </c>
      <c r="D8" s="1522"/>
      <c r="E8" s="1522"/>
      <c r="F8" s="1521">
        <f>'Summary (8)'!H17</f>
        <v>0</v>
      </c>
      <c r="G8" s="1521"/>
      <c r="H8" s="1521"/>
      <c r="I8" s="1521">
        <f>'Summary (8)'!K17</f>
        <v>0</v>
      </c>
      <c r="J8" s="1521"/>
      <c r="K8" s="1521"/>
      <c r="L8" s="1521">
        <f>'Summary (8)'!N17</f>
        <v>0</v>
      </c>
      <c r="M8" s="1521"/>
      <c r="N8" s="1521"/>
      <c r="O8" s="1521">
        <f>'Summary (8)'!Q17</f>
        <v>0</v>
      </c>
      <c r="P8" s="1521"/>
      <c r="Q8" s="1521"/>
      <c r="R8" s="1521">
        <f>'Summary (8)'!T17</f>
        <v>0</v>
      </c>
      <c r="S8" s="1521"/>
      <c r="T8" s="1521"/>
      <c r="U8" s="1521">
        <f>'Summary (8)'!W17</f>
        <v>0</v>
      </c>
      <c r="V8" s="1521"/>
      <c r="W8" s="1521"/>
      <c r="X8" s="1521">
        <f>'Summary (8)'!Z17</f>
        <v>0</v>
      </c>
      <c r="Y8" s="1521"/>
      <c r="Z8" s="1521"/>
      <c r="AA8" s="1521">
        <f>'Summary (8)'!AC17</f>
        <v>0</v>
      </c>
      <c r="AB8" s="1521"/>
      <c r="AC8" s="1521"/>
      <c r="AD8" s="1521">
        <f>'Summary (8)'!AF17</f>
        <v>0</v>
      </c>
      <c r="AE8" s="1521"/>
      <c r="AF8" s="1521"/>
    </row>
    <row r="9" spans="1:35" ht="24.75" customHeight="1">
      <c r="C9" s="1523">
        <f>'Summary (6)'!E18</f>
        <v>0</v>
      </c>
      <c r="D9" s="1524"/>
      <c r="E9" s="1525"/>
      <c r="F9" s="1541">
        <f>'Summary (6)'!H18</f>
        <v>0</v>
      </c>
      <c r="G9" s="1542"/>
      <c r="H9" s="1543"/>
      <c r="I9" s="1544">
        <f>'Summary (6)'!K18</f>
        <v>0</v>
      </c>
      <c r="J9" s="1545"/>
      <c r="K9" s="1546"/>
      <c r="L9" s="1547">
        <f>'Summary (6)'!N18</f>
        <v>0</v>
      </c>
      <c r="M9" s="1548"/>
      <c r="N9" s="1549"/>
      <c r="O9" s="1550">
        <f>'Summary (6)'!Q18</f>
        <v>0</v>
      </c>
      <c r="P9" s="1551"/>
      <c r="Q9" s="1552"/>
      <c r="R9" s="1553">
        <f>'Summary (6)'!T18</f>
        <v>0</v>
      </c>
      <c r="S9" s="1554"/>
      <c r="T9" s="1555"/>
      <c r="U9" s="1538">
        <f>'Summary (6)'!W18</f>
        <v>0</v>
      </c>
      <c r="V9" s="1539"/>
      <c r="W9" s="1540"/>
      <c r="X9" s="1526">
        <f>'Summary (6)'!Z18</f>
        <v>0</v>
      </c>
      <c r="Y9" s="1527"/>
      <c r="Z9" s="1528"/>
      <c r="AA9" s="1529">
        <f>'Summary (6)'!AC18</f>
        <v>0</v>
      </c>
      <c r="AB9" s="1530"/>
      <c r="AC9" s="1531"/>
      <c r="AD9" s="1532">
        <f>'Summary (6)'!AF18</f>
        <v>0</v>
      </c>
      <c r="AE9" s="1533"/>
      <c r="AF9" s="1534"/>
      <c r="AG9" s="1535" t="s">
        <v>249</v>
      </c>
      <c r="AH9" s="1536"/>
      <c r="AI9" s="1537"/>
    </row>
    <row r="10" spans="1:35" s="21" customFormat="1" ht="27" customHeight="1">
      <c r="C10" s="403">
        <f>'Salary Detail (6)'!G11</f>
        <v>0</v>
      </c>
      <c r="D10" s="404">
        <f>'Salary Detail (6)'!H11</f>
        <v>0</v>
      </c>
      <c r="E10" s="405">
        <f>'Salary Detail (6)'!I11</f>
        <v>0</v>
      </c>
      <c r="F10" s="406">
        <f>'Salary Detail (6)'!N11</f>
        <v>0</v>
      </c>
      <c r="G10" s="407">
        <f>'Salary Detail (6)'!O11</f>
        <v>0</v>
      </c>
      <c r="H10" s="408">
        <f>'Salary Detail (6)'!P11</f>
        <v>0</v>
      </c>
      <c r="I10" s="409">
        <f>'Salary Detail (6)'!U11</f>
        <v>0</v>
      </c>
      <c r="J10" s="410">
        <f>'Salary Detail (6)'!V11</f>
        <v>0</v>
      </c>
      <c r="K10" s="411">
        <f>'Salary Detail (6)'!W11</f>
        <v>0</v>
      </c>
      <c r="L10" s="412">
        <f>'Salary Detail (6)'!AB11</f>
        <v>0</v>
      </c>
      <c r="M10" s="413">
        <f>'Salary Detail (6)'!AC11</f>
        <v>0</v>
      </c>
      <c r="N10" s="414">
        <f>'Salary Detail (6)'!AD11</f>
        <v>0</v>
      </c>
      <c r="O10" s="415">
        <f>'Salary Detail (6)'!AI11</f>
        <v>0</v>
      </c>
      <c r="P10" s="416">
        <f>'Salary Detail (6)'!AJ11</f>
        <v>0</v>
      </c>
      <c r="Q10" s="417">
        <f>'Salary Detail (6)'!AK11</f>
        <v>0</v>
      </c>
      <c r="R10" s="418">
        <f>'Salary Detail (6)'!AP11</f>
        <v>0</v>
      </c>
      <c r="S10" s="419">
        <f>'Salary Detail (6)'!AQ11</f>
        <v>0</v>
      </c>
      <c r="T10" s="420">
        <f>'Salary Detail (6)'!AR11</f>
        <v>0</v>
      </c>
      <c r="U10" s="421">
        <f>'Salary Detail (6)'!AW11</f>
        <v>0</v>
      </c>
      <c r="V10" s="422">
        <f>'Salary Detail (6)'!AX11</f>
        <v>0</v>
      </c>
      <c r="W10" s="423">
        <f>'Salary Detail (6)'!AY11</f>
        <v>0</v>
      </c>
      <c r="X10" s="424">
        <f>'Salary Detail (6)'!BD11</f>
        <v>0</v>
      </c>
      <c r="Y10" s="425">
        <f>'Salary Detail (6)'!BE11</f>
        <v>0</v>
      </c>
      <c r="Z10" s="426">
        <f>'Salary Detail (6)'!BF11</f>
        <v>0</v>
      </c>
      <c r="AA10" s="427">
        <f>'Salary Detail (6)'!BK11</f>
        <v>0</v>
      </c>
      <c r="AB10" s="428">
        <f>'Salary Detail (6)'!BL11</f>
        <v>0</v>
      </c>
      <c r="AC10" s="429">
        <f>'Salary Detail (6)'!BM11</f>
        <v>0</v>
      </c>
      <c r="AD10" s="430">
        <f>'Salary Detail (6)'!BR11</f>
        <v>0</v>
      </c>
      <c r="AE10" s="431">
        <f>'Salary Detail (6)'!BS11</f>
        <v>0</v>
      </c>
      <c r="AF10" s="432">
        <f>'Salary Detail (6)'!BT11</f>
        <v>0</v>
      </c>
      <c r="AG10" s="495">
        <f>'Salary Detail (6)'!BU11</f>
        <v>0</v>
      </c>
      <c r="AH10" s="496">
        <f>'Salary Detail (6)'!BV11</f>
        <v>0</v>
      </c>
      <c r="AI10" s="497">
        <f>'Salary Detail (6)'!BW11</f>
        <v>0</v>
      </c>
    </row>
    <row r="11" spans="1:35" s="501" customFormat="1" ht="19.5" customHeight="1">
      <c r="C11" s="646">
        <f>'Salary Detail (6)'!G12</f>
        <v>0</v>
      </c>
      <c r="D11" s="655">
        <f>'Salary Detail (6)'!H12</f>
        <v>0</v>
      </c>
      <c r="E11" s="656">
        <f>'Salary Detail (6)'!I12</f>
        <v>0</v>
      </c>
      <c r="F11" s="649">
        <f>'Salary Detail (6)'!N12</f>
        <v>0</v>
      </c>
      <c r="G11" s="657">
        <f>'Salary Detail (6)'!O12</f>
        <v>0</v>
      </c>
      <c r="H11" s="651">
        <f>'Salary Detail (6)'!P12</f>
        <v>0</v>
      </c>
      <c r="I11" s="658">
        <f>'Salary Detail (6)'!U12</f>
        <v>0</v>
      </c>
      <c r="J11" s="659">
        <f>'Salary Detail (6)'!V12</f>
        <v>0</v>
      </c>
      <c r="K11" s="660">
        <f>'Salary Detail (6)'!W12</f>
        <v>0</v>
      </c>
      <c r="L11" s="622">
        <f>'Salary Detail (6)'!AB12</f>
        <v>0</v>
      </c>
      <c r="M11" s="661">
        <f>'Salary Detail (6)'!AC12</f>
        <v>0</v>
      </c>
      <c r="N11" s="624">
        <f>'Salary Detail (6)'!AD12</f>
        <v>0</v>
      </c>
      <c r="O11" s="625">
        <f>'Salary Detail (6)'!AI12</f>
        <v>0</v>
      </c>
      <c r="P11" s="662">
        <f>'Salary Detail (6)'!AJ12</f>
        <v>0</v>
      </c>
      <c r="Q11" s="627">
        <f>'Salary Detail (6)'!AK12</f>
        <v>0</v>
      </c>
      <c r="R11" s="628">
        <f>'Salary Detail (6)'!AP12</f>
        <v>0</v>
      </c>
      <c r="S11" s="663">
        <f>'Salary Detail (6)'!AQ12</f>
        <v>0</v>
      </c>
      <c r="T11" s="630">
        <f>'Salary Detail (6)'!AR12</f>
        <v>0</v>
      </c>
      <c r="U11" s="631">
        <f>'Salary Detail (6)'!AW12</f>
        <v>0</v>
      </c>
      <c r="V11" s="664">
        <f>'Salary Detail (6)'!AX12</f>
        <v>0</v>
      </c>
      <c r="W11" s="633">
        <f>'Salary Detail (6)'!AY12</f>
        <v>0</v>
      </c>
      <c r="X11" s="634">
        <f>'Salary Detail (6)'!BD12</f>
        <v>0</v>
      </c>
      <c r="Y11" s="665">
        <f>'Salary Detail (6)'!BE12</f>
        <v>0</v>
      </c>
      <c r="Z11" s="636">
        <f>'Salary Detail (6)'!BF12</f>
        <v>0</v>
      </c>
      <c r="AA11" s="637">
        <f>'Salary Detail (6)'!BK12</f>
        <v>0</v>
      </c>
      <c r="AB11" s="666">
        <f>'Salary Detail (6)'!BL12</f>
        <v>0</v>
      </c>
      <c r="AC11" s="639">
        <f>'Salary Detail (6)'!BM12</f>
        <v>0</v>
      </c>
      <c r="AD11" s="640">
        <f>'Salary Detail (6)'!BR12</f>
        <v>0</v>
      </c>
      <c r="AE11" s="667">
        <f>'Salary Detail (6)'!BS12</f>
        <v>0</v>
      </c>
      <c r="AF11" s="642">
        <f>'Salary Detail (6)'!BT12</f>
        <v>0</v>
      </c>
      <c r="AG11" s="1570" t="e">
        <f>'Salary Detail (6)'!BU12</f>
        <v>#REF!</v>
      </c>
      <c r="AH11" s="1572">
        <f>'Salary Detail (6)'!BV12</f>
        <v>0</v>
      </c>
      <c r="AI11" s="1574">
        <f>'Salary Detail (6)'!BW12</f>
        <v>0</v>
      </c>
    </row>
    <row r="12" spans="1:35" s="501" customFormat="1" ht="19.5" customHeight="1">
      <c r="C12" s="646" t="e">
        <f>'Salary Detail (6)'!G13</f>
        <v>#REF!</v>
      </c>
      <c r="D12" s="647">
        <f>'Salary Detail (6)'!H13</f>
        <v>0</v>
      </c>
      <c r="E12" s="648">
        <f>'Salary Detail (6)'!I13</f>
        <v>0</v>
      </c>
      <c r="F12" s="649" t="e">
        <f>'Salary Detail (6)'!N13</f>
        <v>#REF!</v>
      </c>
      <c r="G12" s="650">
        <f>'Salary Detail (6)'!O13</f>
        <v>0</v>
      </c>
      <c r="H12" s="651">
        <f>'Salary Detail (6)'!P13</f>
        <v>0</v>
      </c>
      <c r="I12" s="652" t="e">
        <f>'Salary Detail (6)'!U13</f>
        <v>#REF!</v>
      </c>
      <c r="J12" s="653">
        <f>'Salary Detail (6)'!V13</f>
        <v>0</v>
      </c>
      <c r="K12" s="654">
        <f>'Salary Detail (6)'!W13</f>
        <v>0</v>
      </c>
      <c r="L12" s="622" t="e">
        <f>'Salary Detail (6)'!AB13</f>
        <v>#REF!</v>
      </c>
      <c r="M12" s="623">
        <f>'Salary Detail (6)'!AC13</f>
        <v>0</v>
      </c>
      <c r="N12" s="624">
        <f>'Salary Detail (6)'!AD13</f>
        <v>0</v>
      </c>
      <c r="O12" s="625" t="e">
        <f>'Salary Detail (6)'!AI13</f>
        <v>#REF!</v>
      </c>
      <c r="P12" s="626">
        <f>'Salary Detail (6)'!AJ13</f>
        <v>0</v>
      </c>
      <c r="Q12" s="627">
        <f>'Salary Detail (6)'!AK13</f>
        <v>0</v>
      </c>
      <c r="R12" s="628" t="e">
        <f>'Salary Detail (6)'!AP13</f>
        <v>#REF!</v>
      </c>
      <c r="S12" s="629">
        <f>'Salary Detail (6)'!AQ13</f>
        <v>0</v>
      </c>
      <c r="T12" s="630">
        <f>'Salary Detail (6)'!AR13</f>
        <v>0</v>
      </c>
      <c r="U12" s="631" t="e">
        <f>'Salary Detail (6)'!AW13</f>
        <v>#REF!</v>
      </c>
      <c r="V12" s="632">
        <f>'Salary Detail (6)'!AX13</f>
        <v>0</v>
      </c>
      <c r="W12" s="633">
        <f>'Salary Detail (6)'!AY13</f>
        <v>0</v>
      </c>
      <c r="X12" s="634" t="e">
        <f>'Salary Detail (6)'!BD13</f>
        <v>#REF!</v>
      </c>
      <c r="Y12" s="635">
        <f>'Salary Detail (6)'!BE13</f>
        <v>0</v>
      </c>
      <c r="Z12" s="636">
        <f>'Salary Detail (6)'!BF13</f>
        <v>0</v>
      </c>
      <c r="AA12" s="637" t="e">
        <f>'Salary Detail (6)'!BK13</f>
        <v>#REF!</v>
      </c>
      <c r="AB12" s="638">
        <f>'Salary Detail (6)'!BL13</f>
        <v>0</v>
      </c>
      <c r="AC12" s="639">
        <f>'Salary Detail (6)'!BM13</f>
        <v>0</v>
      </c>
      <c r="AD12" s="640" t="e">
        <f>'Salary Detail (6)'!BR13</f>
        <v>#REF!</v>
      </c>
      <c r="AE12" s="641">
        <f>'Salary Detail (6)'!BS13</f>
        <v>0</v>
      </c>
      <c r="AF12" s="642">
        <f>'Salary Detail (6)'!BT13</f>
        <v>0</v>
      </c>
      <c r="AG12" s="1571"/>
      <c r="AH12" s="1573"/>
      <c r="AI12" s="1575"/>
    </row>
    <row r="13" spans="1:35" s="501" customFormat="1" ht="30.75" customHeight="1">
      <c r="A13" s="611" t="s">
        <v>293</v>
      </c>
      <c r="B13" s="612"/>
      <c r="C13" s="613" t="s">
        <v>294</v>
      </c>
      <c r="D13" s="614" t="s">
        <v>285</v>
      </c>
      <c r="E13" s="615" t="s">
        <v>294</v>
      </c>
      <c r="F13" s="616" t="s">
        <v>294</v>
      </c>
      <c r="G13" s="617" t="s">
        <v>285</v>
      </c>
      <c r="H13" s="618" t="s">
        <v>294</v>
      </c>
      <c r="I13" s="619" t="s">
        <v>294</v>
      </c>
      <c r="J13" s="620" t="s">
        <v>285</v>
      </c>
      <c r="K13" s="621" t="s">
        <v>294</v>
      </c>
      <c r="L13" s="622" t="s">
        <v>294</v>
      </c>
      <c r="M13" s="623" t="s">
        <v>285</v>
      </c>
      <c r="N13" s="624" t="s">
        <v>294</v>
      </c>
      <c r="O13" s="625" t="s">
        <v>294</v>
      </c>
      <c r="P13" s="626" t="s">
        <v>285</v>
      </c>
      <c r="Q13" s="627" t="s">
        <v>294</v>
      </c>
      <c r="R13" s="628" t="s">
        <v>294</v>
      </c>
      <c r="S13" s="629" t="s">
        <v>285</v>
      </c>
      <c r="T13" s="630" t="s">
        <v>294</v>
      </c>
      <c r="U13" s="631" t="s">
        <v>294</v>
      </c>
      <c r="V13" s="632" t="s">
        <v>285</v>
      </c>
      <c r="W13" s="633" t="s">
        <v>294</v>
      </c>
      <c r="X13" s="634" t="s">
        <v>294</v>
      </c>
      <c r="Y13" s="635" t="s">
        <v>285</v>
      </c>
      <c r="Z13" s="636" t="s">
        <v>294</v>
      </c>
      <c r="AA13" s="637" t="s">
        <v>294</v>
      </c>
      <c r="AB13" s="638" t="s">
        <v>285</v>
      </c>
      <c r="AC13" s="639" t="s">
        <v>294</v>
      </c>
      <c r="AD13" s="640" t="s">
        <v>294</v>
      </c>
      <c r="AE13" s="641" t="s">
        <v>285</v>
      </c>
      <c r="AF13" s="642" t="s">
        <v>294</v>
      </c>
      <c r="AG13" s="643" t="s">
        <v>294</v>
      </c>
      <c r="AH13" s="644" t="s">
        <v>285</v>
      </c>
      <c r="AI13" s="645" t="s">
        <v>294</v>
      </c>
    </row>
    <row r="14" spans="1:35" s="290" customFormat="1" ht="17.25" customHeight="1">
      <c r="A14" s="1255" t="s">
        <v>295</v>
      </c>
      <c r="B14" s="1505"/>
      <c r="C14" s="291"/>
      <c r="D14" s="301">
        <f>E14-C14</f>
        <v>0</v>
      </c>
      <c r="E14" s="292"/>
      <c r="F14" s="291"/>
      <c r="G14" s="301">
        <f>H14-F14</f>
        <v>0</v>
      </c>
      <c r="H14" s="292"/>
      <c r="I14" s="291"/>
      <c r="J14" s="301">
        <f>K14-I14</f>
        <v>0</v>
      </c>
      <c r="K14" s="292"/>
      <c r="L14" s="291"/>
      <c r="M14" s="301">
        <f>N14-L14</f>
        <v>0</v>
      </c>
      <c r="N14" s="292"/>
      <c r="O14" s="291"/>
      <c r="P14" s="301">
        <f>Q14-O14</f>
        <v>0</v>
      </c>
      <c r="Q14" s="292"/>
      <c r="R14" s="291"/>
      <c r="S14" s="301">
        <f>T14-R14</f>
        <v>0</v>
      </c>
      <c r="T14" s="292"/>
      <c r="U14" s="291"/>
      <c r="V14" s="301">
        <f>W14-U14</f>
        <v>0</v>
      </c>
      <c r="W14" s="292"/>
      <c r="X14" s="291"/>
      <c r="Y14" s="301">
        <f>Z14-X14</f>
        <v>0</v>
      </c>
      <c r="Z14" s="292"/>
      <c r="AA14" s="291"/>
      <c r="AB14" s="301">
        <f>AC14-AA14</f>
        <v>0</v>
      </c>
      <c r="AC14" s="292"/>
      <c r="AD14" s="291"/>
      <c r="AE14" s="301">
        <f>AF14-AD14</f>
        <v>0</v>
      </c>
      <c r="AF14" s="292"/>
      <c r="AG14" s="308">
        <f>SUM(C14,F14,I14,L14,O14,R14,U14,X14,AA14,AD14)</f>
        <v>0</v>
      </c>
      <c r="AH14" s="309">
        <f>SUM(D14,G14,J14,M14,P14,S14,V14,Y14,AB14,AE14)</f>
        <v>0</v>
      </c>
      <c r="AI14" s="442">
        <f>SUM(E14,H14,K14,N14,Q14,T14,W14,Z14,AC14,AF14)</f>
        <v>0</v>
      </c>
    </row>
    <row r="15" spans="1:35" s="290" customFormat="1" ht="17.25" customHeight="1">
      <c r="A15" s="1255" t="s">
        <v>296</v>
      </c>
      <c r="B15" s="1505"/>
      <c r="C15" s="304"/>
      <c r="D15" s="301">
        <f t="shared" ref="D15:D66" si="0">E15-C15</f>
        <v>0</v>
      </c>
      <c r="E15" s="305"/>
      <c r="F15" s="291"/>
      <c r="G15" s="301">
        <f t="shared" ref="G15:G66" si="1">H15-F15</f>
        <v>0</v>
      </c>
      <c r="H15" s="292"/>
      <c r="I15" s="291"/>
      <c r="J15" s="301">
        <f t="shared" ref="J15:J66" si="2">K15-I15</f>
        <v>0</v>
      </c>
      <c r="K15" s="292"/>
      <c r="L15" s="291"/>
      <c r="M15" s="301">
        <f t="shared" ref="M15:M66" si="3">N15-L15</f>
        <v>0</v>
      </c>
      <c r="N15" s="292"/>
      <c r="O15" s="291"/>
      <c r="P15" s="301">
        <f t="shared" ref="P15:P66" si="4">Q15-O15</f>
        <v>0</v>
      </c>
      <c r="Q15" s="292"/>
      <c r="R15" s="291"/>
      <c r="S15" s="301">
        <f t="shared" ref="S15:S66" si="5">T15-R15</f>
        <v>0</v>
      </c>
      <c r="T15" s="292"/>
      <c r="U15" s="291"/>
      <c r="V15" s="301">
        <f t="shared" ref="V15:V66" si="6">W15-U15</f>
        <v>0</v>
      </c>
      <c r="W15" s="292"/>
      <c r="X15" s="291"/>
      <c r="Y15" s="301">
        <f t="shared" ref="Y15:Y66" si="7">Z15-X15</f>
        <v>0</v>
      </c>
      <c r="Z15" s="292"/>
      <c r="AA15" s="291"/>
      <c r="AB15" s="301">
        <f t="shared" ref="AB15:AB66" si="8">AC15-AA15</f>
        <v>0</v>
      </c>
      <c r="AC15" s="292"/>
      <c r="AD15" s="291"/>
      <c r="AE15" s="301">
        <f t="shared" ref="AE15:AE66" si="9">AF15-AD15</f>
        <v>0</v>
      </c>
      <c r="AF15" s="292"/>
      <c r="AG15" s="308">
        <f t="shared" ref="AG15:AI30" si="10">SUM(C15,F15,I15,L15,O15,R15,U15,X15,AA15,AD15)</f>
        <v>0</v>
      </c>
      <c r="AH15" s="309">
        <f t="shared" si="10"/>
        <v>0</v>
      </c>
      <c r="AI15" s="442">
        <f t="shared" si="10"/>
        <v>0</v>
      </c>
    </row>
    <row r="16" spans="1:35" s="290" customFormat="1" ht="17.25" customHeight="1">
      <c r="A16" s="1255" t="s">
        <v>297</v>
      </c>
      <c r="B16" s="1505"/>
      <c r="C16" s="304"/>
      <c r="D16" s="301">
        <f t="shared" si="0"/>
        <v>0</v>
      </c>
      <c r="E16" s="292"/>
      <c r="F16" s="291"/>
      <c r="G16" s="301">
        <f t="shared" si="1"/>
        <v>0</v>
      </c>
      <c r="H16" s="292"/>
      <c r="I16" s="291"/>
      <c r="J16" s="301">
        <f t="shared" si="2"/>
        <v>0</v>
      </c>
      <c r="K16" s="292"/>
      <c r="L16" s="291"/>
      <c r="M16" s="301">
        <f t="shared" si="3"/>
        <v>0</v>
      </c>
      <c r="N16" s="292"/>
      <c r="O16" s="291"/>
      <c r="P16" s="301">
        <f t="shared" si="4"/>
        <v>0</v>
      </c>
      <c r="Q16" s="292"/>
      <c r="R16" s="291"/>
      <c r="S16" s="301">
        <f t="shared" si="5"/>
        <v>0</v>
      </c>
      <c r="T16" s="292"/>
      <c r="U16" s="291"/>
      <c r="V16" s="301">
        <f t="shared" si="6"/>
        <v>0</v>
      </c>
      <c r="W16" s="292"/>
      <c r="X16" s="291"/>
      <c r="Y16" s="301">
        <f t="shared" si="7"/>
        <v>0</v>
      </c>
      <c r="Z16" s="292"/>
      <c r="AA16" s="291"/>
      <c r="AB16" s="301">
        <f t="shared" si="8"/>
        <v>0</v>
      </c>
      <c r="AC16" s="292"/>
      <c r="AD16" s="291"/>
      <c r="AE16" s="301">
        <f t="shared" si="9"/>
        <v>0</v>
      </c>
      <c r="AF16" s="292"/>
      <c r="AG16" s="308">
        <f t="shared" si="10"/>
        <v>0</v>
      </c>
      <c r="AH16" s="309">
        <f t="shared" si="10"/>
        <v>0</v>
      </c>
      <c r="AI16" s="442">
        <f t="shared" si="10"/>
        <v>0</v>
      </c>
    </row>
    <row r="17" spans="1:38" s="290" customFormat="1" ht="17.25" customHeight="1">
      <c r="A17" s="1255" t="s">
        <v>298</v>
      </c>
      <c r="B17" s="1505"/>
      <c r="C17" s="291"/>
      <c r="D17" s="301">
        <f t="shared" si="0"/>
        <v>0</v>
      </c>
      <c r="E17" s="292"/>
      <c r="F17" s="291"/>
      <c r="G17" s="301">
        <f t="shared" si="1"/>
        <v>0</v>
      </c>
      <c r="H17" s="292"/>
      <c r="I17" s="291"/>
      <c r="J17" s="301">
        <f t="shared" si="2"/>
        <v>0</v>
      </c>
      <c r="K17" s="292"/>
      <c r="L17" s="291"/>
      <c r="M17" s="301">
        <f t="shared" si="3"/>
        <v>0</v>
      </c>
      <c r="N17" s="292"/>
      <c r="O17" s="291"/>
      <c r="P17" s="301">
        <f t="shared" si="4"/>
        <v>0</v>
      </c>
      <c r="Q17" s="292"/>
      <c r="R17" s="291"/>
      <c r="S17" s="301">
        <f t="shared" si="5"/>
        <v>0</v>
      </c>
      <c r="T17" s="292"/>
      <c r="U17" s="291"/>
      <c r="V17" s="301">
        <f t="shared" si="6"/>
        <v>0</v>
      </c>
      <c r="W17" s="292"/>
      <c r="X17" s="291"/>
      <c r="Y17" s="301">
        <f t="shared" si="7"/>
        <v>0</v>
      </c>
      <c r="Z17" s="292"/>
      <c r="AA17" s="291"/>
      <c r="AB17" s="301">
        <f t="shared" si="8"/>
        <v>0</v>
      </c>
      <c r="AC17" s="292"/>
      <c r="AD17" s="291"/>
      <c r="AE17" s="301">
        <f t="shared" si="9"/>
        <v>0</v>
      </c>
      <c r="AF17" s="292"/>
      <c r="AG17" s="308">
        <f t="shared" si="10"/>
        <v>0</v>
      </c>
      <c r="AH17" s="309">
        <f t="shared" si="10"/>
        <v>0</v>
      </c>
      <c r="AI17" s="442">
        <f t="shared" si="10"/>
        <v>0</v>
      </c>
    </row>
    <row r="18" spans="1:38" s="290" customFormat="1" ht="17.25" customHeight="1">
      <c r="A18" s="1255" t="s">
        <v>299</v>
      </c>
      <c r="B18" s="1505"/>
      <c r="C18" s="291"/>
      <c r="D18" s="301">
        <f t="shared" si="0"/>
        <v>0</v>
      </c>
      <c r="E18" s="292"/>
      <c r="F18" s="291"/>
      <c r="G18" s="301">
        <f t="shared" si="1"/>
        <v>0</v>
      </c>
      <c r="H18" s="292"/>
      <c r="I18" s="291"/>
      <c r="J18" s="301">
        <f t="shared" si="2"/>
        <v>0</v>
      </c>
      <c r="K18" s="292"/>
      <c r="L18" s="291"/>
      <c r="M18" s="301">
        <f t="shared" si="3"/>
        <v>0</v>
      </c>
      <c r="N18" s="292"/>
      <c r="O18" s="291"/>
      <c r="P18" s="301">
        <f t="shared" si="4"/>
        <v>0</v>
      </c>
      <c r="Q18" s="292"/>
      <c r="R18" s="291"/>
      <c r="S18" s="301">
        <f t="shared" si="5"/>
        <v>0</v>
      </c>
      <c r="T18" s="292"/>
      <c r="U18" s="291"/>
      <c r="V18" s="301">
        <f t="shared" si="6"/>
        <v>0</v>
      </c>
      <c r="W18" s="292"/>
      <c r="X18" s="291"/>
      <c r="Y18" s="301">
        <f t="shared" si="7"/>
        <v>0</v>
      </c>
      <c r="Z18" s="292"/>
      <c r="AA18" s="291"/>
      <c r="AB18" s="301">
        <f t="shared" si="8"/>
        <v>0</v>
      </c>
      <c r="AC18" s="292"/>
      <c r="AD18" s="291"/>
      <c r="AE18" s="301">
        <f t="shared" si="9"/>
        <v>0</v>
      </c>
      <c r="AF18" s="292"/>
      <c r="AG18" s="308">
        <f t="shared" si="10"/>
        <v>0</v>
      </c>
      <c r="AH18" s="309">
        <f t="shared" si="10"/>
        <v>0</v>
      </c>
      <c r="AI18" s="442">
        <f t="shared" si="10"/>
        <v>0</v>
      </c>
    </row>
    <row r="19" spans="1:38" s="290" customFormat="1" ht="17.25" customHeight="1">
      <c r="A19" s="1255" t="s">
        <v>300</v>
      </c>
      <c r="B19" s="1505"/>
      <c r="C19" s="291"/>
      <c r="D19" s="301">
        <f t="shared" si="0"/>
        <v>0</v>
      </c>
      <c r="E19" s="292"/>
      <c r="F19" s="304"/>
      <c r="G19" s="301">
        <f t="shared" si="1"/>
        <v>0</v>
      </c>
      <c r="H19" s="305"/>
      <c r="I19" s="304"/>
      <c r="J19" s="301">
        <f t="shared" si="2"/>
        <v>0</v>
      </c>
      <c r="K19" s="305"/>
      <c r="L19" s="304"/>
      <c r="M19" s="301">
        <f t="shared" si="3"/>
        <v>0</v>
      </c>
      <c r="N19" s="305"/>
      <c r="O19" s="304"/>
      <c r="P19" s="301">
        <f t="shared" si="4"/>
        <v>0</v>
      </c>
      <c r="Q19" s="305"/>
      <c r="R19" s="304"/>
      <c r="S19" s="301">
        <f t="shared" si="5"/>
        <v>0</v>
      </c>
      <c r="T19" s="305"/>
      <c r="U19" s="304"/>
      <c r="V19" s="301">
        <f t="shared" si="6"/>
        <v>0</v>
      </c>
      <c r="W19" s="305"/>
      <c r="X19" s="304"/>
      <c r="Y19" s="301">
        <f t="shared" si="7"/>
        <v>0</v>
      </c>
      <c r="Z19" s="305"/>
      <c r="AA19" s="304"/>
      <c r="AB19" s="301">
        <f t="shared" si="8"/>
        <v>0</v>
      </c>
      <c r="AC19" s="305"/>
      <c r="AD19" s="304"/>
      <c r="AE19" s="301">
        <f t="shared" si="9"/>
        <v>0</v>
      </c>
      <c r="AF19" s="305"/>
      <c r="AG19" s="308">
        <f t="shared" si="10"/>
        <v>0</v>
      </c>
      <c r="AH19" s="309">
        <f t="shared" si="10"/>
        <v>0</v>
      </c>
      <c r="AI19" s="442">
        <f t="shared" si="10"/>
        <v>0</v>
      </c>
      <c r="AJ19"/>
      <c r="AK19"/>
      <c r="AL19" s="13"/>
    </row>
    <row r="20" spans="1:38" s="290" customFormat="1" ht="17.25" customHeight="1">
      <c r="A20" s="1255" t="s">
        <v>301</v>
      </c>
      <c r="B20" s="1505"/>
      <c r="C20" s="291"/>
      <c r="D20" s="301">
        <f t="shared" si="0"/>
        <v>0</v>
      </c>
      <c r="E20" s="292"/>
      <c r="F20" s="304"/>
      <c r="G20" s="301">
        <f t="shared" si="1"/>
        <v>0</v>
      </c>
      <c r="H20" s="305"/>
      <c r="I20" s="304"/>
      <c r="J20" s="301">
        <f t="shared" si="2"/>
        <v>0</v>
      </c>
      <c r="K20" s="305"/>
      <c r="L20" s="304"/>
      <c r="M20" s="301">
        <f t="shared" si="3"/>
        <v>0</v>
      </c>
      <c r="N20" s="305"/>
      <c r="O20" s="304"/>
      <c r="P20" s="301">
        <f t="shared" si="4"/>
        <v>0</v>
      </c>
      <c r="Q20" s="305"/>
      <c r="R20" s="304"/>
      <c r="S20" s="301">
        <f t="shared" si="5"/>
        <v>0</v>
      </c>
      <c r="T20" s="305"/>
      <c r="U20" s="304"/>
      <c r="V20" s="301">
        <f t="shared" si="6"/>
        <v>0</v>
      </c>
      <c r="W20" s="305"/>
      <c r="X20" s="304"/>
      <c r="Y20" s="301">
        <f t="shared" si="7"/>
        <v>0</v>
      </c>
      <c r="Z20" s="305"/>
      <c r="AA20" s="304"/>
      <c r="AB20" s="301">
        <f t="shared" si="8"/>
        <v>0</v>
      </c>
      <c r="AC20" s="305"/>
      <c r="AD20" s="304"/>
      <c r="AE20" s="301">
        <f t="shared" si="9"/>
        <v>0</v>
      </c>
      <c r="AF20" s="305"/>
      <c r="AG20" s="308">
        <f t="shared" si="10"/>
        <v>0</v>
      </c>
      <c r="AH20" s="309">
        <f t="shared" si="10"/>
        <v>0</v>
      </c>
      <c r="AI20" s="442">
        <f t="shared" si="10"/>
        <v>0</v>
      </c>
      <c r="AJ20"/>
      <c r="AK20"/>
      <c r="AL20"/>
    </row>
    <row r="21" spans="1:38" s="290" customFormat="1" ht="17.25" customHeight="1">
      <c r="A21" s="1255" t="s">
        <v>302</v>
      </c>
      <c r="B21" s="1505"/>
      <c r="C21" s="291"/>
      <c r="D21" s="301">
        <f t="shared" si="0"/>
        <v>0</v>
      </c>
      <c r="E21" s="292"/>
      <c r="F21" s="304"/>
      <c r="G21" s="301">
        <f t="shared" si="1"/>
        <v>0</v>
      </c>
      <c r="H21" s="292"/>
      <c r="I21" s="304"/>
      <c r="J21" s="301">
        <f t="shared" si="2"/>
        <v>0</v>
      </c>
      <c r="K21" s="305"/>
      <c r="L21" s="304"/>
      <c r="M21" s="301">
        <f t="shared" si="3"/>
        <v>0</v>
      </c>
      <c r="N21" s="305"/>
      <c r="O21" s="304"/>
      <c r="P21" s="301">
        <f t="shared" si="4"/>
        <v>0</v>
      </c>
      <c r="Q21" s="305"/>
      <c r="R21" s="304"/>
      <c r="S21" s="301">
        <f t="shared" si="5"/>
        <v>0</v>
      </c>
      <c r="T21" s="305"/>
      <c r="U21" s="304"/>
      <c r="V21" s="301">
        <f t="shared" si="6"/>
        <v>0</v>
      </c>
      <c r="W21" s="305"/>
      <c r="X21" s="304"/>
      <c r="Y21" s="301">
        <f t="shared" si="7"/>
        <v>0</v>
      </c>
      <c r="Z21" s="305"/>
      <c r="AA21" s="304"/>
      <c r="AB21" s="301">
        <f t="shared" si="8"/>
        <v>0</v>
      </c>
      <c r="AC21" s="305"/>
      <c r="AD21" s="304"/>
      <c r="AE21" s="301">
        <f t="shared" si="9"/>
        <v>0</v>
      </c>
      <c r="AF21" s="305"/>
      <c r="AG21" s="308">
        <f t="shared" si="10"/>
        <v>0</v>
      </c>
      <c r="AH21" s="309">
        <f t="shared" si="10"/>
        <v>0</v>
      </c>
      <c r="AI21" s="442">
        <f t="shared" si="10"/>
        <v>0</v>
      </c>
      <c r="AJ21"/>
      <c r="AK21"/>
      <c r="AL21"/>
    </row>
    <row r="22" spans="1:38" s="290" customFormat="1" ht="17.25" customHeight="1">
      <c r="A22" s="1255" t="s">
        <v>303</v>
      </c>
      <c r="B22" s="1505"/>
      <c r="C22" s="291"/>
      <c r="D22" s="301">
        <f t="shared" si="0"/>
        <v>0</v>
      </c>
      <c r="E22" s="292"/>
      <c r="F22" s="291"/>
      <c r="G22" s="301">
        <f t="shared" si="1"/>
        <v>0</v>
      </c>
      <c r="H22" s="292"/>
      <c r="I22" s="291"/>
      <c r="J22" s="301">
        <f t="shared" si="2"/>
        <v>0</v>
      </c>
      <c r="K22" s="292"/>
      <c r="L22" s="291"/>
      <c r="M22" s="301">
        <f t="shared" si="3"/>
        <v>0</v>
      </c>
      <c r="N22" s="292"/>
      <c r="O22" s="291"/>
      <c r="P22" s="301">
        <f t="shared" si="4"/>
        <v>0</v>
      </c>
      <c r="Q22" s="292"/>
      <c r="R22" s="291"/>
      <c r="S22" s="301">
        <f t="shared" si="5"/>
        <v>0</v>
      </c>
      <c r="T22" s="292"/>
      <c r="U22" s="291"/>
      <c r="V22" s="301">
        <f t="shared" si="6"/>
        <v>0</v>
      </c>
      <c r="W22" s="292"/>
      <c r="X22" s="291"/>
      <c r="Y22" s="301">
        <f t="shared" si="7"/>
        <v>0</v>
      </c>
      <c r="Z22" s="292"/>
      <c r="AA22" s="291"/>
      <c r="AB22" s="301">
        <f t="shared" si="8"/>
        <v>0</v>
      </c>
      <c r="AC22" s="292"/>
      <c r="AD22" s="291"/>
      <c r="AE22" s="301">
        <f t="shared" si="9"/>
        <v>0</v>
      </c>
      <c r="AF22" s="292"/>
      <c r="AG22" s="308">
        <f t="shared" si="10"/>
        <v>0</v>
      </c>
      <c r="AH22" s="309">
        <f t="shared" si="10"/>
        <v>0</v>
      </c>
      <c r="AI22" s="442">
        <f t="shared" si="10"/>
        <v>0</v>
      </c>
    </row>
    <row r="23" spans="1:38" s="290" customFormat="1" ht="17.25" customHeight="1">
      <c r="A23" s="1261"/>
      <c r="B23" s="1506"/>
      <c r="C23" s="291"/>
      <c r="D23" s="301">
        <f t="shared" si="0"/>
        <v>0</v>
      </c>
      <c r="E23" s="292"/>
      <c r="F23" s="304"/>
      <c r="G23" s="301">
        <f t="shared" si="1"/>
        <v>0</v>
      </c>
      <c r="H23" s="305"/>
      <c r="I23" s="304"/>
      <c r="J23" s="301">
        <f t="shared" si="2"/>
        <v>0</v>
      </c>
      <c r="K23" s="305"/>
      <c r="L23" s="304"/>
      <c r="M23" s="301">
        <f t="shared" si="3"/>
        <v>0</v>
      </c>
      <c r="N23" s="305"/>
      <c r="O23" s="304"/>
      <c r="P23" s="301">
        <f t="shared" si="4"/>
        <v>0</v>
      </c>
      <c r="Q23" s="305"/>
      <c r="R23" s="304"/>
      <c r="S23" s="301">
        <f t="shared" si="5"/>
        <v>0</v>
      </c>
      <c r="T23" s="305"/>
      <c r="U23" s="304"/>
      <c r="V23" s="301">
        <f t="shared" si="6"/>
        <v>0</v>
      </c>
      <c r="W23" s="305"/>
      <c r="X23" s="304"/>
      <c r="Y23" s="301">
        <f t="shared" si="7"/>
        <v>0</v>
      </c>
      <c r="Z23" s="305"/>
      <c r="AA23" s="304"/>
      <c r="AB23" s="301">
        <f t="shared" si="8"/>
        <v>0</v>
      </c>
      <c r="AC23" s="305"/>
      <c r="AD23" s="304"/>
      <c r="AE23" s="301">
        <f t="shared" si="9"/>
        <v>0</v>
      </c>
      <c r="AF23" s="305"/>
      <c r="AG23" s="308">
        <f t="shared" si="10"/>
        <v>0</v>
      </c>
      <c r="AH23" s="309">
        <f t="shared" si="10"/>
        <v>0</v>
      </c>
      <c r="AI23" s="442">
        <f t="shared" si="10"/>
        <v>0</v>
      </c>
      <c r="AJ23"/>
      <c r="AK23"/>
      <c r="AL23"/>
    </row>
    <row r="24" spans="1:38" s="290" customFormat="1" ht="17.25" customHeight="1">
      <c r="A24" s="1261"/>
      <c r="B24" s="1506"/>
      <c r="C24" s="291"/>
      <c r="D24" s="301">
        <f t="shared" si="0"/>
        <v>0</v>
      </c>
      <c r="E24" s="292"/>
      <c r="F24" s="304"/>
      <c r="G24" s="301">
        <f t="shared" si="1"/>
        <v>0</v>
      </c>
      <c r="H24" s="305"/>
      <c r="I24" s="304"/>
      <c r="J24" s="301">
        <f t="shared" si="2"/>
        <v>0</v>
      </c>
      <c r="K24" s="305"/>
      <c r="L24" s="304"/>
      <c r="M24" s="301">
        <f t="shared" si="3"/>
        <v>0</v>
      </c>
      <c r="N24" s="305"/>
      <c r="O24" s="304"/>
      <c r="P24" s="301">
        <f t="shared" si="4"/>
        <v>0</v>
      </c>
      <c r="Q24" s="305"/>
      <c r="R24" s="304"/>
      <c r="S24" s="301">
        <f t="shared" si="5"/>
        <v>0</v>
      </c>
      <c r="T24" s="305"/>
      <c r="U24" s="304"/>
      <c r="V24" s="301">
        <f t="shared" si="6"/>
        <v>0</v>
      </c>
      <c r="W24" s="305"/>
      <c r="X24" s="304"/>
      <c r="Y24" s="301">
        <f t="shared" si="7"/>
        <v>0</v>
      </c>
      <c r="Z24" s="305"/>
      <c r="AA24" s="304"/>
      <c r="AB24" s="301">
        <f t="shared" si="8"/>
        <v>0</v>
      </c>
      <c r="AC24" s="305"/>
      <c r="AD24" s="304"/>
      <c r="AE24" s="301">
        <f t="shared" si="9"/>
        <v>0</v>
      </c>
      <c r="AF24" s="305"/>
      <c r="AG24" s="308">
        <f t="shared" si="10"/>
        <v>0</v>
      </c>
      <c r="AH24" s="309">
        <f t="shared" si="10"/>
        <v>0</v>
      </c>
      <c r="AI24" s="442">
        <f t="shared" si="10"/>
        <v>0</v>
      </c>
      <c r="AJ24"/>
      <c r="AK24"/>
      <c r="AL24"/>
    </row>
    <row r="25" spans="1:38" s="290" customFormat="1" ht="17.25" customHeight="1">
      <c r="A25" s="1261"/>
      <c r="B25" s="1506"/>
      <c r="C25" s="291"/>
      <c r="D25" s="301">
        <f t="shared" si="0"/>
        <v>0</v>
      </c>
      <c r="E25" s="292"/>
      <c r="F25" s="304"/>
      <c r="G25" s="301">
        <f t="shared" si="1"/>
        <v>0</v>
      </c>
      <c r="H25" s="305"/>
      <c r="I25" s="304"/>
      <c r="J25" s="301">
        <f t="shared" si="2"/>
        <v>0</v>
      </c>
      <c r="K25" s="305"/>
      <c r="L25" s="304"/>
      <c r="M25" s="301">
        <f t="shared" si="3"/>
        <v>0</v>
      </c>
      <c r="N25" s="305"/>
      <c r="O25" s="304"/>
      <c r="P25" s="301">
        <f t="shared" si="4"/>
        <v>0</v>
      </c>
      <c r="Q25" s="305"/>
      <c r="R25" s="304"/>
      <c r="S25" s="301">
        <f t="shared" si="5"/>
        <v>0</v>
      </c>
      <c r="T25" s="305"/>
      <c r="U25" s="304"/>
      <c r="V25" s="301">
        <f t="shared" si="6"/>
        <v>0</v>
      </c>
      <c r="W25" s="305"/>
      <c r="X25" s="304"/>
      <c r="Y25" s="301">
        <f t="shared" si="7"/>
        <v>0</v>
      </c>
      <c r="Z25" s="305"/>
      <c r="AA25" s="304"/>
      <c r="AB25" s="301">
        <f t="shared" si="8"/>
        <v>0</v>
      </c>
      <c r="AC25" s="305"/>
      <c r="AD25" s="304"/>
      <c r="AE25" s="301">
        <f t="shared" si="9"/>
        <v>0</v>
      </c>
      <c r="AF25" s="305"/>
      <c r="AG25" s="308">
        <f t="shared" si="10"/>
        <v>0</v>
      </c>
      <c r="AH25" s="309">
        <f t="shared" si="10"/>
        <v>0</v>
      </c>
      <c r="AI25" s="442">
        <f t="shared" si="10"/>
        <v>0</v>
      </c>
      <c r="AJ25"/>
      <c r="AK25"/>
      <c r="AL25"/>
    </row>
    <row r="26" spans="1:38" s="290" customFormat="1" ht="17.25" customHeight="1">
      <c r="A26" s="1261"/>
      <c r="B26" s="1506"/>
      <c r="C26" s="291"/>
      <c r="D26" s="301">
        <f t="shared" si="0"/>
        <v>0</v>
      </c>
      <c r="E26" s="292"/>
      <c r="F26" s="291"/>
      <c r="G26" s="301">
        <f t="shared" si="1"/>
        <v>0</v>
      </c>
      <c r="H26" s="292"/>
      <c r="I26" s="291"/>
      <c r="J26" s="301">
        <f t="shared" si="2"/>
        <v>0</v>
      </c>
      <c r="K26" s="292"/>
      <c r="L26" s="291"/>
      <c r="M26" s="301">
        <f t="shared" si="3"/>
        <v>0</v>
      </c>
      <c r="N26" s="292"/>
      <c r="O26" s="291"/>
      <c r="P26" s="301">
        <f t="shared" si="4"/>
        <v>0</v>
      </c>
      <c r="Q26" s="292"/>
      <c r="R26" s="291"/>
      <c r="S26" s="301">
        <f t="shared" si="5"/>
        <v>0</v>
      </c>
      <c r="T26" s="292"/>
      <c r="U26" s="291"/>
      <c r="V26" s="301">
        <f t="shared" si="6"/>
        <v>0</v>
      </c>
      <c r="W26" s="292"/>
      <c r="X26" s="291"/>
      <c r="Y26" s="301">
        <f t="shared" si="7"/>
        <v>0</v>
      </c>
      <c r="Z26" s="292"/>
      <c r="AA26" s="291"/>
      <c r="AB26" s="301">
        <f t="shared" si="8"/>
        <v>0</v>
      </c>
      <c r="AC26" s="292"/>
      <c r="AD26" s="291"/>
      <c r="AE26" s="301">
        <f t="shared" si="9"/>
        <v>0</v>
      </c>
      <c r="AF26" s="292"/>
      <c r="AG26" s="308">
        <f t="shared" si="10"/>
        <v>0</v>
      </c>
      <c r="AH26" s="309">
        <f t="shared" si="10"/>
        <v>0</v>
      </c>
      <c r="AI26" s="442">
        <f t="shared" si="10"/>
        <v>0</v>
      </c>
    </row>
    <row r="27" spans="1:38" s="290" customFormat="1" ht="17.25" customHeight="1">
      <c r="A27" s="1261"/>
      <c r="B27" s="1506"/>
      <c r="C27" s="291"/>
      <c r="D27" s="301">
        <f t="shared" si="0"/>
        <v>0</v>
      </c>
      <c r="E27" s="292"/>
      <c r="F27" s="304"/>
      <c r="G27" s="301">
        <f t="shared" si="1"/>
        <v>0</v>
      </c>
      <c r="H27" s="305"/>
      <c r="I27" s="304"/>
      <c r="J27" s="301">
        <f t="shared" si="2"/>
        <v>0</v>
      </c>
      <c r="K27" s="305"/>
      <c r="L27" s="304"/>
      <c r="M27" s="301">
        <f t="shared" si="3"/>
        <v>0</v>
      </c>
      <c r="N27" s="305"/>
      <c r="O27" s="304"/>
      <c r="P27" s="301">
        <f t="shared" si="4"/>
        <v>0</v>
      </c>
      <c r="Q27" s="305"/>
      <c r="R27" s="304"/>
      <c r="S27" s="301">
        <f t="shared" si="5"/>
        <v>0</v>
      </c>
      <c r="T27" s="305"/>
      <c r="U27" s="304"/>
      <c r="V27" s="301">
        <f t="shared" si="6"/>
        <v>0</v>
      </c>
      <c r="W27" s="305"/>
      <c r="X27" s="304"/>
      <c r="Y27" s="301">
        <f t="shared" si="7"/>
        <v>0</v>
      </c>
      <c r="Z27" s="305"/>
      <c r="AA27" s="304"/>
      <c r="AB27" s="301">
        <f t="shared" si="8"/>
        <v>0</v>
      </c>
      <c r="AC27" s="305"/>
      <c r="AD27" s="304"/>
      <c r="AE27" s="301">
        <f t="shared" si="9"/>
        <v>0</v>
      </c>
      <c r="AF27" s="305"/>
      <c r="AG27" s="308">
        <f>SUM(C27,F27,I27,L27,O27,R27,U27,X27,AA27,AD27)</f>
        <v>0</v>
      </c>
      <c r="AH27" s="309">
        <f>SUM(D27,G27,J27,M27,P27,S27,V27,Y27,AB27,AE27)</f>
        <v>0</v>
      </c>
      <c r="AI27" s="442">
        <f t="shared" si="10"/>
        <v>0</v>
      </c>
      <c r="AJ27"/>
      <c r="AK27"/>
      <c r="AL27"/>
    </row>
    <row r="28" spans="1:38" s="290" customFormat="1" ht="17.25" customHeight="1">
      <c r="A28" s="1261"/>
      <c r="B28" s="1506"/>
      <c r="C28" s="291"/>
      <c r="D28" s="301">
        <f t="shared" si="0"/>
        <v>0</v>
      </c>
      <c r="E28" s="292"/>
      <c r="F28" s="304"/>
      <c r="G28" s="301">
        <f t="shared" si="1"/>
        <v>0</v>
      </c>
      <c r="H28" s="305"/>
      <c r="I28" s="304"/>
      <c r="J28" s="301">
        <f t="shared" si="2"/>
        <v>0</v>
      </c>
      <c r="K28" s="305"/>
      <c r="L28" s="304"/>
      <c r="M28" s="301">
        <f t="shared" si="3"/>
        <v>0</v>
      </c>
      <c r="N28" s="305"/>
      <c r="O28" s="304"/>
      <c r="P28" s="301">
        <f t="shared" si="4"/>
        <v>0</v>
      </c>
      <c r="Q28" s="305"/>
      <c r="R28" s="304"/>
      <c r="S28" s="301">
        <f t="shared" si="5"/>
        <v>0</v>
      </c>
      <c r="T28" s="305"/>
      <c r="U28" s="304"/>
      <c r="V28" s="301">
        <f t="shared" si="6"/>
        <v>0</v>
      </c>
      <c r="W28" s="305"/>
      <c r="X28" s="304"/>
      <c r="Y28" s="301">
        <f t="shared" si="7"/>
        <v>0</v>
      </c>
      <c r="Z28" s="305"/>
      <c r="AA28" s="304"/>
      <c r="AB28" s="301">
        <f t="shared" si="8"/>
        <v>0</v>
      </c>
      <c r="AC28" s="305"/>
      <c r="AD28" s="304"/>
      <c r="AE28" s="301">
        <f t="shared" si="9"/>
        <v>0</v>
      </c>
      <c r="AF28" s="305"/>
      <c r="AG28" s="308">
        <f t="shared" ref="AG28:AI63" si="11">SUM(C28,F28,I28,L28,O28,R28,U28,X28,AA28,AD28)</f>
        <v>0</v>
      </c>
      <c r="AH28" s="309">
        <f t="shared" si="11"/>
        <v>0</v>
      </c>
      <c r="AI28" s="442">
        <f t="shared" si="10"/>
        <v>0</v>
      </c>
      <c r="AJ28"/>
      <c r="AK28"/>
      <c r="AL28"/>
    </row>
    <row r="29" spans="1:38" s="290" customFormat="1" ht="17.25" customHeight="1">
      <c r="A29" s="1261"/>
      <c r="B29" s="1506"/>
      <c r="C29" s="291"/>
      <c r="D29" s="301">
        <f t="shared" si="0"/>
        <v>0</v>
      </c>
      <c r="E29" s="292"/>
      <c r="F29" s="304"/>
      <c r="G29" s="301">
        <f t="shared" si="1"/>
        <v>0</v>
      </c>
      <c r="H29" s="305"/>
      <c r="I29" s="304"/>
      <c r="J29" s="301">
        <f t="shared" si="2"/>
        <v>0</v>
      </c>
      <c r="K29" s="305"/>
      <c r="L29" s="304"/>
      <c r="M29" s="301">
        <f t="shared" si="3"/>
        <v>0</v>
      </c>
      <c r="N29" s="305"/>
      <c r="O29" s="304"/>
      <c r="P29" s="301">
        <f t="shared" si="4"/>
        <v>0</v>
      </c>
      <c r="Q29" s="305"/>
      <c r="R29" s="304"/>
      <c r="S29" s="301">
        <f t="shared" si="5"/>
        <v>0</v>
      </c>
      <c r="T29" s="305"/>
      <c r="U29" s="304"/>
      <c r="V29" s="301">
        <f t="shared" si="6"/>
        <v>0</v>
      </c>
      <c r="W29" s="305"/>
      <c r="X29" s="304"/>
      <c r="Y29" s="301">
        <f t="shared" si="7"/>
        <v>0</v>
      </c>
      <c r="Z29" s="305"/>
      <c r="AA29" s="304"/>
      <c r="AB29" s="301">
        <f t="shared" si="8"/>
        <v>0</v>
      </c>
      <c r="AC29" s="305"/>
      <c r="AD29" s="304"/>
      <c r="AE29" s="301">
        <f t="shared" si="9"/>
        <v>0</v>
      </c>
      <c r="AF29" s="305"/>
      <c r="AG29" s="308">
        <f t="shared" si="11"/>
        <v>0</v>
      </c>
      <c r="AH29" s="309">
        <f t="shared" si="11"/>
        <v>0</v>
      </c>
      <c r="AI29" s="442">
        <f t="shared" si="10"/>
        <v>0</v>
      </c>
      <c r="AJ29"/>
      <c r="AK29"/>
      <c r="AL29"/>
    </row>
    <row r="30" spans="1:38" s="290" customFormat="1" ht="17.25" customHeight="1">
      <c r="A30" s="1261"/>
      <c r="B30" s="1506"/>
      <c r="C30" s="291"/>
      <c r="D30" s="301">
        <f t="shared" si="0"/>
        <v>0</v>
      </c>
      <c r="E30" s="292"/>
      <c r="F30" s="291"/>
      <c r="G30" s="301">
        <f t="shared" si="1"/>
        <v>0</v>
      </c>
      <c r="H30" s="292"/>
      <c r="I30" s="291"/>
      <c r="J30" s="301">
        <f t="shared" si="2"/>
        <v>0</v>
      </c>
      <c r="K30" s="292"/>
      <c r="L30" s="291"/>
      <c r="M30" s="301">
        <f t="shared" si="3"/>
        <v>0</v>
      </c>
      <c r="N30" s="292"/>
      <c r="O30" s="291"/>
      <c r="P30" s="301">
        <f t="shared" si="4"/>
        <v>0</v>
      </c>
      <c r="Q30" s="292"/>
      <c r="R30" s="291"/>
      <c r="S30" s="301">
        <f t="shared" si="5"/>
        <v>0</v>
      </c>
      <c r="T30" s="292"/>
      <c r="U30" s="291"/>
      <c r="V30" s="301">
        <f t="shared" si="6"/>
        <v>0</v>
      </c>
      <c r="W30" s="292"/>
      <c r="X30" s="291"/>
      <c r="Y30" s="301">
        <f t="shared" si="7"/>
        <v>0</v>
      </c>
      <c r="Z30" s="292"/>
      <c r="AA30" s="291"/>
      <c r="AB30" s="301">
        <f t="shared" si="8"/>
        <v>0</v>
      </c>
      <c r="AC30" s="292"/>
      <c r="AD30" s="291"/>
      <c r="AE30" s="301">
        <f t="shared" si="9"/>
        <v>0</v>
      </c>
      <c r="AF30" s="292"/>
      <c r="AG30" s="308">
        <f t="shared" si="11"/>
        <v>0</v>
      </c>
      <c r="AH30" s="309">
        <f t="shared" si="11"/>
        <v>0</v>
      </c>
      <c r="AI30" s="442">
        <f t="shared" si="10"/>
        <v>0</v>
      </c>
      <c r="AJ30"/>
      <c r="AK30"/>
      <c r="AL30"/>
    </row>
    <row r="31" spans="1:38" s="290" customFormat="1" ht="17.25" customHeight="1">
      <c r="A31" s="1261"/>
      <c r="B31" s="1506"/>
      <c r="C31" s="291"/>
      <c r="D31" s="301">
        <f t="shared" si="0"/>
        <v>0</v>
      </c>
      <c r="E31" s="292"/>
      <c r="F31" s="304"/>
      <c r="G31" s="301">
        <f t="shared" si="1"/>
        <v>0</v>
      </c>
      <c r="H31" s="305"/>
      <c r="I31" s="304"/>
      <c r="J31" s="301">
        <f t="shared" si="2"/>
        <v>0</v>
      </c>
      <c r="K31" s="305"/>
      <c r="L31" s="304"/>
      <c r="M31" s="301">
        <f t="shared" si="3"/>
        <v>0</v>
      </c>
      <c r="N31" s="305"/>
      <c r="O31" s="304"/>
      <c r="P31" s="301">
        <f t="shared" si="4"/>
        <v>0</v>
      </c>
      <c r="Q31" s="305"/>
      <c r="R31" s="304"/>
      <c r="S31" s="301">
        <f t="shared" si="5"/>
        <v>0</v>
      </c>
      <c r="T31" s="305"/>
      <c r="U31" s="304"/>
      <c r="V31" s="301">
        <f t="shared" si="6"/>
        <v>0</v>
      </c>
      <c r="W31" s="305"/>
      <c r="X31" s="304"/>
      <c r="Y31" s="301">
        <f t="shared" si="7"/>
        <v>0</v>
      </c>
      <c r="Z31" s="305"/>
      <c r="AA31" s="304"/>
      <c r="AB31" s="301">
        <f t="shared" si="8"/>
        <v>0</v>
      </c>
      <c r="AC31" s="305"/>
      <c r="AD31" s="304"/>
      <c r="AE31" s="301">
        <f t="shared" si="9"/>
        <v>0</v>
      </c>
      <c r="AF31" s="305"/>
      <c r="AG31" s="308">
        <f t="shared" si="11"/>
        <v>0</v>
      </c>
      <c r="AH31" s="309">
        <f t="shared" si="11"/>
        <v>0</v>
      </c>
      <c r="AI31" s="442">
        <f t="shared" si="11"/>
        <v>0</v>
      </c>
      <c r="AJ31"/>
      <c r="AK31"/>
      <c r="AL31"/>
    </row>
    <row r="32" spans="1:38" s="290" customFormat="1" ht="17.25" customHeight="1">
      <c r="A32" s="1261"/>
      <c r="B32" s="1506"/>
      <c r="C32" s="291"/>
      <c r="D32" s="301">
        <f t="shared" si="0"/>
        <v>0</v>
      </c>
      <c r="E32" s="292"/>
      <c r="F32" s="291"/>
      <c r="G32" s="301">
        <f t="shared" si="1"/>
        <v>0</v>
      </c>
      <c r="H32" s="292"/>
      <c r="I32" s="291"/>
      <c r="J32" s="301">
        <f t="shared" si="2"/>
        <v>0</v>
      </c>
      <c r="K32" s="292"/>
      <c r="L32" s="291"/>
      <c r="M32" s="301">
        <f t="shared" si="3"/>
        <v>0</v>
      </c>
      <c r="N32" s="292"/>
      <c r="O32" s="291"/>
      <c r="P32" s="301">
        <f t="shared" si="4"/>
        <v>0</v>
      </c>
      <c r="Q32" s="292"/>
      <c r="R32" s="291"/>
      <c r="S32" s="301">
        <f t="shared" si="5"/>
        <v>0</v>
      </c>
      <c r="T32" s="292"/>
      <c r="U32" s="291"/>
      <c r="V32" s="301">
        <f t="shared" si="6"/>
        <v>0</v>
      </c>
      <c r="W32" s="292"/>
      <c r="X32" s="291"/>
      <c r="Y32" s="301">
        <f t="shared" si="7"/>
        <v>0</v>
      </c>
      <c r="Z32" s="292"/>
      <c r="AA32" s="291"/>
      <c r="AB32" s="301">
        <f t="shared" si="8"/>
        <v>0</v>
      </c>
      <c r="AC32" s="292"/>
      <c r="AD32" s="291"/>
      <c r="AE32" s="301">
        <f t="shared" si="9"/>
        <v>0</v>
      </c>
      <c r="AF32" s="292"/>
      <c r="AG32" s="308">
        <f t="shared" si="11"/>
        <v>0</v>
      </c>
      <c r="AH32" s="309">
        <f t="shared" si="11"/>
        <v>0</v>
      </c>
      <c r="AI32" s="442">
        <f t="shared" si="11"/>
        <v>0</v>
      </c>
    </row>
    <row r="33" spans="1:38" s="290" customFormat="1" ht="17.25" customHeight="1">
      <c r="A33" s="1261"/>
      <c r="B33" s="1506"/>
      <c r="C33" s="291"/>
      <c r="D33" s="301">
        <f t="shared" si="0"/>
        <v>0</v>
      </c>
      <c r="E33" s="292"/>
      <c r="F33" s="291"/>
      <c r="G33" s="301">
        <f t="shared" si="1"/>
        <v>0</v>
      </c>
      <c r="H33" s="292"/>
      <c r="I33" s="291"/>
      <c r="J33" s="301">
        <f t="shared" si="2"/>
        <v>0</v>
      </c>
      <c r="K33" s="292"/>
      <c r="L33" s="291"/>
      <c r="M33" s="301">
        <f t="shared" si="3"/>
        <v>0</v>
      </c>
      <c r="N33" s="292"/>
      <c r="O33" s="291"/>
      <c r="P33" s="301">
        <f t="shared" si="4"/>
        <v>0</v>
      </c>
      <c r="Q33" s="292"/>
      <c r="R33" s="291"/>
      <c r="S33" s="301">
        <f t="shared" si="5"/>
        <v>0</v>
      </c>
      <c r="T33" s="292"/>
      <c r="U33" s="291"/>
      <c r="V33" s="301">
        <f t="shared" si="6"/>
        <v>0</v>
      </c>
      <c r="W33" s="292"/>
      <c r="X33" s="291"/>
      <c r="Y33" s="301">
        <f t="shared" si="7"/>
        <v>0</v>
      </c>
      <c r="Z33" s="292"/>
      <c r="AA33" s="291"/>
      <c r="AB33" s="301">
        <f t="shared" si="8"/>
        <v>0</v>
      </c>
      <c r="AC33" s="292"/>
      <c r="AD33" s="291"/>
      <c r="AE33" s="301">
        <f t="shared" si="9"/>
        <v>0</v>
      </c>
      <c r="AF33" s="292"/>
      <c r="AG33" s="308">
        <f t="shared" si="11"/>
        <v>0</v>
      </c>
      <c r="AH33" s="309">
        <f t="shared" si="11"/>
        <v>0</v>
      </c>
      <c r="AI33" s="442">
        <f t="shared" si="11"/>
        <v>0</v>
      </c>
    </row>
    <row r="34" spans="1:38" s="290" customFormat="1" ht="17.25" customHeight="1">
      <c r="A34" s="1261"/>
      <c r="B34" s="1506"/>
      <c r="C34" s="291"/>
      <c r="D34" s="301">
        <f t="shared" si="0"/>
        <v>0</v>
      </c>
      <c r="E34" s="292"/>
      <c r="F34" s="291"/>
      <c r="G34" s="301">
        <f t="shared" si="1"/>
        <v>0</v>
      </c>
      <c r="H34" s="305"/>
      <c r="I34" s="291"/>
      <c r="J34" s="301">
        <f t="shared" si="2"/>
        <v>0</v>
      </c>
      <c r="K34" s="305"/>
      <c r="L34" s="291"/>
      <c r="M34" s="301">
        <f t="shared" si="3"/>
        <v>0</v>
      </c>
      <c r="N34" s="305"/>
      <c r="O34" s="291"/>
      <c r="P34" s="301">
        <f t="shared" si="4"/>
        <v>0</v>
      </c>
      <c r="Q34" s="305"/>
      <c r="R34" s="291"/>
      <c r="S34" s="301">
        <f t="shared" si="5"/>
        <v>0</v>
      </c>
      <c r="T34" s="305"/>
      <c r="U34" s="291"/>
      <c r="V34" s="301">
        <f t="shared" si="6"/>
        <v>0</v>
      </c>
      <c r="W34" s="305"/>
      <c r="X34" s="291"/>
      <c r="Y34" s="301">
        <f t="shared" si="7"/>
        <v>0</v>
      </c>
      <c r="Z34" s="305"/>
      <c r="AA34" s="291"/>
      <c r="AB34" s="301">
        <f t="shared" si="8"/>
        <v>0</v>
      </c>
      <c r="AC34" s="305"/>
      <c r="AD34" s="291"/>
      <c r="AE34" s="301">
        <f t="shared" si="9"/>
        <v>0</v>
      </c>
      <c r="AF34" s="305"/>
      <c r="AG34" s="308">
        <f t="shared" si="11"/>
        <v>0</v>
      </c>
      <c r="AH34" s="309">
        <f t="shared" si="11"/>
        <v>0</v>
      </c>
      <c r="AI34" s="442">
        <f t="shared" si="11"/>
        <v>0</v>
      </c>
      <c r="AJ34"/>
      <c r="AK34"/>
      <c r="AL34"/>
    </row>
    <row r="35" spans="1:38" s="290" customFormat="1" ht="17.25" customHeight="1">
      <c r="A35" s="1261"/>
      <c r="B35" s="1506"/>
      <c r="C35" s="291"/>
      <c r="D35" s="301">
        <f t="shared" si="0"/>
        <v>0</v>
      </c>
      <c r="E35" s="292"/>
      <c r="F35" s="291"/>
      <c r="G35" s="301">
        <f t="shared" si="1"/>
        <v>0</v>
      </c>
      <c r="H35" s="305"/>
      <c r="I35" s="291"/>
      <c r="J35" s="301">
        <f t="shared" si="2"/>
        <v>0</v>
      </c>
      <c r="K35" s="305"/>
      <c r="L35" s="291"/>
      <c r="M35" s="301">
        <f t="shared" si="3"/>
        <v>0</v>
      </c>
      <c r="N35" s="305"/>
      <c r="O35" s="291"/>
      <c r="P35" s="301">
        <f t="shared" si="4"/>
        <v>0</v>
      </c>
      <c r="Q35" s="305"/>
      <c r="R35" s="291"/>
      <c r="S35" s="301">
        <f t="shared" si="5"/>
        <v>0</v>
      </c>
      <c r="T35" s="305"/>
      <c r="U35" s="291"/>
      <c r="V35" s="301">
        <f t="shared" si="6"/>
        <v>0</v>
      </c>
      <c r="W35" s="305"/>
      <c r="X35" s="291"/>
      <c r="Y35" s="301">
        <f t="shared" si="7"/>
        <v>0</v>
      </c>
      <c r="Z35" s="305"/>
      <c r="AA35" s="291"/>
      <c r="AB35" s="301">
        <f t="shared" si="8"/>
        <v>0</v>
      </c>
      <c r="AC35" s="305"/>
      <c r="AD35" s="291"/>
      <c r="AE35" s="301">
        <f t="shared" si="9"/>
        <v>0</v>
      </c>
      <c r="AF35" s="305"/>
      <c r="AG35" s="308">
        <f t="shared" si="11"/>
        <v>0</v>
      </c>
      <c r="AH35" s="309">
        <f t="shared" si="11"/>
        <v>0</v>
      </c>
      <c r="AI35" s="442">
        <f t="shared" si="11"/>
        <v>0</v>
      </c>
      <c r="AJ35"/>
      <c r="AK35"/>
      <c r="AL35"/>
    </row>
    <row r="36" spans="1:38" s="290" customFormat="1" ht="17.25" customHeight="1">
      <c r="A36" s="1261"/>
      <c r="B36" s="1506"/>
      <c r="C36" s="291"/>
      <c r="D36" s="301">
        <f t="shared" si="0"/>
        <v>0</v>
      </c>
      <c r="E36" s="292"/>
      <c r="F36" s="291"/>
      <c r="G36" s="301">
        <f t="shared" si="1"/>
        <v>0</v>
      </c>
      <c r="H36" s="305"/>
      <c r="I36" s="291"/>
      <c r="J36" s="301">
        <f t="shared" si="2"/>
        <v>0</v>
      </c>
      <c r="K36" s="305"/>
      <c r="L36" s="291"/>
      <c r="M36" s="301">
        <f t="shared" si="3"/>
        <v>0</v>
      </c>
      <c r="N36" s="305"/>
      <c r="O36" s="291"/>
      <c r="P36" s="301">
        <f t="shared" si="4"/>
        <v>0</v>
      </c>
      <c r="Q36" s="305"/>
      <c r="R36" s="291"/>
      <c r="S36" s="301">
        <f t="shared" si="5"/>
        <v>0</v>
      </c>
      <c r="T36" s="305"/>
      <c r="U36" s="291"/>
      <c r="V36" s="301">
        <f t="shared" si="6"/>
        <v>0</v>
      </c>
      <c r="W36" s="305"/>
      <c r="X36" s="291"/>
      <c r="Y36" s="301">
        <f t="shared" si="7"/>
        <v>0</v>
      </c>
      <c r="Z36" s="305"/>
      <c r="AA36" s="291"/>
      <c r="AB36" s="301">
        <f t="shared" si="8"/>
        <v>0</v>
      </c>
      <c r="AC36" s="305"/>
      <c r="AD36" s="291"/>
      <c r="AE36" s="301">
        <f t="shared" si="9"/>
        <v>0</v>
      </c>
      <c r="AF36" s="305"/>
      <c r="AG36" s="308">
        <f t="shared" si="11"/>
        <v>0</v>
      </c>
      <c r="AH36" s="309">
        <f t="shared" si="11"/>
        <v>0</v>
      </c>
      <c r="AI36" s="442">
        <f t="shared" si="11"/>
        <v>0</v>
      </c>
      <c r="AJ36"/>
      <c r="AK36"/>
      <c r="AL36"/>
    </row>
    <row r="37" spans="1:38" s="290" customFormat="1" ht="17.25" customHeight="1">
      <c r="A37" s="1261"/>
      <c r="B37" s="1506"/>
      <c r="C37" s="291"/>
      <c r="D37" s="301">
        <f t="shared" si="0"/>
        <v>0</v>
      </c>
      <c r="E37" s="292"/>
      <c r="F37" s="291"/>
      <c r="G37" s="301">
        <f t="shared" si="1"/>
        <v>0</v>
      </c>
      <c r="H37" s="305"/>
      <c r="I37" s="291"/>
      <c r="J37" s="301">
        <f t="shared" si="2"/>
        <v>0</v>
      </c>
      <c r="K37" s="305"/>
      <c r="L37" s="291"/>
      <c r="M37" s="301">
        <f t="shared" si="3"/>
        <v>0</v>
      </c>
      <c r="N37" s="305"/>
      <c r="O37" s="291"/>
      <c r="P37" s="301">
        <f t="shared" si="4"/>
        <v>0</v>
      </c>
      <c r="Q37" s="305"/>
      <c r="R37" s="291"/>
      <c r="S37" s="301">
        <f t="shared" si="5"/>
        <v>0</v>
      </c>
      <c r="T37" s="305"/>
      <c r="U37" s="291"/>
      <c r="V37" s="301">
        <f t="shared" si="6"/>
        <v>0</v>
      </c>
      <c r="W37" s="305"/>
      <c r="X37" s="291"/>
      <c r="Y37" s="301">
        <f t="shared" si="7"/>
        <v>0</v>
      </c>
      <c r="Z37" s="305"/>
      <c r="AA37" s="291"/>
      <c r="AB37" s="301">
        <f t="shared" si="8"/>
        <v>0</v>
      </c>
      <c r="AC37" s="305"/>
      <c r="AD37" s="291"/>
      <c r="AE37" s="301">
        <f t="shared" si="9"/>
        <v>0</v>
      </c>
      <c r="AF37" s="305"/>
      <c r="AG37" s="308">
        <f t="shared" si="11"/>
        <v>0</v>
      </c>
      <c r="AH37" s="309">
        <f t="shared" si="11"/>
        <v>0</v>
      </c>
      <c r="AI37" s="442">
        <f t="shared" si="11"/>
        <v>0</v>
      </c>
      <c r="AJ37"/>
      <c r="AK37"/>
      <c r="AL37"/>
    </row>
    <row r="38" spans="1:38" s="290" customFormat="1" ht="17.25" customHeight="1">
      <c r="A38" s="1261"/>
      <c r="B38" s="1506"/>
      <c r="C38" s="291"/>
      <c r="D38" s="301">
        <f t="shared" si="0"/>
        <v>0</v>
      </c>
      <c r="E38" s="292"/>
      <c r="F38" s="291"/>
      <c r="G38" s="301">
        <f t="shared" si="1"/>
        <v>0</v>
      </c>
      <c r="H38" s="305"/>
      <c r="I38" s="291"/>
      <c r="J38" s="301">
        <f t="shared" si="2"/>
        <v>0</v>
      </c>
      <c r="K38" s="305"/>
      <c r="L38" s="291"/>
      <c r="M38" s="301">
        <f t="shared" si="3"/>
        <v>0</v>
      </c>
      <c r="N38" s="305"/>
      <c r="O38" s="291"/>
      <c r="P38" s="301">
        <f t="shared" si="4"/>
        <v>0</v>
      </c>
      <c r="Q38" s="305"/>
      <c r="R38" s="291"/>
      <c r="S38" s="301">
        <f t="shared" si="5"/>
        <v>0</v>
      </c>
      <c r="T38" s="305"/>
      <c r="U38" s="291"/>
      <c r="V38" s="301">
        <f t="shared" si="6"/>
        <v>0</v>
      </c>
      <c r="W38" s="305"/>
      <c r="X38" s="291"/>
      <c r="Y38" s="301">
        <f t="shared" si="7"/>
        <v>0</v>
      </c>
      <c r="Z38" s="305"/>
      <c r="AA38" s="291"/>
      <c r="AB38" s="301">
        <f t="shared" si="8"/>
        <v>0</v>
      </c>
      <c r="AC38" s="305"/>
      <c r="AD38" s="291"/>
      <c r="AE38" s="301">
        <f t="shared" si="9"/>
        <v>0</v>
      </c>
      <c r="AF38" s="305"/>
      <c r="AG38" s="308">
        <f t="shared" si="11"/>
        <v>0</v>
      </c>
      <c r="AH38" s="309">
        <f t="shared" si="11"/>
        <v>0</v>
      </c>
      <c r="AI38" s="442">
        <f t="shared" si="11"/>
        <v>0</v>
      </c>
      <c r="AJ38"/>
      <c r="AK38"/>
      <c r="AL38"/>
    </row>
    <row r="39" spans="1:38" s="290" customFormat="1" ht="17.25" customHeight="1">
      <c r="A39" s="1261"/>
      <c r="B39" s="1506"/>
      <c r="C39" s="291"/>
      <c r="D39" s="301">
        <f t="shared" si="0"/>
        <v>0</v>
      </c>
      <c r="E39" s="292"/>
      <c r="F39" s="291"/>
      <c r="G39" s="301">
        <f t="shared" si="1"/>
        <v>0</v>
      </c>
      <c r="H39" s="305"/>
      <c r="I39" s="291"/>
      <c r="J39" s="301">
        <f t="shared" si="2"/>
        <v>0</v>
      </c>
      <c r="K39" s="305"/>
      <c r="L39" s="291"/>
      <c r="M39" s="301">
        <f t="shared" si="3"/>
        <v>0</v>
      </c>
      <c r="N39" s="305"/>
      <c r="O39" s="291"/>
      <c r="P39" s="301">
        <f t="shared" si="4"/>
        <v>0</v>
      </c>
      <c r="Q39" s="305"/>
      <c r="R39" s="291"/>
      <c r="S39" s="301">
        <f t="shared" si="5"/>
        <v>0</v>
      </c>
      <c r="T39" s="305"/>
      <c r="U39" s="291"/>
      <c r="V39" s="301">
        <f t="shared" si="6"/>
        <v>0</v>
      </c>
      <c r="W39" s="305"/>
      <c r="X39" s="291"/>
      <c r="Y39" s="301">
        <f t="shared" si="7"/>
        <v>0</v>
      </c>
      <c r="Z39" s="305"/>
      <c r="AA39" s="291"/>
      <c r="AB39" s="301">
        <f t="shared" si="8"/>
        <v>0</v>
      </c>
      <c r="AC39" s="305"/>
      <c r="AD39" s="291"/>
      <c r="AE39" s="301">
        <f t="shared" si="9"/>
        <v>0</v>
      </c>
      <c r="AF39" s="305"/>
      <c r="AG39" s="308">
        <f t="shared" si="11"/>
        <v>0</v>
      </c>
      <c r="AH39" s="309">
        <f t="shared" si="11"/>
        <v>0</v>
      </c>
      <c r="AI39" s="442">
        <f t="shared" si="11"/>
        <v>0</v>
      </c>
      <c r="AJ39"/>
      <c r="AK39"/>
      <c r="AL39"/>
    </row>
    <row r="40" spans="1:38" s="290" customFormat="1" ht="17.25" customHeight="1">
      <c r="A40" s="1261"/>
      <c r="B40" s="1506"/>
      <c r="C40" s="291"/>
      <c r="D40" s="301">
        <f t="shared" si="0"/>
        <v>0</v>
      </c>
      <c r="E40" s="292"/>
      <c r="F40" s="291"/>
      <c r="G40" s="301">
        <f t="shared" si="1"/>
        <v>0</v>
      </c>
      <c r="H40" s="305"/>
      <c r="I40" s="291"/>
      <c r="J40" s="301">
        <f t="shared" si="2"/>
        <v>0</v>
      </c>
      <c r="K40" s="305"/>
      <c r="L40" s="291"/>
      <c r="M40" s="301">
        <f t="shared" si="3"/>
        <v>0</v>
      </c>
      <c r="N40" s="305"/>
      <c r="O40" s="291"/>
      <c r="P40" s="301">
        <f t="shared" si="4"/>
        <v>0</v>
      </c>
      <c r="Q40" s="305"/>
      <c r="R40" s="291"/>
      <c r="S40" s="301">
        <f t="shared" si="5"/>
        <v>0</v>
      </c>
      <c r="T40" s="305"/>
      <c r="U40" s="291"/>
      <c r="V40" s="301">
        <f t="shared" si="6"/>
        <v>0</v>
      </c>
      <c r="W40" s="305"/>
      <c r="X40" s="291"/>
      <c r="Y40" s="301">
        <f t="shared" si="7"/>
        <v>0</v>
      </c>
      <c r="Z40" s="305"/>
      <c r="AA40" s="291"/>
      <c r="AB40" s="301">
        <f t="shared" si="8"/>
        <v>0</v>
      </c>
      <c r="AC40" s="305"/>
      <c r="AD40" s="291"/>
      <c r="AE40" s="301">
        <f t="shared" si="9"/>
        <v>0</v>
      </c>
      <c r="AF40" s="305"/>
      <c r="AG40" s="308">
        <f t="shared" si="11"/>
        <v>0</v>
      </c>
      <c r="AH40" s="309">
        <f t="shared" si="11"/>
        <v>0</v>
      </c>
      <c r="AI40" s="442">
        <f t="shared" si="11"/>
        <v>0</v>
      </c>
      <c r="AJ40"/>
      <c r="AK40"/>
      <c r="AL40"/>
    </row>
    <row r="41" spans="1:38" s="290" customFormat="1" ht="17.25" customHeight="1">
      <c r="A41" s="1261"/>
      <c r="B41" s="1506"/>
      <c r="C41" s="291"/>
      <c r="D41" s="301">
        <f t="shared" si="0"/>
        <v>0</v>
      </c>
      <c r="E41" s="292"/>
      <c r="F41" s="291"/>
      <c r="G41" s="301">
        <f t="shared" si="1"/>
        <v>0</v>
      </c>
      <c r="H41" s="305"/>
      <c r="I41" s="291"/>
      <c r="J41" s="301">
        <f t="shared" si="2"/>
        <v>0</v>
      </c>
      <c r="K41" s="305"/>
      <c r="L41" s="291"/>
      <c r="M41" s="301">
        <f t="shared" si="3"/>
        <v>0</v>
      </c>
      <c r="N41" s="305"/>
      <c r="O41" s="291"/>
      <c r="P41" s="301">
        <f t="shared" si="4"/>
        <v>0</v>
      </c>
      <c r="Q41" s="305"/>
      <c r="R41" s="291"/>
      <c r="S41" s="301">
        <f t="shared" si="5"/>
        <v>0</v>
      </c>
      <c r="T41" s="305"/>
      <c r="U41" s="291"/>
      <c r="V41" s="301">
        <f t="shared" si="6"/>
        <v>0</v>
      </c>
      <c r="W41" s="305"/>
      <c r="X41" s="291"/>
      <c r="Y41" s="301">
        <f t="shared" si="7"/>
        <v>0</v>
      </c>
      <c r="Z41" s="305"/>
      <c r="AA41" s="291"/>
      <c r="AB41" s="301">
        <f t="shared" si="8"/>
        <v>0</v>
      </c>
      <c r="AC41" s="305"/>
      <c r="AD41" s="291"/>
      <c r="AE41" s="301">
        <f t="shared" si="9"/>
        <v>0</v>
      </c>
      <c r="AF41" s="305"/>
      <c r="AG41" s="308">
        <f t="shared" si="11"/>
        <v>0</v>
      </c>
      <c r="AH41" s="309">
        <f t="shared" si="11"/>
        <v>0</v>
      </c>
      <c r="AI41" s="442">
        <f t="shared" si="11"/>
        <v>0</v>
      </c>
      <c r="AJ41"/>
      <c r="AK41"/>
      <c r="AL41"/>
    </row>
    <row r="42" spans="1:38" s="290" customFormat="1" ht="17.25" customHeight="1">
      <c r="A42" s="1261"/>
      <c r="B42" s="1506"/>
      <c r="C42" s="291"/>
      <c r="D42" s="324">
        <f t="shared" si="0"/>
        <v>0</v>
      </c>
      <c r="E42" s="292"/>
      <c r="F42" s="291"/>
      <c r="G42" s="324">
        <f t="shared" si="1"/>
        <v>0</v>
      </c>
      <c r="H42" s="305"/>
      <c r="I42" s="291"/>
      <c r="J42" s="324">
        <f t="shared" si="2"/>
        <v>0</v>
      </c>
      <c r="K42" s="305"/>
      <c r="L42" s="291"/>
      <c r="M42" s="324">
        <f t="shared" si="3"/>
        <v>0</v>
      </c>
      <c r="N42" s="305"/>
      <c r="O42" s="291"/>
      <c r="P42" s="324">
        <f t="shared" si="4"/>
        <v>0</v>
      </c>
      <c r="Q42" s="305"/>
      <c r="R42" s="291"/>
      <c r="S42" s="324">
        <f t="shared" si="5"/>
        <v>0</v>
      </c>
      <c r="T42" s="305"/>
      <c r="U42" s="291"/>
      <c r="V42" s="324">
        <f t="shared" si="6"/>
        <v>0</v>
      </c>
      <c r="W42" s="305"/>
      <c r="X42" s="291"/>
      <c r="Y42" s="324">
        <f t="shared" si="7"/>
        <v>0</v>
      </c>
      <c r="Z42" s="305"/>
      <c r="AA42" s="291"/>
      <c r="AB42" s="324">
        <f t="shared" si="8"/>
        <v>0</v>
      </c>
      <c r="AC42" s="305"/>
      <c r="AD42" s="291"/>
      <c r="AE42" s="324">
        <f t="shared" si="9"/>
        <v>0</v>
      </c>
      <c r="AF42" s="305"/>
      <c r="AG42" s="308">
        <f t="shared" si="11"/>
        <v>0</v>
      </c>
      <c r="AH42" s="325">
        <f t="shared" si="11"/>
        <v>0</v>
      </c>
      <c r="AI42" s="442">
        <f t="shared" si="11"/>
        <v>0</v>
      </c>
      <c r="AJ42"/>
      <c r="AK42"/>
      <c r="AL42"/>
    </row>
    <row r="43" spans="1:38" s="290" customFormat="1" ht="17.25" customHeight="1">
      <c r="A43" s="1261"/>
      <c r="B43" s="1506"/>
      <c r="C43" s="291"/>
      <c r="D43" s="301">
        <f t="shared" si="0"/>
        <v>0</v>
      </c>
      <c r="E43" s="292"/>
      <c r="F43" s="291"/>
      <c r="G43" s="301">
        <f t="shared" si="1"/>
        <v>0</v>
      </c>
      <c r="H43" s="305"/>
      <c r="I43" s="291"/>
      <c r="J43" s="301">
        <f t="shared" si="2"/>
        <v>0</v>
      </c>
      <c r="K43" s="305"/>
      <c r="L43" s="291"/>
      <c r="M43" s="301">
        <f t="shared" si="3"/>
        <v>0</v>
      </c>
      <c r="N43" s="305"/>
      <c r="O43" s="291"/>
      <c r="P43" s="301">
        <f t="shared" si="4"/>
        <v>0</v>
      </c>
      <c r="Q43" s="305"/>
      <c r="R43" s="291"/>
      <c r="S43" s="301">
        <f t="shared" si="5"/>
        <v>0</v>
      </c>
      <c r="T43" s="305"/>
      <c r="U43" s="291"/>
      <c r="V43" s="301">
        <f t="shared" si="6"/>
        <v>0</v>
      </c>
      <c r="W43" s="305"/>
      <c r="X43" s="291"/>
      <c r="Y43" s="301">
        <f t="shared" si="7"/>
        <v>0</v>
      </c>
      <c r="Z43" s="305"/>
      <c r="AA43" s="291"/>
      <c r="AB43" s="301">
        <f t="shared" si="8"/>
        <v>0</v>
      </c>
      <c r="AC43" s="305"/>
      <c r="AD43" s="291"/>
      <c r="AE43" s="301">
        <f t="shared" si="9"/>
        <v>0</v>
      </c>
      <c r="AF43" s="305"/>
      <c r="AG43" s="308">
        <f t="shared" si="11"/>
        <v>0</v>
      </c>
      <c r="AH43" s="309">
        <f t="shared" si="11"/>
        <v>0</v>
      </c>
      <c r="AI43" s="442">
        <f t="shared" si="11"/>
        <v>0</v>
      </c>
      <c r="AJ43"/>
      <c r="AK43"/>
      <c r="AL43"/>
    </row>
    <row r="44" spans="1:38" s="290" customFormat="1" ht="17.25" customHeight="1">
      <c r="A44" s="1261"/>
      <c r="B44" s="1506"/>
      <c r="C44" s="291"/>
      <c r="D44" s="326">
        <f t="shared" si="0"/>
        <v>0</v>
      </c>
      <c r="E44" s="292"/>
      <c r="F44" s="291"/>
      <c r="G44" s="326">
        <f t="shared" si="1"/>
        <v>0</v>
      </c>
      <c r="H44" s="305"/>
      <c r="I44" s="291"/>
      <c r="J44" s="326">
        <f t="shared" si="2"/>
        <v>0</v>
      </c>
      <c r="K44" s="305"/>
      <c r="L44" s="291"/>
      <c r="M44" s="326">
        <f t="shared" si="3"/>
        <v>0</v>
      </c>
      <c r="N44" s="305"/>
      <c r="O44" s="291"/>
      <c r="P44" s="326">
        <f t="shared" si="4"/>
        <v>0</v>
      </c>
      <c r="Q44" s="305"/>
      <c r="R44" s="291"/>
      <c r="S44" s="326">
        <f t="shared" si="5"/>
        <v>0</v>
      </c>
      <c r="T44" s="305"/>
      <c r="U44" s="291"/>
      <c r="V44" s="326">
        <f t="shared" si="6"/>
        <v>0</v>
      </c>
      <c r="W44" s="305"/>
      <c r="X44" s="291"/>
      <c r="Y44" s="326">
        <f t="shared" si="7"/>
        <v>0</v>
      </c>
      <c r="Z44" s="305"/>
      <c r="AA44" s="291"/>
      <c r="AB44" s="326">
        <f t="shared" si="8"/>
        <v>0</v>
      </c>
      <c r="AC44" s="305"/>
      <c r="AD44" s="291"/>
      <c r="AE44" s="326">
        <f t="shared" si="9"/>
        <v>0</v>
      </c>
      <c r="AF44" s="305"/>
      <c r="AG44" s="308">
        <f t="shared" si="11"/>
        <v>0</v>
      </c>
      <c r="AH44" s="327">
        <f t="shared" si="11"/>
        <v>0</v>
      </c>
      <c r="AI44" s="442">
        <f t="shared" si="11"/>
        <v>0</v>
      </c>
      <c r="AJ44"/>
      <c r="AK44"/>
      <c r="AL44"/>
    </row>
    <row r="45" spans="1:38" s="290" customFormat="1" ht="17.25" customHeight="1">
      <c r="A45" s="1261"/>
      <c r="B45" s="1506"/>
      <c r="C45" s="291"/>
      <c r="D45" s="301">
        <f t="shared" si="0"/>
        <v>0</v>
      </c>
      <c r="E45" s="292"/>
      <c r="F45" s="291"/>
      <c r="G45" s="301">
        <f t="shared" si="1"/>
        <v>0</v>
      </c>
      <c r="H45" s="305"/>
      <c r="I45" s="291"/>
      <c r="J45" s="301">
        <f t="shared" si="2"/>
        <v>0</v>
      </c>
      <c r="K45" s="305"/>
      <c r="L45" s="291"/>
      <c r="M45" s="301">
        <f t="shared" si="3"/>
        <v>0</v>
      </c>
      <c r="N45" s="305"/>
      <c r="O45" s="291"/>
      <c r="P45" s="301">
        <f t="shared" si="4"/>
        <v>0</v>
      </c>
      <c r="Q45" s="305"/>
      <c r="R45" s="291"/>
      <c r="S45" s="301">
        <f t="shared" si="5"/>
        <v>0</v>
      </c>
      <c r="T45" s="305"/>
      <c r="U45" s="291"/>
      <c r="V45" s="301">
        <f t="shared" si="6"/>
        <v>0</v>
      </c>
      <c r="W45" s="305"/>
      <c r="X45" s="291"/>
      <c r="Y45" s="301">
        <f t="shared" si="7"/>
        <v>0</v>
      </c>
      <c r="Z45" s="305"/>
      <c r="AA45" s="291"/>
      <c r="AB45" s="301">
        <f t="shared" si="8"/>
        <v>0</v>
      </c>
      <c r="AC45" s="305"/>
      <c r="AD45" s="291"/>
      <c r="AE45" s="301">
        <f t="shared" si="9"/>
        <v>0</v>
      </c>
      <c r="AF45" s="305"/>
      <c r="AG45" s="308">
        <f t="shared" si="11"/>
        <v>0</v>
      </c>
      <c r="AH45" s="309">
        <f t="shared" si="11"/>
        <v>0</v>
      </c>
      <c r="AI45" s="442">
        <f t="shared" si="11"/>
        <v>0</v>
      </c>
      <c r="AJ45"/>
      <c r="AK45"/>
      <c r="AL45"/>
    </row>
    <row r="46" spans="1:38" s="290" customFormat="1" ht="17.25" customHeight="1">
      <c r="A46" s="1261"/>
      <c r="B46" s="1506"/>
      <c r="C46" s="291"/>
      <c r="D46" s="301">
        <f t="shared" si="0"/>
        <v>0</v>
      </c>
      <c r="E46" s="292"/>
      <c r="F46" s="291"/>
      <c r="G46" s="301">
        <f t="shared" si="1"/>
        <v>0</v>
      </c>
      <c r="H46" s="305"/>
      <c r="I46" s="291"/>
      <c r="J46" s="301">
        <f t="shared" si="2"/>
        <v>0</v>
      </c>
      <c r="K46" s="305"/>
      <c r="L46" s="291"/>
      <c r="M46" s="301">
        <f t="shared" si="3"/>
        <v>0</v>
      </c>
      <c r="N46" s="305"/>
      <c r="O46" s="291"/>
      <c r="P46" s="301">
        <f t="shared" si="4"/>
        <v>0</v>
      </c>
      <c r="Q46" s="305"/>
      <c r="R46" s="291"/>
      <c r="S46" s="301">
        <f t="shared" si="5"/>
        <v>0</v>
      </c>
      <c r="T46" s="305"/>
      <c r="U46" s="291"/>
      <c r="V46" s="301">
        <f t="shared" si="6"/>
        <v>0</v>
      </c>
      <c r="W46" s="305"/>
      <c r="X46" s="291"/>
      <c r="Y46" s="301">
        <f t="shared" si="7"/>
        <v>0</v>
      </c>
      <c r="Z46" s="305"/>
      <c r="AA46" s="291"/>
      <c r="AB46" s="301">
        <f t="shared" si="8"/>
        <v>0</v>
      </c>
      <c r="AC46" s="305"/>
      <c r="AD46" s="291"/>
      <c r="AE46" s="301">
        <f t="shared" si="9"/>
        <v>0</v>
      </c>
      <c r="AF46" s="305"/>
      <c r="AG46" s="308">
        <f t="shared" si="11"/>
        <v>0</v>
      </c>
      <c r="AH46" s="309">
        <f t="shared" si="11"/>
        <v>0</v>
      </c>
      <c r="AI46" s="442">
        <f t="shared" si="11"/>
        <v>0</v>
      </c>
      <c r="AJ46"/>
      <c r="AK46"/>
      <c r="AL46"/>
    </row>
    <row r="47" spans="1:38" s="290" customFormat="1" ht="17.25" customHeight="1">
      <c r="A47" s="1261"/>
      <c r="B47" s="1506"/>
      <c r="C47" s="291"/>
      <c r="D47" s="301">
        <f t="shared" si="0"/>
        <v>0</v>
      </c>
      <c r="E47" s="292"/>
      <c r="F47" s="291"/>
      <c r="G47" s="301">
        <f t="shared" si="1"/>
        <v>0</v>
      </c>
      <c r="H47" s="305"/>
      <c r="I47" s="291"/>
      <c r="J47" s="301">
        <f t="shared" si="2"/>
        <v>0</v>
      </c>
      <c r="K47" s="305"/>
      <c r="L47" s="291"/>
      <c r="M47" s="301">
        <f t="shared" si="3"/>
        <v>0</v>
      </c>
      <c r="N47" s="305"/>
      <c r="O47" s="291"/>
      <c r="P47" s="301">
        <f t="shared" si="4"/>
        <v>0</v>
      </c>
      <c r="Q47" s="305"/>
      <c r="R47" s="291"/>
      <c r="S47" s="301">
        <f t="shared" si="5"/>
        <v>0</v>
      </c>
      <c r="T47" s="305"/>
      <c r="U47" s="291"/>
      <c r="V47" s="301">
        <f t="shared" si="6"/>
        <v>0</v>
      </c>
      <c r="W47" s="305"/>
      <c r="X47" s="291"/>
      <c r="Y47" s="301">
        <f t="shared" si="7"/>
        <v>0</v>
      </c>
      <c r="Z47" s="305"/>
      <c r="AA47" s="291"/>
      <c r="AB47" s="301">
        <f t="shared" si="8"/>
        <v>0</v>
      </c>
      <c r="AC47" s="305"/>
      <c r="AD47" s="291"/>
      <c r="AE47" s="301">
        <f t="shared" si="9"/>
        <v>0</v>
      </c>
      <c r="AF47" s="305"/>
      <c r="AG47" s="308">
        <f t="shared" si="11"/>
        <v>0</v>
      </c>
      <c r="AH47" s="309">
        <f t="shared" si="11"/>
        <v>0</v>
      </c>
      <c r="AI47" s="442">
        <f t="shared" si="11"/>
        <v>0</v>
      </c>
      <c r="AJ47"/>
      <c r="AK47"/>
      <c r="AL47"/>
    </row>
    <row r="48" spans="1:38" s="290" customFormat="1" ht="17.25" customHeight="1">
      <c r="A48" s="1261"/>
      <c r="B48" s="1506"/>
      <c r="C48" s="291"/>
      <c r="D48" s="301">
        <f t="shared" si="0"/>
        <v>0</v>
      </c>
      <c r="E48" s="292"/>
      <c r="F48" s="291"/>
      <c r="G48" s="301">
        <f t="shared" si="1"/>
        <v>0</v>
      </c>
      <c r="H48" s="305"/>
      <c r="I48" s="291"/>
      <c r="J48" s="301">
        <f t="shared" si="2"/>
        <v>0</v>
      </c>
      <c r="K48" s="305"/>
      <c r="L48" s="291"/>
      <c r="M48" s="301">
        <f t="shared" si="3"/>
        <v>0</v>
      </c>
      <c r="N48" s="305"/>
      <c r="O48" s="291"/>
      <c r="P48" s="301">
        <f t="shared" si="4"/>
        <v>0</v>
      </c>
      <c r="Q48" s="305"/>
      <c r="R48" s="291"/>
      <c r="S48" s="301">
        <f t="shared" si="5"/>
        <v>0</v>
      </c>
      <c r="T48" s="305"/>
      <c r="U48" s="291"/>
      <c r="V48" s="301">
        <f t="shared" si="6"/>
        <v>0</v>
      </c>
      <c r="W48" s="305"/>
      <c r="X48" s="291"/>
      <c r="Y48" s="301">
        <f t="shared" si="7"/>
        <v>0</v>
      </c>
      <c r="Z48" s="305"/>
      <c r="AA48" s="291"/>
      <c r="AB48" s="301">
        <f t="shared" si="8"/>
        <v>0</v>
      </c>
      <c r="AC48" s="305"/>
      <c r="AD48" s="291"/>
      <c r="AE48" s="301">
        <f t="shared" si="9"/>
        <v>0</v>
      </c>
      <c r="AF48" s="305"/>
      <c r="AG48" s="308">
        <f t="shared" si="11"/>
        <v>0</v>
      </c>
      <c r="AH48" s="309">
        <f t="shared" si="11"/>
        <v>0</v>
      </c>
      <c r="AI48" s="442">
        <f t="shared" si="11"/>
        <v>0</v>
      </c>
      <c r="AJ48"/>
      <c r="AK48"/>
      <c r="AL48"/>
    </row>
    <row r="49" spans="1:38" s="290" customFormat="1" ht="17.25" customHeight="1">
      <c r="A49" s="1261"/>
      <c r="B49" s="1506"/>
      <c r="C49" s="291"/>
      <c r="D49" s="301">
        <f t="shared" si="0"/>
        <v>0</v>
      </c>
      <c r="E49" s="292"/>
      <c r="F49" s="291"/>
      <c r="G49" s="301">
        <f t="shared" si="1"/>
        <v>0</v>
      </c>
      <c r="H49" s="305"/>
      <c r="I49" s="291"/>
      <c r="J49" s="301">
        <f t="shared" si="2"/>
        <v>0</v>
      </c>
      <c r="K49" s="305"/>
      <c r="L49" s="291"/>
      <c r="M49" s="301">
        <f t="shared" si="3"/>
        <v>0</v>
      </c>
      <c r="N49" s="305"/>
      <c r="O49" s="291"/>
      <c r="P49" s="301">
        <f t="shared" si="4"/>
        <v>0</v>
      </c>
      <c r="Q49" s="305"/>
      <c r="R49" s="291"/>
      <c r="S49" s="301">
        <f t="shared" si="5"/>
        <v>0</v>
      </c>
      <c r="T49" s="305"/>
      <c r="U49" s="291"/>
      <c r="V49" s="301">
        <f t="shared" si="6"/>
        <v>0</v>
      </c>
      <c r="W49" s="305"/>
      <c r="X49" s="291"/>
      <c r="Y49" s="301">
        <f t="shared" si="7"/>
        <v>0</v>
      </c>
      <c r="Z49" s="305"/>
      <c r="AA49" s="291"/>
      <c r="AB49" s="301">
        <f t="shared" si="8"/>
        <v>0</v>
      </c>
      <c r="AC49" s="305"/>
      <c r="AD49" s="291"/>
      <c r="AE49" s="301">
        <f t="shared" si="9"/>
        <v>0</v>
      </c>
      <c r="AF49" s="305"/>
      <c r="AG49" s="308">
        <f t="shared" si="11"/>
        <v>0</v>
      </c>
      <c r="AH49" s="309">
        <f t="shared" si="11"/>
        <v>0</v>
      </c>
      <c r="AI49" s="442">
        <f t="shared" si="11"/>
        <v>0</v>
      </c>
      <c r="AJ49"/>
      <c r="AK49"/>
      <c r="AL49"/>
    </row>
    <row r="50" spans="1:38" s="290" customFormat="1" ht="17.25" customHeight="1">
      <c r="A50" s="1261"/>
      <c r="B50" s="1506"/>
      <c r="C50" s="291"/>
      <c r="D50" s="301">
        <f t="shared" si="0"/>
        <v>0</v>
      </c>
      <c r="E50" s="292"/>
      <c r="F50" s="291"/>
      <c r="G50" s="301">
        <f t="shared" si="1"/>
        <v>0</v>
      </c>
      <c r="H50" s="305"/>
      <c r="I50" s="291"/>
      <c r="J50" s="301">
        <f t="shared" si="2"/>
        <v>0</v>
      </c>
      <c r="K50" s="305"/>
      <c r="L50" s="291"/>
      <c r="M50" s="301">
        <f t="shared" si="3"/>
        <v>0</v>
      </c>
      <c r="N50" s="305"/>
      <c r="O50" s="291"/>
      <c r="P50" s="301">
        <f t="shared" si="4"/>
        <v>0</v>
      </c>
      <c r="Q50" s="305"/>
      <c r="R50" s="291"/>
      <c r="S50" s="301">
        <f t="shared" si="5"/>
        <v>0</v>
      </c>
      <c r="T50" s="305"/>
      <c r="U50" s="291"/>
      <c r="V50" s="301">
        <f t="shared" si="6"/>
        <v>0</v>
      </c>
      <c r="W50" s="305"/>
      <c r="X50" s="291"/>
      <c r="Y50" s="301">
        <f t="shared" si="7"/>
        <v>0</v>
      </c>
      <c r="Z50" s="305"/>
      <c r="AA50" s="291"/>
      <c r="AB50" s="301">
        <f t="shared" si="8"/>
        <v>0</v>
      </c>
      <c r="AC50" s="305"/>
      <c r="AD50" s="291"/>
      <c r="AE50" s="301">
        <f t="shared" si="9"/>
        <v>0</v>
      </c>
      <c r="AF50" s="305"/>
      <c r="AG50" s="308">
        <f t="shared" si="11"/>
        <v>0</v>
      </c>
      <c r="AH50" s="309">
        <f t="shared" si="11"/>
        <v>0</v>
      </c>
      <c r="AI50" s="442">
        <f t="shared" si="11"/>
        <v>0</v>
      </c>
      <c r="AJ50"/>
      <c r="AK50"/>
      <c r="AL50"/>
    </row>
    <row r="51" spans="1:38" s="290" customFormat="1" ht="17.25" customHeight="1">
      <c r="A51" s="1261"/>
      <c r="B51" s="1506"/>
      <c r="C51" s="291"/>
      <c r="D51" s="301">
        <f t="shared" si="0"/>
        <v>0</v>
      </c>
      <c r="E51" s="292"/>
      <c r="F51" s="291"/>
      <c r="G51" s="301">
        <f t="shared" si="1"/>
        <v>0</v>
      </c>
      <c r="H51" s="305"/>
      <c r="I51" s="291"/>
      <c r="J51" s="301">
        <f t="shared" si="2"/>
        <v>0</v>
      </c>
      <c r="K51" s="305"/>
      <c r="L51" s="291"/>
      <c r="M51" s="301">
        <f t="shared" si="3"/>
        <v>0</v>
      </c>
      <c r="N51" s="305"/>
      <c r="O51" s="291"/>
      <c r="P51" s="301">
        <f t="shared" si="4"/>
        <v>0</v>
      </c>
      <c r="Q51" s="305"/>
      <c r="R51" s="291"/>
      <c r="S51" s="301">
        <f t="shared" si="5"/>
        <v>0</v>
      </c>
      <c r="T51" s="305"/>
      <c r="U51" s="291"/>
      <c r="V51" s="301">
        <f t="shared" si="6"/>
        <v>0</v>
      </c>
      <c r="W51" s="305"/>
      <c r="X51" s="291"/>
      <c r="Y51" s="301">
        <f t="shared" si="7"/>
        <v>0</v>
      </c>
      <c r="Z51" s="305"/>
      <c r="AA51" s="291"/>
      <c r="AB51" s="301">
        <f t="shared" si="8"/>
        <v>0</v>
      </c>
      <c r="AC51" s="305"/>
      <c r="AD51" s="291"/>
      <c r="AE51" s="301">
        <f t="shared" si="9"/>
        <v>0</v>
      </c>
      <c r="AF51" s="305"/>
      <c r="AG51" s="308">
        <f t="shared" si="11"/>
        <v>0</v>
      </c>
      <c r="AH51" s="309">
        <f t="shared" si="11"/>
        <v>0</v>
      </c>
      <c r="AI51" s="442">
        <f t="shared" si="11"/>
        <v>0</v>
      </c>
      <c r="AJ51"/>
      <c r="AK51"/>
      <c r="AL51"/>
    </row>
    <row r="52" spans="1:38" s="290" customFormat="1" ht="17.25" customHeight="1">
      <c r="A52" s="1261"/>
      <c r="B52" s="1506"/>
      <c r="C52" s="291"/>
      <c r="D52" s="301">
        <f t="shared" si="0"/>
        <v>0</v>
      </c>
      <c r="E52" s="292"/>
      <c r="F52" s="291"/>
      <c r="G52" s="301">
        <f t="shared" si="1"/>
        <v>0</v>
      </c>
      <c r="H52" s="305"/>
      <c r="I52" s="291"/>
      <c r="J52" s="301">
        <f t="shared" si="2"/>
        <v>0</v>
      </c>
      <c r="K52" s="305"/>
      <c r="L52" s="291"/>
      <c r="M52" s="301">
        <f t="shared" si="3"/>
        <v>0</v>
      </c>
      <c r="N52" s="305"/>
      <c r="O52" s="291"/>
      <c r="P52" s="301">
        <f t="shared" si="4"/>
        <v>0</v>
      </c>
      <c r="Q52" s="305"/>
      <c r="R52" s="291"/>
      <c r="S52" s="301">
        <f t="shared" si="5"/>
        <v>0</v>
      </c>
      <c r="T52" s="305"/>
      <c r="U52" s="291"/>
      <c r="V52" s="301">
        <f t="shared" si="6"/>
        <v>0</v>
      </c>
      <c r="W52" s="305"/>
      <c r="X52" s="291"/>
      <c r="Y52" s="301">
        <f t="shared" si="7"/>
        <v>0</v>
      </c>
      <c r="Z52" s="305"/>
      <c r="AA52" s="291"/>
      <c r="AB52" s="301">
        <f t="shared" si="8"/>
        <v>0</v>
      </c>
      <c r="AC52" s="305"/>
      <c r="AD52" s="291"/>
      <c r="AE52" s="301">
        <f t="shared" si="9"/>
        <v>0</v>
      </c>
      <c r="AF52" s="305"/>
      <c r="AG52" s="308">
        <f t="shared" si="11"/>
        <v>0</v>
      </c>
      <c r="AH52" s="309">
        <f t="shared" si="11"/>
        <v>0</v>
      </c>
      <c r="AI52" s="442">
        <f t="shared" si="11"/>
        <v>0</v>
      </c>
      <c r="AJ52"/>
      <c r="AK52"/>
      <c r="AL52"/>
    </row>
    <row r="53" spans="1:38" s="290" customFormat="1" ht="17.25" customHeight="1">
      <c r="A53" s="1261"/>
      <c r="B53" s="1506"/>
      <c r="C53" s="291"/>
      <c r="D53" s="301">
        <f t="shared" si="0"/>
        <v>0</v>
      </c>
      <c r="E53" s="292"/>
      <c r="F53" s="304"/>
      <c r="G53" s="301">
        <f t="shared" si="1"/>
        <v>0</v>
      </c>
      <c r="H53" s="305"/>
      <c r="I53" s="304"/>
      <c r="J53" s="301">
        <f t="shared" si="2"/>
        <v>0</v>
      </c>
      <c r="K53" s="305"/>
      <c r="L53" s="304"/>
      <c r="M53" s="301">
        <f t="shared" si="3"/>
        <v>0</v>
      </c>
      <c r="N53" s="305"/>
      <c r="O53" s="304"/>
      <c r="P53" s="301">
        <f t="shared" si="4"/>
        <v>0</v>
      </c>
      <c r="Q53" s="305"/>
      <c r="R53" s="304"/>
      <c r="S53" s="301">
        <f t="shared" si="5"/>
        <v>0</v>
      </c>
      <c r="T53" s="305"/>
      <c r="U53" s="304"/>
      <c r="V53" s="301">
        <f t="shared" si="6"/>
        <v>0</v>
      </c>
      <c r="W53" s="305"/>
      <c r="X53" s="304"/>
      <c r="Y53" s="301">
        <f t="shared" si="7"/>
        <v>0</v>
      </c>
      <c r="Z53" s="305"/>
      <c r="AA53" s="304"/>
      <c r="AB53" s="301">
        <f t="shared" si="8"/>
        <v>0</v>
      </c>
      <c r="AC53" s="305"/>
      <c r="AD53" s="304"/>
      <c r="AE53" s="301">
        <f t="shared" si="9"/>
        <v>0</v>
      </c>
      <c r="AF53" s="305"/>
      <c r="AG53" s="308">
        <f t="shared" si="11"/>
        <v>0</v>
      </c>
      <c r="AH53" s="309">
        <f t="shared" si="11"/>
        <v>0</v>
      </c>
      <c r="AI53" s="442">
        <f t="shared" si="11"/>
        <v>0</v>
      </c>
      <c r="AJ53"/>
      <c r="AK53"/>
      <c r="AL53"/>
    </row>
    <row r="54" spans="1:38" s="290" customFormat="1" ht="17.25" customHeight="1">
      <c r="A54" s="1261"/>
      <c r="B54" s="1506"/>
      <c r="C54" s="291"/>
      <c r="D54" s="301">
        <f t="shared" si="0"/>
        <v>0</v>
      </c>
      <c r="E54" s="292"/>
      <c r="F54" s="291"/>
      <c r="G54" s="301">
        <f t="shared" si="1"/>
        <v>0</v>
      </c>
      <c r="H54" s="292"/>
      <c r="I54" s="291"/>
      <c r="J54" s="301">
        <f t="shared" si="2"/>
        <v>0</v>
      </c>
      <c r="K54" s="292"/>
      <c r="L54" s="291"/>
      <c r="M54" s="301">
        <f t="shared" si="3"/>
        <v>0</v>
      </c>
      <c r="N54" s="292"/>
      <c r="O54" s="291"/>
      <c r="P54" s="301">
        <f t="shared" si="4"/>
        <v>0</v>
      </c>
      <c r="Q54" s="292"/>
      <c r="R54" s="291"/>
      <c r="S54" s="301">
        <f t="shared" si="5"/>
        <v>0</v>
      </c>
      <c r="T54" s="292"/>
      <c r="U54" s="291"/>
      <c r="V54" s="301">
        <f t="shared" si="6"/>
        <v>0</v>
      </c>
      <c r="W54" s="292"/>
      <c r="X54" s="291"/>
      <c r="Y54" s="301">
        <f t="shared" si="7"/>
        <v>0</v>
      </c>
      <c r="Z54" s="292"/>
      <c r="AA54" s="291"/>
      <c r="AB54" s="301">
        <f t="shared" si="8"/>
        <v>0</v>
      </c>
      <c r="AC54" s="292"/>
      <c r="AD54" s="291"/>
      <c r="AE54" s="301">
        <f t="shared" si="9"/>
        <v>0</v>
      </c>
      <c r="AF54" s="292"/>
      <c r="AG54" s="308">
        <f t="shared" si="11"/>
        <v>0</v>
      </c>
      <c r="AH54" s="309">
        <f t="shared" si="11"/>
        <v>0</v>
      </c>
      <c r="AI54" s="442">
        <f t="shared" si="11"/>
        <v>0</v>
      </c>
    </row>
    <row r="55" spans="1:38" s="290" customFormat="1" ht="17.25" customHeight="1">
      <c r="A55" s="1261"/>
      <c r="B55" s="1506"/>
      <c r="C55" s="291"/>
      <c r="D55" s="301">
        <f t="shared" si="0"/>
        <v>0</v>
      </c>
      <c r="E55" s="292"/>
      <c r="F55" s="291"/>
      <c r="G55" s="301">
        <f t="shared" si="1"/>
        <v>0</v>
      </c>
      <c r="H55" s="292"/>
      <c r="I55" s="291"/>
      <c r="J55" s="301">
        <f t="shared" si="2"/>
        <v>0</v>
      </c>
      <c r="K55" s="292"/>
      <c r="L55" s="291"/>
      <c r="M55" s="301">
        <f t="shared" si="3"/>
        <v>0</v>
      </c>
      <c r="N55" s="292"/>
      <c r="O55" s="291"/>
      <c r="P55" s="301">
        <f t="shared" si="4"/>
        <v>0</v>
      </c>
      <c r="Q55" s="292"/>
      <c r="R55" s="291"/>
      <c r="S55" s="301">
        <f t="shared" si="5"/>
        <v>0</v>
      </c>
      <c r="T55" s="292"/>
      <c r="U55" s="291"/>
      <c r="V55" s="301">
        <f t="shared" si="6"/>
        <v>0</v>
      </c>
      <c r="W55" s="292"/>
      <c r="X55" s="291"/>
      <c r="Y55" s="301">
        <f t="shared" si="7"/>
        <v>0</v>
      </c>
      <c r="Z55" s="292"/>
      <c r="AA55" s="291"/>
      <c r="AB55" s="301">
        <f t="shared" si="8"/>
        <v>0</v>
      </c>
      <c r="AC55" s="292"/>
      <c r="AD55" s="291"/>
      <c r="AE55" s="301">
        <f t="shared" si="9"/>
        <v>0</v>
      </c>
      <c r="AF55" s="292"/>
      <c r="AG55" s="308">
        <f t="shared" si="11"/>
        <v>0</v>
      </c>
      <c r="AH55" s="309">
        <f t="shared" si="11"/>
        <v>0</v>
      </c>
      <c r="AI55" s="442">
        <f t="shared" si="11"/>
        <v>0</v>
      </c>
    </row>
    <row r="56" spans="1:38" s="290" customFormat="1" ht="17.25" customHeight="1">
      <c r="A56" s="1361" t="s">
        <v>304</v>
      </c>
      <c r="B56" s="1507"/>
      <c r="C56" s="322"/>
      <c r="D56" s="328"/>
      <c r="E56" s="323"/>
      <c r="F56" s="322"/>
      <c r="G56" s="328"/>
      <c r="H56" s="345"/>
      <c r="I56" s="322"/>
      <c r="J56" s="328"/>
      <c r="K56" s="345"/>
      <c r="L56" s="322"/>
      <c r="M56" s="328"/>
      <c r="N56" s="345"/>
      <c r="O56" s="322"/>
      <c r="P56" s="328"/>
      <c r="Q56" s="345"/>
      <c r="R56" s="322"/>
      <c r="S56" s="328"/>
      <c r="T56" s="345"/>
      <c r="U56" s="322"/>
      <c r="V56" s="328"/>
      <c r="W56" s="345"/>
      <c r="X56" s="322"/>
      <c r="Y56" s="328"/>
      <c r="Z56" s="345"/>
      <c r="AA56" s="322"/>
      <c r="AB56" s="328"/>
      <c r="AC56" s="345"/>
      <c r="AD56" s="322"/>
      <c r="AE56" s="328"/>
      <c r="AF56" s="345"/>
      <c r="AG56" s="308"/>
      <c r="AH56" s="329"/>
      <c r="AI56" s="344"/>
      <c r="AJ56"/>
      <c r="AK56"/>
      <c r="AL56"/>
    </row>
    <row r="57" spans="1:38" s="290" customFormat="1" ht="17.25" customHeight="1">
      <c r="A57" s="1261"/>
      <c r="B57" s="1506"/>
      <c r="C57" s="291"/>
      <c r="D57" s="301">
        <f t="shared" si="0"/>
        <v>0</v>
      </c>
      <c r="E57" s="292"/>
      <c r="F57" s="291"/>
      <c r="G57" s="301">
        <f t="shared" si="1"/>
        <v>0</v>
      </c>
      <c r="H57" s="305"/>
      <c r="I57" s="291"/>
      <c r="J57" s="301">
        <f t="shared" si="2"/>
        <v>0</v>
      </c>
      <c r="K57" s="305"/>
      <c r="L57" s="291"/>
      <c r="M57" s="301">
        <f t="shared" si="3"/>
        <v>0</v>
      </c>
      <c r="N57" s="305"/>
      <c r="O57" s="291"/>
      <c r="P57" s="301">
        <f t="shared" si="4"/>
        <v>0</v>
      </c>
      <c r="Q57" s="305"/>
      <c r="R57" s="291"/>
      <c r="S57" s="301">
        <f t="shared" si="5"/>
        <v>0</v>
      </c>
      <c r="T57" s="305"/>
      <c r="U57" s="291"/>
      <c r="V57" s="301">
        <f t="shared" si="6"/>
        <v>0</v>
      </c>
      <c r="W57" s="305"/>
      <c r="X57" s="291"/>
      <c r="Y57" s="301">
        <f t="shared" si="7"/>
        <v>0</v>
      </c>
      <c r="Z57" s="305"/>
      <c r="AA57" s="291"/>
      <c r="AB57" s="301">
        <f t="shared" si="8"/>
        <v>0</v>
      </c>
      <c r="AC57" s="305"/>
      <c r="AD57" s="291"/>
      <c r="AE57" s="301">
        <f t="shared" si="9"/>
        <v>0</v>
      </c>
      <c r="AF57" s="305"/>
      <c r="AG57" s="308">
        <f t="shared" si="11"/>
        <v>0</v>
      </c>
      <c r="AH57" s="309">
        <f t="shared" si="11"/>
        <v>0</v>
      </c>
      <c r="AI57" s="442">
        <f t="shared" si="11"/>
        <v>0</v>
      </c>
      <c r="AJ57"/>
      <c r="AK57"/>
      <c r="AL57"/>
    </row>
    <row r="58" spans="1:38" s="290" customFormat="1" ht="17.25" customHeight="1">
      <c r="A58" s="1261"/>
      <c r="B58" s="1506"/>
      <c r="C58" s="291"/>
      <c r="D58" s="301">
        <f t="shared" si="0"/>
        <v>0</v>
      </c>
      <c r="E58" s="292"/>
      <c r="F58" s="291"/>
      <c r="G58" s="301">
        <f t="shared" si="1"/>
        <v>0</v>
      </c>
      <c r="H58" s="305"/>
      <c r="I58" s="291"/>
      <c r="J58" s="301">
        <f t="shared" si="2"/>
        <v>0</v>
      </c>
      <c r="K58" s="305"/>
      <c r="L58" s="291"/>
      <c r="M58" s="301">
        <f t="shared" si="3"/>
        <v>0</v>
      </c>
      <c r="N58" s="305"/>
      <c r="O58" s="291"/>
      <c r="P58" s="301">
        <f t="shared" si="4"/>
        <v>0</v>
      </c>
      <c r="Q58" s="305"/>
      <c r="R58" s="291"/>
      <c r="S58" s="301">
        <f t="shared" si="5"/>
        <v>0</v>
      </c>
      <c r="T58" s="305"/>
      <c r="U58" s="291"/>
      <c r="V58" s="301">
        <f t="shared" si="6"/>
        <v>0</v>
      </c>
      <c r="W58" s="305"/>
      <c r="X58" s="291"/>
      <c r="Y58" s="301">
        <f t="shared" si="7"/>
        <v>0</v>
      </c>
      <c r="Z58" s="305"/>
      <c r="AA58" s="291"/>
      <c r="AB58" s="301">
        <f t="shared" si="8"/>
        <v>0</v>
      </c>
      <c r="AC58" s="305"/>
      <c r="AD58" s="291"/>
      <c r="AE58" s="301">
        <f t="shared" si="9"/>
        <v>0</v>
      </c>
      <c r="AF58" s="305"/>
      <c r="AG58" s="308">
        <f t="shared" si="11"/>
        <v>0</v>
      </c>
      <c r="AH58" s="309">
        <f t="shared" si="11"/>
        <v>0</v>
      </c>
      <c r="AI58" s="442">
        <f t="shared" si="11"/>
        <v>0</v>
      </c>
      <c r="AJ58"/>
      <c r="AK58"/>
      <c r="AL58"/>
    </row>
    <row r="59" spans="1:38" s="290" customFormat="1" ht="17.25" customHeight="1">
      <c r="A59" s="1261"/>
      <c r="B59" s="1506"/>
      <c r="C59" s="291"/>
      <c r="D59" s="301">
        <f t="shared" si="0"/>
        <v>0</v>
      </c>
      <c r="E59" s="292"/>
      <c r="F59" s="291"/>
      <c r="G59" s="301">
        <f t="shared" si="1"/>
        <v>0</v>
      </c>
      <c r="H59" s="305"/>
      <c r="I59" s="291"/>
      <c r="J59" s="301">
        <f t="shared" si="2"/>
        <v>0</v>
      </c>
      <c r="K59" s="305"/>
      <c r="L59" s="291"/>
      <c r="M59" s="301">
        <f t="shared" si="3"/>
        <v>0</v>
      </c>
      <c r="N59" s="305"/>
      <c r="O59" s="291"/>
      <c r="P59" s="301">
        <f t="shared" si="4"/>
        <v>0</v>
      </c>
      <c r="Q59" s="305"/>
      <c r="R59" s="291"/>
      <c r="S59" s="301">
        <f t="shared" si="5"/>
        <v>0</v>
      </c>
      <c r="T59" s="305"/>
      <c r="U59" s="291"/>
      <c r="V59" s="301">
        <f t="shared" si="6"/>
        <v>0</v>
      </c>
      <c r="W59" s="305"/>
      <c r="X59" s="291"/>
      <c r="Y59" s="301">
        <f t="shared" si="7"/>
        <v>0</v>
      </c>
      <c r="Z59" s="305"/>
      <c r="AA59" s="291"/>
      <c r="AB59" s="301">
        <f t="shared" si="8"/>
        <v>0</v>
      </c>
      <c r="AC59" s="305"/>
      <c r="AD59" s="291"/>
      <c r="AE59" s="301">
        <f t="shared" si="9"/>
        <v>0</v>
      </c>
      <c r="AF59" s="305"/>
      <c r="AG59" s="308">
        <f t="shared" si="11"/>
        <v>0</v>
      </c>
      <c r="AH59" s="309">
        <f t="shared" si="11"/>
        <v>0</v>
      </c>
      <c r="AI59" s="442">
        <f t="shared" si="11"/>
        <v>0</v>
      </c>
      <c r="AJ59"/>
      <c r="AK59"/>
      <c r="AL59"/>
    </row>
    <row r="60" spans="1:38" s="290" customFormat="1" ht="17.25" customHeight="1">
      <c r="A60" s="1261"/>
      <c r="B60" s="1506"/>
      <c r="C60" s="291"/>
      <c r="D60" s="301">
        <f t="shared" si="0"/>
        <v>0</v>
      </c>
      <c r="E60" s="292"/>
      <c r="F60" s="304"/>
      <c r="G60" s="301">
        <f t="shared" si="1"/>
        <v>0</v>
      </c>
      <c r="H60" s="305"/>
      <c r="I60" s="304"/>
      <c r="J60" s="301">
        <f t="shared" si="2"/>
        <v>0</v>
      </c>
      <c r="K60" s="305"/>
      <c r="L60" s="304"/>
      <c r="M60" s="301">
        <f t="shared" si="3"/>
        <v>0</v>
      </c>
      <c r="N60" s="305"/>
      <c r="O60" s="304"/>
      <c r="P60" s="301">
        <f t="shared" si="4"/>
        <v>0</v>
      </c>
      <c r="Q60" s="305"/>
      <c r="R60" s="304"/>
      <c r="S60" s="301">
        <f t="shared" si="5"/>
        <v>0</v>
      </c>
      <c r="T60" s="305"/>
      <c r="U60" s="304"/>
      <c r="V60" s="301">
        <f t="shared" si="6"/>
        <v>0</v>
      </c>
      <c r="W60" s="305"/>
      <c r="X60" s="304"/>
      <c r="Y60" s="301">
        <f t="shared" si="7"/>
        <v>0</v>
      </c>
      <c r="Z60" s="305"/>
      <c r="AA60" s="304"/>
      <c r="AB60" s="301">
        <f t="shared" si="8"/>
        <v>0</v>
      </c>
      <c r="AC60" s="305"/>
      <c r="AD60" s="304"/>
      <c r="AE60" s="301">
        <f t="shared" si="9"/>
        <v>0</v>
      </c>
      <c r="AF60" s="305"/>
      <c r="AG60" s="308">
        <f t="shared" si="11"/>
        <v>0</v>
      </c>
      <c r="AH60" s="309">
        <f t="shared" si="11"/>
        <v>0</v>
      </c>
      <c r="AI60" s="442">
        <f t="shared" si="11"/>
        <v>0</v>
      </c>
      <c r="AJ60"/>
      <c r="AK60"/>
      <c r="AL60"/>
    </row>
    <row r="61" spans="1:38" s="290" customFormat="1" ht="17.25" customHeight="1">
      <c r="A61" s="1261"/>
      <c r="B61" s="1506"/>
      <c r="C61" s="291"/>
      <c r="D61" s="301">
        <f t="shared" si="0"/>
        <v>0</v>
      </c>
      <c r="E61" s="292"/>
      <c r="F61" s="291"/>
      <c r="G61" s="301">
        <f t="shared" si="1"/>
        <v>0</v>
      </c>
      <c r="H61" s="292"/>
      <c r="I61" s="291"/>
      <c r="J61" s="301">
        <f t="shared" si="2"/>
        <v>0</v>
      </c>
      <c r="K61" s="292"/>
      <c r="L61" s="291"/>
      <c r="M61" s="301">
        <f t="shared" si="3"/>
        <v>0</v>
      </c>
      <c r="N61" s="292"/>
      <c r="O61" s="291"/>
      <c r="P61" s="301">
        <f t="shared" si="4"/>
        <v>0</v>
      </c>
      <c r="Q61" s="292"/>
      <c r="R61" s="291"/>
      <c r="S61" s="301">
        <f t="shared" si="5"/>
        <v>0</v>
      </c>
      <c r="T61" s="292"/>
      <c r="U61" s="291"/>
      <c r="V61" s="301">
        <f t="shared" si="6"/>
        <v>0</v>
      </c>
      <c r="W61" s="292"/>
      <c r="X61" s="291"/>
      <c r="Y61" s="301">
        <f t="shared" si="7"/>
        <v>0</v>
      </c>
      <c r="Z61" s="292"/>
      <c r="AA61" s="291"/>
      <c r="AB61" s="301">
        <f t="shared" si="8"/>
        <v>0</v>
      </c>
      <c r="AC61" s="292"/>
      <c r="AD61" s="291"/>
      <c r="AE61" s="301">
        <f t="shared" si="9"/>
        <v>0</v>
      </c>
      <c r="AF61" s="292"/>
      <c r="AG61" s="308">
        <f t="shared" si="11"/>
        <v>0</v>
      </c>
      <c r="AH61" s="309">
        <f t="shared" si="11"/>
        <v>0</v>
      </c>
      <c r="AI61" s="442">
        <f t="shared" si="11"/>
        <v>0</v>
      </c>
    </row>
    <row r="62" spans="1:38" s="290" customFormat="1" ht="17.25" customHeight="1">
      <c r="A62" s="1261"/>
      <c r="B62" s="1506"/>
      <c r="C62" s="291"/>
      <c r="D62" s="301">
        <f t="shared" si="0"/>
        <v>0</v>
      </c>
      <c r="E62" s="292"/>
      <c r="F62" s="304"/>
      <c r="G62" s="301">
        <f t="shared" si="1"/>
        <v>0</v>
      </c>
      <c r="H62" s="305"/>
      <c r="I62" s="304"/>
      <c r="J62" s="301">
        <f t="shared" si="2"/>
        <v>0</v>
      </c>
      <c r="K62" s="305"/>
      <c r="L62" s="304"/>
      <c r="M62" s="301">
        <f t="shared" si="3"/>
        <v>0</v>
      </c>
      <c r="N62" s="305"/>
      <c r="O62" s="304"/>
      <c r="P62" s="301">
        <f t="shared" si="4"/>
        <v>0</v>
      </c>
      <c r="Q62" s="305"/>
      <c r="R62" s="304"/>
      <c r="S62" s="301">
        <f t="shared" si="5"/>
        <v>0</v>
      </c>
      <c r="T62" s="305"/>
      <c r="U62" s="304"/>
      <c r="V62" s="301">
        <f t="shared" si="6"/>
        <v>0</v>
      </c>
      <c r="W62" s="305"/>
      <c r="X62" s="304"/>
      <c r="Y62" s="301">
        <f t="shared" si="7"/>
        <v>0</v>
      </c>
      <c r="Z62" s="305"/>
      <c r="AA62" s="304"/>
      <c r="AB62" s="301">
        <f t="shared" si="8"/>
        <v>0</v>
      </c>
      <c r="AC62" s="305"/>
      <c r="AD62" s="304"/>
      <c r="AE62" s="301">
        <f t="shared" si="9"/>
        <v>0</v>
      </c>
      <c r="AF62" s="305"/>
      <c r="AG62" s="308">
        <f t="shared" si="11"/>
        <v>0</v>
      </c>
      <c r="AH62" s="309">
        <f t="shared" si="11"/>
        <v>0</v>
      </c>
      <c r="AI62" s="442">
        <f t="shared" si="11"/>
        <v>0</v>
      </c>
      <c r="AJ62"/>
      <c r="AK62"/>
      <c r="AL62"/>
    </row>
    <row r="63" spans="1:38" s="290" customFormat="1" ht="17.25" customHeight="1">
      <c r="A63" s="1261"/>
      <c r="B63" s="1506"/>
      <c r="C63" s="291"/>
      <c r="D63" s="301">
        <f t="shared" si="0"/>
        <v>0</v>
      </c>
      <c r="E63" s="292"/>
      <c r="F63" s="291"/>
      <c r="G63" s="301">
        <f t="shared" si="1"/>
        <v>0</v>
      </c>
      <c r="H63" s="292"/>
      <c r="I63" s="291"/>
      <c r="J63" s="301">
        <f t="shared" si="2"/>
        <v>0</v>
      </c>
      <c r="K63" s="292"/>
      <c r="L63" s="291"/>
      <c r="M63" s="301">
        <f t="shared" si="3"/>
        <v>0</v>
      </c>
      <c r="N63" s="292"/>
      <c r="O63" s="291"/>
      <c r="P63" s="301">
        <f t="shared" si="4"/>
        <v>0</v>
      </c>
      <c r="Q63" s="292"/>
      <c r="R63" s="291"/>
      <c r="S63" s="301">
        <f t="shared" si="5"/>
        <v>0</v>
      </c>
      <c r="T63" s="292"/>
      <c r="U63" s="291"/>
      <c r="V63" s="301">
        <f t="shared" si="6"/>
        <v>0</v>
      </c>
      <c r="W63" s="292"/>
      <c r="X63" s="291"/>
      <c r="Y63" s="301">
        <f t="shared" si="7"/>
        <v>0</v>
      </c>
      <c r="Z63" s="292"/>
      <c r="AA63" s="291"/>
      <c r="AB63" s="301">
        <f t="shared" si="8"/>
        <v>0</v>
      </c>
      <c r="AC63" s="292"/>
      <c r="AD63" s="291"/>
      <c r="AE63" s="301">
        <f t="shared" si="9"/>
        <v>0</v>
      </c>
      <c r="AF63" s="292"/>
      <c r="AG63" s="308">
        <f t="shared" si="11"/>
        <v>0</v>
      </c>
      <c r="AH63" s="309">
        <f t="shared" si="11"/>
        <v>0</v>
      </c>
      <c r="AI63" s="442">
        <f t="shared" si="11"/>
        <v>0</v>
      </c>
    </row>
    <row r="64" spans="1:38" s="290" customFormat="1" ht="17.25" customHeight="1">
      <c r="A64" s="1261"/>
      <c r="B64" s="1506"/>
      <c r="C64" s="291"/>
      <c r="D64" s="301">
        <f t="shared" si="0"/>
        <v>0</v>
      </c>
      <c r="E64" s="292"/>
      <c r="F64" s="291"/>
      <c r="G64" s="301">
        <f t="shared" si="1"/>
        <v>0</v>
      </c>
      <c r="H64" s="292"/>
      <c r="I64" s="291"/>
      <c r="J64" s="301">
        <f t="shared" si="2"/>
        <v>0</v>
      </c>
      <c r="K64" s="292"/>
      <c r="L64" s="291"/>
      <c r="M64" s="301">
        <f t="shared" si="3"/>
        <v>0</v>
      </c>
      <c r="N64" s="292"/>
      <c r="O64" s="291"/>
      <c r="P64" s="301">
        <f t="shared" si="4"/>
        <v>0</v>
      </c>
      <c r="Q64" s="292"/>
      <c r="R64" s="291"/>
      <c r="S64" s="301">
        <f t="shared" si="5"/>
        <v>0</v>
      </c>
      <c r="T64" s="292"/>
      <c r="U64" s="291"/>
      <c r="V64" s="301">
        <f t="shared" si="6"/>
        <v>0</v>
      </c>
      <c r="W64" s="292"/>
      <c r="X64" s="291"/>
      <c r="Y64" s="301">
        <f t="shared" si="7"/>
        <v>0</v>
      </c>
      <c r="Z64" s="292"/>
      <c r="AA64" s="291"/>
      <c r="AB64" s="301">
        <f t="shared" si="8"/>
        <v>0</v>
      </c>
      <c r="AC64" s="292"/>
      <c r="AD64" s="291"/>
      <c r="AE64" s="301">
        <f t="shared" si="9"/>
        <v>0</v>
      </c>
      <c r="AF64" s="292"/>
      <c r="AG64" s="308">
        <f t="shared" ref="AG64:AI66" si="12">SUM(C64,F64,I64,L64,O64,R64,U64,X64,AA64,AD64)</f>
        <v>0</v>
      </c>
      <c r="AH64" s="309">
        <f t="shared" si="12"/>
        <v>0</v>
      </c>
      <c r="AI64" s="442">
        <f t="shared" si="12"/>
        <v>0</v>
      </c>
    </row>
    <row r="65" spans="1:37" s="290" customFormat="1" ht="17.25" customHeight="1">
      <c r="A65" s="1261"/>
      <c r="B65" s="1506"/>
      <c r="C65" s="291"/>
      <c r="D65" s="301">
        <f t="shared" si="0"/>
        <v>0</v>
      </c>
      <c r="E65" s="292"/>
      <c r="F65" s="291"/>
      <c r="G65" s="301">
        <f t="shared" si="1"/>
        <v>0</v>
      </c>
      <c r="H65" s="292"/>
      <c r="I65" s="291"/>
      <c r="J65" s="301">
        <f t="shared" si="2"/>
        <v>0</v>
      </c>
      <c r="K65" s="292"/>
      <c r="L65" s="291"/>
      <c r="M65" s="301">
        <f t="shared" si="3"/>
        <v>0</v>
      </c>
      <c r="N65" s="292"/>
      <c r="O65" s="291"/>
      <c r="P65" s="301">
        <f t="shared" si="4"/>
        <v>0</v>
      </c>
      <c r="Q65" s="292"/>
      <c r="R65" s="291"/>
      <c r="S65" s="301">
        <f t="shared" si="5"/>
        <v>0</v>
      </c>
      <c r="T65" s="292"/>
      <c r="U65" s="291"/>
      <c r="V65" s="301">
        <f t="shared" si="6"/>
        <v>0</v>
      </c>
      <c r="W65" s="292"/>
      <c r="X65" s="291"/>
      <c r="Y65" s="301">
        <f t="shared" si="7"/>
        <v>0</v>
      </c>
      <c r="Z65" s="292"/>
      <c r="AA65" s="291"/>
      <c r="AB65" s="301">
        <f t="shared" si="8"/>
        <v>0</v>
      </c>
      <c r="AC65" s="292"/>
      <c r="AD65" s="291"/>
      <c r="AE65" s="301">
        <f t="shared" si="9"/>
        <v>0</v>
      </c>
      <c r="AF65" s="292"/>
      <c r="AG65" s="308">
        <f t="shared" si="12"/>
        <v>0</v>
      </c>
      <c r="AH65" s="309">
        <f t="shared" si="12"/>
        <v>0</v>
      </c>
      <c r="AI65" s="442">
        <f t="shared" si="12"/>
        <v>0</v>
      </c>
    </row>
    <row r="66" spans="1:37" s="290" customFormat="1" ht="17.25" customHeight="1">
      <c r="A66" s="1261"/>
      <c r="B66" s="1506"/>
      <c r="C66" s="291"/>
      <c r="D66" s="301">
        <f t="shared" si="0"/>
        <v>0</v>
      </c>
      <c r="E66" s="292"/>
      <c r="F66" s="291"/>
      <c r="G66" s="301">
        <f t="shared" si="1"/>
        <v>0</v>
      </c>
      <c r="H66" s="292"/>
      <c r="I66" s="291"/>
      <c r="J66" s="301">
        <f t="shared" si="2"/>
        <v>0</v>
      </c>
      <c r="K66" s="292"/>
      <c r="L66" s="291"/>
      <c r="M66" s="301">
        <f t="shared" si="3"/>
        <v>0</v>
      </c>
      <c r="N66" s="292"/>
      <c r="O66" s="291"/>
      <c r="P66" s="301">
        <f t="shared" si="4"/>
        <v>0</v>
      </c>
      <c r="Q66" s="292"/>
      <c r="R66" s="291"/>
      <c r="S66" s="301">
        <f t="shared" si="5"/>
        <v>0</v>
      </c>
      <c r="T66" s="292"/>
      <c r="U66" s="291"/>
      <c r="V66" s="301">
        <f t="shared" si="6"/>
        <v>0</v>
      </c>
      <c r="W66" s="292"/>
      <c r="X66" s="291"/>
      <c r="Y66" s="301">
        <f t="shared" si="7"/>
        <v>0</v>
      </c>
      <c r="Z66" s="292"/>
      <c r="AA66" s="291"/>
      <c r="AB66" s="301">
        <f t="shared" si="8"/>
        <v>0</v>
      </c>
      <c r="AC66" s="292"/>
      <c r="AD66" s="291"/>
      <c r="AE66" s="301">
        <f t="shared" si="9"/>
        <v>0</v>
      </c>
      <c r="AF66" s="292"/>
      <c r="AG66" s="308">
        <f t="shared" si="12"/>
        <v>0</v>
      </c>
      <c r="AH66" s="309">
        <f t="shared" si="12"/>
        <v>0</v>
      </c>
      <c r="AI66" s="442">
        <f t="shared" si="12"/>
        <v>0</v>
      </c>
    </row>
    <row r="67" spans="1:37" s="290" customFormat="1" ht="15" customHeight="1">
      <c r="A67" s="1261"/>
      <c r="B67" s="1506"/>
      <c r="C67" s="294"/>
      <c r="D67" s="301"/>
      <c r="E67" s="295"/>
      <c r="F67" s="294"/>
      <c r="G67" s="301"/>
      <c r="H67" s="295"/>
      <c r="I67" s="294"/>
      <c r="J67" s="301"/>
      <c r="K67" s="295"/>
      <c r="L67" s="294"/>
      <c r="M67" s="301"/>
      <c r="N67" s="295"/>
      <c r="O67" s="294"/>
      <c r="P67" s="301"/>
      <c r="Q67" s="295"/>
      <c r="R67" s="294"/>
      <c r="S67" s="301"/>
      <c r="T67" s="295"/>
      <c r="U67" s="294"/>
      <c r="V67" s="301"/>
      <c r="W67" s="295"/>
      <c r="X67" s="294"/>
      <c r="Y67" s="301"/>
      <c r="Z67" s="295"/>
      <c r="AA67" s="294"/>
      <c r="AB67" s="301"/>
      <c r="AC67" s="295"/>
      <c r="AD67" s="294"/>
      <c r="AE67" s="301"/>
      <c r="AF67" s="295"/>
      <c r="AG67" s="311"/>
      <c r="AH67" s="506"/>
      <c r="AI67" s="313"/>
    </row>
    <row r="68" spans="1:37" ht="17.25" customHeight="1">
      <c r="A68" s="1265" t="s">
        <v>305</v>
      </c>
      <c r="B68" s="1508"/>
      <c r="C68" s="304">
        <f t="shared" ref="C68:AF68" si="13">ROUND(SUM(C14:C67),0)</f>
        <v>0</v>
      </c>
      <c r="D68" s="303">
        <f t="shared" si="13"/>
        <v>0</v>
      </c>
      <c r="E68" s="305">
        <f t="shared" si="13"/>
        <v>0</v>
      </c>
      <c r="F68" s="304">
        <f t="shared" si="13"/>
        <v>0</v>
      </c>
      <c r="G68" s="303">
        <f t="shared" si="13"/>
        <v>0</v>
      </c>
      <c r="H68" s="305">
        <f t="shared" si="13"/>
        <v>0</v>
      </c>
      <c r="I68" s="304">
        <f t="shared" si="13"/>
        <v>0</v>
      </c>
      <c r="J68" s="303">
        <f t="shared" si="13"/>
        <v>0</v>
      </c>
      <c r="K68" s="305">
        <f t="shared" si="13"/>
        <v>0</v>
      </c>
      <c r="L68" s="304">
        <f t="shared" si="13"/>
        <v>0</v>
      </c>
      <c r="M68" s="303">
        <f t="shared" si="13"/>
        <v>0</v>
      </c>
      <c r="N68" s="305">
        <f t="shared" si="13"/>
        <v>0</v>
      </c>
      <c r="O68" s="304">
        <f t="shared" si="13"/>
        <v>0</v>
      </c>
      <c r="P68" s="303">
        <f t="shared" si="13"/>
        <v>0</v>
      </c>
      <c r="Q68" s="305">
        <f t="shared" si="13"/>
        <v>0</v>
      </c>
      <c r="R68" s="304">
        <f t="shared" si="13"/>
        <v>0</v>
      </c>
      <c r="S68" s="303">
        <f t="shared" si="13"/>
        <v>0</v>
      </c>
      <c r="T68" s="305">
        <f t="shared" si="13"/>
        <v>0</v>
      </c>
      <c r="U68" s="304">
        <f t="shared" si="13"/>
        <v>0</v>
      </c>
      <c r="V68" s="303">
        <f t="shared" si="13"/>
        <v>0</v>
      </c>
      <c r="W68" s="305">
        <f t="shared" si="13"/>
        <v>0</v>
      </c>
      <c r="X68" s="304">
        <f t="shared" si="13"/>
        <v>0</v>
      </c>
      <c r="Y68" s="303">
        <f t="shared" si="13"/>
        <v>0</v>
      </c>
      <c r="Z68" s="305">
        <f t="shared" si="13"/>
        <v>0</v>
      </c>
      <c r="AA68" s="304">
        <f t="shared" si="13"/>
        <v>0</v>
      </c>
      <c r="AB68" s="303">
        <f t="shared" si="13"/>
        <v>0</v>
      </c>
      <c r="AC68" s="305">
        <f t="shared" si="13"/>
        <v>0</v>
      </c>
      <c r="AD68" s="304">
        <f t="shared" si="13"/>
        <v>0</v>
      </c>
      <c r="AE68" s="303">
        <f t="shared" si="13"/>
        <v>0</v>
      </c>
      <c r="AF68" s="305">
        <f t="shared" si="13"/>
        <v>0</v>
      </c>
      <c r="AG68" s="306">
        <f t="shared" ref="AG68:AI68" si="14">SUM(AG14:AG66)</f>
        <v>0</v>
      </c>
      <c r="AH68" s="307">
        <f t="shared" si="14"/>
        <v>0</v>
      </c>
      <c r="AI68" s="305">
        <f t="shared" si="14"/>
        <v>0</v>
      </c>
    </row>
    <row r="69" spans="1:37" s="290" customFormat="1" ht="17.25" customHeight="1">
      <c r="A69" s="1264"/>
      <c r="B69" s="1514"/>
      <c r="C69" s="294"/>
      <c r="D69" s="302"/>
      <c r="E69" s="295"/>
      <c r="F69" s="294"/>
      <c r="G69" s="302"/>
      <c r="H69" s="295"/>
      <c r="I69" s="294"/>
      <c r="J69" s="302"/>
      <c r="K69" s="295"/>
      <c r="L69" s="294"/>
      <c r="M69" s="302"/>
      <c r="N69" s="295"/>
      <c r="O69" s="294"/>
      <c r="P69" s="302"/>
      <c r="Q69" s="295"/>
      <c r="R69" s="294"/>
      <c r="S69" s="302"/>
      <c r="T69" s="295"/>
      <c r="U69" s="294"/>
      <c r="V69" s="302"/>
      <c r="W69" s="295"/>
      <c r="X69" s="294"/>
      <c r="Y69" s="302"/>
      <c r="Z69" s="295"/>
      <c r="AA69" s="294"/>
      <c r="AB69" s="302"/>
      <c r="AC69" s="295"/>
      <c r="AD69" s="294"/>
      <c r="AE69" s="302"/>
      <c r="AF69" s="295"/>
      <c r="AG69" s="311"/>
      <c r="AH69" s="312"/>
      <c r="AI69" s="313"/>
    </row>
    <row r="70" spans="1:37" s="290" customFormat="1" ht="17.25" customHeight="1">
      <c r="A70" s="1263" t="s">
        <v>306</v>
      </c>
      <c r="B70" s="1513"/>
      <c r="C70" s="294"/>
      <c r="D70" s="302"/>
      <c r="E70" s="295"/>
      <c r="F70" s="294"/>
      <c r="G70" s="302"/>
      <c r="H70" s="295"/>
      <c r="I70" s="294"/>
      <c r="J70" s="302"/>
      <c r="K70" s="295"/>
      <c r="L70" s="294"/>
      <c r="M70" s="302"/>
      <c r="N70" s="295"/>
      <c r="O70" s="294"/>
      <c r="P70" s="302"/>
      <c r="Q70" s="295"/>
      <c r="R70" s="294"/>
      <c r="S70" s="302"/>
      <c r="T70" s="295"/>
      <c r="U70" s="294"/>
      <c r="V70" s="302"/>
      <c r="W70" s="295"/>
      <c r="X70" s="294"/>
      <c r="Y70" s="302"/>
      <c r="Z70" s="295"/>
      <c r="AA70" s="294"/>
      <c r="AB70" s="302"/>
      <c r="AC70" s="295"/>
      <c r="AD70" s="294"/>
      <c r="AE70" s="302"/>
      <c r="AF70" s="295"/>
      <c r="AG70" s="311"/>
      <c r="AH70" s="312"/>
      <c r="AI70" s="313"/>
    </row>
    <row r="71" spans="1:37" s="290" customFormat="1" ht="17.25" customHeight="1">
      <c r="A71" s="1261"/>
      <c r="B71" s="1506"/>
      <c r="C71" s="291"/>
      <c r="D71" s="301">
        <f t="shared" ref="D71:D91" si="15">E71-C71</f>
        <v>0</v>
      </c>
      <c r="E71" s="292"/>
      <c r="F71" s="291"/>
      <c r="G71" s="301">
        <f t="shared" ref="G71:G91" si="16">H71-F71</f>
        <v>0</v>
      </c>
      <c r="H71" s="292"/>
      <c r="I71" s="291"/>
      <c r="J71" s="301">
        <f t="shared" ref="J71:J90" si="17">K71-I71</f>
        <v>0</v>
      </c>
      <c r="K71" s="292"/>
      <c r="L71" s="291"/>
      <c r="M71" s="301">
        <f t="shared" ref="M71:M91" si="18">N71-L71</f>
        <v>0</v>
      </c>
      <c r="N71" s="292"/>
      <c r="O71" s="291"/>
      <c r="P71" s="301">
        <f t="shared" ref="P71:P91" si="19">Q71-O71</f>
        <v>0</v>
      </c>
      <c r="Q71" s="292"/>
      <c r="R71" s="291"/>
      <c r="S71" s="301">
        <f t="shared" ref="S71:S91" si="20">T71-R71</f>
        <v>0</v>
      </c>
      <c r="T71" s="292"/>
      <c r="U71" s="291"/>
      <c r="V71" s="301">
        <f t="shared" ref="V71:V91" si="21">W71-U71</f>
        <v>0</v>
      </c>
      <c r="W71" s="292"/>
      <c r="X71" s="291"/>
      <c r="Y71" s="301">
        <f t="shared" ref="Y71:Y91" si="22">Z71-X71</f>
        <v>0</v>
      </c>
      <c r="Z71" s="292"/>
      <c r="AA71" s="291"/>
      <c r="AB71" s="301">
        <f t="shared" ref="AB71:AB91" si="23">AC71-AA71</f>
        <v>0</v>
      </c>
      <c r="AC71" s="292"/>
      <c r="AD71" s="291"/>
      <c r="AE71" s="301">
        <f t="shared" ref="AE71:AE91" si="24">AF71-AD71</f>
        <v>0</v>
      </c>
      <c r="AF71" s="292"/>
      <c r="AG71" s="308">
        <f t="shared" ref="AG71:AI91" si="25">SUM(C71,F71,I71,L71,O71,R71,U71,X71,AA71,AD71)</f>
        <v>0</v>
      </c>
      <c r="AH71" s="309">
        <f t="shared" si="25"/>
        <v>0</v>
      </c>
      <c r="AI71" s="442">
        <f t="shared" si="25"/>
        <v>0</v>
      </c>
      <c r="AK71" s="348"/>
    </row>
    <row r="72" spans="1:37" s="290" customFormat="1" ht="17.25" customHeight="1">
      <c r="A72" s="1261"/>
      <c r="B72" s="1506"/>
      <c r="C72" s="291"/>
      <c r="D72" s="301">
        <f t="shared" si="15"/>
        <v>0</v>
      </c>
      <c r="E72" s="292"/>
      <c r="F72" s="291"/>
      <c r="G72" s="301">
        <f t="shared" si="16"/>
        <v>0</v>
      </c>
      <c r="H72" s="292"/>
      <c r="I72" s="291"/>
      <c r="J72" s="301">
        <f t="shared" si="17"/>
        <v>0</v>
      </c>
      <c r="K72" s="292"/>
      <c r="L72" s="291"/>
      <c r="M72" s="301">
        <f t="shared" si="18"/>
        <v>0</v>
      </c>
      <c r="N72" s="292"/>
      <c r="O72" s="291"/>
      <c r="P72" s="301">
        <f t="shared" si="19"/>
        <v>0</v>
      </c>
      <c r="Q72" s="292"/>
      <c r="R72" s="291"/>
      <c r="S72" s="301">
        <f t="shared" si="20"/>
        <v>0</v>
      </c>
      <c r="T72" s="292"/>
      <c r="U72" s="291"/>
      <c r="V72" s="301">
        <f t="shared" si="21"/>
        <v>0</v>
      </c>
      <c r="W72" s="292"/>
      <c r="X72" s="291"/>
      <c r="Y72" s="301">
        <f t="shared" si="22"/>
        <v>0</v>
      </c>
      <c r="Z72" s="292"/>
      <c r="AA72" s="291"/>
      <c r="AB72" s="301">
        <f t="shared" si="23"/>
        <v>0</v>
      </c>
      <c r="AC72" s="292"/>
      <c r="AD72" s="291"/>
      <c r="AE72" s="301">
        <f t="shared" si="24"/>
        <v>0</v>
      </c>
      <c r="AF72" s="292"/>
      <c r="AG72" s="308">
        <f t="shared" si="25"/>
        <v>0</v>
      </c>
      <c r="AH72" s="309">
        <f t="shared" si="25"/>
        <v>0</v>
      </c>
      <c r="AI72" s="442">
        <f t="shared" si="25"/>
        <v>0</v>
      </c>
      <c r="AK72" s="348"/>
    </row>
    <row r="73" spans="1:37" s="290" customFormat="1" ht="17.25" customHeight="1">
      <c r="A73" s="1261"/>
      <c r="B73" s="1506"/>
      <c r="C73" s="291"/>
      <c r="D73" s="301">
        <f t="shared" si="15"/>
        <v>0</v>
      </c>
      <c r="E73" s="292"/>
      <c r="F73" s="291"/>
      <c r="G73" s="301">
        <f t="shared" si="16"/>
        <v>0</v>
      </c>
      <c r="H73" s="292"/>
      <c r="I73" s="291"/>
      <c r="J73" s="301">
        <f t="shared" si="17"/>
        <v>0</v>
      </c>
      <c r="K73" s="292"/>
      <c r="L73" s="291"/>
      <c r="M73" s="301">
        <f t="shared" si="18"/>
        <v>0</v>
      </c>
      <c r="N73" s="292"/>
      <c r="O73" s="291"/>
      <c r="P73" s="301">
        <f t="shared" si="19"/>
        <v>0</v>
      </c>
      <c r="Q73" s="292"/>
      <c r="R73" s="291"/>
      <c r="S73" s="301">
        <f t="shared" si="20"/>
        <v>0</v>
      </c>
      <c r="T73" s="292"/>
      <c r="U73" s="291"/>
      <c r="V73" s="301">
        <f t="shared" si="21"/>
        <v>0</v>
      </c>
      <c r="W73" s="292"/>
      <c r="X73" s="291"/>
      <c r="Y73" s="301">
        <f t="shared" si="22"/>
        <v>0</v>
      </c>
      <c r="Z73" s="292"/>
      <c r="AA73" s="291"/>
      <c r="AB73" s="301">
        <f t="shared" si="23"/>
        <v>0</v>
      </c>
      <c r="AC73" s="292"/>
      <c r="AD73" s="291"/>
      <c r="AE73" s="301">
        <f t="shared" si="24"/>
        <v>0</v>
      </c>
      <c r="AF73" s="292"/>
      <c r="AG73" s="308">
        <f t="shared" si="25"/>
        <v>0</v>
      </c>
      <c r="AH73" s="309">
        <f t="shared" si="25"/>
        <v>0</v>
      </c>
      <c r="AI73" s="442">
        <f t="shared" si="25"/>
        <v>0</v>
      </c>
      <c r="AK73" s="348"/>
    </row>
    <row r="74" spans="1:37" s="290" customFormat="1" ht="17.25" customHeight="1">
      <c r="A74" s="1261"/>
      <c r="B74" s="1506"/>
      <c r="C74" s="291"/>
      <c r="D74" s="301">
        <f t="shared" si="15"/>
        <v>0</v>
      </c>
      <c r="E74" s="292"/>
      <c r="F74" s="291"/>
      <c r="G74" s="301">
        <f t="shared" si="16"/>
        <v>0</v>
      </c>
      <c r="H74" s="292"/>
      <c r="I74" s="291"/>
      <c r="J74" s="301">
        <f t="shared" si="17"/>
        <v>0</v>
      </c>
      <c r="K74" s="292"/>
      <c r="L74" s="291"/>
      <c r="M74" s="301">
        <f t="shared" si="18"/>
        <v>0</v>
      </c>
      <c r="N74" s="292"/>
      <c r="O74" s="291"/>
      <c r="P74" s="301">
        <f t="shared" si="19"/>
        <v>0</v>
      </c>
      <c r="Q74" s="292"/>
      <c r="R74" s="291"/>
      <c r="S74" s="301">
        <f t="shared" si="20"/>
        <v>0</v>
      </c>
      <c r="T74" s="292"/>
      <c r="U74" s="291"/>
      <c r="V74" s="301">
        <f t="shared" si="21"/>
        <v>0</v>
      </c>
      <c r="W74" s="292"/>
      <c r="X74" s="291"/>
      <c r="Y74" s="301">
        <f t="shared" si="22"/>
        <v>0</v>
      </c>
      <c r="Z74" s="292"/>
      <c r="AA74" s="291"/>
      <c r="AB74" s="301">
        <f t="shared" si="23"/>
        <v>0</v>
      </c>
      <c r="AC74" s="292"/>
      <c r="AD74" s="291"/>
      <c r="AE74" s="301">
        <f t="shared" si="24"/>
        <v>0</v>
      </c>
      <c r="AF74" s="292"/>
      <c r="AG74" s="308">
        <f t="shared" si="25"/>
        <v>0</v>
      </c>
      <c r="AH74" s="309">
        <f t="shared" si="25"/>
        <v>0</v>
      </c>
      <c r="AI74" s="442">
        <f t="shared" si="25"/>
        <v>0</v>
      </c>
      <c r="AK74" s="348"/>
    </row>
    <row r="75" spans="1:37" s="290" customFormat="1" ht="17.25" customHeight="1">
      <c r="A75" s="1261"/>
      <c r="B75" s="1506"/>
      <c r="C75" s="291"/>
      <c r="D75" s="301">
        <f t="shared" si="15"/>
        <v>0</v>
      </c>
      <c r="E75" s="292"/>
      <c r="F75" s="291"/>
      <c r="G75" s="301">
        <f t="shared" si="16"/>
        <v>0</v>
      </c>
      <c r="H75" s="292"/>
      <c r="I75" s="291"/>
      <c r="J75" s="301">
        <f t="shared" si="17"/>
        <v>0</v>
      </c>
      <c r="K75" s="292"/>
      <c r="L75" s="291"/>
      <c r="M75" s="301">
        <f t="shared" si="18"/>
        <v>0</v>
      </c>
      <c r="N75" s="292"/>
      <c r="O75" s="291"/>
      <c r="P75" s="301">
        <f t="shared" si="19"/>
        <v>0</v>
      </c>
      <c r="Q75" s="292"/>
      <c r="R75" s="291"/>
      <c r="S75" s="301">
        <f t="shared" si="20"/>
        <v>0</v>
      </c>
      <c r="T75" s="292"/>
      <c r="U75" s="291"/>
      <c r="V75" s="301">
        <f t="shared" si="21"/>
        <v>0</v>
      </c>
      <c r="W75" s="292"/>
      <c r="X75" s="291"/>
      <c r="Y75" s="301">
        <f t="shared" si="22"/>
        <v>0</v>
      </c>
      <c r="Z75" s="292"/>
      <c r="AA75" s="291"/>
      <c r="AB75" s="301">
        <f t="shared" si="23"/>
        <v>0</v>
      </c>
      <c r="AC75" s="292"/>
      <c r="AD75" s="291"/>
      <c r="AE75" s="301">
        <f t="shared" si="24"/>
        <v>0</v>
      </c>
      <c r="AF75" s="292"/>
      <c r="AG75" s="308">
        <f t="shared" si="25"/>
        <v>0</v>
      </c>
      <c r="AH75" s="309">
        <f t="shared" si="25"/>
        <v>0</v>
      </c>
      <c r="AI75" s="442">
        <f t="shared" si="25"/>
        <v>0</v>
      </c>
      <c r="AK75" s="348"/>
    </row>
    <row r="76" spans="1:37" s="290" customFormat="1" ht="17.25" customHeight="1">
      <c r="A76" s="1261"/>
      <c r="B76" s="1506"/>
      <c r="C76" s="291"/>
      <c r="D76" s="301">
        <f t="shared" si="15"/>
        <v>0</v>
      </c>
      <c r="E76" s="292"/>
      <c r="F76" s="291"/>
      <c r="G76" s="301">
        <f t="shared" si="16"/>
        <v>0</v>
      </c>
      <c r="H76" s="292"/>
      <c r="I76" s="291"/>
      <c r="J76" s="301">
        <f t="shared" si="17"/>
        <v>0</v>
      </c>
      <c r="K76" s="292"/>
      <c r="L76" s="291"/>
      <c r="M76" s="301">
        <f t="shared" si="18"/>
        <v>0</v>
      </c>
      <c r="N76" s="292"/>
      <c r="O76" s="291"/>
      <c r="P76" s="301">
        <f t="shared" si="19"/>
        <v>0</v>
      </c>
      <c r="Q76" s="292"/>
      <c r="R76" s="291"/>
      <c r="S76" s="301">
        <f t="shared" si="20"/>
        <v>0</v>
      </c>
      <c r="T76" s="292"/>
      <c r="U76" s="291"/>
      <c r="V76" s="301">
        <f t="shared" si="21"/>
        <v>0</v>
      </c>
      <c r="W76" s="292"/>
      <c r="X76" s="291"/>
      <c r="Y76" s="301">
        <f t="shared" si="22"/>
        <v>0</v>
      </c>
      <c r="Z76" s="292"/>
      <c r="AA76" s="291"/>
      <c r="AB76" s="301">
        <f t="shared" si="23"/>
        <v>0</v>
      </c>
      <c r="AC76" s="292"/>
      <c r="AD76" s="291"/>
      <c r="AE76" s="301">
        <f t="shared" si="24"/>
        <v>0</v>
      </c>
      <c r="AF76" s="292"/>
      <c r="AG76" s="308">
        <f t="shared" si="25"/>
        <v>0</v>
      </c>
      <c r="AH76" s="309">
        <f t="shared" si="25"/>
        <v>0</v>
      </c>
      <c r="AI76" s="442">
        <f t="shared" si="25"/>
        <v>0</v>
      </c>
      <c r="AK76" s="348"/>
    </row>
    <row r="77" spans="1:37" s="290" customFormat="1" ht="17.25" customHeight="1">
      <c r="A77" s="1261"/>
      <c r="B77" s="1506"/>
      <c r="C77" s="291"/>
      <c r="D77" s="301">
        <f t="shared" si="15"/>
        <v>0</v>
      </c>
      <c r="E77" s="292"/>
      <c r="F77" s="291"/>
      <c r="G77" s="301">
        <f t="shared" si="16"/>
        <v>0</v>
      </c>
      <c r="H77" s="292"/>
      <c r="I77" s="291"/>
      <c r="J77" s="301">
        <f t="shared" si="17"/>
        <v>0</v>
      </c>
      <c r="K77" s="292"/>
      <c r="L77" s="291"/>
      <c r="M77" s="301">
        <f t="shared" si="18"/>
        <v>0</v>
      </c>
      <c r="N77" s="292"/>
      <c r="O77" s="291"/>
      <c r="P77" s="301">
        <f t="shared" si="19"/>
        <v>0</v>
      </c>
      <c r="Q77" s="292"/>
      <c r="R77" s="291"/>
      <c r="S77" s="301">
        <f t="shared" si="20"/>
        <v>0</v>
      </c>
      <c r="T77" s="292"/>
      <c r="U77" s="291"/>
      <c r="V77" s="301">
        <f t="shared" si="21"/>
        <v>0</v>
      </c>
      <c r="W77" s="292"/>
      <c r="X77" s="291"/>
      <c r="Y77" s="301">
        <f t="shared" si="22"/>
        <v>0</v>
      </c>
      <c r="Z77" s="292"/>
      <c r="AA77" s="291"/>
      <c r="AB77" s="301">
        <f t="shared" si="23"/>
        <v>0</v>
      </c>
      <c r="AC77" s="292"/>
      <c r="AD77" s="291"/>
      <c r="AE77" s="301">
        <f t="shared" si="24"/>
        <v>0</v>
      </c>
      <c r="AF77" s="292"/>
      <c r="AG77" s="308">
        <f t="shared" si="25"/>
        <v>0</v>
      </c>
      <c r="AH77" s="309">
        <f t="shared" si="25"/>
        <v>0</v>
      </c>
      <c r="AI77" s="442">
        <f t="shared" si="25"/>
        <v>0</v>
      </c>
      <c r="AK77" s="348"/>
    </row>
    <row r="78" spans="1:37" s="290" customFormat="1" ht="17.25" customHeight="1">
      <c r="A78" s="1261"/>
      <c r="B78" s="1506"/>
      <c r="C78" s="291"/>
      <c r="D78" s="301">
        <f t="shared" si="15"/>
        <v>0</v>
      </c>
      <c r="E78" s="292"/>
      <c r="F78" s="291"/>
      <c r="G78" s="301">
        <f t="shared" si="16"/>
        <v>0</v>
      </c>
      <c r="H78" s="292"/>
      <c r="I78" s="291"/>
      <c r="J78" s="301">
        <f t="shared" si="17"/>
        <v>0</v>
      </c>
      <c r="K78" s="292"/>
      <c r="L78" s="291"/>
      <c r="M78" s="301">
        <f t="shared" si="18"/>
        <v>0</v>
      </c>
      <c r="N78" s="292"/>
      <c r="O78" s="291"/>
      <c r="P78" s="301">
        <f t="shared" si="19"/>
        <v>0</v>
      </c>
      <c r="Q78" s="292"/>
      <c r="R78" s="291"/>
      <c r="S78" s="301">
        <f t="shared" si="20"/>
        <v>0</v>
      </c>
      <c r="T78" s="292"/>
      <c r="U78" s="291"/>
      <c r="V78" s="301">
        <f t="shared" si="21"/>
        <v>0</v>
      </c>
      <c r="W78" s="292"/>
      <c r="X78" s="291"/>
      <c r="Y78" s="301">
        <f t="shared" si="22"/>
        <v>0</v>
      </c>
      <c r="Z78" s="292"/>
      <c r="AA78" s="291"/>
      <c r="AB78" s="301">
        <f t="shared" si="23"/>
        <v>0</v>
      </c>
      <c r="AC78" s="292"/>
      <c r="AD78" s="291"/>
      <c r="AE78" s="301">
        <f t="shared" si="24"/>
        <v>0</v>
      </c>
      <c r="AF78" s="292"/>
      <c r="AG78" s="308">
        <f t="shared" si="25"/>
        <v>0</v>
      </c>
      <c r="AH78" s="309">
        <f t="shared" si="25"/>
        <v>0</v>
      </c>
      <c r="AI78" s="442">
        <f t="shared" si="25"/>
        <v>0</v>
      </c>
      <c r="AK78" s="348"/>
    </row>
    <row r="79" spans="1:37" s="290" customFormat="1" ht="17.25" customHeight="1">
      <c r="A79" s="1261"/>
      <c r="B79" s="1506"/>
      <c r="C79" s="291"/>
      <c r="D79" s="301">
        <f t="shared" si="15"/>
        <v>0</v>
      </c>
      <c r="E79" s="292"/>
      <c r="F79" s="291"/>
      <c r="G79" s="301">
        <f t="shared" si="16"/>
        <v>0</v>
      </c>
      <c r="H79" s="292"/>
      <c r="I79" s="291"/>
      <c r="J79" s="301">
        <f t="shared" si="17"/>
        <v>0</v>
      </c>
      <c r="K79" s="292"/>
      <c r="L79" s="291"/>
      <c r="M79" s="301">
        <f t="shared" si="18"/>
        <v>0</v>
      </c>
      <c r="N79" s="292"/>
      <c r="O79" s="291"/>
      <c r="P79" s="301">
        <f t="shared" si="19"/>
        <v>0</v>
      </c>
      <c r="Q79" s="292"/>
      <c r="R79" s="291"/>
      <c r="S79" s="301">
        <f t="shared" si="20"/>
        <v>0</v>
      </c>
      <c r="T79" s="292"/>
      <c r="U79" s="291"/>
      <c r="V79" s="301">
        <f t="shared" si="21"/>
        <v>0</v>
      </c>
      <c r="W79" s="292"/>
      <c r="X79" s="291"/>
      <c r="Y79" s="301">
        <f t="shared" si="22"/>
        <v>0</v>
      </c>
      <c r="Z79" s="292"/>
      <c r="AA79" s="291"/>
      <c r="AB79" s="301">
        <f t="shared" si="23"/>
        <v>0</v>
      </c>
      <c r="AC79" s="292"/>
      <c r="AD79" s="291"/>
      <c r="AE79" s="301">
        <f t="shared" si="24"/>
        <v>0</v>
      </c>
      <c r="AF79" s="292"/>
      <c r="AG79" s="308">
        <f t="shared" si="25"/>
        <v>0</v>
      </c>
      <c r="AH79" s="309">
        <f t="shared" si="25"/>
        <v>0</v>
      </c>
      <c r="AI79" s="442">
        <f t="shared" si="25"/>
        <v>0</v>
      </c>
      <c r="AK79" s="348"/>
    </row>
    <row r="80" spans="1:37" s="290" customFormat="1" ht="17.25" customHeight="1">
      <c r="A80" s="1261"/>
      <c r="B80" s="1506"/>
      <c r="C80" s="291"/>
      <c r="D80" s="301">
        <f t="shared" si="15"/>
        <v>0</v>
      </c>
      <c r="E80" s="292"/>
      <c r="F80" s="291"/>
      <c r="G80" s="301">
        <f t="shared" si="16"/>
        <v>0</v>
      </c>
      <c r="H80" s="292"/>
      <c r="I80" s="291"/>
      <c r="J80" s="301">
        <f t="shared" si="17"/>
        <v>0</v>
      </c>
      <c r="K80" s="292"/>
      <c r="L80" s="291"/>
      <c r="M80" s="301">
        <f t="shared" si="18"/>
        <v>0</v>
      </c>
      <c r="N80" s="292"/>
      <c r="O80" s="291"/>
      <c r="P80" s="301">
        <f t="shared" si="19"/>
        <v>0</v>
      </c>
      <c r="Q80" s="292"/>
      <c r="R80" s="291"/>
      <c r="S80" s="301">
        <f t="shared" si="20"/>
        <v>0</v>
      </c>
      <c r="T80" s="292"/>
      <c r="U80" s="291"/>
      <c r="V80" s="301">
        <f t="shared" si="21"/>
        <v>0</v>
      </c>
      <c r="W80" s="292"/>
      <c r="X80" s="291"/>
      <c r="Y80" s="301">
        <f t="shared" si="22"/>
        <v>0</v>
      </c>
      <c r="Z80" s="292"/>
      <c r="AA80" s="291"/>
      <c r="AB80" s="301">
        <f t="shared" si="23"/>
        <v>0</v>
      </c>
      <c r="AC80" s="292"/>
      <c r="AD80" s="291"/>
      <c r="AE80" s="301">
        <f t="shared" si="24"/>
        <v>0</v>
      </c>
      <c r="AF80" s="292"/>
      <c r="AG80" s="308">
        <f t="shared" si="25"/>
        <v>0</v>
      </c>
      <c r="AH80" s="309">
        <f t="shared" si="25"/>
        <v>0</v>
      </c>
      <c r="AI80" s="442">
        <f t="shared" si="25"/>
        <v>0</v>
      </c>
      <c r="AK80" s="348"/>
    </row>
    <row r="81" spans="1:38" s="290" customFormat="1" ht="17.25" customHeight="1">
      <c r="A81" s="1361" t="s">
        <v>307</v>
      </c>
      <c r="B81" s="1507"/>
      <c r="C81" s="322"/>
      <c r="D81" s="328"/>
      <c r="E81" s="323"/>
      <c r="F81" s="322"/>
      <c r="G81" s="328"/>
      <c r="H81" s="345"/>
      <c r="I81" s="322"/>
      <c r="J81" s="328"/>
      <c r="K81" s="345"/>
      <c r="L81" s="322"/>
      <c r="M81" s="328"/>
      <c r="N81" s="345"/>
      <c r="O81" s="322"/>
      <c r="P81" s="328"/>
      <c r="Q81" s="345"/>
      <c r="R81" s="322"/>
      <c r="S81" s="328"/>
      <c r="T81" s="345"/>
      <c r="U81" s="322"/>
      <c r="V81" s="328"/>
      <c r="W81" s="345"/>
      <c r="X81" s="322"/>
      <c r="Y81" s="328"/>
      <c r="Z81" s="345"/>
      <c r="AA81" s="322"/>
      <c r="AB81" s="328"/>
      <c r="AC81" s="345"/>
      <c r="AD81" s="322"/>
      <c r="AE81" s="328"/>
      <c r="AF81" s="345"/>
      <c r="AG81" s="308"/>
      <c r="AH81" s="329"/>
      <c r="AI81" s="344"/>
      <c r="AJ81"/>
      <c r="AK81"/>
      <c r="AL81"/>
    </row>
    <row r="82" spans="1:38" s="290" customFormat="1" ht="17.25" customHeight="1">
      <c r="A82" s="1261"/>
      <c r="B82" s="1506"/>
      <c r="C82" s="291"/>
      <c r="D82" s="301">
        <f t="shared" si="15"/>
        <v>0</v>
      </c>
      <c r="E82" s="292"/>
      <c r="F82" s="291"/>
      <c r="G82" s="301">
        <f t="shared" si="16"/>
        <v>0</v>
      </c>
      <c r="H82" s="292"/>
      <c r="I82" s="291"/>
      <c r="J82" s="301">
        <f t="shared" si="17"/>
        <v>0</v>
      </c>
      <c r="K82" s="292"/>
      <c r="L82" s="291"/>
      <c r="M82" s="301">
        <f t="shared" si="18"/>
        <v>0</v>
      </c>
      <c r="N82" s="292"/>
      <c r="O82" s="291"/>
      <c r="P82" s="301">
        <f t="shared" si="19"/>
        <v>0</v>
      </c>
      <c r="Q82" s="292"/>
      <c r="R82" s="291"/>
      <c r="S82" s="301">
        <f t="shared" si="20"/>
        <v>0</v>
      </c>
      <c r="T82" s="292"/>
      <c r="U82" s="291"/>
      <c r="V82" s="301">
        <f t="shared" si="21"/>
        <v>0</v>
      </c>
      <c r="W82" s="292"/>
      <c r="X82" s="291"/>
      <c r="Y82" s="301">
        <f t="shared" si="22"/>
        <v>0</v>
      </c>
      <c r="Z82" s="292"/>
      <c r="AA82" s="291"/>
      <c r="AB82" s="301">
        <f t="shared" si="23"/>
        <v>0</v>
      </c>
      <c r="AC82" s="292"/>
      <c r="AD82" s="291"/>
      <c r="AE82" s="301">
        <f t="shared" si="24"/>
        <v>0</v>
      </c>
      <c r="AF82" s="292"/>
      <c r="AG82" s="308">
        <f t="shared" si="25"/>
        <v>0</v>
      </c>
      <c r="AH82" s="309">
        <f t="shared" si="25"/>
        <v>0</v>
      </c>
      <c r="AI82" s="442">
        <f t="shared" si="25"/>
        <v>0</v>
      </c>
      <c r="AK82" s="348"/>
    </row>
    <row r="83" spans="1:38" s="290" customFormat="1" ht="17.25" customHeight="1">
      <c r="A83" s="1261"/>
      <c r="B83" s="1506"/>
      <c r="C83" s="291"/>
      <c r="D83" s="301">
        <f t="shared" si="15"/>
        <v>0</v>
      </c>
      <c r="E83" s="292"/>
      <c r="F83" s="291"/>
      <c r="G83" s="301">
        <f t="shared" si="16"/>
        <v>0</v>
      </c>
      <c r="H83" s="292"/>
      <c r="I83" s="291"/>
      <c r="J83" s="301">
        <f t="shared" si="17"/>
        <v>0</v>
      </c>
      <c r="K83" s="292"/>
      <c r="L83" s="291"/>
      <c r="M83" s="301">
        <f t="shared" si="18"/>
        <v>0</v>
      </c>
      <c r="N83" s="292"/>
      <c r="O83" s="291"/>
      <c r="P83" s="301">
        <f t="shared" si="19"/>
        <v>0</v>
      </c>
      <c r="Q83" s="292"/>
      <c r="R83" s="291"/>
      <c r="S83" s="301">
        <f t="shared" si="20"/>
        <v>0</v>
      </c>
      <c r="T83" s="292"/>
      <c r="U83" s="291"/>
      <c r="V83" s="301">
        <f t="shared" si="21"/>
        <v>0</v>
      </c>
      <c r="W83" s="292"/>
      <c r="X83" s="291"/>
      <c r="Y83" s="301">
        <f t="shared" si="22"/>
        <v>0</v>
      </c>
      <c r="Z83" s="292"/>
      <c r="AA83" s="291"/>
      <c r="AB83" s="301">
        <f t="shared" si="23"/>
        <v>0</v>
      </c>
      <c r="AC83" s="292"/>
      <c r="AD83" s="291"/>
      <c r="AE83" s="301">
        <f t="shared" si="24"/>
        <v>0</v>
      </c>
      <c r="AF83" s="292"/>
      <c r="AG83" s="308">
        <f t="shared" si="25"/>
        <v>0</v>
      </c>
      <c r="AH83" s="309">
        <f t="shared" si="25"/>
        <v>0</v>
      </c>
      <c r="AI83" s="442">
        <f t="shared" si="25"/>
        <v>0</v>
      </c>
      <c r="AK83" s="348"/>
    </row>
    <row r="84" spans="1:38" s="290" customFormat="1" ht="17.25" customHeight="1">
      <c r="A84" s="1261"/>
      <c r="B84" s="1506"/>
      <c r="C84" s="291"/>
      <c r="D84" s="301">
        <f t="shared" si="15"/>
        <v>0</v>
      </c>
      <c r="E84" s="292"/>
      <c r="F84" s="291"/>
      <c r="G84" s="301">
        <f t="shared" si="16"/>
        <v>0</v>
      </c>
      <c r="H84" s="292"/>
      <c r="I84" s="291"/>
      <c r="J84" s="301">
        <f t="shared" si="17"/>
        <v>0</v>
      </c>
      <c r="K84" s="292"/>
      <c r="L84" s="291"/>
      <c r="M84" s="301">
        <f t="shared" si="18"/>
        <v>0</v>
      </c>
      <c r="N84" s="292"/>
      <c r="O84" s="291"/>
      <c r="P84" s="301">
        <f t="shared" si="19"/>
        <v>0</v>
      </c>
      <c r="Q84" s="292"/>
      <c r="R84" s="291"/>
      <c r="S84" s="301">
        <f t="shared" si="20"/>
        <v>0</v>
      </c>
      <c r="T84" s="292"/>
      <c r="U84" s="291"/>
      <c r="V84" s="301">
        <f t="shared" si="21"/>
        <v>0</v>
      </c>
      <c r="W84" s="292"/>
      <c r="X84" s="291"/>
      <c r="Y84" s="301">
        <f t="shared" si="22"/>
        <v>0</v>
      </c>
      <c r="Z84" s="292"/>
      <c r="AA84" s="291"/>
      <c r="AB84" s="301">
        <f t="shared" si="23"/>
        <v>0</v>
      </c>
      <c r="AC84" s="292"/>
      <c r="AD84" s="291"/>
      <c r="AE84" s="301">
        <f t="shared" si="24"/>
        <v>0</v>
      </c>
      <c r="AF84" s="292"/>
      <c r="AG84" s="308">
        <f t="shared" si="25"/>
        <v>0</v>
      </c>
      <c r="AH84" s="309">
        <f t="shared" si="25"/>
        <v>0</v>
      </c>
      <c r="AI84" s="442">
        <f t="shared" si="25"/>
        <v>0</v>
      </c>
      <c r="AK84" s="348"/>
    </row>
    <row r="85" spans="1:38" s="290" customFormat="1" ht="17.25" customHeight="1">
      <c r="A85" s="1261"/>
      <c r="B85" s="1506"/>
      <c r="C85" s="291"/>
      <c r="D85" s="301">
        <f t="shared" si="15"/>
        <v>0</v>
      </c>
      <c r="E85" s="292"/>
      <c r="F85" s="291"/>
      <c r="G85" s="301">
        <f t="shared" si="16"/>
        <v>0</v>
      </c>
      <c r="H85" s="292"/>
      <c r="I85" s="291"/>
      <c r="J85" s="301">
        <f t="shared" si="17"/>
        <v>0</v>
      </c>
      <c r="K85" s="292"/>
      <c r="L85" s="291"/>
      <c r="M85" s="301">
        <f t="shared" si="18"/>
        <v>0</v>
      </c>
      <c r="N85" s="292"/>
      <c r="O85" s="291"/>
      <c r="P85" s="301">
        <f t="shared" si="19"/>
        <v>0</v>
      </c>
      <c r="Q85" s="292"/>
      <c r="R85" s="291"/>
      <c r="S85" s="301">
        <f t="shared" si="20"/>
        <v>0</v>
      </c>
      <c r="T85" s="292"/>
      <c r="U85" s="291"/>
      <c r="V85" s="301">
        <f t="shared" si="21"/>
        <v>0</v>
      </c>
      <c r="W85" s="292"/>
      <c r="X85" s="291"/>
      <c r="Y85" s="301">
        <f t="shared" si="22"/>
        <v>0</v>
      </c>
      <c r="Z85" s="292"/>
      <c r="AA85" s="291"/>
      <c r="AB85" s="301">
        <f t="shared" si="23"/>
        <v>0</v>
      </c>
      <c r="AC85" s="292"/>
      <c r="AD85" s="291"/>
      <c r="AE85" s="301">
        <f t="shared" si="24"/>
        <v>0</v>
      </c>
      <c r="AF85" s="292"/>
      <c r="AG85" s="308">
        <f t="shared" si="25"/>
        <v>0</v>
      </c>
      <c r="AH85" s="309">
        <f t="shared" si="25"/>
        <v>0</v>
      </c>
      <c r="AI85" s="442">
        <f t="shared" si="25"/>
        <v>0</v>
      </c>
      <c r="AK85" s="348"/>
    </row>
    <row r="86" spans="1:38" s="290" customFormat="1" ht="17.25" customHeight="1">
      <c r="A86" s="1261"/>
      <c r="B86" s="1506"/>
      <c r="C86" s="291"/>
      <c r="D86" s="301">
        <f t="shared" si="15"/>
        <v>0</v>
      </c>
      <c r="E86" s="292"/>
      <c r="F86" s="291"/>
      <c r="G86" s="301">
        <f t="shared" si="16"/>
        <v>0</v>
      </c>
      <c r="H86" s="292"/>
      <c r="I86" s="291"/>
      <c r="J86" s="301">
        <f t="shared" si="17"/>
        <v>0</v>
      </c>
      <c r="K86" s="292"/>
      <c r="L86" s="291"/>
      <c r="M86" s="301">
        <f t="shared" si="18"/>
        <v>0</v>
      </c>
      <c r="N86" s="292"/>
      <c r="O86" s="291"/>
      <c r="P86" s="301">
        <f t="shared" si="19"/>
        <v>0</v>
      </c>
      <c r="Q86" s="292"/>
      <c r="R86" s="291"/>
      <c r="S86" s="301">
        <f t="shared" si="20"/>
        <v>0</v>
      </c>
      <c r="T86" s="292"/>
      <c r="U86" s="291"/>
      <c r="V86" s="301">
        <f t="shared" si="21"/>
        <v>0</v>
      </c>
      <c r="W86" s="292"/>
      <c r="X86" s="291"/>
      <c r="Y86" s="301">
        <f t="shared" si="22"/>
        <v>0</v>
      </c>
      <c r="Z86" s="292"/>
      <c r="AA86" s="291"/>
      <c r="AB86" s="301">
        <f t="shared" si="23"/>
        <v>0</v>
      </c>
      <c r="AC86" s="292"/>
      <c r="AD86" s="291"/>
      <c r="AE86" s="301">
        <f t="shared" si="24"/>
        <v>0</v>
      </c>
      <c r="AF86" s="292"/>
      <c r="AG86" s="308">
        <f t="shared" si="25"/>
        <v>0</v>
      </c>
      <c r="AH86" s="309">
        <f t="shared" si="25"/>
        <v>0</v>
      </c>
      <c r="AI86" s="442">
        <f t="shared" si="25"/>
        <v>0</v>
      </c>
      <c r="AK86" s="348"/>
    </row>
    <row r="87" spans="1:38" s="290" customFormat="1" ht="17.25" customHeight="1">
      <c r="A87" s="1261"/>
      <c r="B87" s="1506"/>
      <c r="C87" s="291"/>
      <c r="D87" s="301">
        <f t="shared" si="15"/>
        <v>0</v>
      </c>
      <c r="E87" s="292"/>
      <c r="F87" s="291"/>
      <c r="G87" s="301">
        <f t="shared" si="16"/>
        <v>0</v>
      </c>
      <c r="H87" s="292"/>
      <c r="I87" s="291"/>
      <c r="J87" s="301">
        <f t="shared" si="17"/>
        <v>0</v>
      </c>
      <c r="K87" s="292"/>
      <c r="L87" s="291"/>
      <c r="M87" s="301">
        <f t="shared" si="18"/>
        <v>0</v>
      </c>
      <c r="N87" s="292"/>
      <c r="O87" s="291"/>
      <c r="P87" s="301">
        <f t="shared" si="19"/>
        <v>0</v>
      </c>
      <c r="Q87" s="292"/>
      <c r="R87" s="291"/>
      <c r="S87" s="301">
        <f t="shared" si="20"/>
        <v>0</v>
      </c>
      <c r="T87" s="292"/>
      <c r="U87" s="291"/>
      <c r="V87" s="301">
        <f t="shared" si="21"/>
        <v>0</v>
      </c>
      <c r="W87" s="292"/>
      <c r="X87" s="291"/>
      <c r="Y87" s="301">
        <f t="shared" si="22"/>
        <v>0</v>
      </c>
      <c r="Z87" s="292"/>
      <c r="AA87" s="291"/>
      <c r="AB87" s="301">
        <f t="shared" si="23"/>
        <v>0</v>
      </c>
      <c r="AC87" s="292"/>
      <c r="AD87" s="291"/>
      <c r="AE87" s="301">
        <f t="shared" si="24"/>
        <v>0</v>
      </c>
      <c r="AF87" s="292"/>
      <c r="AG87" s="308">
        <f t="shared" si="25"/>
        <v>0</v>
      </c>
      <c r="AH87" s="309">
        <f t="shared" si="25"/>
        <v>0</v>
      </c>
      <c r="AI87" s="442">
        <f t="shared" si="25"/>
        <v>0</v>
      </c>
      <c r="AK87" s="348"/>
      <c r="AL87" s="293"/>
    </row>
    <row r="88" spans="1:38" s="290" customFormat="1" ht="17.25" customHeight="1">
      <c r="A88" s="1261"/>
      <c r="B88" s="1506"/>
      <c r="C88" s="291"/>
      <c r="D88" s="301">
        <f t="shared" si="15"/>
        <v>0</v>
      </c>
      <c r="E88" s="292"/>
      <c r="F88" s="291"/>
      <c r="G88" s="301">
        <f t="shared" si="16"/>
        <v>0</v>
      </c>
      <c r="H88" s="292"/>
      <c r="I88" s="291"/>
      <c r="J88" s="301">
        <f t="shared" si="17"/>
        <v>0</v>
      </c>
      <c r="K88" s="292"/>
      <c r="L88" s="291"/>
      <c r="M88" s="301">
        <f t="shared" si="18"/>
        <v>0</v>
      </c>
      <c r="N88" s="292"/>
      <c r="O88" s="291"/>
      <c r="P88" s="301">
        <f t="shared" si="19"/>
        <v>0</v>
      </c>
      <c r="Q88" s="292"/>
      <c r="R88" s="291"/>
      <c r="S88" s="301">
        <f t="shared" si="20"/>
        <v>0</v>
      </c>
      <c r="T88" s="292"/>
      <c r="U88" s="291"/>
      <c r="V88" s="301">
        <f t="shared" si="21"/>
        <v>0</v>
      </c>
      <c r="W88" s="292"/>
      <c r="X88" s="291"/>
      <c r="Y88" s="301">
        <f t="shared" si="22"/>
        <v>0</v>
      </c>
      <c r="Z88" s="292"/>
      <c r="AA88" s="291"/>
      <c r="AB88" s="301">
        <f t="shared" si="23"/>
        <v>0</v>
      </c>
      <c r="AC88" s="292"/>
      <c r="AD88" s="291"/>
      <c r="AE88" s="301">
        <f t="shared" si="24"/>
        <v>0</v>
      </c>
      <c r="AF88" s="292"/>
      <c r="AG88" s="308">
        <f t="shared" si="25"/>
        <v>0</v>
      </c>
      <c r="AH88" s="309">
        <f t="shared" si="25"/>
        <v>0</v>
      </c>
      <c r="AI88" s="442">
        <f t="shared" si="25"/>
        <v>0</v>
      </c>
    </row>
    <row r="89" spans="1:38" s="290" customFormat="1" ht="17.25" customHeight="1">
      <c r="A89" s="1261"/>
      <c r="B89" s="1506"/>
      <c r="C89" s="291"/>
      <c r="D89" s="301">
        <f t="shared" si="15"/>
        <v>0</v>
      </c>
      <c r="E89" s="292"/>
      <c r="F89" s="291"/>
      <c r="G89" s="301">
        <f t="shared" si="16"/>
        <v>0</v>
      </c>
      <c r="H89" s="292"/>
      <c r="I89" s="291"/>
      <c r="J89" s="301">
        <f>K89-I89</f>
        <v>0</v>
      </c>
      <c r="K89" s="292"/>
      <c r="L89" s="291"/>
      <c r="M89" s="301">
        <f t="shared" si="18"/>
        <v>0</v>
      </c>
      <c r="N89" s="292"/>
      <c r="O89" s="291"/>
      <c r="P89" s="301">
        <f t="shared" si="19"/>
        <v>0</v>
      </c>
      <c r="Q89" s="292"/>
      <c r="R89" s="291"/>
      <c r="S89" s="301">
        <f t="shared" si="20"/>
        <v>0</v>
      </c>
      <c r="T89" s="292"/>
      <c r="U89" s="291"/>
      <c r="V89" s="301">
        <f t="shared" si="21"/>
        <v>0</v>
      </c>
      <c r="W89" s="292"/>
      <c r="X89" s="291"/>
      <c r="Y89" s="301">
        <f t="shared" si="22"/>
        <v>0</v>
      </c>
      <c r="Z89" s="292"/>
      <c r="AA89" s="291"/>
      <c r="AB89" s="301">
        <f t="shared" si="23"/>
        <v>0</v>
      </c>
      <c r="AC89" s="292"/>
      <c r="AD89" s="291"/>
      <c r="AE89" s="301">
        <f t="shared" si="24"/>
        <v>0</v>
      </c>
      <c r="AF89" s="292"/>
      <c r="AG89" s="308">
        <f t="shared" si="25"/>
        <v>0</v>
      </c>
      <c r="AH89" s="309">
        <f t="shared" si="25"/>
        <v>0</v>
      </c>
      <c r="AI89" s="442">
        <f t="shared" si="25"/>
        <v>0</v>
      </c>
    </row>
    <row r="90" spans="1:38" s="290" customFormat="1" ht="17.25" customHeight="1">
      <c r="A90" s="1261"/>
      <c r="B90" s="1506"/>
      <c r="C90" s="291"/>
      <c r="D90" s="301">
        <f t="shared" si="15"/>
        <v>0</v>
      </c>
      <c r="E90" s="292"/>
      <c r="F90" s="291"/>
      <c r="G90" s="301">
        <f t="shared" si="16"/>
        <v>0</v>
      </c>
      <c r="H90" s="292"/>
      <c r="I90" s="291"/>
      <c r="J90" s="301">
        <f t="shared" si="17"/>
        <v>0</v>
      </c>
      <c r="K90" s="292"/>
      <c r="L90" s="291"/>
      <c r="M90" s="301">
        <f t="shared" si="18"/>
        <v>0</v>
      </c>
      <c r="N90" s="292"/>
      <c r="O90" s="291"/>
      <c r="P90" s="301">
        <f t="shared" si="19"/>
        <v>0</v>
      </c>
      <c r="Q90" s="292"/>
      <c r="R90" s="291"/>
      <c r="S90" s="301">
        <f t="shared" si="20"/>
        <v>0</v>
      </c>
      <c r="T90" s="292"/>
      <c r="U90" s="291"/>
      <c r="V90" s="301">
        <f t="shared" si="21"/>
        <v>0</v>
      </c>
      <c r="W90" s="292"/>
      <c r="X90" s="291"/>
      <c r="Y90" s="301">
        <f t="shared" si="22"/>
        <v>0</v>
      </c>
      <c r="Z90" s="292"/>
      <c r="AA90" s="291"/>
      <c r="AB90" s="301">
        <f t="shared" si="23"/>
        <v>0</v>
      </c>
      <c r="AC90" s="292"/>
      <c r="AD90" s="291"/>
      <c r="AE90" s="301">
        <f t="shared" si="24"/>
        <v>0</v>
      </c>
      <c r="AF90" s="292"/>
      <c r="AG90" s="308">
        <f t="shared" si="25"/>
        <v>0</v>
      </c>
      <c r="AH90" s="309">
        <f t="shared" si="25"/>
        <v>0</v>
      </c>
      <c r="AI90" s="442">
        <f t="shared" si="25"/>
        <v>0</v>
      </c>
    </row>
    <row r="91" spans="1:38" s="290" customFormat="1" ht="17.25" customHeight="1">
      <c r="A91" s="1261" t="s">
        <v>308</v>
      </c>
      <c r="B91" s="1506"/>
      <c r="C91" s="304">
        <f>IF(C82&lt;25000,C82*C125,25000*C125)+IF(C83&lt;25000,C83*C125,25000*C125)+IF(C84&lt;25000,C84*C125,25000*C125)+IF(C85&lt;25000,C85*C125,25000*C125)+IF(C86&lt;25000,C86*C125,25000*C125)+IF(C87&lt;25000,C87*C125,25000*C125)+IF(C88&lt;25000,C88*C125,25000*C125)+IF(C89&lt;25000,C89*C125,25000*C125)+IF(C90&lt;25000,C90*C125,25000*C125)</f>
        <v>0</v>
      </c>
      <c r="D91" s="301">
        <f t="shared" si="15"/>
        <v>0</v>
      </c>
      <c r="E91" s="489">
        <f>IF(E82&lt;25000,E82*E125,25000*E125)+IF(E83&lt;25000,E83*E125,25000*E125)+IF(E84&lt;25000,E84*E125,25000*E125)+IF(E85&lt;25000,E85*E125,25000*E125)+IF(E86&lt;25000,E86*E125,25000*E125)+IF(E87&lt;25000,E87*E125,25000*E125)+IF(E88&lt;25000,E88*E125,25000*E125)+IF(E89&lt;25000,E89*E125,25000*E125)+IF(E90&lt;25000,E90*E125,25000*E125)</f>
        <v>0</v>
      </c>
      <c r="F91" s="304">
        <f>IF(F82&lt;25000,F82*F125,25000*F125)+IF(F83&lt;25000,F83*F125,25000*F125)+IF(F84&lt;25000,F84*F125,25000*F125)+IF(F85&lt;25000,F85*F125,25000*F125)+IF(F86&lt;25000,F86*F125,25000*F125)+IF(F87&lt;25000,F87*F125,25000*F125)+IF(F88&lt;25000,F88*F125,25000*F125)+IF(F89&lt;25000,F89*F125,25000*F125)+IF(F90&lt;25000,F90*F125,25000*F125)</f>
        <v>0</v>
      </c>
      <c r="G91" s="307">
        <f t="shared" si="16"/>
        <v>0</v>
      </c>
      <c r="H91" s="305">
        <f>IF(H82&lt;25000,H82*H125,25000*H125)+IF(H83&lt;25000,H83*H125,25000*H125)+IF(H84&lt;25000,H84*H125,25000*H125)+IF(H85&lt;25000,H85*H125,25000*H125)+IF(H86&lt;25000,H86*H125,25000*H125)+IF(H87&lt;25000,H87*H125,25000*H125)+IF(H88&lt;25000,H88*H125,25000*H125)+IF(H89&lt;25000,H89*H125,25000*H125)+IF(H90&lt;25000,H90*H125,25000*H125)</f>
        <v>0</v>
      </c>
      <c r="I91" s="304">
        <f>IF(I82&lt;25000,I82*I125,25000*I125)+IF(I83&lt;25000,I83*I125,25000*I125)+IF(I84&lt;25000,I84*I125,25000*I125)+IF(I85&lt;25000,I85*I125,25000*I125)+IF(I86&lt;25000,I86*I125,25000*I125)+IF(I87&lt;25000,I87*I125,25000*I125)+IF(I88&lt;25000,I88*I125,25000*I125)+IF(I89&lt;25000,I89*I125,25000*I125)+IF(I90&lt;25000,I90*I125,25000*I125)</f>
        <v>0</v>
      </c>
      <c r="J91" s="307">
        <f>K91-I91</f>
        <v>0</v>
      </c>
      <c r="K91" s="305">
        <f>IF(K82&lt;25000,K82*K125,25000*K125)+IF(K83&lt;25000,K83*K125,25000*K125)+IF(K84&lt;25000,K84*K125,25000*K125)+IF(K85&lt;25000,K85*K125,25000*K125)+IF(K86&lt;25000,K86*K125,25000*K125)+IF(K87&lt;25000,K87*K125,25000*K125)+IF(K88&lt;25000,K88*K125,25000*K125)+IF(K89&lt;25000,K89*K125,25000*K125)+IF(K90&lt;25000,K90*K125,25000*K125)</f>
        <v>0</v>
      </c>
      <c r="L91" s="304">
        <f>IF(L82&lt;25000,L82*L125,25000*L125)+IF(L83&lt;25000,L83*L125,25000*L125)+IF(L84&lt;25000,L84*L125,25000*L125)+IF(L85&lt;25000,L85*L125,25000*L125)+IF(L86&lt;25000,L86*L125,25000*L125)+IF(L87&lt;25000,L87*L125,25000*L125)+IF(L88&lt;25000,L88*L125,25000*L125)+IF(L89&lt;25000,L89*L125,25000*L125)+IF(L90&lt;25000,L90*L125,25000*L125)</f>
        <v>0</v>
      </c>
      <c r="M91" s="307">
        <f t="shared" si="18"/>
        <v>0</v>
      </c>
      <c r="N91" s="305">
        <f>IF(N82&lt;25000,N82*N125,25000*N125)+IF(N83&lt;25000,N83*N125,25000*N125)+IF(N84&lt;25000,N84*N125,25000*N125)+IF(N85&lt;25000,N85*N125,25000*N125)+IF(N86&lt;25000,N86*N125,25000*N125)+IF(N87&lt;25000,N87*N125,25000*N125)+IF(N88&lt;25000,N88*N125,25000*N125)+IF(N89&lt;25000,N89*N125,25000*N125)+IF(N90&lt;25000,N90*N125,25000*N125)</f>
        <v>0</v>
      </c>
      <c r="O91" s="304">
        <f>IF(O82&lt;25000,O82*O125,25000*O125)+IF(O83&lt;25000,O83*O125,25000*O125)+IF(O84&lt;25000,O84*O125,25000*O125)+IF(O85&lt;25000,O85*O125,25000*O125)+IF(O86&lt;25000,O86*O125,25000*O125)+IF(O87&lt;25000,O87*O125,25000*O125)+IF(O88&lt;25000,O88*O125,25000*O125)+IF(O89&lt;25000,O89*O125,25000*O125)+IF(O90&lt;25000,O90*O125,25000*O125)</f>
        <v>0</v>
      </c>
      <c r="P91" s="301">
        <f t="shared" si="19"/>
        <v>0</v>
      </c>
      <c r="Q91" s="489">
        <f>IF(Q82&lt;25000,Q82*Q125,25000*Q125)+IF(Q83&lt;25000,Q83*Q125,25000*Q125)+IF(Q84&lt;25000,Q84*Q125,25000*Q125)+IF(Q85&lt;25000,Q85*Q125,25000*Q125)+IF(Q86&lt;25000,Q86*Q125,25000*Q125)+IF(Q87&lt;25000,Q87*Q125,25000*Q125)+IF(Q88&lt;25000,Q88*Q125,25000*Q125)+IF(Q89&lt;25000,Q89*Q125,25000*Q125)+IF(Q90&lt;25000,Q90*Q125,25000*Q125)</f>
        <v>0</v>
      </c>
      <c r="R91" s="304">
        <f>IF(R82&lt;25000,R82*R125,25000*R125)+IF(R83&lt;25000,R83*R125,25000*R125)+IF(R84&lt;25000,R84*R125,25000*R125)+IF(R85&lt;25000,R85*R125,25000*R125)+IF(R86&lt;25000,R86*R125,25000*R125)+IF(R87&lt;25000,R87*R125,25000*R125)+IF(R88&lt;25000,R88*R125,25000*R125)+IF(R89&lt;25000,R89*R125,25000*R125)+IF(R90&lt;25000,R90*R125,25000*R125)</f>
        <v>0</v>
      </c>
      <c r="S91" s="307">
        <f t="shared" si="20"/>
        <v>0</v>
      </c>
      <c r="T91" s="305">
        <f>IF(T82&lt;25000,T82*T125,25000*T125)+IF(T83&lt;25000,T83*T125,25000*T125)+IF(T84&lt;25000,T84*T125,25000*T125)+IF(T85&lt;25000,T85*T125,25000*T125)+IF(T86&lt;25000,T86*T125,25000*T125)+IF(T87&lt;25000,T87*T125,25000*T125)+IF(T88&lt;25000,T88*T125,25000*T125)+IF(T89&lt;25000,T89*T125,25000*T125)+IF(T90&lt;25000,T90*T125,25000*T125)</f>
        <v>0</v>
      </c>
      <c r="U91" s="304">
        <f>IF(U82&lt;25000,U82*U125,25000*U125)+IF(U83&lt;25000,U83*U125,25000*U125)+IF(U84&lt;25000,U84*U125,25000*U125)+IF(U85&lt;25000,U85*U125,25000*U125)+IF(U86&lt;25000,U86*U125,25000*U125)+IF(U87&lt;25000,U87*U125,25000*U125)+IF(U88&lt;25000,U88*U125,25000*U125)+IF(U89&lt;25000,U89*U125,25000*U125)+IF(U90&lt;25000,U90*U125,25000*U125)</f>
        <v>0</v>
      </c>
      <c r="V91" s="307">
        <f t="shared" si="21"/>
        <v>0</v>
      </c>
      <c r="W91" s="305">
        <f>IF(W82&lt;25000,W82*W125,25000*W125)+IF(W83&lt;25000,W83*W125,25000*W125)+IF(W84&lt;25000,W84*W125,25000*W125)+IF(W85&lt;25000,W85*W125,25000*W125)+IF(W86&lt;25000,W86*W125,25000*W125)+IF(W87&lt;25000,W87*W125,25000*W125)+IF(W88&lt;25000,W88*W125,25000*W125)+IF(W89&lt;25000,W89*W125,25000*W125)+IF(W90&lt;25000,W90*W125,25000*W125)</f>
        <v>0</v>
      </c>
      <c r="X91" s="304">
        <f>IF(X82&lt;25000,X82*X125,25000*X125)+IF(X83&lt;25000,X83*X125,25000*X125)+IF(X84&lt;25000,X84*X125,25000*X125)+IF(X85&lt;25000,X85*X125,25000*X125)+IF(X86&lt;25000,X86*X125,25000*X125)+IF(X87&lt;25000,X87*X125,25000*X125)+IF(X88&lt;25000,X88*X125,25000*X125)+IF(X89&lt;25000,X89*X125,25000*X125)+IF(X90&lt;25000,X90*X125,25000*X125)</f>
        <v>0</v>
      </c>
      <c r="Y91" s="301">
        <f t="shared" si="22"/>
        <v>0</v>
      </c>
      <c r="Z91" s="489">
        <f>IF(Z82&lt;25000,Z82*Z125,25000*Z125)+IF(Z83&lt;25000,Z83*Z125,25000*Z125)+IF(Z84&lt;25000,Z84*Z125,25000*Z125)+IF(Z85&lt;25000,Z85*Z125,25000*Z125)+IF(Z86&lt;25000,Z86*Z125,25000*Z125)+IF(Z87&lt;25000,Z87*Z125,25000*Z125)+IF(Z88&lt;25000,Z88*Z125,25000*Z125)+IF(Z89&lt;25000,Z89*Z125,25000*Z125)+IF(Z90&lt;25000,Z90*Z125,25000*Z125)</f>
        <v>0</v>
      </c>
      <c r="AA91" s="304">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07">
        <f t="shared" si="23"/>
        <v>0</v>
      </c>
      <c r="AC91" s="30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04">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07">
        <f t="shared" si="24"/>
        <v>0</v>
      </c>
      <c r="AF91" s="305">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08">
        <f t="shared" si="25"/>
        <v>0</v>
      </c>
      <c r="AH91" s="309">
        <f t="shared" si="25"/>
        <v>0</v>
      </c>
      <c r="AI91" s="442">
        <f t="shared" si="25"/>
        <v>0</v>
      </c>
    </row>
    <row r="92" spans="1:38" s="290" customFormat="1" ht="16.5" customHeight="1">
      <c r="A92" s="1367"/>
      <c r="B92" s="1509"/>
      <c r="C92" s="294"/>
      <c r="D92" s="302"/>
      <c r="E92" s="295"/>
      <c r="F92" s="294"/>
      <c r="G92" s="302"/>
      <c r="H92" s="295"/>
      <c r="I92" s="294"/>
      <c r="J92" s="302"/>
      <c r="K92" s="295"/>
      <c r="L92" s="294"/>
      <c r="M92" s="302"/>
      <c r="N92" s="295"/>
      <c r="O92" s="294"/>
      <c r="P92" s="302"/>
      <c r="Q92" s="295"/>
      <c r="R92" s="294"/>
      <c r="S92" s="302"/>
      <c r="T92" s="295"/>
      <c r="U92" s="294"/>
      <c r="V92" s="302"/>
      <c r="W92" s="295"/>
      <c r="X92" s="294"/>
      <c r="Y92" s="302"/>
      <c r="Z92" s="295"/>
      <c r="AA92" s="294"/>
      <c r="AB92" s="302"/>
      <c r="AC92" s="295"/>
      <c r="AD92" s="294"/>
      <c r="AE92" s="302"/>
      <c r="AF92" s="295"/>
      <c r="AG92" s="311"/>
      <c r="AH92" s="312"/>
      <c r="AI92" s="313"/>
    </row>
    <row r="93" spans="1:38" ht="20.149999999999999" customHeight="1">
      <c r="A93" s="330" t="s">
        <v>309</v>
      </c>
      <c r="B93" s="483"/>
      <c r="C93" s="304">
        <f>ROUND(SUM(C71:C91),0)</f>
        <v>0</v>
      </c>
      <c r="D93" s="301">
        <f t="shared" ref="D93:AF93" si="26">ROUND(SUM(D71:D91),0)</f>
        <v>0</v>
      </c>
      <c r="E93" s="305">
        <f t="shared" si="26"/>
        <v>0</v>
      </c>
      <c r="F93" s="304">
        <f t="shared" si="26"/>
        <v>0</v>
      </c>
      <c r="G93" s="301">
        <f t="shared" si="26"/>
        <v>0</v>
      </c>
      <c r="H93" s="305">
        <f t="shared" si="26"/>
        <v>0</v>
      </c>
      <c r="I93" s="304">
        <f t="shared" si="26"/>
        <v>0</v>
      </c>
      <c r="J93" s="301">
        <f t="shared" si="26"/>
        <v>0</v>
      </c>
      <c r="K93" s="305">
        <f t="shared" si="26"/>
        <v>0</v>
      </c>
      <c r="L93" s="304">
        <f t="shared" si="26"/>
        <v>0</v>
      </c>
      <c r="M93" s="301">
        <f t="shared" si="26"/>
        <v>0</v>
      </c>
      <c r="N93" s="305">
        <f t="shared" si="26"/>
        <v>0</v>
      </c>
      <c r="O93" s="304">
        <f t="shared" si="26"/>
        <v>0</v>
      </c>
      <c r="P93" s="301">
        <f t="shared" si="26"/>
        <v>0</v>
      </c>
      <c r="Q93" s="305">
        <f t="shared" si="26"/>
        <v>0</v>
      </c>
      <c r="R93" s="304">
        <f t="shared" si="26"/>
        <v>0</v>
      </c>
      <c r="S93" s="301">
        <f t="shared" si="26"/>
        <v>0</v>
      </c>
      <c r="T93" s="305">
        <f t="shared" si="26"/>
        <v>0</v>
      </c>
      <c r="U93" s="304">
        <f t="shared" si="26"/>
        <v>0</v>
      </c>
      <c r="V93" s="301">
        <f t="shared" si="26"/>
        <v>0</v>
      </c>
      <c r="W93" s="305">
        <f t="shared" si="26"/>
        <v>0</v>
      </c>
      <c r="X93" s="304">
        <f t="shared" si="26"/>
        <v>0</v>
      </c>
      <c r="Y93" s="301">
        <f t="shared" si="26"/>
        <v>0</v>
      </c>
      <c r="Z93" s="305">
        <f t="shared" si="26"/>
        <v>0</v>
      </c>
      <c r="AA93" s="304">
        <f t="shared" si="26"/>
        <v>0</v>
      </c>
      <c r="AB93" s="301">
        <f t="shared" si="26"/>
        <v>0</v>
      </c>
      <c r="AC93" s="305">
        <f t="shared" si="26"/>
        <v>0</v>
      </c>
      <c r="AD93" s="304">
        <f t="shared" si="26"/>
        <v>0</v>
      </c>
      <c r="AE93" s="301">
        <f t="shared" si="26"/>
        <v>0</v>
      </c>
      <c r="AF93" s="305">
        <f t="shared" si="26"/>
        <v>0</v>
      </c>
      <c r="AG93" s="308">
        <f t="shared" ref="AG93:AI93" si="27">SUM(AG71:AG91)</f>
        <v>0</v>
      </c>
      <c r="AH93" s="309">
        <f>SUM(AH71:AH91)</f>
        <v>0</v>
      </c>
      <c r="AI93" s="310">
        <f t="shared" si="27"/>
        <v>0</v>
      </c>
    </row>
    <row r="94" spans="1:38" s="290" customFormat="1" ht="20.149999999999999" customHeight="1">
      <c r="C94" s="296"/>
      <c r="D94"/>
      <c r="E94" s="297"/>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290" customFormat="1" ht="17.25" customHeight="1">
      <c r="A95" s="367" t="s">
        <v>310</v>
      </c>
      <c r="B95" s="367"/>
      <c r="C95" s="294"/>
      <c r="D95" s="302"/>
      <c r="E95" s="295"/>
      <c r="F95" s="331"/>
      <c r="G95" s="302"/>
      <c r="H95" s="332"/>
      <c r="I95" s="331"/>
      <c r="J95" s="302"/>
      <c r="K95" s="332"/>
      <c r="L95" s="331"/>
      <c r="M95" s="302"/>
      <c r="N95" s="332"/>
      <c r="O95" s="331"/>
      <c r="P95" s="302"/>
      <c r="Q95" s="332"/>
      <c r="R95" s="331"/>
      <c r="S95" s="302"/>
      <c r="T95" s="332"/>
      <c r="U95" s="331"/>
      <c r="V95" s="302"/>
      <c r="W95" s="332"/>
      <c r="X95" s="331"/>
      <c r="Y95" s="302"/>
      <c r="Z95" s="332"/>
      <c r="AA95" s="331"/>
      <c r="AB95" s="302"/>
      <c r="AC95" s="332"/>
      <c r="AD95" s="331"/>
      <c r="AE95" s="302"/>
      <c r="AF95" s="332"/>
      <c r="AG95" s="311"/>
      <c r="AH95" s="312"/>
      <c r="AI95" s="313"/>
      <c r="AJ95"/>
      <c r="AK95"/>
      <c r="AL95"/>
    </row>
    <row r="96" spans="1:38" s="290" customFormat="1" ht="17.25" customHeight="1">
      <c r="A96" s="1261"/>
      <c r="B96" s="1506"/>
      <c r="C96" s="291"/>
      <c r="D96" s="301">
        <f t="shared" ref="D96:D102" si="28">E96-C96</f>
        <v>0</v>
      </c>
      <c r="E96" s="292"/>
      <c r="F96" s="304"/>
      <c r="G96" s="301">
        <f t="shared" ref="G96:G102" si="29">H96-F96</f>
        <v>0</v>
      </c>
      <c r="H96" s="305"/>
      <c r="I96" s="304"/>
      <c r="J96" s="301">
        <f t="shared" ref="J96:J102" si="30">K96-I96</f>
        <v>0</v>
      </c>
      <c r="K96" s="305"/>
      <c r="L96" s="304"/>
      <c r="M96" s="301">
        <f t="shared" ref="M96:M102" si="31">N96-L96</f>
        <v>0</v>
      </c>
      <c r="N96" s="305"/>
      <c r="O96" s="304"/>
      <c r="P96" s="301">
        <f t="shared" ref="P96:P102" si="32">Q96-O96</f>
        <v>0</v>
      </c>
      <c r="Q96" s="305"/>
      <c r="R96" s="304"/>
      <c r="S96" s="301">
        <f t="shared" ref="S96:S102" si="33">T96-R96</f>
        <v>0</v>
      </c>
      <c r="T96" s="305"/>
      <c r="U96" s="304"/>
      <c r="V96" s="301">
        <f t="shared" ref="V96:V102" si="34">W96-U96</f>
        <v>0</v>
      </c>
      <c r="W96" s="305"/>
      <c r="X96" s="304"/>
      <c r="Y96" s="301">
        <f t="shared" ref="Y96:Y102" si="35">Z96-X96</f>
        <v>0</v>
      </c>
      <c r="Z96" s="305"/>
      <c r="AA96" s="304"/>
      <c r="AB96" s="301">
        <f t="shared" ref="AB96:AB102" si="36">AC96-AA96</f>
        <v>0</v>
      </c>
      <c r="AC96" s="305"/>
      <c r="AD96" s="304"/>
      <c r="AE96" s="301">
        <f t="shared" ref="AE96:AE102" si="37">AF96-AD96</f>
        <v>0</v>
      </c>
      <c r="AF96" s="305"/>
      <c r="AG96" s="308">
        <f t="shared" ref="AG96:AI102" si="38">SUM(C96,F96,I96,L96,O96,R96,U96,X96,AA96,AD96)</f>
        <v>0</v>
      </c>
      <c r="AH96" s="309">
        <f t="shared" si="38"/>
        <v>0</v>
      </c>
      <c r="AI96" s="442">
        <f t="shared" si="38"/>
        <v>0</v>
      </c>
      <c r="AJ96"/>
      <c r="AK96" s="349"/>
      <c r="AL96"/>
    </row>
    <row r="97" spans="1:38" s="290" customFormat="1" ht="17.25" customHeight="1">
      <c r="A97" s="1261"/>
      <c r="B97" s="1506"/>
      <c r="C97" s="291"/>
      <c r="D97" s="301">
        <f t="shared" si="28"/>
        <v>0</v>
      </c>
      <c r="E97" s="292"/>
      <c r="F97" s="304"/>
      <c r="G97" s="301">
        <f t="shared" si="29"/>
        <v>0</v>
      </c>
      <c r="H97" s="305"/>
      <c r="I97" s="304"/>
      <c r="J97" s="301">
        <f t="shared" si="30"/>
        <v>0</v>
      </c>
      <c r="K97" s="305"/>
      <c r="L97" s="304"/>
      <c r="M97" s="301">
        <f t="shared" si="31"/>
        <v>0</v>
      </c>
      <c r="N97" s="305"/>
      <c r="O97" s="304"/>
      <c r="P97" s="301">
        <f t="shared" si="32"/>
        <v>0</v>
      </c>
      <c r="Q97" s="305"/>
      <c r="R97" s="304"/>
      <c r="S97" s="301">
        <f t="shared" si="33"/>
        <v>0</v>
      </c>
      <c r="T97" s="305"/>
      <c r="U97" s="304"/>
      <c r="V97" s="301">
        <f t="shared" si="34"/>
        <v>0</v>
      </c>
      <c r="W97" s="305"/>
      <c r="X97" s="304"/>
      <c r="Y97" s="301">
        <f t="shared" si="35"/>
        <v>0</v>
      </c>
      <c r="Z97" s="305"/>
      <c r="AA97" s="304"/>
      <c r="AB97" s="301">
        <f t="shared" si="36"/>
        <v>0</v>
      </c>
      <c r="AC97" s="305"/>
      <c r="AD97" s="304"/>
      <c r="AE97" s="301">
        <f t="shared" si="37"/>
        <v>0</v>
      </c>
      <c r="AF97" s="305"/>
      <c r="AG97" s="308">
        <f t="shared" si="38"/>
        <v>0</v>
      </c>
      <c r="AH97" s="309">
        <f t="shared" si="38"/>
        <v>0</v>
      </c>
      <c r="AI97" s="442">
        <f t="shared" si="38"/>
        <v>0</v>
      </c>
      <c r="AK97" s="348"/>
    </row>
    <row r="98" spans="1:38" s="290" customFormat="1" ht="17.25" customHeight="1">
      <c r="A98" s="1261"/>
      <c r="B98" s="1506"/>
      <c r="C98" s="291"/>
      <c r="D98" s="301">
        <f t="shared" si="28"/>
        <v>0</v>
      </c>
      <c r="E98" s="292"/>
      <c r="F98" s="291"/>
      <c r="G98" s="301">
        <f t="shared" si="29"/>
        <v>0</v>
      </c>
      <c r="H98" s="292"/>
      <c r="I98" s="291"/>
      <c r="J98" s="301">
        <f t="shared" si="30"/>
        <v>0</v>
      </c>
      <c r="K98" s="292"/>
      <c r="L98" s="291"/>
      <c r="M98" s="301">
        <f t="shared" si="31"/>
        <v>0</v>
      </c>
      <c r="N98" s="292"/>
      <c r="O98" s="291"/>
      <c r="P98" s="301">
        <f t="shared" si="32"/>
        <v>0</v>
      </c>
      <c r="Q98" s="292"/>
      <c r="R98" s="291"/>
      <c r="S98" s="301">
        <f t="shared" si="33"/>
        <v>0</v>
      </c>
      <c r="T98" s="292"/>
      <c r="U98" s="291"/>
      <c r="V98" s="301">
        <f t="shared" si="34"/>
        <v>0</v>
      </c>
      <c r="W98" s="292"/>
      <c r="X98" s="291"/>
      <c r="Y98" s="301">
        <f t="shared" si="35"/>
        <v>0</v>
      </c>
      <c r="Z98" s="292"/>
      <c r="AA98" s="291"/>
      <c r="AB98" s="301">
        <f t="shared" si="36"/>
        <v>0</v>
      </c>
      <c r="AC98" s="292"/>
      <c r="AD98" s="291"/>
      <c r="AE98" s="301">
        <f t="shared" si="37"/>
        <v>0</v>
      </c>
      <c r="AF98" s="292"/>
      <c r="AG98" s="308">
        <f t="shared" si="38"/>
        <v>0</v>
      </c>
      <c r="AH98" s="309">
        <f t="shared" si="38"/>
        <v>0</v>
      </c>
      <c r="AI98" s="442">
        <f t="shared" si="38"/>
        <v>0</v>
      </c>
      <c r="AJ98"/>
      <c r="AK98" s="349"/>
      <c r="AL98" s="13"/>
    </row>
    <row r="99" spans="1:38" s="290" customFormat="1" ht="17.25" customHeight="1">
      <c r="A99" s="1261"/>
      <c r="B99" s="1506"/>
      <c r="C99" s="291"/>
      <c r="D99" s="301">
        <f t="shared" si="28"/>
        <v>0</v>
      </c>
      <c r="E99" s="292"/>
      <c r="F99" s="291"/>
      <c r="G99" s="301">
        <f t="shared" si="29"/>
        <v>0</v>
      </c>
      <c r="H99" s="292"/>
      <c r="I99" s="291"/>
      <c r="J99" s="301">
        <f t="shared" si="30"/>
        <v>0</v>
      </c>
      <c r="K99" s="292"/>
      <c r="L99" s="291"/>
      <c r="M99" s="301">
        <f t="shared" si="31"/>
        <v>0</v>
      </c>
      <c r="N99" s="292"/>
      <c r="O99" s="291"/>
      <c r="P99" s="301">
        <f t="shared" si="32"/>
        <v>0</v>
      </c>
      <c r="Q99" s="292"/>
      <c r="R99" s="291"/>
      <c r="S99" s="301">
        <f t="shared" si="33"/>
        <v>0</v>
      </c>
      <c r="T99" s="292"/>
      <c r="U99" s="291"/>
      <c r="V99" s="301">
        <f t="shared" si="34"/>
        <v>0</v>
      </c>
      <c r="W99" s="292"/>
      <c r="X99" s="291"/>
      <c r="Y99" s="301">
        <f t="shared" si="35"/>
        <v>0</v>
      </c>
      <c r="Z99" s="292"/>
      <c r="AA99" s="291"/>
      <c r="AB99" s="301">
        <f t="shared" si="36"/>
        <v>0</v>
      </c>
      <c r="AC99" s="292"/>
      <c r="AD99" s="291"/>
      <c r="AE99" s="301">
        <f t="shared" si="37"/>
        <v>0</v>
      </c>
      <c r="AF99" s="292"/>
      <c r="AG99" s="308">
        <f t="shared" si="38"/>
        <v>0</v>
      </c>
      <c r="AH99" s="309">
        <f t="shared" si="38"/>
        <v>0</v>
      </c>
      <c r="AI99" s="442">
        <f t="shared" si="38"/>
        <v>0</v>
      </c>
      <c r="AJ99"/>
      <c r="AK99"/>
      <c r="AL99"/>
    </row>
    <row r="100" spans="1:38" s="290" customFormat="1" ht="17.25" customHeight="1">
      <c r="A100" s="1261"/>
      <c r="B100" s="1506"/>
      <c r="C100" s="291"/>
      <c r="D100" s="301">
        <f t="shared" si="28"/>
        <v>0</v>
      </c>
      <c r="E100" s="292"/>
      <c r="F100" s="291"/>
      <c r="G100" s="301">
        <f t="shared" si="29"/>
        <v>0</v>
      </c>
      <c r="H100" s="292"/>
      <c r="I100" s="291"/>
      <c r="J100" s="301">
        <f t="shared" si="30"/>
        <v>0</v>
      </c>
      <c r="K100" s="292"/>
      <c r="L100" s="291"/>
      <c r="M100" s="301">
        <f t="shared" si="31"/>
        <v>0</v>
      </c>
      <c r="N100" s="292"/>
      <c r="O100" s="291"/>
      <c r="P100" s="301">
        <f t="shared" si="32"/>
        <v>0</v>
      </c>
      <c r="Q100" s="292"/>
      <c r="R100" s="291"/>
      <c r="S100" s="301">
        <f t="shared" si="33"/>
        <v>0</v>
      </c>
      <c r="T100" s="292"/>
      <c r="U100" s="291"/>
      <c r="V100" s="301">
        <f t="shared" si="34"/>
        <v>0</v>
      </c>
      <c r="W100" s="292"/>
      <c r="X100" s="291"/>
      <c r="Y100" s="301">
        <f t="shared" si="35"/>
        <v>0</v>
      </c>
      <c r="Z100" s="292"/>
      <c r="AA100" s="291"/>
      <c r="AB100" s="301">
        <f t="shared" si="36"/>
        <v>0</v>
      </c>
      <c r="AC100" s="292"/>
      <c r="AD100" s="291"/>
      <c r="AE100" s="301">
        <f t="shared" si="37"/>
        <v>0</v>
      </c>
      <c r="AF100" s="292"/>
      <c r="AG100" s="308">
        <f t="shared" si="38"/>
        <v>0</v>
      </c>
      <c r="AH100" s="309">
        <f t="shared" si="38"/>
        <v>0</v>
      </c>
      <c r="AI100" s="442">
        <f t="shared" si="38"/>
        <v>0</v>
      </c>
    </row>
    <row r="101" spans="1:38" s="290" customFormat="1" ht="17.25" customHeight="1">
      <c r="A101" s="1261"/>
      <c r="B101" s="1506"/>
      <c r="C101" s="291"/>
      <c r="D101" s="301">
        <f t="shared" si="28"/>
        <v>0</v>
      </c>
      <c r="E101" s="292"/>
      <c r="F101" s="291"/>
      <c r="G101" s="301">
        <f t="shared" si="29"/>
        <v>0</v>
      </c>
      <c r="H101" s="292"/>
      <c r="I101" s="291"/>
      <c r="J101" s="301">
        <f t="shared" si="30"/>
        <v>0</v>
      </c>
      <c r="K101" s="292"/>
      <c r="L101" s="291"/>
      <c r="M101" s="301">
        <f t="shared" si="31"/>
        <v>0</v>
      </c>
      <c r="N101" s="292"/>
      <c r="O101" s="291"/>
      <c r="P101" s="301">
        <f t="shared" si="32"/>
        <v>0</v>
      </c>
      <c r="Q101" s="292"/>
      <c r="R101" s="291"/>
      <c r="S101" s="301">
        <f t="shared" si="33"/>
        <v>0</v>
      </c>
      <c r="T101" s="292"/>
      <c r="U101" s="291"/>
      <c r="V101" s="301">
        <f t="shared" si="34"/>
        <v>0</v>
      </c>
      <c r="W101" s="292"/>
      <c r="X101" s="291"/>
      <c r="Y101" s="301">
        <f t="shared" si="35"/>
        <v>0</v>
      </c>
      <c r="Z101" s="292"/>
      <c r="AA101" s="291"/>
      <c r="AB101" s="301">
        <f t="shared" si="36"/>
        <v>0</v>
      </c>
      <c r="AC101" s="292"/>
      <c r="AD101" s="291"/>
      <c r="AE101" s="301">
        <f t="shared" si="37"/>
        <v>0</v>
      </c>
      <c r="AF101" s="292"/>
      <c r="AG101" s="308">
        <f t="shared" si="38"/>
        <v>0</v>
      </c>
      <c r="AH101" s="309">
        <f t="shared" si="38"/>
        <v>0</v>
      </c>
      <c r="AI101" s="442">
        <f t="shared" si="38"/>
        <v>0</v>
      </c>
    </row>
    <row r="102" spans="1:38" s="290" customFormat="1" ht="17.25" customHeight="1">
      <c r="A102" s="1261"/>
      <c r="B102" s="1506"/>
      <c r="C102" s="291"/>
      <c r="D102" s="301">
        <f t="shared" si="28"/>
        <v>0</v>
      </c>
      <c r="E102" s="292"/>
      <c r="F102" s="291"/>
      <c r="G102" s="301">
        <f t="shared" si="29"/>
        <v>0</v>
      </c>
      <c r="H102" s="292"/>
      <c r="I102" s="291"/>
      <c r="J102" s="301">
        <f t="shared" si="30"/>
        <v>0</v>
      </c>
      <c r="K102" s="292"/>
      <c r="L102" s="291"/>
      <c r="M102" s="301">
        <f t="shared" si="31"/>
        <v>0</v>
      </c>
      <c r="N102" s="292"/>
      <c r="O102" s="291"/>
      <c r="P102" s="301">
        <f t="shared" si="32"/>
        <v>0</v>
      </c>
      <c r="Q102" s="292"/>
      <c r="R102" s="291"/>
      <c r="S102" s="301">
        <f t="shared" si="33"/>
        <v>0</v>
      </c>
      <c r="T102" s="292"/>
      <c r="U102" s="291"/>
      <c r="V102" s="301">
        <f t="shared" si="34"/>
        <v>0</v>
      </c>
      <c r="W102" s="292"/>
      <c r="X102" s="291"/>
      <c r="Y102" s="301">
        <f t="shared" si="35"/>
        <v>0</v>
      </c>
      <c r="Z102" s="292"/>
      <c r="AA102" s="291"/>
      <c r="AB102" s="301">
        <f t="shared" si="36"/>
        <v>0</v>
      </c>
      <c r="AC102" s="292"/>
      <c r="AD102" s="291"/>
      <c r="AE102" s="301">
        <f t="shared" si="37"/>
        <v>0</v>
      </c>
      <c r="AF102" s="292"/>
      <c r="AG102" s="308">
        <f t="shared" si="38"/>
        <v>0</v>
      </c>
      <c r="AH102" s="309">
        <f t="shared" si="38"/>
        <v>0</v>
      </c>
      <c r="AI102" s="442">
        <f t="shared" si="38"/>
        <v>0</v>
      </c>
    </row>
    <row r="103" spans="1:38" s="290" customFormat="1" ht="15" customHeight="1">
      <c r="A103" s="1261"/>
      <c r="B103" s="1506"/>
      <c r="C103" s="294"/>
      <c r="D103" s="302"/>
      <c r="E103" s="295"/>
      <c r="F103" s="294"/>
      <c r="G103" s="302"/>
      <c r="H103" s="295"/>
      <c r="I103" s="294"/>
      <c r="J103" s="302"/>
      <c r="K103" s="295"/>
      <c r="L103" s="294"/>
      <c r="M103" s="302"/>
      <c r="N103" s="295"/>
      <c r="O103" s="294"/>
      <c r="P103" s="302"/>
      <c r="Q103" s="295"/>
      <c r="R103" s="294"/>
      <c r="S103" s="302"/>
      <c r="T103" s="295"/>
      <c r="U103" s="294"/>
      <c r="V103" s="302"/>
      <c r="W103" s="295"/>
      <c r="X103" s="294"/>
      <c r="Y103" s="302"/>
      <c r="Z103" s="295"/>
      <c r="AA103" s="294"/>
      <c r="AB103" s="302"/>
      <c r="AC103" s="295"/>
      <c r="AD103" s="294"/>
      <c r="AE103" s="302"/>
      <c r="AF103" s="295"/>
      <c r="AG103" s="311"/>
      <c r="AH103" s="312"/>
      <c r="AI103" s="313"/>
    </row>
    <row r="104" spans="1:38" ht="20.149999999999999" customHeight="1">
      <c r="A104" s="1265" t="s">
        <v>311</v>
      </c>
      <c r="B104" s="1508"/>
      <c r="C104" s="304">
        <f>ROUND(SUM(C96:C102),0)</f>
        <v>0</v>
      </c>
      <c r="D104" s="301">
        <f t="shared" ref="D104:AF104" si="39">ROUND(SUM(D96:D102),0)</f>
        <v>0</v>
      </c>
      <c r="E104" s="305">
        <f t="shared" si="39"/>
        <v>0</v>
      </c>
      <c r="F104" s="304">
        <f t="shared" si="39"/>
        <v>0</v>
      </c>
      <c r="G104" s="301">
        <f t="shared" si="39"/>
        <v>0</v>
      </c>
      <c r="H104" s="305">
        <f t="shared" si="39"/>
        <v>0</v>
      </c>
      <c r="I104" s="304">
        <f t="shared" si="39"/>
        <v>0</v>
      </c>
      <c r="J104" s="301">
        <f t="shared" si="39"/>
        <v>0</v>
      </c>
      <c r="K104" s="305">
        <f t="shared" si="39"/>
        <v>0</v>
      </c>
      <c r="L104" s="304">
        <f t="shared" si="39"/>
        <v>0</v>
      </c>
      <c r="M104" s="301">
        <f t="shared" si="39"/>
        <v>0</v>
      </c>
      <c r="N104" s="305">
        <f t="shared" si="39"/>
        <v>0</v>
      </c>
      <c r="O104" s="304">
        <f t="shared" si="39"/>
        <v>0</v>
      </c>
      <c r="P104" s="301">
        <f t="shared" si="39"/>
        <v>0</v>
      </c>
      <c r="Q104" s="305">
        <f t="shared" si="39"/>
        <v>0</v>
      </c>
      <c r="R104" s="304">
        <f t="shared" si="39"/>
        <v>0</v>
      </c>
      <c r="S104" s="301">
        <f t="shared" si="39"/>
        <v>0</v>
      </c>
      <c r="T104" s="305">
        <f t="shared" si="39"/>
        <v>0</v>
      </c>
      <c r="U104" s="304">
        <f t="shared" si="39"/>
        <v>0</v>
      </c>
      <c r="V104" s="301">
        <f t="shared" si="39"/>
        <v>0</v>
      </c>
      <c r="W104" s="305">
        <f t="shared" si="39"/>
        <v>0</v>
      </c>
      <c r="X104" s="304">
        <f t="shared" si="39"/>
        <v>0</v>
      </c>
      <c r="Y104" s="301">
        <f t="shared" si="39"/>
        <v>0</v>
      </c>
      <c r="Z104" s="305">
        <f t="shared" si="39"/>
        <v>0</v>
      </c>
      <c r="AA104" s="304">
        <f t="shared" si="39"/>
        <v>0</v>
      </c>
      <c r="AB104" s="301">
        <f t="shared" si="39"/>
        <v>0</v>
      </c>
      <c r="AC104" s="305">
        <f t="shared" si="39"/>
        <v>0</v>
      </c>
      <c r="AD104" s="304">
        <f t="shared" si="39"/>
        <v>0</v>
      </c>
      <c r="AE104" s="301">
        <f t="shared" si="39"/>
        <v>0</v>
      </c>
      <c r="AF104" s="305">
        <f t="shared" si="39"/>
        <v>0</v>
      </c>
      <c r="AG104" s="308">
        <f t="shared" ref="AG104" si="40">SUM(AG96:AG102)</f>
        <v>0</v>
      </c>
      <c r="AH104" s="309">
        <f>SUM(AH96:AH102)</f>
        <v>0</v>
      </c>
      <c r="AI104" s="310">
        <f t="shared" ref="AI104" si="41">SUM(AI96:AI102)</f>
        <v>0</v>
      </c>
    </row>
    <row r="105" spans="1:38" s="290" customFormat="1" ht="20.149999999999999" customHeight="1">
      <c r="C105" s="296"/>
      <c r="D105"/>
      <c r="E105" s="297"/>
      <c r="F105" s="296"/>
      <c r="G105"/>
      <c r="H105" s="297"/>
      <c r="I105" s="296"/>
      <c r="J105"/>
      <c r="K105" s="297"/>
      <c r="L105" s="296"/>
      <c r="M105"/>
      <c r="N105" s="297"/>
      <c r="O105" s="296"/>
      <c r="P105"/>
      <c r="Q105" s="297"/>
      <c r="R105" s="296"/>
      <c r="S105"/>
      <c r="T105" s="297"/>
      <c r="U105" s="296"/>
      <c r="V105"/>
      <c r="W105" s="297"/>
      <c r="X105" s="296"/>
      <c r="Y105"/>
      <c r="Z105" s="297"/>
      <c r="AA105" s="296"/>
      <c r="AB105"/>
      <c r="AC105" s="297"/>
      <c r="AD105" s="296"/>
      <c r="AE105"/>
      <c r="AF105" s="297"/>
      <c r="AG105" s="16"/>
      <c r="AH105" s="52"/>
      <c r="AI105" s="17"/>
    </row>
    <row r="106" spans="1:38" s="290" customFormat="1" ht="20.149999999999999" customHeight="1" thickBot="1">
      <c r="A106" s="298" t="s">
        <v>312</v>
      </c>
      <c r="B106" s="486"/>
      <c r="C106" s="299"/>
      <c r="D106" s="18"/>
      <c r="E106" s="300"/>
      <c r="F106" s="299"/>
      <c r="G106" s="18"/>
      <c r="H106" s="300"/>
      <c r="I106" s="299"/>
      <c r="J106" s="18"/>
      <c r="K106" s="300"/>
      <c r="L106" s="299"/>
      <c r="M106" s="18"/>
      <c r="N106" s="300"/>
      <c r="O106" s="299"/>
      <c r="P106" s="18"/>
      <c r="Q106" s="300"/>
      <c r="R106" s="299"/>
      <c r="S106" s="18"/>
      <c r="T106" s="300"/>
      <c r="U106" s="299"/>
      <c r="V106" s="18"/>
      <c r="W106" s="300"/>
      <c r="X106" s="299"/>
      <c r="Y106" s="18"/>
      <c r="Z106" s="300"/>
      <c r="AA106" s="299"/>
      <c r="AB106" s="18"/>
      <c r="AC106" s="300"/>
      <c r="AD106" s="299"/>
      <c r="AE106" s="18"/>
      <c r="AF106" s="300"/>
      <c r="AG106" s="19"/>
      <c r="AH106" s="443">
        <f>'Summary (6)'!A72</f>
        <v>0</v>
      </c>
      <c r="AI106" s="444">
        <f>'Summary (6)'!C72</f>
        <v>0</v>
      </c>
    </row>
    <row r="107" spans="1:38">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row>
    <row r="108" spans="1:38">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row>
    <row r="109" spans="1:38">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row>
    <row r="110" spans="1:38">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row>
    <row r="111" spans="1:38">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row>
    <row r="112" spans="1:38">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row>
    <row r="113" spans="1:3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row>
    <row r="114" spans="1:3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row>
    <row r="115" spans="1:3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row>
    <row r="116" spans="1:3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row>
    <row r="117" spans="1:3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row>
    <row r="118" spans="1:3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row>
    <row r="119" spans="1:35">
      <c r="A119" s="290"/>
      <c r="B119" s="290"/>
      <c r="C119" s="290"/>
      <c r="D119" s="293"/>
      <c r="E119" s="293"/>
      <c r="F119" s="293"/>
      <c r="G119" s="293"/>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3"/>
      <c r="AH119" s="293"/>
      <c r="AI119" s="290"/>
    </row>
    <row r="120" spans="1:35">
      <c r="A120" s="359" t="s">
        <v>222</v>
      </c>
      <c r="B120" s="359"/>
      <c r="C120" s="445">
        <f>'Summary (8)'!E86</f>
        <v>0</v>
      </c>
      <c r="D120" s="445">
        <f>'Summary (8)'!F86</f>
        <v>0</v>
      </c>
      <c r="E120" s="445">
        <f>'Summary (8)'!G86</f>
        <v>0</v>
      </c>
      <c r="F120" s="445">
        <f>'Summary (8)'!H86</f>
        <v>0</v>
      </c>
      <c r="G120" s="445">
        <f>'Summary (8)'!I86</f>
        <v>0</v>
      </c>
      <c r="H120" s="445">
        <f>'Summary (8)'!J86</f>
        <v>0</v>
      </c>
      <c r="I120" s="445">
        <f>'Summary (8)'!K86</f>
        <v>0</v>
      </c>
      <c r="J120" s="445">
        <f>'Summary (8)'!L86</f>
        <v>0</v>
      </c>
      <c r="K120" s="445">
        <f>'Summary (8)'!M86</f>
        <v>0</v>
      </c>
      <c r="L120" s="445">
        <f>'Summary (8)'!N86</f>
        <v>0</v>
      </c>
      <c r="M120" s="445">
        <f>'Summary (8)'!O86</f>
        <v>0</v>
      </c>
      <c r="N120" s="445">
        <f>'Summary (8)'!P86</f>
        <v>0</v>
      </c>
      <c r="O120" s="445">
        <f>'Summary (8)'!Q86</f>
        <v>0</v>
      </c>
      <c r="P120" s="445">
        <f>'Summary (8)'!R86</f>
        <v>0</v>
      </c>
      <c r="Q120" s="445">
        <f>'Summary (8)'!S86</f>
        <v>0</v>
      </c>
      <c r="R120" s="445">
        <f>'Summary (8)'!T86</f>
        <v>0</v>
      </c>
      <c r="S120" s="445">
        <f>'Summary (8)'!U86</f>
        <v>0</v>
      </c>
      <c r="T120" s="445">
        <f>'Summary (8)'!V86</f>
        <v>0</v>
      </c>
      <c r="U120" s="445">
        <f>'Summary (8)'!W86</f>
        <v>0</v>
      </c>
      <c r="V120" s="445">
        <f>'Summary (8)'!X86</f>
        <v>0</v>
      </c>
      <c r="W120" s="445">
        <f>'Summary (8)'!Y86</f>
        <v>0</v>
      </c>
      <c r="X120" s="445">
        <f>'Summary (8)'!Z86</f>
        <v>0</v>
      </c>
      <c r="Y120" s="445">
        <f>'Summary (8)'!AA86</f>
        <v>0</v>
      </c>
      <c r="Z120" s="445">
        <f>'Summary (8)'!AB86</f>
        <v>0</v>
      </c>
      <c r="AA120" s="445">
        <f>'Summary (8)'!AC86</f>
        <v>0</v>
      </c>
      <c r="AB120" s="445">
        <f>'Summary (8)'!AD86</f>
        <v>0</v>
      </c>
      <c r="AC120" s="445">
        <f>'Summary (8)'!AE86</f>
        <v>0</v>
      </c>
      <c r="AD120" s="445">
        <f>'Summary (8)'!AF86</f>
        <v>0</v>
      </c>
      <c r="AE120" s="445">
        <f>'Summary (8)'!AG86</f>
        <v>0</v>
      </c>
      <c r="AF120" s="445">
        <f>'Summary (8)'!AH86</f>
        <v>0</v>
      </c>
      <c r="AG120" s="445">
        <f>AE120</f>
        <v>0</v>
      </c>
      <c r="AH120" s="445">
        <f>AF120</f>
        <v>0</v>
      </c>
      <c r="AI120" s="445">
        <f>AG120</f>
        <v>0</v>
      </c>
    </row>
    <row r="121" spans="1:35" s="54" customFormat="1">
      <c r="A121" s="360" t="s">
        <v>223</v>
      </c>
      <c r="B121" s="360"/>
      <c r="C121" s="446">
        <f>'Summary (8)'!E87</f>
        <v>0</v>
      </c>
      <c r="D121" s="446">
        <f>'Summary (8)'!F87</f>
        <v>0</v>
      </c>
      <c r="E121" s="446">
        <f>'Summary (8)'!G87</f>
        <v>0</v>
      </c>
      <c r="F121" s="446">
        <f>'Summary (8)'!H87</f>
        <v>0</v>
      </c>
      <c r="G121" s="446">
        <f>'Summary (8)'!I87</f>
        <v>0</v>
      </c>
      <c r="H121" s="446">
        <f>'Summary (8)'!J87</f>
        <v>0</v>
      </c>
      <c r="I121" s="446">
        <f>'Summary (8)'!K87</f>
        <v>0</v>
      </c>
      <c r="J121" s="446">
        <f>'Summary (8)'!L87</f>
        <v>0</v>
      </c>
      <c r="K121" s="446">
        <f>'Summary (8)'!M87</f>
        <v>0</v>
      </c>
      <c r="L121" s="446">
        <f>'Summary (8)'!N87</f>
        <v>0</v>
      </c>
      <c r="M121" s="446">
        <f>'Summary (8)'!O87</f>
        <v>0</v>
      </c>
      <c r="N121" s="446">
        <f>'Summary (8)'!P87</f>
        <v>0</v>
      </c>
      <c r="O121" s="446">
        <f>'Summary (8)'!Q87</f>
        <v>0</v>
      </c>
      <c r="P121" s="446">
        <f>'Summary (8)'!R87</f>
        <v>0</v>
      </c>
      <c r="Q121" s="446">
        <f>'Summary (8)'!S87</f>
        <v>0</v>
      </c>
      <c r="R121" s="446">
        <f>'Summary (8)'!T87</f>
        <v>0</v>
      </c>
      <c r="S121" s="446">
        <f>'Summary (8)'!U87</f>
        <v>0</v>
      </c>
      <c r="T121" s="446">
        <f>'Summary (8)'!V87</f>
        <v>0</v>
      </c>
      <c r="U121" s="446">
        <f>'Summary (8)'!W87</f>
        <v>0</v>
      </c>
      <c r="V121" s="446">
        <f>'Summary (8)'!X87</f>
        <v>0</v>
      </c>
      <c r="W121" s="446">
        <f>'Summary (8)'!Y87</f>
        <v>0</v>
      </c>
      <c r="X121" s="446">
        <f>'Summary (8)'!Z87</f>
        <v>0</v>
      </c>
      <c r="Y121" s="446">
        <f>'Summary (8)'!AA87</f>
        <v>0</v>
      </c>
      <c r="Z121" s="446">
        <f>'Summary (8)'!AB87</f>
        <v>0</v>
      </c>
      <c r="AA121" s="446">
        <f>'Summary (8)'!AC87</f>
        <v>0</v>
      </c>
      <c r="AB121" s="446">
        <f>'Summary (8)'!AD87</f>
        <v>0</v>
      </c>
      <c r="AC121" s="446">
        <f>'Summary (8)'!AE87</f>
        <v>0</v>
      </c>
      <c r="AD121" s="446">
        <f>'Summary (8)'!AF87</f>
        <v>0</v>
      </c>
      <c r="AE121" s="446">
        <f>'Summary (8)'!AG87</f>
        <v>0</v>
      </c>
      <c r="AF121" s="446">
        <f>'Summary (8)'!AH87</f>
        <v>0</v>
      </c>
      <c r="AG121" s="446">
        <f>'Summary (8)'!AI87</f>
        <v>0</v>
      </c>
      <c r="AH121" s="446">
        <f>'Summary (8)'!AJ87</f>
        <v>0</v>
      </c>
      <c r="AI121" s="446">
        <f>'Summary (8)'!AK87</f>
        <v>0</v>
      </c>
    </row>
    <row r="122" spans="1:35" s="54" customFormat="1">
      <c r="A122" s="360" t="s">
        <v>224</v>
      </c>
      <c r="B122" s="360"/>
      <c r="C122" s="446">
        <f>'Summary (8)'!E88</f>
        <v>0</v>
      </c>
      <c r="D122" s="446">
        <f>'Summary (8)'!F88</f>
        <v>0</v>
      </c>
      <c r="E122" s="446">
        <f>'Summary (8)'!G88</f>
        <v>0</v>
      </c>
      <c r="F122" s="446">
        <f>'Summary (8)'!H88</f>
        <v>0</v>
      </c>
      <c r="G122" s="446">
        <f>'Summary (8)'!I88</f>
        <v>0</v>
      </c>
      <c r="H122" s="446">
        <f>'Summary (8)'!J88</f>
        <v>0</v>
      </c>
      <c r="I122" s="446">
        <f>'Summary (8)'!K88</f>
        <v>0</v>
      </c>
      <c r="J122" s="446">
        <f>'Summary (8)'!L88</f>
        <v>0</v>
      </c>
      <c r="K122" s="446">
        <f>'Summary (8)'!M88</f>
        <v>0</v>
      </c>
      <c r="L122" s="446">
        <f>'Summary (8)'!N88</f>
        <v>0</v>
      </c>
      <c r="M122" s="446">
        <f>'Summary (8)'!O88</f>
        <v>0</v>
      </c>
      <c r="N122" s="446">
        <f>'Summary (8)'!P88</f>
        <v>0</v>
      </c>
      <c r="O122" s="446">
        <f>'Summary (8)'!Q88</f>
        <v>0</v>
      </c>
      <c r="P122" s="446">
        <f>'Summary (8)'!R88</f>
        <v>0</v>
      </c>
      <c r="Q122" s="446">
        <f>'Summary (8)'!S88</f>
        <v>0</v>
      </c>
      <c r="R122" s="446">
        <f>'Summary (8)'!T88</f>
        <v>0</v>
      </c>
      <c r="S122" s="446">
        <f>'Summary (8)'!U88</f>
        <v>0</v>
      </c>
      <c r="T122" s="446">
        <f>'Summary (8)'!V88</f>
        <v>0</v>
      </c>
      <c r="U122" s="446">
        <f>'Summary (8)'!W88</f>
        <v>0</v>
      </c>
      <c r="V122" s="446">
        <f>'Summary (8)'!X88</f>
        <v>0</v>
      </c>
      <c r="W122" s="446">
        <f>'Summary (8)'!Y88</f>
        <v>0</v>
      </c>
      <c r="X122" s="446">
        <f>'Summary (8)'!Z88</f>
        <v>0</v>
      </c>
      <c r="Y122" s="446">
        <f>'Summary (8)'!AA88</f>
        <v>0</v>
      </c>
      <c r="Z122" s="446">
        <f>'Summary (8)'!AB88</f>
        <v>0</v>
      </c>
      <c r="AA122" s="446">
        <f>'Summary (8)'!AC88</f>
        <v>0</v>
      </c>
      <c r="AB122" s="446">
        <f>'Summary (8)'!AD88</f>
        <v>0</v>
      </c>
      <c r="AC122" s="446">
        <f>'Summary (8)'!AE88</f>
        <v>0</v>
      </c>
      <c r="AD122" s="446">
        <f>'Summary (8)'!AF88</f>
        <v>0</v>
      </c>
      <c r="AE122" s="446">
        <f>'Summary (8)'!AG88</f>
        <v>0</v>
      </c>
      <c r="AF122" s="446">
        <f>'Summary (8)'!AH88</f>
        <v>0</v>
      </c>
      <c r="AG122" s="446">
        <f>'Summary (8)'!AI88</f>
        <v>0</v>
      </c>
      <c r="AH122" s="446">
        <f>'Summary (8)'!AJ88</f>
        <v>0</v>
      </c>
      <c r="AI122" s="446">
        <f>'Summary (8)'!AK88</f>
        <v>0</v>
      </c>
    </row>
    <row r="123" spans="1:35">
      <c r="A123" s="359" t="s">
        <v>211</v>
      </c>
      <c r="B123" s="359"/>
      <c r="C123" s="446">
        <f>'Summary (8)'!E89</f>
        <v>0</v>
      </c>
      <c r="D123" s="446">
        <f>'Summary (8)'!F89</f>
        <v>0</v>
      </c>
      <c r="E123" s="446">
        <f>'Summary (8)'!G89</f>
        <v>0</v>
      </c>
      <c r="F123" s="446">
        <f>'Summary (8)'!H89</f>
        <v>0</v>
      </c>
      <c r="G123" s="446">
        <f>'Summary (8)'!I89</f>
        <v>0</v>
      </c>
      <c r="H123" s="446">
        <f>'Summary (8)'!J89</f>
        <v>0</v>
      </c>
      <c r="I123" s="446">
        <f>'Summary (8)'!K89</f>
        <v>0</v>
      </c>
      <c r="J123" s="446">
        <f>'Summary (8)'!L89</f>
        <v>0</v>
      </c>
      <c r="K123" s="446">
        <f>'Summary (8)'!M89</f>
        <v>0</v>
      </c>
      <c r="L123" s="446">
        <f>'Summary (8)'!N89</f>
        <v>0</v>
      </c>
      <c r="M123" s="446">
        <f>'Summary (8)'!O89</f>
        <v>0</v>
      </c>
      <c r="N123" s="446">
        <f>'Summary (8)'!P89</f>
        <v>0</v>
      </c>
      <c r="O123" s="446">
        <f>'Summary (8)'!Q89</f>
        <v>0</v>
      </c>
      <c r="P123" s="446">
        <f>'Summary (8)'!R89</f>
        <v>0</v>
      </c>
      <c r="Q123" s="446">
        <f>'Summary (8)'!S89</f>
        <v>0</v>
      </c>
      <c r="R123" s="446">
        <f>'Summary (8)'!T89</f>
        <v>0</v>
      </c>
      <c r="S123" s="446">
        <f>'Summary (8)'!U89</f>
        <v>0</v>
      </c>
      <c r="T123" s="446">
        <f>'Summary (8)'!V89</f>
        <v>0</v>
      </c>
      <c r="U123" s="446">
        <f>'Summary (8)'!W89</f>
        <v>0</v>
      </c>
      <c r="V123" s="446">
        <f>'Summary (8)'!X89</f>
        <v>0</v>
      </c>
      <c r="W123" s="446">
        <f>'Summary (8)'!Y89</f>
        <v>0</v>
      </c>
      <c r="X123" s="446">
        <f>'Summary (8)'!Z89</f>
        <v>0</v>
      </c>
      <c r="Y123" s="446">
        <f>'Summary (8)'!AA89</f>
        <v>0</v>
      </c>
      <c r="Z123" s="446">
        <f>'Summary (8)'!AB89</f>
        <v>0</v>
      </c>
      <c r="AA123" s="446">
        <f>'Summary (8)'!AC89</f>
        <v>0</v>
      </c>
      <c r="AB123" s="446">
        <f>'Summary (8)'!AD89</f>
        <v>0</v>
      </c>
      <c r="AC123" s="446">
        <f>'Summary (8)'!AE89</f>
        <v>0</v>
      </c>
      <c r="AD123" s="446">
        <f>'Summary (8)'!AF89</f>
        <v>0</v>
      </c>
      <c r="AE123" s="446">
        <f>'Summary (8)'!AG89</f>
        <v>0</v>
      </c>
      <c r="AF123" s="446">
        <f>'Summary (8)'!AH89</f>
        <v>0</v>
      </c>
      <c r="AG123" s="446">
        <f>'Summary (8)'!AI89</f>
        <v>0</v>
      </c>
      <c r="AH123" s="446">
        <f>'Summary (8)'!AJ89</f>
        <v>0</v>
      </c>
      <c r="AI123" s="446">
        <f>'Summary (8)'!AK89</f>
        <v>0</v>
      </c>
    </row>
    <row r="124" spans="1:35">
      <c r="A124" s="359" t="s">
        <v>225</v>
      </c>
      <c r="B124" s="359"/>
      <c r="C124" s="447">
        <f>'Summary (8)'!E90</f>
        <v>0</v>
      </c>
      <c r="D124" s="447">
        <f>'Summary (8)'!F90</f>
        <v>0</v>
      </c>
      <c r="E124" s="447">
        <f>'Summary (8)'!G90</f>
        <v>0</v>
      </c>
      <c r="F124" s="447">
        <f>'Summary (8)'!H90</f>
        <v>0</v>
      </c>
      <c r="G124" s="447">
        <f>'Summary (8)'!I90</f>
        <v>0</v>
      </c>
      <c r="H124" s="447">
        <f>'Summary (8)'!J90</f>
        <v>0</v>
      </c>
      <c r="I124" s="447">
        <f>'Summary (8)'!K90</f>
        <v>0</v>
      </c>
      <c r="J124" s="447">
        <f>'Summary (8)'!L90</f>
        <v>0</v>
      </c>
      <c r="K124" s="447">
        <f>'Summary (8)'!M90</f>
        <v>0</v>
      </c>
      <c r="L124" s="447">
        <f>'Summary (8)'!N90</f>
        <v>0</v>
      </c>
      <c r="M124" s="447">
        <f>'Summary (8)'!O90</f>
        <v>0</v>
      </c>
      <c r="N124" s="447">
        <f>'Summary (8)'!P90</f>
        <v>0</v>
      </c>
      <c r="O124" s="447">
        <f>'Summary (8)'!Q90</f>
        <v>0</v>
      </c>
      <c r="P124" s="447">
        <f>'Summary (8)'!R90</f>
        <v>0</v>
      </c>
      <c r="Q124" s="447">
        <f>'Summary (8)'!S90</f>
        <v>0</v>
      </c>
      <c r="R124" s="447">
        <f>'Summary (8)'!T90</f>
        <v>0</v>
      </c>
      <c r="S124" s="447">
        <f>'Summary (8)'!U90</f>
        <v>0</v>
      </c>
      <c r="T124" s="447">
        <f>'Summary (8)'!V90</f>
        <v>0</v>
      </c>
      <c r="U124" s="447">
        <f>'Summary (8)'!W90</f>
        <v>0</v>
      </c>
      <c r="V124" s="447">
        <f>'Summary (8)'!X90</f>
        <v>0</v>
      </c>
      <c r="W124" s="447">
        <f>'Summary (8)'!Y90</f>
        <v>0</v>
      </c>
      <c r="X124" s="447">
        <f>'Summary (8)'!Z90</f>
        <v>0</v>
      </c>
      <c r="Y124" s="447">
        <f>'Summary (8)'!AA90</f>
        <v>0</v>
      </c>
      <c r="Z124" s="447">
        <f>'Summary (8)'!AB90</f>
        <v>0</v>
      </c>
      <c r="AA124" s="447">
        <f>'Summary (8)'!AC90</f>
        <v>0</v>
      </c>
      <c r="AB124" s="447">
        <f>'Summary (8)'!AD90</f>
        <v>0</v>
      </c>
      <c r="AC124" s="447">
        <f>'Summary (8)'!AE90</f>
        <v>0</v>
      </c>
      <c r="AD124" s="447">
        <f>'Summary (8)'!AF90</f>
        <v>0</v>
      </c>
      <c r="AE124" s="447">
        <f>'Summary (8)'!AG90</f>
        <v>0</v>
      </c>
      <c r="AF124" s="447">
        <f>'Summary (8)'!AH90</f>
        <v>0</v>
      </c>
    </row>
    <row r="125" spans="1:35" s="401" customFormat="1">
      <c r="A125" s="400" t="s">
        <v>313</v>
      </c>
      <c r="B125" s="400"/>
      <c r="C125" s="402">
        <f>'Summary (8)'!E26</f>
        <v>0</v>
      </c>
      <c r="D125" s="402">
        <f>'Summary (8)'!F26</f>
        <v>0</v>
      </c>
      <c r="E125" s="402">
        <f>'Summary (8)'!G26</f>
        <v>0</v>
      </c>
      <c r="F125" s="402">
        <f>'Summary (8)'!H26</f>
        <v>0</v>
      </c>
      <c r="G125" s="402">
        <f>'Summary (8)'!I26</f>
        <v>0</v>
      </c>
      <c r="H125" s="402">
        <f>'Summary (8)'!J26</f>
        <v>0</v>
      </c>
      <c r="I125" s="402">
        <f>'Summary (8)'!K26</f>
        <v>0</v>
      </c>
      <c r="J125" s="402">
        <f>'Summary (8)'!L26</f>
        <v>0</v>
      </c>
      <c r="K125" s="402">
        <f>'Summary (8)'!M26</f>
        <v>0</v>
      </c>
      <c r="L125" s="402">
        <f>'Summary (8)'!N26</f>
        <v>0</v>
      </c>
      <c r="M125" s="402">
        <f>'Summary (8)'!O26</f>
        <v>0</v>
      </c>
      <c r="N125" s="402">
        <f>'Summary (8)'!P26</f>
        <v>0</v>
      </c>
      <c r="O125" s="402">
        <f>'Summary (8)'!Q26</f>
        <v>0</v>
      </c>
      <c r="P125" s="402">
        <f>'Summary (8)'!R26</f>
        <v>0</v>
      </c>
      <c r="Q125" s="402">
        <f>'Summary (8)'!S26</f>
        <v>0</v>
      </c>
      <c r="R125" s="402">
        <f>'Summary (8)'!T26</f>
        <v>0</v>
      </c>
      <c r="S125" s="402">
        <f>'Summary (8)'!U26</f>
        <v>0</v>
      </c>
      <c r="T125" s="402">
        <f>'Summary (8)'!V26</f>
        <v>0</v>
      </c>
      <c r="U125" s="402">
        <f>'Summary (8)'!W26</f>
        <v>0</v>
      </c>
      <c r="V125" s="402">
        <f>'Summary (8)'!X26</f>
        <v>0</v>
      </c>
      <c r="W125" s="402">
        <f>'Summary (8)'!Y26</f>
        <v>0</v>
      </c>
      <c r="X125" s="402">
        <f>'Summary (8)'!Z26</f>
        <v>0</v>
      </c>
      <c r="Y125" s="402">
        <f>'Summary (8)'!AA26</f>
        <v>0</v>
      </c>
      <c r="Z125" s="402">
        <f>'Summary (8)'!AB26</f>
        <v>0</v>
      </c>
      <c r="AA125" s="402">
        <f>'Summary (8)'!AC26</f>
        <v>0</v>
      </c>
      <c r="AB125" s="402">
        <f>'Summary (8)'!AD26</f>
        <v>0</v>
      </c>
      <c r="AC125" s="402">
        <f>'Summary (8)'!AE26</f>
        <v>0</v>
      </c>
      <c r="AD125" s="402">
        <f>'Summary (8)'!AF26</f>
        <v>0</v>
      </c>
      <c r="AE125" s="402">
        <f>'Summary (8)'!AG26</f>
        <v>0</v>
      </c>
      <c r="AF125" s="402">
        <f>'Summary (8)'!AH26</f>
        <v>0</v>
      </c>
      <c r="AG125" s="399"/>
      <c r="AH125" s="399"/>
      <c r="AI125" s="399"/>
    </row>
  </sheetData>
  <sheetProtection formatCells="0" formatColumns="0" formatRows="0" insertHyperlinks="0" sort="0" autoFilter="0" pivotTables="0"/>
  <mergeCells count="112">
    <mergeCell ref="R8:T8"/>
    <mergeCell ref="U8:W8"/>
    <mergeCell ref="X8:Z8"/>
    <mergeCell ref="AA8:AC8"/>
    <mergeCell ref="AD8:AF8"/>
    <mergeCell ref="C8:E8"/>
    <mergeCell ref="F8:H8"/>
    <mergeCell ref="I8:K8"/>
    <mergeCell ref="L8:N8"/>
    <mergeCell ref="O8:Q8"/>
    <mergeCell ref="A76:B76"/>
    <mergeCell ref="A77:B77"/>
    <mergeCell ref="A78:B78"/>
    <mergeCell ref="A79:B79"/>
    <mergeCell ref="A80:B80"/>
    <mergeCell ref="A71:B71"/>
    <mergeCell ref="A72:B72"/>
    <mergeCell ref="A73:B73"/>
    <mergeCell ref="A74:B74"/>
    <mergeCell ref="A75:B75"/>
    <mergeCell ref="A81:B81"/>
    <mergeCell ref="A100:B100"/>
    <mergeCell ref="A87:B87"/>
    <mergeCell ref="A88:B88"/>
    <mergeCell ref="A89:B89"/>
    <mergeCell ref="A90:B90"/>
    <mergeCell ref="A91:B91"/>
    <mergeCell ref="A82:B82"/>
    <mergeCell ref="A83:B83"/>
    <mergeCell ref="A84:B84"/>
    <mergeCell ref="A85:B85"/>
    <mergeCell ref="A86:B86"/>
    <mergeCell ref="A101:B101"/>
    <mergeCell ref="A102:B102"/>
    <mergeCell ref="A103:B103"/>
    <mergeCell ref="A104:B104"/>
    <mergeCell ref="A92:B92"/>
    <mergeCell ref="A96:B96"/>
    <mergeCell ref="A97:B97"/>
    <mergeCell ref="A98:B98"/>
    <mergeCell ref="A99:B99"/>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43:B43"/>
    <mergeCell ref="A44:B44"/>
    <mergeCell ref="A45:B45"/>
    <mergeCell ref="A46:B46"/>
    <mergeCell ref="A47:B4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23:B23"/>
    <mergeCell ref="A24:B24"/>
    <mergeCell ref="A25:B25"/>
    <mergeCell ref="A26:B26"/>
    <mergeCell ref="A27:B27"/>
    <mergeCell ref="A18:B18"/>
    <mergeCell ref="A19:B19"/>
    <mergeCell ref="A20:B20"/>
    <mergeCell ref="A21:B21"/>
    <mergeCell ref="A22:B2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s>
  <conditionalFormatting sqref="C14:AF81">
    <cfRule type="expression" dxfId="507" priority="3">
      <formula>$A14=""</formula>
    </cfRule>
  </conditionalFormatting>
  <conditionalFormatting sqref="C14:AF106">
    <cfRule type="expression" dxfId="506" priority="2">
      <formula>C$123&gt;C$122</formula>
    </cfRule>
  </conditionalFormatting>
  <conditionalFormatting sqref="C82:AF102">
    <cfRule type="expression" dxfId="505"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504" priority="16">
      <formula>LEN(TRIM(E14))=0</formula>
    </cfRule>
  </conditionalFormatting>
  <conditionalFormatting sqref="F91">
    <cfRule type="containsBlanks" dxfId="503" priority="12">
      <formula>LEN(TRIM(F91))=0</formula>
    </cfRule>
  </conditionalFormatting>
  <conditionalFormatting sqref="I91">
    <cfRule type="containsBlanks" dxfId="502" priority="11">
      <formula>LEN(TRIM(I91))=0</formula>
    </cfRule>
  </conditionalFormatting>
  <conditionalFormatting sqref="L91">
    <cfRule type="containsBlanks" dxfId="501" priority="10">
      <formula>LEN(TRIM(L91))=0</formula>
    </cfRule>
  </conditionalFormatting>
  <conditionalFormatting sqref="O91">
    <cfRule type="containsBlanks" dxfId="500" priority="9">
      <formula>LEN(TRIM(O91))=0</formula>
    </cfRule>
  </conditionalFormatting>
  <conditionalFormatting sqref="R91">
    <cfRule type="containsBlanks" dxfId="499" priority="8">
      <formula>LEN(TRIM(R91))=0</formula>
    </cfRule>
  </conditionalFormatting>
  <conditionalFormatting sqref="U91">
    <cfRule type="containsBlanks" dxfId="498" priority="7">
      <formula>LEN(TRIM(U91))=0</formula>
    </cfRule>
  </conditionalFormatting>
  <conditionalFormatting sqref="X91">
    <cfRule type="containsBlanks" dxfId="497" priority="6">
      <formula>LEN(TRIM(X91))=0</formula>
    </cfRule>
  </conditionalFormatting>
  <conditionalFormatting sqref="AA91">
    <cfRule type="containsBlanks" dxfId="496" priority="5">
      <formula>LEN(TRIM(AA91))=0</formula>
    </cfRule>
  </conditionalFormatting>
  <conditionalFormatting sqref="AD91">
    <cfRule type="containsBlanks" dxfId="495" priority="4">
      <formula>LEN(TRIM(AD91))=0</formula>
    </cfRule>
  </conditionalFormatting>
  <dataValidations count="1">
    <dataValidation type="whole" allowBlank="1" showInputMessage="1" showErrorMessage="1" sqref="AC57:AC66 Z57:Z66 W57:W66 T57:T66 Q57:Q66 N57:N66 K57:K66 H57:H66 E57:E66 AF57:AF66" xr:uid="{33F0C947-5810-49A7-976A-5AEDDD390D33}">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18B24E3C-14D9-4138-8BB6-789F19AC5E58}">
            <xm:f>C$120&gt;'Summary - ML &amp; PM'!$D$5</xm:f>
            <x14:dxf>
              <fill>
                <patternFill>
                  <bgColor theme="0" tint="-0.499984740745262"/>
                </patternFill>
              </fill>
            </x14:dxf>
          </x14:cfRule>
          <xm:sqref>C9:AF106</xm:sqref>
        </x14:conditionalFormatting>
      </x14:conditionalFormatting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J208"/>
  <sheetViews>
    <sheetView showZeros="0" zoomScale="115" zoomScaleNormal="115" workbookViewId="0">
      <pane ySplit="2" topLeftCell="A42" activePane="bottomLeft" state="frozen"/>
      <selection activeCell="C9" sqref="C9:I9"/>
      <selection pane="bottomLeft" activeCell="C9" sqref="C9:I9"/>
    </sheetView>
  </sheetViews>
  <sheetFormatPr defaultColWidth="10.81640625" defaultRowHeight="12.5"/>
  <cols>
    <col min="1" max="1" width="31.7265625" style="8" customWidth="1"/>
    <col min="2" max="2" width="10.7265625" style="8" customWidth="1"/>
    <col min="3" max="3" width="11.26953125" style="166" customWidth="1"/>
    <col min="4" max="4" width="67.7265625" style="4" customWidth="1"/>
    <col min="5" max="5" width="26.7265625" style="8" customWidth="1"/>
    <col min="6" max="6" width="20.7265625" style="8" customWidth="1"/>
    <col min="7" max="7" width="16" style="566" customWidth="1"/>
    <col min="8" max="8" width="20.54296875" style="566" customWidth="1"/>
    <col min="9" max="9" width="20.54296875" style="8" customWidth="1"/>
    <col min="10" max="10" width="19.7265625" style="8" customWidth="1"/>
    <col min="11" max="16384" width="10.81640625" style="8"/>
  </cols>
  <sheetData>
    <row r="1" spans="1:10" ht="13.5" thickBot="1">
      <c r="A1" s="9" t="s">
        <v>314</v>
      </c>
      <c r="B1" s="1561" t="s">
        <v>315</v>
      </c>
      <c r="C1" s="1561"/>
      <c r="I1" s="548" t="s">
        <v>316</v>
      </c>
      <c r="J1" s="549" t="s">
        <v>317</v>
      </c>
    </row>
    <row r="2" spans="1:10" ht="27.75" customHeight="1" thickBot="1">
      <c r="A2" s="212">
        <f>'Summary (8)'!B12</f>
        <v>0</v>
      </c>
      <c r="B2" s="1562"/>
      <c r="C2" s="1563"/>
      <c r="D2" s="531"/>
      <c r="F2" s="193"/>
      <c r="I2" s="550" t="str">
        <f>IFERROR(VLOOKUP(B2,'Dropdown Lists'!F:G,2,FALSE), "auto-populate")</f>
        <v>auto-populate</v>
      </c>
      <c r="J2" s="551" t="str">
        <f>IFERROR(VLOOKUP(B2,'Dropdown Lists'!F:H,3,FALSE),"auto-populate")</f>
        <v>auto-populate</v>
      </c>
    </row>
    <row r="3" spans="1:10" s="4" customFormat="1" ht="39">
      <c r="A3" s="580" t="s">
        <v>318</v>
      </c>
      <c r="B3" s="197" t="s">
        <v>283</v>
      </c>
      <c r="C3" s="198" t="s">
        <v>284</v>
      </c>
      <c r="D3" s="197" t="s">
        <v>319</v>
      </c>
      <c r="E3" s="197" t="s">
        <v>320</v>
      </c>
      <c r="F3" s="529" t="s">
        <v>321</v>
      </c>
      <c r="G3" s="567"/>
      <c r="H3" s="567"/>
      <c r="I3" s="14"/>
    </row>
    <row r="4" spans="1:10">
      <c r="A4" s="753">
        <f>'Salary Detail (8)'!A15</f>
        <v>0</v>
      </c>
      <c r="B4" s="6" t="e" cm="1">
        <f t="array" ref="B4">INDEX('Salary Detail (8)'!$C15:$BT15,0,MATCH(1,('Salary Detail (8)'!$C$14:$BT$14='Budget Narrative (8)'!$B$3)*('Salary Detail (8)'!$C$75:$BT$75='Budget Narrative (8)'!$I$2),0))</f>
        <v>#N/A</v>
      </c>
      <c r="C4" s="180" t="e">
        <f t="array" ref="C4">INDEX('Salary Detail (8)'!$C15:$BT15,0,MATCH(1,('Salary Detail (8)'!$C$13:$BT$13="New")*('Salary Detail (8)'!$C$75:$BT$75='Budget Narrative (8)'!$I$2),0))</f>
        <v>#N/A</v>
      </c>
      <c r="D4" s="519"/>
      <c r="E4" s="519"/>
      <c r="F4" s="530"/>
      <c r="I4" s="7"/>
      <c r="J4" s="14"/>
    </row>
    <row r="5" spans="1:10">
      <c r="A5" s="753">
        <f>'Salary Detail (8)'!A16</f>
        <v>0</v>
      </c>
      <c r="B5" s="6" t="e">
        <f t="array" ref="B5">INDEX('Salary Detail (8)'!$C16:$BT16,0,MATCH(1,('Salary Detail (8)'!$C$14:$BT$14='Budget Narrative (8)'!$B$3)*('Salary Detail (8)'!$C$75:$BT$75='Budget Narrative (8)'!$I$2),0))</f>
        <v>#N/A</v>
      </c>
      <c r="C5" s="180" t="e">
        <f t="array" ref="C5">INDEX('Salary Detail (8)'!$C16:$BT16,0,MATCH(1,('Salary Detail (8)'!$C$13:$BT$13="New")*('Salary Detail (8)'!$C$75:$BT$75='Budget Narrative (8)'!$I$2),0))</f>
        <v>#N/A</v>
      </c>
      <c r="D5" s="519"/>
      <c r="E5" s="10"/>
      <c r="F5" s="530"/>
      <c r="I5" s="194"/>
      <c r="J5" s="14"/>
    </row>
    <row r="6" spans="1:10">
      <c r="A6" s="753">
        <f>'Salary Detail (8)'!A17</f>
        <v>0</v>
      </c>
      <c r="B6" s="6" t="e">
        <f t="array" ref="B6">INDEX('Salary Detail (8)'!$C17:$BT17,0,MATCH(1,('Salary Detail (8)'!$C$14:$BT$14='Budget Narrative (8)'!$B$3)*('Salary Detail (8)'!$C$75:$BT$75='Budget Narrative (8)'!$I$2),0))</f>
        <v>#N/A</v>
      </c>
      <c r="C6" s="180" t="e">
        <f t="array" ref="C6">INDEX('Salary Detail (8)'!$C17:$BT17,0,MATCH(1,('Salary Detail (8)'!$C$13:$BT$13="New")*('Salary Detail (8)'!$C$75:$BT$75='Budget Narrative (8)'!$I$2),0))</f>
        <v>#N/A</v>
      </c>
      <c r="D6" s="519"/>
      <c r="E6" s="10"/>
      <c r="F6" s="530"/>
      <c r="I6" s="195"/>
      <c r="J6" s="14"/>
    </row>
    <row r="7" spans="1:10">
      <c r="A7" s="753">
        <f>'Salary Detail (8)'!A18</f>
        <v>0</v>
      </c>
      <c r="B7" s="6" t="e">
        <f t="array" ref="B7">INDEX('Salary Detail (8)'!$C18:$BT18,0,MATCH(1,('Salary Detail (8)'!$C$14:$BT$14='Budget Narrative (8)'!$B$3)*('Salary Detail (8)'!$C$75:$BT$75='Budget Narrative (8)'!$I$2),0))</f>
        <v>#N/A</v>
      </c>
      <c r="C7" s="180" t="e">
        <f t="array" ref="C7">INDEX('Salary Detail (8)'!$C18:$BT18,0,MATCH(1,('Salary Detail (8)'!$C$13:$BT$13="New")*('Salary Detail (8)'!$C$75:$BT$75='Budget Narrative (8)'!$I$2),0))</f>
        <v>#N/A</v>
      </c>
      <c r="D7" s="519"/>
      <c r="E7" s="10"/>
      <c r="F7" s="530"/>
      <c r="I7" s="7"/>
      <c r="J7" s="14"/>
    </row>
    <row r="8" spans="1:10">
      <c r="A8" s="753">
        <f>'Salary Detail (8)'!A19</f>
        <v>0</v>
      </c>
      <c r="B8" s="6" t="e">
        <f t="array" ref="B8">INDEX('Salary Detail (8)'!$C19:$BT19,0,MATCH(1,('Salary Detail (8)'!$C$14:$BT$14='Budget Narrative (8)'!$B$3)*('Salary Detail (8)'!$C$75:$BT$75='Budget Narrative (8)'!$I$2),0))</f>
        <v>#N/A</v>
      </c>
      <c r="C8" s="180" t="e">
        <f t="array" ref="C8">INDEX('Salary Detail (8)'!$C19:$BT19,0,MATCH(1,('Salary Detail (8)'!$C$13:$BT$13="New")*('Salary Detail (8)'!$C$75:$BT$75='Budget Narrative (8)'!$I$2),0))</f>
        <v>#N/A</v>
      </c>
      <c r="D8" s="519"/>
      <c r="E8" s="10"/>
      <c r="F8" s="530"/>
      <c r="I8" s="7"/>
      <c r="J8" s="14"/>
    </row>
    <row r="9" spans="1:10">
      <c r="A9" s="753">
        <f>'Salary Detail (8)'!A20</f>
        <v>0</v>
      </c>
      <c r="B9" s="6" t="e">
        <f t="array" ref="B9">INDEX('Salary Detail (8)'!$C20:$BT20,0,MATCH(1,('Salary Detail (8)'!$C$14:$BT$14='Budget Narrative (8)'!$B$3)*('Salary Detail (8)'!$C$75:$BT$75='Budget Narrative (8)'!$I$2),0))</f>
        <v>#N/A</v>
      </c>
      <c r="C9" s="180" t="e">
        <f t="array" ref="C9">INDEX('Salary Detail (8)'!$C20:$BT20,0,MATCH(1,('Salary Detail (8)'!$C$13:$BT$13="New")*('Salary Detail (8)'!$C$75:$BT$75='Budget Narrative (8)'!$I$2),0))</f>
        <v>#N/A</v>
      </c>
      <c r="D9" s="519"/>
      <c r="E9" s="10"/>
      <c r="F9" s="530"/>
      <c r="I9" s="7"/>
      <c r="J9" s="14"/>
    </row>
    <row r="10" spans="1:10">
      <c r="A10" s="753">
        <f>'Salary Detail (8)'!A21</f>
        <v>0</v>
      </c>
      <c r="B10" s="6" t="e">
        <f t="array" ref="B10">INDEX('Salary Detail (8)'!$C21:$BT21,0,MATCH(1,('Salary Detail (8)'!$C$14:$BT$14='Budget Narrative (8)'!$B$3)*('Salary Detail (8)'!$C$75:$BT$75='Budget Narrative (8)'!$I$2),0))</f>
        <v>#N/A</v>
      </c>
      <c r="C10" s="180" t="e">
        <f t="array" ref="C10">INDEX('Salary Detail (8)'!$C21:$BT21,0,MATCH(1,('Salary Detail (8)'!$C$13:$BT$13="New")*('Salary Detail (8)'!$C$75:$BT$75='Budget Narrative (8)'!$I$2),0))</f>
        <v>#N/A</v>
      </c>
      <c r="D10" s="519"/>
      <c r="E10" s="10"/>
      <c r="F10" s="530"/>
      <c r="I10" s="7"/>
      <c r="J10" s="14"/>
    </row>
    <row r="11" spans="1:10">
      <c r="A11" s="753">
        <f>'Salary Detail (8)'!A22</f>
        <v>0</v>
      </c>
      <c r="B11" s="6" t="e">
        <f t="array" ref="B11">INDEX('Salary Detail (8)'!$C22:$BT22,0,MATCH(1,('Salary Detail (8)'!$C$14:$BT$14='Budget Narrative (8)'!$B$3)*('Salary Detail (8)'!$C$75:$BT$75='Budget Narrative (8)'!$I$2),0))</f>
        <v>#N/A</v>
      </c>
      <c r="C11" s="180" t="e">
        <f t="array" ref="C11">INDEX('Salary Detail (8)'!$C22:$BT22,0,MATCH(1,('Salary Detail (8)'!$C$13:$BT$13="New")*('Salary Detail (8)'!$C$75:$BT$75='Budget Narrative (8)'!$I$2),0))</f>
        <v>#N/A</v>
      </c>
      <c r="D11" s="519"/>
      <c r="E11" s="10"/>
      <c r="F11" s="530"/>
      <c r="I11" s="7"/>
      <c r="J11" s="14"/>
    </row>
    <row r="12" spans="1:10">
      <c r="A12" s="753">
        <f>'Salary Detail (8)'!A23</f>
        <v>0</v>
      </c>
      <c r="B12" s="6" t="e">
        <f t="array" ref="B12">INDEX('Salary Detail (8)'!$C23:$BT23,0,MATCH(1,('Salary Detail (8)'!$C$14:$BT$14='Budget Narrative (8)'!$B$3)*('Salary Detail (8)'!$C$75:$BT$75='Budget Narrative (8)'!$I$2),0))</f>
        <v>#N/A</v>
      </c>
      <c r="C12" s="180" t="e">
        <f t="array" ref="C12">INDEX('Salary Detail (8)'!$C23:$BT23,0,MATCH(1,('Salary Detail (8)'!$C$13:$BT$13="New")*('Salary Detail (8)'!$C$75:$BT$75='Budget Narrative (8)'!$I$2),0))</f>
        <v>#N/A</v>
      </c>
      <c r="D12" s="519"/>
      <c r="E12" s="10"/>
      <c r="F12" s="530"/>
      <c r="I12" s="7"/>
      <c r="J12" s="14"/>
    </row>
    <row r="13" spans="1:10">
      <c r="A13" s="753">
        <f>'Salary Detail (8)'!A24</f>
        <v>0</v>
      </c>
      <c r="B13" s="6" t="e">
        <f t="array" ref="B13">INDEX('Salary Detail (8)'!$C24:$BT24,0,MATCH(1,('Salary Detail (8)'!$C$14:$BT$14='Budget Narrative (8)'!$B$3)*('Salary Detail (8)'!$C$75:$BT$75='Budget Narrative (8)'!$I$2),0))</f>
        <v>#N/A</v>
      </c>
      <c r="C13" s="180" t="e">
        <f t="array" ref="C13">INDEX('Salary Detail (8)'!$C24:$BT24,0,MATCH(1,('Salary Detail (8)'!$C$13:$BT$13="New")*('Salary Detail (8)'!$C$75:$BT$75='Budget Narrative (8)'!$I$2),0))</f>
        <v>#N/A</v>
      </c>
      <c r="D13" s="519"/>
      <c r="E13" s="10"/>
      <c r="F13" s="530"/>
      <c r="I13" s="7"/>
      <c r="J13" s="14"/>
    </row>
    <row r="14" spans="1:10">
      <c r="A14" s="753">
        <f>'Salary Detail (8)'!A25</f>
        <v>0</v>
      </c>
      <c r="B14" s="6" t="e">
        <f t="array" ref="B14">INDEX('Salary Detail (8)'!$C25:$BT25,0,MATCH(1,('Salary Detail (8)'!$C$14:$BT$14='Budget Narrative (8)'!$B$3)*('Salary Detail (8)'!$C$75:$BT$75='Budget Narrative (8)'!$I$2),0))</f>
        <v>#N/A</v>
      </c>
      <c r="C14" s="340" t="e">
        <f t="array" ref="C14">INDEX('Salary Detail (8)'!$C25:$BT25,0,MATCH(1,('Salary Detail (8)'!$C$13:$BT$13="New")*('Salary Detail (8)'!$C$75:$BT$75='Budget Narrative (8)'!$I$2),0))</f>
        <v>#N/A</v>
      </c>
      <c r="D14" s="519"/>
      <c r="E14" s="10"/>
      <c r="F14" s="530"/>
      <c r="I14" s="7"/>
      <c r="J14" s="14"/>
    </row>
    <row r="15" spans="1:10">
      <c r="A15" s="753">
        <f>'Salary Detail (8)'!A26</f>
        <v>0</v>
      </c>
      <c r="B15" s="6" t="e">
        <f t="array" ref="B15">INDEX('Salary Detail (8)'!$C26:$BT26,0,MATCH(1,('Salary Detail (8)'!$C$14:$BT$14='Budget Narrative (8)'!$B$3)*('Salary Detail (8)'!$C$75:$BT$75='Budget Narrative (8)'!$I$2),0))</f>
        <v>#N/A</v>
      </c>
      <c r="C15" s="340" t="e">
        <f t="array" ref="C15">INDEX('Salary Detail (8)'!$C26:$BT26,0,MATCH(1,('Salary Detail (8)'!$C$13:$BT$13="New")*('Salary Detail (8)'!$C$75:$BT$75='Budget Narrative (8)'!$I$2),0))</f>
        <v>#N/A</v>
      </c>
      <c r="D15" s="519"/>
      <c r="E15" s="10"/>
      <c r="F15" s="530"/>
      <c r="I15" s="7"/>
      <c r="J15" s="14"/>
    </row>
    <row r="16" spans="1:10">
      <c r="A16" s="753">
        <f>'Salary Detail (8)'!A27</f>
        <v>0</v>
      </c>
      <c r="B16" s="6" t="e">
        <f t="array" ref="B16">INDEX('Salary Detail (8)'!$C27:$BT27,0,MATCH(1,('Salary Detail (8)'!$C$14:$BT$14='Budget Narrative (8)'!$B$3)*('Salary Detail (8)'!$C$75:$BT$75='Budget Narrative (8)'!$I$2),0))</f>
        <v>#N/A</v>
      </c>
      <c r="C16" s="340" t="e">
        <f t="array" ref="C16">INDEX('Salary Detail (8)'!$C27:$BT27,0,MATCH(1,('Salary Detail (8)'!$C$13:$BT$13="New")*('Salary Detail (8)'!$C$75:$BT$75='Budget Narrative (8)'!$I$2),0))</f>
        <v>#N/A</v>
      </c>
      <c r="D16" s="519"/>
      <c r="E16" s="10"/>
      <c r="F16" s="530"/>
      <c r="I16" s="7"/>
      <c r="J16" s="14"/>
    </row>
    <row r="17" spans="1:10">
      <c r="A17" s="753">
        <f>'Salary Detail (8)'!A28</f>
        <v>0</v>
      </c>
      <c r="B17" s="6" t="e">
        <f t="array" ref="B17">INDEX('Salary Detail (8)'!$C28:$BT28,0,MATCH(1,('Salary Detail (8)'!$C$14:$BT$14='Budget Narrative (8)'!$B$3)*('Salary Detail (8)'!$C$75:$BT$75='Budget Narrative (8)'!$I$2),0))</f>
        <v>#N/A</v>
      </c>
      <c r="C17" s="180" t="e">
        <f t="array" ref="C17">INDEX('Salary Detail (8)'!$C28:$BT28,0,MATCH(1,('Salary Detail (8)'!$C$13:$BT$13="New")*('Salary Detail (8)'!$C$75:$BT$75='Budget Narrative (8)'!$I$2),0))</f>
        <v>#N/A</v>
      </c>
      <c r="D17" s="519"/>
      <c r="E17" s="10"/>
      <c r="F17" s="530"/>
      <c r="I17" s="7"/>
      <c r="J17" s="14"/>
    </row>
    <row r="18" spans="1:10">
      <c r="A18" s="753">
        <f>'Salary Detail (8)'!A29</f>
        <v>0</v>
      </c>
      <c r="B18" s="6" t="e">
        <f t="array" ref="B18">INDEX('Salary Detail (8)'!$C29:$BT29,0,MATCH(1,('Salary Detail (8)'!$C$14:$BT$14='Budget Narrative (8)'!$B$3)*('Salary Detail (8)'!$C$75:$BT$75='Budget Narrative (8)'!$I$2),0))</f>
        <v>#N/A</v>
      </c>
      <c r="C18" s="180" t="e">
        <f t="array" ref="C18">INDEX('Salary Detail (8)'!$C29:$BT29,0,MATCH(1,('Salary Detail (8)'!$C$13:$BT$13="New")*('Salary Detail (8)'!$C$75:$BT$75='Budget Narrative (8)'!$I$2),0))</f>
        <v>#N/A</v>
      </c>
      <c r="D18" s="519"/>
      <c r="E18" s="10"/>
      <c r="F18" s="530"/>
      <c r="I18" s="7"/>
      <c r="J18" s="14"/>
    </row>
    <row r="19" spans="1:10">
      <c r="A19" s="753">
        <f>'Salary Detail (8)'!A30</f>
        <v>0</v>
      </c>
      <c r="B19" s="6" t="e">
        <f t="array" ref="B19">INDEX('Salary Detail (8)'!$C30:$BT30,0,MATCH(1,('Salary Detail (8)'!$C$14:$BT$14='Budget Narrative (8)'!$B$3)*('Salary Detail (8)'!$C$75:$BT$75='Budget Narrative (8)'!$I$2),0))</f>
        <v>#N/A</v>
      </c>
      <c r="C19" s="180" t="e">
        <f t="array" ref="C19">INDEX('Salary Detail (8)'!$C30:$BT30,0,MATCH(1,('Salary Detail (8)'!$C$13:$BT$13="New")*('Salary Detail (8)'!$C$75:$BT$75='Budget Narrative (8)'!$I$2),0))</f>
        <v>#N/A</v>
      </c>
      <c r="D19" s="519"/>
      <c r="E19" s="10"/>
      <c r="F19" s="530"/>
      <c r="I19" s="7"/>
      <c r="J19" s="14"/>
    </row>
    <row r="20" spans="1:10">
      <c r="A20" s="753">
        <f>'Salary Detail (8)'!A31</f>
        <v>0</v>
      </c>
      <c r="B20" s="6" t="e">
        <f t="array" ref="B20">INDEX('Salary Detail (8)'!$C31:$BT31,0,MATCH(1,('Salary Detail (8)'!$C$14:$BT$14='Budget Narrative (8)'!$B$3)*('Salary Detail (8)'!$C$75:$BT$75='Budget Narrative (8)'!$I$2),0))</f>
        <v>#N/A</v>
      </c>
      <c r="C20" s="180" t="e">
        <f t="array" ref="C20">INDEX('Salary Detail (8)'!$C31:$BT31,0,MATCH(1,('Salary Detail (8)'!$C$13:$BT$13="New")*('Salary Detail (8)'!$C$75:$BT$75='Budget Narrative (8)'!$I$2),0))</f>
        <v>#N/A</v>
      </c>
      <c r="D20" s="519"/>
      <c r="E20" s="10"/>
      <c r="F20" s="530"/>
      <c r="I20" s="7"/>
      <c r="J20" s="14"/>
    </row>
    <row r="21" spans="1:10">
      <c r="A21" s="753">
        <f>'Salary Detail (8)'!A32</f>
        <v>0</v>
      </c>
      <c r="B21" s="6" t="e">
        <f t="array" ref="B21">INDEX('Salary Detail (8)'!$C32:$BT32,0,MATCH(1,('Salary Detail (8)'!$C$14:$BT$14='Budget Narrative (8)'!$B$3)*('Salary Detail (8)'!$C$75:$BT$75='Budget Narrative (8)'!$I$2),0))</f>
        <v>#N/A</v>
      </c>
      <c r="C21" s="180" t="e">
        <f t="array" ref="C21">INDEX('Salary Detail (8)'!$C32:$BT32,0,MATCH(1,('Salary Detail (8)'!$C$13:$BT$13="New")*('Salary Detail (8)'!$C$75:$BT$75='Budget Narrative (8)'!$I$2),0))</f>
        <v>#N/A</v>
      </c>
      <c r="D21" s="519"/>
      <c r="E21" s="10"/>
      <c r="F21" s="530"/>
      <c r="I21" s="7"/>
      <c r="J21" s="14"/>
    </row>
    <row r="22" spans="1:10">
      <c r="A22" s="753">
        <f>'Salary Detail (8)'!A33</f>
        <v>0</v>
      </c>
      <c r="B22" s="6" t="e">
        <f t="array" ref="B22">INDEX('Salary Detail (8)'!$C33:$BT33,0,MATCH(1,('Salary Detail (8)'!$C$14:$BT$14='Budget Narrative (8)'!$B$3)*('Salary Detail (8)'!$C$75:$BT$75='Budget Narrative (8)'!$I$2),0))</f>
        <v>#N/A</v>
      </c>
      <c r="C22" s="180" t="e">
        <f t="array" ref="C22">INDEX('Salary Detail (8)'!$C33:$BT33,0,MATCH(1,('Salary Detail (8)'!$C$13:$BT$13="New")*('Salary Detail (8)'!$C$75:$BT$75='Budget Narrative (8)'!$I$2),0))</f>
        <v>#N/A</v>
      </c>
      <c r="D22" s="519"/>
      <c r="E22" s="10"/>
      <c r="F22" s="530"/>
      <c r="I22" s="7"/>
      <c r="J22" s="14"/>
    </row>
    <row r="23" spans="1:10">
      <c r="A23" s="753">
        <f>'Salary Detail (8)'!A34</f>
        <v>0</v>
      </c>
      <c r="B23" s="6" t="e">
        <f t="array" ref="B23">INDEX('Salary Detail (8)'!$C34:$BT34,0,MATCH(1,('Salary Detail (8)'!$C$14:$BT$14='Budget Narrative (8)'!$B$3)*('Salary Detail (8)'!$C$75:$BT$75='Budget Narrative (8)'!$I$2),0))</f>
        <v>#N/A</v>
      </c>
      <c r="C23" s="180" t="e">
        <f t="array" ref="C23">INDEX('Salary Detail (8)'!$C34:$BT34,0,MATCH(1,('Salary Detail (8)'!$C$13:$BT$13="New")*('Salary Detail (8)'!$C$75:$BT$75='Budget Narrative (8)'!$I$2),0))</f>
        <v>#N/A</v>
      </c>
      <c r="D23" s="519"/>
      <c r="E23" s="10"/>
      <c r="F23" s="530"/>
      <c r="I23" s="7"/>
      <c r="J23" s="14"/>
    </row>
    <row r="24" spans="1:10">
      <c r="A24" s="753">
        <f>'Salary Detail (8)'!A35</f>
        <v>0</v>
      </c>
      <c r="B24" s="6" t="e">
        <f t="array" ref="B24">INDEX('Salary Detail (8)'!$C35:$BT35,0,MATCH(1,('Salary Detail (8)'!$C$14:$BT$14='Budget Narrative (8)'!$B$3)*('Salary Detail (8)'!$C$75:$BT$75='Budget Narrative (8)'!$I$2),0))</f>
        <v>#N/A</v>
      </c>
      <c r="C24" s="180" t="e">
        <f t="array" ref="C24">INDEX('Salary Detail (8)'!$C35:$BT35,0,MATCH(1,('Salary Detail (8)'!$C$13:$BT$13="New")*('Salary Detail (8)'!$C$75:$BT$75='Budget Narrative (8)'!$I$2),0))</f>
        <v>#N/A</v>
      </c>
      <c r="D24" s="519"/>
      <c r="E24" s="10"/>
      <c r="F24" s="530"/>
      <c r="I24" s="7"/>
      <c r="J24" s="14"/>
    </row>
    <row r="25" spans="1:10">
      <c r="A25" s="753">
        <f>'Salary Detail (8)'!A36</f>
        <v>0</v>
      </c>
      <c r="B25" s="6" t="e">
        <f t="array" ref="B25">INDEX('Salary Detail (8)'!$C36:$BT36,0,MATCH(1,('Salary Detail (8)'!$C$14:$BT$14='Budget Narrative (8)'!$B$3)*('Salary Detail (8)'!$C$75:$BT$75='Budget Narrative (8)'!$I$2),0))</f>
        <v>#N/A</v>
      </c>
      <c r="C25" s="180" t="e" cm="1">
        <f t="array" ref="C25">INDEX('Salary Detail (8)'!$C36:$BT36,0,MATCH(1,('Salary Detail (8)'!$C$13:$BT$13="New")*('Salary Detail (8)'!$C$75:$BT$75='Budget Narrative (8)'!$I$2),0))</f>
        <v>#N/A</v>
      </c>
      <c r="D25" s="519"/>
      <c r="E25" s="10"/>
      <c r="F25" s="530"/>
      <c r="I25" s="7"/>
      <c r="J25" s="14"/>
    </row>
    <row r="26" spans="1:10">
      <c r="A26" s="753">
        <f>'Salary Detail (8)'!A37</f>
        <v>0</v>
      </c>
      <c r="B26" s="6" t="e">
        <f t="array" ref="B26">INDEX('Salary Detail (8)'!$C37:$BT37,0,MATCH(1,('Salary Detail (8)'!$C$14:$BT$14='Budget Narrative (8)'!$B$3)*('Salary Detail (8)'!$C$75:$BT$75='Budget Narrative (8)'!$I$2),0))</f>
        <v>#N/A</v>
      </c>
      <c r="C26" s="180" t="e">
        <f t="array" ref="C26">INDEX('Salary Detail (8)'!$C37:$BT37,0,MATCH(1,('Salary Detail (8)'!$C$13:$BT$13="New")*('Salary Detail (8)'!$C$75:$BT$75='Budget Narrative (8)'!$I$2),0))</f>
        <v>#N/A</v>
      </c>
      <c r="D26" s="519"/>
      <c r="E26" s="10"/>
      <c r="F26" s="530"/>
      <c r="J26" s="14"/>
    </row>
    <row r="27" spans="1:10">
      <c r="A27" s="753">
        <f>'Salary Detail (8)'!A38</f>
        <v>0</v>
      </c>
      <c r="B27" s="6" t="e">
        <f t="array" ref="B27">INDEX('Salary Detail (8)'!$C38:$BT38,0,MATCH(1,('Salary Detail (8)'!$C$14:$BT$14='Budget Narrative (8)'!$B$3)*('Salary Detail (8)'!$C$75:$BT$75='Budget Narrative (8)'!$I$2),0))</f>
        <v>#N/A</v>
      </c>
      <c r="C27" s="180" t="e">
        <f t="array" ref="C27">INDEX('Salary Detail (8)'!$C38:$BT38,0,MATCH(1,('Salary Detail (8)'!$C$13:$BT$13="New")*('Salary Detail (8)'!$C$75:$BT$75='Budget Narrative (8)'!$I$2),0))</f>
        <v>#N/A</v>
      </c>
      <c r="D27" s="519"/>
      <c r="E27" s="10"/>
      <c r="F27" s="530"/>
      <c r="I27" s="7"/>
      <c r="J27" s="14"/>
    </row>
    <row r="28" spans="1:10">
      <c r="A28" s="753">
        <f>'Salary Detail (8)'!A39</f>
        <v>0</v>
      </c>
      <c r="B28" s="6" t="e">
        <f t="array" ref="B28">INDEX('Salary Detail (8)'!$C39:$BT39,0,MATCH(1,('Salary Detail (8)'!$C$14:$BT$14='Budget Narrative (8)'!$B$3)*('Salary Detail (8)'!$C$75:$BT$75='Budget Narrative (8)'!$I$2),0))</f>
        <v>#N/A</v>
      </c>
      <c r="C28" s="180" t="e">
        <f t="array" ref="C28">INDEX('Salary Detail (8)'!$C39:$BT39,0,MATCH(1,('Salary Detail (8)'!$C$13:$BT$13="New")*('Salary Detail (8)'!$C$75:$BT$75='Budget Narrative (8)'!$I$2),0))</f>
        <v>#N/A</v>
      </c>
      <c r="D28" s="519"/>
      <c r="E28" s="10"/>
      <c r="F28" s="530"/>
      <c r="I28" s="7"/>
      <c r="J28" s="14"/>
    </row>
    <row r="29" spans="1:10">
      <c r="A29" s="753">
        <f>'Salary Detail (8)'!A40</f>
        <v>0</v>
      </c>
      <c r="B29" s="6" t="e">
        <f t="array" ref="B29">INDEX('Salary Detail (8)'!$C40:$BT40,0,MATCH(1,('Salary Detail (8)'!$C$14:$BT$14='Budget Narrative (8)'!$B$3)*('Salary Detail (8)'!$C$75:$BT$75='Budget Narrative (8)'!$I$2),0))</f>
        <v>#N/A</v>
      </c>
      <c r="C29" s="180" t="e">
        <f t="array" ref="C29">INDEX('Salary Detail (8)'!$C40:$BT40,0,MATCH(1,('Salary Detail (8)'!$C$13:$BT$13="New")*('Salary Detail (8)'!$C$75:$BT$75='Budget Narrative (8)'!$I$2),0))</f>
        <v>#N/A</v>
      </c>
      <c r="D29" s="519"/>
      <c r="E29" s="10"/>
      <c r="F29" s="530"/>
      <c r="I29" s="7"/>
      <c r="J29" s="14"/>
    </row>
    <row r="30" spans="1:10">
      <c r="A30" s="753">
        <f>'Salary Detail (8)'!A41</f>
        <v>0</v>
      </c>
      <c r="B30" s="6" t="e">
        <f t="array" ref="B30">INDEX('Salary Detail (8)'!$C41:$BT41,0,MATCH(1,('Salary Detail (8)'!$C$14:$BT$14='Budget Narrative (8)'!$B$3)*('Salary Detail (8)'!$C$75:$BT$75='Budget Narrative (8)'!$I$2),0))</f>
        <v>#N/A</v>
      </c>
      <c r="C30" s="180" t="e">
        <f t="array" ref="C30">INDEX('Salary Detail (8)'!$C41:$BT41,0,MATCH(1,('Salary Detail (8)'!$C$13:$BT$13="New")*('Salary Detail (8)'!$C$75:$BT$75='Budget Narrative (8)'!$I$2),0))</f>
        <v>#N/A</v>
      </c>
      <c r="D30" s="519"/>
      <c r="E30" s="10"/>
      <c r="F30" s="530"/>
      <c r="I30" s="7"/>
      <c r="J30" s="14"/>
    </row>
    <row r="31" spans="1:10">
      <c r="A31" s="753">
        <f>'Salary Detail (8)'!A42</f>
        <v>0</v>
      </c>
      <c r="B31" s="6" t="e">
        <f t="array" ref="B31">INDEX('Salary Detail (8)'!$C42:$BT42,0,MATCH(1,('Salary Detail (8)'!$C$14:$BT$14='Budget Narrative (8)'!$B$3)*('Salary Detail (8)'!$C$75:$BT$75='Budget Narrative (8)'!$I$2),0))</f>
        <v>#N/A</v>
      </c>
      <c r="C31" s="180" t="e">
        <f t="array" ref="C31">INDEX('Salary Detail (8)'!$C42:$BT42,0,MATCH(1,('Salary Detail (8)'!$C$13:$BT$13="New")*('Salary Detail (8)'!$C$75:$BT$75='Budget Narrative (8)'!$I$2),0))</f>
        <v>#N/A</v>
      </c>
      <c r="D31" s="519"/>
      <c r="E31" s="10"/>
      <c r="F31" s="530"/>
      <c r="I31" s="7"/>
      <c r="J31" s="14"/>
    </row>
    <row r="32" spans="1:10">
      <c r="A32" s="753">
        <f>'Salary Detail (8)'!A43</f>
        <v>0</v>
      </c>
      <c r="B32" s="6" t="e">
        <f t="array" ref="B32">INDEX('Salary Detail (8)'!$C43:$BT43,0,MATCH(1,('Salary Detail (8)'!$C$14:$BT$14='Budget Narrative (8)'!$B$3)*('Salary Detail (8)'!$C$75:$BT$75='Budget Narrative (8)'!$I$2),0))</f>
        <v>#N/A</v>
      </c>
      <c r="C32" s="180" t="e">
        <f t="array" ref="C32">INDEX('Salary Detail (8)'!$C43:$BT43,0,MATCH(1,('Salary Detail (8)'!$C$13:$BT$13="New")*('Salary Detail (8)'!$C$75:$BT$75='Budget Narrative (8)'!$I$2),0))</f>
        <v>#N/A</v>
      </c>
      <c r="D32" s="519"/>
      <c r="E32" s="10"/>
      <c r="F32" s="530"/>
      <c r="I32" s="7"/>
      <c r="J32" s="14"/>
    </row>
    <row r="33" spans="1:10">
      <c r="A33" s="753">
        <f>'Salary Detail (8)'!A44</f>
        <v>0</v>
      </c>
      <c r="B33" s="6" t="e">
        <f t="array" ref="B33">INDEX('Salary Detail (8)'!$C44:$BT44,0,MATCH(1,('Salary Detail (8)'!$C$14:$BT$14='Budget Narrative (8)'!$B$3)*('Salary Detail (8)'!$C$75:$BT$75='Budget Narrative (8)'!$I$2),0))</f>
        <v>#N/A</v>
      </c>
      <c r="C33" s="180" t="e">
        <f t="array" ref="C33">INDEX('Salary Detail (8)'!$C44:$BT44,0,MATCH(1,('Salary Detail (8)'!$C$13:$BT$13="New")*('Salary Detail (8)'!$C$75:$BT$75='Budget Narrative (8)'!$I$2),0))</f>
        <v>#N/A</v>
      </c>
      <c r="D33" s="519"/>
      <c r="E33" s="10"/>
      <c r="F33" s="530"/>
      <c r="I33" s="7"/>
      <c r="J33" s="14"/>
    </row>
    <row r="34" spans="1:10">
      <c r="A34" s="753">
        <f>'Salary Detail (8)'!A45</f>
        <v>0</v>
      </c>
      <c r="B34" s="6" t="e">
        <f t="array" ref="B34">INDEX('Salary Detail (8)'!$C45:$BT45,0,MATCH(1,('Salary Detail (8)'!$C$14:$BT$14='Budget Narrative (8)'!$B$3)*('Salary Detail (8)'!$C$75:$BT$75='Budget Narrative (8)'!$I$2),0))</f>
        <v>#N/A</v>
      </c>
      <c r="C34" s="180" t="e">
        <f t="array" ref="C34">INDEX('Salary Detail (8)'!$C45:$BT45,0,MATCH(1,('Salary Detail (8)'!$C$13:$BT$13="New")*('Salary Detail (8)'!$C$75:$BT$75='Budget Narrative (8)'!$I$2),0))</f>
        <v>#N/A</v>
      </c>
      <c r="D34" s="519"/>
      <c r="E34" s="10"/>
      <c r="F34" s="530"/>
      <c r="I34" s="7"/>
      <c r="J34" s="14"/>
    </row>
    <row r="35" spans="1:10">
      <c r="A35" s="753">
        <f>'Salary Detail (8)'!A46</f>
        <v>0</v>
      </c>
      <c r="B35" s="6" t="e">
        <f t="array" ref="B35">INDEX('Salary Detail (8)'!$C46:$BT46,0,MATCH(1,('Salary Detail (8)'!$C$14:$BT$14='Budget Narrative (8)'!$B$3)*('Salary Detail (8)'!$C$75:$BT$75='Budget Narrative (8)'!$I$2),0))</f>
        <v>#N/A</v>
      </c>
      <c r="C35" s="180" t="e">
        <f t="array" ref="C35">INDEX('Salary Detail (8)'!$C46:$BT46,0,MATCH(1,('Salary Detail (8)'!$C$13:$BT$13="New")*('Salary Detail (8)'!$C$75:$BT$75='Budget Narrative (8)'!$I$2),0))</f>
        <v>#N/A</v>
      </c>
      <c r="D35" s="519"/>
      <c r="E35" s="10"/>
      <c r="F35" s="530"/>
      <c r="I35" s="7"/>
      <c r="J35" s="14"/>
    </row>
    <row r="36" spans="1:10">
      <c r="A36" s="753">
        <f>'Salary Detail (8)'!A47</f>
        <v>0</v>
      </c>
      <c r="B36" s="6" t="e">
        <f t="array" ref="B36">INDEX('Salary Detail (8)'!$C47:$BT47,0,MATCH(1,('Salary Detail (8)'!$C$14:$BT$14='Budget Narrative (8)'!$B$3)*('Salary Detail (8)'!$C$75:$BT$75='Budget Narrative (8)'!$I$2),0))</f>
        <v>#N/A</v>
      </c>
      <c r="C36" s="180" t="e">
        <f t="array" ref="C36">INDEX('Salary Detail (8)'!$C47:$BT47,0,MATCH(1,('Salary Detail (8)'!$C$13:$BT$13="New")*('Salary Detail (8)'!$C$75:$BT$75='Budget Narrative (8)'!$I$2),0))</f>
        <v>#N/A</v>
      </c>
      <c r="D36" s="519"/>
      <c r="E36" s="10"/>
      <c r="F36" s="530"/>
      <c r="I36" s="7"/>
      <c r="J36" s="14"/>
    </row>
    <row r="37" spans="1:10">
      <c r="A37" s="753">
        <f>'Salary Detail (8)'!A48</f>
        <v>0</v>
      </c>
      <c r="B37" s="6" t="e">
        <f t="array" ref="B37">INDEX('Salary Detail (8)'!$C48:$BT48,0,MATCH(1,('Salary Detail (8)'!$C$14:$BT$14='Budget Narrative (8)'!$B$3)*('Salary Detail (8)'!$C$75:$BT$75='Budget Narrative (8)'!$I$2),0))</f>
        <v>#N/A</v>
      </c>
      <c r="C37" s="180" t="e">
        <f t="array" ref="C37">INDEX('Salary Detail (8)'!$C48:$BT48,0,MATCH(1,('Salary Detail (8)'!$C$13:$BT$13="New")*('Salary Detail (8)'!$C$75:$BT$75='Budget Narrative (8)'!$I$2),0))</f>
        <v>#N/A</v>
      </c>
      <c r="D37" s="519"/>
      <c r="E37" s="10"/>
      <c r="F37" s="530"/>
      <c r="I37" s="7"/>
      <c r="J37" s="14"/>
    </row>
    <row r="38" spans="1:10">
      <c r="A38" s="753">
        <f>'Salary Detail (8)'!A49</f>
        <v>0</v>
      </c>
      <c r="B38" s="6" t="e">
        <f t="array" ref="B38">INDEX('Salary Detail (8)'!$C49:$BT49,0,MATCH(1,('Salary Detail (8)'!$C$14:$BT$14='Budget Narrative (8)'!$B$3)*('Salary Detail (8)'!$C$75:$BT$75='Budget Narrative (8)'!$I$2),0))</f>
        <v>#N/A</v>
      </c>
      <c r="C38" s="180" t="e">
        <f t="array" ref="C38">INDEX('Salary Detail (8)'!$C49:$BT49,0,MATCH(1,('Salary Detail (8)'!$C$13:$BT$13="New")*('Salary Detail (8)'!$C$75:$BT$75='Budget Narrative (8)'!$I$2),0))</f>
        <v>#N/A</v>
      </c>
      <c r="D38" s="519"/>
      <c r="E38" s="10"/>
      <c r="F38" s="530"/>
      <c r="I38" s="7"/>
      <c r="J38" s="14"/>
    </row>
    <row r="39" spans="1:10">
      <c r="A39" s="753">
        <f>'Salary Detail (8)'!A50</f>
        <v>0</v>
      </c>
      <c r="B39" s="6" t="e">
        <f t="array" ref="B39">INDEX('Salary Detail (8)'!$C50:$BT50,0,MATCH(1,('Salary Detail (8)'!$C$14:$BT$14='Budget Narrative (8)'!$B$3)*('Salary Detail (8)'!$C$75:$BT$75='Budget Narrative (8)'!$I$2),0))</f>
        <v>#N/A</v>
      </c>
      <c r="C39" s="180" t="e">
        <f t="array" ref="C39">INDEX('Salary Detail (8)'!$C50:$BT50,0,MATCH(1,('Salary Detail (8)'!$C$13:$BT$13="New")*('Salary Detail (8)'!$C$75:$BT$75='Budget Narrative (8)'!$I$2),0))</f>
        <v>#N/A</v>
      </c>
      <c r="D39" s="519"/>
      <c r="E39" s="10"/>
      <c r="F39" s="530"/>
      <c r="I39" s="7"/>
      <c r="J39" s="14"/>
    </row>
    <row r="40" spans="1:10">
      <c r="A40" s="753">
        <f>'Salary Detail (8)'!A51</f>
        <v>0</v>
      </c>
      <c r="B40" s="6" t="e">
        <f t="array" ref="B40">INDEX('Salary Detail (8)'!$C51:$BT51,0,MATCH(1,('Salary Detail (8)'!$C$14:$BT$14='Budget Narrative (8)'!$B$3)*('Salary Detail (8)'!$C$75:$BT$75='Budget Narrative (8)'!$I$2),0))</f>
        <v>#N/A</v>
      </c>
      <c r="C40" s="180" t="e">
        <f t="array" ref="C40">INDEX('Salary Detail (8)'!$C51:$BT51,0,MATCH(1,('Salary Detail (8)'!$C$13:$BT$13="New")*('Salary Detail (8)'!$C$75:$BT$75='Budget Narrative (8)'!$I$2),0))</f>
        <v>#N/A</v>
      </c>
      <c r="D40" s="519"/>
      <c r="E40" s="3"/>
      <c r="F40" s="530"/>
    </row>
    <row r="41" spans="1:10">
      <c r="A41" s="753">
        <f>'Salary Detail (8)'!A52</f>
        <v>0</v>
      </c>
      <c r="B41" s="6" t="e">
        <f t="array" ref="B41">INDEX('Salary Detail (8)'!$C52:$BT52,0,MATCH(1,('Salary Detail (8)'!$C$14:$BT$14='Budget Narrative (8)'!$B$3)*('Salary Detail (8)'!$C$75:$BT$75='Budget Narrative (8)'!$I$2),0))</f>
        <v>#N/A</v>
      </c>
      <c r="C41" s="180" t="e">
        <f t="array" ref="C41">INDEX('Salary Detail (8)'!$C52:$BT52,0,MATCH(1,('Salary Detail (8)'!$C$13:$BT$13="New")*('Salary Detail (8)'!$C$75:$BT$75='Budget Narrative (8)'!$I$2),0))</f>
        <v>#N/A</v>
      </c>
      <c r="D41" s="519"/>
      <c r="E41" s="3"/>
      <c r="F41" s="530"/>
    </row>
    <row r="42" spans="1:10" ht="15.65" customHeight="1">
      <c r="A42" s="753">
        <f>'Salary Detail (8)'!A53</f>
        <v>0</v>
      </c>
      <c r="B42" s="6" t="e">
        <f t="array" ref="B42">INDEX('Salary Detail (8)'!$C53:$BT53,0,MATCH(1,('Salary Detail (8)'!$C$14:$BT$14='Budget Narrative (8)'!$B$3)*('Salary Detail (8)'!$C$75:$BT$75='Budget Narrative (8)'!$I$2),0))</f>
        <v>#N/A</v>
      </c>
      <c r="C42" s="180" t="e">
        <f t="array" ref="C42">INDEX('Salary Detail (8)'!$C53:$BT53,0,MATCH(1,('Salary Detail (8)'!$C$13:$BT$13="New")*('Salary Detail (8)'!$C$75:$BT$75='Budget Narrative (8)'!$I$2),0))</f>
        <v>#N/A</v>
      </c>
      <c r="D42" s="519"/>
      <c r="E42" s="10"/>
      <c r="F42" s="530"/>
      <c r="I42" s="7"/>
      <c r="J42" s="14"/>
    </row>
    <row r="43" spans="1:10" ht="15.65" customHeight="1">
      <c r="A43" s="753">
        <f>'Salary Detail (8)'!A54</f>
        <v>0</v>
      </c>
      <c r="B43" s="6" t="e">
        <f t="array" ref="B43">INDEX('Salary Detail (8)'!$C54:$BT54,0,MATCH(1,('Salary Detail (8)'!$C$14:$BT$14='Budget Narrative (8)'!$B$3)*('Salary Detail (8)'!$C$75:$BT$75='Budget Narrative (8)'!$I$2),0))</f>
        <v>#N/A</v>
      </c>
      <c r="C43" s="180" t="e">
        <f t="array" ref="C43">INDEX('Salary Detail (8)'!$C54:$BT54,0,MATCH(1,('Salary Detail (8)'!$C$13:$BT$13="New")*('Salary Detail (8)'!$C$75:$BT$75='Budget Narrative (8)'!$I$2),0))</f>
        <v>#N/A</v>
      </c>
      <c r="D43" s="519"/>
      <c r="E43" s="10"/>
      <c r="F43" s="530"/>
      <c r="I43" s="7"/>
      <c r="J43" s="14"/>
    </row>
    <row r="44" spans="1:10" ht="15.65" customHeight="1">
      <c r="A44" s="753">
        <f>'Salary Detail (8)'!A55</f>
        <v>0</v>
      </c>
      <c r="B44" s="6" t="e">
        <f t="array" ref="B44">INDEX('Salary Detail (8)'!$C55:$BT55,0,MATCH(1,('Salary Detail (8)'!$C$14:$BT$14='Budget Narrative (8)'!$B$3)*('Salary Detail (8)'!$C$75:$BT$75='Budget Narrative (8)'!$I$2),0))</f>
        <v>#N/A</v>
      </c>
      <c r="C44" s="180" t="e">
        <f t="array" ref="C44">INDEX('Salary Detail (8)'!$C55:$BT55,0,MATCH(1,('Salary Detail (8)'!$C$13:$BT$13="New")*('Salary Detail (8)'!$C$75:$BT$75='Budget Narrative (8)'!$I$2),0))</f>
        <v>#N/A</v>
      </c>
      <c r="D44" s="519"/>
      <c r="E44" s="10"/>
      <c r="F44" s="530"/>
      <c r="I44" s="7"/>
      <c r="J44" s="14"/>
    </row>
    <row r="45" spans="1:10" ht="15.65" customHeight="1">
      <c r="A45" s="756">
        <f>'Salary Detail (8)'!A56</f>
        <v>0</v>
      </c>
      <c r="B45" s="6" t="e">
        <f t="array" ref="B45">INDEX('Salary Detail (8)'!$C56:$BT56,0,MATCH(1,('Salary Detail (8)'!$C$14:$BT$14='Budget Narrative (8)'!$B$3)*('Salary Detail (8)'!$C$75:$BT$75='Budget Narrative (8)'!$I$2),0))</f>
        <v>#N/A</v>
      </c>
      <c r="C45" s="180" t="e">
        <f t="array" ref="C45">INDEX('Salary Detail (8)'!$C56:$BT56,0,MATCH(1,('Salary Detail (8)'!$C$13:$BT$13="New")*('Salary Detail (8)'!$C$75:$BT$75='Budget Narrative (8)'!$I$2),0))</f>
        <v>#N/A</v>
      </c>
      <c r="D45" s="520"/>
      <c r="E45" s="164"/>
      <c r="F45" s="530"/>
      <c r="I45" s="7"/>
      <c r="J45" s="14"/>
    </row>
    <row r="46" spans="1:10" ht="15.65" customHeight="1">
      <c r="A46" s="756" t="s">
        <v>322</v>
      </c>
      <c r="B46" s="196" t="e">
        <f>SUM(B4:B45)</f>
        <v>#N/A</v>
      </c>
      <c r="C46" s="168" t="e">
        <f>SUM(C4:C45)</f>
        <v>#N/A</v>
      </c>
      <c r="D46" s="163"/>
      <c r="E46" s="164"/>
      <c r="F46" s="530"/>
      <c r="I46" s="7"/>
      <c r="J46" s="14"/>
    </row>
    <row r="47" spans="1:10" s="593" customFormat="1" ht="24" customHeight="1">
      <c r="A47" s="581" t="s">
        <v>323</v>
      </c>
      <c r="B47" s="582" t="e">
        <f>C47/C46</f>
        <v>#N/A</v>
      </c>
      <c r="C47" s="583" t="e">
        <f t="array" ref="C47">INDEX('Salary Detail (8)'!$C61:$BT61,0,MATCH(1,('Salary Detail (8)'!$C$13:$BT$13="New")*('Salary Detail (8)'!$C$75:$BT$75='Budget Narrative (8)'!$I$2),0))</f>
        <v>#N/A</v>
      </c>
      <c r="D47" s="608" t="s">
        <v>324</v>
      </c>
      <c r="E47" s="609"/>
      <c r="F47" s="610"/>
      <c r="G47" s="589"/>
      <c r="H47" s="590"/>
      <c r="I47" s="591"/>
      <c r="J47" s="592"/>
    </row>
    <row r="48" spans="1:10" s="593" customFormat="1" ht="16.5" customHeight="1" thickBot="1">
      <c r="A48" s="1323" t="s">
        <v>325</v>
      </c>
      <c r="B48" s="1324"/>
      <c r="C48" s="585" t="e">
        <f>C46+C47</f>
        <v>#N/A</v>
      </c>
      <c r="D48" s="586"/>
      <c r="E48" s="587"/>
      <c r="F48" s="588"/>
      <c r="G48" s="589"/>
      <c r="H48" s="590"/>
      <c r="I48" s="591"/>
      <c r="J48" s="592"/>
    </row>
    <row r="49" spans="1:10" ht="13" thickBot="1">
      <c r="A49" s="10"/>
      <c r="B49" s="12"/>
      <c r="C49" s="167"/>
      <c r="E49" s="10"/>
      <c r="F49" s="10"/>
      <c r="G49" s="568"/>
      <c r="I49" s="7"/>
      <c r="J49" s="4"/>
    </row>
    <row r="50" spans="1:10" s="4" customFormat="1" ht="39" customHeight="1">
      <c r="A50" s="1325" t="s">
        <v>252</v>
      </c>
      <c r="B50" s="1326"/>
      <c r="C50" s="198" t="s">
        <v>294</v>
      </c>
      <c r="D50" s="197" t="s">
        <v>319</v>
      </c>
      <c r="E50" s="199" t="s">
        <v>320</v>
      </c>
      <c r="F50" s="184"/>
      <c r="G50" s="567"/>
      <c r="H50" s="567"/>
    </row>
    <row r="51" spans="1:10">
      <c r="A51" s="1321" t="str">
        <f>'Operating Detail (8)'!A14</f>
        <v>Rental of Property</v>
      </c>
      <c r="B51" s="1322"/>
      <c r="C51" s="217" t="e">
        <f t="array" ref="C51">INDEX('Operating Detail (8)'!$C14:$AF14,0,MATCH(1,('Operating Detail (8)'!$C$12:$AF$12="New")*('Operating Detail (8)'!$C$121:$AF$121='Budget Narrative (8)'!$I$2),0))</f>
        <v>#N/A</v>
      </c>
      <c r="D51" s="523"/>
      <c r="E51" s="524"/>
      <c r="F51" s="752"/>
      <c r="I51" s="11"/>
      <c r="J51" s="4"/>
    </row>
    <row r="52" spans="1:10">
      <c r="A52" s="1321" t="str">
        <f>'Operating Detail (8)'!A15</f>
        <v xml:space="preserve">Utilities(Elec, Water, Gas, Phone, Scavenger) </v>
      </c>
      <c r="B52" s="1322"/>
      <c r="C52" s="217" t="e">
        <f t="array" ref="C52">INDEX('Operating Detail (8)'!$C15:$AF15,0,MATCH(1,('Operating Detail (8)'!$C$12:$AF$12="New")*('Operating Detail (8)'!$C$121:$AF$121='Budget Narrative (8)'!$I$2),0))</f>
        <v>#N/A</v>
      </c>
      <c r="D52" s="523"/>
      <c r="E52" s="525"/>
      <c r="F52" s="752"/>
      <c r="I52" s="11"/>
      <c r="J52" s="4"/>
    </row>
    <row r="53" spans="1:10">
      <c r="A53" s="1321" t="str">
        <f>'Operating Detail (8)'!A16</f>
        <v>Office Supplies, Postage</v>
      </c>
      <c r="B53" s="1322"/>
      <c r="C53" s="217" t="e">
        <f t="array" ref="C53">INDEX('Operating Detail (8)'!$C16:$AF16,0,MATCH(1,('Operating Detail (8)'!$C$12:$AF$12="New")*('Operating Detail (8)'!$C$121:$AF$121='Budget Narrative (8)'!$I$2),0))</f>
        <v>#N/A</v>
      </c>
      <c r="D53" s="523"/>
      <c r="E53" s="526"/>
      <c r="F53" s="752"/>
      <c r="I53" s="7"/>
      <c r="J53" s="14"/>
    </row>
    <row r="54" spans="1:10">
      <c r="A54" s="1321" t="str">
        <f>'Operating Detail (8)'!A17</f>
        <v>Building Maintenance Supplies and Repair</v>
      </c>
      <c r="B54" s="1322"/>
      <c r="C54" s="217" t="e">
        <f t="array" ref="C54">INDEX('Operating Detail (8)'!$C17:$AF17,0,MATCH(1,('Operating Detail (8)'!$C$12:$AF$12="New")*('Operating Detail (8)'!$C$121:$AF$121='Budget Narrative (8)'!$I$2),0))</f>
        <v>#N/A</v>
      </c>
      <c r="D54" s="523"/>
      <c r="E54" s="525"/>
      <c r="F54" s="752"/>
      <c r="I54" s="7"/>
      <c r="J54" s="14"/>
    </row>
    <row r="55" spans="1:10">
      <c r="A55" s="1321" t="str">
        <f>'Operating Detail (8)'!A18</f>
        <v>Printing and Reproduction</v>
      </c>
      <c r="B55" s="1322"/>
      <c r="C55" s="217" t="e">
        <f t="array" ref="C55">INDEX('Operating Detail (8)'!$C18:$AF18,0,MATCH(1,('Operating Detail (8)'!$C$12:$AF$12="New")*('Operating Detail (8)'!$C$121:$AF$121='Budget Narrative (8)'!$I$2),0))</f>
        <v>#N/A</v>
      </c>
      <c r="D55" s="523"/>
      <c r="E55" s="525"/>
      <c r="F55" s="752"/>
      <c r="I55" s="11"/>
      <c r="J55" s="14"/>
    </row>
    <row r="56" spans="1:10">
      <c r="A56" s="1321" t="str">
        <f>'Operating Detail (8)'!A19</f>
        <v>Insurance</v>
      </c>
      <c r="B56" s="1322"/>
      <c r="C56" s="217" t="e">
        <f t="array" ref="C56">INDEX('Operating Detail (8)'!$C19:$AF19,0,MATCH(1,('Operating Detail (8)'!$C$12:$AF$12="New")*('Operating Detail (8)'!$C$121:$AF$121='Budget Narrative (8)'!$I$2),0))</f>
        <v>#N/A</v>
      </c>
      <c r="D56" s="523"/>
      <c r="E56" s="525"/>
      <c r="F56" s="752"/>
      <c r="I56" s="11"/>
      <c r="J56" s="14"/>
    </row>
    <row r="57" spans="1:10">
      <c r="A57" s="1321" t="str">
        <f>'Operating Detail (8)'!A20</f>
        <v>Staff Training</v>
      </c>
      <c r="B57" s="1322"/>
      <c r="C57" s="217" t="e">
        <f t="array" ref="C57">INDEX('Operating Detail (8)'!$C20:$AF20,0,MATCH(1,('Operating Detail (8)'!$C$12:$AF$12="New")*('Operating Detail (8)'!$C$121:$AF$121='Budget Narrative (8)'!$I$2),0))</f>
        <v>#N/A</v>
      </c>
      <c r="D57" s="523"/>
      <c r="E57" s="525"/>
      <c r="F57" s="752"/>
      <c r="I57" s="11"/>
      <c r="J57" s="14"/>
    </row>
    <row r="58" spans="1:10">
      <c r="A58" s="1321" t="str">
        <f>'Operating Detail (8)'!A21</f>
        <v>Staff Travel-(Local &amp; Out of Town)</v>
      </c>
      <c r="B58" s="1322"/>
      <c r="C58" s="217" t="e">
        <f t="array" ref="C58">INDEX('Operating Detail (8)'!$C21:$AF21,0,MATCH(1,('Operating Detail (8)'!$C$12:$AF$12="New")*('Operating Detail (8)'!$C$121:$AF$121='Budget Narrative (8)'!$I$2),0))</f>
        <v>#N/A</v>
      </c>
      <c r="D58" s="523"/>
      <c r="E58" s="525"/>
      <c r="F58" s="752"/>
      <c r="I58" s="11"/>
      <c r="J58" s="14"/>
    </row>
    <row r="59" spans="1:10">
      <c r="A59" s="1321" t="str">
        <f>'Operating Detail (8)'!A22</f>
        <v>Rental of Equipment</v>
      </c>
      <c r="B59" s="1322"/>
      <c r="C59" s="217" t="e">
        <f t="array" ref="C59">INDEX('Operating Detail (8)'!$C22:$AF22,0,MATCH(1,('Operating Detail (8)'!$C$12:$AF$12="New")*('Operating Detail (8)'!$C$121:$AF$121='Budget Narrative (8)'!$I$2),0))</f>
        <v>#N/A</v>
      </c>
      <c r="D59" s="523"/>
      <c r="E59" s="525"/>
      <c r="F59" s="752"/>
      <c r="I59" s="11"/>
      <c r="J59" s="14"/>
    </row>
    <row r="60" spans="1:10">
      <c r="A60" s="1311">
        <f>'Operating Detail (8)'!A23</f>
        <v>0</v>
      </c>
      <c r="B60" s="1312"/>
      <c r="C60" s="217" t="e">
        <f t="array" ref="C60">INDEX('Operating Detail (8)'!$C23:$AF23,0,MATCH(1,('Operating Detail (8)'!$C$12:$AF$12="New")*('Operating Detail (8)'!$C$121:$AF$121='Budget Narrative (8)'!$I$2),0))</f>
        <v>#N/A</v>
      </c>
      <c r="D60" s="523"/>
      <c r="E60" s="525"/>
      <c r="F60" s="752"/>
      <c r="I60" s="11"/>
      <c r="J60" s="14"/>
    </row>
    <row r="61" spans="1:10">
      <c r="A61" s="1311">
        <f>'Operating Detail (8)'!A24</f>
        <v>0</v>
      </c>
      <c r="B61" s="1312"/>
      <c r="C61" s="217" t="e">
        <f t="array" ref="C61">INDEX('Operating Detail (8)'!$C24:$AF24,0,MATCH(1,('Operating Detail (8)'!$C$12:$AF$12="New")*('Operating Detail (8)'!$C$121:$AF$121='Budget Narrative (8)'!$I$2),0))</f>
        <v>#N/A</v>
      </c>
      <c r="D61" s="523"/>
      <c r="E61" s="525"/>
      <c r="F61" s="752"/>
      <c r="I61" s="7"/>
      <c r="J61" s="14"/>
    </row>
    <row r="62" spans="1:10">
      <c r="A62" s="1311">
        <f>'Operating Detail (8)'!A25</f>
        <v>0</v>
      </c>
      <c r="B62" s="1312"/>
      <c r="C62" s="217" t="e">
        <f t="array" ref="C62">INDEX('Operating Detail (8)'!$C25:$AF25,0,MATCH(1,('Operating Detail (8)'!$C$12:$AF$12="New")*('Operating Detail (8)'!$C$121:$AF$121='Budget Narrative (8)'!$I$2),0))</f>
        <v>#N/A</v>
      </c>
      <c r="D62" s="523"/>
      <c r="E62" s="525"/>
      <c r="F62" s="752"/>
      <c r="I62" s="7"/>
      <c r="J62" s="14"/>
    </row>
    <row r="63" spans="1:10">
      <c r="A63" s="1311">
        <f>'Operating Detail (8)'!A26</f>
        <v>0</v>
      </c>
      <c r="B63" s="1312"/>
      <c r="C63" s="217" t="e">
        <f t="array" ref="C63">INDEX('Operating Detail (8)'!$C26:$AF26,0,MATCH(1,('Operating Detail (8)'!$C$12:$AF$12="New")*('Operating Detail (8)'!$C$121:$AF$121='Budget Narrative (8)'!$I$2),0))</f>
        <v>#N/A</v>
      </c>
      <c r="D63" s="523"/>
      <c r="E63" s="525"/>
      <c r="F63" s="752"/>
      <c r="I63" s="7"/>
      <c r="J63" s="14"/>
    </row>
    <row r="64" spans="1:10">
      <c r="A64" s="1311">
        <f>'Operating Detail (8)'!A27</f>
        <v>0</v>
      </c>
      <c r="B64" s="1312"/>
      <c r="C64" s="217" t="e">
        <f t="array" ref="C64">INDEX('Operating Detail (8)'!$C27:$AF27,0,MATCH(1,('Operating Detail (8)'!$C$12:$AF$12="New")*('Operating Detail (8)'!$C$121:$AF$121='Budget Narrative (8)'!$I$2),0))</f>
        <v>#N/A</v>
      </c>
      <c r="D64" s="523"/>
      <c r="E64" s="525"/>
      <c r="F64" s="752"/>
      <c r="I64" s="7"/>
      <c r="J64" s="14"/>
    </row>
    <row r="65" spans="1:10">
      <c r="A65" s="1311">
        <f>'Operating Detail (8)'!A28</f>
        <v>0</v>
      </c>
      <c r="B65" s="1312"/>
      <c r="C65" s="217" t="e">
        <f t="array" ref="C65">INDEX('Operating Detail (8)'!$C28:$AF28,0,MATCH(1,('Operating Detail (8)'!$C$12:$AF$12="New")*('Operating Detail (8)'!$C$121:$AF$121='Budget Narrative (8)'!$I$2),0))</f>
        <v>#N/A</v>
      </c>
      <c r="D65" s="523"/>
      <c r="E65" s="525"/>
      <c r="F65" s="752"/>
    </row>
    <row r="66" spans="1:10">
      <c r="A66" s="1311">
        <f>'Operating Detail (8)'!A29</f>
        <v>0</v>
      </c>
      <c r="B66" s="1312"/>
      <c r="C66" s="217" t="e">
        <f t="array" ref="C66">INDEX('Operating Detail (8)'!$C29:$AF29,0,MATCH(1,('Operating Detail (8)'!$C$12:$AF$12="New")*('Operating Detail (8)'!$C$121:$AF$121='Budget Narrative (8)'!$I$2),0))</f>
        <v>#N/A</v>
      </c>
      <c r="D66" s="523"/>
      <c r="E66" s="525"/>
      <c r="F66" s="752"/>
      <c r="I66" s="7"/>
      <c r="J66" s="14"/>
    </row>
    <row r="67" spans="1:10">
      <c r="A67" s="1311">
        <f>'Operating Detail (8)'!A30</f>
        <v>0</v>
      </c>
      <c r="B67" s="1312"/>
      <c r="C67" s="217" t="e">
        <f t="array" ref="C67">INDEX('Operating Detail (8)'!$C30:$AF30,0,MATCH(1,('Operating Detail (8)'!$C$12:$AF$12="New")*('Operating Detail (8)'!$C$121:$AF$121='Budget Narrative (8)'!$I$2),0))</f>
        <v>#N/A</v>
      </c>
      <c r="D67" s="523"/>
      <c r="E67" s="525"/>
      <c r="F67" s="752"/>
      <c r="I67" s="7"/>
      <c r="J67" s="14"/>
    </row>
    <row r="68" spans="1:10">
      <c r="A68" s="1311">
        <f>'Operating Detail (8)'!A31</f>
        <v>0</v>
      </c>
      <c r="B68" s="1312"/>
      <c r="C68" s="217" t="e">
        <f t="array" ref="C68">INDEX('Operating Detail (8)'!$C31:$AF31,0,MATCH(1,('Operating Detail (8)'!$C$12:$AF$12="New")*('Operating Detail (8)'!$C$121:$AF$121='Budget Narrative (8)'!$I$2),0))</f>
        <v>#N/A</v>
      </c>
      <c r="D68" s="523"/>
      <c r="E68" s="525"/>
      <c r="F68" s="752"/>
      <c r="I68" s="7"/>
      <c r="J68" s="14"/>
    </row>
    <row r="69" spans="1:10">
      <c r="A69" s="1311">
        <f>'Operating Detail (8)'!A32</f>
        <v>0</v>
      </c>
      <c r="B69" s="1312"/>
      <c r="C69" s="217" t="e">
        <f t="array" ref="C69">INDEX('Operating Detail (8)'!$C32:$AF32,0,MATCH(1,('Operating Detail (8)'!$C$12:$AF$12="New")*('Operating Detail (8)'!$C$121:$AF$121='Budget Narrative (8)'!$I$2),0))</f>
        <v>#N/A</v>
      </c>
      <c r="D69" s="523"/>
      <c r="E69" s="525"/>
      <c r="F69" s="752"/>
      <c r="I69" s="7"/>
    </row>
    <row r="70" spans="1:10">
      <c r="A70" s="1311">
        <f>'Operating Detail (8)'!A33</f>
        <v>0</v>
      </c>
      <c r="B70" s="1312"/>
      <c r="C70" s="217" t="e">
        <f t="array" ref="C70">INDEX('Operating Detail (8)'!$C33:$AF33,0,MATCH(1,('Operating Detail (8)'!$C$12:$AF$12="New")*('Operating Detail (8)'!$C$121:$AF$121='Budget Narrative (8)'!$I$2),0))</f>
        <v>#N/A</v>
      </c>
      <c r="D70" s="523"/>
      <c r="E70" s="525"/>
      <c r="F70" s="752"/>
      <c r="I70" s="7"/>
      <c r="J70" s="14"/>
    </row>
    <row r="71" spans="1:10">
      <c r="A71" s="1311">
        <f>'Operating Detail (8)'!A34</f>
        <v>0</v>
      </c>
      <c r="B71" s="1312"/>
      <c r="C71" s="217" t="e">
        <f t="array" ref="C71">INDEX('Operating Detail (8)'!$C34:$AF34,0,MATCH(1,('Operating Detail (8)'!$C$12:$AF$12="New")*('Operating Detail (8)'!$C$121:$AF$121='Budget Narrative (8)'!$I$2),0))</f>
        <v>#N/A</v>
      </c>
      <c r="D71" s="523"/>
      <c r="E71" s="525"/>
      <c r="F71" s="752"/>
      <c r="I71" s="7"/>
      <c r="J71" s="14"/>
    </row>
    <row r="72" spans="1:10">
      <c r="A72" s="1311">
        <f>'Operating Detail (8)'!A35</f>
        <v>0</v>
      </c>
      <c r="B72" s="1312"/>
      <c r="C72" s="217" t="e">
        <f t="array" ref="C72">INDEX('Operating Detail (8)'!$C35:$AF35,0,MATCH(1,('Operating Detail (8)'!$C$12:$AF$12="New")*('Operating Detail (8)'!$C$121:$AF$121='Budget Narrative (8)'!$I$2),0))</f>
        <v>#N/A</v>
      </c>
      <c r="D72" s="523"/>
      <c r="E72" s="525"/>
      <c r="F72" s="752"/>
      <c r="I72" s="7"/>
      <c r="J72" s="14"/>
    </row>
    <row r="73" spans="1:10">
      <c r="A73" s="1311">
        <f>'Operating Detail (8)'!A36</f>
        <v>0</v>
      </c>
      <c r="B73" s="1312"/>
      <c r="C73" s="217" t="e">
        <f t="array" ref="C73">INDEX('Operating Detail (8)'!$C36:$AF36,0,MATCH(1,('Operating Detail (8)'!$C$12:$AF$12="New")*('Operating Detail (8)'!$C$121:$AF$121='Budget Narrative (8)'!$I$2),0))</f>
        <v>#N/A</v>
      </c>
      <c r="D73" s="523"/>
      <c r="E73" s="525"/>
      <c r="F73" s="752"/>
    </row>
    <row r="74" spans="1:10">
      <c r="A74" s="1311">
        <f>'Operating Detail (8)'!A37</f>
        <v>0</v>
      </c>
      <c r="B74" s="1312"/>
      <c r="C74" s="217" t="e">
        <f t="array" ref="C74">INDEX('Operating Detail (8)'!$C37:$AF37,0,MATCH(1,('Operating Detail (8)'!$C$12:$AF$12="New")*('Operating Detail (8)'!$C$121:$AF$121='Budget Narrative (8)'!$I$2),0))</f>
        <v>#N/A</v>
      </c>
      <c r="D74" s="523"/>
      <c r="E74" s="525"/>
      <c r="F74" s="752"/>
      <c r="I74" s="7"/>
      <c r="J74" s="4"/>
    </row>
    <row r="75" spans="1:10">
      <c r="A75" s="1311">
        <f>'Operating Detail (8)'!A38</f>
        <v>0</v>
      </c>
      <c r="B75" s="1312"/>
      <c r="C75" s="217" t="e">
        <f t="array" ref="C75">INDEX('Operating Detail (8)'!$C38:$AF38,0,MATCH(1,('Operating Detail (8)'!$C$12:$AF$12="New")*('Operating Detail (8)'!$C$121:$AF$121='Budget Narrative (8)'!$I$2),0))</f>
        <v>#N/A</v>
      </c>
      <c r="D75" s="523"/>
      <c r="E75" s="525"/>
      <c r="F75" s="752"/>
      <c r="I75" s="7"/>
      <c r="J75" s="4"/>
    </row>
    <row r="76" spans="1:10">
      <c r="A76" s="1311">
        <f>'Operating Detail (8)'!A39</f>
        <v>0</v>
      </c>
      <c r="B76" s="1312"/>
      <c r="C76" s="217" t="e">
        <f t="array" ref="C76">INDEX('Operating Detail (8)'!$C39:$AF39,0,MATCH(1,('Operating Detail (8)'!$C$12:$AF$12="New")*('Operating Detail (8)'!$C$121:$AF$121='Budget Narrative (8)'!$I$2),0))</f>
        <v>#N/A</v>
      </c>
      <c r="D76" s="523"/>
      <c r="E76" s="525"/>
      <c r="F76" s="752"/>
      <c r="I76" s="7"/>
      <c r="J76" s="4"/>
    </row>
    <row r="77" spans="1:10">
      <c r="A77" s="1311">
        <f>'Operating Detail (8)'!A40</f>
        <v>0</v>
      </c>
      <c r="B77" s="1312"/>
      <c r="C77" s="217" t="e">
        <f t="array" ref="C77">INDEX('Operating Detail (8)'!$C40:$AF40,0,MATCH(1,('Operating Detail (8)'!$C$12:$AF$12="New")*('Operating Detail (8)'!$C$121:$AF$121='Budget Narrative (8)'!$I$2),0))</f>
        <v>#N/A</v>
      </c>
      <c r="D77" s="523"/>
      <c r="E77" s="525"/>
      <c r="F77" s="752"/>
    </row>
    <row r="78" spans="1:10">
      <c r="A78" s="1311">
        <f>'Operating Detail (8)'!A41</f>
        <v>0</v>
      </c>
      <c r="B78" s="1312"/>
      <c r="C78" s="217" t="e">
        <f t="array" ref="C78">INDEX('Operating Detail (8)'!$C41:$AF41,0,MATCH(1,('Operating Detail (8)'!$C$12:$AF$12="New")*('Operating Detail (8)'!$C$121:$AF$121='Budget Narrative (8)'!$I$2),0))</f>
        <v>#N/A</v>
      </c>
      <c r="D78" s="523"/>
      <c r="E78" s="525"/>
      <c r="F78" s="752"/>
      <c r="I78" s="7"/>
      <c r="J78" s="14"/>
    </row>
    <row r="79" spans="1:10">
      <c r="A79" s="1311">
        <f>'Operating Detail (8)'!A42</f>
        <v>0</v>
      </c>
      <c r="B79" s="1312"/>
      <c r="C79" s="217" t="e">
        <f t="array" ref="C79">INDEX('Operating Detail (8)'!$C42:$AF42,0,MATCH(1,('Operating Detail (8)'!$C$12:$AF$12="New")*('Operating Detail (8)'!$C$121:$AF$121='Budget Narrative (8)'!$I$2),0))</f>
        <v>#N/A</v>
      </c>
      <c r="D79" s="523"/>
      <c r="E79" s="525"/>
      <c r="F79" s="752"/>
      <c r="I79" s="7"/>
      <c r="J79" s="14"/>
    </row>
    <row r="80" spans="1:10">
      <c r="A80" s="1311">
        <f>'Operating Detail (8)'!A43</f>
        <v>0</v>
      </c>
      <c r="B80" s="1312"/>
      <c r="C80" s="217" t="e">
        <f t="array" ref="C80">INDEX('Operating Detail (8)'!$C43:$AF43,0,MATCH(1,('Operating Detail (8)'!$C$12:$AF$12="New")*('Operating Detail (8)'!$C$121:$AF$121='Budget Narrative (8)'!$I$2),0))</f>
        <v>#N/A</v>
      </c>
      <c r="D80" s="523"/>
      <c r="E80" s="525"/>
      <c r="F80" s="752"/>
      <c r="I80" s="7"/>
      <c r="J80" s="14"/>
    </row>
    <row r="81" spans="1:10">
      <c r="A81" s="1311">
        <f>'Operating Detail (8)'!A44</f>
        <v>0</v>
      </c>
      <c r="B81" s="1312"/>
      <c r="C81" s="217" t="e">
        <f t="array" ref="C81">INDEX('Operating Detail (8)'!$C44:$AF44,0,MATCH(1,('Operating Detail (8)'!$C$12:$AF$12="New")*('Operating Detail (8)'!$C$121:$AF$121='Budget Narrative (8)'!$I$2),0))</f>
        <v>#N/A</v>
      </c>
      <c r="D81" s="523"/>
      <c r="E81" s="525"/>
      <c r="F81" s="752"/>
      <c r="I81" s="7"/>
      <c r="J81" s="14"/>
    </row>
    <row r="82" spans="1:10">
      <c r="A82" s="1311">
        <f>'Operating Detail (8)'!A45</f>
        <v>0</v>
      </c>
      <c r="B82" s="1312"/>
      <c r="C82" s="217" t="e">
        <f t="array" ref="C82">INDEX('Operating Detail (8)'!$C45:$AF45,0,MATCH(1,('Operating Detail (8)'!$C$12:$AF$12="New")*('Operating Detail (8)'!$C$121:$AF$121='Budget Narrative (8)'!$I$2),0))</f>
        <v>#N/A</v>
      </c>
      <c r="D82" s="523"/>
      <c r="E82" s="525"/>
      <c r="F82" s="752"/>
      <c r="I82" s="7"/>
      <c r="J82" s="14"/>
    </row>
    <row r="83" spans="1:10">
      <c r="A83" s="1311">
        <f>'Operating Detail (8)'!A46</f>
        <v>0</v>
      </c>
      <c r="B83" s="1312"/>
      <c r="C83" s="217" t="e">
        <f t="array" ref="C83">INDEX('Operating Detail (8)'!$C46:$AF46,0,MATCH(1,('Operating Detail (8)'!$C$12:$AF$12="New")*('Operating Detail (8)'!$C$121:$AF$121='Budget Narrative (8)'!$I$2),0))</f>
        <v>#N/A</v>
      </c>
      <c r="D83" s="523"/>
      <c r="E83" s="525"/>
      <c r="F83" s="752"/>
      <c r="I83" s="7"/>
      <c r="J83" s="14"/>
    </row>
    <row r="84" spans="1:10">
      <c r="A84" s="1311">
        <f>'Operating Detail (8)'!A47</f>
        <v>0</v>
      </c>
      <c r="B84" s="1312"/>
      <c r="C84" s="217" t="e">
        <f t="array" ref="C84">INDEX('Operating Detail (8)'!$C47:$AF47,0,MATCH(1,('Operating Detail (8)'!$C$12:$AF$12="New")*('Operating Detail (8)'!$C$121:$AF$121='Budget Narrative (8)'!$I$2),0))</f>
        <v>#N/A</v>
      </c>
      <c r="D84" s="523"/>
      <c r="E84" s="525"/>
      <c r="F84" s="752"/>
      <c r="I84" s="7"/>
      <c r="J84" s="14"/>
    </row>
    <row r="85" spans="1:10">
      <c r="A85" s="1311">
        <f>'Operating Detail (8)'!A48</f>
        <v>0</v>
      </c>
      <c r="B85" s="1312"/>
      <c r="C85" s="217" t="e">
        <f t="array" ref="C85">INDEX('Operating Detail (8)'!$C48:$AF48,0,MATCH(1,('Operating Detail (8)'!$C$12:$AF$12="New")*('Operating Detail (8)'!$C$121:$AF$121='Budget Narrative (8)'!$I$2),0))</f>
        <v>#N/A</v>
      </c>
      <c r="D85" s="523"/>
      <c r="E85" s="525"/>
      <c r="F85" s="752"/>
      <c r="I85" s="7"/>
      <c r="J85" s="14"/>
    </row>
    <row r="86" spans="1:10">
      <c r="A86" s="1311">
        <f>'Operating Detail (8)'!A49</f>
        <v>0</v>
      </c>
      <c r="B86" s="1312"/>
      <c r="C86" s="217" t="e">
        <f t="array" ref="C86">INDEX('Operating Detail (8)'!$C49:$AF49,0,MATCH(1,('Operating Detail (8)'!$C$12:$AF$12="New")*('Operating Detail (8)'!$C$121:$AF$121='Budget Narrative (8)'!$I$2),0))</f>
        <v>#N/A</v>
      </c>
      <c r="D86" s="523"/>
      <c r="E86" s="525"/>
      <c r="F86" s="752"/>
      <c r="I86" s="7"/>
      <c r="J86" s="14"/>
    </row>
    <row r="87" spans="1:10">
      <c r="A87" s="1311">
        <f>'Operating Detail (8)'!A50</f>
        <v>0</v>
      </c>
      <c r="B87" s="1312"/>
      <c r="C87" s="217" t="e">
        <f t="array" ref="C87">INDEX('Operating Detail (8)'!$C50:$AF50,0,MATCH(1,('Operating Detail (8)'!$C$12:$AF$12="New")*('Operating Detail (8)'!$C$121:$AF$121='Budget Narrative (8)'!$I$2),0))</f>
        <v>#N/A</v>
      </c>
      <c r="D87" s="523"/>
      <c r="E87" s="525"/>
      <c r="F87" s="752"/>
      <c r="I87" s="7"/>
      <c r="J87" s="14"/>
    </row>
    <row r="88" spans="1:10">
      <c r="A88" s="1311">
        <f>'Operating Detail (8)'!A51</f>
        <v>0</v>
      </c>
      <c r="B88" s="1312"/>
      <c r="C88" s="217" t="e">
        <f t="array" ref="C88">INDEX('Operating Detail (8)'!$C51:$AF51,0,MATCH(1,('Operating Detail (8)'!$C$12:$AF$12="New")*('Operating Detail (8)'!$C$121:$AF$121='Budget Narrative (8)'!$I$2),0))</f>
        <v>#N/A</v>
      </c>
      <c r="D88" s="523"/>
      <c r="E88" s="525"/>
      <c r="F88" s="752"/>
      <c r="I88" s="7"/>
      <c r="J88" s="14"/>
    </row>
    <row r="89" spans="1:10">
      <c r="A89" s="1311">
        <f>'Operating Detail (8)'!A52</f>
        <v>0</v>
      </c>
      <c r="B89" s="1312"/>
      <c r="C89" s="217" t="e">
        <f t="array" ref="C89">INDEX('Operating Detail (8)'!$C52:$AF52,0,MATCH(1,('Operating Detail (8)'!$C$12:$AF$12="New")*('Operating Detail (8)'!$C$121:$AF$121='Budget Narrative (8)'!$I$2),0))</f>
        <v>#N/A</v>
      </c>
      <c r="D89" s="523"/>
      <c r="E89" s="525"/>
      <c r="F89" s="752"/>
      <c r="I89" s="7"/>
      <c r="J89" s="14"/>
    </row>
    <row r="90" spans="1:10">
      <c r="A90" s="1311">
        <f>'Operating Detail (8)'!A53</f>
        <v>0</v>
      </c>
      <c r="B90" s="1312"/>
      <c r="C90" s="217" t="e">
        <f t="array" ref="C90">INDEX('Operating Detail (8)'!$C53:$AF53,0,MATCH(1,('Operating Detail (8)'!$C$12:$AF$12="New")*('Operating Detail (8)'!$C$121:$AF$121='Budget Narrative (8)'!$I$2),0))</f>
        <v>#N/A</v>
      </c>
      <c r="D90" s="523"/>
      <c r="E90" s="525"/>
      <c r="F90" s="752"/>
      <c r="I90" s="7"/>
      <c r="J90" s="14"/>
    </row>
    <row r="91" spans="1:10">
      <c r="A91" s="1311">
        <f>'Operating Detail (8)'!A54</f>
        <v>0</v>
      </c>
      <c r="B91" s="1312"/>
      <c r="C91" s="217" t="e">
        <f t="array" ref="C91">INDEX('Operating Detail (8)'!$C54:$AF54,0,MATCH(1,('Operating Detail (8)'!$C$12:$AF$12="New")*('Operating Detail (8)'!$C$121:$AF$121='Budget Narrative (8)'!$I$2),0))</f>
        <v>#N/A</v>
      </c>
      <c r="D91" s="523"/>
      <c r="E91" s="525"/>
      <c r="F91" s="752"/>
      <c r="I91" s="7"/>
      <c r="J91" s="14"/>
    </row>
    <row r="92" spans="1:10">
      <c r="A92" s="1311">
        <f>'Operating Detail (8)'!A55</f>
        <v>0</v>
      </c>
      <c r="B92" s="1312"/>
      <c r="C92" s="217" t="e">
        <f t="array" ref="C92">INDEX('Operating Detail (8)'!$C55:$AF55,0,MATCH(1,('Operating Detail (8)'!$C$12:$AF$12="New")*('Operating Detail (8)'!$C$121:$AF$121='Budget Narrative (8)'!$I$2),0))</f>
        <v>#N/A</v>
      </c>
      <c r="D92" s="523"/>
      <c r="E92" s="525"/>
      <c r="F92" s="752"/>
      <c r="I92" s="7"/>
      <c r="J92" s="14"/>
    </row>
    <row r="93" spans="1:10">
      <c r="A93" s="1319" t="str">
        <f>'Operating Detail (8)'!A56</f>
        <v>Consultants:</v>
      </c>
      <c r="B93" s="1320"/>
      <c r="C93" s="527"/>
      <c r="D93" s="527"/>
      <c r="E93" s="528"/>
      <c r="F93" s="752"/>
      <c r="I93" s="7"/>
      <c r="J93" s="14"/>
    </row>
    <row r="94" spans="1:10">
      <c r="A94" s="1311">
        <f>'Operating Detail (8)'!A57</f>
        <v>0</v>
      </c>
      <c r="B94" s="1312"/>
      <c r="C94" s="217" t="e">
        <f t="array" ref="C94">INDEX('Operating Detail (8)'!$C57:$AF57,0,MATCH(1,('Operating Detail (8)'!$C$12:$AF$12="New")*('Operating Detail (8)'!$C$121:$AF$121='Budget Narrative (8)'!$I$2),0))</f>
        <v>#N/A</v>
      </c>
      <c r="D94" s="523"/>
      <c r="E94" s="525"/>
      <c r="F94" s="752"/>
      <c r="I94" s="7"/>
      <c r="J94" s="14"/>
    </row>
    <row r="95" spans="1:10">
      <c r="A95" s="1311">
        <f>'Operating Detail (8)'!A58</f>
        <v>0</v>
      </c>
      <c r="B95" s="1312"/>
      <c r="C95" s="217" t="e">
        <f t="array" ref="C95">INDEX('Operating Detail (8)'!$C58:$AF58,0,MATCH(1,('Operating Detail (8)'!$C$12:$AF$12="New")*('Operating Detail (8)'!$C$121:$AF$121='Budget Narrative (8)'!$I$2),0))</f>
        <v>#N/A</v>
      </c>
      <c r="D95" s="523"/>
      <c r="E95" s="525"/>
      <c r="F95" s="752"/>
      <c r="I95" s="7"/>
      <c r="J95" s="14"/>
    </row>
    <row r="96" spans="1:10">
      <c r="A96" s="1311">
        <f>'Operating Detail (8)'!A59</f>
        <v>0</v>
      </c>
      <c r="B96" s="1312"/>
      <c r="C96" s="217" t="e">
        <f t="array" ref="C96">INDEX('Operating Detail (8)'!$C59:$AF59,0,MATCH(1,('Operating Detail (8)'!$C$12:$AF$12="New")*('Operating Detail (8)'!$C$121:$AF$121='Budget Narrative (8)'!$I$2),0))</f>
        <v>#N/A</v>
      </c>
      <c r="D96" s="523"/>
      <c r="E96" s="525"/>
      <c r="F96" s="752"/>
      <c r="I96" s="7"/>
      <c r="J96" s="14"/>
    </row>
    <row r="97" spans="1:10">
      <c r="A97" s="1311">
        <f>'Operating Detail (8)'!A60</f>
        <v>0</v>
      </c>
      <c r="B97" s="1312"/>
      <c r="C97" s="217" t="e">
        <f t="array" ref="C97">INDEX('Operating Detail (8)'!$C60:$AF60,0,MATCH(1,('Operating Detail (8)'!$C$12:$AF$12="New")*('Operating Detail (8)'!$C$121:$AF$121='Budget Narrative (8)'!$I$2),0))</f>
        <v>#N/A</v>
      </c>
      <c r="D97" s="523"/>
      <c r="E97" s="525"/>
      <c r="F97" s="752"/>
      <c r="I97" s="7"/>
      <c r="J97" s="14"/>
    </row>
    <row r="98" spans="1:10">
      <c r="A98" s="1311">
        <f>'Operating Detail (8)'!A61</f>
        <v>0</v>
      </c>
      <c r="B98" s="1312"/>
      <c r="C98" s="217" t="e">
        <f t="array" ref="C98">INDEX('Operating Detail (8)'!$C61:$AF61,0,MATCH(1,('Operating Detail (8)'!$C$12:$AF$12="New")*('Operating Detail (8)'!$C$121:$AF$121='Budget Narrative (8)'!$I$2),0))</f>
        <v>#N/A</v>
      </c>
      <c r="D98" s="523"/>
      <c r="E98" s="525"/>
      <c r="F98" s="752"/>
      <c r="I98" s="7"/>
      <c r="J98" s="14"/>
    </row>
    <row r="99" spans="1:10">
      <c r="A99" s="1311">
        <f>'Operating Detail (8)'!A62</f>
        <v>0</v>
      </c>
      <c r="B99" s="1312"/>
      <c r="C99" s="217" t="e">
        <f t="array" ref="C99">INDEX('Operating Detail (8)'!$C62:$AF62,0,MATCH(1,('Operating Detail (8)'!$C$12:$AF$12="New")*('Operating Detail (8)'!$C$121:$AF$121='Budget Narrative (8)'!$I$2),0))</f>
        <v>#N/A</v>
      </c>
      <c r="D99" s="523"/>
      <c r="E99" s="525"/>
      <c r="F99" s="752"/>
      <c r="I99" s="7"/>
      <c r="J99" s="14"/>
    </row>
    <row r="100" spans="1:10">
      <c r="A100" s="1311">
        <f>'Operating Detail (8)'!A63</f>
        <v>0</v>
      </c>
      <c r="B100" s="1312"/>
      <c r="C100" s="217" t="e">
        <f t="array" ref="C100">INDEX('Operating Detail (8)'!$C63:$AF63,0,MATCH(1,('Operating Detail (8)'!$C$12:$AF$12="New")*('Operating Detail (8)'!$C$121:$AF$121='Budget Narrative (8)'!$I$2),0))</f>
        <v>#N/A</v>
      </c>
      <c r="D100" s="523"/>
      <c r="E100" s="525"/>
      <c r="F100" s="752"/>
      <c r="I100" s="7"/>
      <c r="J100" s="14"/>
    </row>
    <row r="101" spans="1:10">
      <c r="A101" s="1311">
        <f>'Operating Detail (8)'!A64</f>
        <v>0</v>
      </c>
      <c r="B101" s="1312"/>
      <c r="C101" s="217" t="e">
        <f t="array" ref="C101">INDEX('Operating Detail (8)'!$C64:$AF64,0,MATCH(1,('Operating Detail (8)'!$C$12:$AF$12="New")*('Operating Detail (8)'!$C$121:$AF$121='Budget Narrative (8)'!$I$2),0))</f>
        <v>#N/A</v>
      </c>
      <c r="D101" s="523"/>
      <c r="E101" s="525"/>
      <c r="F101" s="752"/>
      <c r="I101" s="7"/>
      <c r="J101" s="14"/>
    </row>
    <row r="102" spans="1:10">
      <c r="A102" s="1311">
        <f>'Operating Detail (8)'!A65</f>
        <v>0</v>
      </c>
      <c r="B102" s="1312"/>
      <c r="C102" s="217" t="e">
        <f t="array" ref="C102">INDEX('Operating Detail (8)'!$C65:$AF65,0,MATCH(1,('Operating Detail (8)'!$C$12:$AF$12="New")*('Operating Detail (8)'!$C$121:$AF$121='Budget Narrative (8)'!$I$2),0))</f>
        <v>#N/A</v>
      </c>
      <c r="D102" s="523"/>
      <c r="E102" s="525"/>
      <c r="F102" s="752"/>
      <c r="I102" s="7"/>
      <c r="J102" s="14"/>
    </row>
    <row r="103" spans="1:10">
      <c r="A103" s="1311">
        <f>'Operating Detail (8)'!A65</f>
        <v>0</v>
      </c>
      <c r="B103" s="1312"/>
      <c r="C103" s="217" t="e">
        <f t="array" ref="C103">INDEX('Operating Detail (8)'!$C66:$AF66,0,MATCH(1,('Operating Detail (8)'!$C$12:$AF$12="New")*('Operating Detail (8)'!$C$121:$AF$121='Budget Narrative (8)'!$I$2),0))</f>
        <v>#N/A</v>
      </c>
      <c r="D103" s="523"/>
      <c r="E103" s="525"/>
      <c r="F103" s="752"/>
      <c r="I103" s="7"/>
      <c r="J103" s="14"/>
    </row>
    <row r="104" spans="1:10">
      <c r="A104" s="1311">
        <f>'Operating Detail (8)'!A66</f>
        <v>0</v>
      </c>
      <c r="B104" s="1312"/>
      <c r="C104" s="217" t="e">
        <f t="array" ref="C104">INDEX('Operating Detail (8)'!$C67:$AF67,0,MATCH(1,('Operating Detail (8)'!$C$12:$AF$12="New")*('Operating Detail (8)'!$C$121:$AF$121='Budget Narrative (8)'!$I$2),0))</f>
        <v>#N/A</v>
      </c>
      <c r="D104" s="523"/>
      <c r="E104" s="525"/>
      <c r="F104" s="752"/>
      <c r="I104" s="7"/>
      <c r="J104" s="14"/>
    </row>
    <row r="105" spans="1:10">
      <c r="A105" s="1576">
        <f>'Operating Detail (8)'!A67</f>
        <v>0</v>
      </c>
      <c r="B105" s="1577"/>
      <c r="C105" s="318"/>
      <c r="D105" s="165"/>
      <c r="E105" s="205"/>
      <c r="F105" s="752"/>
      <c r="I105" s="7"/>
      <c r="J105" s="14"/>
    </row>
    <row r="106" spans="1:10">
      <c r="A106" s="1317" t="str">
        <f>'Operating Detail (8)'!A68</f>
        <v>TOTAL OPERATING EXPENSES</v>
      </c>
      <c r="B106" s="1318"/>
      <c r="C106" s="579" t="e">
        <f>SUM(C51:C105)</f>
        <v>#N/A</v>
      </c>
      <c r="D106" s="14"/>
      <c r="E106" s="204"/>
      <c r="F106" s="3"/>
      <c r="I106" s="7"/>
      <c r="J106" s="14"/>
    </row>
    <row r="107" spans="1:10" s="593" customFormat="1" ht="13.5" thickBot="1">
      <c r="A107" s="594" t="s">
        <v>326</v>
      </c>
      <c r="B107" s="595" t="e">
        <f t="array" ref="B107">INDEX('Summary (8)'!E26:AH26,0,MATCH(1,('Summary (8)'!$E$21:$AH$21="New")*('Summary (8)'!$E$87:$AH$87='Budget Narrative (8)'!$I$2),0))</f>
        <v>#N/A</v>
      </c>
      <c r="C107" s="596" t="e">
        <f t="array" ref="C107">INDEX('Summary (8)'!E27:AH27,0,MATCH(1,('Summary (8)'!$E$21:$AH$21="New")*('Summary (8)'!$E$87:$AH$87='Budget Narrative (8)'!$I$2),0))</f>
        <v>#N/A</v>
      </c>
      <c r="D107" s="597"/>
      <c r="E107" s="598"/>
      <c r="F107" s="599"/>
      <c r="G107" s="590"/>
      <c r="H107" s="590"/>
      <c r="J107" s="592"/>
    </row>
    <row r="108" spans="1:10">
      <c r="A108" s="3"/>
      <c r="B108" s="6"/>
      <c r="C108" s="167"/>
      <c r="E108" s="3"/>
      <c r="F108" s="3"/>
      <c r="H108" s="569"/>
      <c r="I108" s="5"/>
      <c r="J108" s="4"/>
    </row>
    <row r="109" spans="1:10" ht="13" thickBot="1">
      <c r="A109" s="3"/>
      <c r="B109" s="6"/>
      <c r="C109" s="167"/>
      <c r="E109" s="3"/>
      <c r="F109" s="3"/>
      <c r="H109" s="569"/>
      <c r="I109" s="5"/>
      <c r="J109" s="4"/>
    </row>
    <row r="110" spans="1:10" s="4" customFormat="1" ht="25.5" customHeight="1">
      <c r="A110" s="1315" t="s">
        <v>327</v>
      </c>
      <c r="B110" s="1316"/>
      <c r="C110" s="198" t="s">
        <v>328</v>
      </c>
      <c r="D110" s="197" t="s">
        <v>319</v>
      </c>
      <c r="E110" s="199" t="s">
        <v>320</v>
      </c>
      <c r="F110" s="184"/>
      <c r="G110" s="567"/>
      <c r="H110" s="567"/>
    </row>
    <row r="111" spans="1:10">
      <c r="A111" s="1311">
        <f>'Operating Detail (8)'!A71</f>
        <v>0</v>
      </c>
      <c r="B111" s="1312"/>
      <c r="C111" s="217" t="e">
        <f t="array" ref="C111">INDEX('Operating Detail (8)'!$C71:$AF71,0,MATCH(1,('Operating Detail (8)'!$C$12:$AF$12="New")*('Operating Detail (8)'!$C$121:$AF$121='Budget Narrative (8)'!$I$2),0))</f>
        <v>#N/A</v>
      </c>
      <c r="D111" s="20"/>
      <c r="E111" s="200"/>
      <c r="F111" s="752"/>
    </row>
    <row r="112" spans="1:10">
      <c r="A112" s="1311">
        <f>'Operating Detail (8)'!A72</f>
        <v>0</v>
      </c>
      <c r="B112" s="1312"/>
      <c r="C112" s="217" t="e">
        <f t="array" ref="C112">INDEX('Operating Detail (8)'!$C72:$AF72,0,MATCH(1,('Operating Detail (8)'!$C$12:$AF$12="New")*('Operating Detail (8)'!$C$121:$AF$121='Budget Narrative (8)'!$I$2),0))</f>
        <v>#N/A</v>
      </c>
      <c r="D112" s="20"/>
      <c r="E112" s="201"/>
      <c r="F112" s="752"/>
    </row>
    <row r="113" spans="1:6">
      <c r="A113" s="1311">
        <f>'Operating Detail (8)'!A73</f>
        <v>0</v>
      </c>
      <c r="B113" s="1312"/>
      <c r="C113" s="217" t="e">
        <f t="array" ref="C113">INDEX('Operating Detail (8)'!$C73:$AF73,0,MATCH(1,('Operating Detail (8)'!$C$12:$AF$12="New")*('Operating Detail (8)'!$C$121:$AF$121='Budget Narrative (8)'!$I$2),0))</f>
        <v>#N/A</v>
      </c>
      <c r="D113" s="20"/>
      <c r="E113" s="201"/>
      <c r="F113" s="752"/>
    </row>
    <row r="114" spans="1:6">
      <c r="A114" s="1311">
        <f>'Operating Detail (8)'!A74</f>
        <v>0</v>
      </c>
      <c r="B114" s="1312"/>
      <c r="C114" s="217" t="e">
        <f t="array" ref="C114">INDEX('Operating Detail (8)'!$C74:$AF74,0,MATCH(1,('Operating Detail (8)'!$C$12:$AF$12="New")*('Operating Detail (8)'!$C$121:$AF$121='Budget Narrative (8)'!$I$2),0))</f>
        <v>#N/A</v>
      </c>
      <c r="D114" s="20"/>
      <c r="E114" s="201"/>
      <c r="F114" s="752"/>
    </row>
    <row r="115" spans="1:6">
      <c r="A115" s="1311">
        <f>'Operating Detail (8)'!A75</f>
        <v>0</v>
      </c>
      <c r="B115" s="1312"/>
      <c r="C115" s="217" t="e">
        <f t="array" ref="C115">INDEX('Operating Detail (8)'!$C75:$AF75,0,MATCH(1,('Operating Detail (8)'!$C$12:$AF$12="New")*('Operating Detail (8)'!$C$121:$AF$121='Budget Narrative (8)'!$I$2),0))</f>
        <v>#N/A</v>
      </c>
      <c r="D115" s="20"/>
      <c r="E115" s="201"/>
      <c r="F115" s="752"/>
    </row>
    <row r="116" spans="1:6">
      <c r="A116" s="1311">
        <f>'Operating Detail (8)'!A76</f>
        <v>0</v>
      </c>
      <c r="B116" s="1312"/>
      <c r="C116" s="217" t="e">
        <f t="array" ref="C116">INDEX('Operating Detail (8)'!$C76:$AF76,0,MATCH(1,('Operating Detail (8)'!$C$12:$AF$12="New")*('Operating Detail (8)'!$C$121:$AF$121='Budget Narrative (8)'!$I$2),0))</f>
        <v>#N/A</v>
      </c>
      <c r="D116" s="20"/>
      <c r="E116" s="201"/>
      <c r="F116" s="752"/>
    </row>
    <row r="117" spans="1:6">
      <c r="A117" s="1311">
        <f>'Operating Detail (8)'!A77</f>
        <v>0</v>
      </c>
      <c r="B117" s="1312"/>
      <c r="C117" s="217" t="e">
        <f t="array" ref="C117">INDEX('Operating Detail (8)'!$C77:$AF77,0,MATCH(1,('Operating Detail (8)'!$C$12:$AF$12="New")*('Operating Detail (8)'!$C$121:$AF$121='Budget Narrative (8)'!$I$2),0))</f>
        <v>#N/A</v>
      </c>
      <c r="D117" s="20"/>
      <c r="E117" s="201"/>
      <c r="F117" s="752"/>
    </row>
    <row r="118" spans="1:6">
      <c r="A118" s="1311">
        <f>'Operating Detail (8)'!A78</f>
        <v>0</v>
      </c>
      <c r="B118" s="1312"/>
      <c r="C118" s="217" t="e">
        <f t="array" ref="C118">INDEX('Operating Detail (8)'!$C78:$AF78,0,MATCH(1,('Operating Detail (8)'!$C$12:$AF$12="New")*('Operating Detail (8)'!$C$121:$AF$121='Budget Narrative (8)'!$I$2),0))</f>
        <v>#N/A</v>
      </c>
      <c r="D118" s="20"/>
      <c r="E118" s="201"/>
      <c r="F118" s="752"/>
    </row>
    <row r="119" spans="1:6">
      <c r="A119" s="1311">
        <f>'Operating Detail (8)'!A79</f>
        <v>0</v>
      </c>
      <c r="B119" s="1312"/>
      <c r="C119" s="217" t="e">
        <f t="array" ref="C119">INDEX('Operating Detail (8)'!$C79:$AF79,0,MATCH(1,('Operating Detail (8)'!$C$12:$AF$12="New")*('Operating Detail (8)'!$C$121:$AF$121='Budget Narrative (8)'!$I$2),0))</f>
        <v>#N/A</v>
      </c>
      <c r="D119" s="20"/>
      <c r="E119" s="201"/>
      <c r="F119" s="752"/>
    </row>
    <row r="120" spans="1:6">
      <c r="A120" s="1311">
        <f>'Operating Detail (8)'!A80</f>
        <v>0</v>
      </c>
      <c r="B120" s="1312"/>
      <c r="C120" s="217" t="e">
        <f t="array" ref="C120">INDEX('Operating Detail (8)'!$C80:$AF80,0,MATCH(1,('Operating Detail (8)'!$C$12:$AF$12="New")*('Operating Detail (8)'!$C$121:$AF$121='Budget Narrative (8)'!$I$2),0))</f>
        <v>#N/A</v>
      </c>
      <c r="D120" s="20"/>
      <c r="E120" s="201"/>
      <c r="F120" s="752"/>
    </row>
    <row r="121" spans="1:6">
      <c r="A121" s="1319" t="str">
        <f>'Operating Detail (8)'!A81</f>
        <v>Subcontractors:</v>
      </c>
      <c r="B121" s="1320"/>
      <c r="C121" s="527"/>
      <c r="D121" s="527"/>
      <c r="E121" s="528"/>
      <c r="F121" s="752"/>
    </row>
    <row r="122" spans="1:6">
      <c r="A122" s="1311">
        <f>'Operating Detail (8)'!A82</f>
        <v>0</v>
      </c>
      <c r="B122" s="1312"/>
      <c r="C122" s="217" t="e">
        <f t="array" ref="C122">INDEX('Operating Detail (8)'!$C82:$AF82,0,MATCH(1,('Operating Detail (8)'!$C$12:$AF$12="New")*('Operating Detail (8)'!$C$121:$AF$121='Budget Narrative (8)'!$I$2),0))</f>
        <v>#N/A</v>
      </c>
      <c r="D122" s="20"/>
      <c r="E122" s="202"/>
      <c r="F122" s="752"/>
    </row>
    <row r="123" spans="1:6">
      <c r="A123" s="1311">
        <f>'Operating Detail (8)'!A83</f>
        <v>0</v>
      </c>
      <c r="B123" s="1312"/>
      <c r="C123" s="217" t="e">
        <f t="array" ref="C123">INDEX('Operating Detail (8)'!$C83:$AF83,0,MATCH(1,('Operating Detail (8)'!$C$12:$AF$12="New")*('Operating Detail (8)'!$C$121:$AF$121='Budget Narrative (8)'!$I$2),0))</f>
        <v>#N/A</v>
      </c>
      <c r="D123" s="20"/>
      <c r="E123" s="202"/>
      <c r="F123" s="752"/>
    </row>
    <row r="124" spans="1:6">
      <c r="A124" s="1311">
        <f>'Operating Detail (8)'!A84</f>
        <v>0</v>
      </c>
      <c r="B124" s="1312"/>
      <c r="C124" s="217" t="e">
        <f t="array" ref="C124">INDEX('Operating Detail (8)'!$C84:$AF84,0,MATCH(1,('Operating Detail (8)'!$C$12:$AF$12="New")*('Operating Detail (8)'!$C$121:$AF$121='Budget Narrative (8)'!$I$2),0))</f>
        <v>#N/A</v>
      </c>
      <c r="D124" s="20"/>
      <c r="E124" s="201"/>
      <c r="F124" s="752"/>
    </row>
    <row r="125" spans="1:6">
      <c r="A125" s="1311">
        <f>'Operating Detail (8)'!A85</f>
        <v>0</v>
      </c>
      <c r="B125" s="1312"/>
      <c r="C125" s="217" t="e">
        <f t="array" ref="C125">INDEX('Operating Detail (8)'!$C85:$AF85,0,MATCH(1,('Operating Detail (8)'!$C$12:$AF$12="New")*('Operating Detail (8)'!$C$121:$AF$121='Budget Narrative (8)'!$I$2),0))</f>
        <v>#N/A</v>
      </c>
      <c r="D125" s="20"/>
      <c r="E125" s="201"/>
      <c r="F125" s="752"/>
    </row>
    <row r="126" spans="1:6">
      <c r="A126" s="1311">
        <f>'Operating Detail (8)'!A86</f>
        <v>0</v>
      </c>
      <c r="B126" s="1312"/>
      <c r="C126" s="217" t="e">
        <f t="array" ref="C126">INDEX('Operating Detail (8)'!$C86:$AF86,0,MATCH(1,('Operating Detail (8)'!$C$12:$AF$12="New")*('Operating Detail (8)'!$C$121:$AF$121='Budget Narrative (8)'!$I$2),0))</f>
        <v>#N/A</v>
      </c>
      <c r="D126" s="20"/>
      <c r="E126" s="201"/>
      <c r="F126" s="752"/>
    </row>
    <row r="127" spans="1:6">
      <c r="A127" s="1311">
        <f>'Operating Detail (8)'!A87</f>
        <v>0</v>
      </c>
      <c r="B127" s="1312"/>
      <c r="C127" s="217" t="e">
        <f t="array" ref="C127">INDEX('Operating Detail (8)'!$C87:$AF87,0,MATCH(1,('Operating Detail (8)'!$C$12:$AF$12="New")*('Operating Detail (8)'!$C$121:$AF$121='Budget Narrative (8)'!$I$2),0))</f>
        <v>#N/A</v>
      </c>
      <c r="D127" s="20"/>
      <c r="E127" s="201"/>
      <c r="F127" s="752"/>
    </row>
    <row r="128" spans="1:6">
      <c r="A128" s="1311">
        <f>'Operating Detail (8)'!A88</f>
        <v>0</v>
      </c>
      <c r="B128" s="1312"/>
      <c r="C128" s="217" t="e">
        <f t="array" ref="C128">INDEX('Operating Detail (8)'!$C88:$AF88,0,MATCH(1,('Operating Detail (8)'!$C$12:$AF$12="New")*('Operating Detail (8)'!$C$121:$AF$121='Budget Narrative (8)'!$I$2),0))</f>
        <v>#N/A</v>
      </c>
      <c r="E128" s="203"/>
    </row>
    <row r="129" spans="1:8">
      <c r="A129" s="1311">
        <f>'Operating Detail (8)'!A89</f>
        <v>0</v>
      </c>
      <c r="B129" s="1312"/>
      <c r="C129" s="217" t="e">
        <f t="array" ref="C129">INDEX('Operating Detail (8)'!$C89:$AF89,0,MATCH(1,('Operating Detail (8)'!$C$12:$AF$12="New")*('Operating Detail (8)'!$C$121:$AF$121='Budget Narrative (8)'!$I$2),0))</f>
        <v>#N/A</v>
      </c>
      <c r="E129" s="203"/>
    </row>
    <row r="130" spans="1:8">
      <c r="A130" s="1311">
        <f>'Operating Detail (8)'!A90</f>
        <v>0</v>
      </c>
      <c r="B130" s="1312"/>
      <c r="C130" s="217" t="e">
        <f t="array" ref="C130">INDEX('Operating Detail (8)'!$C90:$AF90,0,MATCH(1,('Operating Detail (8)'!$C$12:$AF$12="New")*('Operating Detail (8)'!$C$121:$AF$121='Budget Narrative (8)'!$I$2),0))</f>
        <v>#N/A</v>
      </c>
      <c r="E130" s="203"/>
    </row>
    <row r="131" spans="1:8">
      <c r="A131" s="1311" t="str">
        <f>'Operating Detail (8)'!A91</f>
        <v>Subcontractor indirect (First $25k only)</v>
      </c>
      <c r="B131" s="1312"/>
      <c r="C131" s="217" t="e" cm="1">
        <f t="array" ref="C131">INDEX('Operating Detail - Start Up'!$C89:$G89,0,MATCH(1,('Operating Detail - Start Up'!$C$11:$G$11="New")*('Operating Detail - Start Up'!$C$115:$G$115='Budget Narrative - Start Up'!$H$3),0))</f>
        <v>#N/A</v>
      </c>
      <c r="E131" s="203"/>
    </row>
    <row r="132" spans="1:8">
      <c r="A132" s="1311"/>
      <c r="B132" s="1312"/>
      <c r="C132" s="217"/>
      <c r="E132" s="203"/>
    </row>
    <row r="133" spans="1:8" s="593" customFormat="1" ht="13" thickBot="1">
      <c r="A133" s="1313" t="str">
        <f>'Operating Detail (8)'!A93</f>
        <v>TOTAL OTHER EXPENSES</v>
      </c>
      <c r="B133" s="1314"/>
      <c r="C133" s="596" t="e">
        <f>SUM(C111:C131)</f>
        <v>#N/A</v>
      </c>
      <c r="D133" s="597"/>
      <c r="E133" s="600"/>
      <c r="F133" s="601"/>
      <c r="G133" s="590"/>
      <c r="H133" s="590"/>
    </row>
    <row r="134" spans="1:8">
      <c r="A134" s="1312">
        <f>'Operating Detail (8)'!A94</f>
        <v>0</v>
      </c>
      <c r="B134" s="1312"/>
      <c r="C134" s="217"/>
    </row>
    <row r="135" spans="1:8" ht="13" thickBot="1">
      <c r="A135" s="752"/>
      <c r="B135" s="752"/>
      <c r="C135" s="217"/>
    </row>
    <row r="136" spans="1:8" ht="12.75" customHeight="1">
      <c r="A136" s="1315" t="str">
        <f>'Operating Detail (8)'!A95</f>
        <v>CAPITAL EXPENSES</v>
      </c>
      <c r="B136" s="1316"/>
      <c r="C136" s="198" t="s">
        <v>328</v>
      </c>
      <c r="D136" s="197" t="s">
        <v>319</v>
      </c>
      <c r="E136" s="199" t="s">
        <v>320</v>
      </c>
    </row>
    <row r="137" spans="1:8">
      <c r="A137" s="1311">
        <f>'Operating Detail (8)'!A96</f>
        <v>0</v>
      </c>
      <c r="B137" s="1312"/>
      <c r="C137" s="217" t="e" cm="1">
        <f t="array" ref="C137">INDEX('Operating Detail - ML &amp; PM'!$C94:$G94,0,MATCH(1,('Operating Detail - ML &amp; PM'!$C$11:$G$11="New")*('Operating Detail - ML &amp; PM'!$C$118:$G$118='Budget Narrative - ML &amp; PM'!$H$3),0))</f>
        <v>#N/A</v>
      </c>
      <c r="E137" s="203"/>
    </row>
    <row r="138" spans="1:8">
      <c r="A138" s="1311">
        <f>'Operating Detail (8)'!A97</f>
        <v>0</v>
      </c>
      <c r="B138" s="1312"/>
      <c r="C138" s="217" t="e">
        <f t="array" ref="C138">INDEX('Operating Detail (8)'!$C97:$AF97,0,MATCH(1,('Operating Detail (8)'!$C$12:$AF$12="New")*('Operating Detail (8)'!$C$121:$AF$121='Budget Narrative (8)'!$I$2),0))</f>
        <v>#N/A</v>
      </c>
      <c r="E138" s="203"/>
    </row>
    <row r="139" spans="1:8">
      <c r="A139" s="1311">
        <f>'Operating Detail (8)'!A98</f>
        <v>0</v>
      </c>
      <c r="B139" s="1312"/>
      <c r="C139" s="217" t="e">
        <f t="array" ref="C139">INDEX('Operating Detail (8)'!$C98:$AF98,0,MATCH(1,('Operating Detail (8)'!$C$12:$AF$12="New")*('Operating Detail (8)'!$C$121:$AF$121='Budget Narrative (8)'!$I$2),0))</f>
        <v>#N/A</v>
      </c>
      <c r="E139" s="203"/>
    </row>
    <row r="140" spans="1:8">
      <c r="A140" s="1311">
        <f>'Operating Detail (8)'!A99</f>
        <v>0</v>
      </c>
      <c r="B140" s="1312"/>
      <c r="C140" s="217" t="e">
        <f t="array" ref="C140">INDEX('Operating Detail (8)'!$C99:$AF99,0,MATCH(1,('Operating Detail (8)'!$C$12:$AF$12="New")*('Operating Detail (8)'!$C$121:$AF$121='Budget Narrative (8)'!$I$2),0))</f>
        <v>#N/A</v>
      </c>
      <c r="E140" s="203"/>
    </row>
    <row r="141" spans="1:8">
      <c r="A141" s="1311">
        <f>'Operating Detail (8)'!A100</f>
        <v>0</v>
      </c>
      <c r="B141" s="1312"/>
      <c r="C141" s="217" t="e">
        <f t="array" ref="C141">INDEX('Operating Detail (8)'!$C100:$AF100,0,MATCH(1,('Operating Detail (8)'!$C$12:$AF$12="New")*('Operating Detail (8)'!$C$121:$AF$121='Budget Narrative (8)'!$I$2),0))</f>
        <v>#N/A</v>
      </c>
      <c r="E141" s="203"/>
    </row>
    <row r="142" spans="1:8">
      <c r="A142" s="1311">
        <f>'Operating Detail (8)'!A101</f>
        <v>0</v>
      </c>
      <c r="B142" s="1312"/>
      <c r="C142" s="217" t="e">
        <f t="array" ref="C142">INDEX('Operating Detail (8)'!$C101:$AF101,0,MATCH(1,('Operating Detail (8)'!$C$12:$AF$12="New")*('Operating Detail (8)'!$C$121:$AF$121='Budget Narrative (8)'!$I$2),0))</f>
        <v>#N/A</v>
      </c>
      <c r="E142" s="203"/>
    </row>
    <row r="143" spans="1:8">
      <c r="A143" s="1311">
        <f>'Operating Detail (8)'!A102</f>
        <v>0</v>
      </c>
      <c r="B143" s="1312"/>
      <c r="C143" s="217" t="e">
        <f t="array" ref="C143">INDEX('Operating Detail (8)'!$C102:$AF102,0,MATCH(1,('Operating Detail (8)'!$C$12:$AF$12="New")*('Operating Detail (8)'!$C$121:$AF$121='Budget Narrative (8)'!$I$2),0))</f>
        <v>#N/A</v>
      </c>
      <c r="E143" s="203"/>
    </row>
    <row r="144" spans="1:8">
      <c r="A144" s="1311">
        <f>'Operating Detail (8)'!A103</f>
        <v>0</v>
      </c>
      <c r="B144" s="1312"/>
      <c r="C144" s="217"/>
      <c r="E144" s="203"/>
    </row>
    <row r="145" spans="1:8" s="593" customFormat="1" ht="13" thickBot="1">
      <c r="A145" s="1313" t="str">
        <f>'Operating Detail (8)'!A104</f>
        <v>TOTAL CAPITAL EXPENSES</v>
      </c>
      <c r="B145" s="1314"/>
      <c r="C145" s="596" t="e">
        <f>SUM(C137:C143)</f>
        <v>#N/A</v>
      </c>
      <c r="D145" s="597"/>
      <c r="E145" s="600"/>
      <c r="F145" s="601"/>
      <c r="G145" s="590"/>
      <c r="H145" s="590"/>
    </row>
    <row r="146" spans="1:8">
      <c r="A146" s="1312"/>
      <c r="B146" s="1312"/>
      <c r="C146" s="217"/>
    </row>
    <row r="147" spans="1:8" ht="13" thickBot="1">
      <c r="A147" s="1312"/>
      <c r="B147" s="1312"/>
      <c r="C147" s="217"/>
    </row>
    <row r="148" spans="1:8" ht="13">
      <c r="A148" s="1315" t="s">
        <v>329</v>
      </c>
      <c r="B148" s="1316"/>
      <c r="C148" s="198" t="s">
        <v>328</v>
      </c>
      <c r="D148" s="197" t="s">
        <v>319</v>
      </c>
      <c r="E148" s="199" t="s">
        <v>320</v>
      </c>
    </row>
    <row r="149" spans="1:8">
      <c r="A149" s="1311"/>
      <c r="B149" s="1312"/>
      <c r="C149" s="217"/>
      <c r="E149" s="203"/>
    </row>
    <row r="150" spans="1:8">
      <c r="A150" s="1311"/>
      <c r="B150" s="1312"/>
      <c r="C150" s="217"/>
      <c r="E150" s="203"/>
    </row>
    <row r="151" spans="1:8">
      <c r="A151" s="1311"/>
      <c r="B151" s="1312"/>
      <c r="C151" s="217"/>
      <c r="E151" s="203"/>
    </row>
    <row r="152" spans="1:8">
      <c r="A152" s="1311"/>
      <c r="B152" s="1312"/>
      <c r="C152" s="217"/>
      <c r="E152" s="203"/>
    </row>
    <row r="153" spans="1:8">
      <c r="A153" s="1311"/>
      <c r="B153" s="1312"/>
      <c r="C153" s="217"/>
      <c r="E153" s="203"/>
    </row>
    <row r="154" spans="1:8">
      <c r="A154" s="1311"/>
      <c r="B154" s="1312"/>
      <c r="C154" s="217"/>
      <c r="E154" s="203"/>
    </row>
    <row r="155" spans="1:8">
      <c r="A155" s="1311"/>
      <c r="B155" s="1312"/>
      <c r="C155" s="217"/>
      <c r="E155" s="203"/>
    </row>
    <row r="156" spans="1:8">
      <c r="A156" s="1311"/>
      <c r="B156" s="1312"/>
      <c r="C156" s="217"/>
      <c r="E156" s="203"/>
    </row>
    <row r="157" spans="1:8">
      <c r="A157" s="1311"/>
      <c r="B157" s="1312"/>
      <c r="C157" s="217"/>
      <c r="E157" s="203"/>
    </row>
    <row r="158" spans="1:8">
      <c r="A158" s="1311"/>
      <c r="B158" s="1312"/>
      <c r="C158" s="217"/>
      <c r="E158" s="203"/>
    </row>
    <row r="159" spans="1:8">
      <c r="A159" s="1311"/>
      <c r="B159" s="1312"/>
      <c r="C159" s="217"/>
      <c r="E159" s="203"/>
    </row>
    <row r="160" spans="1:8">
      <c r="A160" s="1311"/>
      <c r="B160" s="1312"/>
      <c r="C160" s="217"/>
      <c r="E160" s="203"/>
    </row>
    <row r="161" spans="1:5">
      <c r="A161" s="1311"/>
      <c r="B161" s="1312"/>
      <c r="C161" s="217"/>
      <c r="E161" s="203"/>
    </row>
    <row r="162" spans="1:5">
      <c r="A162" s="1311"/>
      <c r="B162" s="1312"/>
      <c r="C162" s="217"/>
      <c r="E162" s="203"/>
    </row>
    <row r="163" spans="1:5">
      <c r="A163" s="1311"/>
      <c r="B163" s="1312"/>
      <c r="C163" s="217"/>
      <c r="E163" s="203"/>
    </row>
    <row r="164" spans="1:5">
      <c r="A164" s="1311"/>
      <c r="B164" s="1312"/>
      <c r="C164" s="217"/>
      <c r="E164" s="203"/>
    </row>
    <row r="165" spans="1:5">
      <c r="A165" s="1311"/>
      <c r="B165" s="1312"/>
      <c r="C165" s="217"/>
      <c r="E165" s="203"/>
    </row>
    <row r="166" spans="1:5">
      <c r="A166" s="1311"/>
      <c r="B166" s="1312"/>
      <c r="C166" s="217"/>
      <c r="E166" s="203"/>
    </row>
    <row r="167" spans="1:5">
      <c r="A167" s="1311"/>
      <c r="B167" s="1312"/>
      <c r="C167" s="217"/>
      <c r="E167" s="203"/>
    </row>
    <row r="168" spans="1:5">
      <c r="A168" s="1311"/>
      <c r="B168" s="1312"/>
      <c r="C168" s="217"/>
      <c r="E168" s="203"/>
    </row>
    <row r="169" spans="1:5">
      <c r="A169" s="1311"/>
      <c r="B169" s="1312"/>
      <c r="C169" s="217"/>
      <c r="E169" s="203"/>
    </row>
    <row r="170" spans="1:5">
      <c r="A170" s="1311"/>
      <c r="B170" s="1312"/>
      <c r="C170" s="217"/>
      <c r="E170" s="203"/>
    </row>
    <row r="171" spans="1:5">
      <c r="A171" s="1311"/>
      <c r="B171" s="1312"/>
      <c r="C171" s="217"/>
      <c r="E171" s="203"/>
    </row>
    <row r="172" spans="1:5">
      <c r="A172" s="1311"/>
      <c r="B172" s="1312"/>
      <c r="C172" s="217"/>
      <c r="E172" s="203"/>
    </row>
    <row r="173" spans="1:5">
      <c r="A173" s="1311"/>
      <c r="B173" s="1312"/>
      <c r="C173" s="217"/>
      <c r="E173" s="203"/>
    </row>
    <row r="174" spans="1:5">
      <c r="A174" s="1311"/>
      <c r="B174" s="1312"/>
      <c r="C174" s="217"/>
      <c r="E174" s="203"/>
    </row>
    <row r="175" spans="1:5">
      <c r="A175" s="1311"/>
      <c r="B175" s="1312"/>
      <c r="C175" s="217"/>
      <c r="E175" s="203"/>
    </row>
    <row r="176" spans="1:5">
      <c r="A176" s="1311"/>
      <c r="B176" s="1312"/>
      <c r="C176" s="217"/>
      <c r="E176" s="203"/>
    </row>
    <row r="177" spans="1:9">
      <c r="A177" s="1311"/>
      <c r="B177" s="1312"/>
      <c r="C177" s="217"/>
      <c r="E177" s="203"/>
    </row>
    <row r="178" spans="1:9" s="599" customFormat="1" ht="13">
      <c r="A178" s="1395" t="s">
        <v>330</v>
      </c>
      <c r="B178" s="1396"/>
      <c r="C178" s="602">
        <f>SUM(C149:C177)</f>
        <v>0</v>
      </c>
      <c r="D178" s="603"/>
      <c r="E178" s="604"/>
      <c r="G178" s="605"/>
      <c r="H178" s="605"/>
    </row>
    <row r="179" spans="1:9" s="593" customFormat="1" ht="13" thickBot="1">
      <c r="A179" s="1397" t="s">
        <v>331</v>
      </c>
      <c r="B179" s="1398"/>
      <c r="C179" s="606" t="e">
        <f t="array" ref="C179">INDEX('Summary (8)'!$E30:$AH30,0,MATCH(1,('Summary (8)'!$E21:$AH21="New")*('Summary (8)'!$E87:$AH87='Budget Narrative (8)'!$I$2),0))</f>
        <v>#N/A</v>
      </c>
      <c r="D179" s="597"/>
      <c r="E179" s="600"/>
      <c r="G179" s="590"/>
      <c r="H179" s="590"/>
    </row>
    <row r="180" spans="1:9" s="593" customFormat="1">
      <c r="A180" s="1399" t="s">
        <v>332</v>
      </c>
      <c r="B180" s="1399"/>
      <c r="C180" s="607" t="e">
        <f>C179-C178</f>
        <v>#N/A</v>
      </c>
      <c r="D180" s="592"/>
      <c r="G180" s="590"/>
      <c r="H180" s="590"/>
    </row>
    <row r="181" spans="1:9" ht="13" thickBot="1">
      <c r="A181" s="1312"/>
      <c r="B181" s="1312"/>
      <c r="C181" s="217"/>
    </row>
    <row r="182" spans="1:9" ht="14">
      <c r="A182" s="1372" t="s">
        <v>333</v>
      </c>
      <c r="B182" s="1373"/>
      <c r="C182" s="1373"/>
      <c r="D182" s="1373"/>
      <c r="E182" s="1373"/>
      <c r="F182" s="1373"/>
      <c r="G182" s="1373"/>
      <c r="H182" s="1373"/>
      <c r="I182" s="1374"/>
    </row>
    <row r="183" spans="1:9" ht="13">
      <c r="A183" s="1375" t="s">
        <v>334</v>
      </c>
      <c r="B183" s="1375"/>
      <c r="C183" s="1375"/>
      <c r="D183" s="315" t="s">
        <v>1</v>
      </c>
      <c r="E183" s="1376" t="s">
        <v>335</v>
      </c>
      <c r="F183" s="1376"/>
      <c r="G183" s="1376" t="s">
        <v>2</v>
      </c>
      <c r="H183" s="1376"/>
      <c r="I183" s="1376"/>
    </row>
    <row r="184" spans="1:9" ht="96.75" customHeight="1">
      <c r="A184" s="1394" t="s">
        <v>336</v>
      </c>
      <c r="B184" s="1394"/>
      <c r="C184" s="1394"/>
      <c r="D184" s="316" t="s">
        <v>337</v>
      </c>
      <c r="E184" s="1560"/>
      <c r="F184" s="1560"/>
      <c r="G184" s="1377" t="s">
        <v>338</v>
      </c>
      <c r="H184" s="1378"/>
      <c r="I184" s="1379"/>
    </row>
    <row r="185" spans="1:9">
      <c r="A185" s="1394"/>
      <c r="B185" s="1394"/>
      <c r="C185" s="1394"/>
      <c r="D185" s="316" t="s">
        <v>339</v>
      </c>
      <c r="E185" s="1557" t="s">
        <v>358</v>
      </c>
      <c r="F185" s="1556"/>
      <c r="G185" s="1380"/>
      <c r="H185" s="1381"/>
      <c r="I185" s="1382"/>
    </row>
    <row r="186" spans="1:9">
      <c r="A186" s="1394"/>
      <c r="B186" s="1394"/>
      <c r="C186" s="1394"/>
      <c r="D186" s="316" t="s">
        <v>340</v>
      </c>
      <c r="E186" s="1557" t="s">
        <v>359</v>
      </c>
      <c r="F186" s="1556"/>
      <c r="G186" s="1380"/>
      <c r="H186" s="1381"/>
      <c r="I186" s="1382"/>
    </row>
    <row r="187" spans="1:9" ht="25">
      <c r="A187" s="1394"/>
      <c r="B187" s="1394"/>
      <c r="C187" s="1394"/>
      <c r="D187" s="316" t="s">
        <v>341</v>
      </c>
      <c r="E187" s="1557" t="s">
        <v>360</v>
      </c>
      <c r="F187" s="1556"/>
      <c r="G187" s="1380"/>
      <c r="H187" s="1381"/>
      <c r="I187" s="1382"/>
    </row>
    <row r="188" spans="1:9" ht="25">
      <c r="A188" s="1394"/>
      <c r="B188" s="1394"/>
      <c r="C188" s="1394"/>
      <c r="D188" s="316" t="s">
        <v>342</v>
      </c>
      <c r="E188" s="1557" t="s">
        <v>361</v>
      </c>
      <c r="F188" s="1556"/>
      <c r="G188" s="1380"/>
      <c r="H188" s="1381"/>
      <c r="I188" s="1382"/>
    </row>
    <row r="189" spans="1:9" ht="25">
      <c r="A189" s="1394"/>
      <c r="B189" s="1394"/>
      <c r="C189" s="1394"/>
      <c r="D189" s="316" t="s">
        <v>343</v>
      </c>
      <c r="E189" s="1557" t="s">
        <v>361</v>
      </c>
      <c r="F189" s="1556"/>
      <c r="G189" s="1380"/>
      <c r="H189" s="1381"/>
      <c r="I189" s="1382"/>
    </row>
    <row r="190" spans="1:9">
      <c r="A190" s="1394"/>
      <c r="B190" s="1394"/>
      <c r="C190" s="1394"/>
      <c r="D190" s="316" t="s">
        <v>344</v>
      </c>
      <c r="E190" s="1557" t="s">
        <v>362</v>
      </c>
      <c r="F190" s="1556"/>
      <c r="G190" s="1380"/>
      <c r="H190" s="1381"/>
      <c r="I190" s="1382"/>
    </row>
    <row r="191" spans="1:9">
      <c r="A191" s="1394"/>
      <c r="B191" s="1394"/>
      <c r="C191" s="1394"/>
      <c r="D191" s="316" t="s">
        <v>345</v>
      </c>
      <c r="E191" s="1557" t="s">
        <v>363</v>
      </c>
      <c r="F191" s="1556"/>
      <c r="G191" s="1380"/>
      <c r="H191" s="1381"/>
      <c r="I191" s="1382"/>
    </row>
    <row r="192" spans="1:9" ht="25">
      <c r="A192" s="1394"/>
      <c r="B192" s="1394"/>
      <c r="C192" s="1394"/>
      <c r="D192" s="316" t="s">
        <v>346</v>
      </c>
      <c r="E192" s="1557" t="s">
        <v>364</v>
      </c>
      <c r="F192" s="1556"/>
      <c r="G192" s="1383"/>
      <c r="H192" s="1384"/>
      <c r="I192" s="1385"/>
    </row>
    <row r="193" spans="1:9">
      <c r="A193" s="1394"/>
      <c r="B193" s="1394"/>
      <c r="C193" s="1394"/>
      <c r="D193" s="317"/>
      <c r="E193" s="1558"/>
      <c r="F193" s="1559"/>
      <c r="G193" s="1391"/>
      <c r="H193" s="1392"/>
      <c r="I193" s="1393"/>
    </row>
    <row r="194" spans="1:9" ht="15.5">
      <c r="A194" s="1394"/>
      <c r="B194" s="1394"/>
      <c r="C194" s="1394"/>
      <c r="D194" s="316" t="s">
        <v>347</v>
      </c>
      <c r="E194" s="1557" t="s">
        <v>365</v>
      </c>
      <c r="F194" s="1556"/>
      <c r="G194" s="1387"/>
      <c r="H194" s="1387"/>
      <c r="I194" s="1387"/>
    </row>
    <row r="195" spans="1:9" ht="15.5">
      <c r="A195" s="1394"/>
      <c r="B195" s="1394"/>
      <c r="C195" s="1394"/>
      <c r="D195" s="316" t="s">
        <v>348</v>
      </c>
      <c r="E195" s="1557" t="s">
        <v>366</v>
      </c>
      <c r="F195" s="1556"/>
      <c r="G195" s="1387"/>
      <c r="H195" s="1387"/>
      <c r="I195" s="1387"/>
    </row>
    <row r="196" spans="1:9" ht="28">
      <c r="A196" s="1394"/>
      <c r="B196" s="1394"/>
      <c r="C196" s="1394"/>
      <c r="D196" s="316" t="s">
        <v>349</v>
      </c>
      <c r="E196" s="1557" t="s">
        <v>367</v>
      </c>
      <c r="F196" s="1556"/>
      <c r="G196" s="1387"/>
      <c r="H196" s="1387"/>
      <c r="I196" s="1387"/>
    </row>
    <row r="197" spans="1:9" ht="25">
      <c r="A197" s="1394" t="s">
        <v>350</v>
      </c>
      <c r="B197" s="1394"/>
      <c r="C197" s="1394"/>
      <c r="D197" s="751" t="s">
        <v>351</v>
      </c>
      <c r="E197" s="1557" t="s">
        <v>368</v>
      </c>
      <c r="F197" s="1556"/>
      <c r="G197" s="1387"/>
      <c r="H197" s="1387"/>
      <c r="I197" s="1387"/>
    </row>
    <row r="198" spans="1:9" ht="15.5">
      <c r="A198" s="1386" t="s">
        <v>352</v>
      </c>
      <c r="B198" s="1386"/>
      <c r="C198" s="1386"/>
      <c r="D198" s="751" t="s">
        <v>353</v>
      </c>
      <c r="E198" s="1556"/>
      <c r="F198" s="1556"/>
      <c r="G198" s="1387"/>
      <c r="H198" s="1387"/>
      <c r="I198" s="1387"/>
    </row>
    <row r="199" spans="1:9">
      <c r="A199" s="1388" t="s">
        <v>354</v>
      </c>
      <c r="B199" s="1388"/>
      <c r="C199" s="1388"/>
      <c r="D199" s="1388"/>
      <c r="E199" s="1388"/>
      <c r="F199" s="1388"/>
      <c r="G199" s="1388"/>
      <c r="H199" s="1388"/>
      <c r="I199" s="1388"/>
    </row>
    <row r="200" spans="1:9" ht="13">
      <c r="A200" s="1389" t="s">
        <v>355</v>
      </c>
      <c r="B200" s="1390"/>
      <c r="C200" s="1390"/>
      <c r="D200" s="1390"/>
      <c r="E200" s="1390"/>
      <c r="F200" s="1390"/>
      <c r="G200" s="1390"/>
      <c r="H200" s="1390"/>
      <c r="I200" s="1390"/>
    </row>
    <row r="201" spans="1:9">
      <c r="A201" s="752">
        <f>'Operating Detail (8)'!A160</f>
        <v>0</v>
      </c>
      <c r="B201" s="752"/>
      <c r="C201" s="217"/>
    </row>
    <row r="202" spans="1:9">
      <c r="A202" s="752">
        <f>'Operating Detail (8)'!A161</f>
        <v>0</v>
      </c>
      <c r="B202" s="752"/>
      <c r="C202" s="217"/>
    </row>
    <row r="203" spans="1:9">
      <c r="C203" s="217"/>
    </row>
    <row r="204" spans="1:9">
      <c r="C204" s="217"/>
    </row>
    <row r="205" spans="1:9">
      <c r="C205" s="217"/>
    </row>
    <row r="206" spans="1:9">
      <c r="C206" s="217"/>
    </row>
    <row r="207" spans="1:9">
      <c r="C207" s="217"/>
    </row>
    <row r="208" spans="1:9">
      <c r="C208" s="217"/>
    </row>
  </sheetData>
  <mergeCells count="162">
    <mergeCell ref="A69:B69"/>
    <mergeCell ref="A70:B70"/>
    <mergeCell ref="A71:B71"/>
    <mergeCell ref="A102:B102"/>
    <mergeCell ref="A103:B103"/>
    <mergeCell ref="A104:B104"/>
    <mergeCell ref="A105:B105"/>
    <mergeCell ref="A106:B106"/>
    <mergeCell ref="A110:B110"/>
    <mergeCell ref="A96:B96"/>
    <mergeCell ref="A97:B97"/>
    <mergeCell ref="A98:B98"/>
    <mergeCell ref="A99:B99"/>
    <mergeCell ref="A100:B100"/>
    <mergeCell ref="A101:B101"/>
    <mergeCell ref="A78:B78"/>
    <mergeCell ref="A79:B79"/>
    <mergeCell ref="A80:B80"/>
    <mergeCell ref="A81:B81"/>
    <mergeCell ref="A82:B82"/>
    <mergeCell ref="A83:B83"/>
    <mergeCell ref="A72:B72"/>
    <mergeCell ref="A73:B73"/>
    <mergeCell ref="A74:B74"/>
    <mergeCell ref="A75:B75"/>
    <mergeCell ref="A76:B76"/>
    <mergeCell ref="A77:B77"/>
    <mergeCell ref="B1:C1"/>
    <mergeCell ref="B2:C2"/>
    <mergeCell ref="A50:B50"/>
    <mergeCell ref="A51:B51"/>
    <mergeCell ref="A52:B52"/>
    <mergeCell ref="A53:B53"/>
    <mergeCell ref="A66:B66"/>
    <mergeCell ref="A67:B67"/>
    <mergeCell ref="A68:B68"/>
    <mergeCell ref="A60:B60"/>
    <mergeCell ref="A61:B61"/>
    <mergeCell ref="A62:B62"/>
    <mergeCell ref="A63:B63"/>
    <mergeCell ref="A64:B64"/>
    <mergeCell ref="A65:B65"/>
    <mergeCell ref="A54:B54"/>
    <mergeCell ref="A55:B55"/>
    <mergeCell ref="A56:B56"/>
    <mergeCell ref="A57:B57"/>
    <mergeCell ref="A58:B58"/>
    <mergeCell ref="A59:B59"/>
    <mergeCell ref="A90:B90"/>
    <mergeCell ref="A91:B91"/>
    <mergeCell ref="A92:B92"/>
    <mergeCell ref="A93:B93"/>
    <mergeCell ref="A94:B94"/>
    <mergeCell ref="A95:B95"/>
    <mergeCell ref="A84:B84"/>
    <mergeCell ref="A85:B85"/>
    <mergeCell ref="A86:B86"/>
    <mergeCell ref="A87:B87"/>
    <mergeCell ref="A88:B88"/>
    <mergeCell ref="A89:B89"/>
    <mergeCell ref="A126:B126"/>
    <mergeCell ref="A127:B127"/>
    <mergeCell ref="A128:B128"/>
    <mergeCell ref="A129:B129"/>
    <mergeCell ref="A130:B130"/>
    <mergeCell ref="A131:B131"/>
    <mergeCell ref="A111:B111"/>
    <mergeCell ref="A112:B112"/>
    <mergeCell ref="A122:B122"/>
    <mergeCell ref="A123:B123"/>
    <mergeCell ref="A124:B124"/>
    <mergeCell ref="A125:B125"/>
    <mergeCell ref="A121:B121"/>
    <mergeCell ref="A113:B113"/>
    <mergeCell ref="A114:B114"/>
    <mergeCell ref="A115:B115"/>
    <mergeCell ref="A116:B116"/>
    <mergeCell ref="A117:B117"/>
    <mergeCell ref="A118:B118"/>
    <mergeCell ref="A119:B119"/>
    <mergeCell ref="A120:B120"/>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75:B175"/>
    <mergeCell ref="A176:B176"/>
    <mergeCell ref="A177:B177"/>
    <mergeCell ref="A178:B178"/>
    <mergeCell ref="A179:B179"/>
    <mergeCell ref="A180:B180"/>
    <mergeCell ref="A169:B169"/>
    <mergeCell ref="A170:B170"/>
    <mergeCell ref="A171:B171"/>
    <mergeCell ref="A172:B172"/>
    <mergeCell ref="A173:B173"/>
    <mergeCell ref="A174:B174"/>
    <mergeCell ref="G183:I183"/>
    <mergeCell ref="E184:F184"/>
    <mergeCell ref="G184:I192"/>
    <mergeCell ref="E185:F185"/>
    <mergeCell ref="E186:F186"/>
    <mergeCell ref="E187:F187"/>
    <mergeCell ref="E188:F188"/>
    <mergeCell ref="E189:F189"/>
    <mergeCell ref="E190:F190"/>
    <mergeCell ref="A48:B48"/>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s>
  <conditionalFormatting sqref="B2">
    <cfRule type="containsBlanks" dxfId="493" priority="2">
      <formula>LEN(TRIM(B2))=0</formula>
    </cfRule>
  </conditionalFormatting>
  <conditionalFormatting sqref="B4:F45 C111:E120 C122:E131 C137:E143">
    <cfRule type="expression" dxfId="492" priority="17">
      <formula>$C4=0</formula>
    </cfRule>
  </conditionalFormatting>
  <conditionalFormatting sqref="C48">
    <cfRule type="expression" dxfId="491" priority="1">
      <formula>$A48=0</formula>
    </cfRule>
  </conditionalFormatting>
  <conditionalFormatting sqref="C106">
    <cfRule type="expression" dxfId="490" priority="15">
      <formula>$A106=0</formula>
    </cfRule>
  </conditionalFormatting>
  <conditionalFormatting sqref="C133">
    <cfRule type="expression" dxfId="489" priority="14">
      <formula>$A133=0</formula>
    </cfRule>
  </conditionalFormatting>
  <conditionalFormatting sqref="C145">
    <cfRule type="expression" dxfId="488" priority="13">
      <formula>$A145=0</formula>
    </cfRule>
  </conditionalFormatting>
  <conditionalFormatting sqref="C179">
    <cfRule type="expression" dxfId="487" priority="10">
      <formula>$C179=0</formula>
    </cfRule>
  </conditionalFormatting>
  <conditionalFormatting sqref="C180">
    <cfRule type="cellIs" dxfId="486" priority="9" operator="notBetween">
      <formula>-2</formula>
      <formula>2</formula>
    </cfRule>
  </conditionalFormatting>
  <conditionalFormatting sqref="C51:E92">
    <cfRule type="expression" dxfId="485" priority="5">
      <formula>$C51=0</formula>
    </cfRule>
  </conditionalFormatting>
  <conditionalFormatting sqref="C94:E105">
    <cfRule type="expression" dxfId="484" priority="3">
      <formula>$C94=0</formula>
    </cfRule>
  </conditionalFormatting>
  <conditionalFormatting sqref="C149:E177">
    <cfRule type="expression" dxfId="483" priority="11">
      <formula>$C149=0</formula>
    </cfRule>
  </conditionalFormatting>
  <conditionalFormatting sqref="D51:E92">
    <cfRule type="containsBlanks" dxfId="482" priority="6">
      <formula>LEN(TRIM(D51))=0</formula>
    </cfRule>
  </conditionalFormatting>
  <conditionalFormatting sqref="D94:E104">
    <cfRule type="containsBlanks" dxfId="481" priority="4">
      <formula>LEN(TRIM(D94))=0</formula>
    </cfRule>
  </conditionalFormatting>
  <conditionalFormatting sqref="D149:E177">
    <cfRule type="containsBlanks" dxfId="480" priority="12">
      <formula>LEN(TRIM(D149))=0</formula>
    </cfRule>
  </conditionalFormatting>
  <conditionalFormatting sqref="D4:F45 D111:E120 D122:E131 D137:E143">
    <cfRule type="containsBlanks" dxfId="479" priority="18">
      <formula>LEN(TRIM(D4))=0</formula>
    </cfRule>
  </conditionalFormatting>
  <hyperlinks>
    <hyperlink ref="A200" r:id="rId1" xr:uid="{00000000-0004-0000-22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9C2B21FC-9188-4017-9C25-6361510C7F8A}">
          <x14:formula1>
            <xm:f>'Dropdown Lists'!$F$2:$F$31</xm:f>
          </x14:formula1>
          <xm:sqref>B2:C2</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6A074-D933-401E-BB55-5388D3E0C061}">
  <sheetPr>
    <tabColor rgb="FF99CCFF"/>
    <pageSetUpPr fitToPage="1"/>
  </sheetPr>
  <dimension ref="A1:L84"/>
  <sheetViews>
    <sheetView showGridLines="0" zoomScaleNormal="100" workbookViewId="0">
      <pane xSplit="4" topLeftCell="E1" activePane="topRight" state="frozen"/>
      <selection activeCell="N12" sqref="N12"/>
      <selection pane="topRight" activeCell="N12" sqref="N12"/>
    </sheetView>
  </sheetViews>
  <sheetFormatPr defaultColWidth="11.453125" defaultRowHeight="15.5"/>
  <cols>
    <col min="1" max="1" width="24.81640625" style="56" customWidth="1"/>
    <col min="2" max="2" width="15.453125" style="56" customWidth="1"/>
    <col min="3" max="3" width="14.26953125" style="56" customWidth="1"/>
    <col min="4" max="4" width="11" style="56" customWidth="1"/>
    <col min="5" max="10" width="16.54296875" style="56" customWidth="1"/>
    <col min="11" max="11" width="14.26953125" style="56" customWidth="1"/>
    <col min="12" max="12" width="14" style="56" bestFit="1" customWidth="1"/>
    <col min="13" max="14" width="21.1796875" style="56" customWidth="1"/>
    <col min="15" max="15" width="14" style="56" bestFit="1" customWidth="1"/>
    <col min="16" max="16384" width="11.453125" style="56"/>
  </cols>
  <sheetData>
    <row r="1" spans="1:11" ht="15" customHeight="1">
      <c r="A1" s="55" t="s">
        <v>209</v>
      </c>
      <c r="B1" s="55"/>
      <c r="C1" s="55"/>
      <c r="D1" s="55"/>
    </row>
    <row r="2" spans="1:11" ht="15" customHeight="1">
      <c r="A2" s="55" t="s">
        <v>210</v>
      </c>
      <c r="B2" s="55"/>
      <c r="C2" s="55"/>
      <c r="D2" s="55"/>
    </row>
    <row r="3" spans="1:11">
      <c r="A3" s="57" t="s">
        <v>211</v>
      </c>
      <c r="B3" s="742">
        <f>'Summary - ML &amp; PM'!B3</f>
        <v>0</v>
      </c>
      <c r="C3" s="69"/>
      <c r="D3" s="69"/>
    </row>
    <row r="4" spans="1:11" ht="28.5" customHeight="1">
      <c r="A4" s="176" t="s">
        <v>212</v>
      </c>
      <c r="B4" s="812" t="str">
        <f>'Summary - ML &amp; PM'!B4</f>
        <v>Begin Date</v>
      </c>
      <c r="C4" s="811" t="str">
        <f>'Summary - ML &amp; PM'!C4</f>
        <v>End Date</v>
      </c>
      <c r="D4" s="811" t="str">
        <f>'Summary - ML &amp; PM'!D4</f>
        <v>Duration (Years)</v>
      </c>
    </row>
    <row r="5" spans="1:11">
      <c r="A5" s="58" t="s">
        <v>384</v>
      </c>
      <c r="B5" s="742">
        <f>'Summary - ML &amp; PM'!$B$5</f>
        <v>45566</v>
      </c>
      <c r="C5" s="813">
        <f>'Summary - ML &amp; PM'!$C$5</f>
        <v>47299</v>
      </c>
      <c r="D5" s="815">
        <f>ROUNDUP(YEARFRAC($B$5,C5),0)</f>
        <v>5</v>
      </c>
    </row>
    <row r="6" spans="1:11" ht="15.75" customHeight="1">
      <c r="A6" s="60" t="s">
        <v>375</v>
      </c>
      <c r="B6" s="1141" t="str">
        <f>IF('Summary - ML &amp; PM'!$B$6 &lt;&gt;"",'Summary - ML &amp; PM'!$B$6,"")</f>
        <v/>
      </c>
      <c r="C6" s="1142"/>
      <c r="D6" s="1143"/>
      <c r="E6" s="59"/>
      <c r="F6" s="59"/>
      <c r="G6" s="59"/>
      <c r="H6" s="59"/>
      <c r="I6" s="59"/>
    </row>
    <row r="7" spans="1:11" ht="35.15" customHeight="1">
      <c r="A7" s="60" t="s">
        <v>227</v>
      </c>
      <c r="B7" s="1564"/>
      <c r="C7" s="1565"/>
      <c r="D7" s="1566"/>
      <c r="E7" s="59"/>
      <c r="F7" s="59"/>
      <c r="G7" s="59"/>
      <c r="H7" s="59"/>
      <c r="I7" s="59"/>
    </row>
    <row r="8" spans="1:11">
      <c r="A8" s="60" t="s">
        <v>272</v>
      </c>
      <c r="B8" s="1567"/>
      <c r="C8" s="1568"/>
      <c r="D8" s="1569"/>
      <c r="E8" s="59"/>
      <c r="F8" s="59"/>
      <c r="G8" s="59"/>
      <c r="H8" s="59"/>
      <c r="I8" s="59"/>
    </row>
    <row r="9" spans="1:11">
      <c r="A9" s="57" t="s">
        <v>247</v>
      </c>
      <c r="B9" s="819"/>
      <c r="C9" s="818"/>
      <c r="D9" s="818"/>
    </row>
    <row r="10" spans="1:11" s="512" customFormat="1" ht="18.75" customHeight="1">
      <c r="A10" s="507"/>
      <c r="B10" s="508"/>
      <c r="C10" s="509"/>
      <c r="D10" s="510"/>
      <c r="E10" s="771"/>
      <c r="F10" s="772"/>
      <c r="G10" s="772"/>
      <c r="H10" s="772"/>
      <c r="I10" s="772"/>
      <c r="J10" s="511"/>
    </row>
    <row r="11" spans="1:11" s="88" customFormat="1" ht="18.75" customHeight="1">
      <c r="E11" s="758" t="s">
        <v>230</v>
      </c>
      <c r="F11" s="759" t="s">
        <v>231</v>
      </c>
      <c r="G11" s="760" t="s">
        <v>232</v>
      </c>
      <c r="H11" s="761" t="s">
        <v>233</v>
      </c>
      <c r="I11" s="762" t="s">
        <v>234</v>
      </c>
      <c r="J11" s="827" t="s">
        <v>249</v>
      </c>
    </row>
    <row r="12" spans="1:11" s="93" customFormat="1" ht="38.25" customHeight="1">
      <c r="A12" s="88"/>
      <c r="B12" s="88"/>
      <c r="C12" s="88"/>
      <c r="D12" s="88"/>
      <c r="E12" s="768" t="str">
        <f>CONCATENATE(TEXT(E80,"m/d/yyyy")," - ",TEXT(E81,"m/d/yyyy"))</f>
        <v>10/1/2024 - 6/30/2025</v>
      </c>
      <c r="F12" s="89" t="str">
        <f>CONCATENATE(TEXT(F80,"m/d/yyyy")," - ",TEXT(F81,"m/d/yyyy"))</f>
        <v>7/1/2025 - 6/30/2026</v>
      </c>
      <c r="G12" s="91" t="str">
        <f>CONCATENATE(TEXT(G80,"m/d/yyyy")," - ",TEXT(G81,"m/d/yyyy"))</f>
        <v>7/1/2026 - 6/30/2027</v>
      </c>
      <c r="H12" s="92" t="str">
        <f>CONCATENATE(TEXT(H80,"m/d/yyyy")," - ",TEXT(H81,"m/d/yyyy"))</f>
        <v>7/1/2027 - 6/30/2028</v>
      </c>
      <c r="I12" s="824" t="str">
        <f>CONCATENATE(TEXT(I80,"m/d/yyyy")," - ",TEXT(I81,"m/d/yyyy"))</f>
        <v>7/1/2028 - 6/30/2029</v>
      </c>
      <c r="J12" s="533" t="str">
        <f>CONCATENATE(J83," - ",J84)</f>
        <v>5/1/2024 - 6/30/2028</v>
      </c>
    </row>
    <row r="13" spans="1:11" ht="25.5" customHeight="1">
      <c r="A13" s="94"/>
      <c r="B13" s="94"/>
      <c r="C13" s="94"/>
      <c r="D13" s="94"/>
      <c r="E13" s="686" t="str">
        <f t="shared" ref="E13:I13" si="0">_xlfn.CONCAT(ROUND(YEARFRAC(E80,E81)*12,0)," Months")</f>
        <v>9 Months</v>
      </c>
      <c r="F13" s="351" t="str">
        <f t="shared" si="0"/>
        <v>12 Months</v>
      </c>
      <c r="G13" s="352" t="str">
        <f t="shared" si="0"/>
        <v>12 Months</v>
      </c>
      <c r="H13" s="353" t="str">
        <f t="shared" si="0"/>
        <v>12 Months</v>
      </c>
      <c r="I13" s="825" t="str">
        <f t="shared" si="0"/>
        <v>12 Months</v>
      </c>
      <c r="J13" s="773"/>
    </row>
    <row r="14" spans="1:11">
      <c r="A14" s="1136" t="s">
        <v>250</v>
      </c>
      <c r="B14" s="1136"/>
      <c r="C14" s="1136"/>
      <c r="D14" s="1136"/>
      <c r="E14" s="487"/>
      <c r="F14" s="683"/>
      <c r="G14" s="487"/>
      <c r="H14" s="683"/>
      <c r="I14" s="683"/>
      <c r="J14" s="828"/>
    </row>
    <row r="15" spans="1:11">
      <c r="A15" s="1164" t="s">
        <v>251</v>
      </c>
      <c r="B15" s="1165"/>
      <c r="C15" s="1165"/>
      <c r="D15" s="1165"/>
      <c r="E15" s="229">
        <f>'Salary Detail (9)'!G59</f>
        <v>0</v>
      </c>
      <c r="F15" s="678">
        <f>'Salary Detail (9)'!L59</f>
        <v>0</v>
      </c>
      <c r="G15" s="229">
        <f>'Salary Detail (9)'!Q59</f>
        <v>0</v>
      </c>
      <c r="H15" s="678">
        <f>'Salary Detail (9)'!V59</f>
        <v>0</v>
      </c>
      <c r="I15" s="678">
        <f>'Salary Detail (9)'!AA59</f>
        <v>0</v>
      </c>
      <c r="J15" s="516">
        <f>SUM(E15,F15,G15,H15,I15,)</f>
        <v>0</v>
      </c>
    </row>
    <row r="16" spans="1:11">
      <c r="A16" s="1097" t="s">
        <v>252</v>
      </c>
      <c r="B16" s="1097"/>
      <c r="C16" s="1097"/>
      <c r="D16" s="1097"/>
      <c r="E16" s="687">
        <f>'Operating Detail (9)'!C66</f>
        <v>0</v>
      </c>
      <c r="F16" s="679">
        <f>'Operating Detail (9)'!D66</f>
        <v>0</v>
      </c>
      <c r="G16" s="687">
        <f>'Operating Detail (9)'!E66</f>
        <v>0</v>
      </c>
      <c r="H16" s="679">
        <f>'Operating Detail (9)'!F66</f>
        <v>0</v>
      </c>
      <c r="I16" s="232">
        <f>'Operating Detail (9)'!G66</f>
        <v>0</v>
      </c>
      <c r="J16" s="516">
        <f t="shared" ref="J16:J23" si="1">SUM(E16,F16,G16,H16,I16,)</f>
        <v>0</v>
      </c>
      <c r="K16" s="62"/>
    </row>
    <row r="17" spans="1:11" s="223" customFormat="1">
      <c r="A17" s="1097" t="s">
        <v>253</v>
      </c>
      <c r="B17" s="1097"/>
      <c r="C17" s="1097"/>
      <c r="D17" s="1097"/>
      <c r="E17" s="687">
        <f t="shared" ref="E17:I17" si="2">SUM(E15:E16)</f>
        <v>0</v>
      </c>
      <c r="F17" s="679">
        <f t="shared" si="2"/>
        <v>0</v>
      </c>
      <c r="G17" s="687">
        <f t="shared" si="2"/>
        <v>0</v>
      </c>
      <c r="H17" s="679">
        <f t="shared" si="2"/>
        <v>0</v>
      </c>
      <c r="I17" s="232">
        <f t="shared" si="2"/>
        <v>0</v>
      </c>
      <c r="J17" s="516">
        <f t="shared" si="1"/>
        <v>0</v>
      </c>
    </row>
    <row r="18" spans="1:11">
      <c r="A18" s="1160" t="s">
        <v>254</v>
      </c>
      <c r="B18" s="1160"/>
      <c r="C18" s="1160"/>
      <c r="D18" s="1160"/>
      <c r="E18" s="688"/>
      <c r="F18" s="680"/>
      <c r="G18" s="688"/>
      <c r="H18" s="680"/>
      <c r="I18" s="693"/>
      <c r="J18" s="685"/>
    </row>
    <row r="19" spans="1:11">
      <c r="A19" s="1097" t="s">
        <v>273</v>
      </c>
      <c r="B19" s="1097"/>
      <c r="C19" s="1097"/>
      <c r="D19" s="1097"/>
      <c r="E19" s="689">
        <f>ROUND(E17*E18,0)</f>
        <v>0</v>
      </c>
      <c r="F19" s="681">
        <f>ROUND(F17*F18,0)</f>
        <v>0</v>
      </c>
      <c r="G19" s="689">
        <f>ROUND(G17*G18,0)</f>
        <v>0</v>
      </c>
      <c r="H19" s="681">
        <f>ROUND(H17*H18,0)</f>
        <v>0</v>
      </c>
      <c r="I19" s="231">
        <f>ROUND(I17*I18,0)</f>
        <v>0</v>
      </c>
      <c r="J19" s="684">
        <f t="shared" si="1"/>
        <v>0</v>
      </c>
    </row>
    <row r="20" spans="1:11">
      <c r="A20" s="1097" t="s">
        <v>256</v>
      </c>
      <c r="B20" s="1097"/>
      <c r="C20" s="1097"/>
      <c r="D20" s="1097"/>
      <c r="E20" s="689">
        <f>'Operating Detail (9)'!C91</f>
        <v>0</v>
      </c>
      <c r="F20" s="681">
        <f>'Operating Detail (9)'!D91</f>
        <v>0</v>
      </c>
      <c r="G20" s="689">
        <f>'Operating Detail (9)'!E91</f>
        <v>0</v>
      </c>
      <c r="H20" s="681">
        <f>'Operating Detail (9)'!F91</f>
        <v>0</v>
      </c>
      <c r="I20" s="231">
        <f>'Operating Detail (9)'!G91</f>
        <v>0</v>
      </c>
      <c r="J20" s="684">
        <f t="shared" si="1"/>
        <v>0</v>
      </c>
    </row>
    <row r="21" spans="1:11" s="220" customFormat="1">
      <c r="A21" s="1097" t="s">
        <v>274</v>
      </c>
      <c r="B21" s="1097"/>
      <c r="C21" s="1097"/>
      <c r="D21" s="1097"/>
      <c r="E21" s="689">
        <f>'Operating Detail (9)'!C102</f>
        <v>0</v>
      </c>
      <c r="F21" s="681">
        <f>'Operating Detail (9)'!D102</f>
        <v>0</v>
      </c>
      <c r="G21" s="689">
        <f>'Operating Detail (9)'!E102</f>
        <v>0</v>
      </c>
      <c r="H21" s="681">
        <f>'Operating Detail (9)'!F102</f>
        <v>0</v>
      </c>
      <c r="I21" s="231">
        <f>'Operating Detail (9)'!G102</f>
        <v>0</v>
      </c>
      <c r="J21" s="684">
        <f t="shared" si="1"/>
        <v>0</v>
      </c>
    </row>
    <row r="22" spans="1:11" s="55" customFormat="1" hidden="1">
      <c r="A22" s="1049" t="s">
        <v>275</v>
      </c>
      <c r="B22" s="1049"/>
      <c r="C22" s="1049"/>
      <c r="D22" s="1049"/>
      <c r="E22" s="690"/>
      <c r="F22" s="682"/>
      <c r="G22" s="691"/>
      <c r="H22" s="692"/>
      <c r="I22" s="224"/>
      <c r="J22" s="684">
        <f t="shared" si="1"/>
        <v>0</v>
      </c>
      <c r="K22" s="169"/>
    </row>
    <row r="23" spans="1:11" s="55" customFormat="1">
      <c r="A23" s="1137" t="s">
        <v>259</v>
      </c>
      <c r="B23" s="1137"/>
      <c r="C23" s="1137"/>
      <c r="D23" s="1137"/>
      <c r="E23" s="234">
        <f t="shared" ref="E23:I23" si="3">SUM(E17+E19+E20+E21+E22)</f>
        <v>0</v>
      </c>
      <c r="F23" s="233">
        <f t="shared" si="3"/>
        <v>0</v>
      </c>
      <c r="G23" s="234">
        <f t="shared" si="3"/>
        <v>0</v>
      </c>
      <c r="H23" s="233">
        <f t="shared" si="3"/>
        <v>0</v>
      </c>
      <c r="I23" s="233">
        <f t="shared" si="3"/>
        <v>0</v>
      </c>
      <c r="J23" s="70">
        <f t="shared" si="1"/>
        <v>0</v>
      </c>
      <c r="K23" s="169"/>
    </row>
    <row r="24" spans="1:11" ht="11.25" customHeight="1">
      <c r="A24" s="1138"/>
      <c r="B24" s="1138"/>
      <c r="C24" s="1138"/>
      <c r="D24" s="1138"/>
      <c r="E24" s="487"/>
      <c r="F24" s="487"/>
      <c r="G24" s="487"/>
      <c r="H24" s="487"/>
      <c r="I24" s="487"/>
      <c r="J24" s="683"/>
    </row>
    <row r="25" spans="1:11" s="220" customFormat="1">
      <c r="A25" s="1150" t="s">
        <v>260</v>
      </c>
      <c r="B25" s="1136"/>
      <c r="C25" s="1136"/>
      <c r="D25" s="1136"/>
      <c r="E25" s="338"/>
      <c r="F25" s="338"/>
      <c r="G25" s="338"/>
      <c r="H25" s="338"/>
      <c r="I25" s="338"/>
      <c r="J25" s="61"/>
      <c r="K25" s="222"/>
    </row>
    <row r="26" spans="1:11" s="221" customFormat="1">
      <c r="A26" s="1405" t="str">
        <f>IF('Summary - ML &amp; PM'!A27&lt;&gt;"",'Summary - ML &amp; PM'!A27,"")</f>
        <v>Prop C</v>
      </c>
      <c r="B26" s="1406"/>
      <c r="C26" s="1406"/>
      <c r="D26" s="1406"/>
      <c r="E26" s="697"/>
      <c r="F26" s="697"/>
      <c r="G26" s="697"/>
      <c r="H26" s="697"/>
      <c r="I26" s="697"/>
      <c r="J26" s="684">
        <f t="shared" ref="J26:J45" si="4">SUM(E26,F26,G26,H26,I26,)</f>
        <v>0</v>
      </c>
    </row>
    <row r="27" spans="1:11" s="221" customFormat="1">
      <c r="A27" s="1405" t="str">
        <f>IF('Summary - ML &amp; PM'!A28&lt;&gt;"",'Summary - ML &amp; PM'!A28,"")</f>
        <v>Prop C - One-Time Start-Up</v>
      </c>
      <c r="B27" s="1406"/>
      <c r="C27" s="1406"/>
      <c r="D27" s="1406"/>
      <c r="E27" s="681"/>
      <c r="F27" s="681"/>
      <c r="G27" s="681"/>
      <c r="H27" s="681"/>
      <c r="I27" s="681"/>
      <c r="J27" s="684">
        <f t="shared" si="4"/>
        <v>0</v>
      </c>
    </row>
    <row r="28" spans="1:11" s="221" customFormat="1">
      <c r="A28" s="1405" t="str">
        <f>IF('Summary - ML &amp; PM'!A29&lt;&gt;"",'Summary - ML &amp; PM'!A29,"")</f>
        <v/>
      </c>
      <c r="B28" s="1406"/>
      <c r="C28" s="1406"/>
      <c r="D28" s="1406"/>
      <c r="E28" s="681"/>
      <c r="F28" s="681"/>
      <c r="G28" s="681"/>
      <c r="H28" s="681"/>
      <c r="I28" s="681"/>
      <c r="J28" s="684">
        <f t="shared" si="4"/>
        <v>0</v>
      </c>
    </row>
    <row r="29" spans="1:11" s="221" customFormat="1">
      <c r="A29" s="1405" t="str">
        <f>IF('Summary - ML &amp; PM'!A30&lt;&gt;"",'Summary - ML &amp; PM'!A30,"")</f>
        <v/>
      </c>
      <c r="B29" s="1406"/>
      <c r="C29" s="1406"/>
      <c r="D29" s="1406"/>
      <c r="E29" s="681"/>
      <c r="F29" s="681"/>
      <c r="G29" s="681"/>
      <c r="H29" s="681"/>
      <c r="I29" s="681"/>
      <c r="J29" s="684">
        <f t="shared" si="4"/>
        <v>0</v>
      </c>
    </row>
    <row r="30" spans="1:11" s="221" customFormat="1">
      <c r="A30" s="1405" t="str">
        <f>IF('Summary - ML &amp; PM'!A31&lt;&gt;"",'Summary - ML &amp; PM'!A31,"")</f>
        <v/>
      </c>
      <c r="B30" s="1406"/>
      <c r="C30" s="1406"/>
      <c r="D30" s="1406"/>
      <c r="E30" s="681"/>
      <c r="F30" s="681"/>
      <c r="G30" s="681"/>
      <c r="H30" s="681"/>
      <c r="I30" s="681"/>
      <c r="J30" s="684">
        <f t="shared" si="4"/>
        <v>0</v>
      </c>
    </row>
    <row r="31" spans="1:11" s="221" customFormat="1">
      <c r="A31" s="1405" t="str">
        <f>IF('Summary - ML &amp; PM'!A32&lt;&gt;"",'Summary - ML &amp; PM'!A32,"")</f>
        <v/>
      </c>
      <c r="B31" s="1406"/>
      <c r="C31" s="1406"/>
      <c r="D31" s="1406"/>
      <c r="E31" s="681"/>
      <c r="F31" s="681"/>
      <c r="G31" s="681"/>
      <c r="H31" s="681"/>
      <c r="I31" s="681"/>
      <c r="J31" s="684">
        <f t="shared" si="4"/>
        <v>0</v>
      </c>
    </row>
    <row r="32" spans="1:11" s="221" customFormat="1">
      <c r="A32" s="1405" t="str">
        <f>IF('Summary - ML &amp; PM'!A33&lt;&gt;"",'Summary - ML &amp; PM'!A33,"")</f>
        <v/>
      </c>
      <c r="B32" s="1406"/>
      <c r="C32" s="1406"/>
      <c r="D32" s="1406"/>
      <c r="E32" s="681"/>
      <c r="F32" s="681"/>
      <c r="G32" s="681"/>
      <c r="H32" s="681"/>
      <c r="I32" s="681"/>
      <c r="J32" s="684">
        <f t="shared" si="4"/>
        <v>0</v>
      </c>
    </row>
    <row r="33" spans="1:12" s="221" customFormat="1">
      <c r="A33" s="1405" t="str">
        <f>IF('Summary - ML &amp; PM'!A34&lt;&gt;"",'Summary - ML &amp; PM'!A34,"")</f>
        <v/>
      </c>
      <c r="B33" s="1406"/>
      <c r="C33" s="1406"/>
      <c r="D33" s="1406"/>
      <c r="E33" s="681"/>
      <c r="F33" s="681"/>
      <c r="G33" s="681"/>
      <c r="H33" s="681"/>
      <c r="I33" s="681"/>
      <c r="J33" s="684">
        <f t="shared" si="4"/>
        <v>0</v>
      </c>
    </row>
    <row r="34" spans="1:12" s="221" customFormat="1">
      <c r="A34" s="1405" t="str">
        <f>IF('Summary - ML &amp; PM'!A35&lt;&gt;"",'Summary - ML &amp; PM'!A35,"")</f>
        <v/>
      </c>
      <c r="B34" s="1406"/>
      <c r="C34" s="1406"/>
      <c r="D34" s="1406"/>
      <c r="E34" s="681"/>
      <c r="F34" s="681"/>
      <c r="G34" s="681"/>
      <c r="H34" s="681"/>
      <c r="I34" s="681"/>
      <c r="J34" s="684">
        <f t="shared" si="4"/>
        <v>0</v>
      </c>
    </row>
    <row r="35" spans="1:12" s="221" customFormat="1">
      <c r="A35" s="1405" t="str">
        <f>IF('Summary - ML &amp; PM'!A36&lt;&gt;"",'Summary - ML &amp; PM'!A36,"")</f>
        <v/>
      </c>
      <c r="B35" s="1406"/>
      <c r="C35" s="1406"/>
      <c r="D35" s="1406"/>
      <c r="E35" s="681"/>
      <c r="F35" s="681"/>
      <c r="G35" s="681"/>
      <c r="H35" s="681"/>
      <c r="I35" s="681"/>
      <c r="J35" s="684">
        <f t="shared" si="4"/>
        <v>0</v>
      </c>
    </row>
    <row r="36" spans="1:12" s="221" customFormat="1">
      <c r="A36" s="1405" t="str">
        <f>IF('Summary - ML &amp; PM'!A37&lt;&gt;"",'Summary - ML &amp; PM'!A37,"")</f>
        <v/>
      </c>
      <c r="B36" s="1406"/>
      <c r="C36" s="1406"/>
      <c r="D36" s="1406"/>
      <c r="E36" s="681"/>
      <c r="F36" s="681"/>
      <c r="G36" s="681"/>
      <c r="H36" s="681"/>
      <c r="I36" s="681"/>
      <c r="J36" s="684">
        <f t="shared" si="4"/>
        <v>0</v>
      </c>
    </row>
    <row r="37" spans="1:12" s="221" customFormat="1">
      <c r="A37" s="1405" t="str">
        <f>IF('Summary - ML &amp; PM'!A38&lt;&gt;"",'Summary - ML &amp; PM'!A38,"")</f>
        <v/>
      </c>
      <c r="B37" s="1406"/>
      <c r="C37" s="1406"/>
      <c r="D37" s="1406"/>
      <c r="E37" s="681"/>
      <c r="F37" s="681"/>
      <c r="G37" s="681"/>
      <c r="H37" s="681"/>
      <c r="I37" s="681"/>
      <c r="J37" s="684">
        <f t="shared" si="4"/>
        <v>0</v>
      </c>
    </row>
    <row r="38" spans="1:12" s="220" customFormat="1">
      <c r="A38" s="1405" t="str">
        <f>IF('Summary - ML &amp; PM'!A39&lt;&gt;"",'Summary - ML &amp; PM'!A39,"")</f>
        <v/>
      </c>
      <c r="B38" s="1406"/>
      <c r="C38" s="1406"/>
      <c r="D38" s="1406"/>
      <c r="E38" s="681"/>
      <c r="F38" s="681"/>
      <c r="G38" s="681"/>
      <c r="H38" s="681"/>
      <c r="I38" s="681"/>
      <c r="J38" s="684">
        <f t="shared" si="4"/>
        <v>0</v>
      </c>
    </row>
    <row r="39" spans="1:12" s="220" customFormat="1">
      <c r="A39" s="1405" t="str">
        <f>IF('Summary - ML &amp; PM'!A40&lt;&gt;"",'Summary - ML &amp; PM'!A40,"")</f>
        <v/>
      </c>
      <c r="B39" s="1406"/>
      <c r="C39" s="1406"/>
      <c r="D39" s="1406"/>
      <c r="E39" s="681"/>
      <c r="F39" s="681"/>
      <c r="G39" s="681"/>
      <c r="H39" s="681"/>
      <c r="I39" s="681"/>
      <c r="J39" s="684">
        <f t="shared" si="4"/>
        <v>0</v>
      </c>
    </row>
    <row r="40" spans="1:12" s="220" customFormat="1">
      <c r="A40" s="1405" t="str">
        <f>IF('Summary - ML &amp; PM'!A41&lt;&gt;"",'Summary - ML &amp; PM'!A41,"")</f>
        <v/>
      </c>
      <c r="B40" s="1406"/>
      <c r="C40" s="1406"/>
      <c r="D40" s="1406"/>
      <c r="E40" s="681"/>
      <c r="F40" s="681"/>
      <c r="G40" s="681"/>
      <c r="H40" s="681"/>
      <c r="I40" s="681"/>
      <c r="J40" s="684">
        <f t="shared" si="4"/>
        <v>0</v>
      </c>
    </row>
    <row r="41" spans="1:12" s="220" customFormat="1">
      <c r="A41" s="1405" t="str">
        <f>IF('Summary - ML &amp; PM'!A42&lt;&gt;"",'Summary - ML &amp; PM'!A42,"")</f>
        <v/>
      </c>
      <c r="B41" s="1406"/>
      <c r="C41" s="1406"/>
      <c r="D41" s="1406"/>
      <c r="E41" s="681"/>
      <c r="F41" s="681"/>
      <c r="G41" s="681"/>
      <c r="H41" s="681"/>
      <c r="I41" s="681"/>
      <c r="J41" s="516">
        <f t="shared" si="4"/>
        <v>0</v>
      </c>
    </row>
    <row r="42" spans="1:12" s="220" customFormat="1">
      <c r="A42" s="1405" t="str">
        <f>IF('Summary - ML &amp; PM'!A43&lt;&gt;"",'Summary - ML &amp; PM'!A43,"")</f>
        <v/>
      </c>
      <c r="B42" s="1406"/>
      <c r="C42" s="1406"/>
      <c r="D42" s="1406"/>
      <c r="E42" s="681"/>
      <c r="F42" s="681"/>
      <c r="G42" s="681"/>
      <c r="H42" s="681"/>
      <c r="I42" s="681"/>
      <c r="J42" s="516">
        <f t="shared" si="4"/>
        <v>0</v>
      </c>
    </row>
    <row r="43" spans="1:12" s="220" customFormat="1">
      <c r="A43" s="1405" t="str">
        <f>IF('Summary - ML &amp; PM'!A44&lt;&gt;"",'Summary - ML &amp; PM'!A44,"")</f>
        <v/>
      </c>
      <c r="B43" s="1406"/>
      <c r="C43" s="1406"/>
      <c r="D43" s="1406"/>
      <c r="E43" s="681"/>
      <c r="F43" s="681"/>
      <c r="G43" s="681"/>
      <c r="H43" s="681"/>
      <c r="I43" s="681"/>
      <c r="J43" s="516">
        <f t="shared" si="4"/>
        <v>0</v>
      </c>
    </row>
    <row r="44" spans="1:12" s="220" customFormat="1">
      <c r="A44" s="1405" t="str">
        <f>IF('Summary - ML &amp; PM'!A45&lt;&gt;"",'Summary - ML &amp; PM'!A45,"")</f>
        <v/>
      </c>
      <c r="B44" s="1406"/>
      <c r="C44" s="1406"/>
      <c r="D44" s="1406"/>
      <c r="E44" s="681"/>
      <c r="F44" s="681"/>
      <c r="G44" s="681"/>
      <c r="H44" s="681"/>
      <c r="I44" s="681"/>
      <c r="J44" s="516">
        <f t="shared" si="4"/>
        <v>0</v>
      </c>
    </row>
    <row r="45" spans="1:12" s="55" customFormat="1">
      <c r="A45" s="1137" t="s">
        <v>261</v>
      </c>
      <c r="B45" s="1137"/>
      <c r="C45" s="1137"/>
      <c r="D45" s="1137"/>
      <c r="E45" s="233">
        <f>ROUND(SUM(E26:E44),0)</f>
        <v>0</v>
      </c>
      <c r="F45" s="233">
        <f t="shared" ref="F45:I45" si="5">ROUND(SUM(F26:F44),0)</f>
        <v>0</v>
      </c>
      <c r="G45" s="233">
        <f>ROUND(SUM(G26:G44),0)</f>
        <v>0</v>
      </c>
      <c r="H45" s="233">
        <f t="shared" si="5"/>
        <v>0</v>
      </c>
      <c r="I45" s="233">
        <f t="shared" si="5"/>
        <v>0</v>
      </c>
      <c r="J45" s="700">
        <f t="shared" si="4"/>
        <v>0</v>
      </c>
      <c r="K45" s="170"/>
      <c r="L45" s="170"/>
    </row>
    <row r="46" spans="1:12" ht="9" customHeight="1">
      <c r="A46" s="1138"/>
      <c r="B46" s="1138"/>
      <c r="C46" s="1138"/>
      <c r="D46" s="1138"/>
      <c r="E46" s="488"/>
      <c r="F46" s="488"/>
      <c r="G46" s="488"/>
      <c r="H46" s="488"/>
      <c r="I46" s="488"/>
      <c r="J46" s="701"/>
      <c r="L46" s="235"/>
    </row>
    <row r="47" spans="1:12" s="220" customFormat="1" ht="15.75" customHeight="1">
      <c r="A47" s="1136" t="s">
        <v>388</v>
      </c>
      <c r="B47" s="1136"/>
      <c r="C47" s="1136"/>
      <c r="D47" s="1136"/>
      <c r="E47" s="230"/>
      <c r="F47" s="230"/>
      <c r="G47" s="230"/>
      <c r="H47" s="230"/>
      <c r="I47" s="230"/>
      <c r="J47" s="118"/>
      <c r="L47" s="225"/>
    </row>
    <row r="48" spans="1:12" s="220" customFormat="1">
      <c r="A48" s="1405" t="str">
        <f>IF('Summary - ML &amp; PM'!A49&lt;&gt;"",'Summary - ML &amp; PM'!A49,"")</f>
        <v/>
      </c>
      <c r="B48" s="1406"/>
      <c r="C48" s="1406"/>
      <c r="D48" s="1406"/>
      <c r="E48" s="694"/>
      <c r="F48" s="694"/>
      <c r="G48" s="677"/>
      <c r="H48" s="694"/>
      <c r="I48" s="694"/>
      <c r="J48" s="516">
        <f t="shared" ref="J48:J52" si="6">SUM(E48,F48,G48,H48,I48,)</f>
        <v>0</v>
      </c>
      <c r="L48" s="222"/>
    </row>
    <row r="49" spans="1:12" s="220" customFormat="1">
      <c r="A49" s="1405" t="str">
        <f>IF('Summary - ML &amp; PM'!A50&lt;&gt;"",'Summary - ML &amp; PM'!A50,"")</f>
        <v/>
      </c>
      <c r="B49" s="1406"/>
      <c r="C49" s="1406"/>
      <c r="D49" s="1406"/>
      <c r="E49" s="695"/>
      <c r="F49" s="695"/>
      <c r="G49" s="677"/>
      <c r="H49" s="695"/>
      <c r="I49" s="695"/>
      <c r="J49" s="516">
        <f t="shared" si="6"/>
        <v>0</v>
      </c>
      <c r="L49" s="222"/>
    </row>
    <row r="50" spans="1:12" s="220" customFormat="1">
      <c r="A50" s="1405" t="str">
        <f>IF('Summary - ML &amp; PM'!A51&lt;&gt;"",'Summary - ML &amp; PM'!A51,"")</f>
        <v/>
      </c>
      <c r="B50" s="1406"/>
      <c r="C50" s="1406"/>
      <c r="D50" s="1406"/>
      <c r="E50" s="695"/>
      <c r="F50" s="695"/>
      <c r="G50" s="677"/>
      <c r="H50" s="695"/>
      <c r="I50" s="695"/>
      <c r="J50" s="516">
        <f t="shared" si="6"/>
        <v>0</v>
      </c>
    </row>
    <row r="51" spans="1:12" s="220" customFormat="1">
      <c r="A51" s="1405" t="str">
        <f>IF('Summary - ML &amp; PM'!A52&lt;&gt;"",'Summary - ML &amp; PM'!A52,"")</f>
        <v/>
      </c>
      <c r="B51" s="1406"/>
      <c r="C51" s="1406"/>
      <c r="D51" s="1406"/>
      <c r="E51" s="695"/>
      <c r="F51" s="695"/>
      <c r="G51" s="677"/>
      <c r="H51" s="695"/>
      <c r="I51" s="695"/>
      <c r="J51" s="516">
        <f t="shared" si="6"/>
        <v>0</v>
      </c>
    </row>
    <row r="52" spans="1:12" ht="18" customHeight="1">
      <c r="A52" s="1138" t="s">
        <v>263</v>
      </c>
      <c r="B52" s="1138"/>
      <c r="C52" s="1138"/>
      <c r="D52" s="1138"/>
      <c r="E52" s="696">
        <f t="shared" ref="E52:I52" si="7">ROUND(SUM(E47:E51),0)</f>
        <v>0</v>
      </c>
      <c r="F52" s="696">
        <f t="shared" si="7"/>
        <v>0</v>
      </c>
      <c r="G52" s="502">
        <f t="shared" si="7"/>
        <v>0</v>
      </c>
      <c r="H52" s="696">
        <f t="shared" si="7"/>
        <v>0</v>
      </c>
      <c r="I52" s="696">
        <f t="shared" si="7"/>
        <v>0</v>
      </c>
      <c r="J52" s="698">
        <f t="shared" si="6"/>
        <v>0</v>
      </c>
    </row>
    <row r="53" spans="1:12" ht="18" customHeight="1">
      <c r="A53" s="1138"/>
      <c r="B53" s="1138"/>
      <c r="C53" s="1138"/>
      <c r="D53" s="1138"/>
      <c r="E53" s="754"/>
      <c r="F53" s="754"/>
      <c r="G53" s="754"/>
      <c r="H53" s="754"/>
      <c r="I53" s="754"/>
      <c r="J53" s="699"/>
      <c r="L53" s="235"/>
    </row>
    <row r="54" spans="1:12" s="55" customFormat="1" ht="18" customHeight="1">
      <c r="A54" s="1137" t="s">
        <v>264</v>
      </c>
      <c r="B54" s="1137"/>
      <c r="C54" s="1137"/>
      <c r="D54" s="1137"/>
      <c r="E54" s="228">
        <f t="shared" ref="E54:I54" si="8">E45+E52</f>
        <v>0</v>
      </c>
      <c r="F54" s="228">
        <f t="shared" si="8"/>
        <v>0</v>
      </c>
      <c r="G54" s="319">
        <f t="shared" si="8"/>
        <v>0</v>
      </c>
      <c r="H54" s="228">
        <f t="shared" si="8"/>
        <v>0</v>
      </c>
      <c r="I54" s="228">
        <f t="shared" si="8"/>
        <v>0</v>
      </c>
      <c r="J54" s="171">
        <f t="shared" ref="J54:J55" si="9">SUM(E54,F54,G54,H54,I54,)</f>
        <v>0</v>
      </c>
    </row>
    <row r="55" spans="1:12">
      <c r="A55" s="1097" t="s">
        <v>265</v>
      </c>
      <c r="B55" s="1097"/>
      <c r="C55" s="1097"/>
      <c r="D55" s="1097"/>
      <c r="E55" s="681">
        <f>IF(AND(E54-E23&gt;-2,E54-E23&lt;2),0,E54-E23)</f>
        <v>0</v>
      </c>
      <c r="F55" s="681">
        <f>IF(AND(F54-F23&gt;-2,F54-F23&lt;2),0,F54-F23)</f>
        <v>0</v>
      </c>
      <c r="G55" s="355">
        <f>IF(AND(G54-G23&gt;-2,G54-G23&lt;2),0,G54-G23)</f>
        <v>0</v>
      </c>
      <c r="H55" s="681">
        <f>IF(AND(H54-H23&gt;-2,H54-H23&lt;2),0,H54-H23)</f>
        <v>0</v>
      </c>
      <c r="I55" s="681">
        <f>IF(AND(I54-I23&gt;-2,I54-I23&lt;2),0,I54-I23)</f>
        <v>0</v>
      </c>
      <c r="J55" s="679">
        <f t="shared" si="9"/>
        <v>0</v>
      </c>
      <c r="K55" s="64"/>
      <c r="L55" s="64"/>
    </row>
    <row r="56" spans="1:12" ht="13" customHeight="1">
      <c r="A56" s="65"/>
      <c r="B56" s="65"/>
      <c r="C56" s="65"/>
      <c r="D56" s="65"/>
      <c r="E56" s="65"/>
      <c r="F56" s="339"/>
      <c r="G56" s="339"/>
      <c r="H56" s="339"/>
      <c r="I56" s="339"/>
      <c r="J56" s="339"/>
    </row>
    <row r="57" spans="1:12" ht="20.149999999999999" customHeight="1">
      <c r="A57" s="77"/>
      <c r="B57" s="77"/>
      <c r="C57" s="77"/>
      <c r="D57" s="77"/>
    </row>
    <row r="58" spans="1:12" ht="20.149999999999999" customHeight="1">
      <c r="A58" s="77"/>
      <c r="B58" s="77"/>
      <c r="C58" s="77"/>
      <c r="D58" s="77"/>
    </row>
    <row r="59" spans="1:12">
      <c r="A59" s="674" t="s">
        <v>267</v>
      </c>
      <c r="B59" s="1327" t="str">
        <f>IF('Summary - ML &amp; PM'!B60:D60&lt;&gt;"",'Summary - ML &amp; PM'!B60:D60,"")</f>
        <v/>
      </c>
      <c r="C59" s="1327"/>
      <c r="D59" s="1327"/>
    </row>
    <row r="60" spans="1:12">
      <c r="A60" s="674" t="s">
        <v>268</v>
      </c>
      <c r="B60" s="1327" t="str">
        <f>IF('Summary - ML &amp; PM'!B61:D61&lt;&gt;"",'Summary - ML &amp; PM'!B61:D61,"")</f>
        <v/>
      </c>
      <c r="C60" s="1327"/>
      <c r="D60" s="1327"/>
    </row>
    <row r="61" spans="1:12" ht="17.25" customHeight="1">
      <c r="A61" s="674" t="s">
        <v>269</v>
      </c>
      <c r="B61" s="1327" t="str">
        <f>IF('Summary - ML &amp; PM'!B62:D62&lt;&gt;"",'Summary - ML &amp; PM'!B62:D62,"")</f>
        <v/>
      </c>
      <c r="C61" s="1327"/>
      <c r="D61" s="1327"/>
    </row>
    <row r="62" spans="1:12" ht="17.25" customHeight="1">
      <c r="A62" s="674" t="s">
        <v>270</v>
      </c>
      <c r="B62" s="1327" t="str">
        <f>IF('Summary - ML &amp; PM'!B63:D63&lt;&gt;"",'Summary - ML &amp; PM'!B63:D63,"")</f>
        <v/>
      </c>
      <c r="C62" s="1327"/>
      <c r="D62" s="1327"/>
    </row>
    <row r="63" spans="1:12" ht="15.75" customHeight="1">
      <c r="A63" s="1137"/>
      <c r="B63" s="1137"/>
      <c r="C63" s="1137"/>
      <c r="D63" s="757"/>
    </row>
    <row r="64" spans="1:12">
      <c r="A64" s="1413" t="s">
        <v>271</v>
      </c>
      <c r="B64" s="1414"/>
      <c r="C64" s="1415">
        <v>45000</v>
      </c>
      <c r="D64" s="1416"/>
    </row>
    <row r="79" spans="1:10" s="220" customFormat="1">
      <c r="A79" s="66" t="s">
        <v>222</v>
      </c>
      <c r="B79" s="66"/>
      <c r="C79" s="66"/>
      <c r="D79" s="66"/>
      <c r="E79" s="66">
        <f>'Summary - ML &amp; PM'!E79</f>
        <v>1</v>
      </c>
      <c r="F79" s="66">
        <f>'Summary - ML &amp; PM'!F79</f>
        <v>2</v>
      </c>
      <c r="G79" s="66">
        <f>'Summary - ML &amp; PM'!G79</f>
        <v>3</v>
      </c>
      <c r="H79" s="66">
        <f>'Summary - ML &amp; PM'!H79</f>
        <v>4</v>
      </c>
      <c r="I79" s="66">
        <f>'Summary - ML &amp; PM'!I79</f>
        <v>5</v>
      </c>
      <c r="J79" s="66">
        <f>'Summary - ML &amp; PM'!J79</f>
        <v>5</v>
      </c>
    </row>
    <row r="80" spans="1:10" s="220" customFormat="1">
      <c r="A80" s="227" t="s">
        <v>223</v>
      </c>
      <c r="B80" s="227"/>
      <c r="C80" s="227"/>
      <c r="D80" s="227"/>
      <c r="E80" s="67">
        <f>'Summary - ML &amp; PM'!E80</f>
        <v>45566</v>
      </c>
      <c r="F80" s="67">
        <f>'Summary - ML &amp; PM'!F80</f>
        <v>45839</v>
      </c>
      <c r="G80" s="67">
        <f>'Summary - ML &amp; PM'!G80</f>
        <v>46204</v>
      </c>
      <c r="H80" s="67">
        <f>'Summary - ML &amp; PM'!H80</f>
        <v>46569</v>
      </c>
      <c r="I80" s="67">
        <f>'Summary - ML &amp; PM'!I80</f>
        <v>46935</v>
      </c>
      <c r="J80" s="67">
        <f>'Summary - ML &amp; PM'!J80</f>
        <v>45566</v>
      </c>
    </row>
    <row r="81" spans="1:10" ht="13.5" customHeight="1">
      <c r="A81" s="227" t="s">
        <v>224</v>
      </c>
      <c r="B81" s="227"/>
      <c r="C81" s="227"/>
      <c r="D81" s="227"/>
      <c r="E81" s="67">
        <f>'Summary - ML &amp; PM'!E81</f>
        <v>45838</v>
      </c>
      <c r="F81" s="67">
        <f>'Summary - ML &amp; PM'!F81</f>
        <v>46203</v>
      </c>
      <c r="G81" s="67">
        <f>'Summary - ML &amp; PM'!G81</f>
        <v>46568</v>
      </c>
      <c r="H81" s="67">
        <f>'Summary - ML &amp; PM'!H81</f>
        <v>46934</v>
      </c>
      <c r="I81" s="67">
        <f>'Summary - ML &amp; PM'!I81</f>
        <v>47299</v>
      </c>
      <c r="J81" s="67">
        <f>'Summary - ML &amp; PM'!J81</f>
        <v>47299</v>
      </c>
    </row>
    <row r="82" spans="1:10">
      <c r="A82" s="66" t="s">
        <v>211</v>
      </c>
      <c r="B82" s="66"/>
      <c r="C82" s="66"/>
      <c r="D82" s="66"/>
      <c r="E82" s="67">
        <f>'Summary - ML &amp; PM'!E82</f>
        <v>0</v>
      </c>
      <c r="F82" s="67">
        <f>'Summary - ML &amp; PM'!F82</f>
        <v>0</v>
      </c>
      <c r="G82" s="67">
        <f>'Summary - ML &amp; PM'!G82</f>
        <v>0</v>
      </c>
      <c r="H82" s="67">
        <f>'Summary - ML &amp; PM'!H82</f>
        <v>0</v>
      </c>
      <c r="I82" s="67">
        <f>'Summary - ML &amp; PM'!I82</f>
        <v>0</v>
      </c>
      <c r="J82" s="67">
        <f>'Summary - ML &amp; PM'!J82</f>
        <v>0</v>
      </c>
    </row>
    <row r="83" spans="1:10">
      <c r="A83" s="215"/>
      <c r="J83" s="56" t="str">
        <f>'Summary - ML &amp; PM'!J83</f>
        <v>5/1/2024</v>
      </c>
    </row>
    <row r="84" spans="1:10">
      <c r="J84" s="56" t="str">
        <f>'Summary - ML &amp; PM'!J84</f>
        <v>6/30/2028</v>
      </c>
    </row>
  </sheetData>
  <sheetProtection formatCells="0" formatColumns="0" formatRows="0" insertHyperlinks="0" sort="0" autoFilter="0" pivotTables="0"/>
  <mergeCells count="52">
    <mergeCell ref="A63:C63"/>
    <mergeCell ref="A64:B64"/>
    <mergeCell ref="C64:D64"/>
    <mergeCell ref="A18:D18"/>
    <mergeCell ref="A19:D19"/>
    <mergeCell ref="A20:D20"/>
    <mergeCell ref="A21:D21"/>
    <mergeCell ref="B59:D59"/>
    <mergeCell ref="A33:D33"/>
    <mergeCell ref="A22:D22"/>
    <mergeCell ref="A23:D23"/>
    <mergeCell ref="A24:D24"/>
    <mergeCell ref="A25:D25"/>
    <mergeCell ref="A26:D26"/>
    <mergeCell ref="A27:D27"/>
    <mergeCell ref="A28:D28"/>
    <mergeCell ref="B6:D6"/>
    <mergeCell ref="A14:D14"/>
    <mergeCell ref="A15:D15"/>
    <mergeCell ref="A16:D16"/>
    <mergeCell ref="A17:D17"/>
    <mergeCell ref="B7:D7"/>
    <mergeCell ref="B8:D8"/>
    <mergeCell ref="A29:D29"/>
    <mergeCell ref="A30:D30"/>
    <mergeCell ref="A31:D31"/>
    <mergeCell ref="A32:D32"/>
    <mergeCell ref="A45:D45"/>
    <mergeCell ref="A34:D34"/>
    <mergeCell ref="A35:D35"/>
    <mergeCell ref="A36:D36"/>
    <mergeCell ref="A37:D37"/>
    <mergeCell ref="A38:D38"/>
    <mergeCell ref="A39:D39"/>
    <mergeCell ref="A40:D40"/>
    <mergeCell ref="A41:D41"/>
    <mergeCell ref="A42:D42"/>
    <mergeCell ref="A43:D43"/>
    <mergeCell ref="A44:D44"/>
    <mergeCell ref="A46:D46"/>
    <mergeCell ref="A47:D47"/>
    <mergeCell ref="A48:D48"/>
    <mergeCell ref="A49:D49"/>
    <mergeCell ref="A50:D50"/>
    <mergeCell ref="B60:D60"/>
    <mergeCell ref="B61:D61"/>
    <mergeCell ref="B62:D62"/>
    <mergeCell ref="A51:D51"/>
    <mergeCell ref="A52:D52"/>
    <mergeCell ref="A53:D53"/>
    <mergeCell ref="A54:D54"/>
    <mergeCell ref="A55:D55"/>
  </mergeCells>
  <conditionalFormatting sqref="B3 C5">
    <cfRule type="containsBlanks" dxfId="478" priority="4">
      <formula>LEN(TRIM(B3))=0</formula>
    </cfRule>
  </conditionalFormatting>
  <conditionalFormatting sqref="B7:B8">
    <cfRule type="containsBlanks" dxfId="477" priority="3">
      <formula>LEN(TRIM(B7))=0</formula>
    </cfRule>
  </conditionalFormatting>
  <conditionalFormatting sqref="E11:I47 E52:I55">
    <cfRule type="expression" dxfId="476" priority="14">
      <formula>E$79&gt;$D$5</formula>
    </cfRule>
  </conditionalFormatting>
  <conditionalFormatting sqref="E13:I55">
    <cfRule type="expression" dxfId="475" priority="1">
      <formula>E$82&gt;E$81</formula>
    </cfRule>
  </conditionalFormatting>
  <conditionalFormatting sqref="E18:I18">
    <cfRule type="containsBlanks" dxfId="474" priority="13">
      <formula>LEN(TRIM(E18))=0</formula>
    </cfRule>
  </conditionalFormatting>
  <conditionalFormatting sqref="E22:I22">
    <cfRule type="expression" dxfId="473" priority="8">
      <formula>COUNTIF($A$26:$D$45,"*HUD*")=0</formula>
    </cfRule>
    <cfRule type="containsBlanks" dxfId="472" priority="9">
      <formula>LEN(TRIM(E22))=0</formula>
    </cfRule>
  </conditionalFormatting>
  <conditionalFormatting sqref="E48:I51">
    <cfRule type="expression" dxfId="471" priority="2">
      <formula>E$79&gt;$D$5</formula>
    </cfRule>
  </conditionalFormatting>
  <conditionalFormatting sqref="E55:J55">
    <cfRule type="cellIs" dxfId="470" priority="11" operator="notBetween">
      <formula>-2</formula>
      <formula>2</formula>
    </cfRule>
  </conditionalFormatting>
  <dataValidations count="1">
    <dataValidation type="date" allowBlank="1" showInputMessage="1" showErrorMessage="1" error="Please insert date in M/D/YY format" sqref="B3" xr:uid="{9EED2081-E453-4149-B7AD-A566DAAC2766}">
      <formula1>1</formula1>
      <formula2>73415</formula2>
    </dataValidation>
  </dataValidations>
  <printOptions headings="1"/>
  <pageMargins left="0.25" right="0.25" top="0.75" bottom="0.75" header="0.3" footer="0.3"/>
  <pageSetup scale="21" fitToHeight="0" orientation="landscape" r:id="rId1"/>
  <headerFooter alignWithMargins="0">
    <oddFooter>&amp;CPage &amp;P of &amp;N</oddFooter>
  </headerFooter>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77A90-A6C1-448A-8210-047E21F6C1B7}">
  <sheetPr>
    <tabColor rgb="FF99CCFF"/>
    <pageSetUpPr fitToPage="1"/>
  </sheetPr>
  <dimension ref="A1:DH566"/>
  <sheetViews>
    <sheetView showGridLines="0" showZeros="0" zoomScale="85" zoomScaleNormal="85" workbookViewId="0">
      <pane xSplit="2" ySplit="8" topLeftCell="C9" activePane="bottomRight" state="frozen"/>
      <selection pane="topRight" activeCell="C9" sqref="C9:I9"/>
      <selection pane="bottomLeft" activeCell="C9" sqref="C9:I9"/>
      <selection pane="bottomRight" activeCell="C9" sqref="C9:I9"/>
    </sheetView>
  </sheetViews>
  <sheetFormatPr defaultColWidth="17.7265625" defaultRowHeight="15.5" outlineLevelCol="1"/>
  <cols>
    <col min="1" max="1" width="17.7265625" style="226" customWidth="1"/>
    <col min="2" max="2" width="44.453125" style="241" customWidth="1"/>
    <col min="3" max="3" width="14.7265625" style="226" customWidth="1" outlineLevel="1"/>
    <col min="4" max="5" width="11" style="226" customWidth="1" outlineLevel="1"/>
    <col min="6" max="6" width="11" style="226" customWidth="1"/>
    <col min="7" max="7" width="15.7265625" style="226" customWidth="1" outlineLevel="1"/>
    <col min="8" max="8" width="15.7265625" style="240" customWidth="1" outlineLevel="1"/>
    <col min="9" max="9" width="15.7265625" style="226" customWidth="1"/>
    <col min="10" max="10" width="15.7265625" style="226" customWidth="1" outlineLevel="1"/>
    <col min="11" max="12" width="11" style="226" customWidth="1" outlineLevel="1"/>
    <col min="13" max="13" width="11" style="226" customWidth="1"/>
    <col min="14" max="14" width="15.7265625" style="226" customWidth="1" outlineLevel="1"/>
    <col min="15" max="15" width="15.7265625" style="240" customWidth="1" outlineLevel="1"/>
    <col min="16" max="16" width="15.7265625" style="226" customWidth="1"/>
    <col min="17" max="17" width="15.7265625" style="226" customWidth="1" outlineLevel="1"/>
    <col min="18" max="19" width="11" style="226" customWidth="1" outlineLevel="1"/>
    <col min="20" max="20" width="11" style="226" customWidth="1"/>
    <col min="21" max="21" width="15.7265625" style="226" customWidth="1" outlineLevel="1"/>
    <col min="22" max="22" width="15.7265625" style="240" customWidth="1" outlineLevel="1"/>
    <col min="23" max="23" width="15.7265625" style="226" customWidth="1"/>
    <col min="24" max="24" width="15.7265625" style="226" customWidth="1" outlineLevel="1"/>
    <col min="25" max="26" width="11" style="226" customWidth="1" outlineLevel="1"/>
    <col min="27" max="27" width="11" style="226" customWidth="1"/>
    <col min="28" max="28" width="15.7265625" style="226" customWidth="1" outlineLevel="1"/>
    <col min="29" max="29" width="15.7265625" style="240" customWidth="1" outlineLevel="1"/>
    <col min="30" max="30" width="15.7265625" style="226" customWidth="1"/>
    <col min="31" max="31" width="15.7265625" style="226" customWidth="1" outlineLevel="1"/>
    <col min="32" max="33" width="11" style="226" customWidth="1" outlineLevel="1"/>
    <col min="34" max="34" width="11" style="226" customWidth="1"/>
    <col min="35" max="35" width="15.7265625" style="226" customWidth="1" outlineLevel="1"/>
    <col min="36" max="36" width="15.7265625" style="240" customWidth="1" outlineLevel="1"/>
    <col min="37" max="37" width="15.7265625" style="226" customWidth="1"/>
    <col min="38" max="38" width="15.7265625" style="226" customWidth="1" outlineLevel="1"/>
    <col min="39" max="40" width="11" style="226" customWidth="1" outlineLevel="1"/>
    <col min="41" max="41" width="11" style="226" customWidth="1"/>
    <col min="42" max="42" width="15.7265625" style="226" customWidth="1" outlineLevel="1"/>
    <col min="43" max="43" width="15.7265625" style="240" customWidth="1" outlineLevel="1"/>
    <col min="44" max="44" width="15.7265625" style="226" customWidth="1"/>
    <col min="45" max="45" width="15.7265625" style="226" customWidth="1" outlineLevel="1"/>
    <col min="46" max="47" width="11" style="226" customWidth="1" outlineLevel="1"/>
    <col min="48" max="48" width="11" style="226" customWidth="1"/>
    <col min="49" max="49" width="15.7265625" style="226" customWidth="1" outlineLevel="1"/>
    <col min="50" max="50" width="15.7265625" style="240" customWidth="1" outlineLevel="1"/>
    <col min="51" max="51" width="15.7265625" style="226" customWidth="1"/>
    <col min="52" max="52" width="15.7265625" style="226" customWidth="1" outlineLevel="1"/>
    <col min="53" max="54" width="11" style="226" customWidth="1" outlineLevel="1"/>
    <col min="55" max="55" width="11" style="226" customWidth="1"/>
    <col min="56" max="56" width="15.7265625" style="226" customWidth="1" outlineLevel="1"/>
    <col min="57" max="57" width="15.7265625" style="240" customWidth="1" outlineLevel="1"/>
    <col min="58" max="58" width="15.7265625" style="226" customWidth="1"/>
    <col min="59" max="59" width="15.7265625" style="226" customWidth="1" outlineLevel="1"/>
    <col min="60" max="61" width="11" style="226" customWidth="1" outlineLevel="1"/>
    <col min="62" max="62" width="11" style="226" customWidth="1"/>
    <col min="63" max="63" width="15.7265625" style="226" customWidth="1" outlineLevel="1"/>
    <col min="64" max="64" width="15.7265625" style="240" customWidth="1" outlineLevel="1"/>
    <col min="65" max="65" width="15.7265625" style="226" customWidth="1"/>
    <col min="66" max="66" width="15.7265625" style="71" customWidth="1" outlineLevel="1"/>
    <col min="67" max="67" width="12.54296875" style="71" customWidth="1" outlineLevel="1"/>
    <col min="68" max="68" width="9.7265625" style="81" customWidth="1" outlineLevel="1"/>
    <col min="69" max="69" width="10.26953125" style="226" customWidth="1"/>
    <col min="70" max="71" width="17.7265625" style="226" customWidth="1" outlineLevel="1"/>
    <col min="72" max="72" width="17.7265625" style="226" customWidth="1"/>
    <col min="73" max="74" width="17.7265625" style="226" customWidth="1" outlineLevel="1"/>
    <col min="75" max="105" width="17.7265625" style="226" customWidth="1"/>
    <col min="106" max="16384" width="17.7265625" style="226"/>
  </cols>
  <sheetData>
    <row r="1" spans="1:112" s="71" customFormat="1">
      <c r="A1" s="78" t="str">
        <f>'Summary (9)'!A1</f>
        <v>DEPARTMENT OF HOMELESSNESS AND SUPPORTIVE HOUSING</v>
      </c>
      <c r="C1" s="72"/>
      <c r="D1" s="72"/>
      <c r="E1" s="72"/>
      <c r="F1" s="72"/>
      <c r="G1" s="72"/>
      <c r="H1" s="236"/>
      <c r="I1" s="72"/>
      <c r="J1" s="72"/>
      <c r="K1" s="72"/>
      <c r="L1" s="72"/>
      <c r="M1" s="72"/>
      <c r="O1" s="237"/>
      <c r="V1" s="237"/>
      <c r="AC1" s="237"/>
      <c r="AJ1" s="237"/>
      <c r="AQ1" s="237"/>
      <c r="AX1" s="237"/>
      <c r="BE1" s="237"/>
      <c r="BL1" s="237"/>
    </row>
    <row r="2" spans="1:112" s="71" customFormat="1">
      <c r="A2" s="219" t="s">
        <v>276</v>
      </c>
      <c r="B2" s="73"/>
      <c r="C2" s="72"/>
      <c r="D2" s="72"/>
      <c r="E2" s="72"/>
      <c r="F2" s="72"/>
      <c r="G2" s="72"/>
      <c r="H2" s="237"/>
      <c r="I2" s="72"/>
      <c r="J2" s="72"/>
      <c r="K2" s="72"/>
      <c r="L2" s="72"/>
      <c r="M2" s="72"/>
      <c r="O2" s="237"/>
      <c r="V2" s="237"/>
      <c r="AC2" s="237"/>
      <c r="AJ2" s="237"/>
      <c r="AQ2" s="237"/>
      <c r="AX2" s="237"/>
      <c r="BE2" s="237"/>
      <c r="BL2" s="237"/>
      <c r="BN2" s="74"/>
      <c r="BO2" s="74"/>
      <c r="BP2" s="72"/>
    </row>
    <row r="3" spans="1:112" s="71" customFormat="1">
      <c r="A3" s="755" t="s">
        <v>211</v>
      </c>
      <c r="B3" s="467">
        <f>'Summary (9)'!B3</f>
        <v>0</v>
      </c>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4"/>
      <c r="BO3" s="74"/>
      <c r="BP3" s="72"/>
    </row>
    <row r="4" spans="1:112" s="71" customFormat="1">
      <c r="A4" s="218" t="str">
        <f>'Summary (9)'!A7</f>
        <v>Program</v>
      </c>
      <c r="B4" s="468">
        <f>'Summary (9)'!B7</f>
        <v>0</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P4" s="72"/>
    </row>
    <row r="5" spans="1:112" s="71" customFormat="1">
      <c r="A5" s="218" t="str">
        <f>'Summary (9)'!A8</f>
        <v>Budget Name</v>
      </c>
      <c r="B5" s="468">
        <f>'Summary (9)'!B8</f>
        <v>0</v>
      </c>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P5" s="72"/>
    </row>
    <row r="6" spans="1:112" s="71" customFormat="1">
      <c r="A6" s="218" t="str">
        <f>'Summary (9)'!A9</f>
        <v>Funding:</v>
      </c>
      <c r="B6" s="384">
        <f>'Summary (9)'!B9</f>
        <v>0</v>
      </c>
      <c r="AB6" s="518"/>
      <c r="BN6" s="1491"/>
      <c r="BO6" s="1491"/>
      <c r="BP6" s="1491"/>
    </row>
    <row r="7" spans="1:112" s="85" customFormat="1">
      <c r="A7" s="218" t="s">
        <v>272</v>
      </c>
      <c r="B7" s="536">
        <f>'Summary (9)'!B12</f>
        <v>0</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71"/>
      <c r="BQ7" s="71"/>
    </row>
    <row r="8" spans="1:112" s="85" customFormat="1">
      <c r="A8" s="572"/>
      <c r="B8" s="572"/>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71"/>
      <c r="BQ8" s="71"/>
    </row>
    <row r="9" spans="1:112" s="85" customFormat="1" ht="16" thickBot="1">
      <c r="A9" s="226"/>
      <c r="B9" s="121"/>
      <c r="C9" s="1492">
        <f>'Summary (9)'!H17</f>
        <v>0</v>
      </c>
      <c r="D9" s="1492"/>
      <c r="E9" s="1492"/>
      <c r="F9" s="1492"/>
      <c r="G9" s="1492"/>
      <c r="H9" s="1492"/>
      <c r="I9" s="1492"/>
      <c r="J9" s="1492">
        <f>'Summary (9)'!K17</f>
        <v>0</v>
      </c>
      <c r="K9" s="1492"/>
      <c r="L9" s="1492"/>
      <c r="M9" s="1492"/>
      <c r="N9" s="1492"/>
      <c r="O9" s="1492"/>
      <c r="P9" s="1492"/>
      <c r="Q9" s="1492">
        <f>'Summary (9)'!N17</f>
        <v>0</v>
      </c>
      <c r="R9" s="1492"/>
      <c r="S9" s="1492"/>
      <c r="T9" s="1492"/>
      <c r="U9" s="1492"/>
      <c r="V9" s="1492"/>
      <c r="W9" s="1492"/>
      <c r="X9" s="1492">
        <f>'Summary (9)'!Q17</f>
        <v>0</v>
      </c>
      <c r="Y9" s="1492"/>
      <c r="Z9" s="1492"/>
      <c r="AA9" s="1492"/>
      <c r="AB9" s="1492"/>
      <c r="AC9" s="1492"/>
      <c r="AD9" s="1492"/>
      <c r="AE9" s="1492">
        <f>'Summary (9)'!T17</f>
        <v>0</v>
      </c>
      <c r="AF9" s="1492"/>
      <c r="AG9" s="1492"/>
      <c r="AH9" s="1492"/>
      <c r="AI9" s="1492"/>
      <c r="AJ9" s="1492"/>
      <c r="AK9" s="1492"/>
      <c r="AL9" s="1492">
        <f>'Summary (9)'!W17</f>
        <v>0</v>
      </c>
      <c r="AM9" s="1492"/>
      <c r="AN9" s="1492"/>
      <c r="AO9" s="1492"/>
      <c r="AP9" s="1492"/>
      <c r="AQ9" s="1492"/>
      <c r="AR9" s="1492"/>
      <c r="AS9" s="1492">
        <f>'Summary (9)'!Z17</f>
        <v>0</v>
      </c>
      <c r="AT9" s="1492"/>
      <c r="AU9" s="1492"/>
      <c r="AV9" s="1492"/>
      <c r="AW9" s="1492"/>
      <c r="AX9" s="1492"/>
      <c r="AY9" s="1492"/>
      <c r="AZ9" s="1492">
        <f>'Summary (9)'!AC17</f>
        <v>0</v>
      </c>
      <c r="BA9" s="1492"/>
      <c r="BB9" s="1492"/>
      <c r="BC9" s="1492"/>
      <c r="BD9" s="1492"/>
      <c r="BE9" s="1492"/>
      <c r="BF9" s="1492"/>
      <c r="BG9" s="1492">
        <f>'Summary (9)'!AF17</f>
        <v>0</v>
      </c>
      <c r="BH9" s="1492"/>
      <c r="BI9" s="1492"/>
      <c r="BJ9" s="1492"/>
      <c r="BK9" s="1492"/>
      <c r="BL9" s="1492"/>
      <c r="BM9" s="1492"/>
      <c r="BN9" s="1492">
        <f>'Summary (9)'!AM17</f>
        <v>0</v>
      </c>
      <c r="BO9" s="1492"/>
      <c r="BP9" s="1492"/>
      <c r="BQ9" s="1492"/>
      <c r="BR9" s="1492"/>
      <c r="BS9" s="1492"/>
      <c r="BT9" s="1492"/>
    </row>
    <row r="10" spans="1:112" ht="18" customHeight="1">
      <c r="A10" s="1425"/>
      <c r="B10" s="1426"/>
      <c r="C10" s="1221" t="s">
        <v>230</v>
      </c>
      <c r="D10" s="1222"/>
      <c r="E10" s="1222"/>
      <c r="F10" s="1222"/>
      <c r="G10" s="1222"/>
      <c r="H10" s="1222"/>
      <c r="I10" s="1223"/>
      <c r="J10" s="1354" t="s">
        <v>231</v>
      </c>
      <c r="K10" s="1204"/>
      <c r="L10" s="1204"/>
      <c r="M10" s="1204"/>
      <c r="N10" s="1204"/>
      <c r="O10" s="1204"/>
      <c r="P10" s="1205"/>
      <c r="Q10" s="1218" t="s">
        <v>232</v>
      </c>
      <c r="R10" s="1219"/>
      <c r="S10" s="1219"/>
      <c r="T10" s="1219"/>
      <c r="U10" s="1219"/>
      <c r="V10" s="1219"/>
      <c r="W10" s="1220"/>
      <c r="X10" s="1233" t="s">
        <v>233</v>
      </c>
      <c r="Y10" s="1234"/>
      <c r="Z10" s="1234"/>
      <c r="AA10" s="1234"/>
      <c r="AB10" s="1234"/>
      <c r="AC10" s="1234"/>
      <c r="AD10" s="1235"/>
      <c r="AE10" s="1181" t="s">
        <v>234</v>
      </c>
      <c r="AF10" s="1182"/>
      <c r="AG10" s="1182"/>
      <c r="AH10" s="1182"/>
      <c r="AI10" s="1182"/>
      <c r="AJ10" s="1182"/>
      <c r="AK10" s="1490"/>
      <c r="AL10" s="1493" t="s">
        <v>235</v>
      </c>
      <c r="AM10" s="1494"/>
      <c r="AN10" s="1494"/>
      <c r="AO10" s="1494"/>
      <c r="AP10" s="1494"/>
      <c r="AQ10" s="1494"/>
      <c r="AR10" s="1495"/>
      <c r="AS10" s="1496" t="s">
        <v>236</v>
      </c>
      <c r="AT10" s="1497"/>
      <c r="AU10" s="1497"/>
      <c r="AV10" s="1497"/>
      <c r="AW10" s="1497"/>
      <c r="AX10" s="1497"/>
      <c r="AY10" s="1498"/>
      <c r="AZ10" s="1499" t="s">
        <v>237</v>
      </c>
      <c r="BA10" s="1500"/>
      <c r="BB10" s="1500"/>
      <c r="BC10" s="1500"/>
      <c r="BD10" s="1500"/>
      <c r="BE10" s="1500"/>
      <c r="BF10" s="1501"/>
      <c r="BG10" s="1502" t="s">
        <v>238</v>
      </c>
      <c r="BH10" s="1503"/>
      <c r="BI10" s="1503"/>
      <c r="BJ10" s="1503"/>
      <c r="BK10" s="1503"/>
      <c r="BL10" s="1503"/>
      <c r="BM10" s="1504"/>
      <c r="BN10" s="1479" t="s">
        <v>239</v>
      </c>
      <c r="BO10" s="1480"/>
      <c r="BP10" s="1480"/>
      <c r="BQ10" s="1480"/>
      <c r="BR10" s="1480"/>
      <c r="BS10" s="1480"/>
      <c r="BT10" s="1480"/>
      <c r="BU10" s="1476" t="s">
        <v>249</v>
      </c>
      <c r="BV10" s="1477"/>
      <c r="BW10" s="1478"/>
    </row>
    <row r="11" spans="1:112" s="244" customFormat="1" ht="31.5" customHeight="1">
      <c r="A11" s="1427"/>
      <c r="B11" s="1428"/>
      <c r="C11" s="1242" t="s">
        <v>278</v>
      </c>
      <c r="D11" s="1243"/>
      <c r="E11" s="1236" t="s">
        <v>279</v>
      </c>
      <c r="F11" s="1237"/>
      <c r="G11" s="95">
        <f>'Summary (9)'!E19</f>
        <v>0</v>
      </c>
      <c r="H11" s="264">
        <f>'Summary (9)'!F19</f>
        <v>0</v>
      </c>
      <c r="I11" s="122">
        <f>'Summary (9)'!G19</f>
        <v>0</v>
      </c>
      <c r="J11" s="1351" t="s">
        <v>278</v>
      </c>
      <c r="K11" s="1207"/>
      <c r="L11" s="1212" t="s">
        <v>279</v>
      </c>
      <c r="M11" s="1207"/>
      <c r="N11" s="96">
        <f>'Summary (9)'!H19</f>
        <v>0</v>
      </c>
      <c r="O11" s="265">
        <f>'Summary (9)'!I19</f>
        <v>0</v>
      </c>
      <c r="P11" s="129">
        <f>'Summary (9)'!J19</f>
        <v>0</v>
      </c>
      <c r="Q11" s="1224" t="s">
        <v>278</v>
      </c>
      <c r="R11" s="1225"/>
      <c r="S11" s="1230" t="s">
        <v>279</v>
      </c>
      <c r="T11" s="1225"/>
      <c r="U11" s="97">
        <f>'Summary (9)'!K19</f>
        <v>0</v>
      </c>
      <c r="V11" s="266">
        <f>'Summary (9)'!L19</f>
        <v>0</v>
      </c>
      <c r="W11" s="132">
        <f>'Summary (9)'!M19</f>
        <v>0</v>
      </c>
      <c r="X11" s="1215" t="s">
        <v>278</v>
      </c>
      <c r="Y11" s="1198"/>
      <c r="Z11" s="1197" t="s">
        <v>279</v>
      </c>
      <c r="AA11" s="1198"/>
      <c r="AB11" s="98">
        <f>'Summary (9)'!N19</f>
        <v>0</v>
      </c>
      <c r="AC11" s="267">
        <f>'Summary (9)'!O19</f>
        <v>0</v>
      </c>
      <c r="AD11" s="135">
        <f>'Summary (9)'!P19</f>
        <v>0</v>
      </c>
      <c r="AE11" s="1183" t="s">
        <v>278</v>
      </c>
      <c r="AF11" s="1184"/>
      <c r="AG11" s="1189" t="s">
        <v>279</v>
      </c>
      <c r="AH11" s="1184"/>
      <c r="AI11" s="749">
        <f>'Summary (9)'!Q19</f>
        <v>0</v>
      </c>
      <c r="AJ11" s="268">
        <f>'Summary (9)'!R19</f>
        <v>0</v>
      </c>
      <c r="AK11" s="138">
        <f>'Summary (9)'!S19</f>
        <v>0</v>
      </c>
      <c r="AL11" s="1434" t="s">
        <v>278</v>
      </c>
      <c r="AM11" s="1435"/>
      <c r="AN11" s="1449" t="s">
        <v>279</v>
      </c>
      <c r="AO11" s="1435"/>
      <c r="AP11" s="748">
        <f>'Summary (9)'!T19</f>
        <v>0</v>
      </c>
      <c r="AQ11" s="269">
        <f>'Summary (9)'!U19</f>
        <v>0</v>
      </c>
      <c r="AR11" s="141">
        <f>'Summary (9)'!V19</f>
        <v>0</v>
      </c>
      <c r="AS11" s="1452" t="s">
        <v>278</v>
      </c>
      <c r="AT11" s="1453"/>
      <c r="AU11" s="1458" t="s">
        <v>279</v>
      </c>
      <c r="AV11" s="1453"/>
      <c r="AW11" s="750">
        <f>'Summary (9)'!W19</f>
        <v>0</v>
      </c>
      <c r="AX11" s="270">
        <f>'Summary (9)'!X19</f>
        <v>0</v>
      </c>
      <c r="AY11" s="144">
        <f>'Summary (9)'!Y19</f>
        <v>0</v>
      </c>
      <c r="AZ11" s="1461" t="s">
        <v>278</v>
      </c>
      <c r="BA11" s="1462"/>
      <c r="BB11" s="1467" t="s">
        <v>279</v>
      </c>
      <c r="BC11" s="1462"/>
      <c r="BD11" s="744">
        <f>'Summary (9)'!Z19</f>
        <v>0</v>
      </c>
      <c r="BE11" s="271">
        <f>'Summary (9)'!AA19</f>
        <v>0</v>
      </c>
      <c r="BF11" s="147">
        <f>'Summary (9)'!AB19</f>
        <v>0</v>
      </c>
      <c r="BG11" s="1470" t="s">
        <v>278</v>
      </c>
      <c r="BH11" s="1471"/>
      <c r="BI11" s="1481" t="s">
        <v>279</v>
      </c>
      <c r="BJ11" s="1471"/>
      <c r="BK11" s="745">
        <f>'Summary (9)'!AC19</f>
        <v>0</v>
      </c>
      <c r="BL11" s="272">
        <f>'Summary (9)'!AD19</f>
        <v>0</v>
      </c>
      <c r="BM11" s="150">
        <f>'Summary (9)'!AE19</f>
        <v>0</v>
      </c>
      <c r="BN11" s="1440" t="s">
        <v>278</v>
      </c>
      <c r="BO11" s="1441"/>
      <c r="BP11" s="1446" t="s">
        <v>279</v>
      </c>
      <c r="BQ11" s="1441"/>
      <c r="BR11" s="107">
        <f>'Summary (9)'!AF19</f>
        <v>0</v>
      </c>
      <c r="BS11" s="273">
        <f>'Summary (9)'!AG19</f>
        <v>0</v>
      </c>
      <c r="BT11" s="555">
        <f>'Summary (9)'!AH19</f>
        <v>0</v>
      </c>
      <c r="BU11" s="534">
        <f>'Summary (9)'!AI19</f>
        <v>0</v>
      </c>
      <c r="BV11" s="558">
        <f>'Summary (9)'!AJ19</f>
        <v>0</v>
      </c>
      <c r="BW11" s="559">
        <f>'Summary (9)'!AK19</f>
        <v>0</v>
      </c>
    </row>
    <row r="12" spans="1:112" s="244" customFormat="1">
      <c r="A12" s="1427"/>
      <c r="B12" s="1428"/>
      <c r="C12" s="1244"/>
      <c r="D12" s="1245"/>
      <c r="E12" s="1238"/>
      <c r="F12" s="1239"/>
      <c r="G12" s="95">
        <f>'Summary (9)'!E20</f>
        <v>0</v>
      </c>
      <c r="H12" s="264">
        <f>'Summary (9)'!F20</f>
        <v>0</v>
      </c>
      <c r="I12" s="122">
        <f>'Summary (9)'!G20</f>
        <v>0</v>
      </c>
      <c r="J12" s="1352"/>
      <c r="K12" s="1209"/>
      <c r="L12" s="1213"/>
      <c r="M12" s="1209"/>
      <c r="N12" s="96">
        <f>'Summary (9)'!H20</f>
        <v>0</v>
      </c>
      <c r="O12" s="265">
        <f>'Summary (9)'!I20</f>
        <v>0</v>
      </c>
      <c r="P12" s="129">
        <f>'Summary (9)'!J20</f>
        <v>0</v>
      </c>
      <c r="Q12" s="1226"/>
      <c r="R12" s="1227"/>
      <c r="S12" s="1231"/>
      <c r="T12" s="1227"/>
      <c r="U12" s="97">
        <f>'Summary (9)'!K20</f>
        <v>0</v>
      </c>
      <c r="V12" s="266">
        <f>'Summary (9)'!L20</f>
        <v>0</v>
      </c>
      <c r="W12" s="132">
        <f>'Summary (9)'!M20</f>
        <v>0</v>
      </c>
      <c r="X12" s="1216"/>
      <c r="Y12" s="1200"/>
      <c r="Z12" s="1199"/>
      <c r="AA12" s="1200"/>
      <c r="AB12" s="98">
        <f>'Summary (9)'!N20</f>
        <v>0</v>
      </c>
      <c r="AC12" s="267">
        <f>'Summary (9)'!O20</f>
        <v>0</v>
      </c>
      <c r="AD12" s="135">
        <f>'Summary (9)'!P20</f>
        <v>0</v>
      </c>
      <c r="AE12" s="1185"/>
      <c r="AF12" s="1186"/>
      <c r="AG12" s="1190"/>
      <c r="AH12" s="1186"/>
      <c r="AI12" s="749">
        <f>'Summary (9)'!Q20</f>
        <v>0</v>
      </c>
      <c r="AJ12" s="268">
        <f>'Summary (9)'!R20</f>
        <v>0</v>
      </c>
      <c r="AK12" s="138">
        <f>'Summary (9)'!S20</f>
        <v>0</v>
      </c>
      <c r="AL12" s="1436"/>
      <c r="AM12" s="1437"/>
      <c r="AN12" s="1450"/>
      <c r="AO12" s="1437"/>
      <c r="AP12" s="748">
        <f>'Summary (9)'!T20</f>
        <v>0</v>
      </c>
      <c r="AQ12" s="269">
        <f>'Summary (9)'!U20</f>
        <v>0</v>
      </c>
      <c r="AR12" s="141">
        <f>'Summary (9)'!V20</f>
        <v>0</v>
      </c>
      <c r="AS12" s="1454"/>
      <c r="AT12" s="1455"/>
      <c r="AU12" s="1459"/>
      <c r="AV12" s="1455"/>
      <c r="AW12" s="750">
        <f>'Summary (9)'!W20</f>
        <v>0</v>
      </c>
      <c r="AX12" s="270">
        <f>'Summary (9)'!X20</f>
        <v>0</v>
      </c>
      <c r="AY12" s="144">
        <f>'Summary (9)'!Y20</f>
        <v>0</v>
      </c>
      <c r="AZ12" s="1463"/>
      <c r="BA12" s="1464"/>
      <c r="BB12" s="1468"/>
      <c r="BC12" s="1464"/>
      <c r="BD12" s="744">
        <f>'Summary (9)'!Z20</f>
        <v>0</v>
      </c>
      <c r="BE12" s="271">
        <f>'Summary (9)'!AA20</f>
        <v>0</v>
      </c>
      <c r="BF12" s="147">
        <f>'Summary (9)'!AB20</f>
        <v>0</v>
      </c>
      <c r="BG12" s="1472"/>
      <c r="BH12" s="1473"/>
      <c r="BI12" s="1482"/>
      <c r="BJ12" s="1473"/>
      <c r="BK12" s="745">
        <f>'Summary (9)'!AC20</f>
        <v>0</v>
      </c>
      <c r="BL12" s="272">
        <f>'Summary (9)'!AD20</f>
        <v>0</v>
      </c>
      <c r="BM12" s="150">
        <f>'Summary (9)'!AE20</f>
        <v>0</v>
      </c>
      <c r="BN12" s="1442"/>
      <c r="BO12" s="1443"/>
      <c r="BP12" s="1447"/>
      <c r="BQ12" s="1443"/>
      <c r="BR12" s="107">
        <f>'Summary (9)'!AF20</f>
        <v>0</v>
      </c>
      <c r="BS12" s="273">
        <f>'Summary (9)'!AG20</f>
        <v>0</v>
      </c>
      <c r="BT12" s="555">
        <f>'Summary (9)'!AH20</f>
        <v>0</v>
      </c>
      <c r="BU12" s="1484" t="e">
        <f>IF('Summary - ML &amp; PM'!#REF!="New Agreement","","Current")</f>
        <v>#REF!</v>
      </c>
      <c r="BV12" s="1486">
        <f>'Summary (9)'!AJ20</f>
        <v>0</v>
      </c>
      <c r="BW12" s="1488">
        <f>'Summary (6)'!AK20</f>
        <v>0</v>
      </c>
    </row>
    <row r="13" spans="1:112" s="245" customFormat="1" ht="15.75" customHeight="1">
      <c r="A13" s="1427"/>
      <c r="B13" s="1428"/>
      <c r="C13" s="1246"/>
      <c r="D13" s="1247"/>
      <c r="E13" s="1240"/>
      <c r="F13" s="1350"/>
      <c r="G13" s="99" t="e">
        <f>IF('Summary - ML &amp; PM'!#REF!="New Agreement","","Current")</f>
        <v>#REF!</v>
      </c>
      <c r="H13" s="264">
        <f>'Summary (9)'!F21</f>
        <v>0</v>
      </c>
      <c r="I13" s="123">
        <f>'Summary (9)'!G21</f>
        <v>0</v>
      </c>
      <c r="J13" s="1353"/>
      <c r="K13" s="1211"/>
      <c r="L13" s="1214"/>
      <c r="M13" s="1211"/>
      <c r="N13" s="100" t="e">
        <f>IF('Summary - ML &amp; PM'!#REF!="New Agreement","","Current")</f>
        <v>#REF!</v>
      </c>
      <c r="O13" s="265">
        <f>'Summary (9)'!I21</f>
        <v>0</v>
      </c>
      <c r="P13" s="130">
        <f>'Summary (9)'!J21</f>
        <v>0</v>
      </c>
      <c r="Q13" s="1228"/>
      <c r="R13" s="1229"/>
      <c r="S13" s="1232"/>
      <c r="T13" s="1229"/>
      <c r="U13" s="101" t="e">
        <f>IF('Summary - ML &amp; PM'!#REF!="New Agreement","","Current")</f>
        <v>#REF!</v>
      </c>
      <c r="V13" s="266">
        <f>'Summary (9)'!L21</f>
        <v>0</v>
      </c>
      <c r="W13" s="133">
        <f>'Summary (9)'!M21</f>
        <v>0</v>
      </c>
      <c r="X13" s="1217"/>
      <c r="Y13" s="1202"/>
      <c r="Z13" s="1201"/>
      <c r="AA13" s="1202"/>
      <c r="AB13" s="102" t="e">
        <f>IF('Summary - ML &amp; PM'!#REF!="New Agreement","","Current")</f>
        <v>#REF!</v>
      </c>
      <c r="AC13" s="274">
        <f>'Summary (9)'!O21</f>
        <v>0</v>
      </c>
      <c r="AD13" s="136">
        <f>'Summary (9)'!P21</f>
        <v>0</v>
      </c>
      <c r="AE13" s="1187"/>
      <c r="AF13" s="1188"/>
      <c r="AG13" s="1191"/>
      <c r="AH13" s="1188"/>
      <c r="AI13" s="103" t="e">
        <f>IF('Summary - ML &amp; PM'!#REF!="New Agreement","","Current")</f>
        <v>#REF!</v>
      </c>
      <c r="AJ13" s="275">
        <f>'Summary (9)'!R21</f>
        <v>0</v>
      </c>
      <c r="AK13" s="139">
        <f>'Summary (9)'!S21</f>
        <v>0</v>
      </c>
      <c r="AL13" s="1438"/>
      <c r="AM13" s="1439"/>
      <c r="AN13" s="1451"/>
      <c r="AO13" s="1439"/>
      <c r="AP13" s="108" t="e">
        <f>IF('Summary - ML &amp; PM'!#REF!="New Agreement","","Current")</f>
        <v>#REF!</v>
      </c>
      <c r="AQ13" s="276">
        <f>'Summary (9)'!U21</f>
        <v>0</v>
      </c>
      <c r="AR13" s="142">
        <f>'Summary (9)'!V21</f>
        <v>0</v>
      </c>
      <c r="AS13" s="1456"/>
      <c r="AT13" s="1457"/>
      <c r="AU13" s="1460"/>
      <c r="AV13" s="1457"/>
      <c r="AW13" s="109" t="e">
        <f>IF('Summary - ML &amp; PM'!#REF!="New Agreement","","Current")</f>
        <v>#REF!</v>
      </c>
      <c r="AX13" s="277">
        <f>'Summary (9)'!X21</f>
        <v>0</v>
      </c>
      <c r="AY13" s="145">
        <f>'Summary (9)'!Y21</f>
        <v>0</v>
      </c>
      <c r="AZ13" s="1465"/>
      <c r="BA13" s="1466"/>
      <c r="BB13" s="1469"/>
      <c r="BC13" s="1466"/>
      <c r="BD13" s="110" t="e">
        <f>IF('Summary - ML &amp; PM'!#REF!="New Agreement","","Current")</f>
        <v>#REF!</v>
      </c>
      <c r="BE13" s="278">
        <f>'Summary (9)'!AA21</f>
        <v>0</v>
      </c>
      <c r="BF13" s="148">
        <f>'Summary (9)'!AB21</f>
        <v>0</v>
      </c>
      <c r="BG13" s="1474"/>
      <c r="BH13" s="1475"/>
      <c r="BI13" s="1483"/>
      <c r="BJ13" s="1475"/>
      <c r="BK13" s="111" t="e">
        <f>IF('Summary - ML &amp; PM'!#REF!="New Agreement","","Current")</f>
        <v>#REF!</v>
      </c>
      <c r="BL13" s="279">
        <f>'Summary (9)'!AD21</f>
        <v>0</v>
      </c>
      <c r="BM13" s="151">
        <f>'Summary (9)'!AE21</f>
        <v>0</v>
      </c>
      <c r="BN13" s="1444"/>
      <c r="BO13" s="1445"/>
      <c r="BP13" s="1448"/>
      <c r="BQ13" s="1445"/>
      <c r="BR13" s="112" t="e">
        <f>IF('Summary - ML &amp; PM'!#REF!="New Agreement","","Current")</f>
        <v>#REF!</v>
      </c>
      <c r="BS13" s="280">
        <f>'Summary (9)'!AG21</f>
        <v>0</v>
      </c>
      <c r="BT13" s="556">
        <f>'Summary (9)'!AH21</f>
        <v>0</v>
      </c>
      <c r="BU13" s="1485"/>
      <c r="BV13" s="1487"/>
      <c r="BW13" s="1489"/>
    </row>
    <row r="14" spans="1:112" s="245" customFormat="1" ht="62">
      <c r="A14" s="1429" t="s">
        <v>277</v>
      </c>
      <c r="B14" s="1430"/>
      <c r="C14" s="124" t="s">
        <v>280</v>
      </c>
      <c r="D14" s="105" t="s">
        <v>281</v>
      </c>
      <c r="E14" s="105" t="s">
        <v>282</v>
      </c>
      <c r="F14" s="105" t="s">
        <v>283</v>
      </c>
      <c r="G14" s="95" t="s">
        <v>284</v>
      </c>
      <c r="H14" s="264" t="s">
        <v>285</v>
      </c>
      <c r="I14" s="122" t="s">
        <v>284</v>
      </c>
      <c r="J14" s="131" t="s">
        <v>280</v>
      </c>
      <c r="K14" s="96" t="s">
        <v>281</v>
      </c>
      <c r="L14" s="96" t="s">
        <v>282</v>
      </c>
      <c r="M14" s="96" t="s">
        <v>283</v>
      </c>
      <c r="N14" s="96" t="str">
        <f>G14</f>
        <v>Budgeted Salary</v>
      </c>
      <c r="O14" s="265" t="str">
        <f>H14</f>
        <v>Change</v>
      </c>
      <c r="P14" s="129" t="str">
        <f>I14</f>
        <v>Budgeted Salary</v>
      </c>
      <c r="Q14" s="134" t="s">
        <v>280</v>
      </c>
      <c r="R14" s="97" t="s">
        <v>281</v>
      </c>
      <c r="S14" s="97" t="s">
        <v>282</v>
      </c>
      <c r="T14" s="97" t="s">
        <v>283</v>
      </c>
      <c r="U14" s="97" t="str">
        <f>N14</f>
        <v>Budgeted Salary</v>
      </c>
      <c r="V14" s="266" t="str">
        <f>O14</f>
        <v>Change</v>
      </c>
      <c r="W14" s="132" t="str">
        <f>P14</f>
        <v>Budgeted Salary</v>
      </c>
      <c r="X14" s="137" t="s">
        <v>280</v>
      </c>
      <c r="Y14" s="106" t="s">
        <v>281</v>
      </c>
      <c r="Z14" s="106" t="s">
        <v>282</v>
      </c>
      <c r="AA14" s="106" t="s">
        <v>283</v>
      </c>
      <c r="AB14" s="102" t="str">
        <f>U14</f>
        <v>Budgeted Salary</v>
      </c>
      <c r="AC14" s="274" t="str">
        <f>V14</f>
        <v>Change</v>
      </c>
      <c r="AD14" s="136" t="str">
        <f>W14</f>
        <v>Budgeted Salary</v>
      </c>
      <c r="AE14" s="140" t="s">
        <v>280</v>
      </c>
      <c r="AF14" s="104" t="s">
        <v>281</v>
      </c>
      <c r="AG14" s="104" t="s">
        <v>282</v>
      </c>
      <c r="AH14" s="104" t="s">
        <v>283</v>
      </c>
      <c r="AI14" s="103" t="str">
        <f>AB14</f>
        <v>Budgeted Salary</v>
      </c>
      <c r="AJ14" s="275" t="str">
        <f>AC14</f>
        <v>Change</v>
      </c>
      <c r="AK14" s="139" t="str">
        <f>AD14</f>
        <v>Budgeted Salary</v>
      </c>
      <c r="AL14" s="143" t="s">
        <v>280</v>
      </c>
      <c r="AM14" s="113" t="s">
        <v>281</v>
      </c>
      <c r="AN14" s="113" t="s">
        <v>282</v>
      </c>
      <c r="AO14" s="113" t="s">
        <v>283</v>
      </c>
      <c r="AP14" s="108" t="str">
        <f>AI14</f>
        <v>Budgeted Salary</v>
      </c>
      <c r="AQ14" s="276" t="str">
        <f>AJ14</f>
        <v>Change</v>
      </c>
      <c r="AR14" s="142" t="str">
        <f>AK14</f>
        <v>Budgeted Salary</v>
      </c>
      <c r="AS14" s="146" t="s">
        <v>280</v>
      </c>
      <c r="AT14" s="114" t="s">
        <v>281</v>
      </c>
      <c r="AU14" s="114" t="s">
        <v>282</v>
      </c>
      <c r="AV14" s="114" t="s">
        <v>283</v>
      </c>
      <c r="AW14" s="109" t="str">
        <f>AP14</f>
        <v>Budgeted Salary</v>
      </c>
      <c r="AX14" s="277" t="str">
        <f>AQ14</f>
        <v>Change</v>
      </c>
      <c r="AY14" s="145" t="str">
        <f>AR14</f>
        <v>Budgeted Salary</v>
      </c>
      <c r="AZ14" s="149" t="s">
        <v>280</v>
      </c>
      <c r="BA14" s="115" t="s">
        <v>281</v>
      </c>
      <c r="BB14" s="115" t="s">
        <v>282</v>
      </c>
      <c r="BC14" s="115" t="s">
        <v>283</v>
      </c>
      <c r="BD14" s="110" t="str">
        <f>AW14</f>
        <v>Budgeted Salary</v>
      </c>
      <c r="BE14" s="278" t="str">
        <f>AX14</f>
        <v>Change</v>
      </c>
      <c r="BF14" s="148" t="str">
        <f>AY14</f>
        <v>Budgeted Salary</v>
      </c>
      <c r="BG14" s="152" t="s">
        <v>280</v>
      </c>
      <c r="BH14" s="116" t="s">
        <v>281</v>
      </c>
      <c r="BI14" s="116" t="s">
        <v>282</v>
      </c>
      <c r="BJ14" s="116" t="s">
        <v>283</v>
      </c>
      <c r="BK14" s="111" t="str">
        <f>BD14</f>
        <v>Budgeted Salary</v>
      </c>
      <c r="BL14" s="279" t="str">
        <f>BE14</f>
        <v>Change</v>
      </c>
      <c r="BM14" s="151" t="str">
        <f>BF14</f>
        <v>Budgeted Salary</v>
      </c>
      <c r="BN14" s="153" t="s">
        <v>280</v>
      </c>
      <c r="BO14" s="117" t="s">
        <v>281</v>
      </c>
      <c r="BP14" s="117" t="s">
        <v>282</v>
      </c>
      <c r="BQ14" s="117" t="s">
        <v>283</v>
      </c>
      <c r="BR14" s="112" t="str">
        <f>BK14</f>
        <v>Budgeted Salary</v>
      </c>
      <c r="BS14" s="280" t="str">
        <f>BL14</f>
        <v>Change</v>
      </c>
      <c r="BT14" s="556" t="str">
        <f>BM14</f>
        <v>Budgeted Salary</v>
      </c>
      <c r="BU14" s="557" t="str">
        <f>U14</f>
        <v>Budgeted Salary</v>
      </c>
      <c r="BV14" s="746" t="s">
        <v>285</v>
      </c>
      <c r="BW14" s="560" t="str">
        <f>W14</f>
        <v>Budgeted Salary</v>
      </c>
      <c r="BX14" s="246"/>
      <c r="BY14" s="246"/>
      <c r="BZ14" s="246"/>
      <c r="CA14" s="246"/>
      <c r="CB14" s="246"/>
      <c r="CC14" s="246"/>
      <c r="CD14" s="246"/>
      <c r="CE14" s="246"/>
      <c r="CF14" s="246"/>
      <c r="CG14" s="246"/>
      <c r="CH14" s="246"/>
      <c r="CI14" s="246"/>
      <c r="CJ14" s="246"/>
      <c r="CK14" s="246"/>
      <c r="CL14" s="246"/>
      <c r="CM14" s="246"/>
      <c r="CN14" s="246"/>
      <c r="CO14" s="246"/>
      <c r="CP14" s="246"/>
      <c r="CQ14" s="246"/>
      <c r="CR14" s="246"/>
      <c r="CS14" s="246"/>
      <c r="CT14" s="246"/>
      <c r="CU14" s="246"/>
      <c r="CV14" s="246"/>
      <c r="CW14" s="246"/>
      <c r="CX14" s="246"/>
      <c r="CY14" s="246"/>
      <c r="CZ14" s="246"/>
      <c r="DA14" s="246"/>
      <c r="DB14" s="246"/>
      <c r="DC14" s="246"/>
      <c r="DD14" s="246"/>
      <c r="DE14" s="246"/>
      <c r="DF14" s="246"/>
      <c r="DG14" s="246"/>
      <c r="DH14" s="246"/>
    </row>
    <row r="15" spans="1:112" ht="19.5" customHeight="1">
      <c r="A15" s="1173"/>
      <c r="B15" s="1049"/>
      <c r="C15" s="247"/>
      <c r="D15" s="248"/>
      <c r="E15" s="249"/>
      <c r="F15" s="368">
        <f>E15*D15</f>
        <v>0</v>
      </c>
      <c r="G15" s="250"/>
      <c r="H15" s="369">
        <f>I15-G15</f>
        <v>0</v>
      </c>
      <c r="I15" s="370">
        <f>ROUND(IF(ISBLANK(C15),G15,C15*F15),0)</f>
        <v>0</v>
      </c>
      <c r="J15" s="247"/>
      <c r="K15" s="248"/>
      <c r="L15" s="249"/>
      <c r="M15" s="368">
        <f t="shared" ref="M15:M57" si="0">L15*K15</f>
        <v>0</v>
      </c>
      <c r="N15" s="250"/>
      <c r="O15" s="369">
        <f>P15-N15</f>
        <v>0</v>
      </c>
      <c r="P15" s="370">
        <f t="shared" ref="P15:P57" si="1">ROUND(IF(ISBLANK(J15),N15,J15*M15),0)</f>
        <v>0</v>
      </c>
      <c r="Q15" s="247"/>
      <c r="R15" s="248"/>
      <c r="S15" s="249"/>
      <c r="T15" s="368">
        <f>S15*R15</f>
        <v>0</v>
      </c>
      <c r="U15" s="250"/>
      <c r="V15" s="369">
        <f>W15-U15</f>
        <v>0</v>
      </c>
      <c r="W15" s="370">
        <f t="shared" ref="W15:W57" si="2">ROUND(IF(ISBLANK(Q15),U15,Q15*T15),0)</f>
        <v>0</v>
      </c>
      <c r="X15" s="247"/>
      <c r="Y15" s="248"/>
      <c r="Z15" s="249"/>
      <c r="AA15" s="368">
        <f>Z15*Y15</f>
        <v>0</v>
      </c>
      <c r="AB15" s="250"/>
      <c r="AC15" s="369">
        <f>AD15-AB15</f>
        <v>0</v>
      </c>
      <c r="AD15" s="370">
        <f t="shared" ref="AD15:AD57" si="3">ROUND(IF(ISBLANK(X15),AB15,X15*AA15),0)</f>
        <v>0</v>
      </c>
      <c r="AE15" s="247"/>
      <c r="AF15" s="248"/>
      <c r="AG15" s="249"/>
      <c r="AH15" s="368">
        <f>AG15*AF15</f>
        <v>0</v>
      </c>
      <c r="AI15" s="250"/>
      <c r="AJ15" s="369">
        <f>AK15-AI15</f>
        <v>0</v>
      </c>
      <c r="AK15" s="370">
        <f t="shared" ref="AK15:AK57" si="4">ROUND(IF(ISBLANK(AE15),AI15,AE15*AH15),0)</f>
        <v>0</v>
      </c>
      <c r="AL15" s="247"/>
      <c r="AM15" s="248"/>
      <c r="AN15" s="249"/>
      <c r="AO15" s="368">
        <f>AN15*AM15</f>
        <v>0</v>
      </c>
      <c r="AP15" s="250"/>
      <c r="AQ15" s="369">
        <f>AR15-AP15</f>
        <v>0</v>
      </c>
      <c r="AR15" s="370">
        <f t="shared" ref="AR15:AR57" si="5">ROUND(IF(ISBLANK(AL15),AP15,AL15*AO15),0)</f>
        <v>0</v>
      </c>
      <c r="AS15" s="247"/>
      <c r="AT15" s="248"/>
      <c r="AU15" s="249"/>
      <c r="AV15" s="368">
        <f t="shared" ref="AV15:AV57" si="6">AU15*AT15</f>
        <v>0</v>
      </c>
      <c r="AW15" s="250"/>
      <c r="AX15" s="369">
        <f>AY15-AW15</f>
        <v>0</v>
      </c>
      <c r="AY15" s="370">
        <f t="shared" ref="AY15:AY57" si="7">ROUND(IF(ISBLANK(AS15),AW15,AS15*AV15),0)</f>
        <v>0</v>
      </c>
      <c r="AZ15" s="247"/>
      <c r="BA15" s="248"/>
      <c r="BB15" s="249"/>
      <c r="BC15" s="368">
        <f t="shared" ref="BC15:BC57" si="8">BB15*BA15</f>
        <v>0</v>
      </c>
      <c r="BD15" s="250"/>
      <c r="BE15" s="369">
        <f>BF15-BD15</f>
        <v>0</v>
      </c>
      <c r="BF15" s="370">
        <f t="shared" ref="BF15:BF57" si="9">ROUND(IF(ISBLANK(AZ15),BD15,AZ15*BC15),0)</f>
        <v>0</v>
      </c>
      <c r="BG15" s="247"/>
      <c r="BH15" s="248"/>
      <c r="BI15" s="378"/>
      <c r="BJ15" s="368">
        <f t="shared" ref="BJ15:BJ57" si="10">BI15*BH15</f>
        <v>0</v>
      </c>
      <c r="BK15" s="250"/>
      <c r="BL15" s="369">
        <f>BM15-BK15</f>
        <v>0</v>
      </c>
      <c r="BM15" s="370">
        <f t="shared" ref="BM15:BM57" si="11">ROUND(IF(ISBLANK(BG15),BK15,BG15*BJ15),0)</f>
        <v>0</v>
      </c>
      <c r="BN15" s="247"/>
      <c r="BO15" s="248"/>
      <c r="BP15" s="249"/>
      <c r="BQ15" s="368">
        <f t="shared" ref="BQ15:BQ57" si="12">BP15*BO15</f>
        <v>0</v>
      </c>
      <c r="BR15" s="250"/>
      <c r="BS15" s="369">
        <f>BT15-BR15</f>
        <v>0</v>
      </c>
      <c r="BT15" s="561">
        <f t="shared" ref="BT15:BT57" si="13">ROUND(IF(ISBLANK(BN15),BR15,BN15*BQ15),0)</f>
        <v>0</v>
      </c>
      <c r="BU15" s="382">
        <f t="shared" ref="BU15:BW30" si="14">SUM(G15,N15,U15,AB15,AI15,AP15,AW15,BD15,BK15,BR15)</f>
        <v>0</v>
      </c>
      <c r="BV15" s="371">
        <f t="shared" si="14"/>
        <v>0</v>
      </c>
      <c r="BW15" s="370">
        <f t="shared" si="14"/>
        <v>0</v>
      </c>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row>
    <row r="16" spans="1:112" ht="19.5" customHeight="1">
      <c r="A16" s="1173"/>
      <c r="B16" s="1049"/>
      <c r="C16" s="247"/>
      <c r="D16" s="248"/>
      <c r="E16" s="249"/>
      <c r="F16" s="368">
        <f t="shared" ref="F16:F57" si="15">E16*D16</f>
        <v>0</v>
      </c>
      <c r="G16" s="250"/>
      <c r="H16" s="369">
        <f t="shared" ref="H16:H57" si="16">I16-G16</f>
        <v>0</v>
      </c>
      <c r="I16" s="370">
        <f t="shared" ref="I16:I57" si="17">ROUND(IF(ISBLANK(C16),G16,C16*F16),0)</f>
        <v>0</v>
      </c>
      <c r="J16" s="247"/>
      <c r="K16" s="248"/>
      <c r="L16" s="249"/>
      <c r="M16" s="368">
        <f t="shared" si="0"/>
        <v>0</v>
      </c>
      <c r="N16" s="250"/>
      <c r="O16" s="369">
        <f t="shared" ref="O16:O57" si="18">P16-N16</f>
        <v>0</v>
      </c>
      <c r="P16" s="370">
        <f t="shared" si="1"/>
        <v>0</v>
      </c>
      <c r="Q16" s="247"/>
      <c r="R16" s="248"/>
      <c r="S16" s="249"/>
      <c r="T16" s="368">
        <f t="shared" ref="T16:T57" si="19">S16*R16</f>
        <v>0</v>
      </c>
      <c r="U16" s="250"/>
      <c r="V16" s="369">
        <f t="shared" ref="V16:V57" si="20">W16-U16</f>
        <v>0</v>
      </c>
      <c r="W16" s="370">
        <f t="shared" si="2"/>
        <v>0</v>
      </c>
      <c r="X16" s="247"/>
      <c r="Y16" s="248"/>
      <c r="Z16" s="249"/>
      <c r="AA16" s="368">
        <f t="shared" ref="AA16:AA57" si="21">Z16*Y16</f>
        <v>0</v>
      </c>
      <c r="AB16" s="250"/>
      <c r="AC16" s="369">
        <f t="shared" ref="AC16:AC57" si="22">AD16-AB16</f>
        <v>0</v>
      </c>
      <c r="AD16" s="370">
        <f t="shared" si="3"/>
        <v>0</v>
      </c>
      <c r="AE16" s="247"/>
      <c r="AF16" s="248"/>
      <c r="AG16" s="249"/>
      <c r="AH16" s="368">
        <f t="shared" ref="AH16:AH57" si="23">AG16*AF16</f>
        <v>0</v>
      </c>
      <c r="AI16" s="250"/>
      <c r="AJ16" s="369">
        <f t="shared" ref="AJ16:AJ57" si="24">AK16-AI16</f>
        <v>0</v>
      </c>
      <c r="AK16" s="370">
        <f t="shared" si="4"/>
        <v>0</v>
      </c>
      <c r="AL16" s="247"/>
      <c r="AM16" s="248"/>
      <c r="AN16" s="249"/>
      <c r="AO16" s="368">
        <f t="shared" ref="AO16:AO57" si="25">AN16*AM16</f>
        <v>0</v>
      </c>
      <c r="AP16" s="250"/>
      <c r="AQ16" s="369">
        <f t="shared" ref="AQ16:AQ57" si="26">AR16-AP16</f>
        <v>0</v>
      </c>
      <c r="AR16" s="370">
        <f t="shared" si="5"/>
        <v>0</v>
      </c>
      <c r="AS16" s="247"/>
      <c r="AT16" s="248"/>
      <c r="AU16" s="249"/>
      <c r="AV16" s="368">
        <f t="shared" si="6"/>
        <v>0</v>
      </c>
      <c r="AW16" s="250"/>
      <c r="AX16" s="369">
        <f t="shared" ref="AX16:AX57" si="27">AY16-AW16</f>
        <v>0</v>
      </c>
      <c r="AY16" s="370">
        <f t="shared" si="7"/>
        <v>0</v>
      </c>
      <c r="AZ16" s="247"/>
      <c r="BA16" s="248"/>
      <c r="BB16" s="249"/>
      <c r="BC16" s="368">
        <f t="shared" si="8"/>
        <v>0</v>
      </c>
      <c r="BD16" s="250"/>
      <c r="BE16" s="369">
        <f t="shared" ref="BE16:BE57" si="28">BF16-BD16</f>
        <v>0</v>
      </c>
      <c r="BF16" s="370">
        <f t="shared" si="9"/>
        <v>0</v>
      </c>
      <c r="BG16" s="247"/>
      <c r="BH16" s="248"/>
      <c r="BI16" s="378"/>
      <c r="BJ16" s="368">
        <f t="shared" si="10"/>
        <v>0</v>
      </c>
      <c r="BK16" s="250"/>
      <c r="BL16" s="369">
        <f t="shared" ref="BL16:BL57" si="29">BM16-BK16</f>
        <v>0</v>
      </c>
      <c r="BM16" s="370">
        <f t="shared" si="11"/>
        <v>0</v>
      </c>
      <c r="BN16" s="247"/>
      <c r="BO16" s="248"/>
      <c r="BP16" s="249"/>
      <c r="BQ16" s="368">
        <f t="shared" si="12"/>
        <v>0</v>
      </c>
      <c r="BR16" s="250"/>
      <c r="BS16" s="369">
        <f t="shared" ref="BS16:BS57" si="30">BT16-BR16</f>
        <v>0</v>
      </c>
      <c r="BT16" s="561">
        <f t="shared" si="13"/>
        <v>0</v>
      </c>
      <c r="BU16" s="382">
        <f t="shared" si="14"/>
        <v>0</v>
      </c>
      <c r="BV16" s="371">
        <f t="shared" si="14"/>
        <v>0</v>
      </c>
      <c r="BW16" s="370">
        <f t="shared" si="14"/>
        <v>0</v>
      </c>
      <c r="BX16" s="251"/>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row>
    <row r="17" spans="1:112" ht="20.149999999999999" customHeight="1">
      <c r="A17" s="1173"/>
      <c r="B17" s="1049"/>
      <c r="C17" s="247"/>
      <c r="D17" s="341"/>
      <c r="E17" s="120"/>
      <c r="F17" s="368">
        <f t="shared" si="15"/>
        <v>0</v>
      </c>
      <c r="G17" s="250"/>
      <c r="H17" s="369">
        <f t="shared" si="16"/>
        <v>0</v>
      </c>
      <c r="I17" s="370">
        <f t="shared" si="17"/>
        <v>0</v>
      </c>
      <c r="J17" s="247"/>
      <c r="K17" s="248"/>
      <c r="L17" s="249"/>
      <c r="M17" s="368">
        <f t="shared" si="0"/>
        <v>0</v>
      </c>
      <c r="N17" s="250"/>
      <c r="O17" s="369">
        <f t="shared" si="18"/>
        <v>0</v>
      </c>
      <c r="P17" s="370">
        <f t="shared" si="1"/>
        <v>0</v>
      </c>
      <c r="Q17" s="247"/>
      <c r="R17" s="248"/>
      <c r="S17" s="249"/>
      <c r="T17" s="368">
        <f t="shared" si="19"/>
        <v>0</v>
      </c>
      <c r="U17" s="250"/>
      <c r="V17" s="369">
        <f t="shared" si="20"/>
        <v>0</v>
      </c>
      <c r="W17" s="370">
        <f t="shared" si="2"/>
        <v>0</v>
      </c>
      <c r="X17" s="247"/>
      <c r="Y17" s="248"/>
      <c r="Z17" s="249"/>
      <c r="AA17" s="368">
        <f t="shared" si="21"/>
        <v>0</v>
      </c>
      <c r="AB17" s="250"/>
      <c r="AC17" s="369">
        <f t="shared" si="22"/>
        <v>0</v>
      </c>
      <c r="AD17" s="370">
        <f t="shared" si="3"/>
        <v>0</v>
      </c>
      <c r="AE17" s="247"/>
      <c r="AF17" s="248"/>
      <c r="AG17" s="249"/>
      <c r="AH17" s="368">
        <f t="shared" si="23"/>
        <v>0</v>
      </c>
      <c r="AI17" s="250"/>
      <c r="AJ17" s="369">
        <f t="shared" si="24"/>
        <v>0</v>
      </c>
      <c r="AK17" s="370">
        <f t="shared" si="4"/>
        <v>0</v>
      </c>
      <c r="AL17" s="247"/>
      <c r="AM17" s="248"/>
      <c r="AN17" s="249"/>
      <c r="AO17" s="368">
        <f t="shared" si="25"/>
        <v>0</v>
      </c>
      <c r="AP17" s="250"/>
      <c r="AQ17" s="369">
        <f t="shared" si="26"/>
        <v>0</v>
      </c>
      <c r="AR17" s="370">
        <f t="shared" si="5"/>
        <v>0</v>
      </c>
      <c r="AS17" s="247"/>
      <c r="AT17" s="248"/>
      <c r="AU17" s="249"/>
      <c r="AV17" s="368">
        <f t="shared" si="6"/>
        <v>0</v>
      </c>
      <c r="AW17" s="250"/>
      <c r="AX17" s="369">
        <f t="shared" si="27"/>
        <v>0</v>
      </c>
      <c r="AY17" s="370">
        <f t="shared" si="7"/>
        <v>0</v>
      </c>
      <c r="AZ17" s="247"/>
      <c r="BA17" s="248"/>
      <c r="BB17" s="249"/>
      <c r="BC17" s="368">
        <f t="shared" si="8"/>
        <v>0</v>
      </c>
      <c r="BD17" s="250"/>
      <c r="BE17" s="369">
        <f t="shared" si="28"/>
        <v>0</v>
      </c>
      <c r="BF17" s="370">
        <f t="shared" si="9"/>
        <v>0</v>
      </c>
      <c r="BG17" s="247"/>
      <c r="BH17" s="248"/>
      <c r="BI17" s="378"/>
      <c r="BJ17" s="368">
        <f t="shared" si="10"/>
        <v>0</v>
      </c>
      <c r="BK17" s="250"/>
      <c r="BL17" s="369">
        <f t="shared" si="29"/>
        <v>0</v>
      </c>
      <c r="BM17" s="370">
        <f t="shared" si="11"/>
        <v>0</v>
      </c>
      <c r="BN17" s="247"/>
      <c r="BO17" s="248"/>
      <c r="BP17" s="249"/>
      <c r="BQ17" s="368">
        <f t="shared" si="12"/>
        <v>0</v>
      </c>
      <c r="BR17" s="250"/>
      <c r="BS17" s="369">
        <f t="shared" si="30"/>
        <v>0</v>
      </c>
      <c r="BT17" s="561">
        <f t="shared" si="13"/>
        <v>0</v>
      </c>
      <c r="BU17" s="382">
        <f t="shared" si="14"/>
        <v>0</v>
      </c>
      <c r="BV17" s="371">
        <f t="shared" si="14"/>
        <v>0</v>
      </c>
      <c r="BW17" s="370">
        <f t="shared" si="14"/>
        <v>0</v>
      </c>
      <c r="BX17" s="251"/>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row>
    <row r="18" spans="1:112" ht="20.149999999999999" customHeight="1">
      <c r="A18" s="1173"/>
      <c r="B18" s="1049"/>
      <c r="C18" s="247"/>
      <c r="D18" s="341"/>
      <c r="E18" s="249"/>
      <c r="F18" s="368">
        <f t="shared" si="15"/>
        <v>0</v>
      </c>
      <c r="G18" s="250"/>
      <c r="H18" s="369">
        <f t="shared" si="16"/>
        <v>0</v>
      </c>
      <c r="I18" s="370">
        <f t="shared" si="17"/>
        <v>0</v>
      </c>
      <c r="J18" s="247"/>
      <c r="K18" s="248"/>
      <c r="L18" s="249"/>
      <c r="M18" s="368">
        <f t="shared" si="0"/>
        <v>0</v>
      </c>
      <c r="N18" s="250"/>
      <c r="O18" s="369">
        <f t="shared" si="18"/>
        <v>0</v>
      </c>
      <c r="P18" s="370">
        <f t="shared" si="1"/>
        <v>0</v>
      </c>
      <c r="Q18" s="247"/>
      <c r="R18" s="248"/>
      <c r="S18" s="249"/>
      <c r="T18" s="368">
        <f t="shared" si="19"/>
        <v>0</v>
      </c>
      <c r="U18" s="250"/>
      <c r="V18" s="369">
        <f t="shared" si="20"/>
        <v>0</v>
      </c>
      <c r="W18" s="370">
        <f t="shared" si="2"/>
        <v>0</v>
      </c>
      <c r="X18" s="247"/>
      <c r="Y18" s="248"/>
      <c r="Z18" s="249"/>
      <c r="AA18" s="368">
        <f t="shared" si="21"/>
        <v>0</v>
      </c>
      <c r="AB18" s="250"/>
      <c r="AC18" s="369">
        <f t="shared" si="22"/>
        <v>0</v>
      </c>
      <c r="AD18" s="370">
        <f t="shared" si="3"/>
        <v>0</v>
      </c>
      <c r="AE18" s="247"/>
      <c r="AF18" s="248"/>
      <c r="AG18" s="249"/>
      <c r="AH18" s="368">
        <f t="shared" si="23"/>
        <v>0</v>
      </c>
      <c r="AI18" s="250"/>
      <c r="AJ18" s="369">
        <f t="shared" si="24"/>
        <v>0</v>
      </c>
      <c r="AK18" s="370">
        <f t="shared" si="4"/>
        <v>0</v>
      </c>
      <c r="AL18" s="247"/>
      <c r="AM18" s="248"/>
      <c r="AN18" s="249"/>
      <c r="AO18" s="368">
        <f t="shared" si="25"/>
        <v>0</v>
      </c>
      <c r="AP18" s="250"/>
      <c r="AQ18" s="369">
        <f t="shared" si="26"/>
        <v>0</v>
      </c>
      <c r="AR18" s="370">
        <f t="shared" si="5"/>
        <v>0</v>
      </c>
      <c r="AS18" s="247"/>
      <c r="AT18" s="248"/>
      <c r="AU18" s="249"/>
      <c r="AV18" s="368">
        <f t="shared" si="6"/>
        <v>0</v>
      </c>
      <c r="AW18" s="250"/>
      <c r="AX18" s="369">
        <f t="shared" si="27"/>
        <v>0</v>
      </c>
      <c r="AY18" s="370">
        <f t="shared" si="7"/>
        <v>0</v>
      </c>
      <c r="AZ18" s="247"/>
      <c r="BA18" s="248"/>
      <c r="BB18" s="249"/>
      <c r="BC18" s="368">
        <f t="shared" si="8"/>
        <v>0</v>
      </c>
      <c r="BD18" s="250"/>
      <c r="BE18" s="369">
        <f t="shared" si="28"/>
        <v>0</v>
      </c>
      <c r="BF18" s="370">
        <f t="shared" si="9"/>
        <v>0</v>
      </c>
      <c r="BG18" s="247"/>
      <c r="BH18" s="248"/>
      <c r="BI18" s="378"/>
      <c r="BJ18" s="368">
        <f t="shared" si="10"/>
        <v>0</v>
      </c>
      <c r="BK18" s="250"/>
      <c r="BL18" s="369">
        <f t="shared" si="29"/>
        <v>0</v>
      </c>
      <c r="BM18" s="370">
        <f t="shared" si="11"/>
        <v>0</v>
      </c>
      <c r="BN18" s="247"/>
      <c r="BO18" s="248"/>
      <c r="BP18" s="249"/>
      <c r="BQ18" s="368">
        <f t="shared" si="12"/>
        <v>0</v>
      </c>
      <c r="BR18" s="250"/>
      <c r="BS18" s="369">
        <f t="shared" si="30"/>
        <v>0</v>
      </c>
      <c r="BT18" s="561">
        <f t="shared" si="13"/>
        <v>0</v>
      </c>
      <c r="BU18" s="382">
        <f t="shared" si="14"/>
        <v>0</v>
      </c>
      <c r="BV18" s="371">
        <f t="shared" si="14"/>
        <v>0</v>
      </c>
      <c r="BW18" s="370">
        <f t="shared" si="14"/>
        <v>0</v>
      </c>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row>
    <row r="19" spans="1:112" ht="20.149999999999999" customHeight="1">
      <c r="A19" s="1173"/>
      <c r="B19" s="1049"/>
      <c r="C19" s="247"/>
      <c r="D19" s="341"/>
      <c r="E19" s="249"/>
      <c r="F19" s="368">
        <f t="shared" si="15"/>
        <v>0</v>
      </c>
      <c r="G19" s="342"/>
      <c r="H19" s="369">
        <f t="shared" si="16"/>
        <v>0</v>
      </c>
      <c r="I19" s="370">
        <f t="shared" si="17"/>
        <v>0</v>
      </c>
      <c r="J19" s="125"/>
      <c r="K19" s="248"/>
      <c r="L19" s="249"/>
      <c r="M19" s="368">
        <f t="shared" si="0"/>
        <v>0</v>
      </c>
      <c r="N19" s="250"/>
      <c r="O19" s="369">
        <f t="shared" si="18"/>
        <v>0</v>
      </c>
      <c r="P19" s="370">
        <f t="shared" si="1"/>
        <v>0</v>
      </c>
      <c r="Q19" s="247"/>
      <c r="R19" s="248"/>
      <c r="S19" s="120"/>
      <c r="T19" s="368">
        <f t="shared" si="19"/>
        <v>0</v>
      </c>
      <c r="U19" s="250"/>
      <c r="V19" s="369">
        <f t="shared" si="20"/>
        <v>0</v>
      </c>
      <c r="W19" s="370">
        <f t="shared" si="2"/>
        <v>0</v>
      </c>
      <c r="X19" s="247"/>
      <c r="Y19" s="341"/>
      <c r="Z19" s="249"/>
      <c r="AA19" s="368">
        <f t="shared" si="21"/>
        <v>0</v>
      </c>
      <c r="AB19" s="342"/>
      <c r="AC19" s="369">
        <f t="shared" si="22"/>
        <v>0</v>
      </c>
      <c r="AD19" s="370">
        <f t="shared" si="3"/>
        <v>0</v>
      </c>
      <c r="AE19" s="125"/>
      <c r="AF19" s="248"/>
      <c r="AG19" s="249"/>
      <c r="AH19" s="368">
        <f t="shared" si="23"/>
        <v>0</v>
      </c>
      <c r="AI19" s="250"/>
      <c r="AJ19" s="369">
        <f t="shared" si="24"/>
        <v>0</v>
      </c>
      <c r="AK19" s="370">
        <f t="shared" si="4"/>
        <v>0</v>
      </c>
      <c r="AL19" s="247"/>
      <c r="AM19" s="248"/>
      <c r="AN19" s="249"/>
      <c r="AO19" s="368">
        <f t="shared" si="25"/>
        <v>0</v>
      </c>
      <c r="AP19" s="250"/>
      <c r="AQ19" s="369">
        <f t="shared" si="26"/>
        <v>0</v>
      </c>
      <c r="AR19" s="370">
        <f t="shared" si="5"/>
        <v>0</v>
      </c>
      <c r="AS19" s="247"/>
      <c r="AT19" s="248"/>
      <c r="AU19" s="249"/>
      <c r="AV19" s="368">
        <f t="shared" si="6"/>
        <v>0</v>
      </c>
      <c r="AW19" s="250"/>
      <c r="AX19" s="369">
        <f t="shared" si="27"/>
        <v>0</v>
      </c>
      <c r="AY19" s="370">
        <f t="shared" si="7"/>
        <v>0</v>
      </c>
      <c r="AZ19" s="247"/>
      <c r="BA19" s="248"/>
      <c r="BB19" s="249"/>
      <c r="BC19" s="368">
        <f t="shared" si="8"/>
        <v>0</v>
      </c>
      <c r="BD19" s="250"/>
      <c r="BE19" s="369">
        <f t="shared" si="28"/>
        <v>0</v>
      </c>
      <c r="BF19" s="370">
        <f t="shared" si="9"/>
        <v>0</v>
      </c>
      <c r="BG19" s="247"/>
      <c r="BH19" s="248"/>
      <c r="BI19" s="378"/>
      <c r="BJ19" s="368">
        <f t="shared" si="10"/>
        <v>0</v>
      </c>
      <c r="BK19" s="250"/>
      <c r="BL19" s="369">
        <f t="shared" si="29"/>
        <v>0</v>
      </c>
      <c r="BM19" s="370">
        <f t="shared" si="11"/>
        <v>0</v>
      </c>
      <c r="BN19" s="247"/>
      <c r="BO19" s="248"/>
      <c r="BP19" s="249"/>
      <c r="BQ19" s="368">
        <f t="shared" si="12"/>
        <v>0</v>
      </c>
      <c r="BR19" s="250"/>
      <c r="BS19" s="369">
        <f t="shared" si="30"/>
        <v>0</v>
      </c>
      <c r="BT19" s="561">
        <f t="shared" si="13"/>
        <v>0</v>
      </c>
      <c r="BU19" s="382">
        <f t="shared" si="14"/>
        <v>0</v>
      </c>
      <c r="BV19" s="371">
        <f t="shared" si="14"/>
        <v>0</v>
      </c>
      <c r="BW19" s="370">
        <f t="shared" si="14"/>
        <v>0</v>
      </c>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row>
    <row r="20" spans="1:112" ht="20.149999999999999" customHeight="1">
      <c r="A20" s="1173"/>
      <c r="B20" s="1049"/>
      <c r="C20" s="247"/>
      <c r="D20" s="248"/>
      <c r="E20" s="249"/>
      <c r="F20" s="368">
        <f t="shared" si="15"/>
        <v>0</v>
      </c>
      <c r="G20" s="250"/>
      <c r="H20" s="369">
        <f t="shared" si="16"/>
        <v>0</v>
      </c>
      <c r="I20" s="370">
        <f t="shared" si="17"/>
        <v>0</v>
      </c>
      <c r="J20" s="247"/>
      <c r="K20" s="248"/>
      <c r="L20" s="249"/>
      <c r="M20" s="368">
        <f t="shared" si="0"/>
        <v>0</v>
      </c>
      <c r="N20" s="250"/>
      <c r="O20" s="369">
        <f t="shared" si="18"/>
        <v>0</v>
      </c>
      <c r="P20" s="370">
        <f t="shared" si="1"/>
        <v>0</v>
      </c>
      <c r="Q20" s="247"/>
      <c r="R20" s="248"/>
      <c r="S20" s="249"/>
      <c r="T20" s="368">
        <f t="shared" si="19"/>
        <v>0</v>
      </c>
      <c r="U20" s="250"/>
      <c r="V20" s="369">
        <f t="shared" si="20"/>
        <v>0</v>
      </c>
      <c r="W20" s="370">
        <f t="shared" si="2"/>
        <v>0</v>
      </c>
      <c r="X20" s="247"/>
      <c r="Y20" s="248"/>
      <c r="Z20" s="249"/>
      <c r="AA20" s="368">
        <f t="shared" si="21"/>
        <v>0</v>
      </c>
      <c r="AB20" s="250"/>
      <c r="AC20" s="369">
        <f t="shared" si="22"/>
        <v>0</v>
      </c>
      <c r="AD20" s="370">
        <f t="shared" si="3"/>
        <v>0</v>
      </c>
      <c r="AE20" s="247"/>
      <c r="AF20" s="248"/>
      <c r="AG20" s="249"/>
      <c r="AH20" s="368">
        <f t="shared" si="23"/>
        <v>0</v>
      </c>
      <c r="AI20" s="250"/>
      <c r="AJ20" s="369">
        <f t="shared" si="24"/>
        <v>0</v>
      </c>
      <c r="AK20" s="370">
        <f t="shared" si="4"/>
        <v>0</v>
      </c>
      <c r="AL20" s="247"/>
      <c r="AM20" s="248"/>
      <c r="AN20" s="249"/>
      <c r="AO20" s="368">
        <f t="shared" si="25"/>
        <v>0</v>
      </c>
      <c r="AP20" s="250"/>
      <c r="AQ20" s="369">
        <f t="shared" si="26"/>
        <v>0</v>
      </c>
      <c r="AR20" s="370">
        <f t="shared" si="5"/>
        <v>0</v>
      </c>
      <c r="AS20" s="247"/>
      <c r="AT20" s="248"/>
      <c r="AU20" s="249"/>
      <c r="AV20" s="368">
        <f t="shared" si="6"/>
        <v>0</v>
      </c>
      <c r="AW20" s="250"/>
      <c r="AX20" s="369">
        <f t="shared" si="27"/>
        <v>0</v>
      </c>
      <c r="AY20" s="370">
        <f t="shared" si="7"/>
        <v>0</v>
      </c>
      <c r="AZ20" s="247"/>
      <c r="BA20" s="248"/>
      <c r="BB20" s="249"/>
      <c r="BC20" s="368">
        <f t="shared" si="8"/>
        <v>0</v>
      </c>
      <c r="BD20" s="250"/>
      <c r="BE20" s="369">
        <f t="shared" si="28"/>
        <v>0</v>
      </c>
      <c r="BF20" s="370">
        <f t="shared" si="9"/>
        <v>0</v>
      </c>
      <c r="BG20" s="247"/>
      <c r="BH20" s="248"/>
      <c r="BI20" s="378"/>
      <c r="BJ20" s="368">
        <f t="shared" si="10"/>
        <v>0</v>
      </c>
      <c r="BK20" s="250"/>
      <c r="BL20" s="369">
        <f t="shared" si="29"/>
        <v>0</v>
      </c>
      <c r="BM20" s="370">
        <f t="shared" si="11"/>
        <v>0</v>
      </c>
      <c r="BN20" s="247"/>
      <c r="BO20" s="248"/>
      <c r="BP20" s="249"/>
      <c r="BQ20" s="368">
        <f t="shared" si="12"/>
        <v>0</v>
      </c>
      <c r="BR20" s="250"/>
      <c r="BS20" s="369">
        <f t="shared" si="30"/>
        <v>0</v>
      </c>
      <c r="BT20" s="561">
        <f t="shared" si="13"/>
        <v>0</v>
      </c>
      <c r="BU20" s="382">
        <f t="shared" si="14"/>
        <v>0</v>
      </c>
      <c r="BV20" s="371">
        <f t="shared" si="14"/>
        <v>0</v>
      </c>
      <c r="BW20" s="370">
        <f t="shared" si="14"/>
        <v>0</v>
      </c>
      <c r="BX20" s="252"/>
      <c r="BY20" s="252"/>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row>
    <row r="21" spans="1:112" ht="20.149999999999999" customHeight="1">
      <c r="A21" s="1173"/>
      <c r="B21" s="1049"/>
      <c r="C21" s="247"/>
      <c r="D21" s="248"/>
      <c r="E21" s="249"/>
      <c r="F21" s="368">
        <f t="shared" si="15"/>
        <v>0</v>
      </c>
      <c r="G21" s="342"/>
      <c r="H21" s="369">
        <f t="shared" si="16"/>
        <v>0</v>
      </c>
      <c r="I21" s="370">
        <f t="shared" si="17"/>
        <v>0</v>
      </c>
      <c r="J21" s="125"/>
      <c r="K21" s="341"/>
      <c r="L21" s="120"/>
      <c r="M21" s="368">
        <f t="shared" si="0"/>
        <v>0</v>
      </c>
      <c r="N21" s="342"/>
      <c r="O21" s="369">
        <f t="shared" si="18"/>
        <v>0</v>
      </c>
      <c r="P21" s="370">
        <f t="shared" si="1"/>
        <v>0</v>
      </c>
      <c r="Q21" s="125"/>
      <c r="R21" s="341"/>
      <c r="S21" s="120"/>
      <c r="T21" s="368">
        <f t="shared" si="19"/>
        <v>0</v>
      </c>
      <c r="U21" s="342"/>
      <c r="V21" s="369">
        <f t="shared" si="20"/>
        <v>0</v>
      </c>
      <c r="W21" s="370">
        <f t="shared" si="2"/>
        <v>0</v>
      </c>
      <c r="X21" s="125"/>
      <c r="Y21" s="341"/>
      <c r="Z21" s="120"/>
      <c r="AA21" s="368">
        <f t="shared" si="21"/>
        <v>0</v>
      </c>
      <c r="AB21" s="342"/>
      <c r="AC21" s="369">
        <f t="shared" si="22"/>
        <v>0</v>
      </c>
      <c r="AD21" s="370">
        <f t="shared" si="3"/>
        <v>0</v>
      </c>
      <c r="AE21" s="125"/>
      <c r="AF21" s="341"/>
      <c r="AG21" s="120"/>
      <c r="AH21" s="368">
        <f t="shared" si="23"/>
        <v>0</v>
      </c>
      <c r="AI21" s="342"/>
      <c r="AJ21" s="369">
        <f t="shared" si="24"/>
        <v>0</v>
      </c>
      <c r="AK21" s="370">
        <f t="shared" si="4"/>
        <v>0</v>
      </c>
      <c r="AL21" s="125"/>
      <c r="AM21" s="248"/>
      <c r="AN21" s="249"/>
      <c r="AO21" s="368">
        <f t="shared" si="25"/>
        <v>0</v>
      </c>
      <c r="AP21" s="250"/>
      <c r="AQ21" s="369">
        <f t="shared" si="26"/>
        <v>0</v>
      </c>
      <c r="AR21" s="370">
        <f t="shared" si="5"/>
        <v>0</v>
      </c>
      <c r="AS21" s="247"/>
      <c r="AT21" s="248"/>
      <c r="AU21" s="249"/>
      <c r="AV21" s="368">
        <f t="shared" si="6"/>
        <v>0</v>
      </c>
      <c r="AW21" s="250"/>
      <c r="AX21" s="369">
        <f t="shared" si="27"/>
        <v>0</v>
      </c>
      <c r="AY21" s="370">
        <f t="shared" si="7"/>
        <v>0</v>
      </c>
      <c r="AZ21" s="247"/>
      <c r="BA21" s="248"/>
      <c r="BB21" s="249"/>
      <c r="BC21" s="368">
        <f t="shared" si="8"/>
        <v>0</v>
      </c>
      <c r="BD21" s="250"/>
      <c r="BE21" s="369">
        <f t="shared" si="28"/>
        <v>0</v>
      </c>
      <c r="BF21" s="370">
        <f t="shared" si="9"/>
        <v>0</v>
      </c>
      <c r="BG21" s="247"/>
      <c r="BH21" s="248"/>
      <c r="BI21" s="378"/>
      <c r="BJ21" s="368">
        <f t="shared" si="10"/>
        <v>0</v>
      </c>
      <c r="BK21" s="250"/>
      <c r="BL21" s="369">
        <f t="shared" si="29"/>
        <v>0</v>
      </c>
      <c r="BM21" s="370">
        <f t="shared" si="11"/>
        <v>0</v>
      </c>
      <c r="BN21" s="247"/>
      <c r="BO21" s="248"/>
      <c r="BP21" s="249"/>
      <c r="BQ21" s="368">
        <f t="shared" si="12"/>
        <v>0</v>
      </c>
      <c r="BR21" s="250"/>
      <c r="BS21" s="369">
        <f t="shared" si="30"/>
        <v>0</v>
      </c>
      <c r="BT21" s="561">
        <f t="shared" si="13"/>
        <v>0</v>
      </c>
      <c r="BU21" s="382">
        <f t="shared" si="14"/>
        <v>0</v>
      </c>
      <c r="BV21" s="371">
        <f t="shared" si="14"/>
        <v>0</v>
      </c>
      <c r="BW21" s="370">
        <f t="shared" si="14"/>
        <v>0</v>
      </c>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row>
    <row r="22" spans="1:112" ht="20.149999999999999" customHeight="1">
      <c r="A22" s="1173"/>
      <c r="B22" s="1049"/>
      <c r="C22" s="247"/>
      <c r="D22" s="248"/>
      <c r="E22" s="249"/>
      <c r="F22" s="368">
        <f t="shared" si="15"/>
        <v>0</v>
      </c>
      <c r="G22" s="342"/>
      <c r="H22" s="369">
        <f t="shared" si="16"/>
        <v>0</v>
      </c>
      <c r="I22" s="370">
        <f t="shared" si="17"/>
        <v>0</v>
      </c>
      <c r="J22" s="125"/>
      <c r="K22" s="341"/>
      <c r="L22" s="120"/>
      <c r="M22" s="368">
        <f t="shared" si="0"/>
        <v>0</v>
      </c>
      <c r="N22" s="342"/>
      <c r="O22" s="369">
        <f t="shared" si="18"/>
        <v>0</v>
      </c>
      <c r="P22" s="370">
        <f t="shared" si="1"/>
        <v>0</v>
      </c>
      <c r="Q22" s="125"/>
      <c r="R22" s="341"/>
      <c r="S22" s="120"/>
      <c r="T22" s="368">
        <f t="shared" si="19"/>
        <v>0</v>
      </c>
      <c r="U22" s="342"/>
      <c r="V22" s="369">
        <f t="shared" si="20"/>
        <v>0</v>
      </c>
      <c r="W22" s="370">
        <f t="shared" si="2"/>
        <v>0</v>
      </c>
      <c r="X22" s="125"/>
      <c r="Y22" s="341"/>
      <c r="Z22" s="120"/>
      <c r="AA22" s="368">
        <f t="shared" si="21"/>
        <v>0</v>
      </c>
      <c r="AB22" s="342"/>
      <c r="AC22" s="369">
        <f t="shared" si="22"/>
        <v>0</v>
      </c>
      <c r="AD22" s="370">
        <f t="shared" si="3"/>
        <v>0</v>
      </c>
      <c r="AE22" s="125"/>
      <c r="AF22" s="341"/>
      <c r="AG22" s="120"/>
      <c r="AH22" s="368">
        <f t="shared" si="23"/>
        <v>0</v>
      </c>
      <c r="AI22" s="342"/>
      <c r="AJ22" s="369">
        <f t="shared" si="24"/>
        <v>0</v>
      </c>
      <c r="AK22" s="370">
        <f t="shared" si="4"/>
        <v>0</v>
      </c>
      <c r="AL22" s="125"/>
      <c r="AM22" s="248"/>
      <c r="AN22" s="249"/>
      <c r="AO22" s="368">
        <f t="shared" si="25"/>
        <v>0</v>
      </c>
      <c r="AP22" s="250"/>
      <c r="AQ22" s="369">
        <f t="shared" si="26"/>
        <v>0</v>
      </c>
      <c r="AR22" s="370">
        <f t="shared" si="5"/>
        <v>0</v>
      </c>
      <c r="AS22" s="247"/>
      <c r="AT22" s="248"/>
      <c r="AU22" s="249"/>
      <c r="AV22" s="368">
        <f t="shared" si="6"/>
        <v>0</v>
      </c>
      <c r="AW22" s="250"/>
      <c r="AX22" s="369">
        <f t="shared" si="27"/>
        <v>0</v>
      </c>
      <c r="AY22" s="370">
        <f t="shared" si="7"/>
        <v>0</v>
      </c>
      <c r="AZ22" s="247"/>
      <c r="BA22" s="248"/>
      <c r="BB22" s="249"/>
      <c r="BC22" s="368">
        <f t="shared" si="8"/>
        <v>0</v>
      </c>
      <c r="BD22" s="250"/>
      <c r="BE22" s="369">
        <f t="shared" si="28"/>
        <v>0</v>
      </c>
      <c r="BF22" s="370">
        <f t="shared" si="9"/>
        <v>0</v>
      </c>
      <c r="BG22" s="247"/>
      <c r="BH22" s="248"/>
      <c r="BI22" s="378"/>
      <c r="BJ22" s="368">
        <f t="shared" si="10"/>
        <v>0</v>
      </c>
      <c r="BK22" s="250"/>
      <c r="BL22" s="369">
        <f t="shared" si="29"/>
        <v>0</v>
      </c>
      <c r="BM22" s="370">
        <f t="shared" si="11"/>
        <v>0</v>
      </c>
      <c r="BN22" s="247"/>
      <c r="BO22" s="248"/>
      <c r="BP22" s="249"/>
      <c r="BQ22" s="368">
        <f t="shared" si="12"/>
        <v>0</v>
      </c>
      <c r="BR22" s="250"/>
      <c r="BS22" s="369">
        <f t="shared" si="30"/>
        <v>0</v>
      </c>
      <c r="BT22" s="561">
        <f t="shared" si="13"/>
        <v>0</v>
      </c>
      <c r="BU22" s="382">
        <f t="shared" si="14"/>
        <v>0</v>
      </c>
      <c r="BV22" s="371">
        <f t="shared" si="14"/>
        <v>0</v>
      </c>
      <c r="BW22" s="370">
        <f t="shared" si="14"/>
        <v>0</v>
      </c>
      <c r="BX22" s="251"/>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row>
    <row r="23" spans="1:112" ht="20.149999999999999" customHeight="1">
      <c r="A23" s="1173"/>
      <c r="B23" s="1049"/>
      <c r="C23" s="247"/>
      <c r="D23" s="248"/>
      <c r="E23" s="249"/>
      <c r="F23" s="368">
        <f t="shared" si="15"/>
        <v>0</v>
      </c>
      <c r="G23" s="342"/>
      <c r="H23" s="369">
        <f t="shared" si="16"/>
        <v>0</v>
      </c>
      <c r="I23" s="370">
        <f t="shared" si="17"/>
        <v>0</v>
      </c>
      <c r="J23" s="125"/>
      <c r="K23" s="341"/>
      <c r="L23" s="120"/>
      <c r="M23" s="368">
        <f t="shared" si="0"/>
        <v>0</v>
      </c>
      <c r="N23" s="342"/>
      <c r="O23" s="369">
        <f t="shared" si="18"/>
        <v>0</v>
      </c>
      <c r="P23" s="370">
        <f t="shared" si="1"/>
        <v>0</v>
      </c>
      <c r="Q23" s="125"/>
      <c r="R23" s="341"/>
      <c r="S23" s="120"/>
      <c r="T23" s="368">
        <f t="shared" si="19"/>
        <v>0</v>
      </c>
      <c r="U23" s="342"/>
      <c r="V23" s="369">
        <f t="shared" si="20"/>
        <v>0</v>
      </c>
      <c r="W23" s="370">
        <f t="shared" si="2"/>
        <v>0</v>
      </c>
      <c r="X23" s="125"/>
      <c r="Y23" s="341"/>
      <c r="Z23" s="120"/>
      <c r="AA23" s="368">
        <f t="shared" si="21"/>
        <v>0</v>
      </c>
      <c r="AB23" s="342"/>
      <c r="AC23" s="369">
        <f t="shared" si="22"/>
        <v>0</v>
      </c>
      <c r="AD23" s="370">
        <f t="shared" si="3"/>
        <v>0</v>
      </c>
      <c r="AE23" s="125"/>
      <c r="AF23" s="341"/>
      <c r="AG23" s="120"/>
      <c r="AH23" s="368">
        <f t="shared" si="23"/>
        <v>0</v>
      </c>
      <c r="AI23" s="342"/>
      <c r="AJ23" s="369">
        <f t="shared" si="24"/>
        <v>0</v>
      </c>
      <c r="AK23" s="370">
        <f t="shared" si="4"/>
        <v>0</v>
      </c>
      <c r="AL23" s="125"/>
      <c r="AM23" s="248"/>
      <c r="AN23" s="249"/>
      <c r="AO23" s="368">
        <f t="shared" si="25"/>
        <v>0</v>
      </c>
      <c r="AP23" s="250"/>
      <c r="AQ23" s="369">
        <f t="shared" si="26"/>
        <v>0</v>
      </c>
      <c r="AR23" s="370">
        <f t="shared" si="5"/>
        <v>0</v>
      </c>
      <c r="AS23" s="247"/>
      <c r="AT23" s="248"/>
      <c r="AU23" s="249"/>
      <c r="AV23" s="368">
        <f t="shared" si="6"/>
        <v>0</v>
      </c>
      <c r="AW23" s="250"/>
      <c r="AX23" s="369">
        <f t="shared" si="27"/>
        <v>0</v>
      </c>
      <c r="AY23" s="370">
        <f t="shared" si="7"/>
        <v>0</v>
      </c>
      <c r="AZ23" s="247"/>
      <c r="BA23" s="248"/>
      <c r="BB23" s="249"/>
      <c r="BC23" s="368">
        <f t="shared" si="8"/>
        <v>0</v>
      </c>
      <c r="BD23" s="250"/>
      <c r="BE23" s="369">
        <f t="shared" si="28"/>
        <v>0</v>
      </c>
      <c r="BF23" s="370">
        <f t="shared" si="9"/>
        <v>0</v>
      </c>
      <c r="BG23" s="247"/>
      <c r="BH23" s="248"/>
      <c r="BI23" s="378"/>
      <c r="BJ23" s="368">
        <f t="shared" si="10"/>
        <v>0</v>
      </c>
      <c r="BK23" s="250"/>
      <c r="BL23" s="369">
        <f t="shared" si="29"/>
        <v>0</v>
      </c>
      <c r="BM23" s="370">
        <f t="shared" si="11"/>
        <v>0</v>
      </c>
      <c r="BN23" s="247"/>
      <c r="BO23" s="248"/>
      <c r="BP23" s="249"/>
      <c r="BQ23" s="368">
        <f t="shared" si="12"/>
        <v>0</v>
      </c>
      <c r="BR23" s="250"/>
      <c r="BS23" s="369">
        <f t="shared" si="30"/>
        <v>0</v>
      </c>
      <c r="BT23" s="561">
        <f t="shared" si="13"/>
        <v>0</v>
      </c>
      <c r="BU23" s="382">
        <f t="shared" si="14"/>
        <v>0</v>
      </c>
      <c r="BV23" s="371">
        <f t="shared" si="14"/>
        <v>0</v>
      </c>
      <c r="BW23" s="370">
        <f t="shared" si="14"/>
        <v>0</v>
      </c>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row>
    <row r="24" spans="1:112" ht="20.149999999999999" customHeight="1">
      <c r="A24" s="1173"/>
      <c r="B24" s="1049"/>
      <c r="C24" s="247"/>
      <c r="D24" s="248"/>
      <c r="E24" s="249"/>
      <c r="F24" s="368">
        <f t="shared" si="15"/>
        <v>0</v>
      </c>
      <c r="G24" s="250"/>
      <c r="H24" s="369">
        <f t="shared" si="16"/>
        <v>0</v>
      </c>
      <c r="I24" s="370">
        <f t="shared" si="17"/>
        <v>0</v>
      </c>
      <c r="J24" s="247"/>
      <c r="K24" s="248"/>
      <c r="L24" s="249"/>
      <c r="M24" s="368">
        <f t="shared" si="0"/>
        <v>0</v>
      </c>
      <c r="N24" s="250"/>
      <c r="O24" s="369">
        <f t="shared" si="18"/>
        <v>0</v>
      </c>
      <c r="P24" s="370">
        <f t="shared" si="1"/>
        <v>0</v>
      </c>
      <c r="Q24" s="247"/>
      <c r="R24" s="248"/>
      <c r="S24" s="249"/>
      <c r="T24" s="368">
        <f t="shared" si="19"/>
        <v>0</v>
      </c>
      <c r="U24" s="250"/>
      <c r="V24" s="369">
        <f t="shared" si="20"/>
        <v>0</v>
      </c>
      <c r="W24" s="370">
        <f t="shared" si="2"/>
        <v>0</v>
      </c>
      <c r="X24" s="247"/>
      <c r="Y24" s="248"/>
      <c r="Z24" s="249"/>
      <c r="AA24" s="368">
        <f t="shared" si="21"/>
        <v>0</v>
      </c>
      <c r="AB24" s="250"/>
      <c r="AC24" s="369">
        <f t="shared" si="22"/>
        <v>0</v>
      </c>
      <c r="AD24" s="370">
        <f t="shared" si="3"/>
        <v>0</v>
      </c>
      <c r="AE24" s="247"/>
      <c r="AF24" s="248"/>
      <c r="AG24" s="249"/>
      <c r="AH24" s="368">
        <f t="shared" si="23"/>
        <v>0</v>
      </c>
      <c r="AI24" s="250"/>
      <c r="AJ24" s="369">
        <f t="shared" si="24"/>
        <v>0</v>
      </c>
      <c r="AK24" s="370">
        <f t="shared" si="4"/>
        <v>0</v>
      </c>
      <c r="AL24" s="247"/>
      <c r="AM24" s="248"/>
      <c r="AN24" s="249"/>
      <c r="AO24" s="368">
        <f t="shared" si="25"/>
        <v>0</v>
      </c>
      <c r="AP24" s="250"/>
      <c r="AQ24" s="369">
        <f t="shared" si="26"/>
        <v>0</v>
      </c>
      <c r="AR24" s="370">
        <f t="shared" si="5"/>
        <v>0</v>
      </c>
      <c r="AS24" s="247"/>
      <c r="AT24" s="248"/>
      <c r="AU24" s="249"/>
      <c r="AV24" s="368">
        <f t="shared" si="6"/>
        <v>0</v>
      </c>
      <c r="AW24" s="250"/>
      <c r="AX24" s="369">
        <f t="shared" si="27"/>
        <v>0</v>
      </c>
      <c r="AY24" s="370">
        <f t="shared" si="7"/>
        <v>0</v>
      </c>
      <c r="AZ24" s="247"/>
      <c r="BA24" s="248"/>
      <c r="BB24" s="249"/>
      <c r="BC24" s="368">
        <f t="shared" si="8"/>
        <v>0</v>
      </c>
      <c r="BD24" s="250"/>
      <c r="BE24" s="369">
        <f t="shared" si="28"/>
        <v>0</v>
      </c>
      <c r="BF24" s="370">
        <f t="shared" si="9"/>
        <v>0</v>
      </c>
      <c r="BG24" s="247"/>
      <c r="BH24" s="248"/>
      <c r="BI24" s="378"/>
      <c r="BJ24" s="368">
        <f t="shared" si="10"/>
        <v>0</v>
      </c>
      <c r="BK24" s="250"/>
      <c r="BL24" s="369">
        <f t="shared" si="29"/>
        <v>0</v>
      </c>
      <c r="BM24" s="370">
        <f t="shared" si="11"/>
        <v>0</v>
      </c>
      <c r="BN24" s="247"/>
      <c r="BO24" s="248"/>
      <c r="BP24" s="249"/>
      <c r="BQ24" s="368">
        <f t="shared" si="12"/>
        <v>0</v>
      </c>
      <c r="BR24" s="250"/>
      <c r="BS24" s="369">
        <f t="shared" si="30"/>
        <v>0</v>
      </c>
      <c r="BT24" s="561">
        <f t="shared" si="13"/>
        <v>0</v>
      </c>
      <c r="BU24" s="382">
        <f t="shared" si="14"/>
        <v>0</v>
      </c>
      <c r="BV24" s="371">
        <f t="shared" si="14"/>
        <v>0</v>
      </c>
      <c r="BW24" s="370">
        <f t="shared" si="14"/>
        <v>0</v>
      </c>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row>
    <row r="25" spans="1:112" ht="20.149999999999999" customHeight="1">
      <c r="A25" s="1173"/>
      <c r="B25" s="1049"/>
      <c r="C25" s="247"/>
      <c r="D25" s="248"/>
      <c r="E25" s="249"/>
      <c r="F25" s="368">
        <f t="shared" si="15"/>
        <v>0</v>
      </c>
      <c r="G25" s="342"/>
      <c r="H25" s="369">
        <f t="shared" si="16"/>
        <v>0</v>
      </c>
      <c r="I25" s="370">
        <f t="shared" si="17"/>
        <v>0</v>
      </c>
      <c r="J25" s="125"/>
      <c r="K25" s="341"/>
      <c r="L25" s="120"/>
      <c r="M25" s="368">
        <f t="shared" si="0"/>
        <v>0</v>
      </c>
      <c r="N25" s="342"/>
      <c r="O25" s="369">
        <f t="shared" si="18"/>
        <v>0</v>
      </c>
      <c r="P25" s="370">
        <f t="shared" si="1"/>
        <v>0</v>
      </c>
      <c r="Q25" s="125"/>
      <c r="R25" s="341"/>
      <c r="S25" s="120"/>
      <c r="T25" s="368">
        <f t="shared" si="19"/>
        <v>0</v>
      </c>
      <c r="U25" s="342"/>
      <c r="V25" s="369">
        <f t="shared" si="20"/>
        <v>0</v>
      </c>
      <c r="W25" s="370">
        <f t="shared" si="2"/>
        <v>0</v>
      </c>
      <c r="X25" s="125"/>
      <c r="Y25" s="341"/>
      <c r="Z25" s="120"/>
      <c r="AA25" s="368">
        <f t="shared" si="21"/>
        <v>0</v>
      </c>
      <c r="AB25" s="342"/>
      <c r="AC25" s="369">
        <f t="shared" si="22"/>
        <v>0</v>
      </c>
      <c r="AD25" s="370">
        <f t="shared" si="3"/>
        <v>0</v>
      </c>
      <c r="AE25" s="125"/>
      <c r="AF25" s="341"/>
      <c r="AG25" s="120"/>
      <c r="AH25" s="368">
        <f t="shared" si="23"/>
        <v>0</v>
      </c>
      <c r="AI25" s="342"/>
      <c r="AJ25" s="369">
        <f t="shared" si="24"/>
        <v>0</v>
      </c>
      <c r="AK25" s="370">
        <f t="shared" si="4"/>
        <v>0</v>
      </c>
      <c r="AL25" s="125"/>
      <c r="AM25" s="248"/>
      <c r="AN25" s="249"/>
      <c r="AO25" s="368">
        <f t="shared" si="25"/>
        <v>0</v>
      </c>
      <c r="AP25" s="250"/>
      <c r="AQ25" s="369">
        <f t="shared" si="26"/>
        <v>0</v>
      </c>
      <c r="AR25" s="370">
        <f t="shared" si="5"/>
        <v>0</v>
      </c>
      <c r="AS25" s="247"/>
      <c r="AT25" s="248"/>
      <c r="AU25" s="249"/>
      <c r="AV25" s="368">
        <f t="shared" si="6"/>
        <v>0</v>
      </c>
      <c r="AW25" s="250"/>
      <c r="AX25" s="369">
        <f t="shared" si="27"/>
        <v>0</v>
      </c>
      <c r="AY25" s="370">
        <f t="shared" si="7"/>
        <v>0</v>
      </c>
      <c r="AZ25" s="247"/>
      <c r="BA25" s="248"/>
      <c r="BB25" s="249"/>
      <c r="BC25" s="368">
        <f t="shared" si="8"/>
        <v>0</v>
      </c>
      <c r="BD25" s="250"/>
      <c r="BE25" s="369">
        <f t="shared" si="28"/>
        <v>0</v>
      </c>
      <c r="BF25" s="370">
        <f t="shared" si="9"/>
        <v>0</v>
      </c>
      <c r="BG25" s="247"/>
      <c r="BH25" s="248"/>
      <c r="BI25" s="378"/>
      <c r="BJ25" s="368">
        <f t="shared" si="10"/>
        <v>0</v>
      </c>
      <c r="BK25" s="250"/>
      <c r="BL25" s="369">
        <f t="shared" si="29"/>
        <v>0</v>
      </c>
      <c r="BM25" s="370">
        <f t="shared" si="11"/>
        <v>0</v>
      </c>
      <c r="BN25" s="247"/>
      <c r="BO25" s="248"/>
      <c r="BP25" s="249"/>
      <c r="BQ25" s="368">
        <f t="shared" si="12"/>
        <v>0</v>
      </c>
      <c r="BR25" s="250"/>
      <c r="BS25" s="369">
        <f t="shared" si="30"/>
        <v>0</v>
      </c>
      <c r="BT25" s="561">
        <f t="shared" si="13"/>
        <v>0</v>
      </c>
      <c r="BU25" s="382">
        <f t="shared" si="14"/>
        <v>0</v>
      </c>
      <c r="BV25" s="371">
        <f t="shared" si="14"/>
        <v>0</v>
      </c>
      <c r="BW25" s="370">
        <f t="shared" si="14"/>
        <v>0</v>
      </c>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row>
    <row r="26" spans="1:112" ht="20.149999999999999" customHeight="1">
      <c r="A26" s="1173"/>
      <c r="B26" s="1049"/>
      <c r="C26" s="247"/>
      <c r="D26" s="248"/>
      <c r="E26" s="249"/>
      <c r="F26" s="368">
        <f t="shared" si="15"/>
        <v>0</v>
      </c>
      <c r="G26" s="342"/>
      <c r="H26" s="369">
        <f t="shared" si="16"/>
        <v>0</v>
      </c>
      <c r="I26" s="370">
        <f t="shared" si="17"/>
        <v>0</v>
      </c>
      <c r="J26" s="125"/>
      <c r="K26" s="341"/>
      <c r="L26" s="120"/>
      <c r="M26" s="368">
        <f t="shared" si="0"/>
        <v>0</v>
      </c>
      <c r="N26" s="342"/>
      <c r="O26" s="369">
        <f t="shared" si="18"/>
        <v>0</v>
      </c>
      <c r="P26" s="370">
        <f t="shared" si="1"/>
        <v>0</v>
      </c>
      <c r="Q26" s="125"/>
      <c r="R26" s="341"/>
      <c r="S26" s="120"/>
      <c r="T26" s="368">
        <f t="shared" si="19"/>
        <v>0</v>
      </c>
      <c r="U26" s="342"/>
      <c r="V26" s="369">
        <f t="shared" si="20"/>
        <v>0</v>
      </c>
      <c r="W26" s="370">
        <f t="shared" si="2"/>
        <v>0</v>
      </c>
      <c r="X26" s="125"/>
      <c r="Y26" s="341"/>
      <c r="Z26" s="120"/>
      <c r="AA26" s="368">
        <f t="shared" si="21"/>
        <v>0</v>
      </c>
      <c r="AB26" s="342"/>
      <c r="AC26" s="369">
        <f t="shared" si="22"/>
        <v>0</v>
      </c>
      <c r="AD26" s="370">
        <f t="shared" si="3"/>
        <v>0</v>
      </c>
      <c r="AE26" s="125"/>
      <c r="AF26" s="341"/>
      <c r="AG26" s="120"/>
      <c r="AH26" s="368">
        <f t="shared" si="23"/>
        <v>0</v>
      </c>
      <c r="AI26" s="342"/>
      <c r="AJ26" s="369">
        <f t="shared" si="24"/>
        <v>0</v>
      </c>
      <c r="AK26" s="370">
        <f t="shared" si="4"/>
        <v>0</v>
      </c>
      <c r="AL26" s="125"/>
      <c r="AM26" s="248"/>
      <c r="AN26" s="249"/>
      <c r="AO26" s="368">
        <f t="shared" si="25"/>
        <v>0</v>
      </c>
      <c r="AP26" s="250"/>
      <c r="AQ26" s="369">
        <f t="shared" si="26"/>
        <v>0</v>
      </c>
      <c r="AR26" s="370">
        <f t="shared" si="5"/>
        <v>0</v>
      </c>
      <c r="AS26" s="247"/>
      <c r="AT26" s="248"/>
      <c r="AU26" s="249"/>
      <c r="AV26" s="368">
        <f t="shared" si="6"/>
        <v>0</v>
      </c>
      <c r="AW26" s="250"/>
      <c r="AX26" s="369">
        <f t="shared" si="27"/>
        <v>0</v>
      </c>
      <c r="AY26" s="370">
        <f t="shared" si="7"/>
        <v>0</v>
      </c>
      <c r="AZ26" s="247"/>
      <c r="BA26" s="248"/>
      <c r="BB26" s="249"/>
      <c r="BC26" s="368">
        <f t="shared" si="8"/>
        <v>0</v>
      </c>
      <c r="BD26" s="250"/>
      <c r="BE26" s="369">
        <f t="shared" si="28"/>
        <v>0</v>
      </c>
      <c r="BF26" s="370">
        <f t="shared" si="9"/>
        <v>0</v>
      </c>
      <c r="BG26" s="247"/>
      <c r="BH26" s="248"/>
      <c r="BI26" s="378"/>
      <c r="BJ26" s="368">
        <f t="shared" si="10"/>
        <v>0</v>
      </c>
      <c r="BK26" s="250"/>
      <c r="BL26" s="369">
        <f t="shared" si="29"/>
        <v>0</v>
      </c>
      <c r="BM26" s="370">
        <f t="shared" si="11"/>
        <v>0</v>
      </c>
      <c r="BN26" s="247"/>
      <c r="BO26" s="248"/>
      <c r="BP26" s="249"/>
      <c r="BQ26" s="368">
        <f t="shared" si="12"/>
        <v>0</v>
      </c>
      <c r="BR26" s="250"/>
      <c r="BS26" s="369">
        <f t="shared" si="30"/>
        <v>0</v>
      </c>
      <c r="BT26" s="561">
        <f t="shared" si="13"/>
        <v>0</v>
      </c>
      <c r="BU26" s="382">
        <f t="shared" si="14"/>
        <v>0</v>
      </c>
      <c r="BV26" s="371">
        <f t="shared" si="14"/>
        <v>0</v>
      </c>
      <c r="BW26" s="370">
        <f t="shared" si="14"/>
        <v>0</v>
      </c>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row>
    <row r="27" spans="1:112" ht="20.149999999999999" customHeight="1">
      <c r="A27" s="1173"/>
      <c r="B27" s="1049"/>
      <c r="C27" s="247"/>
      <c r="D27" s="248"/>
      <c r="E27" s="249"/>
      <c r="F27" s="368">
        <f t="shared" si="15"/>
        <v>0</v>
      </c>
      <c r="G27" s="342"/>
      <c r="H27" s="369">
        <f t="shared" si="16"/>
        <v>0</v>
      </c>
      <c r="I27" s="370">
        <f t="shared" si="17"/>
        <v>0</v>
      </c>
      <c r="J27" s="125"/>
      <c r="K27" s="341"/>
      <c r="L27" s="120"/>
      <c r="M27" s="368">
        <f t="shared" si="0"/>
        <v>0</v>
      </c>
      <c r="N27" s="342"/>
      <c r="O27" s="369">
        <f t="shared" si="18"/>
        <v>0</v>
      </c>
      <c r="P27" s="370">
        <f t="shared" si="1"/>
        <v>0</v>
      </c>
      <c r="Q27" s="125"/>
      <c r="R27" s="341"/>
      <c r="S27" s="120"/>
      <c r="T27" s="368">
        <f t="shared" si="19"/>
        <v>0</v>
      </c>
      <c r="U27" s="342"/>
      <c r="V27" s="369">
        <f t="shared" si="20"/>
        <v>0</v>
      </c>
      <c r="W27" s="370">
        <f t="shared" si="2"/>
        <v>0</v>
      </c>
      <c r="X27" s="125"/>
      <c r="Y27" s="341"/>
      <c r="Z27" s="120"/>
      <c r="AA27" s="368">
        <f t="shared" si="21"/>
        <v>0</v>
      </c>
      <c r="AB27" s="342"/>
      <c r="AC27" s="369">
        <f t="shared" si="22"/>
        <v>0</v>
      </c>
      <c r="AD27" s="370">
        <f t="shared" si="3"/>
        <v>0</v>
      </c>
      <c r="AE27" s="125"/>
      <c r="AF27" s="341"/>
      <c r="AG27" s="120"/>
      <c r="AH27" s="368">
        <f t="shared" si="23"/>
        <v>0</v>
      </c>
      <c r="AI27" s="342"/>
      <c r="AJ27" s="369">
        <f t="shared" si="24"/>
        <v>0</v>
      </c>
      <c r="AK27" s="370">
        <f t="shared" si="4"/>
        <v>0</v>
      </c>
      <c r="AL27" s="125"/>
      <c r="AM27" s="248"/>
      <c r="AN27" s="249"/>
      <c r="AO27" s="368">
        <f t="shared" si="25"/>
        <v>0</v>
      </c>
      <c r="AP27" s="250"/>
      <c r="AQ27" s="369">
        <f t="shared" si="26"/>
        <v>0</v>
      </c>
      <c r="AR27" s="370">
        <f t="shared" si="5"/>
        <v>0</v>
      </c>
      <c r="AS27" s="247"/>
      <c r="AT27" s="248"/>
      <c r="AU27" s="249"/>
      <c r="AV27" s="368">
        <f t="shared" si="6"/>
        <v>0</v>
      </c>
      <c r="AW27" s="250"/>
      <c r="AX27" s="369">
        <f t="shared" si="27"/>
        <v>0</v>
      </c>
      <c r="AY27" s="370">
        <f t="shared" si="7"/>
        <v>0</v>
      </c>
      <c r="AZ27" s="247"/>
      <c r="BA27" s="248"/>
      <c r="BB27" s="249"/>
      <c r="BC27" s="368">
        <f t="shared" si="8"/>
        <v>0</v>
      </c>
      <c r="BD27" s="250"/>
      <c r="BE27" s="369">
        <f t="shared" si="28"/>
        <v>0</v>
      </c>
      <c r="BF27" s="370">
        <f t="shared" si="9"/>
        <v>0</v>
      </c>
      <c r="BG27" s="247"/>
      <c r="BH27" s="248"/>
      <c r="BI27" s="378"/>
      <c r="BJ27" s="368">
        <f t="shared" si="10"/>
        <v>0</v>
      </c>
      <c r="BK27" s="250"/>
      <c r="BL27" s="369">
        <f t="shared" si="29"/>
        <v>0</v>
      </c>
      <c r="BM27" s="370">
        <f t="shared" si="11"/>
        <v>0</v>
      </c>
      <c r="BN27" s="247"/>
      <c r="BO27" s="248"/>
      <c r="BP27" s="249"/>
      <c r="BQ27" s="368">
        <f t="shared" si="12"/>
        <v>0</v>
      </c>
      <c r="BR27" s="250"/>
      <c r="BS27" s="369">
        <f t="shared" si="30"/>
        <v>0</v>
      </c>
      <c r="BT27" s="561">
        <f t="shared" si="13"/>
        <v>0</v>
      </c>
      <c r="BU27" s="382">
        <f t="shared" si="14"/>
        <v>0</v>
      </c>
      <c r="BV27" s="371">
        <f t="shared" si="14"/>
        <v>0</v>
      </c>
      <c r="BW27" s="370">
        <f t="shared" si="14"/>
        <v>0</v>
      </c>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row>
    <row r="28" spans="1:112" ht="20.149999999999999" customHeight="1">
      <c r="A28" s="1173"/>
      <c r="B28" s="1049"/>
      <c r="C28" s="247"/>
      <c r="D28" s="248"/>
      <c r="E28" s="249"/>
      <c r="F28" s="368">
        <f t="shared" si="15"/>
        <v>0</v>
      </c>
      <c r="G28" s="250"/>
      <c r="H28" s="369">
        <f t="shared" si="16"/>
        <v>0</v>
      </c>
      <c r="I28" s="370">
        <f t="shared" si="17"/>
        <v>0</v>
      </c>
      <c r="J28" s="247"/>
      <c r="K28" s="248"/>
      <c r="L28" s="249"/>
      <c r="M28" s="368">
        <f t="shared" si="0"/>
        <v>0</v>
      </c>
      <c r="N28" s="250"/>
      <c r="O28" s="369">
        <f t="shared" si="18"/>
        <v>0</v>
      </c>
      <c r="P28" s="370">
        <f t="shared" si="1"/>
        <v>0</v>
      </c>
      <c r="Q28" s="247"/>
      <c r="R28" s="248"/>
      <c r="S28" s="249"/>
      <c r="T28" s="368">
        <f t="shared" si="19"/>
        <v>0</v>
      </c>
      <c r="U28" s="250"/>
      <c r="V28" s="369">
        <f t="shared" si="20"/>
        <v>0</v>
      </c>
      <c r="W28" s="370">
        <f t="shared" si="2"/>
        <v>0</v>
      </c>
      <c r="X28" s="247"/>
      <c r="Y28" s="248"/>
      <c r="Z28" s="249"/>
      <c r="AA28" s="368">
        <f t="shared" si="21"/>
        <v>0</v>
      </c>
      <c r="AB28" s="250"/>
      <c r="AC28" s="369">
        <f t="shared" si="22"/>
        <v>0</v>
      </c>
      <c r="AD28" s="370">
        <f t="shared" si="3"/>
        <v>0</v>
      </c>
      <c r="AE28" s="247"/>
      <c r="AF28" s="248"/>
      <c r="AG28" s="249"/>
      <c r="AH28" s="368">
        <f t="shared" si="23"/>
        <v>0</v>
      </c>
      <c r="AI28" s="250"/>
      <c r="AJ28" s="369">
        <f t="shared" si="24"/>
        <v>0</v>
      </c>
      <c r="AK28" s="370">
        <f t="shared" si="4"/>
        <v>0</v>
      </c>
      <c r="AL28" s="247"/>
      <c r="AM28" s="248"/>
      <c r="AN28" s="249"/>
      <c r="AO28" s="368">
        <f t="shared" si="25"/>
        <v>0</v>
      </c>
      <c r="AP28" s="250"/>
      <c r="AQ28" s="369">
        <f t="shared" si="26"/>
        <v>0</v>
      </c>
      <c r="AR28" s="370">
        <f t="shared" si="5"/>
        <v>0</v>
      </c>
      <c r="AS28" s="247"/>
      <c r="AT28" s="248"/>
      <c r="AU28" s="249"/>
      <c r="AV28" s="368">
        <f t="shared" si="6"/>
        <v>0</v>
      </c>
      <c r="AW28" s="250"/>
      <c r="AX28" s="369">
        <f t="shared" si="27"/>
        <v>0</v>
      </c>
      <c r="AY28" s="370">
        <f t="shared" si="7"/>
        <v>0</v>
      </c>
      <c r="AZ28" s="247"/>
      <c r="BA28" s="248"/>
      <c r="BB28" s="249"/>
      <c r="BC28" s="368">
        <f t="shared" si="8"/>
        <v>0</v>
      </c>
      <c r="BD28" s="250"/>
      <c r="BE28" s="369">
        <f t="shared" si="28"/>
        <v>0</v>
      </c>
      <c r="BF28" s="370">
        <f t="shared" si="9"/>
        <v>0</v>
      </c>
      <c r="BG28" s="247"/>
      <c r="BH28" s="248"/>
      <c r="BI28" s="378"/>
      <c r="BJ28" s="368">
        <f t="shared" si="10"/>
        <v>0</v>
      </c>
      <c r="BK28" s="250"/>
      <c r="BL28" s="369">
        <f t="shared" si="29"/>
        <v>0</v>
      </c>
      <c r="BM28" s="370">
        <f t="shared" si="11"/>
        <v>0</v>
      </c>
      <c r="BN28" s="247"/>
      <c r="BO28" s="248"/>
      <c r="BP28" s="249"/>
      <c r="BQ28" s="368">
        <f t="shared" si="12"/>
        <v>0</v>
      </c>
      <c r="BR28" s="250"/>
      <c r="BS28" s="369">
        <f t="shared" si="30"/>
        <v>0</v>
      </c>
      <c r="BT28" s="561">
        <f t="shared" si="13"/>
        <v>0</v>
      </c>
      <c r="BU28" s="382">
        <f t="shared" si="14"/>
        <v>0</v>
      </c>
      <c r="BV28" s="371">
        <f t="shared" si="14"/>
        <v>0</v>
      </c>
      <c r="BW28" s="370">
        <f t="shared" si="14"/>
        <v>0</v>
      </c>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row>
    <row r="29" spans="1:112" ht="20.149999999999999" customHeight="1">
      <c r="A29" s="1173"/>
      <c r="B29" s="1049"/>
      <c r="C29" s="247"/>
      <c r="D29" s="248"/>
      <c r="E29" s="249"/>
      <c r="F29" s="368">
        <f t="shared" si="15"/>
        <v>0</v>
      </c>
      <c r="G29" s="342"/>
      <c r="H29" s="369">
        <f t="shared" si="16"/>
        <v>0</v>
      </c>
      <c r="I29" s="370">
        <f t="shared" si="17"/>
        <v>0</v>
      </c>
      <c r="J29" s="125"/>
      <c r="K29" s="341"/>
      <c r="L29" s="120"/>
      <c r="M29" s="368">
        <f t="shared" si="0"/>
        <v>0</v>
      </c>
      <c r="N29" s="342"/>
      <c r="O29" s="369">
        <f t="shared" si="18"/>
        <v>0</v>
      </c>
      <c r="P29" s="370">
        <f t="shared" si="1"/>
        <v>0</v>
      </c>
      <c r="Q29" s="125"/>
      <c r="R29" s="341"/>
      <c r="S29" s="120"/>
      <c r="T29" s="368">
        <f t="shared" si="19"/>
        <v>0</v>
      </c>
      <c r="U29" s="342"/>
      <c r="V29" s="369">
        <f t="shared" si="20"/>
        <v>0</v>
      </c>
      <c r="W29" s="370">
        <f t="shared" si="2"/>
        <v>0</v>
      </c>
      <c r="X29" s="125"/>
      <c r="Y29" s="341"/>
      <c r="Z29" s="120"/>
      <c r="AA29" s="368">
        <f t="shared" si="21"/>
        <v>0</v>
      </c>
      <c r="AB29" s="342"/>
      <c r="AC29" s="369">
        <f t="shared" si="22"/>
        <v>0</v>
      </c>
      <c r="AD29" s="370">
        <f t="shared" si="3"/>
        <v>0</v>
      </c>
      <c r="AE29" s="125"/>
      <c r="AF29" s="341"/>
      <c r="AG29" s="120"/>
      <c r="AH29" s="368">
        <f t="shared" si="23"/>
        <v>0</v>
      </c>
      <c r="AI29" s="342"/>
      <c r="AJ29" s="369">
        <f t="shared" si="24"/>
        <v>0</v>
      </c>
      <c r="AK29" s="370">
        <f t="shared" si="4"/>
        <v>0</v>
      </c>
      <c r="AL29" s="125"/>
      <c r="AM29" s="248"/>
      <c r="AN29" s="249"/>
      <c r="AO29" s="368">
        <f t="shared" si="25"/>
        <v>0</v>
      </c>
      <c r="AP29" s="250"/>
      <c r="AQ29" s="369">
        <f t="shared" si="26"/>
        <v>0</v>
      </c>
      <c r="AR29" s="370">
        <f t="shared" si="5"/>
        <v>0</v>
      </c>
      <c r="AS29" s="247"/>
      <c r="AT29" s="248"/>
      <c r="AU29" s="249"/>
      <c r="AV29" s="368">
        <f t="shared" si="6"/>
        <v>0</v>
      </c>
      <c r="AW29" s="250"/>
      <c r="AX29" s="369">
        <f t="shared" si="27"/>
        <v>0</v>
      </c>
      <c r="AY29" s="370">
        <f t="shared" si="7"/>
        <v>0</v>
      </c>
      <c r="AZ29" s="247"/>
      <c r="BA29" s="248"/>
      <c r="BB29" s="249"/>
      <c r="BC29" s="368">
        <f t="shared" si="8"/>
        <v>0</v>
      </c>
      <c r="BD29" s="250"/>
      <c r="BE29" s="369">
        <f t="shared" si="28"/>
        <v>0</v>
      </c>
      <c r="BF29" s="370">
        <f t="shared" si="9"/>
        <v>0</v>
      </c>
      <c r="BG29" s="247"/>
      <c r="BH29" s="248"/>
      <c r="BI29" s="378"/>
      <c r="BJ29" s="368">
        <f t="shared" si="10"/>
        <v>0</v>
      </c>
      <c r="BK29" s="250"/>
      <c r="BL29" s="369">
        <f t="shared" si="29"/>
        <v>0</v>
      </c>
      <c r="BM29" s="370">
        <f t="shared" si="11"/>
        <v>0</v>
      </c>
      <c r="BN29" s="247"/>
      <c r="BO29" s="248"/>
      <c r="BP29" s="249"/>
      <c r="BQ29" s="368">
        <f t="shared" si="12"/>
        <v>0</v>
      </c>
      <c r="BR29" s="250"/>
      <c r="BS29" s="369">
        <f t="shared" si="30"/>
        <v>0</v>
      </c>
      <c r="BT29" s="561">
        <f t="shared" si="13"/>
        <v>0</v>
      </c>
      <c r="BU29" s="382">
        <f t="shared" si="14"/>
        <v>0</v>
      </c>
      <c r="BV29" s="371">
        <f t="shared" si="14"/>
        <v>0</v>
      </c>
      <c r="BW29" s="370">
        <f t="shared" si="14"/>
        <v>0</v>
      </c>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row>
    <row r="30" spans="1:112" ht="20.149999999999999" customHeight="1">
      <c r="A30" s="1173"/>
      <c r="B30" s="1049"/>
      <c r="C30" s="247"/>
      <c r="D30" s="248"/>
      <c r="E30" s="249"/>
      <c r="F30" s="368">
        <f t="shared" si="15"/>
        <v>0</v>
      </c>
      <c r="G30" s="342"/>
      <c r="H30" s="369">
        <f t="shared" si="16"/>
        <v>0</v>
      </c>
      <c r="I30" s="370">
        <f t="shared" si="17"/>
        <v>0</v>
      </c>
      <c r="J30" s="125"/>
      <c r="K30" s="341"/>
      <c r="L30" s="120"/>
      <c r="M30" s="368">
        <f t="shared" si="0"/>
        <v>0</v>
      </c>
      <c r="N30" s="342"/>
      <c r="O30" s="369">
        <f t="shared" si="18"/>
        <v>0</v>
      </c>
      <c r="P30" s="370">
        <f t="shared" si="1"/>
        <v>0</v>
      </c>
      <c r="Q30" s="125"/>
      <c r="R30" s="341"/>
      <c r="S30" s="120"/>
      <c r="T30" s="368">
        <f t="shared" si="19"/>
        <v>0</v>
      </c>
      <c r="U30" s="342"/>
      <c r="V30" s="369">
        <f t="shared" si="20"/>
        <v>0</v>
      </c>
      <c r="W30" s="370">
        <f t="shared" si="2"/>
        <v>0</v>
      </c>
      <c r="X30" s="125"/>
      <c r="Y30" s="341"/>
      <c r="Z30" s="120"/>
      <c r="AA30" s="368">
        <f t="shared" si="21"/>
        <v>0</v>
      </c>
      <c r="AB30" s="342"/>
      <c r="AC30" s="369">
        <f t="shared" si="22"/>
        <v>0</v>
      </c>
      <c r="AD30" s="370">
        <f t="shared" si="3"/>
        <v>0</v>
      </c>
      <c r="AE30" s="125"/>
      <c r="AF30" s="341"/>
      <c r="AG30" s="120"/>
      <c r="AH30" s="368">
        <f t="shared" si="23"/>
        <v>0</v>
      </c>
      <c r="AI30" s="342"/>
      <c r="AJ30" s="369">
        <f t="shared" si="24"/>
        <v>0</v>
      </c>
      <c r="AK30" s="370">
        <f t="shared" si="4"/>
        <v>0</v>
      </c>
      <c r="AL30" s="125"/>
      <c r="AM30" s="248"/>
      <c r="AN30" s="249"/>
      <c r="AO30" s="368">
        <f t="shared" si="25"/>
        <v>0</v>
      </c>
      <c r="AP30" s="250"/>
      <c r="AQ30" s="369">
        <f t="shared" si="26"/>
        <v>0</v>
      </c>
      <c r="AR30" s="370">
        <f t="shared" si="5"/>
        <v>0</v>
      </c>
      <c r="AS30" s="247"/>
      <c r="AT30" s="248"/>
      <c r="AU30" s="249"/>
      <c r="AV30" s="368">
        <f t="shared" si="6"/>
        <v>0</v>
      </c>
      <c r="AW30" s="250"/>
      <c r="AX30" s="369">
        <f t="shared" si="27"/>
        <v>0</v>
      </c>
      <c r="AY30" s="370">
        <f t="shared" si="7"/>
        <v>0</v>
      </c>
      <c r="AZ30" s="247"/>
      <c r="BA30" s="248"/>
      <c r="BB30" s="249"/>
      <c r="BC30" s="368">
        <f t="shared" si="8"/>
        <v>0</v>
      </c>
      <c r="BD30" s="250"/>
      <c r="BE30" s="369">
        <f t="shared" si="28"/>
        <v>0</v>
      </c>
      <c r="BF30" s="370">
        <f t="shared" si="9"/>
        <v>0</v>
      </c>
      <c r="BG30" s="247"/>
      <c r="BH30" s="248"/>
      <c r="BI30" s="378"/>
      <c r="BJ30" s="368">
        <f t="shared" si="10"/>
        <v>0</v>
      </c>
      <c r="BK30" s="250"/>
      <c r="BL30" s="369">
        <f t="shared" si="29"/>
        <v>0</v>
      </c>
      <c r="BM30" s="370">
        <f t="shared" si="11"/>
        <v>0</v>
      </c>
      <c r="BN30" s="247"/>
      <c r="BO30" s="248"/>
      <c r="BP30" s="249"/>
      <c r="BQ30" s="368">
        <f t="shared" si="12"/>
        <v>0</v>
      </c>
      <c r="BR30" s="250"/>
      <c r="BS30" s="369">
        <f t="shared" si="30"/>
        <v>0</v>
      </c>
      <c r="BT30" s="561">
        <f t="shared" si="13"/>
        <v>0</v>
      </c>
      <c r="BU30" s="382">
        <f t="shared" si="14"/>
        <v>0</v>
      </c>
      <c r="BV30" s="371">
        <f t="shared" si="14"/>
        <v>0</v>
      </c>
      <c r="BW30" s="370">
        <f t="shared" si="14"/>
        <v>0</v>
      </c>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c r="CW30" s="238"/>
      <c r="CX30" s="238"/>
      <c r="CY30" s="238"/>
      <c r="CZ30" s="238"/>
      <c r="DA30" s="238"/>
      <c r="DB30" s="238"/>
      <c r="DC30" s="238"/>
      <c r="DD30" s="238"/>
      <c r="DE30" s="238"/>
      <c r="DF30" s="238"/>
      <c r="DG30" s="238"/>
      <c r="DH30" s="238"/>
    </row>
    <row r="31" spans="1:112" ht="20.149999999999999" customHeight="1">
      <c r="A31" s="1173"/>
      <c r="B31" s="1049"/>
      <c r="C31" s="247"/>
      <c r="D31" s="248"/>
      <c r="E31" s="249"/>
      <c r="F31" s="368">
        <f t="shared" si="15"/>
        <v>0</v>
      </c>
      <c r="G31" s="342"/>
      <c r="H31" s="369">
        <f t="shared" si="16"/>
        <v>0</v>
      </c>
      <c r="I31" s="370">
        <f t="shared" si="17"/>
        <v>0</v>
      </c>
      <c r="J31" s="125"/>
      <c r="K31" s="341"/>
      <c r="L31" s="120"/>
      <c r="M31" s="368">
        <f t="shared" si="0"/>
        <v>0</v>
      </c>
      <c r="N31" s="342"/>
      <c r="O31" s="369">
        <f t="shared" si="18"/>
        <v>0</v>
      </c>
      <c r="P31" s="370">
        <f t="shared" si="1"/>
        <v>0</v>
      </c>
      <c r="Q31" s="125"/>
      <c r="R31" s="341"/>
      <c r="S31" s="120"/>
      <c r="T31" s="368">
        <f t="shared" si="19"/>
        <v>0</v>
      </c>
      <c r="U31" s="342"/>
      <c r="V31" s="369">
        <f t="shared" si="20"/>
        <v>0</v>
      </c>
      <c r="W31" s="370">
        <f t="shared" si="2"/>
        <v>0</v>
      </c>
      <c r="X31" s="125"/>
      <c r="Y31" s="341"/>
      <c r="Z31" s="120"/>
      <c r="AA31" s="368">
        <f t="shared" si="21"/>
        <v>0</v>
      </c>
      <c r="AB31" s="342"/>
      <c r="AC31" s="369">
        <f t="shared" si="22"/>
        <v>0</v>
      </c>
      <c r="AD31" s="370">
        <f t="shared" si="3"/>
        <v>0</v>
      </c>
      <c r="AE31" s="125"/>
      <c r="AF31" s="341"/>
      <c r="AG31" s="120"/>
      <c r="AH31" s="368">
        <f t="shared" si="23"/>
        <v>0</v>
      </c>
      <c r="AI31" s="342"/>
      <c r="AJ31" s="369">
        <f t="shared" si="24"/>
        <v>0</v>
      </c>
      <c r="AK31" s="370">
        <f t="shared" si="4"/>
        <v>0</v>
      </c>
      <c r="AL31" s="125"/>
      <c r="AM31" s="248"/>
      <c r="AN31" s="249"/>
      <c r="AO31" s="368">
        <f t="shared" si="25"/>
        <v>0</v>
      </c>
      <c r="AP31" s="250"/>
      <c r="AQ31" s="369">
        <f t="shared" si="26"/>
        <v>0</v>
      </c>
      <c r="AR31" s="370">
        <f t="shared" si="5"/>
        <v>0</v>
      </c>
      <c r="AS31" s="247"/>
      <c r="AT31" s="248"/>
      <c r="AU31" s="249"/>
      <c r="AV31" s="368">
        <f t="shared" si="6"/>
        <v>0</v>
      </c>
      <c r="AW31" s="250"/>
      <c r="AX31" s="369">
        <f t="shared" si="27"/>
        <v>0</v>
      </c>
      <c r="AY31" s="370">
        <f t="shared" si="7"/>
        <v>0</v>
      </c>
      <c r="AZ31" s="247"/>
      <c r="BA31" s="248"/>
      <c r="BB31" s="249"/>
      <c r="BC31" s="368">
        <f t="shared" si="8"/>
        <v>0</v>
      </c>
      <c r="BD31" s="250"/>
      <c r="BE31" s="369">
        <f t="shared" si="28"/>
        <v>0</v>
      </c>
      <c r="BF31" s="370">
        <f t="shared" si="9"/>
        <v>0</v>
      </c>
      <c r="BG31" s="247"/>
      <c r="BH31" s="248"/>
      <c r="BI31" s="378"/>
      <c r="BJ31" s="368">
        <f t="shared" si="10"/>
        <v>0</v>
      </c>
      <c r="BK31" s="250"/>
      <c r="BL31" s="369">
        <f t="shared" si="29"/>
        <v>0</v>
      </c>
      <c r="BM31" s="370">
        <f t="shared" si="11"/>
        <v>0</v>
      </c>
      <c r="BN31" s="247"/>
      <c r="BO31" s="248"/>
      <c r="BP31" s="249"/>
      <c r="BQ31" s="368">
        <f t="shared" si="12"/>
        <v>0</v>
      </c>
      <c r="BR31" s="250"/>
      <c r="BS31" s="369">
        <f t="shared" si="30"/>
        <v>0</v>
      </c>
      <c r="BT31" s="561">
        <f t="shared" si="13"/>
        <v>0</v>
      </c>
      <c r="BU31" s="382">
        <f t="shared" ref="BU31:BW57" si="31">SUM(G31,N31,U31,AB31,AI31,AP31,AW31,BD31,BK31,BR31)</f>
        <v>0</v>
      </c>
      <c r="BV31" s="371">
        <f t="shared" si="31"/>
        <v>0</v>
      </c>
      <c r="BW31" s="370">
        <f t="shared" si="31"/>
        <v>0</v>
      </c>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row>
    <row r="32" spans="1:112" ht="20.149999999999999" customHeight="1">
      <c r="A32" s="1173"/>
      <c r="B32" s="1049"/>
      <c r="C32" s="247"/>
      <c r="D32" s="248"/>
      <c r="E32" s="249"/>
      <c r="F32" s="368">
        <f t="shared" si="15"/>
        <v>0</v>
      </c>
      <c r="G32" s="342"/>
      <c r="H32" s="369">
        <f t="shared" si="16"/>
        <v>0</v>
      </c>
      <c r="I32" s="370">
        <f t="shared" si="17"/>
        <v>0</v>
      </c>
      <c r="J32" s="125"/>
      <c r="K32" s="248"/>
      <c r="L32" s="249"/>
      <c r="M32" s="368">
        <f t="shared" si="0"/>
        <v>0</v>
      </c>
      <c r="N32" s="250"/>
      <c r="O32" s="369">
        <f t="shared" si="18"/>
        <v>0</v>
      </c>
      <c r="P32" s="370">
        <f t="shared" si="1"/>
        <v>0</v>
      </c>
      <c r="Q32" s="247"/>
      <c r="R32" s="248"/>
      <c r="S32" s="120"/>
      <c r="T32" s="368">
        <f t="shared" si="19"/>
        <v>0</v>
      </c>
      <c r="U32" s="250"/>
      <c r="V32" s="369">
        <f t="shared" si="20"/>
        <v>0</v>
      </c>
      <c r="W32" s="370">
        <f t="shared" si="2"/>
        <v>0</v>
      </c>
      <c r="X32" s="247"/>
      <c r="Y32" s="341"/>
      <c r="Z32" s="249"/>
      <c r="AA32" s="368">
        <f t="shared" si="21"/>
        <v>0</v>
      </c>
      <c r="AB32" s="342"/>
      <c r="AC32" s="369">
        <f t="shared" si="22"/>
        <v>0</v>
      </c>
      <c r="AD32" s="370">
        <f t="shared" si="3"/>
        <v>0</v>
      </c>
      <c r="AE32" s="125"/>
      <c r="AF32" s="248"/>
      <c r="AG32" s="249"/>
      <c r="AH32" s="368">
        <f t="shared" si="23"/>
        <v>0</v>
      </c>
      <c r="AI32" s="250"/>
      <c r="AJ32" s="369">
        <f t="shared" si="24"/>
        <v>0</v>
      </c>
      <c r="AK32" s="370">
        <f t="shared" si="4"/>
        <v>0</v>
      </c>
      <c r="AL32" s="125"/>
      <c r="AM32" s="248"/>
      <c r="AN32" s="249"/>
      <c r="AO32" s="368">
        <f t="shared" si="25"/>
        <v>0</v>
      </c>
      <c r="AP32" s="250"/>
      <c r="AQ32" s="369">
        <f t="shared" si="26"/>
        <v>0</v>
      </c>
      <c r="AR32" s="370">
        <f t="shared" si="5"/>
        <v>0</v>
      </c>
      <c r="AS32" s="247"/>
      <c r="AT32" s="248"/>
      <c r="AU32" s="249"/>
      <c r="AV32" s="368">
        <f t="shared" si="6"/>
        <v>0</v>
      </c>
      <c r="AW32" s="250"/>
      <c r="AX32" s="369">
        <f t="shared" si="27"/>
        <v>0</v>
      </c>
      <c r="AY32" s="370">
        <f t="shared" si="7"/>
        <v>0</v>
      </c>
      <c r="AZ32" s="247"/>
      <c r="BA32" s="248"/>
      <c r="BB32" s="249"/>
      <c r="BC32" s="368">
        <f t="shared" si="8"/>
        <v>0</v>
      </c>
      <c r="BD32" s="250"/>
      <c r="BE32" s="369">
        <f t="shared" si="28"/>
        <v>0</v>
      </c>
      <c r="BF32" s="370">
        <f t="shared" si="9"/>
        <v>0</v>
      </c>
      <c r="BG32" s="247"/>
      <c r="BH32" s="248"/>
      <c r="BI32" s="378"/>
      <c r="BJ32" s="368">
        <f t="shared" si="10"/>
        <v>0</v>
      </c>
      <c r="BK32" s="250"/>
      <c r="BL32" s="369">
        <f t="shared" si="29"/>
        <v>0</v>
      </c>
      <c r="BM32" s="370">
        <f t="shared" si="11"/>
        <v>0</v>
      </c>
      <c r="BN32" s="247"/>
      <c r="BO32" s="248"/>
      <c r="BP32" s="249"/>
      <c r="BQ32" s="368">
        <f t="shared" si="12"/>
        <v>0</v>
      </c>
      <c r="BR32" s="250"/>
      <c r="BS32" s="369">
        <f t="shared" si="30"/>
        <v>0</v>
      </c>
      <c r="BT32" s="561">
        <f t="shared" si="13"/>
        <v>0</v>
      </c>
      <c r="BU32" s="382">
        <f t="shared" si="31"/>
        <v>0</v>
      </c>
      <c r="BV32" s="371">
        <f t="shared" si="31"/>
        <v>0</v>
      </c>
      <c r="BW32" s="370">
        <f t="shared" si="31"/>
        <v>0</v>
      </c>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row>
    <row r="33" spans="1:112" ht="20.149999999999999" customHeight="1">
      <c r="A33" s="1173"/>
      <c r="B33" s="1049"/>
      <c r="C33" s="247"/>
      <c r="D33" s="248"/>
      <c r="E33" s="249"/>
      <c r="F33" s="368">
        <f t="shared" si="15"/>
        <v>0</v>
      </c>
      <c r="G33" s="342"/>
      <c r="H33" s="369">
        <f t="shared" si="16"/>
        <v>0</v>
      </c>
      <c r="I33" s="370">
        <f t="shared" si="17"/>
        <v>0</v>
      </c>
      <c r="J33" s="125"/>
      <c r="K33" s="341"/>
      <c r="L33" s="120"/>
      <c r="M33" s="368">
        <f t="shared" si="0"/>
        <v>0</v>
      </c>
      <c r="N33" s="342"/>
      <c r="O33" s="369">
        <f t="shared" si="18"/>
        <v>0</v>
      </c>
      <c r="P33" s="370">
        <f t="shared" si="1"/>
        <v>0</v>
      </c>
      <c r="Q33" s="125"/>
      <c r="R33" s="341"/>
      <c r="S33" s="120"/>
      <c r="T33" s="368">
        <f t="shared" si="19"/>
        <v>0</v>
      </c>
      <c r="U33" s="342"/>
      <c r="V33" s="369">
        <f t="shared" si="20"/>
        <v>0</v>
      </c>
      <c r="W33" s="370">
        <f t="shared" si="2"/>
        <v>0</v>
      </c>
      <c r="X33" s="125"/>
      <c r="Y33" s="341"/>
      <c r="Z33" s="120"/>
      <c r="AA33" s="368">
        <f t="shared" si="21"/>
        <v>0</v>
      </c>
      <c r="AB33" s="342"/>
      <c r="AC33" s="369">
        <f t="shared" si="22"/>
        <v>0</v>
      </c>
      <c r="AD33" s="370">
        <f t="shared" si="3"/>
        <v>0</v>
      </c>
      <c r="AE33" s="125"/>
      <c r="AF33" s="341"/>
      <c r="AG33" s="120"/>
      <c r="AH33" s="368">
        <f t="shared" si="23"/>
        <v>0</v>
      </c>
      <c r="AI33" s="342"/>
      <c r="AJ33" s="369">
        <f t="shared" si="24"/>
        <v>0</v>
      </c>
      <c r="AK33" s="370">
        <f t="shared" si="4"/>
        <v>0</v>
      </c>
      <c r="AL33" s="125"/>
      <c r="AM33" s="248"/>
      <c r="AN33" s="249"/>
      <c r="AO33" s="368">
        <f t="shared" si="25"/>
        <v>0</v>
      </c>
      <c r="AP33" s="250"/>
      <c r="AQ33" s="369">
        <f t="shared" si="26"/>
        <v>0</v>
      </c>
      <c r="AR33" s="370">
        <f t="shared" si="5"/>
        <v>0</v>
      </c>
      <c r="AS33" s="247"/>
      <c r="AT33" s="248"/>
      <c r="AU33" s="249"/>
      <c r="AV33" s="368">
        <f t="shared" si="6"/>
        <v>0</v>
      </c>
      <c r="AW33" s="250"/>
      <c r="AX33" s="369">
        <f t="shared" si="27"/>
        <v>0</v>
      </c>
      <c r="AY33" s="370">
        <f t="shared" si="7"/>
        <v>0</v>
      </c>
      <c r="AZ33" s="247"/>
      <c r="BA33" s="248"/>
      <c r="BB33" s="249"/>
      <c r="BC33" s="368">
        <f t="shared" si="8"/>
        <v>0</v>
      </c>
      <c r="BD33" s="250"/>
      <c r="BE33" s="369">
        <f t="shared" si="28"/>
        <v>0</v>
      </c>
      <c r="BF33" s="370">
        <f t="shared" si="9"/>
        <v>0</v>
      </c>
      <c r="BG33" s="247"/>
      <c r="BH33" s="248"/>
      <c r="BI33" s="378"/>
      <c r="BJ33" s="368">
        <f t="shared" si="10"/>
        <v>0</v>
      </c>
      <c r="BK33" s="250"/>
      <c r="BL33" s="369">
        <f t="shared" si="29"/>
        <v>0</v>
      </c>
      <c r="BM33" s="370">
        <f t="shared" si="11"/>
        <v>0</v>
      </c>
      <c r="BN33" s="247"/>
      <c r="BO33" s="248"/>
      <c r="BP33" s="249"/>
      <c r="BQ33" s="368">
        <f t="shared" si="12"/>
        <v>0</v>
      </c>
      <c r="BR33" s="250"/>
      <c r="BS33" s="369">
        <f t="shared" si="30"/>
        <v>0</v>
      </c>
      <c r="BT33" s="561">
        <f t="shared" si="13"/>
        <v>0</v>
      </c>
      <c r="BU33" s="382">
        <f t="shared" si="31"/>
        <v>0</v>
      </c>
      <c r="BV33" s="371">
        <f t="shared" si="31"/>
        <v>0</v>
      </c>
      <c r="BW33" s="370">
        <f t="shared" si="31"/>
        <v>0</v>
      </c>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row>
    <row r="34" spans="1:112" ht="20.149999999999999" customHeight="1">
      <c r="A34" s="1173"/>
      <c r="B34" s="1049"/>
      <c r="C34" s="247"/>
      <c r="D34" s="248"/>
      <c r="E34" s="249"/>
      <c r="F34" s="368">
        <f t="shared" si="15"/>
        <v>0</v>
      </c>
      <c r="G34" s="250"/>
      <c r="H34" s="369">
        <f t="shared" si="16"/>
        <v>0</v>
      </c>
      <c r="I34" s="370">
        <f t="shared" si="17"/>
        <v>0</v>
      </c>
      <c r="J34" s="247"/>
      <c r="K34" s="248"/>
      <c r="L34" s="249"/>
      <c r="M34" s="368">
        <f t="shared" si="0"/>
        <v>0</v>
      </c>
      <c r="N34" s="250"/>
      <c r="O34" s="369">
        <f t="shared" si="18"/>
        <v>0</v>
      </c>
      <c r="P34" s="370">
        <f t="shared" si="1"/>
        <v>0</v>
      </c>
      <c r="Q34" s="247"/>
      <c r="R34" s="248"/>
      <c r="S34" s="249"/>
      <c r="T34" s="368">
        <f t="shared" si="19"/>
        <v>0</v>
      </c>
      <c r="U34" s="250"/>
      <c r="V34" s="369">
        <f t="shared" si="20"/>
        <v>0</v>
      </c>
      <c r="W34" s="370">
        <f t="shared" si="2"/>
        <v>0</v>
      </c>
      <c r="X34" s="247"/>
      <c r="Y34" s="248"/>
      <c r="Z34" s="249"/>
      <c r="AA34" s="368">
        <f t="shared" si="21"/>
        <v>0</v>
      </c>
      <c r="AB34" s="250"/>
      <c r="AC34" s="369">
        <f t="shared" si="22"/>
        <v>0</v>
      </c>
      <c r="AD34" s="370">
        <f t="shared" si="3"/>
        <v>0</v>
      </c>
      <c r="AE34" s="247"/>
      <c r="AF34" s="248"/>
      <c r="AG34" s="249"/>
      <c r="AH34" s="368">
        <f t="shared" si="23"/>
        <v>0</v>
      </c>
      <c r="AI34" s="250"/>
      <c r="AJ34" s="369">
        <f t="shared" si="24"/>
        <v>0</v>
      </c>
      <c r="AK34" s="370">
        <f t="shared" si="4"/>
        <v>0</v>
      </c>
      <c r="AL34" s="247"/>
      <c r="AM34" s="248"/>
      <c r="AN34" s="249"/>
      <c r="AO34" s="368">
        <f t="shared" si="25"/>
        <v>0</v>
      </c>
      <c r="AP34" s="250"/>
      <c r="AQ34" s="369">
        <f t="shared" si="26"/>
        <v>0</v>
      </c>
      <c r="AR34" s="370">
        <f t="shared" si="5"/>
        <v>0</v>
      </c>
      <c r="AS34" s="247"/>
      <c r="AT34" s="248"/>
      <c r="AU34" s="249"/>
      <c r="AV34" s="368">
        <f t="shared" si="6"/>
        <v>0</v>
      </c>
      <c r="AW34" s="250"/>
      <c r="AX34" s="369">
        <f t="shared" si="27"/>
        <v>0</v>
      </c>
      <c r="AY34" s="370">
        <f t="shared" si="7"/>
        <v>0</v>
      </c>
      <c r="AZ34" s="247"/>
      <c r="BA34" s="248"/>
      <c r="BB34" s="249"/>
      <c r="BC34" s="368">
        <f t="shared" si="8"/>
        <v>0</v>
      </c>
      <c r="BD34" s="250"/>
      <c r="BE34" s="369">
        <f t="shared" si="28"/>
        <v>0</v>
      </c>
      <c r="BF34" s="370">
        <f t="shared" si="9"/>
        <v>0</v>
      </c>
      <c r="BG34" s="247"/>
      <c r="BH34" s="248"/>
      <c r="BI34" s="378"/>
      <c r="BJ34" s="368">
        <f t="shared" si="10"/>
        <v>0</v>
      </c>
      <c r="BK34" s="250"/>
      <c r="BL34" s="369">
        <f t="shared" si="29"/>
        <v>0</v>
      </c>
      <c r="BM34" s="370">
        <f t="shared" si="11"/>
        <v>0</v>
      </c>
      <c r="BN34" s="247"/>
      <c r="BO34" s="248"/>
      <c r="BP34" s="249"/>
      <c r="BQ34" s="368">
        <f t="shared" si="12"/>
        <v>0</v>
      </c>
      <c r="BR34" s="250"/>
      <c r="BS34" s="369">
        <f t="shared" si="30"/>
        <v>0</v>
      </c>
      <c r="BT34" s="561">
        <f t="shared" si="13"/>
        <v>0</v>
      </c>
      <c r="BU34" s="382">
        <f t="shared" si="31"/>
        <v>0</v>
      </c>
      <c r="BV34" s="371">
        <f t="shared" si="31"/>
        <v>0</v>
      </c>
      <c r="BW34" s="370">
        <f t="shared" si="31"/>
        <v>0</v>
      </c>
      <c r="BX34" s="238"/>
      <c r="BY34" s="238"/>
      <c r="BZ34" s="238"/>
      <c r="CA34" s="238"/>
      <c r="CB34" s="238"/>
      <c r="CC34" s="238"/>
      <c r="CD34" s="238"/>
      <c r="CE34" s="238"/>
      <c r="CF34" s="238"/>
      <c r="CG34" s="238"/>
      <c r="CH34" s="238"/>
      <c r="CI34" s="238"/>
      <c r="CJ34" s="238"/>
      <c r="CK34" s="238"/>
      <c r="CL34" s="238"/>
      <c r="CM34" s="238"/>
      <c r="CN34" s="238"/>
      <c r="CO34" s="238"/>
      <c r="CP34" s="238"/>
      <c r="CQ34" s="238"/>
      <c r="CR34" s="238"/>
      <c r="CS34" s="238"/>
      <c r="CT34" s="238"/>
      <c r="CU34" s="238"/>
      <c r="CV34" s="238"/>
      <c r="CW34" s="238"/>
      <c r="CX34" s="238"/>
      <c r="CY34" s="238"/>
      <c r="CZ34" s="238"/>
      <c r="DA34" s="238"/>
      <c r="DB34" s="238"/>
      <c r="DC34" s="238"/>
      <c r="DD34" s="238"/>
      <c r="DE34" s="238"/>
      <c r="DF34" s="238"/>
      <c r="DG34" s="238"/>
      <c r="DH34" s="238"/>
    </row>
    <row r="35" spans="1:112" ht="20.149999999999999" customHeight="1">
      <c r="A35" s="1173"/>
      <c r="B35" s="1049"/>
      <c r="C35" s="247"/>
      <c r="D35" s="248"/>
      <c r="E35" s="249"/>
      <c r="F35" s="368">
        <f t="shared" si="15"/>
        <v>0</v>
      </c>
      <c r="G35" s="250"/>
      <c r="H35" s="369">
        <f t="shared" si="16"/>
        <v>0</v>
      </c>
      <c r="I35" s="370">
        <f t="shared" si="17"/>
        <v>0</v>
      </c>
      <c r="J35" s="247"/>
      <c r="K35" s="248"/>
      <c r="L35" s="249"/>
      <c r="M35" s="368">
        <f t="shared" si="0"/>
        <v>0</v>
      </c>
      <c r="N35" s="250"/>
      <c r="O35" s="369">
        <f t="shared" si="18"/>
        <v>0</v>
      </c>
      <c r="P35" s="370">
        <f t="shared" si="1"/>
        <v>0</v>
      </c>
      <c r="Q35" s="247"/>
      <c r="R35" s="248"/>
      <c r="S35" s="249"/>
      <c r="T35" s="368">
        <f t="shared" si="19"/>
        <v>0</v>
      </c>
      <c r="U35" s="250"/>
      <c r="V35" s="369">
        <f t="shared" si="20"/>
        <v>0</v>
      </c>
      <c r="W35" s="370">
        <f t="shared" si="2"/>
        <v>0</v>
      </c>
      <c r="X35" s="247"/>
      <c r="Y35" s="248"/>
      <c r="Z35" s="249"/>
      <c r="AA35" s="368">
        <f t="shared" si="21"/>
        <v>0</v>
      </c>
      <c r="AB35" s="250"/>
      <c r="AC35" s="369">
        <f t="shared" si="22"/>
        <v>0</v>
      </c>
      <c r="AD35" s="370">
        <f t="shared" si="3"/>
        <v>0</v>
      </c>
      <c r="AE35" s="247"/>
      <c r="AF35" s="248"/>
      <c r="AG35" s="249"/>
      <c r="AH35" s="368">
        <f t="shared" si="23"/>
        <v>0</v>
      </c>
      <c r="AI35" s="250"/>
      <c r="AJ35" s="369">
        <f t="shared" si="24"/>
        <v>0</v>
      </c>
      <c r="AK35" s="370">
        <f t="shared" si="4"/>
        <v>0</v>
      </c>
      <c r="AL35" s="247"/>
      <c r="AM35" s="248"/>
      <c r="AN35" s="249"/>
      <c r="AO35" s="368">
        <f t="shared" si="25"/>
        <v>0</v>
      </c>
      <c r="AP35" s="250"/>
      <c r="AQ35" s="369">
        <f t="shared" si="26"/>
        <v>0</v>
      </c>
      <c r="AR35" s="370">
        <f t="shared" si="5"/>
        <v>0</v>
      </c>
      <c r="AS35" s="247"/>
      <c r="AT35" s="248"/>
      <c r="AU35" s="249"/>
      <c r="AV35" s="368">
        <f t="shared" si="6"/>
        <v>0</v>
      </c>
      <c r="AW35" s="250"/>
      <c r="AX35" s="369">
        <f t="shared" si="27"/>
        <v>0</v>
      </c>
      <c r="AY35" s="370">
        <f t="shared" si="7"/>
        <v>0</v>
      </c>
      <c r="AZ35" s="247"/>
      <c r="BA35" s="248"/>
      <c r="BB35" s="249"/>
      <c r="BC35" s="368">
        <f t="shared" si="8"/>
        <v>0</v>
      </c>
      <c r="BD35" s="250"/>
      <c r="BE35" s="369">
        <f t="shared" si="28"/>
        <v>0</v>
      </c>
      <c r="BF35" s="370">
        <f t="shared" si="9"/>
        <v>0</v>
      </c>
      <c r="BG35" s="247"/>
      <c r="BH35" s="248"/>
      <c r="BI35" s="378"/>
      <c r="BJ35" s="368">
        <f t="shared" si="10"/>
        <v>0</v>
      </c>
      <c r="BK35" s="250"/>
      <c r="BL35" s="369">
        <f t="shared" si="29"/>
        <v>0</v>
      </c>
      <c r="BM35" s="370">
        <f t="shared" si="11"/>
        <v>0</v>
      </c>
      <c r="BN35" s="247"/>
      <c r="BO35" s="248"/>
      <c r="BP35" s="249"/>
      <c r="BQ35" s="368">
        <f t="shared" si="12"/>
        <v>0</v>
      </c>
      <c r="BR35" s="250"/>
      <c r="BS35" s="369">
        <f t="shared" si="30"/>
        <v>0</v>
      </c>
      <c r="BT35" s="561">
        <f t="shared" si="13"/>
        <v>0</v>
      </c>
      <c r="BU35" s="382">
        <f t="shared" si="31"/>
        <v>0</v>
      </c>
      <c r="BV35" s="371">
        <f t="shared" si="31"/>
        <v>0</v>
      </c>
      <c r="BW35" s="370">
        <f t="shared" si="31"/>
        <v>0</v>
      </c>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row>
    <row r="36" spans="1:112" ht="20.149999999999999" customHeight="1">
      <c r="A36" s="1173"/>
      <c r="B36" s="1049"/>
      <c r="C36" s="247"/>
      <c r="D36" s="248"/>
      <c r="E36" s="249"/>
      <c r="F36" s="368">
        <f t="shared" si="15"/>
        <v>0</v>
      </c>
      <c r="G36" s="250"/>
      <c r="H36" s="369">
        <f t="shared" si="16"/>
        <v>0</v>
      </c>
      <c r="I36" s="370">
        <f t="shared" si="17"/>
        <v>0</v>
      </c>
      <c r="J36" s="247"/>
      <c r="K36" s="341"/>
      <c r="L36" s="249"/>
      <c r="M36" s="368">
        <f t="shared" si="0"/>
        <v>0</v>
      </c>
      <c r="N36" s="342"/>
      <c r="O36" s="369">
        <f t="shared" si="18"/>
        <v>0</v>
      </c>
      <c r="P36" s="370">
        <f t="shared" si="1"/>
        <v>0</v>
      </c>
      <c r="Q36" s="125"/>
      <c r="R36" s="248"/>
      <c r="S36" s="249"/>
      <c r="T36" s="368">
        <f t="shared" si="19"/>
        <v>0</v>
      </c>
      <c r="U36" s="250"/>
      <c r="V36" s="369">
        <f t="shared" si="20"/>
        <v>0</v>
      </c>
      <c r="W36" s="370">
        <f t="shared" si="2"/>
        <v>0</v>
      </c>
      <c r="X36" s="247"/>
      <c r="Y36" s="248"/>
      <c r="Z36" s="120"/>
      <c r="AA36" s="368">
        <f t="shared" si="21"/>
        <v>0</v>
      </c>
      <c r="AB36" s="250"/>
      <c r="AC36" s="369">
        <f t="shared" si="22"/>
        <v>0</v>
      </c>
      <c r="AD36" s="370">
        <f t="shared" si="3"/>
        <v>0</v>
      </c>
      <c r="AE36" s="247"/>
      <c r="AF36" s="341"/>
      <c r="AG36" s="249"/>
      <c r="AH36" s="368">
        <f t="shared" si="23"/>
        <v>0</v>
      </c>
      <c r="AI36" s="342"/>
      <c r="AJ36" s="369">
        <f t="shared" si="24"/>
        <v>0</v>
      </c>
      <c r="AK36" s="370">
        <f t="shared" si="4"/>
        <v>0</v>
      </c>
      <c r="AL36" s="125"/>
      <c r="AM36" s="248"/>
      <c r="AN36" s="249"/>
      <c r="AO36" s="368">
        <f t="shared" si="25"/>
        <v>0</v>
      </c>
      <c r="AP36" s="250"/>
      <c r="AQ36" s="369">
        <f t="shared" si="26"/>
        <v>0</v>
      </c>
      <c r="AR36" s="370">
        <f t="shared" si="5"/>
        <v>0</v>
      </c>
      <c r="AS36" s="247"/>
      <c r="AT36" s="248"/>
      <c r="AU36" s="249"/>
      <c r="AV36" s="368">
        <f t="shared" si="6"/>
        <v>0</v>
      </c>
      <c r="AW36" s="250"/>
      <c r="AX36" s="369">
        <f t="shared" si="27"/>
        <v>0</v>
      </c>
      <c r="AY36" s="370">
        <f t="shared" si="7"/>
        <v>0</v>
      </c>
      <c r="AZ36" s="247"/>
      <c r="BA36" s="248"/>
      <c r="BB36" s="249"/>
      <c r="BC36" s="368">
        <f t="shared" si="8"/>
        <v>0</v>
      </c>
      <c r="BD36" s="250"/>
      <c r="BE36" s="369">
        <f t="shared" si="28"/>
        <v>0</v>
      </c>
      <c r="BF36" s="370">
        <f t="shared" si="9"/>
        <v>0</v>
      </c>
      <c r="BG36" s="247"/>
      <c r="BH36" s="248"/>
      <c r="BI36" s="378"/>
      <c r="BJ36" s="368">
        <f t="shared" si="10"/>
        <v>0</v>
      </c>
      <c r="BK36" s="250"/>
      <c r="BL36" s="369">
        <f t="shared" si="29"/>
        <v>0</v>
      </c>
      <c r="BM36" s="370">
        <f t="shared" si="11"/>
        <v>0</v>
      </c>
      <c r="BN36" s="247"/>
      <c r="BO36" s="248"/>
      <c r="BP36" s="249"/>
      <c r="BQ36" s="368">
        <f t="shared" si="12"/>
        <v>0</v>
      </c>
      <c r="BR36" s="250"/>
      <c r="BS36" s="369">
        <f t="shared" si="30"/>
        <v>0</v>
      </c>
      <c r="BT36" s="561">
        <f t="shared" si="13"/>
        <v>0</v>
      </c>
      <c r="BU36" s="382">
        <f t="shared" si="31"/>
        <v>0</v>
      </c>
      <c r="BV36" s="371">
        <f t="shared" si="31"/>
        <v>0</v>
      </c>
      <c r="BW36" s="370">
        <f t="shared" si="31"/>
        <v>0</v>
      </c>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row>
    <row r="37" spans="1:112" ht="20.149999999999999" customHeight="1">
      <c r="A37" s="1173"/>
      <c r="B37" s="1049"/>
      <c r="C37" s="247"/>
      <c r="D37" s="248"/>
      <c r="E37" s="249"/>
      <c r="F37" s="368">
        <f t="shared" si="15"/>
        <v>0</v>
      </c>
      <c r="G37" s="250"/>
      <c r="H37" s="369">
        <f t="shared" si="16"/>
        <v>0</v>
      </c>
      <c r="I37" s="370">
        <f t="shared" si="17"/>
        <v>0</v>
      </c>
      <c r="J37" s="247"/>
      <c r="K37" s="341"/>
      <c r="L37" s="249"/>
      <c r="M37" s="368">
        <f t="shared" si="0"/>
        <v>0</v>
      </c>
      <c r="N37" s="342"/>
      <c r="O37" s="369">
        <f t="shared" si="18"/>
        <v>0</v>
      </c>
      <c r="P37" s="370">
        <f t="shared" si="1"/>
        <v>0</v>
      </c>
      <c r="Q37" s="125"/>
      <c r="R37" s="248"/>
      <c r="S37" s="249"/>
      <c r="T37" s="368">
        <f t="shared" si="19"/>
        <v>0</v>
      </c>
      <c r="U37" s="250"/>
      <c r="V37" s="369">
        <f t="shared" si="20"/>
        <v>0</v>
      </c>
      <c r="W37" s="370">
        <f t="shared" si="2"/>
        <v>0</v>
      </c>
      <c r="X37" s="247"/>
      <c r="Y37" s="248"/>
      <c r="Z37" s="120"/>
      <c r="AA37" s="368">
        <f t="shared" si="21"/>
        <v>0</v>
      </c>
      <c r="AB37" s="250"/>
      <c r="AC37" s="369">
        <f t="shared" si="22"/>
        <v>0</v>
      </c>
      <c r="AD37" s="370">
        <f t="shared" si="3"/>
        <v>0</v>
      </c>
      <c r="AE37" s="247"/>
      <c r="AF37" s="341"/>
      <c r="AG37" s="249"/>
      <c r="AH37" s="368">
        <f t="shared" si="23"/>
        <v>0</v>
      </c>
      <c r="AI37" s="342"/>
      <c r="AJ37" s="369">
        <f t="shared" si="24"/>
        <v>0</v>
      </c>
      <c r="AK37" s="370">
        <f t="shared" si="4"/>
        <v>0</v>
      </c>
      <c r="AL37" s="125"/>
      <c r="AM37" s="248"/>
      <c r="AN37" s="249"/>
      <c r="AO37" s="368">
        <f t="shared" si="25"/>
        <v>0</v>
      </c>
      <c r="AP37" s="250"/>
      <c r="AQ37" s="369">
        <f t="shared" si="26"/>
        <v>0</v>
      </c>
      <c r="AR37" s="370">
        <f t="shared" si="5"/>
        <v>0</v>
      </c>
      <c r="AS37" s="247"/>
      <c r="AT37" s="248"/>
      <c r="AU37" s="249"/>
      <c r="AV37" s="368">
        <f t="shared" si="6"/>
        <v>0</v>
      </c>
      <c r="AW37" s="250"/>
      <c r="AX37" s="369">
        <f t="shared" si="27"/>
        <v>0</v>
      </c>
      <c r="AY37" s="370">
        <f t="shared" si="7"/>
        <v>0</v>
      </c>
      <c r="AZ37" s="247"/>
      <c r="BA37" s="248"/>
      <c r="BB37" s="249"/>
      <c r="BC37" s="368">
        <f t="shared" si="8"/>
        <v>0</v>
      </c>
      <c r="BD37" s="250"/>
      <c r="BE37" s="369">
        <f t="shared" si="28"/>
        <v>0</v>
      </c>
      <c r="BF37" s="370">
        <f t="shared" si="9"/>
        <v>0</v>
      </c>
      <c r="BG37" s="247"/>
      <c r="BH37" s="248"/>
      <c r="BI37" s="378"/>
      <c r="BJ37" s="368">
        <f t="shared" si="10"/>
        <v>0</v>
      </c>
      <c r="BK37" s="250"/>
      <c r="BL37" s="369">
        <f t="shared" si="29"/>
        <v>0</v>
      </c>
      <c r="BM37" s="370">
        <f t="shared" si="11"/>
        <v>0</v>
      </c>
      <c r="BN37" s="247"/>
      <c r="BO37" s="248"/>
      <c r="BP37" s="249"/>
      <c r="BQ37" s="368">
        <f t="shared" si="12"/>
        <v>0</v>
      </c>
      <c r="BR37" s="250"/>
      <c r="BS37" s="369">
        <f t="shared" si="30"/>
        <v>0</v>
      </c>
      <c r="BT37" s="561">
        <f t="shared" si="13"/>
        <v>0</v>
      </c>
      <c r="BU37" s="382">
        <f t="shared" si="31"/>
        <v>0</v>
      </c>
      <c r="BV37" s="371">
        <f t="shared" si="31"/>
        <v>0</v>
      </c>
      <c r="BW37" s="370">
        <f t="shared" si="31"/>
        <v>0</v>
      </c>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row>
    <row r="38" spans="1:112" ht="20.149999999999999" customHeight="1">
      <c r="A38" s="1173"/>
      <c r="B38" s="1049"/>
      <c r="C38" s="247"/>
      <c r="D38" s="248"/>
      <c r="E38" s="249"/>
      <c r="F38" s="368">
        <f t="shared" si="15"/>
        <v>0</v>
      </c>
      <c r="G38" s="250"/>
      <c r="H38" s="369">
        <f t="shared" si="16"/>
        <v>0</v>
      </c>
      <c r="I38" s="370">
        <f t="shared" si="17"/>
        <v>0</v>
      </c>
      <c r="J38" s="247"/>
      <c r="K38" s="341"/>
      <c r="L38" s="249"/>
      <c r="M38" s="368">
        <f t="shared" si="0"/>
        <v>0</v>
      </c>
      <c r="N38" s="342"/>
      <c r="O38" s="369">
        <f t="shared" si="18"/>
        <v>0</v>
      </c>
      <c r="P38" s="370">
        <f t="shared" si="1"/>
        <v>0</v>
      </c>
      <c r="Q38" s="125"/>
      <c r="R38" s="248"/>
      <c r="S38" s="249"/>
      <c r="T38" s="368">
        <f t="shared" si="19"/>
        <v>0</v>
      </c>
      <c r="U38" s="250"/>
      <c r="V38" s="369">
        <f t="shared" si="20"/>
        <v>0</v>
      </c>
      <c r="W38" s="370">
        <f t="shared" si="2"/>
        <v>0</v>
      </c>
      <c r="X38" s="247"/>
      <c r="Y38" s="248"/>
      <c r="Z38" s="120"/>
      <c r="AA38" s="368">
        <f t="shared" si="21"/>
        <v>0</v>
      </c>
      <c r="AB38" s="250"/>
      <c r="AC38" s="369">
        <f t="shared" si="22"/>
        <v>0</v>
      </c>
      <c r="AD38" s="370">
        <f t="shared" si="3"/>
        <v>0</v>
      </c>
      <c r="AE38" s="247"/>
      <c r="AF38" s="341"/>
      <c r="AG38" s="249"/>
      <c r="AH38" s="368">
        <f t="shared" si="23"/>
        <v>0</v>
      </c>
      <c r="AI38" s="342"/>
      <c r="AJ38" s="369">
        <f t="shared" si="24"/>
        <v>0</v>
      </c>
      <c r="AK38" s="370">
        <f t="shared" si="4"/>
        <v>0</v>
      </c>
      <c r="AL38" s="125"/>
      <c r="AM38" s="248"/>
      <c r="AN38" s="249"/>
      <c r="AO38" s="368">
        <f t="shared" si="25"/>
        <v>0</v>
      </c>
      <c r="AP38" s="250"/>
      <c r="AQ38" s="369">
        <f t="shared" si="26"/>
        <v>0</v>
      </c>
      <c r="AR38" s="370">
        <f t="shared" si="5"/>
        <v>0</v>
      </c>
      <c r="AS38" s="247"/>
      <c r="AT38" s="248"/>
      <c r="AU38" s="249"/>
      <c r="AV38" s="368">
        <f t="shared" si="6"/>
        <v>0</v>
      </c>
      <c r="AW38" s="250"/>
      <c r="AX38" s="369">
        <f t="shared" si="27"/>
        <v>0</v>
      </c>
      <c r="AY38" s="370">
        <f t="shared" si="7"/>
        <v>0</v>
      </c>
      <c r="AZ38" s="247"/>
      <c r="BA38" s="248"/>
      <c r="BB38" s="249"/>
      <c r="BC38" s="368">
        <f t="shared" si="8"/>
        <v>0</v>
      </c>
      <c r="BD38" s="250"/>
      <c r="BE38" s="369">
        <f t="shared" si="28"/>
        <v>0</v>
      </c>
      <c r="BF38" s="370">
        <f t="shared" si="9"/>
        <v>0</v>
      </c>
      <c r="BG38" s="247"/>
      <c r="BH38" s="248"/>
      <c r="BI38" s="378"/>
      <c r="BJ38" s="368">
        <f t="shared" si="10"/>
        <v>0</v>
      </c>
      <c r="BK38" s="250"/>
      <c r="BL38" s="369">
        <f t="shared" si="29"/>
        <v>0</v>
      </c>
      <c r="BM38" s="370">
        <f t="shared" si="11"/>
        <v>0</v>
      </c>
      <c r="BN38" s="247"/>
      <c r="BO38" s="248"/>
      <c r="BP38" s="249"/>
      <c r="BQ38" s="368">
        <f t="shared" si="12"/>
        <v>0</v>
      </c>
      <c r="BR38" s="250"/>
      <c r="BS38" s="369">
        <f t="shared" si="30"/>
        <v>0</v>
      </c>
      <c r="BT38" s="561">
        <f t="shared" si="13"/>
        <v>0</v>
      </c>
      <c r="BU38" s="382">
        <f t="shared" si="31"/>
        <v>0</v>
      </c>
      <c r="BV38" s="371">
        <f t="shared" si="31"/>
        <v>0</v>
      </c>
      <c r="BW38" s="370">
        <f t="shared" si="31"/>
        <v>0</v>
      </c>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row>
    <row r="39" spans="1:112" ht="20.149999999999999" customHeight="1">
      <c r="A39" s="1173"/>
      <c r="B39" s="1049"/>
      <c r="C39" s="247"/>
      <c r="D39" s="248"/>
      <c r="E39" s="249"/>
      <c r="F39" s="368">
        <f t="shared" si="15"/>
        <v>0</v>
      </c>
      <c r="G39" s="250"/>
      <c r="H39" s="369">
        <f t="shared" si="16"/>
        <v>0</v>
      </c>
      <c r="I39" s="370">
        <f t="shared" si="17"/>
        <v>0</v>
      </c>
      <c r="J39" s="247"/>
      <c r="K39" s="341"/>
      <c r="L39" s="249"/>
      <c r="M39" s="368">
        <f t="shared" si="0"/>
        <v>0</v>
      </c>
      <c r="N39" s="342"/>
      <c r="O39" s="369">
        <f t="shared" si="18"/>
        <v>0</v>
      </c>
      <c r="P39" s="370">
        <f t="shared" si="1"/>
        <v>0</v>
      </c>
      <c r="Q39" s="125"/>
      <c r="R39" s="248"/>
      <c r="S39" s="249"/>
      <c r="T39" s="368">
        <f t="shared" si="19"/>
        <v>0</v>
      </c>
      <c r="U39" s="250"/>
      <c r="V39" s="369">
        <f t="shared" si="20"/>
        <v>0</v>
      </c>
      <c r="W39" s="370">
        <f t="shared" si="2"/>
        <v>0</v>
      </c>
      <c r="X39" s="247"/>
      <c r="Y39" s="248"/>
      <c r="Z39" s="120"/>
      <c r="AA39" s="368">
        <f t="shared" si="21"/>
        <v>0</v>
      </c>
      <c r="AB39" s="250"/>
      <c r="AC39" s="369">
        <f t="shared" si="22"/>
        <v>0</v>
      </c>
      <c r="AD39" s="370">
        <f t="shared" si="3"/>
        <v>0</v>
      </c>
      <c r="AE39" s="247"/>
      <c r="AF39" s="341"/>
      <c r="AG39" s="249"/>
      <c r="AH39" s="368">
        <f t="shared" si="23"/>
        <v>0</v>
      </c>
      <c r="AI39" s="342"/>
      <c r="AJ39" s="369">
        <f t="shared" si="24"/>
        <v>0</v>
      </c>
      <c r="AK39" s="370">
        <f t="shared" si="4"/>
        <v>0</v>
      </c>
      <c r="AL39" s="125"/>
      <c r="AM39" s="248"/>
      <c r="AN39" s="249"/>
      <c r="AO39" s="368">
        <f t="shared" si="25"/>
        <v>0</v>
      </c>
      <c r="AP39" s="250"/>
      <c r="AQ39" s="369">
        <f t="shared" si="26"/>
        <v>0</v>
      </c>
      <c r="AR39" s="370">
        <f t="shared" si="5"/>
        <v>0</v>
      </c>
      <c r="AS39" s="247"/>
      <c r="AT39" s="248"/>
      <c r="AU39" s="249"/>
      <c r="AV39" s="368">
        <f t="shared" si="6"/>
        <v>0</v>
      </c>
      <c r="AW39" s="250"/>
      <c r="AX39" s="369">
        <f t="shared" si="27"/>
        <v>0</v>
      </c>
      <c r="AY39" s="370">
        <f t="shared" si="7"/>
        <v>0</v>
      </c>
      <c r="AZ39" s="247"/>
      <c r="BA39" s="248"/>
      <c r="BB39" s="249"/>
      <c r="BC39" s="368">
        <f t="shared" si="8"/>
        <v>0</v>
      </c>
      <c r="BD39" s="250"/>
      <c r="BE39" s="369">
        <f t="shared" si="28"/>
        <v>0</v>
      </c>
      <c r="BF39" s="370">
        <f t="shared" si="9"/>
        <v>0</v>
      </c>
      <c r="BG39" s="247"/>
      <c r="BH39" s="248"/>
      <c r="BI39" s="378"/>
      <c r="BJ39" s="368">
        <f t="shared" si="10"/>
        <v>0</v>
      </c>
      <c r="BK39" s="250"/>
      <c r="BL39" s="369">
        <f t="shared" si="29"/>
        <v>0</v>
      </c>
      <c r="BM39" s="370">
        <f t="shared" si="11"/>
        <v>0</v>
      </c>
      <c r="BN39" s="247"/>
      <c r="BO39" s="248"/>
      <c r="BP39" s="249"/>
      <c r="BQ39" s="368">
        <f t="shared" si="12"/>
        <v>0</v>
      </c>
      <c r="BR39" s="250"/>
      <c r="BS39" s="369">
        <f t="shared" si="30"/>
        <v>0</v>
      </c>
      <c r="BT39" s="561">
        <f t="shared" si="13"/>
        <v>0</v>
      </c>
      <c r="BU39" s="382">
        <f t="shared" si="31"/>
        <v>0</v>
      </c>
      <c r="BV39" s="371">
        <f t="shared" si="31"/>
        <v>0</v>
      </c>
      <c r="BW39" s="370">
        <f t="shared" si="31"/>
        <v>0</v>
      </c>
      <c r="BX39" s="238"/>
      <c r="BY39" s="238"/>
      <c r="BZ39" s="238"/>
      <c r="CA39" s="238"/>
      <c r="CB39" s="238"/>
      <c r="CC39" s="238"/>
      <c r="CD39" s="238"/>
      <c r="CE39" s="238"/>
      <c r="CF39" s="238"/>
      <c r="CG39" s="238"/>
      <c r="CH39" s="238"/>
      <c r="CI39" s="238"/>
      <c r="CJ39" s="238"/>
      <c r="CK39" s="238"/>
      <c r="CL39" s="238"/>
      <c r="CM39" s="238"/>
      <c r="CN39" s="238"/>
      <c r="CO39" s="238"/>
      <c r="CP39" s="238"/>
      <c r="CQ39" s="238"/>
      <c r="CR39" s="238"/>
      <c r="CS39" s="238"/>
      <c r="CT39" s="238"/>
      <c r="CU39" s="238"/>
      <c r="CV39" s="238"/>
      <c r="CW39" s="238"/>
      <c r="CX39" s="238"/>
      <c r="CY39" s="238"/>
      <c r="CZ39" s="238"/>
      <c r="DA39" s="238"/>
      <c r="DB39" s="238"/>
      <c r="DC39" s="238"/>
      <c r="DD39" s="238"/>
      <c r="DE39" s="238"/>
      <c r="DF39" s="238"/>
      <c r="DG39" s="238"/>
      <c r="DH39" s="238"/>
    </row>
    <row r="40" spans="1:112" ht="20.149999999999999" customHeight="1">
      <c r="A40" s="1173"/>
      <c r="B40" s="1049"/>
      <c r="C40" s="247"/>
      <c r="D40" s="248"/>
      <c r="E40" s="249"/>
      <c r="F40" s="368">
        <f t="shared" si="15"/>
        <v>0</v>
      </c>
      <c r="G40" s="250"/>
      <c r="H40" s="369">
        <f t="shared" si="16"/>
        <v>0</v>
      </c>
      <c r="I40" s="370">
        <f t="shared" si="17"/>
        <v>0</v>
      </c>
      <c r="J40" s="247"/>
      <c r="K40" s="341"/>
      <c r="L40" s="249"/>
      <c r="M40" s="368">
        <f t="shared" si="0"/>
        <v>0</v>
      </c>
      <c r="N40" s="342"/>
      <c r="O40" s="369">
        <f t="shared" si="18"/>
        <v>0</v>
      </c>
      <c r="P40" s="370">
        <f t="shared" si="1"/>
        <v>0</v>
      </c>
      <c r="Q40" s="125"/>
      <c r="R40" s="248"/>
      <c r="S40" s="249"/>
      <c r="T40" s="368">
        <f t="shared" si="19"/>
        <v>0</v>
      </c>
      <c r="U40" s="250"/>
      <c r="V40" s="369">
        <f t="shared" si="20"/>
        <v>0</v>
      </c>
      <c r="W40" s="370">
        <f t="shared" si="2"/>
        <v>0</v>
      </c>
      <c r="X40" s="247"/>
      <c r="Y40" s="248"/>
      <c r="Z40" s="120"/>
      <c r="AA40" s="368">
        <f t="shared" si="21"/>
        <v>0</v>
      </c>
      <c r="AB40" s="250"/>
      <c r="AC40" s="369">
        <f t="shared" si="22"/>
        <v>0</v>
      </c>
      <c r="AD40" s="370">
        <f t="shared" si="3"/>
        <v>0</v>
      </c>
      <c r="AE40" s="247"/>
      <c r="AF40" s="341"/>
      <c r="AG40" s="249"/>
      <c r="AH40" s="368">
        <f t="shared" si="23"/>
        <v>0</v>
      </c>
      <c r="AI40" s="342"/>
      <c r="AJ40" s="369">
        <f t="shared" si="24"/>
        <v>0</v>
      </c>
      <c r="AK40" s="370">
        <f t="shared" si="4"/>
        <v>0</v>
      </c>
      <c r="AL40" s="125"/>
      <c r="AM40" s="248"/>
      <c r="AN40" s="249"/>
      <c r="AO40" s="368">
        <f t="shared" si="25"/>
        <v>0</v>
      </c>
      <c r="AP40" s="250"/>
      <c r="AQ40" s="369">
        <f t="shared" si="26"/>
        <v>0</v>
      </c>
      <c r="AR40" s="370">
        <f t="shared" si="5"/>
        <v>0</v>
      </c>
      <c r="AS40" s="247"/>
      <c r="AT40" s="248"/>
      <c r="AU40" s="249"/>
      <c r="AV40" s="368">
        <f t="shared" si="6"/>
        <v>0</v>
      </c>
      <c r="AW40" s="250"/>
      <c r="AX40" s="369">
        <f t="shared" si="27"/>
        <v>0</v>
      </c>
      <c r="AY40" s="370">
        <f t="shared" si="7"/>
        <v>0</v>
      </c>
      <c r="AZ40" s="247"/>
      <c r="BA40" s="248"/>
      <c r="BB40" s="249"/>
      <c r="BC40" s="368">
        <f t="shared" si="8"/>
        <v>0</v>
      </c>
      <c r="BD40" s="250"/>
      <c r="BE40" s="369">
        <f t="shared" si="28"/>
        <v>0</v>
      </c>
      <c r="BF40" s="370">
        <f t="shared" si="9"/>
        <v>0</v>
      </c>
      <c r="BG40" s="247"/>
      <c r="BH40" s="248"/>
      <c r="BI40" s="378"/>
      <c r="BJ40" s="368">
        <f t="shared" si="10"/>
        <v>0</v>
      </c>
      <c r="BK40" s="250"/>
      <c r="BL40" s="369">
        <f t="shared" si="29"/>
        <v>0</v>
      </c>
      <c r="BM40" s="370">
        <f t="shared" si="11"/>
        <v>0</v>
      </c>
      <c r="BN40" s="247"/>
      <c r="BO40" s="248"/>
      <c r="BP40" s="249"/>
      <c r="BQ40" s="368">
        <f t="shared" si="12"/>
        <v>0</v>
      </c>
      <c r="BR40" s="250"/>
      <c r="BS40" s="369">
        <f t="shared" si="30"/>
        <v>0</v>
      </c>
      <c r="BT40" s="561">
        <f t="shared" si="13"/>
        <v>0</v>
      </c>
      <c r="BU40" s="382">
        <f t="shared" si="31"/>
        <v>0</v>
      </c>
      <c r="BV40" s="371">
        <f t="shared" si="31"/>
        <v>0</v>
      </c>
      <c r="BW40" s="370">
        <f t="shared" si="31"/>
        <v>0</v>
      </c>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row>
    <row r="41" spans="1:112" ht="20.149999999999999" customHeight="1">
      <c r="A41" s="1173"/>
      <c r="B41" s="1049"/>
      <c r="C41" s="247"/>
      <c r="D41" s="248"/>
      <c r="E41" s="249"/>
      <c r="F41" s="368">
        <f t="shared" si="15"/>
        <v>0</v>
      </c>
      <c r="G41" s="250"/>
      <c r="H41" s="369">
        <f t="shared" si="16"/>
        <v>0</v>
      </c>
      <c r="I41" s="370">
        <f t="shared" si="17"/>
        <v>0</v>
      </c>
      <c r="J41" s="247"/>
      <c r="K41" s="341"/>
      <c r="L41" s="249"/>
      <c r="M41" s="368">
        <f t="shared" si="0"/>
        <v>0</v>
      </c>
      <c r="N41" s="342"/>
      <c r="O41" s="369">
        <f t="shared" si="18"/>
        <v>0</v>
      </c>
      <c r="P41" s="370">
        <f t="shared" si="1"/>
        <v>0</v>
      </c>
      <c r="Q41" s="125"/>
      <c r="R41" s="248"/>
      <c r="S41" s="249"/>
      <c r="T41" s="368">
        <f t="shared" si="19"/>
        <v>0</v>
      </c>
      <c r="U41" s="250"/>
      <c r="V41" s="369">
        <f t="shared" si="20"/>
        <v>0</v>
      </c>
      <c r="W41" s="370">
        <f t="shared" si="2"/>
        <v>0</v>
      </c>
      <c r="X41" s="247"/>
      <c r="Y41" s="248"/>
      <c r="Z41" s="120"/>
      <c r="AA41" s="368">
        <f t="shared" si="21"/>
        <v>0</v>
      </c>
      <c r="AB41" s="250"/>
      <c r="AC41" s="369">
        <f t="shared" si="22"/>
        <v>0</v>
      </c>
      <c r="AD41" s="370">
        <f t="shared" si="3"/>
        <v>0</v>
      </c>
      <c r="AE41" s="247"/>
      <c r="AF41" s="341"/>
      <c r="AG41" s="249"/>
      <c r="AH41" s="368">
        <f t="shared" si="23"/>
        <v>0</v>
      </c>
      <c r="AI41" s="342"/>
      <c r="AJ41" s="369">
        <f t="shared" si="24"/>
        <v>0</v>
      </c>
      <c r="AK41" s="370">
        <f t="shared" si="4"/>
        <v>0</v>
      </c>
      <c r="AL41" s="125"/>
      <c r="AM41" s="248"/>
      <c r="AN41" s="249"/>
      <c r="AO41" s="368">
        <f t="shared" si="25"/>
        <v>0</v>
      </c>
      <c r="AP41" s="250"/>
      <c r="AQ41" s="369">
        <f t="shared" si="26"/>
        <v>0</v>
      </c>
      <c r="AR41" s="370">
        <f t="shared" si="5"/>
        <v>0</v>
      </c>
      <c r="AS41" s="247"/>
      <c r="AT41" s="248"/>
      <c r="AU41" s="249"/>
      <c r="AV41" s="368">
        <f t="shared" si="6"/>
        <v>0</v>
      </c>
      <c r="AW41" s="250"/>
      <c r="AX41" s="369">
        <f t="shared" si="27"/>
        <v>0</v>
      </c>
      <c r="AY41" s="370">
        <f t="shared" si="7"/>
        <v>0</v>
      </c>
      <c r="AZ41" s="247"/>
      <c r="BA41" s="248"/>
      <c r="BB41" s="249"/>
      <c r="BC41" s="368">
        <f t="shared" si="8"/>
        <v>0</v>
      </c>
      <c r="BD41" s="250"/>
      <c r="BE41" s="369">
        <f t="shared" si="28"/>
        <v>0</v>
      </c>
      <c r="BF41" s="370">
        <f t="shared" si="9"/>
        <v>0</v>
      </c>
      <c r="BG41" s="247"/>
      <c r="BH41" s="248"/>
      <c r="BI41" s="378"/>
      <c r="BJ41" s="368">
        <f t="shared" si="10"/>
        <v>0</v>
      </c>
      <c r="BK41" s="250"/>
      <c r="BL41" s="369">
        <f t="shared" si="29"/>
        <v>0</v>
      </c>
      <c r="BM41" s="370">
        <f t="shared" si="11"/>
        <v>0</v>
      </c>
      <c r="BN41" s="247"/>
      <c r="BO41" s="248"/>
      <c r="BP41" s="249"/>
      <c r="BQ41" s="368">
        <f t="shared" si="12"/>
        <v>0</v>
      </c>
      <c r="BR41" s="250"/>
      <c r="BS41" s="369">
        <f t="shared" si="30"/>
        <v>0</v>
      </c>
      <c r="BT41" s="561">
        <f t="shared" si="13"/>
        <v>0</v>
      </c>
      <c r="BU41" s="382">
        <f t="shared" si="31"/>
        <v>0</v>
      </c>
      <c r="BV41" s="371">
        <f t="shared" si="31"/>
        <v>0</v>
      </c>
      <c r="BW41" s="370">
        <f t="shared" si="31"/>
        <v>0</v>
      </c>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row>
    <row r="42" spans="1:112" ht="20.149999999999999" customHeight="1">
      <c r="A42" s="1173"/>
      <c r="B42" s="1049"/>
      <c r="C42" s="247"/>
      <c r="D42" s="248"/>
      <c r="E42" s="249"/>
      <c r="F42" s="368">
        <f t="shared" si="15"/>
        <v>0</v>
      </c>
      <c r="G42" s="250"/>
      <c r="H42" s="369">
        <f t="shared" si="16"/>
        <v>0</v>
      </c>
      <c r="I42" s="370">
        <f t="shared" si="17"/>
        <v>0</v>
      </c>
      <c r="J42" s="247"/>
      <c r="K42" s="341"/>
      <c r="L42" s="249"/>
      <c r="M42" s="368">
        <f t="shared" si="0"/>
        <v>0</v>
      </c>
      <c r="N42" s="342"/>
      <c r="O42" s="369">
        <f t="shared" si="18"/>
        <v>0</v>
      </c>
      <c r="P42" s="370">
        <f t="shared" si="1"/>
        <v>0</v>
      </c>
      <c r="Q42" s="125"/>
      <c r="R42" s="248"/>
      <c r="S42" s="249"/>
      <c r="T42" s="368">
        <f t="shared" si="19"/>
        <v>0</v>
      </c>
      <c r="U42" s="250"/>
      <c r="V42" s="369">
        <f t="shared" si="20"/>
        <v>0</v>
      </c>
      <c r="W42" s="370">
        <f t="shared" si="2"/>
        <v>0</v>
      </c>
      <c r="X42" s="247"/>
      <c r="Y42" s="248"/>
      <c r="Z42" s="120"/>
      <c r="AA42" s="368">
        <f t="shared" si="21"/>
        <v>0</v>
      </c>
      <c r="AB42" s="250"/>
      <c r="AC42" s="369">
        <f t="shared" si="22"/>
        <v>0</v>
      </c>
      <c r="AD42" s="370">
        <f t="shared" si="3"/>
        <v>0</v>
      </c>
      <c r="AE42" s="247"/>
      <c r="AF42" s="341"/>
      <c r="AG42" s="249"/>
      <c r="AH42" s="368">
        <f t="shared" si="23"/>
        <v>0</v>
      </c>
      <c r="AI42" s="342"/>
      <c r="AJ42" s="369">
        <f t="shared" si="24"/>
        <v>0</v>
      </c>
      <c r="AK42" s="370">
        <f t="shared" si="4"/>
        <v>0</v>
      </c>
      <c r="AL42" s="125"/>
      <c r="AM42" s="248"/>
      <c r="AN42" s="249"/>
      <c r="AO42" s="368">
        <f t="shared" si="25"/>
        <v>0</v>
      </c>
      <c r="AP42" s="250"/>
      <c r="AQ42" s="369">
        <f t="shared" si="26"/>
        <v>0</v>
      </c>
      <c r="AR42" s="370">
        <f t="shared" si="5"/>
        <v>0</v>
      </c>
      <c r="AS42" s="247"/>
      <c r="AT42" s="248"/>
      <c r="AU42" s="249"/>
      <c r="AV42" s="368">
        <f t="shared" si="6"/>
        <v>0</v>
      </c>
      <c r="AW42" s="250"/>
      <c r="AX42" s="369">
        <f t="shared" si="27"/>
        <v>0</v>
      </c>
      <c r="AY42" s="370">
        <f t="shared" si="7"/>
        <v>0</v>
      </c>
      <c r="AZ42" s="247"/>
      <c r="BA42" s="248"/>
      <c r="BB42" s="249"/>
      <c r="BC42" s="368">
        <f t="shared" si="8"/>
        <v>0</v>
      </c>
      <c r="BD42" s="250"/>
      <c r="BE42" s="369">
        <f t="shared" si="28"/>
        <v>0</v>
      </c>
      <c r="BF42" s="370">
        <f t="shared" si="9"/>
        <v>0</v>
      </c>
      <c r="BG42" s="247"/>
      <c r="BH42" s="248"/>
      <c r="BI42" s="378"/>
      <c r="BJ42" s="368">
        <f t="shared" si="10"/>
        <v>0</v>
      </c>
      <c r="BK42" s="250"/>
      <c r="BL42" s="369">
        <f t="shared" si="29"/>
        <v>0</v>
      </c>
      <c r="BM42" s="370">
        <f t="shared" si="11"/>
        <v>0</v>
      </c>
      <c r="BN42" s="247"/>
      <c r="BO42" s="248"/>
      <c r="BP42" s="249"/>
      <c r="BQ42" s="368">
        <f t="shared" si="12"/>
        <v>0</v>
      </c>
      <c r="BR42" s="250"/>
      <c r="BS42" s="369">
        <f t="shared" si="30"/>
        <v>0</v>
      </c>
      <c r="BT42" s="561">
        <f t="shared" si="13"/>
        <v>0</v>
      </c>
      <c r="BU42" s="382">
        <f t="shared" si="31"/>
        <v>0</v>
      </c>
      <c r="BV42" s="371">
        <f t="shared" si="31"/>
        <v>0</v>
      </c>
      <c r="BW42" s="370">
        <f t="shared" si="31"/>
        <v>0</v>
      </c>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row>
    <row r="43" spans="1:112" ht="20.149999999999999" customHeight="1">
      <c r="A43" s="1173"/>
      <c r="B43" s="1049"/>
      <c r="C43" s="247"/>
      <c r="D43" s="248"/>
      <c r="E43" s="249"/>
      <c r="F43" s="368">
        <f t="shared" si="15"/>
        <v>0</v>
      </c>
      <c r="G43" s="250"/>
      <c r="H43" s="369">
        <f t="shared" si="16"/>
        <v>0</v>
      </c>
      <c r="I43" s="370">
        <f t="shared" si="17"/>
        <v>0</v>
      </c>
      <c r="J43" s="247"/>
      <c r="K43" s="341"/>
      <c r="L43" s="249"/>
      <c r="M43" s="368">
        <f t="shared" si="0"/>
        <v>0</v>
      </c>
      <c r="N43" s="342"/>
      <c r="O43" s="369">
        <f t="shared" si="18"/>
        <v>0</v>
      </c>
      <c r="P43" s="370">
        <f t="shared" si="1"/>
        <v>0</v>
      </c>
      <c r="Q43" s="125"/>
      <c r="R43" s="248"/>
      <c r="S43" s="249"/>
      <c r="T43" s="368">
        <f t="shared" si="19"/>
        <v>0</v>
      </c>
      <c r="U43" s="250"/>
      <c r="V43" s="369">
        <f t="shared" si="20"/>
        <v>0</v>
      </c>
      <c r="W43" s="370">
        <f t="shared" si="2"/>
        <v>0</v>
      </c>
      <c r="X43" s="247"/>
      <c r="Y43" s="248"/>
      <c r="Z43" s="120"/>
      <c r="AA43" s="368">
        <f t="shared" si="21"/>
        <v>0</v>
      </c>
      <c r="AB43" s="250"/>
      <c r="AC43" s="369">
        <f t="shared" si="22"/>
        <v>0</v>
      </c>
      <c r="AD43" s="370">
        <f t="shared" si="3"/>
        <v>0</v>
      </c>
      <c r="AE43" s="247"/>
      <c r="AF43" s="341"/>
      <c r="AG43" s="249"/>
      <c r="AH43" s="368">
        <f t="shared" si="23"/>
        <v>0</v>
      </c>
      <c r="AI43" s="342"/>
      <c r="AJ43" s="369">
        <f t="shared" si="24"/>
        <v>0</v>
      </c>
      <c r="AK43" s="370">
        <f t="shared" si="4"/>
        <v>0</v>
      </c>
      <c r="AL43" s="125"/>
      <c r="AM43" s="248"/>
      <c r="AN43" s="249"/>
      <c r="AO43" s="368">
        <f t="shared" si="25"/>
        <v>0</v>
      </c>
      <c r="AP43" s="250"/>
      <c r="AQ43" s="369">
        <f t="shared" si="26"/>
        <v>0</v>
      </c>
      <c r="AR43" s="370">
        <f t="shared" si="5"/>
        <v>0</v>
      </c>
      <c r="AS43" s="247"/>
      <c r="AT43" s="248"/>
      <c r="AU43" s="249"/>
      <c r="AV43" s="368">
        <f t="shared" si="6"/>
        <v>0</v>
      </c>
      <c r="AW43" s="250"/>
      <c r="AX43" s="369">
        <f t="shared" si="27"/>
        <v>0</v>
      </c>
      <c r="AY43" s="370">
        <f t="shared" si="7"/>
        <v>0</v>
      </c>
      <c r="AZ43" s="247"/>
      <c r="BA43" s="248"/>
      <c r="BB43" s="249"/>
      <c r="BC43" s="368">
        <f t="shared" si="8"/>
        <v>0</v>
      </c>
      <c r="BD43" s="250"/>
      <c r="BE43" s="369">
        <f t="shared" si="28"/>
        <v>0</v>
      </c>
      <c r="BF43" s="370">
        <f t="shared" si="9"/>
        <v>0</v>
      </c>
      <c r="BG43" s="247"/>
      <c r="BH43" s="248"/>
      <c r="BI43" s="378"/>
      <c r="BJ43" s="368">
        <f t="shared" si="10"/>
        <v>0</v>
      </c>
      <c r="BK43" s="250"/>
      <c r="BL43" s="369">
        <f t="shared" si="29"/>
        <v>0</v>
      </c>
      <c r="BM43" s="370">
        <f t="shared" si="11"/>
        <v>0</v>
      </c>
      <c r="BN43" s="247"/>
      <c r="BO43" s="248"/>
      <c r="BP43" s="249"/>
      <c r="BQ43" s="368">
        <f t="shared" si="12"/>
        <v>0</v>
      </c>
      <c r="BR43" s="250"/>
      <c r="BS43" s="369">
        <f t="shared" si="30"/>
        <v>0</v>
      </c>
      <c r="BT43" s="561">
        <f t="shared" si="13"/>
        <v>0</v>
      </c>
      <c r="BU43" s="382">
        <f t="shared" si="31"/>
        <v>0</v>
      </c>
      <c r="BV43" s="371">
        <f t="shared" si="31"/>
        <v>0</v>
      </c>
      <c r="BW43" s="370">
        <f t="shared" si="31"/>
        <v>0</v>
      </c>
      <c r="BX43" s="238"/>
      <c r="BY43" s="238"/>
      <c r="BZ43" s="238"/>
      <c r="CA43" s="238"/>
      <c r="CB43" s="238"/>
      <c r="CC43" s="238"/>
      <c r="CD43" s="238"/>
      <c r="CE43" s="238"/>
      <c r="CF43" s="238"/>
      <c r="CG43" s="238"/>
      <c r="CH43" s="238"/>
      <c r="CI43" s="238"/>
      <c r="CJ43" s="238"/>
      <c r="CK43" s="238"/>
      <c r="CL43" s="238"/>
      <c r="CM43" s="238"/>
      <c r="CN43" s="238"/>
      <c r="CO43" s="238"/>
      <c r="CP43" s="238"/>
      <c r="CQ43" s="238"/>
      <c r="CR43" s="238"/>
      <c r="CS43" s="238"/>
      <c r="CT43" s="238"/>
      <c r="CU43" s="238"/>
      <c r="CV43" s="238"/>
      <c r="CW43" s="238"/>
      <c r="CX43" s="238"/>
      <c r="CY43" s="238"/>
      <c r="CZ43" s="238"/>
      <c r="DA43" s="238"/>
      <c r="DB43" s="238"/>
      <c r="DC43" s="238"/>
      <c r="DD43" s="238"/>
      <c r="DE43" s="238"/>
      <c r="DF43" s="238"/>
      <c r="DG43" s="238"/>
      <c r="DH43" s="238"/>
    </row>
    <row r="44" spans="1:112" ht="20.149999999999999" customHeight="1">
      <c r="A44" s="1173"/>
      <c r="B44" s="1049"/>
      <c r="C44" s="247"/>
      <c r="D44" s="248"/>
      <c r="E44" s="249"/>
      <c r="F44" s="368">
        <f t="shared" si="15"/>
        <v>0</v>
      </c>
      <c r="G44" s="250"/>
      <c r="H44" s="369">
        <f t="shared" si="16"/>
        <v>0</v>
      </c>
      <c r="I44" s="370">
        <f t="shared" si="17"/>
        <v>0</v>
      </c>
      <c r="J44" s="247"/>
      <c r="K44" s="341"/>
      <c r="L44" s="249"/>
      <c r="M44" s="368">
        <f t="shared" si="0"/>
        <v>0</v>
      </c>
      <c r="N44" s="342"/>
      <c r="O44" s="369">
        <f t="shared" si="18"/>
        <v>0</v>
      </c>
      <c r="P44" s="370">
        <f t="shared" si="1"/>
        <v>0</v>
      </c>
      <c r="Q44" s="125"/>
      <c r="R44" s="248"/>
      <c r="S44" s="249"/>
      <c r="T44" s="368">
        <f t="shared" si="19"/>
        <v>0</v>
      </c>
      <c r="U44" s="250"/>
      <c r="V44" s="369">
        <f t="shared" si="20"/>
        <v>0</v>
      </c>
      <c r="W44" s="370">
        <f t="shared" si="2"/>
        <v>0</v>
      </c>
      <c r="X44" s="247"/>
      <c r="Y44" s="248"/>
      <c r="Z44" s="120"/>
      <c r="AA44" s="368">
        <f t="shared" si="21"/>
        <v>0</v>
      </c>
      <c r="AB44" s="250"/>
      <c r="AC44" s="369">
        <f t="shared" si="22"/>
        <v>0</v>
      </c>
      <c r="AD44" s="370">
        <f t="shared" si="3"/>
        <v>0</v>
      </c>
      <c r="AE44" s="247"/>
      <c r="AF44" s="341"/>
      <c r="AG44" s="249"/>
      <c r="AH44" s="368">
        <f t="shared" si="23"/>
        <v>0</v>
      </c>
      <c r="AI44" s="342"/>
      <c r="AJ44" s="369">
        <f t="shared" si="24"/>
        <v>0</v>
      </c>
      <c r="AK44" s="370">
        <f t="shared" si="4"/>
        <v>0</v>
      </c>
      <c r="AL44" s="125"/>
      <c r="AM44" s="248"/>
      <c r="AN44" s="249"/>
      <c r="AO44" s="368">
        <f t="shared" si="25"/>
        <v>0</v>
      </c>
      <c r="AP44" s="250"/>
      <c r="AQ44" s="369">
        <f t="shared" si="26"/>
        <v>0</v>
      </c>
      <c r="AR44" s="370">
        <f t="shared" si="5"/>
        <v>0</v>
      </c>
      <c r="AS44" s="247"/>
      <c r="AT44" s="248"/>
      <c r="AU44" s="249"/>
      <c r="AV44" s="368">
        <f t="shared" si="6"/>
        <v>0</v>
      </c>
      <c r="AW44" s="250"/>
      <c r="AX44" s="369">
        <f t="shared" si="27"/>
        <v>0</v>
      </c>
      <c r="AY44" s="370">
        <f t="shared" si="7"/>
        <v>0</v>
      </c>
      <c r="AZ44" s="247"/>
      <c r="BA44" s="248"/>
      <c r="BB44" s="249"/>
      <c r="BC44" s="368">
        <f t="shared" si="8"/>
        <v>0</v>
      </c>
      <c r="BD44" s="250"/>
      <c r="BE44" s="369">
        <f t="shared" si="28"/>
        <v>0</v>
      </c>
      <c r="BF44" s="370">
        <f t="shared" si="9"/>
        <v>0</v>
      </c>
      <c r="BG44" s="247"/>
      <c r="BH44" s="248"/>
      <c r="BI44" s="378"/>
      <c r="BJ44" s="368">
        <f t="shared" si="10"/>
        <v>0</v>
      </c>
      <c r="BK44" s="250"/>
      <c r="BL44" s="369">
        <f t="shared" si="29"/>
        <v>0</v>
      </c>
      <c r="BM44" s="370">
        <f t="shared" si="11"/>
        <v>0</v>
      </c>
      <c r="BN44" s="247"/>
      <c r="BO44" s="248"/>
      <c r="BP44" s="249"/>
      <c r="BQ44" s="368">
        <f t="shared" si="12"/>
        <v>0</v>
      </c>
      <c r="BR44" s="250"/>
      <c r="BS44" s="369">
        <f t="shared" si="30"/>
        <v>0</v>
      </c>
      <c r="BT44" s="561">
        <f t="shared" si="13"/>
        <v>0</v>
      </c>
      <c r="BU44" s="382">
        <f t="shared" si="31"/>
        <v>0</v>
      </c>
      <c r="BV44" s="371">
        <f t="shared" si="31"/>
        <v>0</v>
      </c>
      <c r="BW44" s="370">
        <f t="shared" si="31"/>
        <v>0</v>
      </c>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row>
    <row r="45" spans="1:112" ht="20.149999999999999" customHeight="1">
      <c r="A45" s="1173"/>
      <c r="B45" s="1049"/>
      <c r="C45" s="247"/>
      <c r="D45" s="248"/>
      <c r="E45" s="249"/>
      <c r="F45" s="368">
        <f t="shared" si="15"/>
        <v>0</v>
      </c>
      <c r="G45" s="250"/>
      <c r="H45" s="369">
        <f t="shared" si="16"/>
        <v>0</v>
      </c>
      <c r="I45" s="370">
        <f t="shared" si="17"/>
        <v>0</v>
      </c>
      <c r="J45" s="247"/>
      <c r="K45" s="341"/>
      <c r="L45" s="249"/>
      <c r="M45" s="368">
        <f t="shared" si="0"/>
        <v>0</v>
      </c>
      <c r="N45" s="342"/>
      <c r="O45" s="369">
        <f t="shared" si="18"/>
        <v>0</v>
      </c>
      <c r="P45" s="370">
        <f t="shared" si="1"/>
        <v>0</v>
      </c>
      <c r="Q45" s="125"/>
      <c r="R45" s="248"/>
      <c r="S45" s="249"/>
      <c r="T45" s="368">
        <f t="shared" si="19"/>
        <v>0</v>
      </c>
      <c r="U45" s="250"/>
      <c r="V45" s="369">
        <f t="shared" si="20"/>
        <v>0</v>
      </c>
      <c r="W45" s="370">
        <f t="shared" si="2"/>
        <v>0</v>
      </c>
      <c r="X45" s="247"/>
      <c r="Y45" s="248"/>
      <c r="Z45" s="120"/>
      <c r="AA45" s="368">
        <f t="shared" si="21"/>
        <v>0</v>
      </c>
      <c r="AB45" s="250"/>
      <c r="AC45" s="369">
        <f t="shared" si="22"/>
        <v>0</v>
      </c>
      <c r="AD45" s="370">
        <f t="shared" si="3"/>
        <v>0</v>
      </c>
      <c r="AE45" s="247"/>
      <c r="AF45" s="341"/>
      <c r="AG45" s="249"/>
      <c r="AH45" s="368">
        <f t="shared" si="23"/>
        <v>0</v>
      </c>
      <c r="AI45" s="342"/>
      <c r="AJ45" s="369">
        <f t="shared" si="24"/>
        <v>0</v>
      </c>
      <c r="AK45" s="370">
        <f t="shared" si="4"/>
        <v>0</v>
      </c>
      <c r="AL45" s="125"/>
      <c r="AM45" s="248"/>
      <c r="AN45" s="249"/>
      <c r="AO45" s="368">
        <f t="shared" si="25"/>
        <v>0</v>
      </c>
      <c r="AP45" s="250"/>
      <c r="AQ45" s="369">
        <f t="shared" si="26"/>
        <v>0</v>
      </c>
      <c r="AR45" s="370">
        <f t="shared" si="5"/>
        <v>0</v>
      </c>
      <c r="AS45" s="247"/>
      <c r="AT45" s="248"/>
      <c r="AU45" s="249"/>
      <c r="AV45" s="368">
        <f t="shared" si="6"/>
        <v>0</v>
      </c>
      <c r="AW45" s="250"/>
      <c r="AX45" s="369">
        <f t="shared" si="27"/>
        <v>0</v>
      </c>
      <c r="AY45" s="370">
        <f t="shared" si="7"/>
        <v>0</v>
      </c>
      <c r="AZ45" s="247"/>
      <c r="BA45" s="248"/>
      <c r="BB45" s="249"/>
      <c r="BC45" s="368">
        <f t="shared" si="8"/>
        <v>0</v>
      </c>
      <c r="BD45" s="250"/>
      <c r="BE45" s="369">
        <f t="shared" si="28"/>
        <v>0</v>
      </c>
      <c r="BF45" s="370">
        <f t="shared" si="9"/>
        <v>0</v>
      </c>
      <c r="BG45" s="247"/>
      <c r="BH45" s="248"/>
      <c r="BI45" s="378"/>
      <c r="BJ45" s="368">
        <f t="shared" si="10"/>
        <v>0</v>
      </c>
      <c r="BK45" s="250"/>
      <c r="BL45" s="369">
        <f t="shared" si="29"/>
        <v>0</v>
      </c>
      <c r="BM45" s="370">
        <f t="shared" si="11"/>
        <v>0</v>
      </c>
      <c r="BN45" s="247"/>
      <c r="BO45" s="248"/>
      <c r="BP45" s="249"/>
      <c r="BQ45" s="368">
        <f t="shared" si="12"/>
        <v>0</v>
      </c>
      <c r="BR45" s="250"/>
      <c r="BS45" s="369">
        <f t="shared" si="30"/>
        <v>0</v>
      </c>
      <c r="BT45" s="561">
        <f t="shared" si="13"/>
        <v>0</v>
      </c>
      <c r="BU45" s="382">
        <f t="shared" si="31"/>
        <v>0</v>
      </c>
      <c r="BV45" s="371">
        <f t="shared" si="31"/>
        <v>0</v>
      </c>
      <c r="BW45" s="370">
        <f t="shared" si="31"/>
        <v>0</v>
      </c>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row>
    <row r="46" spans="1:112" ht="20.149999999999999" customHeight="1">
      <c r="A46" s="1173"/>
      <c r="B46" s="1049"/>
      <c r="C46" s="247"/>
      <c r="D46" s="248"/>
      <c r="E46" s="249"/>
      <c r="F46" s="368">
        <f t="shared" si="15"/>
        <v>0</v>
      </c>
      <c r="G46" s="250"/>
      <c r="H46" s="369">
        <f t="shared" si="16"/>
        <v>0</v>
      </c>
      <c r="I46" s="370">
        <f t="shared" si="17"/>
        <v>0</v>
      </c>
      <c r="J46" s="247"/>
      <c r="K46" s="341"/>
      <c r="L46" s="249"/>
      <c r="M46" s="368">
        <f t="shared" si="0"/>
        <v>0</v>
      </c>
      <c r="N46" s="342"/>
      <c r="O46" s="369">
        <f t="shared" si="18"/>
        <v>0</v>
      </c>
      <c r="P46" s="370">
        <f t="shared" si="1"/>
        <v>0</v>
      </c>
      <c r="Q46" s="125"/>
      <c r="R46" s="248"/>
      <c r="S46" s="249"/>
      <c r="T46" s="368">
        <f t="shared" si="19"/>
        <v>0</v>
      </c>
      <c r="U46" s="250"/>
      <c r="V46" s="369">
        <f t="shared" si="20"/>
        <v>0</v>
      </c>
      <c r="W46" s="370">
        <f t="shared" si="2"/>
        <v>0</v>
      </c>
      <c r="X46" s="247"/>
      <c r="Y46" s="248"/>
      <c r="Z46" s="120"/>
      <c r="AA46" s="368">
        <f t="shared" si="21"/>
        <v>0</v>
      </c>
      <c r="AB46" s="250"/>
      <c r="AC46" s="369">
        <f t="shared" si="22"/>
        <v>0</v>
      </c>
      <c r="AD46" s="370">
        <f t="shared" si="3"/>
        <v>0</v>
      </c>
      <c r="AE46" s="247"/>
      <c r="AF46" s="341"/>
      <c r="AG46" s="249"/>
      <c r="AH46" s="368">
        <f t="shared" si="23"/>
        <v>0</v>
      </c>
      <c r="AI46" s="342"/>
      <c r="AJ46" s="369">
        <f t="shared" si="24"/>
        <v>0</v>
      </c>
      <c r="AK46" s="370">
        <f t="shared" si="4"/>
        <v>0</v>
      </c>
      <c r="AL46" s="125"/>
      <c r="AM46" s="248"/>
      <c r="AN46" s="249"/>
      <c r="AO46" s="368">
        <f t="shared" si="25"/>
        <v>0</v>
      </c>
      <c r="AP46" s="250"/>
      <c r="AQ46" s="369">
        <f t="shared" si="26"/>
        <v>0</v>
      </c>
      <c r="AR46" s="370">
        <f t="shared" si="5"/>
        <v>0</v>
      </c>
      <c r="AS46" s="247"/>
      <c r="AT46" s="248"/>
      <c r="AU46" s="249"/>
      <c r="AV46" s="368">
        <f t="shared" si="6"/>
        <v>0</v>
      </c>
      <c r="AW46" s="250"/>
      <c r="AX46" s="369">
        <f t="shared" si="27"/>
        <v>0</v>
      </c>
      <c r="AY46" s="370">
        <f t="shared" si="7"/>
        <v>0</v>
      </c>
      <c r="AZ46" s="247"/>
      <c r="BA46" s="248"/>
      <c r="BB46" s="249"/>
      <c r="BC46" s="368">
        <f t="shared" si="8"/>
        <v>0</v>
      </c>
      <c r="BD46" s="250"/>
      <c r="BE46" s="369">
        <f t="shared" si="28"/>
        <v>0</v>
      </c>
      <c r="BF46" s="370">
        <f t="shared" si="9"/>
        <v>0</v>
      </c>
      <c r="BG46" s="247"/>
      <c r="BH46" s="248"/>
      <c r="BI46" s="378"/>
      <c r="BJ46" s="368">
        <f t="shared" si="10"/>
        <v>0</v>
      </c>
      <c r="BK46" s="250"/>
      <c r="BL46" s="369">
        <f t="shared" si="29"/>
        <v>0</v>
      </c>
      <c r="BM46" s="370">
        <f t="shared" si="11"/>
        <v>0</v>
      </c>
      <c r="BN46" s="247"/>
      <c r="BO46" s="248"/>
      <c r="BP46" s="249"/>
      <c r="BQ46" s="368">
        <f t="shared" si="12"/>
        <v>0</v>
      </c>
      <c r="BR46" s="250"/>
      <c r="BS46" s="369">
        <f t="shared" si="30"/>
        <v>0</v>
      </c>
      <c r="BT46" s="561">
        <f t="shared" si="13"/>
        <v>0</v>
      </c>
      <c r="BU46" s="382">
        <f t="shared" si="31"/>
        <v>0</v>
      </c>
      <c r="BV46" s="371">
        <f t="shared" si="31"/>
        <v>0</v>
      </c>
      <c r="BW46" s="370">
        <f t="shared" si="31"/>
        <v>0</v>
      </c>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row>
    <row r="47" spans="1:112" ht="20.149999999999999" customHeight="1">
      <c r="A47" s="1173"/>
      <c r="B47" s="1049"/>
      <c r="C47" s="247"/>
      <c r="D47" s="248"/>
      <c r="E47" s="249"/>
      <c r="F47" s="368">
        <f t="shared" si="15"/>
        <v>0</v>
      </c>
      <c r="G47" s="250"/>
      <c r="H47" s="369">
        <f t="shared" si="16"/>
        <v>0</v>
      </c>
      <c r="I47" s="370">
        <f t="shared" si="17"/>
        <v>0</v>
      </c>
      <c r="J47" s="247"/>
      <c r="K47" s="341"/>
      <c r="L47" s="249"/>
      <c r="M47" s="368">
        <f t="shared" si="0"/>
        <v>0</v>
      </c>
      <c r="N47" s="342"/>
      <c r="O47" s="369">
        <f t="shared" si="18"/>
        <v>0</v>
      </c>
      <c r="P47" s="370">
        <f t="shared" si="1"/>
        <v>0</v>
      </c>
      <c r="Q47" s="125"/>
      <c r="R47" s="248"/>
      <c r="S47" s="249"/>
      <c r="T47" s="368">
        <f t="shared" si="19"/>
        <v>0</v>
      </c>
      <c r="U47" s="250"/>
      <c r="V47" s="369">
        <f t="shared" si="20"/>
        <v>0</v>
      </c>
      <c r="W47" s="370">
        <f t="shared" si="2"/>
        <v>0</v>
      </c>
      <c r="X47" s="247"/>
      <c r="Y47" s="248"/>
      <c r="Z47" s="120"/>
      <c r="AA47" s="368">
        <f t="shared" si="21"/>
        <v>0</v>
      </c>
      <c r="AB47" s="250"/>
      <c r="AC47" s="369">
        <f t="shared" si="22"/>
        <v>0</v>
      </c>
      <c r="AD47" s="370">
        <f t="shared" si="3"/>
        <v>0</v>
      </c>
      <c r="AE47" s="247"/>
      <c r="AF47" s="341"/>
      <c r="AG47" s="249"/>
      <c r="AH47" s="368">
        <f t="shared" si="23"/>
        <v>0</v>
      </c>
      <c r="AI47" s="342"/>
      <c r="AJ47" s="369">
        <f t="shared" si="24"/>
        <v>0</v>
      </c>
      <c r="AK47" s="370">
        <f t="shared" si="4"/>
        <v>0</v>
      </c>
      <c r="AL47" s="125"/>
      <c r="AM47" s="248"/>
      <c r="AN47" s="249"/>
      <c r="AO47" s="368">
        <f t="shared" si="25"/>
        <v>0</v>
      </c>
      <c r="AP47" s="250"/>
      <c r="AQ47" s="369">
        <f t="shared" si="26"/>
        <v>0</v>
      </c>
      <c r="AR47" s="370">
        <f t="shared" si="5"/>
        <v>0</v>
      </c>
      <c r="AS47" s="247"/>
      <c r="AT47" s="248"/>
      <c r="AU47" s="249"/>
      <c r="AV47" s="368">
        <f t="shared" si="6"/>
        <v>0</v>
      </c>
      <c r="AW47" s="250"/>
      <c r="AX47" s="369">
        <f t="shared" si="27"/>
        <v>0</v>
      </c>
      <c r="AY47" s="370">
        <f t="shared" si="7"/>
        <v>0</v>
      </c>
      <c r="AZ47" s="247"/>
      <c r="BA47" s="248"/>
      <c r="BB47" s="249"/>
      <c r="BC47" s="368">
        <f t="shared" si="8"/>
        <v>0</v>
      </c>
      <c r="BD47" s="250"/>
      <c r="BE47" s="369">
        <f t="shared" si="28"/>
        <v>0</v>
      </c>
      <c r="BF47" s="370">
        <f t="shared" si="9"/>
        <v>0</v>
      </c>
      <c r="BG47" s="247"/>
      <c r="BH47" s="248"/>
      <c r="BI47" s="378"/>
      <c r="BJ47" s="368">
        <f t="shared" si="10"/>
        <v>0</v>
      </c>
      <c r="BK47" s="250"/>
      <c r="BL47" s="369">
        <f t="shared" si="29"/>
        <v>0</v>
      </c>
      <c r="BM47" s="370">
        <f t="shared" si="11"/>
        <v>0</v>
      </c>
      <c r="BN47" s="247"/>
      <c r="BO47" s="248"/>
      <c r="BP47" s="249"/>
      <c r="BQ47" s="368">
        <f t="shared" si="12"/>
        <v>0</v>
      </c>
      <c r="BR47" s="250"/>
      <c r="BS47" s="369">
        <f t="shared" si="30"/>
        <v>0</v>
      </c>
      <c r="BT47" s="561">
        <f t="shared" si="13"/>
        <v>0</v>
      </c>
      <c r="BU47" s="382">
        <f t="shared" si="31"/>
        <v>0</v>
      </c>
      <c r="BV47" s="371">
        <f t="shared" si="31"/>
        <v>0</v>
      </c>
      <c r="BW47" s="370">
        <f t="shared" si="31"/>
        <v>0</v>
      </c>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row>
    <row r="48" spans="1:112" ht="20.149999999999999" customHeight="1">
      <c r="A48" s="1173"/>
      <c r="B48" s="1049"/>
      <c r="C48" s="247"/>
      <c r="D48" s="248"/>
      <c r="E48" s="249"/>
      <c r="F48" s="368">
        <f t="shared" si="15"/>
        <v>0</v>
      </c>
      <c r="G48" s="250"/>
      <c r="H48" s="369">
        <f t="shared" si="16"/>
        <v>0</v>
      </c>
      <c r="I48" s="370">
        <f t="shared" si="17"/>
        <v>0</v>
      </c>
      <c r="J48" s="247"/>
      <c r="K48" s="341"/>
      <c r="L48" s="249"/>
      <c r="M48" s="368">
        <f t="shared" si="0"/>
        <v>0</v>
      </c>
      <c r="N48" s="342"/>
      <c r="O48" s="369">
        <f t="shared" si="18"/>
        <v>0</v>
      </c>
      <c r="P48" s="370">
        <f t="shared" si="1"/>
        <v>0</v>
      </c>
      <c r="Q48" s="125"/>
      <c r="R48" s="248"/>
      <c r="S48" s="249"/>
      <c r="T48" s="368">
        <f t="shared" si="19"/>
        <v>0</v>
      </c>
      <c r="U48" s="250"/>
      <c r="V48" s="369">
        <f t="shared" si="20"/>
        <v>0</v>
      </c>
      <c r="W48" s="370">
        <f t="shared" si="2"/>
        <v>0</v>
      </c>
      <c r="X48" s="247"/>
      <c r="Y48" s="248"/>
      <c r="Z48" s="120"/>
      <c r="AA48" s="368">
        <f t="shared" si="21"/>
        <v>0</v>
      </c>
      <c r="AB48" s="250"/>
      <c r="AC48" s="369">
        <f t="shared" si="22"/>
        <v>0</v>
      </c>
      <c r="AD48" s="370">
        <f t="shared" si="3"/>
        <v>0</v>
      </c>
      <c r="AE48" s="247"/>
      <c r="AF48" s="341"/>
      <c r="AG48" s="249"/>
      <c r="AH48" s="368">
        <f t="shared" si="23"/>
        <v>0</v>
      </c>
      <c r="AI48" s="342"/>
      <c r="AJ48" s="369">
        <f t="shared" si="24"/>
        <v>0</v>
      </c>
      <c r="AK48" s="370">
        <f t="shared" si="4"/>
        <v>0</v>
      </c>
      <c r="AL48" s="125"/>
      <c r="AM48" s="248"/>
      <c r="AN48" s="249"/>
      <c r="AO48" s="368">
        <f t="shared" si="25"/>
        <v>0</v>
      </c>
      <c r="AP48" s="250"/>
      <c r="AQ48" s="369">
        <f t="shared" si="26"/>
        <v>0</v>
      </c>
      <c r="AR48" s="370">
        <f t="shared" si="5"/>
        <v>0</v>
      </c>
      <c r="AS48" s="247"/>
      <c r="AT48" s="248"/>
      <c r="AU48" s="249"/>
      <c r="AV48" s="368">
        <f t="shared" si="6"/>
        <v>0</v>
      </c>
      <c r="AW48" s="250"/>
      <c r="AX48" s="369">
        <f t="shared" si="27"/>
        <v>0</v>
      </c>
      <c r="AY48" s="370">
        <f t="shared" si="7"/>
        <v>0</v>
      </c>
      <c r="AZ48" s="247"/>
      <c r="BA48" s="248"/>
      <c r="BB48" s="249"/>
      <c r="BC48" s="368">
        <f t="shared" si="8"/>
        <v>0</v>
      </c>
      <c r="BD48" s="250"/>
      <c r="BE48" s="369">
        <f t="shared" si="28"/>
        <v>0</v>
      </c>
      <c r="BF48" s="370">
        <f t="shared" si="9"/>
        <v>0</v>
      </c>
      <c r="BG48" s="247"/>
      <c r="BH48" s="248"/>
      <c r="BI48" s="378"/>
      <c r="BJ48" s="368">
        <f t="shared" si="10"/>
        <v>0</v>
      </c>
      <c r="BK48" s="250"/>
      <c r="BL48" s="369">
        <f t="shared" si="29"/>
        <v>0</v>
      </c>
      <c r="BM48" s="370">
        <f t="shared" si="11"/>
        <v>0</v>
      </c>
      <c r="BN48" s="247"/>
      <c r="BO48" s="248"/>
      <c r="BP48" s="249"/>
      <c r="BQ48" s="368">
        <f t="shared" si="12"/>
        <v>0</v>
      </c>
      <c r="BR48" s="250"/>
      <c r="BS48" s="369">
        <f t="shared" si="30"/>
        <v>0</v>
      </c>
      <c r="BT48" s="561">
        <f t="shared" si="13"/>
        <v>0</v>
      </c>
      <c r="BU48" s="382">
        <f t="shared" si="31"/>
        <v>0</v>
      </c>
      <c r="BV48" s="371">
        <f t="shared" si="31"/>
        <v>0</v>
      </c>
      <c r="BW48" s="370">
        <f t="shared" si="31"/>
        <v>0</v>
      </c>
      <c r="BX48" s="238"/>
      <c r="BY48" s="238"/>
      <c r="BZ48" s="238"/>
      <c r="CA48" s="238"/>
      <c r="CB48" s="238"/>
      <c r="CC48" s="238"/>
      <c r="CD48" s="238"/>
      <c r="CE48" s="238"/>
      <c r="CF48" s="238"/>
      <c r="CG48" s="238"/>
      <c r="CH48" s="238"/>
      <c r="CI48" s="238"/>
      <c r="CJ48" s="238"/>
      <c r="CK48" s="238"/>
      <c r="CL48" s="238"/>
      <c r="CM48" s="238"/>
      <c r="CN48" s="238"/>
      <c r="CO48" s="238"/>
      <c r="CP48" s="238"/>
      <c r="CQ48" s="238"/>
      <c r="CR48" s="238"/>
      <c r="CS48" s="238"/>
      <c r="CT48" s="238"/>
      <c r="CU48" s="238"/>
      <c r="CV48" s="238"/>
      <c r="CW48" s="238"/>
      <c r="CX48" s="238"/>
      <c r="CY48" s="238"/>
      <c r="CZ48" s="238"/>
      <c r="DA48" s="238"/>
      <c r="DB48" s="238"/>
      <c r="DC48" s="238"/>
      <c r="DD48" s="238"/>
      <c r="DE48" s="238"/>
      <c r="DF48" s="238"/>
      <c r="DG48" s="238"/>
      <c r="DH48" s="238"/>
    </row>
    <row r="49" spans="1:112" ht="20.149999999999999" customHeight="1">
      <c r="A49" s="1173"/>
      <c r="B49" s="1049"/>
      <c r="C49" s="247"/>
      <c r="D49" s="248"/>
      <c r="E49" s="249"/>
      <c r="F49" s="368">
        <f t="shared" si="15"/>
        <v>0</v>
      </c>
      <c r="G49" s="250"/>
      <c r="H49" s="369">
        <f t="shared" si="16"/>
        <v>0</v>
      </c>
      <c r="I49" s="370">
        <f t="shared" si="17"/>
        <v>0</v>
      </c>
      <c r="J49" s="247"/>
      <c r="K49" s="341"/>
      <c r="L49" s="249"/>
      <c r="M49" s="368">
        <f t="shared" si="0"/>
        <v>0</v>
      </c>
      <c r="N49" s="342"/>
      <c r="O49" s="369">
        <f t="shared" si="18"/>
        <v>0</v>
      </c>
      <c r="P49" s="370">
        <f t="shared" si="1"/>
        <v>0</v>
      </c>
      <c r="Q49" s="125"/>
      <c r="R49" s="248"/>
      <c r="S49" s="249"/>
      <c r="T49" s="368">
        <f t="shared" si="19"/>
        <v>0</v>
      </c>
      <c r="U49" s="250"/>
      <c r="V49" s="369">
        <f t="shared" si="20"/>
        <v>0</v>
      </c>
      <c r="W49" s="370">
        <f t="shared" si="2"/>
        <v>0</v>
      </c>
      <c r="X49" s="247"/>
      <c r="Y49" s="248"/>
      <c r="Z49" s="120"/>
      <c r="AA49" s="368">
        <f t="shared" si="21"/>
        <v>0</v>
      </c>
      <c r="AB49" s="250"/>
      <c r="AC49" s="369">
        <f t="shared" si="22"/>
        <v>0</v>
      </c>
      <c r="AD49" s="370">
        <f t="shared" si="3"/>
        <v>0</v>
      </c>
      <c r="AE49" s="247"/>
      <c r="AF49" s="341"/>
      <c r="AG49" s="249"/>
      <c r="AH49" s="368">
        <f t="shared" si="23"/>
        <v>0</v>
      </c>
      <c r="AI49" s="342"/>
      <c r="AJ49" s="369">
        <f t="shared" si="24"/>
        <v>0</v>
      </c>
      <c r="AK49" s="370">
        <f t="shared" si="4"/>
        <v>0</v>
      </c>
      <c r="AL49" s="125"/>
      <c r="AM49" s="248"/>
      <c r="AN49" s="249"/>
      <c r="AO49" s="368">
        <f t="shared" si="25"/>
        <v>0</v>
      </c>
      <c r="AP49" s="250"/>
      <c r="AQ49" s="369">
        <f t="shared" si="26"/>
        <v>0</v>
      </c>
      <c r="AR49" s="370">
        <f t="shared" si="5"/>
        <v>0</v>
      </c>
      <c r="AS49" s="247"/>
      <c r="AT49" s="248"/>
      <c r="AU49" s="249"/>
      <c r="AV49" s="368">
        <f t="shared" si="6"/>
        <v>0</v>
      </c>
      <c r="AW49" s="250"/>
      <c r="AX49" s="369">
        <f t="shared" si="27"/>
        <v>0</v>
      </c>
      <c r="AY49" s="370">
        <f t="shared" si="7"/>
        <v>0</v>
      </c>
      <c r="AZ49" s="247"/>
      <c r="BA49" s="248"/>
      <c r="BB49" s="249"/>
      <c r="BC49" s="368">
        <f t="shared" si="8"/>
        <v>0</v>
      </c>
      <c r="BD49" s="250"/>
      <c r="BE49" s="369">
        <f t="shared" si="28"/>
        <v>0</v>
      </c>
      <c r="BF49" s="370">
        <f t="shared" si="9"/>
        <v>0</v>
      </c>
      <c r="BG49" s="247"/>
      <c r="BH49" s="248"/>
      <c r="BI49" s="378"/>
      <c r="BJ49" s="368">
        <f t="shared" si="10"/>
        <v>0</v>
      </c>
      <c r="BK49" s="250"/>
      <c r="BL49" s="369">
        <f t="shared" si="29"/>
        <v>0</v>
      </c>
      <c r="BM49" s="370">
        <f t="shared" si="11"/>
        <v>0</v>
      </c>
      <c r="BN49" s="247"/>
      <c r="BO49" s="248"/>
      <c r="BP49" s="249"/>
      <c r="BQ49" s="368">
        <f t="shared" si="12"/>
        <v>0</v>
      </c>
      <c r="BR49" s="250"/>
      <c r="BS49" s="369">
        <f t="shared" si="30"/>
        <v>0</v>
      </c>
      <c r="BT49" s="561">
        <f t="shared" si="13"/>
        <v>0</v>
      </c>
      <c r="BU49" s="382">
        <f t="shared" si="31"/>
        <v>0</v>
      </c>
      <c r="BV49" s="371">
        <f t="shared" si="31"/>
        <v>0</v>
      </c>
      <c r="BW49" s="370">
        <f t="shared" si="31"/>
        <v>0</v>
      </c>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row>
    <row r="50" spans="1:112" ht="20.149999999999999" customHeight="1">
      <c r="A50" s="1173"/>
      <c r="B50" s="1049"/>
      <c r="C50" s="247"/>
      <c r="D50" s="248"/>
      <c r="E50" s="249"/>
      <c r="F50" s="368">
        <f t="shared" si="15"/>
        <v>0</v>
      </c>
      <c r="G50" s="250"/>
      <c r="H50" s="369">
        <f t="shared" si="16"/>
        <v>0</v>
      </c>
      <c r="I50" s="370">
        <f t="shared" si="17"/>
        <v>0</v>
      </c>
      <c r="J50" s="247"/>
      <c r="K50" s="341"/>
      <c r="L50" s="249"/>
      <c r="M50" s="368">
        <f t="shared" si="0"/>
        <v>0</v>
      </c>
      <c r="N50" s="342"/>
      <c r="O50" s="369">
        <f t="shared" si="18"/>
        <v>0</v>
      </c>
      <c r="P50" s="370">
        <f t="shared" si="1"/>
        <v>0</v>
      </c>
      <c r="Q50" s="125"/>
      <c r="R50" s="248"/>
      <c r="S50" s="249"/>
      <c r="T50" s="368">
        <f t="shared" si="19"/>
        <v>0</v>
      </c>
      <c r="U50" s="250"/>
      <c r="V50" s="369">
        <f t="shared" si="20"/>
        <v>0</v>
      </c>
      <c r="W50" s="370">
        <f t="shared" si="2"/>
        <v>0</v>
      </c>
      <c r="X50" s="247"/>
      <c r="Y50" s="248"/>
      <c r="Z50" s="120"/>
      <c r="AA50" s="368">
        <f t="shared" si="21"/>
        <v>0</v>
      </c>
      <c r="AB50" s="250"/>
      <c r="AC50" s="369">
        <f t="shared" si="22"/>
        <v>0</v>
      </c>
      <c r="AD50" s="370">
        <f t="shared" si="3"/>
        <v>0</v>
      </c>
      <c r="AE50" s="247"/>
      <c r="AF50" s="341"/>
      <c r="AG50" s="249"/>
      <c r="AH50" s="368">
        <f t="shared" si="23"/>
        <v>0</v>
      </c>
      <c r="AI50" s="342"/>
      <c r="AJ50" s="369">
        <f t="shared" si="24"/>
        <v>0</v>
      </c>
      <c r="AK50" s="370">
        <f t="shared" si="4"/>
        <v>0</v>
      </c>
      <c r="AL50" s="125"/>
      <c r="AM50" s="248"/>
      <c r="AN50" s="249"/>
      <c r="AO50" s="368">
        <f t="shared" si="25"/>
        <v>0</v>
      </c>
      <c r="AP50" s="250"/>
      <c r="AQ50" s="369">
        <f t="shared" si="26"/>
        <v>0</v>
      </c>
      <c r="AR50" s="370">
        <f t="shared" si="5"/>
        <v>0</v>
      </c>
      <c r="AS50" s="247"/>
      <c r="AT50" s="248"/>
      <c r="AU50" s="249"/>
      <c r="AV50" s="368">
        <f t="shared" si="6"/>
        <v>0</v>
      </c>
      <c r="AW50" s="250"/>
      <c r="AX50" s="369">
        <f t="shared" si="27"/>
        <v>0</v>
      </c>
      <c r="AY50" s="370">
        <f t="shared" si="7"/>
        <v>0</v>
      </c>
      <c r="AZ50" s="247"/>
      <c r="BA50" s="248"/>
      <c r="BB50" s="249"/>
      <c r="BC50" s="368">
        <f t="shared" si="8"/>
        <v>0</v>
      </c>
      <c r="BD50" s="250"/>
      <c r="BE50" s="369">
        <f t="shared" si="28"/>
        <v>0</v>
      </c>
      <c r="BF50" s="370">
        <f t="shared" si="9"/>
        <v>0</v>
      </c>
      <c r="BG50" s="247"/>
      <c r="BH50" s="248"/>
      <c r="BI50" s="378"/>
      <c r="BJ50" s="368">
        <f t="shared" si="10"/>
        <v>0</v>
      </c>
      <c r="BK50" s="250"/>
      <c r="BL50" s="369">
        <f t="shared" si="29"/>
        <v>0</v>
      </c>
      <c r="BM50" s="370">
        <f t="shared" si="11"/>
        <v>0</v>
      </c>
      <c r="BN50" s="247"/>
      <c r="BO50" s="248"/>
      <c r="BP50" s="249"/>
      <c r="BQ50" s="368">
        <f t="shared" si="12"/>
        <v>0</v>
      </c>
      <c r="BR50" s="250"/>
      <c r="BS50" s="369">
        <f t="shared" si="30"/>
        <v>0</v>
      </c>
      <c r="BT50" s="561">
        <f t="shared" si="13"/>
        <v>0</v>
      </c>
      <c r="BU50" s="382">
        <f t="shared" si="31"/>
        <v>0</v>
      </c>
      <c r="BV50" s="371">
        <f t="shared" si="31"/>
        <v>0</v>
      </c>
      <c r="BW50" s="370">
        <f t="shared" si="31"/>
        <v>0</v>
      </c>
      <c r="BX50" s="238"/>
      <c r="BY50" s="238"/>
      <c r="BZ50" s="238"/>
      <c r="CA50" s="238"/>
      <c r="CB50" s="238"/>
      <c r="CC50" s="238"/>
      <c r="CD50" s="238"/>
      <c r="CE50" s="238"/>
      <c r="CF50" s="238"/>
      <c r="CG50" s="238"/>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row>
    <row r="51" spans="1:112" ht="20.149999999999999" customHeight="1">
      <c r="A51" s="1173"/>
      <c r="B51" s="1049"/>
      <c r="C51" s="247"/>
      <c r="D51" s="248"/>
      <c r="E51" s="249"/>
      <c r="F51" s="368">
        <f t="shared" si="15"/>
        <v>0</v>
      </c>
      <c r="G51" s="250"/>
      <c r="H51" s="369">
        <f t="shared" si="16"/>
        <v>0</v>
      </c>
      <c r="I51" s="370">
        <f t="shared" si="17"/>
        <v>0</v>
      </c>
      <c r="J51" s="247"/>
      <c r="K51" s="341"/>
      <c r="L51" s="249"/>
      <c r="M51" s="368">
        <f t="shared" si="0"/>
        <v>0</v>
      </c>
      <c r="N51" s="342"/>
      <c r="O51" s="369">
        <f t="shared" si="18"/>
        <v>0</v>
      </c>
      <c r="P51" s="370">
        <f t="shared" si="1"/>
        <v>0</v>
      </c>
      <c r="Q51" s="125"/>
      <c r="R51" s="248"/>
      <c r="S51" s="249"/>
      <c r="T51" s="368">
        <f t="shared" si="19"/>
        <v>0</v>
      </c>
      <c r="U51" s="250"/>
      <c r="V51" s="369">
        <f t="shared" si="20"/>
        <v>0</v>
      </c>
      <c r="W51" s="370">
        <f t="shared" si="2"/>
        <v>0</v>
      </c>
      <c r="X51" s="247"/>
      <c r="Y51" s="248"/>
      <c r="Z51" s="120"/>
      <c r="AA51" s="368">
        <f t="shared" si="21"/>
        <v>0</v>
      </c>
      <c r="AB51" s="250"/>
      <c r="AC51" s="369">
        <f t="shared" si="22"/>
        <v>0</v>
      </c>
      <c r="AD51" s="370">
        <f t="shared" si="3"/>
        <v>0</v>
      </c>
      <c r="AE51" s="247"/>
      <c r="AF51" s="341"/>
      <c r="AG51" s="249"/>
      <c r="AH51" s="368">
        <f t="shared" si="23"/>
        <v>0</v>
      </c>
      <c r="AI51" s="342"/>
      <c r="AJ51" s="369">
        <f t="shared" si="24"/>
        <v>0</v>
      </c>
      <c r="AK51" s="370">
        <f t="shared" si="4"/>
        <v>0</v>
      </c>
      <c r="AL51" s="125"/>
      <c r="AM51" s="248"/>
      <c r="AN51" s="249"/>
      <c r="AO51" s="368">
        <f t="shared" si="25"/>
        <v>0</v>
      </c>
      <c r="AP51" s="250"/>
      <c r="AQ51" s="369">
        <f t="shared" si="26"/>
        <v>0</v>
      </c>
      <c r="AR51" s="370">
        <f t="shared" si="5"/>
        <v>0</v>
      </c>
      <c r="AS51" s="247"/>
      <c r="AT51" s="248"/>
      <c r="AU51" s="249"/>
      <c r="AV51" s="368">
        <f t="shared" si="6"/>
        <v>0</v>
      </c>
      <c r="AW51" s="250"/>
      <c r="AX51" s="369">
        <f t="shared" si="27"/>
        <v>0</v>
      </c>
      <c r="AY51" s="370">
        <f t="shared" si="7"/>
        <v>0</v>
      </c>
      <c r="AZ51" s="247"/>
      <c r="BA51" s="248"/>
      <c r="BB51" s="249"/>
      <c r="BC51" s="368">
        <f t="shared" si="8"/>
        <v>0</v>
      </c>
      <c r="BD51" s="250"/>
      <c r="BE51" s="369">
        <f t="shared" si="28"/>
        <v>0</v>
      </c>
      <c r="BF51" s="370">
        <f t="shared" si="9"/>
        <v>0</v>
      </c>
      <c r="BG51" s="247"/>
      <c r="BH51" s="248"/>
      <c r="BI51" s="378"/>
      <c r="BJ51" s="368">
        <f t="shared" si="10"/>
        <v>0</v>
      </c>
      <c r="BK51" s="250"/>
      <c r="BL51" s="369">
        <f t="shared" si="29"/>
        <v>0</v>
      </c>
      <c r="BM51" s="370">
        <f t="shared" si="11"/>
        <v>0</v>
      </c>
      <c r="BN51" s="247"/>
      <c r="BO51" s="248"/>
      <c r="BP51" s="249"/>
      <c r="BQ51" s="368">
        <f t="shared" si="12"/>
        <v>0</v>
      </c>
      <c r="BR51" s="250"/>
      <c r="BS51" s="369">
        <f t="shared" si="30"/>
        <v>0</v>
      </c>
      <c r="BT51" s="561">
        <f t="shared" si="13"/>
        <v>0</v>
      </c>
      <c r="BU51" s="382">
        <f t="shared" si="31"/>
        <v>0</v>
      </c>
      <c r="BV51" s="371">
        <f t="shared" si="31"/>
        <v>0</v>
      </c>
      <c r="BW51" s="370">
        <f t="shared" si="31"/>
        <v>0</v>
      </c>
      <c r="BX51" s="238"/>
      <c r="BY51" s="238"/>
      <c r="BZ51" s="238"/>
      <c r="CA51" s="238"/>
      <c r="CB51" s="238"/>
      <c r="CC51" s="238"/>
      <c r="CD51" s="238"/>
      <c r="CE51" s="238"/>
      <c r="CF51" s="238"/>
      <c r="CG51" s="238"/>
      <c r="CH51" s="238"/>
      <c r="CI51" s="238"/>
      <c r="CJ51" s="238"/>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row>
    <row r="52" spans="1:112" ht="20.149999999999999" customHeight="1">
      <c r="A52" s="1173"/>
      <c r="B52" s="1049"/>
      <c r="C52" s="247"/>
      <c r="D52" s="248"/>
      <c r="E52" s="249"/>
      <c r="F52" s="368">
        <f t="shared" si="15"/>
        <v>0</v>
      </c>
      <c r="G52" s="250"/>
      <c r="H52" s="369">
        <f t="shared" si="16"/>
        <v>0</v>
      </c>
      <c r="I52" s="370">
        <f t="shared" si="17"/>
        <v>0</v>
      </c>
      <c r="J52" s="247"/>
      <c r="K52" s="341"/>
      <c r="L52" s="249"/>
      <c r="M52" s="368">
        <f t="shared" si="0"/>
        <v>0</v>
      </c>
      <c r="N52" s="342"/>
      <c r="O52" s="369">
        <f t="shared" si="18"/>
        <v>0</v>
      </c>
      <c r="P52" s="370">
        <f t="shared" si="1"/>
        <v>0</v>
      </c>
      <c r="Q52" s="125"/>
      <c r="R52" s="248"/>
      <c r="S52" s="249"/>
      <c r="T52" s="368">
        <f t="shared" si="19"/>
        <v>0</v>
      </c>
      <c r="U52" s="250"/>
      <c r="V52" s="369">
        <f t="shared" si="20"/>
        <v>0</v>
      </c>
      <c r="W52" s="370">
        <f t="shared" si="2"/>
        <v>0</v>
      </c>
      <c r="X52" s="247"/>
      <c r="Y52" s="248"/>
      <c r="Z52" s="120"/>
      <c r="AA52" s="368">
        <f t="shared" si="21"/>
        <v>0</v>
      </c>
      <c r="AB52" s="250"/>
      <c r="AC52" s="369">
        <f t="shared" si="22"/>
        <v>0</v>
      </c>
      <c r="AD52" s="370">
        <f t="shared" si="3"/>
        <v>0</v>
      </c>
      <c r="AE52" s="247"/>
      <c r="AF52" s="341"/>
      <c r="AG52" s="249"/>
      <c r="AH52" s="368">
        <f t="shared" si="23"/>
        <v>0</v>
      </c>
      <c r="AI52" s="342"/>
      <c r="AJ52" s="369">
        <f t="shared" si="24"/>
        <v>0</v>
      </c>
      <c r="AK52" s="370">
        <f t="shared" si="4"/>
        <v>0</v>
      </c>
      <c r="AL52" s="125"/>
      <c r="AM52" s="248"/>
      <c r="AN52" s="249"/>
      <c r="AO52" s="368">
        <f t="shared" si="25"/>
        <v>0</v>
      </c>
      <c r="AP52" s="250"/>
      <c r="AQ52" s="369">
        <f t="shared" si="26"/>
        <v>0</v>
      </c>
      <c r="AR52" s="370">
        <f t="shared" si="5"/>
        <v>0</v>
      </c>
      <c r="AS52" s="247"/>
      <c r="AT52" s="248"/>
      <c r="AU52" s="249"/>
      <c r="AV52" s="368">
        <f t="shared" si="6"/>
        <v>0</v>
      </c>
      <c r="AW52" s="250"/>
      <c r="AX52" s="369">
        <f t="shared" si="27"/>
        <v>0</v>
      </c>
      <c r="AY52" s="370">
        <f t="shared" si="7"/>
        <v>0</v>
      </c>
      <c r="AZ52" s="247"/>
      <c r="BA52" s="248"/>
      <c r="BB52" s="249"/>
      <c r="BC52" s="368">
        <f t="shared" si="8"/>
        <v>0</v>
      </c>
      <c r="BD52" s="250"/>
      <c r="BE52" s="369">
        <f t="shared" si="28"/>
        <v>0</v>
      </c>
      <c r="BF52" s="370">
        <f t="shared" si="9"/>
        <v>0</v>
      </c>
      <c r="BG52" s="247"/>
      <c r="BH52" s="248"/>
      <c r="BI52" s="378"/>
      <c r="BJ52" s="368">
        <f t="shared" si="10"/>
        <v>0</v>
      </c>
      <c r="BK52" s="250"/>
      <c r="BL52" s="369">
        <f t="shared" si="29"/>
        <v>0</v>
      </c>
      <c r="BM52" s="370">
        <f t="shared" si="11"/>
        <v>0</v>
      </c>
      <c r="BN52" s="247"/>
      <c r="BO52" s="248"/>
      <c r="BP52" s="249"/>
      <c r="BQ52" s="368">
        <f t="shared" si="12"/>
        <v>0</v>
      </c>
      <c r="BR52" s="250"/>
      <c r="BS52" s="369">
        <f t="shared" si="30"/>
        <v>0</v>
      </c>
      <c r="BT52" s="561">
        <f t="shared" si="13"/>
        <v>0</v>
      </c>
      <c r="BU52" s="382">
        <f t="shared" si="31"/>
        <v>0</v>
      </c>
      <c r="BV52" s="371">
        <f t="shared" si="31"/>
        <v>0</v>
      </c>
      <c r="BW52" s="370">
        <f t="shared" si="31"/>
        <v>0</v>
      </c>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row>
    <row r="53" spans="1:112" ht="20.149999999999999" customHeight="1">
      <c r="A53" s="1173"/>
      <c r="B53" s="1049"/>
      <c r="C53" s="247"/>
      <c r="D53" s="248"/>
      <c r="E53" s="249"/>
      <c r="F53" s="368">
        <f t="shared" si="15"/>
        <v>0</v>
      </c>
      <c r="G53" s="250"/>
      <c r="H53" s="369">
        <f t="shared" si="16"/>
        <v>0</v>
      </c>
      <c r="I53" s="370">
        <f t="shared" si="17"/>
        <v>0</v>
      </c>
      <c r="J53" s="247"/>
      <c r="K53" s="341"/>
      <c r="L53" s="249"/>
      <c r="M53" s="368">
        <f t="shared" si="0"/>
        <v>0</v>
      </c>
      <c r="N53" s="342"/>
      <c r="O53" s="369">
        <f t="shared" si="18"/>
        <v>0</v>
      </c>
      <c r="P53" s="370">
        <f t="shared" si="1"/>
        <v>0</v>
      </c>
      <c r="Q53" s="125"/>
      <c r="R53" s="248"/>
      <c r="S53" s="249"/>
      <c r="T53" s="368">
        <f t="shared" si="19"/>
        <v>0</v>
      </c>
      <c r="U53" s="250"/>
      <c r="V53" s="369">
        <f t="shared" si="20"/>
        <v>0</v>
      </c>
      <c r="W53" s="370">
        <f t="shared" si="2"/>
        <v>0</v>
      </c>
      <c r="X53" s="247"/>
      <c r="Y53" s="248"/>
      <c r="Z53" s="120"/>
      <c r="AA53" s="368">
        <f t="shared" si="21"/>
        <v>0</v>
      </c>
      <c r="AB53" s="250"/>
      <c r="AC53" s="369">
        <f t="shared" si="22"/>
        <v>0</v>
      </c>
      <c r="AD53" s="370">
        <f t="shared" si="3"/>
        <v>0</v>
      </c>
      <c r="AE53" s="247"/>
      <c r="AF53" s="341"/>
      <c r="AG53" s="249"/>
      <c r="AH53" s="368">
        <f t="shared" si="23"/>
        <v>0</v>
      </c>
      <c r="AI53" s="342"/>
      <c r="AJ53" s="369">
        <f t="shared" si="24"/>
        <v>0</v>
      </c>
      <c r="AK53" s="370">
        <f t="shared" si="4"/>
        <v>0</v>
      </c>
      <c r="AL53" s="125"/>
      <c r="AM53" s="248"/>
      <c r="AN53" s="249"/>
      <c r="AO53" s="368">
        <f t="shared" si="25"/>
        <v>0</v>
      </c>
      <c r="AP53" s="250"/>
      <c r="AQ53" s="369">
        <f t="shared" si="26"/>
        <v>0</v>
      </c>
      <c r="AR53" s="370">
        <f t="shared" si="5"/>
        <v>0</v>
      </c>
      <c r="AS53" s="247"/>
      <c r="AT53" s="248"/>
      <c r="AU53" s="249"/>
      <c r="AV53" s="368">
        <f t="shared" si="6"/>
        <v>0</v>
      </c>
      <c r="AW53" s="250"/>
      <c r="AX53" s="369">
        <f t="shared" si="27"/>
        <v>0</v>
      </c>
      <c r="AY53" s="370">
        <f t="shared" si="7"/>
        <v>0</v>
      </c>
      <c r="AZ53" s="247"/>
      <c r="BA53" s="248"/>
      <c r="BB53" s="249"/>
      <c r="BC53" s="368">
        <f t="shared" si="8"/>
        <v>0</v>
      </c>
      <c r="BD53" s="250"/>
      <c r="BE53" s="369">
        <f t="shared" si="28"/>
        <v>0</v>
      </c>
      <c r="BF53" s="370">
        <f t="shared" si="9"/>
        <v>0</v>
      </c>
      <c r="BG53" s="247"/>
      <c r="BH53" s="248"/>
      <c r="BI53" s="378"/>
      <c r="BJ53" s="368">
        <f t="shared" si="10"/>
        <v>0</v>
      </c>
      <c r="BK53" s="250"/>
      <c r="BL53" s="369">
        <f t="shared" si="29"/>
        <v>0</v>
      </c>
      <c r="BM53" s="370">
        <f t="shared" si="11"/>
        <v>0</v>
      </c>
      <c r="BN53" s="247"/>
      <c r="BO53" s="248"/>
      <c r="BP53" s="249"/>
      <c r="BQ53" s="368">
        <f t="shared" si="12"/>
        <v>0</v>
      </c>
      <c r="BR53" s="250"/>
      <c r="BS53" s="369">
        <f t="shared" si="30"/>
        <v>0</v>
      </c>
      <c r="BT53" s="561">
        <f t="shared" si="13"/>
        <v>0</v>
      </c>
      <c r="BU53" s="382">
        <f t="shared" si="31"/>
        <v>0</v>
      </c>
      <c r="BV53" s="371">
        <f t="shared" si="31"/>
        <v>0</v>
      </c>
      <c r="BW53" s="370">
        <f t="shared" si="31"/>
        <v>0</v>
      </c>
      <c r="BX53" s="238"/>
      <c r="BY53" s="238"/>
      <c r="BZ53" s="238"/>
      <c r="CA53" s="238"/>
      <c r="CB53" s="238"/>
      <c r="CC53" s="238"/>
      <c r="CD53" s="238"/>
      <c r="CE53" s="238"/>
      <c r="CF53" s="238"/>
      <c r="CG53" s="238"/>
      <c r="CH53" s="238"/>
      <c r="CI53" s="238"/>
      <c r="CJ53" s="238"/>
      <c r="CK53" s="238"/>
      <c r="CL53" s="238"/>
      <c r="CM53" s="238"/>
      <c r="CN53" s="238"/>
      <c r="CO53" s="238"/>
      <c r="CP53" s="238"/>
      <c r="CQ53" s="238"/>
      <c r="CR53" s="238"/>
      <c r="CS53" s="238"/>
      <c r="CT53" s="238"/>
      <c r="CU53" s="238"/>
      <c r="CV53" s="238"/>
      <c r="CW53" s="238"/>
      <c r="CX53" s="238"/>
      <c r="CY53" s="238"/>
      <c r="CZ53" s="238"/>
      <c r="DA53" s="238"/>
      <c r="DB53" s="238"/>
      <c r="DC53" s="238"/>
      <c r="DD53" s="238"/>
      <c r="DE53" s="238"/>
      <c r="DF53" s="238"/>
      <c r="DG53" s="238"/>
      <c r="DH53" s="238"/>
    </row>
    <row r="54" spans="1:112" ht="20.149999999999999" customHeight="1">
      <c r="A54" s="1173"/>
      <c r="B54" s="1049"/>
      <c r="C54" s="247"/>
      <c r="D54" s="248"/>
      <c r="E54" s="249"/>
      <c r="F54" s="368">
        <f t="shared" si="15"/>
        <v>0</v>
      </c>
      <c r="G54" s="250"/>
      <c r="H54" s="369">
        <f t="shared" si="16"/>
        <v>0</v>
      </c>
      <c r="I54" s="370">
        <f t="shared" si="17"/>
        <v>0</v>
      </c>
      <c r="J54" s="247"/>
      <c r="K54" s="341"/>
      <c r="L54" s="249"/>
      <c r="M54" s="368">
        <f t="shared" si="0"/>
        <v>0</v>
      </c>
      <c r="N54" s="342"/>
      <c r="O54" s="369">
        <f t="shared" si="18"/>
        <v>0</v>
      </c>
      <c r="P54" s="370">
        <f t="shared" si="1"/>
        <v>0</v>
      </c>
      <c r="Q54" s="125"/>
      <c r="R54" s="248"/>
      <c r="S54" s="249"/>
      <c r="T54" s="368">
        <f t="shared" si="19"/>
        <v>0</v>
      </c>
      <c r="U54" s="250"/>
      <c r="V54" s="369">
        <f t="shared" si="20"/>
        <v>0</v>
      </c>
      <c r="W54" s="370">
        <f t="shared" si="2"/>
        <v>0</v>
      </c>
      <c r="X54" s="247"/>
      <c r="Y54" s="248"/>
      <c r="Z54" s="120"/>
      <c r="AA54" s="368">
        <f t="shared" si="21"/>
        <v>0</v>
      </c>
      <c r="AB54" s="250"/>
      <c r="AC54" s="369">
        <f t="shared" si="22"/>
        <v>0</v>
      </c>
      <c r="AD54" s="370">
        <f t="shared" si="3"/>
        <v>0</v>
      </c>
      <c r="AE54" s="247"/>
      <c r="AF54" s="341"/>
      <c r="AG54" s="249"/>
      <c r="AH54" s="368">
        <f t="shared" si="23"/>
        <v>0</v>
      </c>
      <c r="AI54" s="342"/>
      <c r="AJ54" s="369">
        <f t="shared" si="24"/>
        <v>0</v>
      </c>
      <c r="AK54" s="370">
        <f t="shared" si="4"/>
        <v>0</v>
      </c>
      <c r="AL54" s="125"/>
      <c r="AM54" s="248"/>
      <c r="AN54" s="249"/>
      <c r="AO54" s="368">
        <f t="shared" si="25"/>
        <v>0</v>
      </c>
      <c r="AP54" s="250"/>
      <c r="AQ54" s="369">
        <f t="shared" si="26"/>
        <v>0</v>
      </c>
      <c r="AR54" s="370">
        <f t="shared" si="5"/>
        <v>0</v>
      </c>
      <c r="AS54" s="247"/>
      <c r="AT54" s="248"/>
      <c r="AU54" s="249"/>
      <c r="AV54" s="368">
        <f t="shared" si="6"/>
        <v>0</v>
      </c>
      <c r="AW54" s="250"/>
      <c r="AX54" s="369">
        <f t="shared" si="27"/>
        <v>0</v>
      </c>
      <c r="AY54" s="370">
        <f t="shared" si="7"/>
        <v>0</v>
      </c>
      <c r="AZ54" s="247"/>
      <c r="BA54" s="248"/>
      <c r="BB54" s="249"/>
      <c r="BC54" s="368">
        <f t="shared" si="8"/>
        <v>0</v>
      </c>
      <c r="BD54" s="250"/>
      <c r="BE54" s="369">
        <f t="shared" si="28"/>
        <v>0</v>
      </c>
      <c r="BF54" s="370">
        <f t="shared" si="9"/>
        <v>0</v>
      </c>
      <c r="BG54" s="247"/>
      <c r="BH54" s="248"/>
      <c r="BI54" s="378"/>
      <c r="BJ54" s="368">
        <f t="shared" si="10"/>
        <v>0</v>
      </c>
      <c r="BK54" s="250"/>
      <c r="BL54" s="369">
        <f t="shared" si="29"/>
        <v>0</v>
      </c>
      <c r="BM54" s="370">
        <f t="shared" si="11"/>
        <v>0</v>
      </c>
      <c r="BN54" s="247"/>
      <c r="BO54" s="248"/>
      <c r="BP54" s="249"/>
      <c r="BQ54" s="368">
        <f t="shared" si="12"/>
        <v>0</v>
      </c>
      <c r="BR54" s="250"/>
      <c r="BS54" s="369">
        <f t="shared" si="30"/>
        <v>0</v>
      </c>
      <c r="BT54" s="561">
        <f t="shared" si="13"/>
        <v>0</v>
      </c>
      <c r="BU54" s="382">
        <f t="shared" si="31"/>
        <v>0</v>
      </c>
      <c r="BV54" s="371">
        <f t="shared" si="31"/>
        <v>0</v>
      </c>
      <c r="BW54" s="370">
        <f t="shared" si="31"/>
        <v>0</v>
      </c>
      <c r="BX54" s="238"/>
      <c r="BY54" s="238"/>
      <c r="BZ54" s="238"/>
      <c r="CA54" s="238"/>
      <c r="CB54" s="238"/>
      <c r="CC54" s="238"/>
      <c r="CD54" s="238"/>
      <c r="CE54" s="238"/>
      <c r="CF54" s="238"/>
      <c r="CG54" s="238"/>
      <c r="CH54" s="238"/>
      <c r="CI54" s="238"/>
      <c r="CJ54" s="238"/>
      <c r="CK54" s="238"/>
      <c r="CL54" s="238"/>
      <c r="CM54" s="238"/>
      <c r="CN54" s="238"/>
      <c r="CO54" s="238"/>
      <c r="CP54" s="238"/>
      <c r="CQ54" s="238"/>
      <c r="CR54" s="238"/>
      <c r="CS54" s="238"/>
      <c r="CT54" s="238"/>
      <c r="CU54" s="238"/>
      <c r="CV54" s="238"/>
      <c r="CW54" s="238"/>
      <c r="CX54" s="238"/>
      <c r="CY54" s="238"/>
      <c r="CZ54" s="238"/>
      <c r="DA54" s="238"/>
      <c r="DB54" s="238"/>
      <c r="DC54" s="238"/>
      <c r="DD54" s="238"/>
      <c r="DE54" s="238"/>
      <c r="DF54" s="238"/>
      <c r="DG54" s="238"/>
      <c r="DH54" s="238"/>
    </row>
    <row r="55" spans="1:112" ht="20.149999999999999" customHeight="1">
      <c r="A55" s="1173"/>
      <c r="B55" s="1049"/>
      <c r="C55" s="247"/>
      <c r="D55" s="248"/>
      <c r="E55" s="249"/>
      <c r="F55" s="368">
        <f t="shared" si="15"/>
        <v>0</v>
      </c>
      <c r="G55" s="342"/>
      <c r="H55" s="369">
        <f t="shared" si="16"/>
        <v>0</v>
      </c>
      <c r="I55" s="370">
        <f t="shared" si="17"/>
        <v>0</v>
      </c>
      <c r="J55" s="125"/>
      <c r="K55" s="341"/>
      <c r="L55" s="120"/>
      <c r="M55" s="368">
        <f t="shared" si="0"/>
        <v>0</v>
      </c>
      <c r="N55" s="342"/>
      <c r="O55" s="369">
        <f t="shared" si="18"/>
        <v>0</v>
      </c>
      <c r="P55" s="370">
        <f t="shared" si="1"/>
        <v>0</v>
      </c>
      <c r="Q55" s="125"/>
      <c r="R55" s="341"/>
      <c r="S55" s="120"/>
      <c r="T55" s="368">
        <f t="shared" si="19"/>
        <v>0</v>
      </c>
      <c r="U55" s="342"/>
      <c r="V55" s="369">
        <f t="shared" si="20"/>
        <v>0</v>
      </c>
      <c r="W55" s="370">
        <f t="shared" si="2"/>
        <v>0</v>
      </c>
      <c r="X55" s="125"/>
      <c r="Y55" s="341"/>
      <c r="Z55" s="120"/>
      <c r="AA55" s="368">
        <f t="shared" si="21"/>
        <v>0</v>
      </c>
      <c r="AB55" s="342"/>
      <c r="AC55" s="369">
        <f t="shared" si="22"/>
        <v>0</v>
      </c>
      <c r="AD55" s="370">
        <f t="shared" si="3"/>
        <v>0</v>
      </c>
      <c r="AE55" s="125"/>
      <c r="AF55" s="341"/>
      <c r="AG55" s="120"/>
      <c r="AH55" s="368">
        <f t="shared" si="23"/>
        <v>0</v>
      </c>
      <c r="AI55" s="342"/>
      <c r="AJ55" s="369">
        <f t="shared" si="24"/>
        <v>0</v>
      </c>
      <c r="AK55" s="370">
        <f t="shared" si="4"/>
        <v>0</v>
      </c>
      <c r="AL55" s="125"/>
      <c r="AM55" s="248"/>
      <c r="AN55" s="249"/>
      <c r="AO55" s="368">
        <f t="shared" si="25"/>
        <v>0</v>
      </c>
      <c r="AP55" s="250"/>
      <c r="AQ55" s="369">
        <f t="shared" si="26"/>
        <v>0</v>
      </c>
      <c r="AR55" s="370">
        <f t="shared" si="5"/>
        <v>0</v>
      </c>
      <c r="AS55" s="247"/>
      <c r="AT55" s="248"/>
      <c r="AU55" s="249"/>
      <c r="AV55" s="368">
        <f t="shared" si="6"/>
        <v>0</v>
      </c>
      <c r="AW55" s="250"/>
      <c r="AX55" s="369">
        <f t="shared" si="27"/>
        <v>0</v>
      </c>
      <c r="AY55" s="370">
        <f t="shared" si="7"/>
        <v>0</v>
      </c>
      <c r="AZ55" s="247"/>
      <c r="BA55" s="248"/>
      <c r="BB55" s="249"/>
      <c r="BC55" s="368">
        <f t="shared" si="8"/>
        <v>0</v>
      </c>
      <c r="BD55" s="250"/>
      <c r="BE55" s="369">
        <f t="shared" si="28"/>
        <v>0</v>
      </c>
      <c r="BF55" s="370">
        <f t="shared" si="9"/>
        <v>0</v>
      </c>
      <c r="BG55" s="247"/>
      <c r="BH55" s="248"/>
      <c r="BI55" s="378"/>
      <c r="BJ55" s="368">
        <f t="shared" si="10"/>
        <v>0</v>
      </c>
      <c r="BK55" s="250"/>
      <c r="BL55" s="369">
        <f t="shared" si="29"/>
        <v>0</v>
      </c>
      <c r="BM55" s="370">
        <f t="shared" si="11"/>
        <v>0</v>
      </c>
      <c r="BN55" s="247"/>
      <c r="BO55" s="248"/>
      <c r="BP55" s="249"/>
      <c r="BQ55" s="368">
        <f t="shared" si="12"/>
        <v>0</v>
      </c>
      <c r="BR55" s="250"/>
      <c r="BS55" s="369">
        <f t="shared" si="30"/>
        <v>0</v>
      </c>
      <c r="BT55" s="561">
        <f t="shared" si="13"/>
        <v>0</v>
      </c>
      <c r="BU55" s="382">
        <f t="shared" si="31"/>
        <v>0</v>
      </c>
      <c r="BV55" s="371">
        <f t="shared" si="31"/>
        <v>0</v>
      </c>
      <c r="BW55" s="370">
        <f t="shared" si="31"/>
        <v>0</v>
      </c>
      <c r="BX55" s="238"/>
      <c r="BY55" s="238"/>
      <c r="BZ55" s="238"/>
      <c r="CA55" s="238"/>
      <c r="CB55" s="238"/>
      <c r="CC55" s="238"/>
      <c r="CD55" s="238"/>
      <c r="CE55" s="238"/>
      <c r="CF55" s="238"/>
      <c r="CG55" s="238"/>
      <c r="CH55" s="238"/>
      <c r="CI55" s="238"/>
      <c r="CJ55" s="238"/>
      <c r="CK55" s="238"/>
      <c r="CL55" s="238"/>
      <c r="CM55" s="238"/>
      <c r="CN55" s="238"/>
      <c r="CO55" s="238"/>
      <c r="CP55" s="238"/>
      <c r="CQ55" s="238"/>
      <c r="CR55" s="238"/>
      <c r="CS55" s="238"/>
      <c r="CT55" s="238"/>
      <c r="CU55" s="238"/>
      <c r="CV55" s="238"/>
      <c r="CW55" s="238"/>
      <c r="CX55" s="238"/>
      <c r="CY55" s="238"/>
      <c r="CZ55" s="238"/>
      <c r="DA55" s="238"/>
      <c r="DB55" s="238"/>
      <c r="DC55" s="238"/>
      <c r="DD55" s="238"/>
      <c r="DE55" s="238"/>
      <c r="DF55" s="238"/>
      <c r="DG55" s="238"/>
      <c r="DH55" s="238"/>
    </row>
    <row r="56" spans="1:112" ht="20.149999999999999" customHeight="1">
      <c r="A56" s="1173"/>
      <c r="B56" s="1049"/>
      <c r="C56" s="247"/>
      <c r="D56" s="248"/>
      <c r="E56" s="249"/>
      <c r="F56" s="368">
        <f t="shared" si="15"/>
        <v>0</v>
      </c>
      <c r="G56" s="250"/>
      <c r="H56" s="369">
        <f t="shared" si="16"/>
        <v>0</v>
      </c>
      <c r="I56" s="370">
        <f t="shared" si="17"/>
        <v>0</v>
      </c>
      <c r="J56" s="247"/>
      <c r="K56" s="248"/>
      <c r="L56" s="249"/>
      <c r="M56" s="368">
        <f t="shared" si="0"/>
        <v>0</v>
      </c>
      <c r="N56" s="250"/>
      <c r="O56" s="369">
        <f t="shared" si="18"/>
        <v>0</v>
      </c>
      <c r="P56" s="370">
        <f t="shared" si="1"/>
        <v>0</v>
      </c>
      <c r="Q56" s="247"/>
      <c r="R56" s="248"/>
      <c r="S56" s="249"/>
      <c r="T56" s="368">
        <f t="shared" si="19"/>
        <v>0</v>
      </c>
      <c r="U56" s="250"/>
      <c r="V56" s="369">
        <f t="shared" si="20"/>
        <v>0</v>
      </c>
      <c r="W56" s="370">
        <f t="shared" si="2"/>
        <v>0</v>
      </c>
      <c r="X56" s="247"/>
      <c r="Y56" s="248"/>
      <c r="Z56" s="249"/>
      <c r="AA56" s="368">
        <f t="shared" si="21"/>
        <v>0</v>
      </c>
      <c r="AB56" s="250"/>
      <c r="AC56" s="369">
        <f t="shared" si="22"/>
        <v>0</v>
      </c>
      <c r="AD56" s="370">
        <f t="shared" si="3"/>
        <v>0</v>
      </c>
      <c r="AE56" s="247"/>
      <c r="AF56" s="248"/>
      <c r="AG56" s="249"/>
      <c r="AH56" s="368">
        <f t="shared" si="23"/>
        <v>0</v>
      </c>
      <c r="AI56" s="250"/>
      <c r="AJ56" s="369">
        <f t="shared" si="24"/>
        <v>0</v>
      </c>
      <c r="AK56" s="370">
        <f t="shared" si="4"/>
        <v>0</v>
      </c>
      <c r="AL56" s="247"/>
      <c r="AM56" s="248"/>
      <c r="AN56" s="249"/>
      <c r="AO56" s="368">
        <f t="shared" si="25"/>
        <v>0</v>
      </c>
      <c r="AP56" s="250"/>
      <c r="AQ56" s="369">
        <f t="shared" si="26"/>
        <v>0</v>
      </c>
      <c r="AR56" s="370">
        <f t="shared" si="5"/>
        <v>0</v>
      </c>
      <c r="AS56" s="247"/>
      <c r="AT56" s="248"/>
      <c r="AU56" s="249"/>
      <c r="AV56" s="368">
        <f t="shared" si="6"/>
        <v>0</v>
      </c>
      <c r="AW56" s="250"/>
      <c r="AX56" s="369">
        <f t="shared" si="27"/>
        <v>0</v>
      </c>
      <c r="AY56" s="370">
        <f t="shared" si="7"/>
        <v>0</v>
      </c>
      <c r="AZ56" s="247"/>
      <c r="BA56" s="248"/>
      <c r="BB56" s="249"/>
      <c r="BC56" s="368">
        <f t="shared" si="8"/>
        <v>0</v>
      </c>
      <c r="BD56" s="250"/>
      <c r="BE56" s="369">
        <f t="shared" si="28"/>
        <v>0</v>
      </c>
      <c r="BF56" s="370">
        <f t="shared" si="9"/>
        <v>0</v>
      </c>
      <c r="BG56" s="247"/>
      <c r="BH56" s="248"/>
      <c r="BI56" s="378"/>
      <c r="BJ56" s="368">
        <f t="shared" si="10"/>
        <v>0</v>
      </c>
      <c r="BK56" s="250"/>
      <c r="BL56" s="369">
        <f t="shared" si="29"/>
        <v>0</v>
      </c>
      <c r="BM56" s="370">
        <f t="shared" si="11"/>
        <v>0</v>
      </c>
      <c r="BN56" s="247"/>
      <c r="BO56" s="248"/>
      <c r="BP56" s="249"/>
      <c r="BQ56" s="368">
        <f t="shared" si="12"/>
        <v>0</v>
      </c>
      <c r="BR56" s="250"/>
      <c r="BS56" s="369">
        <f t="shared" si="30"/>
        <v>0</v>
      </c>
      <c r="BT56" s="561">
        <f t="shared" si="13"/>
        <v>0</v>
      </c>
      <c r="BU56" s="382">
        <f t="shared" si="31"/>
        <v>0</v>
      </c>
      <c r="BV56" s="371">
        <f t="shared" si="31"/>
        <v>0</v>
      </c>
      <c r="BW56" s="370">
        <f t="shared" si="31"/>
        <v>0</v>
      </c>
      <c r="BX56" s="238"/>
      <c r="BY56" s="238"/>
      <c r="BZ56" s="238"/>
      <c r="CA56" s="238"/>
      <c r="CB56" s="238"/>
      <c r="CC56" s="238"/>
      <c r="CD56" s="238"/>
      <c r="CE56" s="238"/>
      <c r="CF56" s="238"/>
      <c r="CG56" s="238"/>
      <c r="CH56" s="238"/>
      <c r="CI56" s="238"/>
      <c r="CJ56" s="238"/>
      <c r="CK56" s="238"/>
      <c r="CL56" s="238"/>
      <c r="CM56" s="238"/>
      <c r="CN56" s="238"/>
      <c r="CO56" s="238"/>
      <c r="CP56" s="238"/>
      <c r="CQ56" s="238"/>
      <c r="CR56" s="238"/>
      <c r="CS56" s="238"/>
      <c r="CT56" s="238"/>
      <c r="CU56" s="238"/>
      <c r="CV56" s="238"/>
      <c r="CW56" s="238"/>
      <c r="CX56" s="238"/>
      <c r="CY56" s="238"/>
      <c r="CZ56" s="238"/>
      <c r="DA56" s="238"/>
      <c r="DB56" s="238"/>
      <c r="DC56" s="238"/>
      <c r="DD56" s="238"/>
      <c r="DE56" s="238"/>
      <c r="DF56" s="238"/>
      <c r="DG56" s="238"/>
      <c r="DH56" s="238"/>
    </row>
    <row r="57" spans="1:112" ht="20.149999999999999" customHeight="1">
      <c r="A57" s="1173"/>
      <c r="B57" s="1049"/>
      <c r="C57" s="247"/>
      <c r="D57" s="248"/>
      <c r="E57" s="249"/>
      <c r="F57" s="368">
        <f t="shared" si="15"/>
        <v>0</v>
      </c>
      <c r="G57" s="250"/>
      <c r="H57" s="369">
        <f t="shared" si="16"/>
        <v>0</v>
      </c>
      <c r="I57" s="370">
        <f t="shared" si="17"/>
        <v>0</v>
      </c>
      <c r="J57" s="247"/>
      <c r="K57" s="341"/>
      <c r="L57" s="249"/>
      <c r="M57" s="368">
        <f t="shared" si="0"/>
        <v>0</v>
      </c>
      <c r="N57" s="342"/>
      <c r="O57" s="369">
        <f t="shared" si="18"/>
        <v>0</v>
      </c>
      <c r="P57" s="370">
        <f t="shared" si="1"/>
        <v>0</v>
      </c>
      <c r="Q57" s="125"/>
      <c r="R57" s="248"/>
      <c r="S57" s="249"/>
      <c r="T57" s="368">
        <f t="shared" si="19"/>
        <v>0</v>
      </c>
      <c r="U57" s="250"/>
      <c r="V57" s="369">
        <f t="shared" si="20"/>
        <v>0</v>
      </c>
      <c r="W57" s="370">
        <f t="shared" si="2"/>
        <v>0</v>
      </c>
      <c r="X57" s="247"/>
      <c r="Y57" s="248"/>
      <c r="Z57" s="120"/>
      <c r="AA57" s="368">
        <f t="shared" si="21"/>
        <v>0</v>
      </c>
      <c r="AB57" s="250"/>
      <c r="AC57" s="369">
        <f t="shared" si="22"/>
        <v>0</v>
      </c>
      <c r="AD57" s="370">
        <f t="shared" si="3"/>
        <v>0</v>
      </c>
      <c r="AE57" s="247"/>
      <c r="AF57" s="341"/>
      <c r="AG57" s="249"/>
      <c r="AH57" s="368">
        <f t="shared" si="23"/>
        <v>0</v>
      </c>
      <c r="AI57" s="342"/>
      <c r="AJ57" s="369">
        <f t="shared" si="24"/>
        <v>0</v>
      </c>
      <c r="AK57" s="370">
        <f t="shared" si="4"/>
        <v>0</v>
      </c>
      <c r="AL57" s="125"/>
      <c r="AM57" s="248"/>
      <c r="AN57" s="249"/>
      <c r="AO57" s="368">
        <f t="shared" si="25"/>
        <v>0</v>
      </c>
      <c r="AP57" s="250"/>
      <c r="AQ57" s="369">
        <f t="shared" si="26"/>
        <v>0</v>
      </c>
      <c r="AR57" s="370">
        <f t="shared" si="5"/>
        <v>0</v>
      </c>
      <c r="AS57" s="247"/>
      <c r="AT57" s="248"/>
      <c r="AU57" s="249"/>
      <c r="AV57" s="368">
        <f t="shared" si="6"/>
        <v>0</v>
      </c>
      <c r="AW57" s="250"/>
      <c r="AX57" s="369">
        <f t="shared" si="27"/>
        <v>0</v>
      </c>
      <c r="AY57" s="370">
        <f t="shared" si="7"/>
        <v>0</v>
      </c>
      <c r="AZ57" s="247"/>
      <c r="BA57" s="248"/>
      <c r="BB57" s="249"/>
      <c r="BC57" s="368">
        <f t="shared" si="8"/>
        <v>0</v>
      </c>
      <c r="BD57" s="250"/>
      <c r="BE57" s="369">
        <f t="shared" si="28"/>
        <v>0</v>
      </c>
      <c r="BF57" s="370">
        <f t="shared" si="9"/>
        <v>0</v>
      </c>
      <c r="BG57" s="247"/>
      <c r="BH57" s="248"/>
      <c r="BI57" s="378"/>
      <c r="BJ57" s="368">
        <f t="shared" si="10"/>
        <v>0</v>
      </c>
      <c r="BK57" s="250"/>
      <c r="BL57" s="369">
        <f t="shared" si="29"/>
        <v>0</v>
      </c>
      <c r="BM57" s="370">
        <f t="shared" si="11"/>
        <v>0</v>
      </c>
      <c r="BN57" s="247"/>
      <c r="BO57" s="248"/>
      <c r="BP57" s="249"/>
      <c r="BQ57" s="368">
        <f t="shared" si="12"/>
        <v>0</v>
      </c>
      <c r="BR57" s="250"/>
      <c r="BS57" s="369">
        <f t="shared" si="30"/>
        <v>0</v>
      </c>
      <c r="BT57" s="561">
        <f t="shared" si="13"/>
        <v>0</v>
      </c>
      <c r="BU57" s="382">
        <f t="shared" si="31"/>
        <v>0</v>
      </c>
      <c r="BV57" s="371">
        <f t="shared" si="31"/>
        <v>0</v>
      </c>
      <c r="BW57" s="370">
        <f t="shared" si="31"/>
        <v>0</v>
      </c>
      <c r="BX57" s="238"/>
      <c r="BY57" s="238"/>
      <c r="BZ57" s="238"/>
      <c r="CA57" s="238"/>
      <c r="CB57" s="238"/>
      <c r="CC57" s="238"/>
      <c r="CD57" s="238"/>
      <c r="CE57" s="238"/>
      <c r="CF57" s="238"/>
      <c r="CG57" s="238"/>
      <c r="CH57" s="238"/>
      <c r="CI57" s="238"/>
      <c r="CJ57" s="238"/>
      <c r="CK57" s="238"/>
      <c r="CL57" s="238"/>
      <c r="CM57" s="238"/>
      <c r="CN57" s="238"/>
      <c r="CO57" s="238"/>
      <c r="CP57" s="238"/>
      <c r="CQ57" s="238"/>
      <c r="CR57" s="238"/>
      <c r="CS57" s="238"/>
      <c r="CT57" s="238"/>
      <c r="CU57" s="238"/>
      <c r="CV57" s="238"/>
      <c r="CW57" s="238"/>
      <c r="CX57" s="238"/>
      <c r="CY57" s="238"/>
      <c r="CZ57" s="238"/>
      <c r="DA57" s="238"/>
      <c r="DB57" s="238"/>
      <c r="DC57" s="238"/>
      <c r="DD57" s="238"/>
      <c r="DE57" s="238"/>
      <c r="DF57" s="238"/>
      <c r="DG57" s="238"/>
      <c r="DH57" s="238"/>
    </row>
    <row r="58" spans="1:112" s="71" customFormat="1" ht="20.149999999999999" customHeight="1">
      <c r="A58" s="1417"/>
      <c r="B58" s="1418"/>
      <c r="C58" s="1432" t="s">
        <v>286</v>
      </c>
      <c r="D58" s="1433"/>
      <c r="E58" s="1433"/>
      <c r="F58" s="1196"/>
      <c r="G58" s="371">
        <f>ROUND(SUM(G15:G57),0)</f>
        <v>0</v>
      </c>
      <c r="H58" s="369">
        <f>ROUND(SUM(H15:H57),0)</f>
        <v>0</v>
      </c>
      <c r="I58" s="372">
        <f>ROUND(SUM(I15:I57),0)</f>
        <v>0</v>
      </c>
      <c r="J58" s="1432" t="s">
        <v>286</v>
      </c>
      <c r="K58" s="1433"/>
      <c r="L58" s="1433"/>
      <c r="M58" s="1196"/>
      <c r="N58" s="371">
        <f>ROUND(SUM(N15:N57),0)</f>
        <v>0</v>
      </c>
      <c r="O58" s="369">
        <f>ROUND(SUM(O15:O57),0)</f>
        <v>0</v>
      </c>
      <c r="P58" s="372">
        <f>ROUND(SUM(P15:P57),0)</f>
        <v>0</v>
      </c>
      <c r="Q58" s="1432" t="s">
        <v>286</v>
      </c>
      <c r="R58" s="1433"/>
      <c r="S58" s="1433"/>
      <c r="T58" s="1196"/>
      <c r="U58" s="371">
        <f>ROUND(SUM(U15:U57),0)</f>
        <v>0</v>
      </c>
      <c r="V58" s="369">
        <f>ROUND(SUM(V15:V57),0)</f>
        <v>0</v>
      </c>
      <c r="W58" s="372">
        <f>ROUND(SUM(W15:W57),0)</f>
        <v>0</v>
      </c>
      <c r="X58" s="1432" t="s">
        <v>286</v>
      </c>
      <c r="Y58" s="1433"/>
      <c r="Z58" s="1433"/>
      <c r="AA58" s="1196"/>
      <c r="AB58" s="371">
        <f>ROUND(SUM(AB15:AB57),0)</f>
        <v>0</v>
      </c>
      <c r="AC58" s="369">
        <f>ROUND(SUM(AC15:AC57),0)</f>
        <v>0</v>
      </c>
      <c r="AD58" s="372">
        <f>ROUND(SUM(AD15:AD57),0)</f>
        <v>0</v>
      </c>
      <c r="AE58" s="1432" t="s">
        <v>286</v>
      </c>
      <c r="AF58" s="1433"/>
      <c r="AG58" s="1433"/>
      <c r="AH58" s="1196"/>
      <c r="AI58" s="371">
        <f>ROUND(SUM(AI15:AI57),0)</f>
        <v>0</v>
      </c>
      <c r="AJ58" s="369">
        <f>ROUND(SUM(AJ15:AJ57),0)</f>
        <v>0</v>
      </c>
      <c r="AK58" s="372">
        <f>SUM(AK15:AK57)</f>
        <v>0</v>
      </c>
      <c r="AL58" s="1432" t="s">
        <v>286</v>
      </c>
      <c r="AM58" s="1433"/>
      <c r="AN58" s="1433"/>
      <c r="AO58" s="1196"/>
      <c r="AP58" s="371">
        <f>ROUND(SUM(AP15:AP57),0)</f>
        <v>0</v>
      </c>
      <c r="AQ58" s="369">
        <f>ROUND(SUM(AQ15:AQ57),0)</f>
        <v>0</v>
      </c>
      <c r="AR58" s="372">
        <f>ROUND(SUM(AR15:AR57),0)</f>
        <v>0</v>
      </c>
      <c r="AS58" s="1432" t="s">
        <v>286</v>
      </c>
      <c r="AT58" s="1433"/>
      <c r="AU58" s="1433"/>
      <c r="AV58" s="1196"/>
      <c r="AW58" s="371">
        <f>ROUND(SUM(AW15:AW57),0)</f>
        <v>0</v>
      </c>
      <c r="AX58" s="369">
        <f>ROUND(SUM(AX15:AX57),0)</f>
        <v>0</v>
      </c>
      <c r="AY58" s="372">
        <f>ROUND(SUM(AY15:AY57),0)</f>
        <v>0</v>
      </c>
      <c r="AZ58" s="1432" t="s">
        <v>286</v>
      </c>
      <c r="BA58" s="1433"/>
      <c r="BB58" s="1433"/>
      <c r="BC58" s="1196"/>
      <c r="BD58" s="371">
        <f>ROUND(SUM(BD15:BD57),0)</f>
        <v>0</v>
      </c>
      <c r="BE58" s="369">
        <f>ROUND(SUM(BE15:BE57),0)</f>
        <v>0</v>
      </c>
      <c r="BF58" s="372">
        <f>ROUND(SUM(BF15:BF57),0)</f>
        <v>0</v>
      </c>
      <c r="BG58" s="1432" t="s">
        <v>286</v>
      </c>
      <c r="BH58" s="1433"/>
      <c r="BI58" s="1433"/>
      <c r="BJ58" s="1196"/>
      <c r="BK58" s="371">
        <f>ROUND(SUM(BK15:BK57),0)</f>
        <v>0</v>
      </c>
      <c r="BL58" s="369">
        <f>ROUND(SUM(BL15:BL57),0)</f>
        <v>0</v>
      </c>
      <c r="BM58" s="372">
        <f>ROUND(SUM(BM15:BM57),0)</f>
        <v>0</v>
      </c>
      <c r="BN58" s="1432" t="s">
        <v>286</v>
      </c>
      <c r="BO58" s="1433"/>
      <c r="BP58" s="1433"/>
      <c r="BQ58" s="1196"/>
      <c r="BR58" s="371">
        <f>ROUND(SUM(BR15:BR57),0)</f>
        <v>0</v>
      </c>
      <c r="BS58" s="369">
        <f>ROUND(SUM(BS15:BS57),0)</f>
        <v>0</v>
      </c>
      <c r="BT58" s="562">
        <f>ROUND(SUM(BT15:BT57),0)</f>
        <v>0</v>
      </c>
      <c r="BU58" s="383">
        <f>SUM(BU15:BU57)</f>
        <v>0</v>
      </c>
      <c r="BV58" s="371">
        <f t="shared" ref="BV58:BW58" si="32">SUM(BV15:BV57)</f>
        <v>0</v>
      </c>
      <c r="BW58" s="372">
        <f t="shared" si="32"/>
        <v>0</v>
      </c>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row>
    <row r="59" spans="1:112" s="71" customFormat="1" ht="20.149999999999999" customHeight="1">
      <c r="A59" s="1419" t="s">
        <v>287</v>
      </c>
      <c r="B59" s="1420"/>
      <c r="C59" s="1193"/>
      <c r="D59" s="1193"/>
      <c r="E59" s="1431"/>
      <c r="F59" s="376">
        <f>SUM(F15:F57)</f>
        <v>0</v>
      </c>
      <c r="G59" s="576"/>
      <c r="H59" s="577"/>
      <c r="I59" s="578"/>
      <c r="J59" s="1192"/>
      <c r="K59" s="1193"/>
      <c r="L59" s="1431"/>
      <c r="M59" s="376">
        <f>SUM(M15:M57)</f>
        <v>0</v>
      </c>
      <c r="N59" s="576"/>
      <c r="O59" s="577"/>
      <c r="P59" s="578"/>
      <c r="Q59" s="1192"/>
      <c r="R59" s="1193"/>
      <c r="S59" s="1431"/>
      <c r="T59" s="376">
        <f>SUM(T15:T57)</f>
        <v>0</v>
      </c>
      <c r="U59" s="576"/>
      <c r="V59" s="577"/>
      <c r="W59" s="578"/>
      <c r="X59" s="1192"/>
      <c r="Y59" s="1193"/>
      <c r="Z59" s="1431"/>
      <c r="AA59" s="376">
        <f>SUM(AA15:AA57)</f>
        <v>0</v>
      </c>
      <c r="AB59" s="576"/>
      <c r="AC59" s="577"/>
      <c r="AD59" s="578"/>
      <c r="AE59" s="1192"/>
      <c r="AF59" s="1193"/>
      <c r="AG59" s="1431"/>
      <c r="AH59" s="376"/>
      <c r="AI59" s="576"/>
      <c r="AJ59" s="577"/>
      <c r="AK59" s="578"/>
      <c r="AL59" s="1192"/>
      <c r="AM59" s="1193"/>
      <c r="AN59" s="1431"/>
      <c r="AO59" s="376">
        <f>SUM(AO15:AO57)</f>
        <v>0</v>
      </c>
      <c r="AP59" s="576"/>
      <c r="AQ59" s="577"/>
      <c r="AR59" s="578"/>
      <c r="AS59" s="1192"/>
      <c r="AT59" s="1193"/>
      <c r="AU59" s="1431"/>
      <c r="AV59" s="376">
        <f>SUM(AV15:AV57)</f>
        <v>0</v>
      </c>
      <c r="AW59" s="576"/>
      <c r="AX59" s="577"/>
      <c r="AY59" s="578"/>
      <c r="AZ59" s="1192"/>
      <c r="BA59" s="1193"/>
      <c r="BB59" s="1431"/>
      <c r="BC59" s="376">
        <f>SUM(BC15:BC57)</f>
        <v>0</v>
      </c>
      <c r="BD59" s="576"/>
      <c r="BE59" s="577"/>
      <c r="BF59" s="578"/>
      <c r="BG59" s="1192"/>
      <c r="BH59" s="1193"/>
      <c r="BI59" s="1431"/>
      <c r="BJ59" s="376">
        <f>SUM(BJ15:BJ57)</f>
        <v>0</v>
      </c>
      <c r="BK59" s="576"/>
      <c r="BL59" s="577"/>
      <c r="BM59" s="578"/>
      <c r="BN59" s="1192"/>
      <c r="BO59" s="1193"/>
      <c r="BP59" s="1431"/>
      <c r="BQ59" s="376">
        <f>SUM(BQ15:BQ57)</f>
        <v>0</v>
      </c>
      <c r="BR59" s="576"/>
      <c r="BS59" s="577"/>
      <c r="BT59" s="576"/>
      <c r="BU59" s="281"/>
      <c r="BV59" s="282"/>
      <c r="BW59" s="86"/>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row>
    <row r="60" spans="1:112" ht="20.149999999999999" customHeight="1">
      <c r="A60" s="1421" t="s">
        <v>288</v>
      </c>
      <c r="B60" s="1422"/>
      <c r="C60" s="254"/>
      <c r="D60" s="254"/>
      <c r="E60" s="254"/>
      <c r="F60" s="491"/>
      <c r="G60" s="256"/>
      <c r="H60" s="377">
        <f>I60-G60</f>
        <v>0</v>
      </c>
      <c r="I60" s="257"/>
      <c r="J60" s="253"/>
      <c r="K60" s="121"/>
      <c r="L60" s="254"/>
      <c r="M60" s="491"/>
      <c r="N60" s="343"/>
      <c r="O60" s="377">
        <f>P60-N60</f>
        <v>0</v>
      </c>
      <c r="P60" s="257"/>
      <c r="Q60" s="126"/>
      <c r="R60" s="254"/>
      <c r="S60" s="254"/>
      <c r="T60" s="494"/>
      <c r="U60" s="256"/>
      <c r="V60" s="377">
        <f>W60-U60</f>
        <v>0</v>
      </c>
      <c r="W60" s="257"/>
      <c r="X60" s="253"/>
      <c r="Y60" s="254"/>
      <c r="Z60" s="121"/>
      <c r="AA60" s="491"/>
      <c r="AB60" s="256"/>
      <c r="AC60" s="377">
        <f>AD60-AB60</f>
        <v>0</v>
      </c>
      <c r="AD60" s="257"/>
      <c r="AE60" s="253"/>
      <c r="AF60" s="121"/>
      <c r="AG60" s="254"/>
      <c r="AH60" s="491"/>
      <c r="AI60" s="343"/>
      <c r="AJ60" s="314">
        <f>AK60-AI60</f>
        <v>0</v>
      </c>
      <c r="AK60" s="257"/>
      <c r="AL60" s="126"/>
      <c r="AM60" s="254"/>
      <c r="AN60" s="254"/>
      <c r="AO60" s="491"/>
      <c r="AP60" s="256"/>
      <c r="AQ60" s="314">
        <f>AR60-AP60</f>
        <v>0</v>
      </c>
      <c r="AR60" s="257"/>
      <c r="AS60" s="253"/>
      <c r="AT60" s="254"/>
      <c r="AU60" s="254"/>
      <c r="AV60" s="491"/>
      <c r="AW60" s="256"/>
      <c r="AX60" s="314">
        <f>AY60-AW60</f>
        <v>0</v>
      </c>
      <c r="AY60" s="257"/>
      <c r="AZ60" s="253"/>
      <c r="BA60" s="254"/>
      <c r="BB60" s="254"/>
      <c r="BC60" s="255"/>
      <c r="BD60" s="256"/>
      <c r="BE60" s="314">
        <f>BF60-BD60</f>
        <v>0</v>
      </c>
      <c r="BF60" s="257"/>
      <c r="BG60" s="253"/>
      <c r="BH60" s="254"/>
      <c r="BI60" s="254"/>
      <c r="BJ60" s="491"/>
      <c r="BK60" s="256"/>
      <c r="BL60" s="314">
        <f>BM60-BK60</f>
        <v>0</v>
      </c>
      <c r="BM60" s="257"/>
      <c r="BN60" s="253"/>
      <c r="BO60" s="254"/>
      <c r="BP60" s="254"/>
      <c r="BQ60" s="491"/>
      <c r="BR60" s="256"/>
      <c r="BS60" s="314">
        <f>BT60-BR60</f>
        <v>0</v>
      </c>
      <c r="BT60" s="563"/>
      <c r="BU60" s="285"/>
      <c r="BV60" s="282"/>
      <c r="BW60" s="79"/>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row>
    <row r="61" spans="1:112" s="71" customFormat="1" ht="20.149999999999999" customHeight="1">
      <c r="A61" s="1421" t="s">
        <v>289</v>
      </c>
      <c r="B61" s="1422"/>
      <c r="C61" s="573"/>
      <c r="D61" s="76"/>
      <c r="E61" s="87"/>
      <c r="F61" s="492"/>
      <c r="G61" s="552">
        <f>ROUND(G58*G60,0)</f>
        <v>0</v>
      </c>
      <c r="H61" s="369">
        <f>I61-G61</f>
        <v>0</v>
      </c>
      <c r="I61" s="553">
        <f>ROUND(I58*I60,0)</f>
        <v>0</v>
      </c>
      <c r="J61" s="283"/>
      <c r="K61" s="76"/>
      <c r="L61" s="87"/>
      <c r="M61" s="492"/>
      <c r="N61" s="552">
        <f>ROUND(N58*N60,0)</f>
        <v>0</v>
      </c>
      <c r="O61" s="369">
        <f>P61-N61</f>
        <v>0</v>
      </c>
      <c r="P61" s="553">
        <f>ROUND(P58*P60,0)</f>
        <v>0</v>
      </c>
      <c r="Q61" s="283"/>
      <c r="R61" s="76"/>
      <c r="S61" s="87"/>
      <c r="T61" s="492"/>
      <c r="U61" s="552">
        <f>ROUND(U58*U60,0)</f>
        <v>0</v>
      </c>
      <c r="V61" s="369">
        <f>W61-U61</f>
        <v>0</v>
      </c>
      <c r="W61" s="553">
        <f>ROUND(W58*W60,0)</f>
        <v>0</v>
      </c>
      <c r="X61" s="283"/>
      <c r="Y61" s="76"/>
      <c r="Z61" s="87"/>
      <c r="AA61" s="492"/>
      <c r="AB61" s="552">
        <f>ROUND(AB58*AB60,0)</f>
        <v>0</v>
      </c>
      <c r="AC61" s="369">
        <f>AD61-AB61</f>
        <v>0</v>
      </c>
      <c r="AD61" s="553">
        <f>ROUND(AD58*AD60,0)</f>
        <v>0</v>
      </c>
      <c r="AE61" s="283"/>
      <c r="AF61" s="76"/>
      <c r="AG61" s="87"/>
      <c r="AH61" s="492"/>
      <c r="AI61" s="552">
        <f>ROUND(AI58*AI60,0)</f>
        <v>0</v>
      </c>
      <c r="AJ61" s="369">
        <f>AK61-AI61</f>
        <v>0</v>
      </c>
      <c r="AK61" s="553">
        <f>ROUND(AK58*AK60,0)</f>
        <v>0</v>
      </c>
      <c r="AL61" s="283"/>
      <c r="AM61" s="76"/>
      <c r="AN61" s="87"/>
      <c r="AO61" s="492"/>
      <c r="AP61" s="521">
        <f>ROUND(AP58*AP60,0)</f>
        <v>0</v>
      </c>
      <c r="AQ61" s="373">
        <f>AR61-AP61</f>
        <v>0</v>
      </c>
      <c r="AR61" s="466">
        <f>ROUND(AR58*AR60,0)</f>
        <v>0</v>
      </c>
      <c r="AS61" s="283"/>
      <c r="AT61" s="76"/>
      <c r="AU61" s="87"/>
      <c r="AV61" s="492"/>
      <c r="AW61" s="552">
        <f>ROUND(AW58*AW60,0)</f>
        <v>0</v>
      </c>
      <c r="AX61" s="369">
        <f>AY61-AW61</f>
        <v>0</v>
      </c>
      <c r="AY61" s="553">
        <f>ROUND(AY58*AY60,0)</f>
        <v>0</v>
      </c>
      <c r="AZ61" s="283"/>
      <c r="BA61" s="76"/>
      <c r="BB61" s="87"/>
      <c r="BC61" s="747"/>
      <c r="BD61" s="552">
        <f>ROUND(BD58*BD60,0)</f>
        <v>0</v>
      </c>
      <c r="BE61" s="369">
        <f>BF61-BD61</f>
        <v>0</v>
      </c>
      <c r="BF61" s="553">
        <f>ROUND(BF58*BF60,0)</f>
        <v>0</v>
      </c>
      <c r="BG61" s="283"/>
      <c r="BH61" s="76"/>
      <c r="BI61" s="87"/>
      <c r="BJ61" s="492"/>
      <c r="BK61" s="552">
        <f>ROUND(BK58*BK60,0)</f>
        <v>0</v>
      </c>
      <c r="BL61" s="369">
        <f>BM61-BK61</f>
        <v>0</v>
      </c>
      <c r="BM61" s="553">
        <f>ROUND(BM58*BM60,0)</f>
        <v>0</v>
      </c>
      <c r="BN61" s="283"/>
      <c r="BO61" s="76"/>
      <c r="BP61" s="87"/>
      <c r="BQ61" s="492"/>
      <c r="BR61" s="552">
        <f>ROUND(BR58*BR60,0)</f>
        <v>0</v>
      </c>
      <c r="BS61" s="369">
        <f>BT61-BR61</f>
        <v>0</v>
      </c>
      <c r="BT61" s="564">
        <f>ROUND(BT58*BT60,0)</f>
        <v>0</v>
      </c>
      <c r="BU61" s="383">
        <f t="shared" ref="BU61:BW62" si="33">SUM(G61,N61,U61,AB61,AI61,AP61,AW61,BD61,BK61,BR61)</f>
        <v>0</v>
      </c>
      <c r="BV61" s="554">
        <f t="shared" si="33"/>
        <v>0</v>
      </c>
      <c r="BW61" s="372">
        <f t="shared" si="33"/>
        <v>0</v>
      </c>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row>
    <row r="62" spans="1:112" s="71" customFormat="1" ht="16" thickBot="1">
      <c r="A62" s="1423" t="s">
        <v>290</v>
      </c>
      <c r="B62" s="1424"/>
      <c r="C62" s="574"/>
      <c r="D62" s="127"/>
      <c r="E62" s="127"/>
      <c r="F62" s="493"/>
      <c r="G62" s="522">
        <f>G58+G61</f>
        <v>0</v>
      </c>
      <c r="H62" s="374">
        <f>H58+H61</f>
        <v>0</v>
      </c>
      <c r="I62" s="375">
        <f>I58+I61</f>
        <v>0</v>
      </c>
      <c r="J62" s="284"/>
      <c r="K62" s="127"/>
      <c r="L62" s="127"/>
      <c r="M62" s="493"/>
      <c r="N62" s="522">
        <f>N58+N61</f>
        <v>0</v>
      </c>
      <c r="O62" s="374">
        <f>O58+O61</f>
        <v>0</v>
      </c>
      <c r="P62" s="375">
        <f>P58+P61</f>
        <v>0</v>
      </c>
      <c r="Q62" s="284"/>
      <c r="R62" s="127"/>
      <c r="S62" s="127"/>
      <c r="T62" s="493"/>
      <c r="U62" s="522">
        <f>U58+U61</f>
        <v>0</v>
      </c>
      <c r="V62" s="374">
        <f>V58+V61</f>
        <v>0</v>
      </c>
      <c r="W62" s="375">
        <f>W58+W61</f>
        <v>0</v>
      </c>
      <c r="X62" s="284"/>
      <c r="Y62" s="127"/>
      <c r="Z62" s="127"/>
      <c r="AA62" s="493"/>
      <c r="AB62" s="522">
        <f>AB58+AB61</f>
        <v>0</v>
      </c>
      <c r="AC62" s="374">
        <f>AC58+AC61</f>
        <v>0</v>
      </c>
      <c r="AD62" s="375">
        <f>AD58+AD61</f>
        <v>0</v>
      </c>
      <c r="AE62" s="284"/>
      <c r="AF62" s="127"/>
      <c r="AG62" s="127"/>
      <c r="AH62" s="493"/>
      <c r="AI62" s="522">
        <f>AI58+AI61</f>
        <v>0</v>
      </c>
      <c r="AJ62" s="374">
        <f>AJ58+AJ61</f>
        <v>0</v>
      </c>
      <c r="AK62" s="375">
        <f>AK58+AK61</f>
        <v>0</v>
      </c>
      <c r="AL62" s="284"/>
      <c r="AM62" s="127"/>
      <c r="AN62" s="127"/>
      <c r="AO62" s="493"/>
      <c r="AP62" s="522">
        <f>AP58+AP61</f>
        <v>0</v>
      </c>
      <c r="AQ62" s="374">
        <f>AQ58+AQ61</f>
        <v>0</v>
      </c>
      <c r="AR62" s="375">
        <f>AR58+AR61</f>
        <v>0</v>
      </c>
      <c r="AS62" s="284"/>
      <c r="AT62" s="127"/>
      <c r="AU62" s="127"/>
      <c r="AV62" s="493"/>
      <c r="AW62" s="522">
        <f>AW58+AW61</f>
        <v>0</v>
      </c>
      <c r="AX62" s="374">
        <f>AX58+AX61</f>
        <v>0</v>
      </c>
      <c r="AY62" s="375">
        <f>AY58+AY61</f>
        <v>0</v>
      </c>
      <c r="AZ62" s="284"/>
      <c r="BA62" s="127"/>
      <c r="BB62" s="127"/>
      <c r="BC62" s="128"/>
      <c r="BD62" s="522">
        <f>BD58+BD61</f>
        <v>0</v>
      </c>
      <c r="BE62" s="374">
        <f>BE58+BE61</f>
        <v>0</v>
      </c>
      <c r="BF62" s="375">
        <f>BF58+BF61</f>
        <v>0</v>
      </c>
      <c r="BG62" s="284"/>
      <c r="BH62" s="127"/>
      <c r="BI62" s="127"/>
      <c r="BJ62" s="493"/>
      <c r="BK62" s="522">
        <f>BK58+BK61</f>
        <v>0</v>
      </c>
      <c r="BL62" s="374">
        <f>BL58+BL61</f>
        <v>0</v>
      </c>
      <c r="BM62" s="375">
        <f>BM58+BM61</f>
        <v>0</v>
      </c>
      <c r="BN62" s="284"/>
      <c r="BO62" s="127"/>
      <c r="BP62" s="127"/>
      <c r="BQ62" s="493"/>
      <c r="BR62" s="522">
        <f>BR58+BR61</f>
        <v>0</v>
      </c>
      <c r="BS62" s="374">
        <f>BS58+BS61</f>
        <v>0</v>
      </c>
      <c r="BT62" s="565">
        <f>BT58+BT61</f>
        <v>0</v>
      </c>
      <c r="BU62" s="379">
        <f t="shared" si="33"/>
        <v>0</v>
      </c>
      <c r="BV62" s="380">
        <f t="shared" si="33"/>
        <v>0</v>
      </c>
      <c r="BW62" s="381">
        <f t="shared" si="33"/>
        <v>0</v>
      </c>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row>
    <row r="63" spans="1:112">
      <c r="A63" s="575"/>
      <c r="B63" s="575"/>
      <c r="C63" s="258"/>
      <c r="D63" s="259"/>
      <c r="E63" s="259"/>
      <c r="F63" s="259"/>
      <c r="G63" s="260"/>
      <c r="H63" s="261"/>
      <c r="I63" s="260"/>
      <c r="J63" s="260"/>
      <c r="K63" s="260"/>
      <c r="L63" s="260"/>
      <c r="M63" s="260"/>
      <c r="N63" s="260"/>
      <c r="O63" s="261"/>
      <c r="P63" s="260"/>
      <c r="Q63" s="260"/>
      <c r="R63" s="260"/>
      <c r="S63" s="260"/>
      <c r="T63" s="260"/>
      <c r="U63" s="260"/>
      <c r="V63" s="261"/>
      <c r="W63" s="260"/>
      <c r="X63" s="260"/>
      <c r="Y63" s="260"/>
      <c r="Z63" s="260"/>
      <c r="AA63" s="260"/>
      <c r="AB63" s="260"/>
      <c r="AC63" s="261"/>
      <c r="AD63" s="260"/>
      <c r="AE63" s="260"/>
      <c r="AF63" s="260"/>
      <c r="AG63" s="260"/>
      <c r="AH63" s="260"/>
      <c r="AI63" s="260"/>
      <c r="AJ63" s="261"/>
      <c r="AK63" s="260"/>
      <c r="AL63" s="260"/>
      <c r="AM63" s="260"/>
      <c r="AN63" s="260"/>
      <c r="AO63" s="260"/>
      <c r="AP63" s="260"/>
      <c r="AQ63" s="261"/>
      <c r="AR63" s="260"/>
      <c r="AS63" s="260"/>
      <c r="AT63" s="260"/>
      <c r="AU63" s="260"/>
      <c r="AV63" s="260"/>
      <c r="AW63" s="260"/>
      <c r="AX63" s="261"/>
      <c r="AY63" s="260"/>
      <c r="AZ63" s="260"/>
      <c r="BA63" s="260"/>
      <c r="BB63" s="260"/>
      <c r="BC63" s="260"/>
      <c r="BD63" s="260"/>
      <c r="BE63" s="261"/>
      <c r="BF63" s="260"/>
      <c r="BG63" s="260"/>
      <c r="BH63" s="260"/>
      <c r="BI63" s="260"/>
      <c r="BJ63" s="260"/>
      <c r="BK63" s="260"/>
      <c r="BL63" s="261"/>
      <c r="BM63" s="260"/>
      <c r="BN63" s="260"/>
      <c r="BO63" s="260"/>
      <c r="BP63" s="260"/>
      <c r="BQ63" s="260"/>
      <c r="BR63" s="260"/>
      <c r="BS63" s="261"/>
      <c r="BT63" s="260"/>
      <c r="BU63" s="154"/>
      <c r="BV63" s="154"/>
      <c r="BW63" s="155"/>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row>
    <row r="64" spans="1:112">
      <c r="A64" s="262"/>
      <c r="B64" s="226"/>
      <c r="C64" s="241"/>
      <c r="D64" s="243"/>
      <c r="E64" s="243"/>
      <c r="F64" s="76"/>
      <c r="G64" s="71"/>
      <c r="H64" s="237"/>
      <c r="I64" s="71"/>
      <c r="J64" s="71"/>
      <c r="K64" s="71"/>
      <c r="L64" s="71"/>
      <c r="M64" s="71"/>
      <c r="N64" s="71"/>
      <c r="O64" s="237"/>
      <c r="P64" s="71"/>
      <c r="Q64" s="71"/>
      <c r="R64" s="71"/>
      <c r="S64" s="71"/>
      <c r="T64" s="71"/>
      <c r="U64" s="71"/>
      <c r="V64" s="237"/>
      <c r="W64" s="71"/>
      <c r="X64" s="71"/>
      <c r="Y64" s="71"/>
      <c r="Z64" s="71"/>
      <c r="AA64" s="71"/>
      <c r="AB64" s="71"/>
      <c r="AC64" s="237"/>
      <c r="AD64" s="71"/>
      <c r="AE64" s="71"/>
      <c r="AF64" s="71"/>
      <c r="AG64" s="71"/>
      <c r="AH64" s="71"/>
      <c r="AI64" s="71"/>
      <c r="AJ64" s="237"/>
      <c r="AK64" s="71"/>
      <c r="AL64" s="71"/>
      <c r="BN64" s="226"/>
      <c r="BO64" s="226"/>
      <c r="BP64" s="226"/>
      <c r="BS64" s="240"/>
      <c r="BU64" s="71"/>
      <c r="BV64" s="71"/>
      <c r="BW64" s="82"/>
      <c r="BX64" s="238"/>
      <c r="BY64" s="238"/>
      <c r="BZ64" s="238"/>
      <c r="CA64" s="238"/>
      <c r="CB64" s="238"/>
      <c r="CC64" s="238"/>
      <c r="CD64" s="238"/>
      <c r="CE64" s="238"/>
      <c r="CF64" s="238"/>
      <c r="CG64" s="238"/>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row>
    <row r="65" spans="1:112" ht="20.149999999999999" customHeight="1">
      <c r="A65" s="240"/>
      <c r="B65" s="240"/>
      <c r="C65" s="240"/>
      <c r="D65" s="240"/>
      <c r="E65" s="240"/>
      <c r="F65" s="237"/>
      <c r="G65" s="240"/>
      <c r="H65" s="237"/>
      <c r="I65" s="237"/>
      <c r="J65" s="240"/>
      <c r="K65" s="237"/>
      <c r="L65" s="237"/>
      <c r="M65" s="240"/>
      <c r="N65" s="237"/>
      <c r="O65" s="237"/>
      <c r="P65" s="240"/>
      <c r="Q65" s="237"/>
      <c r="R65" s="237"/>
      <c r="S65" s="240"/>
      <c r="T65" s="237"/>
      <c r="U65" s="237"/>
      <c r="W65" s="237"/>
      <c r="X65" s="237"/>
      <c r="Y65" s="240"/>
      <c r="Z65" s="237"/>
      <c r="AA65" s="237"/>
      <c r="AB65" s="240"/>
      <c r="AC65" s="237"/>
      <c r="AD65" s="237"/>
      <c r="AE65" s="240"/>
      <c r="AF65" s="237"/>
      <c r="AG65" s="237"/>
      <c r="AH65" s="240"/>
      <c r="AI65" s="237"/>
      <c r="AJ65" s="237"/>
      <c r="AK65" s="240"/>
      <c r="AL65" s="237"/>
      <c r="AM65" s="240"/>
      <c r="AN65" s="240"/>
      <c r="AO65" s="240"/>
      <c r="AP65" s="240"/>
      <c r="AR65" s="240"/>
      <c r="AS65" s="240"/>
      <c r="AT65" s="240"/>
      <c r="AU65" s="240"/>
      <c r="AV65" s="240"/>
      <c r="AW65" s="240"/>
      <c r="AY65" s="240"/>
      <c r="AZ65" s="240"/>
      <c r="BA65" s="240"/>
      <c r="BB65" s="240"/>
      <c r="BC65" s="240"/>
      <c r="BD65" s="240"/>
      <c r="BF65" s="240"/>
      <c r="BG65" s="240"/>
      <c r="BH65" s="240"/>
      <c r="BI65" s="240"/>
      <c r="BJ65" s="240"/>
      <c r="BK65" s="240"/>
      <c r="BM65" s="240"/>
      <c r="BN65" s="240"/>
      <c r="BO65" s="240"/>
      <c r="BP65" s="240"/>
      <c r="BQ65" s="240"/>
      <c r="BR65" s="240"/>
      <c r="BS65" s="240"/>
      <c r="BT65" s="240"/>
      <c r="BU65" s="236"/>
      <c r="BV65" s="236"/>
      <c r="BW65" s="286"/>
      <c r="BX65" s="238"/>
      <c r="BY65" s="238"/>
      <c r="BZ65" s="238"/>
      <c r="CA65" s="238"/>
      <c r="CB65" s="238"/>
      <c r="CC65" s="238"/>
      <c r="CD65" s="238"/>
      <c r="CE65" s="238"/>
      <c r="CF65" s="238"/>
      <c r="CG65" s="238"/>
      <c r="CH65" s="238"/>
      <c r="CI65" s="238"/>
      <c r="CJ65" s="238"/>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row>
    <row r="66" spans="1:112" ht="20.149999999999999" customHeight="1">
      <c r="A66" s="240"/>
      <c r="B66" s="240"/>
      <c r="C66" s="240"/>
      <c r="D66" s="240"/>
      <c r="E66" s="240"/>
      <c r="F66" s="240"/>
      <c r="G66" s="240"/>
      <c r="I66" s="240"/>
      <c r="J66" s="240"/>
      <c r="K66" s="240"/>
      <c r="L66" s="240"/>
      <c r="M66" s="240"/>
      <c r="N66" s="240"/>
      <c r="P66" s="240"/>
      <c r="Q66" s="240"/>
      <c r="R66" s="240"/>
      <c r="S66" s="240"/>
      <c r="T66" s="240"/>
      <c r="U66" s="240"/>
      <c r="W66" s="240"/>
      <c r="X66" s="240"/>
      <c r="Y66" s="240"/>
      <c r="Z66" s="240"/>
      <c r="AA66" s="240"/>
      <c r="AB66" s="240"/>
      <c r="AD66" s="240"/>
      <c r="AE66" s="240"/>
      <c r="AF66" s="240"/>
      <c r="AG66" s="240"/>
      <c r="AH66" s="240"/>
      <c r="AI66" s="240"/>
      <c r="AK66" s="240"/>
      <c r="AL66" s="240"/>
      <c r="AM66" s="240"/>
      <c r="AN66" s="240"/>
      <c r="AO66" s="240"/>
      <c r="AP66" s="240"/>
      <c r="AR66" s="240"/>
      <c r="AS66" s="240"/>
      <c r="AT66" s="240"/>
      <c r="AU66" s="240"/>
      <c r="AV66" s="240"/>
      <c r="AW66" s="240"/>
      <c r="AY66" s="240"/>
      <c r="AZ66" s="240"/>
      <c r="BA66" s="240"/>
      <c r="BB66" s="240"/>
      <c r="BC66" s="240"/>
      <c r="BD66" s="240"/>
      <c r="BF66" s="240"/>
      <c r="BG66" s="240"/>
      <c r="BH66" s="240"/>
      <c r="BI66" s="240"/>
      <c r="BJ66" s="240"/>
      <c r="BK66" s="240"/>
      <c r="BM66" s="240"/>
      <c r="BN66" s="240"/>
      <c r="BO66" s="240"/>
      <c r="BP66" s="240"/>
      <c r="BQ66" s="240"/>
      <c r="BR66" s="240"/>
      <c r="BS66" s="240"/>
      <c r="BT66" s="240"/>
      <c r="BU66" s="236"/>
      <c r="BV66" s="236"/>
      <c r="BW66" s="286"/>
      <c r="BX66" s="238"/>
      <c r="BY66" s="238"/>
      <c r="BZ66" s="238"/>
      <c r="CA66" s="238"/>
      <c r="CB66" s="238"/>
      <c r="CC66" s="238"/>
      <c r="CD66" s="238"/>
      <c r="CE66" s="238"/>
      <c r="CF66" s="238"/>
      <c r="CG66" s="238"/>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row>
    <row r="67" spans="1:112" s="239" customFormat="1" ht="20.149999999999999" customHeight="1">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36"/>
      <c r="BV67" s="236"/>
      <c r="BW67" s="286"/>
    </row>
    <row r="68" spans="1:112" s="239" customFormat="1" ht="20.149999999999999" customHeight="1">
      <c r="A68" s="226"/>
      <c r="B68" s="226"/>
      <c r="C68" s="241"/>
      <c r="D68" s="243"/>
      <c r="E68" s="243"/>
      <c r="F68" s="243"/>
      <c r="G68" s="226"/>
      <c r="H68" s="240"/>
      <c r="I68" s="226"/>
      <c r="J68" s="226"/>
      <c r="K68" s="226"/>
      <c r="L68" s="226"/>
      <c r="M68" s="226"/>
      <c r="N68" s="226"/>
      <c r="O68" s="240"/>
      <c r="P68" s="226"/>
      <c r="Q68" s="226"/>
      <c r="R68" s="226"/>
      <c r="S68" s="226"/>
      <c r="T68" s="226"/>
      <c r="U68" s="226"/>
      <c r="V68" s="240"/>
      <c r="W68" s="226"/>
      <c r="X68" s="226"/>
      <c r="Y68" s="226"/>
      <c r="Z68" s="226"/>
      <c r="AA68" s="226"/>
      <c r="AB68" s="226"/>
      <c r="AC68" s="240"/>
      <c r="AD68" s="226"/>
      <c r="AE68" s="226"/>
      <c r="AF68" s="226"/>
      <c r="AG68" s="226"/>
      <c r="AH68" s="226"/>
      <c r="AI68" s="226"/>
      <c r="AJ68" s="240"/>
      <c r="AK68" s="226"/>
      <c r="AL68" s="226"/>
      <c r="AM68" s="226"/>
      <c r="AN68" s="226"/>
      <c r="AO68" s="226"/>
      <c r="AP68" s="226"/>
      <c r="AQ68" s="240"/>
      <c r="AR68" s="226"/>
      <c r="AS68" s="226"/>
      <c r="AT68" s="226"/>
      <c r="AU68" s="226"/>
      <c r="AV68" s="226"/>
      <c r="AW68" s="226"/>
      <c r="AX68" s="240"/>
      <c r="AY68" s="226"/>
      <c r="AZ68" s="226"/>
      <c r="BA68" s="226"/>
      <c r="BB68" s="226"/>
      <c r="BC68" s="226"/>
      <c r="BD68" s="226"/>
      <c r="BE68" s="240"/>
      <c r="BF68" s="226"/>
      <c r="BG68" s="226"/>
      <c r="BH68" s="226"/>
      <c r="BI68" s="226"/>
      <c r="BJ68" s="226"/>
      <c r="BK68" s="226"/>
      <c r="BL68" s="240"/>
      <c r="BM68" s="226"/>
      <c r="BN68" s="226"/>
      <c r="BO68" s="226"/>
      <c r="BP68" s="226"/>
      <c r="BQ68" s="226"/>
      <c r="BR68" s="226"/>
      <c r="BS68" s="240"/>
      <c r="BT68" s="226"/>
      <c r="BU68" s="71"/>
      <c r="BV68" s="71"/>
      <c r="BW68" s="82"/>
    </row>
    <row r="69" spans="1:112" s="239" customFormat="1" ht="20.149999999999999" customHeight="1">
      <c r="A69" s="226"/>
      <c r="B69" s="226"/>
      <c r="C69" s="241"/>
      <c r="D69" s="243"/>
      <c r="E69" s="243"/>
      <c r="F69" s="243"/>
      <c r="G69" s="226"/>
      <c r="H69" s="240"/>
      <c r="I69" s="226"/>
      <c r="J69" s="226"/>
      <c r="K69" s="226"/>
      <c r="L69" s="226"/>
      <c r="M69" s="226"/>
      <c r="N69" s="226"/>
      <c r="O69" s="240"/>
      <c r="P69" s="226"/>
      <c r="Q69" s="226"/>
      <c r="R69" s="226"/>
      <c r="S69" s="226"/>
      <c r="T69" s="226"/>
      <c r="U69" s="226"/>
      <c r="V69" s="240"/>
      <c r="W69" s="226"/>
      <c r="X69" s="226"/>
      <c r="Y69" s="226"/>
      <c r="Z69" s="226"/>
      <c r="AA69" s="226"/>
      <c r="AB69" s="226"/>
      <c r="AC69" s="240"/>
      <c r="AD69" s="226"/>
      <c r="AE69" s="226"/>
      <c r="AF69" s="226"/>
      <c r="AG69" s="226"/>
      <c r="AH69" s="226"/>
      <c r="AI69" s="226"/>
      <c r="AJ69" s="240"/>
      <c r="AK69" s="226"/>
      <c r="AL69" s="226"/>
      <c r="AM69" s="226"/>
      <c r="AN69" s="226"/>
      <c r="AO69" s="226"/>
      <c r="AP69" s="226"/>
      <c r="AQ69" s="240"/>
      <c r="AR69" s="226"/>
      <c r="AS69" s="226"/>
      <c r="AT69" s="226"/>
      <c r="AU69" s="226"/>
      <c r="AV69" s="226"/>
      <c r="AW69" s="226"/>
      <c r="AX69" s="240"/>
      <c r="AY69" s="226"/>
      <c r="AZ69" s="226"/>
      <c r="BA69" s="226"/>
      <c r="BB69" s="226"/>
      <c r="BC69" s="226"/>
      <c r="BD69" s="226"/>
      <c r="BE69" s="240"/>
      <c r="BF69" s="226"/>
      <c r="BG69" s="226"/>
      <c r="BH69" s="226"/>
      <c r="BI69" s="226"/>
      <c r="BJ69" s="226"/>
      <c r="BK69" s="226"/>
      <c r="BL69" s="240"/>
      <c r="BM69" s="226"/>
      <c r="BN69" s="226"/>
      <c r="BO69" s="226"/>
      <c r="BP69" s="226"/>
      <c r="BQ69" s="226"/>
      <c r="BR69" s="226"/>
      <c r="BS69" s="240"/>
      <c r="BT69" s="226"/>
      <c r="BU69" s="71"/>
      <c r="BV69" s="71"/>
      <c r="BW69" s="82"/>
    </row>
    <row r="70" spans="1:112" ht="20.149999999999999" customHeight="1">
      <c r="B70" s="226"/>
      <c r="C70" s="241"/>
      <c r="D70" s="243"/>
      <c r="E70" s="243"/>
      <c r="F70" s="243"/>
      <c r="BN70" s="226"/>
      <c r="BO70" s="226"/>
      <c r="BP70" s="226"/>
      <c r="BS70" s="240"/>
      <c r="BU70" s="71"/>
      <c r="BV70" s="71"/>
      <c r="BW70" s="82"/>
      <c r="BX70" s="238"/>
      <c r="BY70" s="238"/>
      <c r="BZ70" s="238"/>
      <c r="CA70" s="238"/>
      <c r="CB70" s="238"/>
      <c r="CC70" s="238"/>
      <c r="CD70" s="238"/>
      <c r="CE70" s="238"/>
      <c r="CF70" s="238"/>
      <c r="CG70" s="238"/>
      <c r="CH70" s="238"/>
      <c r="CI70" s="238"/>
      <c r="CJ70" s="238"/>
      <c r="CK70" s="238"/>
      <c r="CL70" s="238"/>
      <c r="CM70" s="238"/>
      <c r="CN70" s="238"/>
      <c r="CO70" s="238"/>
      <c r="CP70" s="238"/>
      <c r="CQ70" s="238"/>
      <c r="CR70" s="238"/>
      <c r="CS70" s="238"/>
      <c r="CT70" s="238"/>
      <c r="CU70" s="238"/>
      <c r="CV70" s="238"/>
      <c r="CW70" s="238"/>
      <c r="CX70" s="238"/>
      <c r="CY70" s="238"/>
      <c r="CZ70" s="238"/>
      <c r="DA70" s="238"/>
      <c r="DB70" s="238"/>
      <c r="DC70" s="238"/>
      <c r="DD70" s="238"/>
      <c r="DE70" s="238"/>
      <c r="DF70" s="238"/>
      <c r="DG70" s="238"/>
      <c r="DH70" s="238"/>
    </row>
    <row r="71" spans="1:112" ht="20.149999999999999" customHeight="1">
      <c r="B71" s="226"/>
      <c r="C71" s="241"/>
      <c r="D71" s="243"/>
      <c r="E71" s="243"/>
      <c r="F71" s="243"/>
      <c r="BN71" s="226"/>
      <c r="BO71" s="226"/>
      <c r="BP71" s="226"/>
      <c r="BS71" s="240"/>
      <c r="BU71" s="71"/>
      <c r="BV71" s="71"/>
      <c r="BW71" s="82"/>
      <c r="BX71" s="238"/>
      <c r="BY71" s="238"/>
      <c r="BZ71" s="238"/>
      <c r="CA71" s="238"/>
      <c r="CB71" s="238"/>
      <c r="CC71" s="238"/>
      <c r="CD71" s="238"/>
      <c r="CE71" s="238"/>
      <c r="CF71" s="238"/>
      <c r="CG71" s="238"/>
      <c r="CH71" s="238"/>
      <c r="CI71" s="238"/>
      <c r="CJ71" s="238"/>
      <c r="CK71" s="238"/>
      <c r="CL71" s="238"/>
      <c r="CM71" s="238"/>
      <c r="CN71" s="238"/>
      <c r="CO71" s="238"/>
      <c r="CP71" s="238"/>
      <c r="CQ71" s="238"/>
      <c r="CR71" s="238"/>
      <c r="CS71" s="238"/>
      <c r="CT71" s="238"/>
      <c r="CU71" s="238"/>
      <c r="CV71" s="238"/>
      <c r="CW71" s="238"/>
      <c r="CX71" s="238"/>
      <c r="CY71" s="238"/>
      <c r="CZ71" s="238"/>
      <c r="DA71" s="238"/>
      <c r="DB71" s="238"/>
      <c r="DC71" s="238"/>
      <c r="DD71" s="238"/>
      <c r="DE71" s="238"/>
      <c r="DF71" s="238"/>
      <c r="DG71" s="238"/>
      <c r="DH71" s="238"/>
    </row>
    <row r="72" spans="1:112" ht="20.149999999999999" customHeight="1">
      <c r="B72" s="226"/>
      <c r="C72" s="241"/>
      <c r="D72" s="243"/>
      <c r="E72" s="243"/>
      <c r="F72" s="243"/>
      <c r="BN72" s="226"/>
      <c r="BO72" s="226"/>
      <c r="BP72" s="226"/>
      <c r="BS72" s="240"/>
      <c r="BU72" s="71"/>
      <c r="BV72" s="71"/>
      <c r="BW72" s="82"/>
      <c r="BX72" s="238"/>
      <c r="BY72" s="238"/>
      <c r="BZ72" s="238"/>
      <c r="CA72" s="238"/>
      <c r="CB72" s="238"/>
      <c r="CC72" s="238"/>
      <c r="CD72" s="238"/>
      <c r="CE72" s="238"/>
      <c r="CF72" s="238"/>
      <c r="CG72" s="238"/>
      <c r="CH72" s="238"/>
      <c r="CI72" s="238"/>
      <c r="CJ72" s="238"/>
      <c r="CK72" s="238"/>
      <c r="CL72" s="238"/>
      <c r="CM72" s="238"/>
      <c r="CN72" s="238"/>
      <c r="CO72" s="238"/>
      <c r="CP72" s="238"/>
      <c r="CQ72" s="238"/>
      <c r="CR72" s="238"/>
      <c r="CS72" s="238"/>
      <c r="CT72" s="238"/>
      <c r="CU72" s="238"/>
      <c r="CV72" s="238"/>
      <c r="CW72" s="238"/>
      <c r="CX72" s="238"/>
      <c r="CY72" s="238"/>
      <c r="CZ72" s="238"/>
      <c r="DA72" s="238"/>
      <c r="DB72" s="238"/>
      <c r="DC72" s="238"/>
      <c r="DD72" s="238"/>
      <c r="DE72" s="238"/>
      <c r="DF72" s="238"/>
      <c r="DG72" s="238"/>
      <c r="DH72" s="238"/>
    </row>
    <row r="73" spans="1:112" ht="20.149999999999999" customHeight="1" thickBot="1">
      <c r="B73" s="226"/>
      <c r="C73" s="241"/>
      <c r="D73" s="243"/>
      <c r="E73" s="243"/>
      <c r="F73" s="243"/>
      <c r="BN73" s="226"/>
      <c r="BO73" s="226"/>
      <c r="BP73" s="226"/>
      <c r="BS73" s="240"/>
      <c r="BU73" s="71"/>
      <c r="BV73" s="71"/>
      <c r="BW73" s="82"/>
      <c r="BX73" s="238"/>
      <c r="BY73" s="238"/>
      <c r="BZ73" s="238"/>
      <c r="CA73" s="238"/>
      <c r="CB73" s="238"/>
      <c r="CC73" s="238"/>
      <c r="CD73" s="238"/>
      <c r="CE73" s="238"/>
      <c r="CF73" s="238"/>
      <c r="CG73" s="238"/>
      <c r="CH73" s="238"/>
      <c r="CI73" s="238"/>
      <c r="CJ73" s="238"/>
      <c r="CK73" s="238"/>
      <c r="CL73" s="238"/>
      <c r="CM73" s="238"/>
      <c r="CN73" s="238"/>
      <c r="CO73" s="238"/>
      <c r="CP73" s="238"/>
      <c r="CQ73" s="238"/>
      <c r="CR73" s="238"/>
      <c r="CS73" s="238"/>
      <c r="CT73" s="238"/>
      <c r="CU73" s="238"/>
      <c r="CV73" s="238"/>
      <c r="CW73" s="238"/>
      <c r="CX73" s="238"/>
      <c r="CY73" s="238"/>
      <c r="CZ73" s="238"/>
      <c r="DA73" s="238"/>
      <c r="DB73" s="238"/>
      <c r="DC73" s="238"/>
      <c r="DD73" s="238"/>
      <c r="DE73" s="238"/>
      <c r="DF73" s="238"/>
      <c r="DG73" s="238"/>
      <c r="DH73" s="238"/>
    </row>
    <row r="74" spans="1:112" s="71" customFormat="1">
      <c r="A74" s="361" t="s">
        <v>222</v>
      </c>
      <c r="B74" s="361"/>
      <c r="C74" s="185">
        <f>'Summary (9)'!$E86</f>
        <v>0</v>
      </c>
      <c r="D74" s="186">
        <f>'Summary (9)'!$E86</f>
        <v>0</v>
      </c>
      <c r="E74" s="186">
        <f>'Summary (9)'!$E86</f>
        <v>0</v>
      </c>
      <c r="F74" s="186">
        <f>'Summary (9)'!$E86</f>
        <v>0</v>
      </c>
      <c r="G74" s="186">
        <f>'Summary (9)'!$E86</f>
        <v>0</v>
      </c>
      <c r="H74" s="287">
        <f>'Summary (9)'!$E86</f>
        <v>0</v>
      </c>
      <c r="I74" s="187">
        <f>'Summary (9)'!$E86</f>
        <v>0</v>
      </c>
      <c r="J74" s="185">
        <f>'Summary (9)'!$H86</f>
        <v>0</v>
      </c>
      <c r="K74" s="186">
        <f>'Summary (9)'!$H86</f>
        <v>0</v>
      </c>
      <c r="L74" s="186">
        <f>'Summary (9)'!$H86</f>
        <v>0</v>
      </c>
      <c r="M74" s="186">
        <f>'Summary (9)'!$H86</f>
        <v>0</v>
      </c>
      <c r="N74" s="186">
        <f>'Summary (9)'!$H86</f>
        <v>0</v>
      </c>
      <c r="O74" s="287">
        <f>'Summary (9)'!$H86</f>
        <v>0</v>
      </c>
      <c r="P74" s="187">
        <f>'Summary (9)'!$H86</f>
        <v>0</v>
      </c>
      <c r="Q74" s="185">
        <f>'Summary (9)'!$K86</f>
        <v>0</v>
      </c>
      <c r="R74" s="186">
        <f>'Summary (9)'!$K86</f>
        <v>0</v>
      </c>
      <c r="S74" s="186">
        <f>'Summary (9)'!$K86</f>
        <v>0</v>
      </c>
      <c r="T74" s="186">
        <f>'Summary (9)'!$K86</f>
        <v>0</v>
      </c>
      <c r="U74" s="186">
        <f>'Summary (9)'!$K86</f>
        <v>0</v>
      </c>
      <c r="V74" s="287">
        <f>'Summary (9)'!$K86</f>
        <v>0</v>
      </c>
      <c r="W74" s="187">
        <f>'Summary (9)'!$K86</f>
        <v>0</v>
      </c>
      <c r="X74" s="185">
        <f>'Summary (9)'!$N86</f>
        <v>0</v>
      </c>
      <c r="Y74" s="186">
        <f>'Summary (9)'!$N86</f>
        <v>0</v>
      </c>
      <c r="Z74" s="186">
        <f>'Summary (9)'!$N86</f>
        <v>0</v>
      </c>
      <c r="AA74" s="186">
        <f>'Summary (9)'!$N86</f>
        <v>0</v>
      </c>
      <c r="AB74" s="186">
        <f>'Summary (9)'!$N86</f>
        <v>0</v>
      </c>
      <c r="AC74" s="287">
        <f>'Summary (9)'!$N86</f>
        <v>0</v>
      </c>
      <c r="AD74" s="187">
        <f>'Summary (9)'!$N86</f>
        <v>0</v>
      </c>
      <c r="AE74" s="185">
        <f>'Summary (9)'!$Q86</f>
        <v>0</v>
      </c>
      <c r="AF74" s="186">
        <f>'Summary (9)'!$Q86</f>
        <v>0</v>
      </c>
      <c r="AG74" s="186">
        <f>'Summary (9)'!$Q86</f>
        <v>0</v>
      </c>
      <c r="AH74" s="186">
        <f>'Summary (9)'!$Q86</f>
        <v>0</v>
      </c>
      <c r="AI74" s="186">
        <f>'Summary (9)'!$Q86</f>
        <v>0</v>
      </c>
      <c r="AJ74" s="287">
        <f>'Summary (9)'!$Q86</f>
        <v>0</v>
      </c>
      <c r="AK74" s="187">
        <f>'Summary (9)'!$Q86</f>
        <v>0</v>
      </c>
      <c r="AL74" s="185">
        <f>'Summary (9)'!$T86</f>
        <v>0</v>
      </c>
      <c r="AM74" s="186">
        <f>'Summary (9)'!$T86</f>
        <v>0</v>
      </c>
      <c r="AN74" s="186">
        <f>'Summary (9)'!$T86</f>
        <v>0</v>
      </c>
      <c r="AO74" s="186">
        <f>'Summary (9)'!$T86</f>
        <v>0</v>
      </c>
      <c r="AP74" s="186">
        <f>'Summary (9)'!$T86</f>
        <v>0</v>
      </c>
      <c r="AQ74" s="287">
        <f>'Summary (9)'!$T86</f>
        <v>0</v>
      </c>
      <c r="AR74" s="187">
        <f>'Summary (9)'!$T86</f>
        <v>0</v>
      </c>
      <c r="AS74" s="185">
        <f>'Summary (9)'!$W86</f>
        <v>0</v>
      </c>
      <c r="AT74" s="186">
        <f>'Summary (9)'!$W86</f>
        <v>0</v>
      </c>
      <c r="AU74" s="186">
        <f>'Summary (9)'!$W86</f>
        <v>0</v>
      </c>
      <c r="AV74" s="186">
        <f>'Summary (9)'!$W86</f>
        <v>0</v>
      </c>
      <c r="AW74" s="186">
        <f>'Summary (9)'!$W86</f>
        <v>0</v>
      </c>
      <c r="AX74" s="287">
        <f>'Summary (9)'!$W86</f>
        <v>0</v>
      </c>
      <c r="AY74" s="187">
        <f>'Summary (9)'!$W86</f>
        <v>0</v>
      </c>
      <c r="AZ74" s="185">
        <f>'Summary (9)'!$Z86</f>
        <v>0</v>
      </c>
      <c r="BA74" s="186">
        <f>'Summary (9)'!$Z86</f>
        <v>0</v>
      </c>
      <c r="BB74" s="186">
        <f>'Summary (9)'!$Z86</f>
        <v>0</v>
      </c>
      <c r="BC74" s="186">
        <f>'Summary (9)'!$Z86</f>
        <v>0</v>
      </c>
      <c r="BD74" s="186">
        <f>'Summary (9)'!$Z86</f>
        <v>0</v>
      </c>
      <c r="BE74" s="287">
        <f>'Summary (9)'!$Z86</f>
        <v>0</v>
      </c>
      <c r="BF74" s="187">
        <f>'Summary (9)'!$Z86</f>
        <v>0</v>
      </c>
      <c r="BG74" s="185">
        <f>'Summary (9)'!$AC86</f>
        <v>0</v>
      </c>
      <c r="BH74" s="186">
        <f>'Summary (9)'!$AC86</f>
        <v>0</v>
      </c>
      <c r="BI74" s="186">
        <f>'Summary (9)'!$AC86</f>
        <v>0</v>
      </c>
      <c r="BJ74" s="186">
        <f>'Summary (9)'!$AC86</f>
        <v>0</v>
      </c>
      <c r="BK74" s="186">
        <f>'Summary (9)'!$AC86</f>
        <v>0</v>
      </c>
      <c r="BL74" s="287">
        <f>'Summary (9)'!$AC86</f>
        <v>0</v>
      </c>
      <c r="BM74" s="187">
        <f>'Summary (9)'!$AC86</f>
        <v>0</v>
      </c>
      <c r="BN74" s="185">
        <f>'Summary (9)'!$AF86</f>
        <v>0</v>
      </c>
      <c r="BO74" s="186">
        <f>'Summary (9)'!$AF86</f>
        <v>0</v>
      </c>
      <c r="BP74" s="186">
        <f>'Summary (9)'!$AF86</f>
        <v>0</v>
      </c>
      <c r="BQ74" s="186">
        <f>'Summary (9)'!$AF86</f>
        <v>0</v>
      </c>
      <c r="BR74" s="186">
        <f>'Summary (9)'!$AF86</f>
        <v>0</v>
      </c>
      <c r="BS74" s="287">
        <f>'Summary (9)'!$AF86</f>
        <v>0</v>
      </c>
      <c r="BT74" s="187">
        <f>'Summary (9)'!$AF86</f>
        <v>0</v>
      </c>
      <c r="BU74" s="172">
        <f>BS74</f>
        <v>0</v>
      </c>
      <c r="BV74" s="172">
        <f>BT74</f>
        <v>0</v>
      </c>
      <c r="BW74" s="172">
        <f>BU74</f>
        <v>0</v>
      </c>
      <c r="BX74" s="72"/>
      <c r="BY74" s="72"/>
      <c r="BZ74" s="72"/>
      <c r="CA74" s="72"/>
      <c r="CB74" s="72"/>
      <c r="CC74" s="72"/>
      <c r="CD74" s="72"/>
      <c r="CE74" s="72"/>
      <c r="CF74" s="72"/>
      <c r="CG74" s="72"/>
      <c r="CH74" s="72"/>
      <c r="CI74" s="72"/>
      <c r="CJ74" s="72"/>
      <c r="CK74" s="72"/>
      <c r="CL74" s="72"/>
      <c r="CM74" s="72"/>
      <c r="CN74" s="72"/>
      <c r="CO74" s="72"/>
      <c r="CP74" s="72"/>
      <c r="CQ74" s="72"/>
      <c r="CR74" s="72"/>
      <c r="CS74" s="72"/>
      <c r="CT74" s="72"/>
      <c r="CU74" s="72"/>
      <c r="CV74" s="72"/>
      <c r="CW74" s="72"/>
      <c r="CX74" s="72"/>
      <c r="CY74" s="72"/>
      <c r="CZ74" s="72"/>
      <c r="DA74" s="72"/>
      <c r="DB74" s="72"/>
      <c r="DC74" s="72"/>
      <c r="DD74" s="72"/>
      <c r="DE74" s="72"/>
      <c r="DF74" s="72"/>
      <c r="DG74" s="72"/>
      <c r="DH74" s="72"/>
    </row>
    <row r="75" spans="1:112" s="71" customFormat="1">
      <c r="A75" s="362" t="s">
        <v>223</v>
      </c>
      <c r="B75" s="362"/>
      <c r="C75" s="188">
        <f>'Summary (9)'!$E87</f>
        <v>0</v>
      </c>
      <c r="D75" s="80">
        <f>'Summary (9)'!$E87</f>
        <v>0</v>
      </c>
      <c r="E75" s="80">
        <f>'Summary (9)'!$E87</f>
        <v>0</v>
      </c>
      <c r="F75" s="80">
        <f>'Summary (9)'!$E87</f>
        <v>0</v>
      </c>
      <c r="G75" s="80">
        <f>'Summary (9)'!$E87</f>
        <v>0</v>
      </c>
      <c r="H75" s="288">
        <f>'Summary (9)'!$E87</f>
        <v>0</v>
      </c>
      <c r="I75" s="189">
        <f>'Summary (9)'!$E87</f>
        <v>0</v>
      </c>
      <c r="J75" s="188">
        <f>'Summary (9)'!$H87</f>
        <v>0</v>
      </c>
      <c r="K75" s="80">
        <f>'Summary (9)'!$H87</f>
        <v>0</v>
      </c>
      <c r="L75" s="80">
        <f>'Summary (9)'!$H87</f>
        <v>0</v>
      </c>
      <c r="M75" s="80">
        <f>'Summary (9)'!$H87</f>
        <v>0</v>
      </c>
      <c r="N75" s="80">
        <f>'Summary (9)'!$H87</f>
        <v>0</v>
      </c>
      <c r="O75" s="288">
        <f>'Summary (9)'!$H87</f>
        <v>0</v>
      </c>
      <c r="P75" s="189">
        <f>'Summary (9)'!$H87</f>
        <v>0</v>
      </c>
      <c r="Q75" s="188">
        <f>'Summary (9)'!$K87</f>
        <v>0</v>
      </c>
      <c r="R75" s="80">
        <f>'Summary (9)'!$K87</f>
        <v>0</v>
      </c>
      <c r="S75" s="80">
        <f>'Summary (9)'!$K87</f>
        <v>0</v>
      </c>
      <c r="T75" s="80">
        <f>'Summary (9)'!$K87</f>
        <v>0</v>
      </c>
      <c r="U75" s="80">
        <f>'Summary (9)'!$K87</f>
        <v>0</v>
      </c>
      <c r="V75" s="288">
        <f>'Summary (9)'!$K87</f>
        <v>0</v>
      </c>
      <c r="W75" s="189">
        <f>'Summary (9)'!$K87</f>
        <v>0</v>
      </c>
      <c r="X75" s="188">
        <f>'Summary (9)'!$N87</f>
        <v>0</v>
      </c>
      <c r="Y75" s="80">
        <f>'Summary (9)'!$N87</f>
        <v>0</v>
      </c>
      <c r="Z75" s="80">
        <f>'Summary (9)'!$N87</f>
        <v>0</v>
      </c>
      <c r="AA75" s="80">
        <f>'Summary (9)'!$N87</f>
        <v>0</v>
      </c>
      <c r="AB75" s="80">
        <f>'Summary (9)'!$N87</f>
        <v>0</v>
      </c>
      <c r="AC75" s="288">
        <f>'Summary (9)'!$N87</f>
        <v>0</v>
      </c>
      <c r="AD75" s="189">
        <f>'Summary (9)'!$N87</f>
        <v>0</v>
      </c>
      <c r="AE75" s="188">
        <f>'Summary (9)'!$Q87</f>
        <v>0</v>
      </c>
      <c r="AF75" s="80">
        <f>'Summary (9)'!$Q87</f>
        <v>0</v>
      </c>
      <c r="AG75" s="80">
        <f>'Summary (9)'!$Q87</f>
        <v>0</v>
      </c>
      <c r="AH75" s="80">
        <f>'Summary (9)'!$Q87</f>
        <v>0</v>
      </c>
      <c r="AI75" s="80">
        <f>'Summary (9)'!$Q87</f>
        <v>0</v>
      </c>
      <c r="AJ75" s="288">
        <f>'Summary (9)'!$Q87</f>
        <v>0</v>
      </c>
      <c r="AK75" s="189">
        <f>'Summary (9)'!$Q87</f>
        <v>0</v>
      </c>
      <c r="AL75" s="188">
        <f>'Summary (9)'!$T87</f>
        <v>0</v>
      </c>
      <c r="AM75" s="80">
        <f>'Summary (9)'!$T87</f>
        <v>0</v>
      </c>
      <c r="AN75" s="80">
        <f>'Summary (9)'!$T87</f>
        <v>0</v>
      </c>
      <c r="AO75" s="80">
        <f>'Summary (9)'!$T87</f>
        <v>0</v>
      </c>
      <c r="AP75" s="80">
        <f>'Summary (9)'!$T87</f>
        <v>0</v>
      </c>
      <c r="AQ75" s="288">
        <f>'Summary (9)'!$T87</f>
        <v>0</v>
      </c>
      <c r="AR75" s="189">
        <f>'Summary (9)'!$T87</f>
        <v>0</v>
      </c>
      <c r="AS75" s="188">
        <f>'Summary (9)'!$W87</f>
        <v>0</v>
      </c>
      <c r="AT75" s="80">
        <f>'Summary (9)'!$W87</f>
        <v>0</v>
      </c>
      <c r="AU75" s="80">
        <f>'Summary (9)'!$W87</f>
        <v>0</v>
      </c>
      <c r="AV75" s="80">
        <f>'Summary (9)'!$W87</f>
        <v>0</v>
      </c>
      <c r="AW75" s="80">
        <f>'Summary (9)'!$W87</f>
        <v>0</v>
      </c>
      <c r="AX75" s="288">
        <f>'Summary (9)'!$W87</f>
        <v>0</v>
      </c>
      <c r="AY75" s="189">
        <f>'Summary (9)'!$W87</f>
        <v>0</v>
      </c>
      <c r="AZ75" s="188">
        <f>'Summary (9)'!$Z87</f>
        <v>0</v>
      </c>
      <c r="BA75" s="80">
        <f>'Summary (9)'!$Z87</f>
        <v>0</v>
      </c>
      <c r="BB75" s="80">
        <f>'Summary (9)'!$Z87</f>
        <v>0</v>
      </c>
      <c r="BC75" s="80">
        <f>'Summary (9)'!$Z87</f>
        <v>0</v>
      </c>
      <c r="BD75" s="80">
        <f>'Summary (9)'!$Z87</f>
        <v>0</v>
      </c>
      <c r="BE75" s="288">
        <f>'Summary (9)'!$Z87</f>
        <v>0</v>
      </c>
      <c r="BF75" s="189">
        <f>'Summary (9)'!$Z87</f>
        <v>0</v>
      </c>
      <c r="BG75" s="188">
        <f>'Summary (9)'!$AC87</f>
        <v>0</v>
      </c>
      <c r="BH75" s="80">
        <f>'Summary (9)'!$AC87</f>
        <v>0</v>
      </c>
      <c r="BI75" s="80">
        <f>'Summary (9)'!$AC87</f>
        <v>0</v>
      </c>
      <c r="BJ75" s="80">
        <f>'Summary (9)'!$AC87</f>
        <v>0</v>
      </c>
      <c r="BK75" s="80">
        <f>'Summary (9)'!$AC87</f>
        <v>0</v>
      </c>
      <c r="BL75" s="288">
        <f>'Summary (9)'!$AC87</f>
        <v>0</v>
      </c>
      <c r="BM75" s="189">
        <f>'Summary (9)'!$AC87</f>
        <v>0</v>
      </c>
      <c r="BN75" s="188">
        <f>'Summary (9)'!$AF87</f>
        <v>0</v>
      </c>
      <c r="BO75" s="80">
        <f>'Summary (9)'!$AF87</f>
        <v>0</v>
      </c>
      <c r="BP75" s="80">
        <f>'Summary (9)'!$AF87</f>
        <v>0</v>
      </c>
      <c r="BQ75" s="80">
        <f>'Summary (9)'!$AF87</f>
        <v>0</v>
      </c>
      <c r="BR75" s="80">
        <f>'Summary (9)'!$AF87</f>
        <v>0</v>
      </c>
      <c r="BS75" s="288">
        <f>'Summary (9)'!$AF87</f>
        <v>0</v>
      </c>
      <c r="BT75" s="189">
        <f>'Summary (9)'!$AF87</f>
        <v>0</v>
      </c>
      <c r="BU75" s="80">
        <f>'Summary (9)'!AI87</f>
        <v>0</v>
      </c>
      <c r="BV75" s="80">
        <f>'Summary (9)'!AJ87</f>
        <v>0</v>
      </c>
      <c r="BW75" s="80">
        <f>'Summary (9)'!AK87</f>
        <v>0</v>
      </c>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c r="CX75" s="72"/>
      <c r="CY75" s="72"/>
      <c r="CZ75" s="72"/>
      <c r="DA75" s="72"/>
      <c r="DB75" s="72"/>
      <c r="DC75" s="72"/>
      <c r="DD75" s="72"/>
      <c r="DE75" s="72"/>
      <c r="DF75" s="72"/>
      <c r="DG75" s="72"/>
      <c r="DH75" s="72"/>
    </row>
    <row r="76" spans="1:112" s="173" customFormat="1">
      <c r="A76" s="362" t="s">
        <v>224</v>
      </c>
      <c r="B76" s="362"/>
      <c r="C76" s="188">
        <f>'Summary (9)'!$E88</f>
        <v>0</v>
      </c>
      <c r="D76" s="80">
        <f>'Summary (9)'!$E88</f>
        <v>0</v>
      </c>
      <c r="E76" s="80">
        <f>'Summary (9)'!$E88</f>
        <v>0</v>
      </c>
      <c r="F76" s="80">
        <f>'Summary (9)'!$E88</f>
        <v>0</v>
      </c>
      <c r="G76" s="80">
        <f>'Summary (9)'!$E88</f>
        <v>0</v>
      </c>
      <c r="H76" s="288">
        <f>'Summary (9)'!$E88</f>
        <v>0</v>
      </c>
      <c r="I76" s="189">
        <f>'Summary (9)'!$E88</f>
        <v>0</v>
      </c>
      <c r="J76" s="188">
        <f>'Summary (9)'!$H88</f>
        <v>0</v>
      </c>
      <c r="K76" s="80">
        <f>'Summary (9)'!$H88</f>
        <v>0</v>
      </c>
      <c r="L76" s="80">
        <f>'Summary (9)'!$H88</f>
        <v>0</v>
      </c>
      <c r="M76" s="80">
        <f>'Summary (9)'!$H88</f>
        <v>0</v>
      </c>
      <c r="N76" s="80">
        <f>'Summary (9)'!$H88</f>
        <v>0</v>
      </c>
      <c r="O76" s="288">
        <f>'Summary (9)'!$H88</f>
        <v>0</v>
      </c>
      <c r="P76" s="189">
        <f>'Summary (9)'!$H88</f>
        <v>0</v>
      </c>
      <c r="Q76" s="188">
        <f>'Summary (9)'!$K88</f>
        <v>0</v>
      </c>
      <c r="R76" s="80">
        <f>'Summary (9)'!$K88</f>
        <v>0</v>
      </c>
      <c r="S76" s="80">
        <f>'Summary (9)'!$K88</f>
        <v>0</v>
      </c>
      <c r="T76" s="80">
        <f>'Summary (9)'!$K88</f>
        <v>0</v>
      </c>
      <c r="U76" s="80">
        <f>'Summary (9)'!$K88</f>
        <v>0</v>
      </c>
      <c r="V76" s="288">
        <f>'Summary (9)'!$K88</f>
        <v>0</v>
      </c>
      <c r="W76" s="189">
        <f>'Summary (9)'!$K88</f>
        <v>0</v>
      </c>
      <c r="X76" s="188">
        <f>'Summary (9)'!$N88</f>
        <v>0</v>
      </c>
      <c r="Y76" s="80">
        <f>'Summary (9)'!$N88</f>
        <v>0</v>
      </c>
      <c r="Z76" s="80">
        <f>'Summary (9)'!$N88</f>
        <v>0</v>
      </c>
      <c r="AA76" s="80">
        <f>'Summary (9)'!$N88</f>
        <v>0</v>
      </c>
      <c r="AB76" s="80">
        <f>'Summary (9)'!$N88</f>
        <v>0</v>
      </c>
      <c r="AC76" s="288">
        <f>'Summary (9)'!$N88</f>
        <v>0</v>
      </c>
      <c r="AD76" s="189">
        <f>'Summary (9)'!$N88</f>
        <v>0</v>
      </c>
      <c r="AE76" s="188">
        <f>'Summary (9)'!$Q88</f>
        <v>0</v>
      </c>
      <c r="AF76" s="80">
        <f>'Summary (9)'!$Q88</f>
        <v>0</v>
      </c>
      <c r="AG76" s="80">
        <f>'Summary (9)'!$Q88</f>
        <v>0</v>
      </c>
      <c r="AH76" s="80">
        <f>'Summary (9)'!$Q88</f>
        <v>0</v>
      </c>
      <c r="AI76" s="80">
        <f>'Summary (9)'!$Q88</f>
        <v>0</v>
      </c>
      <c r="AJ76" s="288">
        <f>'Summary (9)'!$Q88</f>
        <v>0</v>
      </c>
      <c r="AK76" s="189">
        <f>'Summary (9)'!$Q88</f>
        <v>0</v>
      </c>
      <c r="AL76" s="188">
        <f>'Summary (9)'!$T88</f>
        <v>0</v>
      </c>
      <c r="AM76" s="80">
        <f>'Summary (9)'!$T88</f>
        <v>0</v>
      </c>
      <c r="AN76" s="80">
        <f>'Summary (9)'!$T88</f>
        <v>0</v>
      </c>
      <c r="AO76" s="80">
        <f>'Summary (9)'!$T88</f>
        <v>0</v>
      </c>
      <c r="AP76" s="80">
        <f>'Summary (9)'!$T88</f>
        <v>0</v>
      </c>
      <c r="AQ76" s="288">
        <f>'Summary (9)'!$T88</f>
        <v>0</v>
      </c>
      <c r="AR76" s="189">
        <f>'Summary (9)'!$T88</f>
        <v>0</v>
      </c>
      <c r="AS76" s="188">
        <f>'Summary (9)'!$W88</f>
        <v>0</v>
      </c>
      <c r="AT76" s="80">
        <f>'Summary (9)'!$W88</f>
        <v>0</v>
      </c>
      <c r="AU76" s="80">
        <f>'Summary (9)'!$W88</f>
        <v>0</v>
      </c>
      <c r="AV76" s="80">
        <f>'Summary (9)'!$W88</f>
        <v>0</v>
      </c>
      <c r="AW76" s="80">
        <f>'Summary (9)'!$W88</f>
        <v>0</v>
      </c>
      <c r="AX76" s="288">
        <f>'Summary (9)'!$W88</f>
        <v>0</v>
      </c>
      <c r="AY76" s="189">
        <f>'Summary (9)'!$W88</f>
        <v>0</v>
      </c>
      <c r="AZ76" s="188">
        <f>'Summary (9)'!$Z88</f>
        <v>0</v>
      </c>
      <c r="BA76" s="80">
        <f>'Summary (9)'!$Z88</f>
        <v>0</v>
      </c>
      <c r="BB76" s="80">
        <f>'Summary (9)'!$Z88</f>
        <v>0</v>
      </c>
      <c r="BC76" s="80">
        <f>'Summary (9)'!$Z88</f>
        <v>0</v>
      </c>
      <c r="BD76" s="80">
        <f>'Summary (9)'!$Z88</f>
        <v>0</v>
      </c>
      <c r="BE76" s="288">
        <f>'Summary (9)'!$Z88</f>
        <v>0</v>
      </c>
      <c r="BF76" s="189">
        <f>'Summary (9)'!$Z88</f>
        <v>0</v>
      </c>
      <c r="BG76" s="188">
        <f>'Summary (9)'!$AC88</f>
        <v>0</v>
      </c>
      <c r="BH76" s="80">
        <f>'Summary (9)'!$AC88</f>
        <v>0</v>
      </c>
      <c r="BI76" s="80">
        <f>'Summary (9)'!$AC88</f>
        <v>0</v>
      </c>
      <c r="BJ76" s="80">
        <f>'Summary (9)'!$AC88</f>
        <v>0</v>
      </c>
      <c r="BK76" s="80">
        <f>'Summary (9)'!$AC88</f>
        <v>0</v>
      </c>
      <c r="BL76" s="288">
        <f>'Summary (9)'!$AC88</f>
        <v>0</v>
      </c>
      <c r="BM76" s="189">
        <f>'Summary (9)'!$AC88</f>
        <v>0</v>
      </c>
      <c r="BN76" s="188">
        <f>'Summary (9)'!$AF88</f>
        <v>0</v>
      </c>
      <c r="BO76" s="80">
        <f>'Summary (9)'!$AF88</f>
        <v>0</v>
      </c>
      <c r="BP76" s="80">
        <f>'Summary (9)'!$AF88</f>
        <v>0</v>
      </c>
      <c r="BQ76" s="80">
        <f>'Summary (9)'!$AF88</f>
        <v>0</v>
      </c>
      <c r="BR76" s="80">
        <f>'Summary (9)'!$AF88</f>
        <v>0</v>
      </c>
      <c r="BS76" s="288">
        <f>'Summary (9)'!$AF88</f>
        <v>0</v>
      </c>
      <c r="BT76" s="189">
        <f>'Summary (9)'!$AF88</f>
        <v>0</v>
      </c>
      <c r="BU76" s="80">
        <f>'Summary (9)'!AI88</f>
        <v>0</v>
      </c>
      <c r="BV76" s="80">
        <f>'Summary (9)'!AJ88</f>
        <v>0</v>
      </c>
      <c r="BW76" s="80">
        <f>'Summary (9)'!AK88</f>
        <v>0</v>
      </c>
    </row>
    <row r="77" spans="1:112" s="75" customFormat="1">
      <c r="A77" s="361" t="s">
        <v>211</v>
      </c>
      <c r="B77" s="361"/>
      <c r="C77" s="188">
        <f>'Summary (9)'!$E89</f>
        <v>0</v>
      </c>
      <c r="D77" s="80">
        <f>'Summary (9)'!$E89</f>
        <v>0</v>
      </c>
      <c r="E77" s="80">
        <f>'Summary (9)'!$E89</f>
        <v>0</v>
      </c>
      <c r="F77" s="80">
        <f>'Summary (9)'!$E89</f>
        <v>0</v>
      </c>
      <c r="G77" s="80">
        <f>'Summary (9)'!$E89</f>
        <v>0</v>
      </c>
      <c r="H77" s="288">
        <f>'Summary (9)'!$E89</f>
        <v>0</v>
      </c>
      <c r="I77" s="189">
        <f>'Summary (9)'!$E89</f>
        <v>0</v>
      </c>
      <c r="J77" s="188">
        <f>'Summary (9)'!$H89</f>
        <v>0</v>
      </c>
      <c r="K77" s="80">
        <f>'Summary (9)'!$H89</f>
        <v>0</v>
      </c>
      <c r="L77" s="80">
        <f>'Summary (9)'!$H89</f>
        <v>0</v>
      </c>
      <c r="M77" s="80">
        <f>'Summary (9)'!$H89</f>
        <v>0</v>
      </c>
      <c r="N77" s="80">
        <f>'Summary (9)'!$H89</f>
        <v>0</v>
      </c>
      <c r="O77" s="288">
        <f>'Summary (9)'!$H89</f>
        <v>0</v>
      </c>
      <c r="P77" s="189">
        <f>'Summary (9)'!$H89</f>
        <v>0</v>
      </c>
      <c r="Q77" s="188">
        <f>'Summary (9)'!$K89</f>
        <v>0</v>
      </c>
      <c r="R77" s="80">
        <f>'Summary (9)'!$K89</f>
        <v>0</v>
      </c>
      <c r="S77" s="80">
        <f>'Summary (9)'!$K89</f>
        <v>0</v>
      </c>
      <c r="T77" s="80">
        <f>'Summary (9)'!$K89</f>
        <v>0</v>
      </c>
      <c r="U77" s="80">
        <f>'Summary (9)'!$K89</f>
        <v>0</v>
      </c>
      <c r="V77" s="288">
        <f>'Summary (9)'!$K89</f>
        <v>0</v>
      </c>
      <c r="W77" s="189">
        <f>'Summary (9)'!$K89</f>
        <v>0</v>
      </c>
      <c r="X77" s="188">
        <f>'Summary (9)'!$N89</f>
        <v>0</v>
      </c>
      <c r="Y77" s="80">
        <f>'Summary (9)'!$N89</f>
        <v>0</v>
      </c>
      <c r="Z77" s="80">
        <f>'Summary (9)'!$N89</f>
        <v>0</v>
      </c>
      <c r="AA77" s="80">
        <f>'Summary (9)'!$N89</f>
        <v>0</v>
      </c>
      <c r="AB77" s="80">
        <f>'Summary (9)'!$N89</f>
        <v>0</v>
      </c>
      <c r="AC77" s="288">
        <f>'Summary (9)'!$N89</f>
        <v>0</v>
      </c>
      <c r="AD77" s="189">
        <f>'Summary (9)'!$N89</f>
        <v>0</v>
      </c>
      <c r="AE77" s="188">
        <f>'Summary (9)'!$Q89</f>
        <v>0</v>
      </c>
      <c r="AF77" s="80">
        <f>'Summary (9)'!$Q89</f>
        <v>0</v>
      </c>
      <c r="AG77" s="80">
        <f>'Summary (9)'!$Q89</f>
        <v>0</v>
      </c>
      <c r="AH77" s="80">
        <f>'Summary (9)'!$Q89</f>
        <v>0</v>
      </c>
      <c r="AI77" s="80">
        <f>'Summary (9)'!$Q89</f>
        <v>0</v>
      </c>
      <c r="AJ77" s="288">
        <f>'Summary (9)'!$Q89</f>
        <v>0</v>
      </c>
      <c r="AK77" s="189">
        <f>'Summary (9)'!$Q89</f>
        <v>0</v>
      </c>
      <c r="AL77" s="188">
        <f>'Summary (9)'!$T89</f>
        <v>0</v>
      </c>
      <c r="AM77" s="80">
        <f>'Summary (9)'!$T89</f>
        <v>0</v>
      </c>
      <c r="AN77" s="80">
        <f>'Summary (9)'!$T89</f>
        <v>0</v>
      </c>
      <c r="AO77" s="80">
        <f>'Summary (9)'!$T89</f>
        <v>0</v>
      </c>
      <c r="AP77" s="80">
        <f>'Summary (9)'!$T89</f>
        <v>0</v>
      </c>
      <c r="AQ77" s="288">
        <f>'Summary (9)'!$T89</f>
        <v>0</v>
      </c>
      <c r="AR77" s="189">
        <f>'Summary (9)'!$T89</f>
        <v>0</v>
      </c>
      <c r="AS77" s="188">
        <f>'Summary (9)'!$W89</f>
        <v>0</v>
      </c>
      <c r="AT77" s="80">
        <f>'Summary (9)'!$W89</f>
        <v>0</v>
      </c>
      <c r="AU77" s="80">
        <f>'Summary (9)'!$W89</f>
        <v>0</v>
      </c>
      <c r="AV77" s="80">
        <f>'Summary (9)'!$W89</f>
        <v>0</v>
      </c>
      <c r="AW77" s="80">
        <f>'Summary (9)'!$W89</f>
        <v>0</v>
      </c>
      <c r="AX77" s="288">
        <f>'Summary (9)'!$W89</f>
        <v>0</v>
      </c>
      <c r="AY77" s="189">
        <f>'Summary (9)'!$W89</f>
        <v>0</v>
      </c>
      <c r="AZ77" s="188">
        <f>'Summary (9)'!$Z89</f>
        <v>0</v>
      </c>
      <c r="BA77" s="80">
        <f>'Summary (9)'!$Z89</f>
        <v>0</v>
      </c>
      <c r="BB77" s="80">
        <f>'Summary (9)'!$Z89</f>
        <v>0</v>
      </c>
      <c r="BC77" s="80">
        <f>'Summary (9)'!$Z89</f>
        <v>0</v>
      </c>
      <c r="BD77" s="80">
        <f>'Summary (9)'!$Z89</f>
        <v>0</v>
      </c>
      <c r="BE77" s="288">
        <f>'Summary (9)'!$Z89</f>
        <v>0</v>
      </c>
      <c r="BF77" s="189">
        <f>'Summary (9)'!$Z89</f>
        <v>0</v>
      </c>
      <c r="BG77" s="188">
        <f>'Summary (9)'!$AC89</f>
        <v>0</v>
      </c>
      <c r="BH77" s="80">
        <f>'Summary (9)'!$AC89</f>
        <v>0</v>
      </c>
      <c r="BI77" s="80">
        <f>'Summary (9)'!$AC89</f>
        <v>0</v>
      </c>
      <c r="BJ77" s="80">
        <f>'Summary (9)'!$AC89</f>
        <v>0</v>
      </c>
      <c r="BK77" s="80">
        <f>'Summary (9)'!$AC89</f>
        <v>0</v>
      </c>
      <c r="BL77" s="288">
        <f>'Summary (9)'!$AC89</f>
        <v>0</v>
      </c>
      <c r="BM77" s="189">
        <f>'Summary (9)'!$AC89</f>
        <v>0</v>
      </c>
      <c r="BN77" s="188">
        <f>'Summary (9)'!$AF89</f>
        <v>0</v>
      </c>
      <c r="BO77" s="80">
        <f>'Summary (9)'!$AF89</f>
        <v>0</v>
      </c>
      <c r="BP77" s="80">
        <f>'Summary (9)'!$AF89</f>
        <v>0</v>
      </c>
      <c r="BQ77" s="80">
        <f>'Summary (9)'!$AF89</f>
        <v>0</v>
      </c>
      <c r="BR77" s="80">
        <f>'Summary (9)'!$AF89</f>
        <v>0</v>
      </c>
      <c r="BS77" s="288">
        <f>'Summary (9)'!$AF89</f>
        <v>0</v>
      </c>
      <c r="BT77" s="189">
        <f>'Summary (9)'!$AF89</f>
        <v>0</v>
      </c>
      <c r="BU77" s="80">
        <f>'Summary (9)'!AI89</f>
        <v>0</v>
      </c>
      <c r="BV77" s="80">
        <f>'Summary (9)'!AJ89</f>
        <v>0</v>
      </c>
      <c r="BW77" s="80">
        <f>'Summary (9)'!AK89</f>
        <v>0</v>
      </c>
    </row>
    <row r="78" spans="1:112" s="75" customFormat="1" ht="16" thickBot="1">
      <c r="A78" s="363" t="s">
        <v>225</v>
      </c>
      <c r="B78" s="363"/>
      <c r="C78" s="190">
        <f>'Summary (9)'!$E90</f>
        <v>0</v>
      </c>
      <c r="D78" s="191">
        <f>'Summary (9)'!$E90</f>
        <v>0</v>
      </c>
      <c r="E78" s="191">
        <f>'Summary (9)'!$E90</f>
        <v>0</v>
      </c>
      <c r="F78" s="191">
        <f>'Summary (9)'!$E90</f>
        <v>0</v>
      </c>
      <c r="G78" s="191">
        <f>'Summary (9)'!$E90</f>
        <v>0</v>
      </c>
      <c r="H78" s="289">
        <f>'Summary (9)'!$E90</f>
        <v>0</v>
      </c>
      <c r="I78" s="192">
        <f>'Summary (9)'!$E90</f>
        <v>0</v>
      </c>
      <c r="J78" s="190">
        <f>'Summary (9)'!$H90</f>
        <v>0</v>
      </c>
      <c r="K78" s="191">
        <f>'Summary (9)'!$H90</f>
        <v>0</v>
      </c>
      <c r="L78" s="191">
        <f>'Summary (9)'!$H90</f>
        <v>0</v>
      </c>
      <c r="M78" s="191">
        <f>'Summary (9)'!$H90</f>
        <v>0</v>
      </c>
      <c r="N78" s="191">
        <f>'Summary (9)'!$H90</f>
        <v>0</v>
      </c>
      <c r="O78" s="289">
        <f>'Summary (9)'!$H90</f>
        <v>0</v>
      </c>
      <c r="P78" s="192">
        <f>'Summary (9)'!$H90</f>
        <v>0</v>
      </c>
      <c r="Q78" s="190">
        <f>'Summary (9)'!$K90</f>
        <v>0</v>
      </c>
      <c r="R78" s="191">
        <f>'Summary (9)'!$K90</f>
        <v>0</v>
      </c>
      <c r="S78" s="191">
        <f>'Summary (9)'!$K90</f>
        <v>0</v>
      </c>
      <c r="T78" s="191">
        <f>'Summary (9)'!$K90</f>
        <v>0</v>
      </c>
      <c r="U78" s="191">
        <f>'Summary (9)'!$K90</f>
        <v>0</v>
      </c>
      <c r="V78" s="289">
        <f>'Summary (9)'!$K90</f>
        <v>0</v>
      </c>
      <c r="W78" s="192">
        <f>'Summary (9)'!$K90</f>
        <v>0</v>
      </c>
      <c r="X78" s="190">
        <f>'Summary (9)'!$N90</f>
        <v>0</v>
      </c>
      <c r="Y78" s="191">
        <f>'Summary (9)'!$N90</f>
        <v>0</v>
      </c>
      <c r="Z78" s="191">
        <f>'Summary (9)'!$N90</f>
        <v>0</v>
      </c>
      <c r="AA78" s="191">
        <f>'Summary (9)'!$N90</f>
        <v>0</v>
      </c>
      <c r="AB78" s="191">
        <f>'Summary (9)'!$N90</f>
        <v>0</v>
      </c>
      <c r="AC78" s="289">
        <f>'Summary (9)'!$N90</f>
        <v>0</v>
      </c>
      <c r="AD78" s="192">
        <f>'Summary (9)'!$N90</f>
        <v>0</v>
      </c>
      <c r="AE78" s="190">
        <f>'Summary (9)'!$Q90</f>
        <v>0</v>
      </c>
      <c r="AF78" s="191">
        <f>'Summary (9)'!$Q90</f>
        <v>0</v>
      </c>
      <c r="AG78" s="191">
        <f>'Summary (9)'!$Q90</f>
        <v>0</v>
      </c>
      <c r="AH78" s="191">
        <f>'Summary (9)'!$Q90</f>
        <v>0</v>
      </c>
      <c r="AI78" s="191">
        <f>'Summary (9)'!$Q90</f>
        <v>0</v>
      </c>
      <c r="AJ78" s="289">
        <f>'Summary (9)'!$Q90</f>
        <v>0</v>
      </c>
      <c r="AK78" s="192">
        <f>'Summary (9)'!$Q90</f>
        <v>0</v>
      </c>
      <c r="AL78" s="190">
        <f>'Summary (9)'!$T90</f>
        <v>0</v>
      </c>
      <c r="AM78" s="191">
        <f>'Summary (9)'!$T90</f>
        <v>0</v>
      </c>
      <c r="AN78" s="191">
        <f>'Summary (9)'!$T90</f>
        <v>0</v>
      </c>
      <c r="AO78" s="191">
        <f>'Summary (9)'!$T90</f>
        <v>0</v>
      </c>
      <c r="AP78" s="191">
        <f>'Summary (9)'!$T90</f>
        <v>0</v>
      </c>
      <c r="AQ78" s="289">
        <f>'Summary (9)'!$T90</f>
        <v>0</v>
      </c>
      <c r="AR78" s="192">
        <f>'Summary (9)'!$T90</f>
        <v>0</v>
      </c>
      <c r="AS78" s="190">
        <f>'Summary (9)'!$W90</f>
        <v>0</v>
      </c>
      <c r="AT78" s="191">
        <f>'Summary (9)'!$W90</f>
        <v>0</v>
      </c>
      <c r="AU78" s="191">
        <f>'Summary (9)'!$W90</f>
        <v>0</v>
      </c>
      <c r="AV78" s="191">
        <f>'Summary (9)'!$W90</f>
        <v>0</v>
      </c>
      <c r="AW78" s="191">
        <f>'Summary (9)'!$W90</f>
        <v>0</v>
      </c>
      <c r="AX78" s="289">
        <f>'Summary (9)'!$W90</f>
        <v>0</v>
      </c>
      <c r="AY78" s="192">
        <f>'Summary (9)'!$W90</f>
        <v>0</v>
      </c>
      <c r="AZ78" s="190">
        <f>'Summary (9)'!$Z90</f>
        <v>0</v>
      </c>
      <c r="BA78" s="191">
        <f>'Summary (9)'!$Z90</f>
        <v>0</v>
      </c>
      <c r="BB78" s="191">
        <f>'Summary (9)'!$Z90</f>
        <v>0</v>
      </c>
      <c r="BC78" s="191">
        <f>'Summary (9)'!$Z90</f>
        <v>0</v>
      </c>
      <c r="BD78" s="191">
        <f>'Summary (9)'!$Z90</f>
        <v>0</v>
      </c>
      <c r="BE78" s="289">
        <f>'Summary (9)'!$Z90</f>
        <v>0</v>
      </c>
      <c r="BF78" s="192">
        <f>'Summary (9)'!$Z90</f>
        <v>0</v>
      </c>
      <c r="BG78" s="190">
        <f>'Summary (9)'!$AC90</f>
        <v>0</v>
      </c>
      <c r="BH78" s="191">
        <f>'Summary (9)'!$AC90</f>
        <v>0</v>
      </c>
      <c r="BI78" s="191">
        <f>'Summary (9)'!$AC90</f>
        <v>0</v>
      </c>
      <c r="BJ78" s="191">
        <f>'Summary (9)'!$AC90</f>
        <v>0</v>
      </c>
      <c r="BK78" s="191">
        <f>'Summary (9)'!$AC90</f>
        <v>0</v>
      </c>
      <c r="BL78" s="289">
        <f>'Summary (9)'!$AC90</f>
        <v>0</v>
      </c>
      <c r="BM78" s="192">
        <f>'Summary (9)'!$AC90</f>
        <v>0</v>
      </c>
      <c r="BN78" s="190">
        <f>'Summary (9)'!$AF90</f>
        <v>0</v>
      </c>
      <c r="BO78" s="191">
        <f>'Summary (9)'!$AF90</f>
        <v>0</v>
      </c>
      <c r="BP78" s="191">
        <f>'Summary (9)'!$AF90</f>
        <v>0</v>
      </c>
      <c r="BQ78" s="191">
        <f>'Summary (9)'!$AF90</f>
        <v>0</v>
      </c>
      <c r="BR78" s="191">
        <f>'Summary (9)'!$AF90</f>
        <v>0</v>
      </c>
      <c r="BS78" s="289">
        <f>'Summary (9)'!$AF90</f>
        <v>0</v>
      </c>
      <c r="BT78" s="192">
        <f>'Summary (9)'!$AF90</f>
        <v>0</v>
      </c>
      <c r="BU78" s="173"/>
      <c r="BV78" s="173"/>
      <c r="BW78" s="174"/>
    </row>
    <row r="79" spans="1:112" s="242" customFormat="1">
      <c r="A79" s="392" t="s">
        <v>291</v>
      </c>
      <c r="B79" s="392"/>
      <c r="C79" s="393" t="e">
        <f>LOOKUP(C75,'Dropdown Lists'!$K$1:$K$20,'Dropdown Lists'!$N$1:$N$20)</f>
        <v>#N/A</v>
      </c>
      <c r="D79" s="394"/>
      <c r="E79" s="394"/>
      <c r="F79" s="394"/>
      <c r="G79" s="395"/>
      <c r="H79" s="396"/>
      <c r="I79" s="395"/>
      <c r="J79" s="393" t="e">
        <f>LOOKUP(J75,'Dropdown Lists'!$K$1:$K$20,'Dropdown Lists'!$N$1:$N$20)</f>
        <v>#N/A</v>
      </c>
      <c r="K79" s="395"/>
      <c r="L79" s="395"/>
      <c r="M79" s="395"/>
      <c r="N79" s="395"/>
      <c r="O79" s="396"/>
      <c r="P79" s="395"/>
      <c r="Q79" s="393" t="e">
        <f>LOOKUP(Q75,'Dropdown Lists'!$K$1:$K$20,'Dropdown Lists'!$N$1:$N$20)</f>
        <v>#N/A</v>
      </c>
      <c r="R79" s="395"/>
      <c r="S79" s="395"/>
      <c r="T79" s="395"/>
      <c r="U79" s="395"/>
      <c r="V79" s="396"/>
      <c r="W79" s="395"/>
      <c r="X79" s="393" t="e">
        <f>LOOKUP(X75,'Dropdown Lists'!$K$1:$K$20,'Dropdown Lists'!$N$1:$N$20)</f>
        <v>#N/A</v>
      </c>
      <c r="Y79" s="395"/>
      <c r="Z79" s="395"/>
      <c r="AA79" s="395"/>
      <c r="AB79" s="395"/>
      <c r="AC79" s="396"/>
      <c r="AD79" s="395"/>
      <c r="AE79" s="393" t="e">
        <f>LOOKUP(AE75,'Dropdown Lists'!$K$1:$K$20,'Dropdown Lists'!$N$1:$N$20)</f>
        <v>#N/A</v>
      </c>
      <c r="AF79" s="395"/>
      <c r="AG79" s="395"/>
      <c r="AH79" s="395"/>
      <c r="AI79" s="395"/>
      <c r="AJ79" s="396"/>
      <c r="AK79" s="395"/>
      <c r="AL79" s="393" t="e">
        <f>LOOKUP(AL75,'Dropdown Lists'!$K$1:$K$20,'Dropdown Lists'!$N$1:$N$20)</f>
        <v>#N/A</v>
      </c>
      <c r="AM79" s="395"/>
      <c r="AN79" s="395"/>
      <c r="AO79" s="395"/>
      <c r="AP79" s="395"/>
      <c r="AQ79" s="396"/>
      <c r="AR79" s="395"/>
      <c r="AS79" s="393" t="e">
        <f>LOOKUP(AS75,'Dropdown Lists'!$K$1:$K$20,'Dropdown Lists'!$N$1:$N$20)</f>
        <v>#N/A</v>
      </c>
      <c r="AT79" s="395"/>
      <c r="AU79" s="395"/>
      <c r="AV79" s="395"/>
      <c r="AW79" s="395"/>
      <c r="AX79" s="396"/>
      <c r="AY79" s="395"/>
      <c r="AZ79" s="393" t="e">
        <f>LOOKUP(AZ75,'Dropdown Lists'!$K$1:$K$20,'Dropdown Lists'!$N$1:$N$20)</f>
        <v>#N/A</v>
      </c>
      <c r="BA79" s="395"/>
      <c r="BB79" s="395"/>
      <c r="BC79" s="395"/>
      <c r="BD79" s="395"/>
      <c r="BE79" s="396"/>
      <c r="BF79" s="395"/>
      <c r="BG79" s="393" t="e">
        <f>LOOKUP(BG75,'Dropdown Lists'!$K$1:$K$20,'Dropdown Lists'!$N$1:$N$20)</f>
        <v>#N/A</v>
      </c>
      <c r="BH79" s="395"/>
      <c r="BI79" s="395"/>
      <c r="BJ79" s="395"/>
      <c r="BK79" s="395"/>
      <c r="BL79" s="396"/>
      <c r="BM79" s="395"/>
      <c r="BN79" s="393" t="e">
        <f>LOOKUP(BN75,'Dropdown Lists'!$K$1:$K$20,'Dropdown Lists'!$N$1:$N$20)</f>
        <v>#N/A</v>
      </c>
      <c r="BO79" s="395"/>
      <c r="BP79" s="395"/>
      <c r="BQ79" s="395"/>
      <c r="BR79" s="395"/>
      <c r="BS79" s="396"/>
      <c r="BT79" s="395"/>
      <c r="BU79" s="397"/>
      <c r="BV79" s="397"/>
      <c r="BW79" s="398"/>
    </row>
    <row r="80" spans="1:112" s="263" customFormat="1">
      <c r="C80" s="241"/>
      <c r="D80" s="243"/>
      <c r="E80" s="243"/>
      <c r="F80" s="243"/>
      <c r="G80" s="226"/>
      <c r="H80" s="240"/>
      <c r="I80" s="226"/>
      <c r="J80" s="226"/>
      <c r="K80" s="226"/>
      <c r="L80" s="226"/>
      <c r="M80" s="226"/>
      <c r="N80" s="226"/>
      <c r="O80" s="240"/>
      <c r="P80" s="226"/>
      <c r="Q80" s="226"/>
      <c r="R80" s="226"/>
      <c r="S80" s="226"/>
      <c r="T80" s="226"/>
      <c r="U80" s="226"/>
      <c r="V80" s="240"/>
      <c r="W80" s="226"/>
      <c r="X80" s="226"/>
      <c r="Y80" s="226"/>
      <c r="Z80" s="226"/>
      <c r="AA80" s="226"/>
      <c r="AB80" s="226"/>
      <c r="AC80" s="240"/>
      <c r="AD80" s="226"/>
      <c r="AE80" s="226"/>
      <c r="AF80" s="226"/>
      <c r="AG80" s="226"/>
      <c r="AH80" s="226"/>
      <c r="AI80" s="226"/>
      <c r="AJ80" s="240"/>
      <c r="AK80" s="226"/>
      <c r="AL80" s="226"/>
      <c r="AM80" s="226"/>
      <c r="AN80" s="226"/>
      <c r="AO80" s="226"/>
      <c r="AP80" s="226"/>
      <c r="AQ80" s="240"/>
      <c r="AR80" s="226"/>
      <c r="AS80" s="226"/>
      <c r="AT80" s="226"/>
      <c r="AU80" s="226"/>
      <c r="AV80" s="226"/>
      <c r="AW80" s="226"/>
      <c r="AX80" s="240"/>
      <c r="AY80" s="226"/>
      <c r="AZ80" s="226"/>
      <c r="BA80" s="226"/>
      <c r="BB80" s="226"/>
      <c r="BC80" s="226"/>
      <c r="BD80" s="226"/>
      <c r="BE80" s="240"/>
      <c r="BF80" s="226"/>
      <c r="BG80" s="226"/>
      <c r="BH80" s="226"/>
      <c r="BI80" s="226"/>
      <c r="BJ80" s="226"/>
      <c r="BK80" s="226"/>
      <c r="BL80" s="240"/>
      <c r="BM80" s="226"/>
      <c r="BN80" s="226"/>
      <c r="BO80" s="226"/>
      <c r="BP80" s="226"/>
      <c r="BQ80" s="226"/>
      <c r="BR80" s="226"/>
      <c r="BS80" s="240"/>
      <c r="BT80" s="226"/>
      <c r="BU80" s="71"/>
      <c r="BV80" s="71"/>
      <c r="BW80" s="82"/>
    </row>
    <row r="81" spans="2:112">
      <c r="B81" s="226"/>
      <c r="C81" s="241"/>
      <c r="D81" s="243"/>
      <c r="E81" s="243"/>
      <c r="F81" s="243"/>
      <c r="BN81" s="226"/>
      <c r="BO81" s="226"/>
      <c r="BP81" s="226"/>
      <c r="BS81" s="240"/>
      <c r="BU81" s="71"/>
      <c r="BV81" s="71"/>
      <c r="BW81" s="82"/>
      <c r="BX81" s="238"/>
      <c r="BY81" s="238"/>
      <c r="BZ81" s="238"/>
      <c r="CA81" s="238"/>
      <c r="CB81" s="238"/>
      <c r="CC81" s="238"/>
      <c r="CD81" s="238"/>
      <c r="CE81" s="238"/>
      <c r="CF81" s="238"/>
      <c r="CG81" s="238"/>
      <c r="CH81" s="238"/>
      <c r="CI81" s="238"/>
      <c r="CJ81" s="238"/>
      <c r="CK81" s="238"/>
      <c r="CL81" s="238"/>
      <c r="CM81" s="238"/>
      <c r="CN81" s="238"/>
      <c r="CO81" s="238"/>
      <c r="CP81" s="238"/>
      <c r="CQ81" s="238"/>
      <c r="CR81" s="238"/>
      <c r="CS81" s="238"/>
      <c r="CT81" s="238"/>
      <c r="CU81" s="238"/>
      <c r="CV81" s="238"/>
      <c r="CW81" s="238"/>
      <c r="CX81" s="238"/>
      <c r="CY81" s="238"/>
      <c r="CZ81" s="238"/>
      <c r="DA81" s="238"/>
      <c r="DB81" s="238"/>
      <c r="DC81" s="238"/>
      <c r="DD81" s="238"/>
      <c r="DE81" s="238"/>
      <c r="DF81" s="238"/>
      <c r="DG81" s="238"/>
      <c r="DH81" s="238"/>
    </row>
    <row r="82" spans="2:112">
      <c r="B82" s="226"/>
      <c r="BN82" s="226"/>
      <c r="BO82" s="226"/>
      <c r="BP82" s="226"/>
      <c r="BS82" s="240"/>
      <c r="BU82" s="71"/>
      <c r="BV82" s="71"/>
      <c r="BW82" s="82"/>
      <c r="BX82" s="238"/>
      <c r="BY82" s="238"/>
      <c r="BZ82" s="238"/>
      <c r="CA82" s="238"/>
      <c r="CB82" s="238"/>
      <c r="CC82" s="238"/>
      <c r="CD82" s="238"/>
      <c r="CE82" s="238"/>
      <c r="CF82" s="238"/>
      <c r="CG82" s="238"/>
      <c r="CH82" s="238"/>
      <c r="CI82" s="238"/>
      <c r="CJ82" s="238"/>
      <c r="CK82" s="238"/>
      <c r="CL82" s="238"/>
      <c r="CM82" s="238"/>
      <c r="CN82" s="238"/>
      <c r="CO82" s="238"/>
      <c r="CP82" s="238"/>
      <c r="CQ82" s="238"/>
      <c r="CR82" s="238"/>
      <c r="CS82" s="238"/>
      <c r="CT82" s="238"/>
      <c r="CU82" s="238"/>
      <c r="CV82" s="238"/>
      <c r="CW82" s="238"/>
      <c r="CX82" s="238"/>
      <c r="CY82" s="238"/>
      <c r="CZ82" s="238"/>
      <c r="DA82" s="238"/>
      <c r="DB82" s="238"/>
      <c r="DC82" s="238"/>
      <c r="DD82" s="238"/>
      <c r="DE82" s="238"/>
      <c r="DF82" s="238"/>
      <c r="DG82" s="238"/>
      <c r="DH82" s="238"/>
    </row>
    <row r="83" spans="2:112">
      <c r="B83" s="226"/>
      <c r="BN83" s="226"/>
      <c r="BO83" s="226"/>
      <c r="BP83" s="226"/>
      <c r="BS83" s="240"/>
      <c r="BU83" s="71"/>
      <c r="BV83" s="71"/>
      <c r="BW83" s="82"/>
      <c r="BX83" s="238"/>
      <c r="BY83" s="238"/>
      <c r="BZ83" s="238"/>
      <c r="CA83" s="238"/>
      <c r="CB83" s="238"/>
      <c r="CC83" s="238"/>
      <c r="CD83" s="238"/>
      <c r="CE83" s="238"/>
      <c r="CF83" s="238"/>
      <c r="CG83" s="238"/>
      <c r="CH83" s="238"/>
      <c r="CI83" s="238"/>
      <c r="CJ83" s="238"/>
      <c r="CK83" s="238"/>
      <c r="CL83" s="238"/>
      <c r="CM83" s="238"/>
      <c r="CN83" s="238"/>
      <c r="CO83" s="238"/>
      <c r="CP83" s="238"/>
      <c r="CQ83" s="238"/>
      <c r="CR83" s="238"/>
      <c r="CS83" s="238"/>
      <c r="CT83" s="238"/>
      <c r="CU83" s="238"/>
      <c r="CV83" s="238"/>
      <c r="CW83" s="238"/>
      <c r="CX83" s="238"/>
      <c r="CY83" s="238"/>
      <c r="CZ83" s="238"/>
      <c r="DA83" s="238"/>
      <c r="DB83" s="238"/>
      <c r="DC83" s="238"/>
      <c r="DD83" s="238"/>
      <c r="DE83" s="238"/>
      <c r="DF83" s="238"/>
      <c r="DG83" s="238"/>
      <c r="DH83" s="238"/>
    </row>
    <row r="84" spans="2:112">
      <c r="B84" s="226"/>
      <c r="BN84" s="226"/>
      <c r="BO84" s="226"/>
      <c r="BP84" s="226"/>
      <c r="BS84" s="240"/>
      <c r="BU84" s="71"/>
      <c r="BV84" s="71"/>
      <c r="BW84" s="82"/>
      <c r="BX84" s="238"/>
      <c r="BY84" s="238"/>
      <c r="BZ84" s="238"/>
      <c r="CA84" s="238"/>
      <c r="CB84" s="238"/>
      <c r="CC84" s="238"/>
      <c r="CD84" s="238"/>
      <c r="CE84" s="238"/>
      <c r="CF84" s="238"/>
      <c r="CG84" s="238"/>
      <c r="CH84" s="238"/>
      <c r="CI84" s="238"/>
      <c r="CJ84" s="238"/>
      <c r="CK84" s="238"/>
      <c r="CL84" s="238"/>
      <c r="CM84" s="238"/>
      <c r="CN84" s="238"/>
      <c r="CO84" s="238"/>
      <c r="CP84" s="238"/>
      <c r="CQ84" s="238"/>
      <c r="CR84" s="238"/>
      <c r="CS84" s="238"/>
      <c r="CT84" s="238"/>
      <c r="CU84" s="238"/>
      <c r="CV84" s="238"/>
      <c r="CW84" s="238"/>
      <c r="CX84" s="238"/>
      <c r="CY84" s="238"/>
      <c r="CZ84" s="238"/>
      <c r="DA84" s="238"/>
      <c r="DB84" s="238"/>
      <c r="DC84" s="238"/>
      <c r="DD84" s="238"/>
      <c r="DE84" s="238"/>
      <c r="DF84" s="238"/>
      <c r="DG84" s="238"/>
      <c r="DH84" s="238"/>
    </row>
    <row r="85" spans="2:112">
      <c r="B85" s="226"/>
      <c r="BN85" s="226"/>
      <c r="BO85" s="226"/>
      <c r="BP85" s="226"/>
      <c r="BS85" s="240"/>
      <c r="BU85" s="71"/>
      <c r="BV85" s="71"/>
      <c r="BW85" s="82"/>
      <c r="BX85" s="238"/>
      <c r="BY85" s="238"/>
      <c r="BZ85" s="238"/>
      <c r="CA85" s="238"/>
      <c r="CB85" s="238"/>
      <c r="CC85" s="238"/>
      <c r="CD85" s="238"/>
      <c r="CE85" s="238"/>
      <c r="CF85" s="238"/>
      <c r="CG85" s="238"/>
      <c r="CH85" s="238"/>
      <c r="CI85" s="238"/>
      <c r="CJ85" s="238"/>
      <c r="CK85" s="238"/>
      <c r="CL85" s="238"/>
      <c r="CM85" s="238"/>
      <c r="CN85" s="238"/>
      <c r="CO85" s="238"/>
      <c r="CP85" s="238"/>
      <c r="CQ85" s="238"/>
      <c r="CR85" s="238"/>
      <c r="CS85" s="238"/>
      <c r="CT85" s="238"/>
      <c r="CU85" s="238"/>
      <c r="CV85" s="238"/>
      <c r="CW85" s="238"/>
      <c r="CX85" s="238"/>
      <c r="CY85" s="238"/>
      <c r="CZ85" s="238"/>
      <c r="DA85" s="238"/>
      <c r="DB85" s="238"/>
      <c r="DC85" s="238"/>
      <c r="DD85" s="238"/>
      <c r="DE85" s="238"/>
      <c r="DF85" s="238"/>
      <c r="DG85" s="238"/>
      <c r="DH85" s="238"/>
    </row>
    <row r="86" spans="2:112">
      <c r="B86" s="226"/>
      <c r="BN86" s="226"/>
      <c r="BO86" s="226"/>
      <c r="BP86" s="226"/>
      <c r="BS86" s="240"/>
      <c r="BU86" s="71"/>
      <c r="BV86" s="71"/>
      <c r="BW86" s="82"/>
      <c r="BX86" s="238"/>
      <c r="BY86" s="238"/>
      <c r="BZ86" s="238"/>
      <c r="CA86" s="238"/>
      <c r="CB86" s="238"/>
      <c r="CC86" s="238"/>
      <c r="CD86" s="238"/>
      <c r="CE86" s="238"/>
      <c r="CF86" s="238"/>
      <c r="CG86" s="238"/>
      <c r="CH86" s="238"/>
      <c r="CI86" s="238"/>
      <c r="CJ86" s="238"/>
      <c r="CK86" s="238"/>
      <c r="CL86" s="238"/>
      <c r="CM86" s="238"/>
      <c r="CN86" s="238"/>
      <c r="CO86" s="238"/>
      <c r="CP86" s="238"/>
      <c r="CQ86" s="238"/>
      <c r="CR86" s="238"/>
      <c r="CS86" s="238"/>
      <c r="CT86" s="238"/>
      <c r="CU86" s="238"/>
      <c r="CV86" s="238"/>
      <c r="CW86" s="238"/>
      <c r="CX86" s="238"/>
      <c r="CY86" s="238"/>
      <c r="CZ86" s="238"/>
      <c r="DA86" s="238"/>
      <c r="DB86" s="238"/>
      <c r="DC86" s="238"/>
      <c r="DD86" s="238"/>
      <c r="DE86" s="238"/>
      <c r="DF86" s="238"/>
      <c r="DG86" s="238"/>
      <c r="DH86" s="238"/>
    </row>
    <row r="87" spans="2:112">
      <c r="B87" s="226"/>
      <c r="I87" s="71"/>
      <c r="J87" s="71"/>
      <c r="K87" s="71"/>
      <c r="L87" s="71"/>
      <c r="M87" s="71"/>
      <c r="N87" s="71"/>
      <c r="O87" s="237"/>
      <c r="P87" s="71"/>
      <c r="Q87" s="71"/>
      <c r="R87" s="71"/>
      <c r="S87" s="71"/>
      <c r="T87" s="71"/>
      <c r="U87" s="71"/>
      <c r="V87" s="237"/>
      <c r="W87" s="71"/>
      <c r="X87" s="71"/>
      <c r="Y87" s="71"/>
      <c r="Z87" s="71"/>
      <c r="AA87" s="71"/>
      <c r="AB87" s="71"/>
      <c r="AC87" s="237"/>
      <c r="AD87" s="71"/>
      <c r="AE87" s="71"/>
      <c r="AF87" s="71"/>
      <c r="AG87" s="71"/>
      <c r="AH87" s="71"/>
      <c r="AI87" s="71"/>
      <c r="AJ87" s="237"/>
      <c r="AK87" s="71"/>
      <c r="AL87" s="71"/>
      <c r="BN87" s="226"/>
      <c r="BO87" s="226"/>
      <c r="BP87" s="226"/>
      <c r="BS87" s="240"/>
      <c r="BU87" s="71"/>
      <c r="BV87" s="71"/>
      <c r="BW87" s="82"/>
      <c r="BX87" s="238"/>
      <c r="BY87" s="238"/>
      <c r="BZ87" s="238"/>
      <c r="CA87" s="238"/>
      <c r="CB87" s="238"/>
      <c r="CC87" s="238"/>
      <c r="CD87" s="238"/>
      <c r="CE87" s="238"/>
      <c r="CF87" s="238"/>
      <c r="CG87" s="238"/>
      <c r="CH87" s="238"/>
      <c r="CI87" s="238"/>
      <c r="CJ87" s="238"/>
      <c r="CK87" s="238"/>
      <c r="CL87" s="238"/>
      <c r="CM87" s="238"/>
      <c r="CN87" s="238"/>
      <c r="CO87" s="238"/>
      <c r="CP87" s="238"/>
      <c r="CQ87" s="238"/>
      <c r="CR87" s="238"/>
      <c r="CS87" s="238"/>
      <c r="CT87" s="238"/>
      <c r="CU87" s="238"/>
      <c r="CV87" s="238"/>
      <c r="CW87" s="238"/>
      <c r="CX87" s="238"/>
      <c r="CY87" s="238"/>
      <c r="CZ87" s="238"/>
      <c r="DA87" s="238"/>
      <c r="DB87" s="238"/>
      <c r="DC87" s="238"/>
      <c r="DD87" s="238"/>
      <c r="DE87" s="238"/>
      <c r="DF87" s="238"/>
      <c r="DG87" s="238"/>
      <c r="DH87" s="238"/>
    </row>
    <row r="88" spans="2:112">
      <c r="B88" s="226"/>
      <c r="F88" s="71"/>
      <c r="G88" s="71"/>
      <c r="H88" s="237"/>
      <c r="I88" s="71"/>
      <c r="J88" s="71"/>
      <c r="K88" s="71"/>
      <c r="L88" s="71"/>
      <c r="M88" s="71"/>
      <c r="N88" s="71"/>
      <c r="O88" s="237"/>
      <c r="P88" s="71"/>
      <c r="Q88" s="71"/>
      <c r="R88" s="71"/>
      <c r="S88" s="71"/>
      <c r="T88" s="71"/>
      <c r="U88" s="71"/>
      <c r="V88" s="237"/>
      <c r="W88" s="71"/>
      <c r="X88" s="71"/>
      <c r="Y88" s="71"/>
      <c r="Z88" s="71"/>
      <c r="AA88" s="71"/>
      <c r="AB88" s="71"/>
      <c r="AC88" s="237"/>
      <c r="AD88" s="71"/>
      <c r="AE88" s="71"/>
      <c r="AF88" s="71"/>
      <c r="AG88" s="71"/>
      <c r="AH88" s="71"/>
      <c r="AI88" s="71"/>
      <c r="AJ88" s="237"/>
      <c r="AK88" s="71"/>
      <c r="AL88" s="71"/>
      <c r="BN88" s="226"/>
      <c r="BO88" s="226"/>
      <c r="BP88" s="226"/>
      <c r="BS88" s="240"/>
      <c r="BU88" s="71"/>
      <c r="BV88" s="71"/>
      <c r="BW88" s="82"/>
      <c r="BX88" s="238"/>
      <c r="BY88" s="238"/>
      <c r="BZ88" s="238"/>
      <c r="CA88" s="238"/>
      <c r="CB88" s="238"/>
      <c r="CC88" s="238"/>
      <c r="CD88" s="238"/>
      <c r="CE88" s="238"/>
      <c r="CF88" s="238"/>
      <c r="CG88" s="238"/>
      <c r="CH88" s="238"/>
      <c r="CI88" s="238"/>
      <c r="CJ88" s="238"/>
      <c r="CK88" s="238"/>
      <c r="CL88" s="238"/>
      <c r="CM88" s="238"/>
      <c r="CN88" s="238"/>
      <c r="CO88" s="238"/>
      <c r="CP88" s="238"/>
      <c r="CQ88" s="238"/>
      <c r="CR88" s="238"/>
      <c r="CS88" s="238"/>
      <c r="CT88" s="238"/>
      <c r="CU88" s="238"/>
      <c r="CV88" s="238"/>
      <c r="CW88" s="238"/>
      <c r="CX88" s="238"/>
      <c r="CY88" s="238"/>
      <c r="CZ88" s="238"/>
      <c r="DA88" s="238"/>
      <c r="DB88" s="238"/>
      <c r="DC88" s="238"/>
      <c r="DD88" s="238"/>
      <c r="DE88" s="238"/>
      <c r="DF88" s="238"/>
      <c r="DG88" s="238"/>
      <c r="DH88" s="238"/>
    </row>
    <row r="89" spans="2:112">
      <c r="B89" s="226"/>
      <c r="F89" s="71"/>
      <c r="G89" s="71"/>
      <c r="H89" s="237"/>
      <c r="I89" s="71"/>
      <c r="J89" s="71"/>
      <c r="K89" s="71"/>
      <c r="L89" s="71"/>
      <c r="M89" s="71"/>
      <c r="N89" s="71"/>
      <c r="O89" s="237"/>
      <c r="P89" s="71"/>
      <c r="Q89" s="71"/>
      <c r="R89" s="71"/>
      <c r="S89" s="71"/>
      <c r="T89" s="71"/>
      <c r="U89" s="71"/>
      <c r="V89" s="237"/>
      <c r="W89" s="71"/>
      <c r="X89" s="71"/>
      <c r="Y89" s="71"/>
      <c r="Z89" s="71"/>
      <c r="AA89" s="71"/>
      <c r="AB89" s="71"/>
      <c r="AC89" s="237"/>
      <c r="AD89" s="71"/>
      <c r="AE89" s="71"/>
      <c r="AF89" s="71"/>
      <c r="AG89" s="71"/>
      <c r="AH89" s="71"/>
      <c r="AI89" s="71"/>
      <c r="AJ89" s="237"/>
      <c r="AK89" s="71"/>
      <c r="AL89" s="71"/>
      <c r="BN89" s="226"/>
      <c r="BO89" s="226"/>
      <c r="BP89" s="226"/>
      <c r="BS89" s="240"/>
      <c r="BU89" s="71"/>
      <c r="BV89" s="71"/>
      <c r="BW89" s="82"/>
      <c r="BX89" s="238"/>
      <c r="BY89" s="238"/>
      <c r="BZ89" s="238"/>
      <c r="CA89" s="238"/>
      <c r="CB89" s="238"/>
      <c r="CC89" s="238"/>
      <c r="CD89" s="238"/>
      <c r="CE89" s="238"/>
      <c r="CF89" s="238"/>
      <c r="CG89" s="238"/>
      <c r="CH89" s="238"/>
      <c r="CI89" s="238"/>
      <c r="CJ89" s="238"/>
      <c r="CK89" s="238"/>
      <c r="CL89" s="238"/>
      <c r="CM89" s="238"/>
      <c r="CN89" s="238"/>
      <c r="CO89" s="238"/>
      <c r="CP89" s="238"/>
      <c r="CQ89" s="238"/>
      <c r="CR89" s="238"/>
      <c r="CS89" s="238"/>
      <c r="CT89" s="238"/>
      <c r="CU89" s="238"/>
      <c r="CV89" s="238"/>
      <c r="CW89" s="238"/>
      <c r="CX89" s="238"/>
      <c r="CY89" s="238"/>
      <c r="CZ89" s="238"/>
      <c r="DA89" s="238"/>
      <c r="DB89" s="238"/>
      <c r="DC89" s="238"/>
      <c r="DD89" s="238"/>
      <c r="DE89" s="238"/>
      <c r="DF89" s="238"/>
      <c r="DG89" s="238"/>
      <c r="DH89" s="238"/>
    </row>
    <row r="90" spans="2:112">
      <c r="B90" s="226"/>
      <c r="F90" s="71"/>
      <c r="G90" s="71"/>
      <c r="H90" s="237"/>
      <c r="I90" s="71"/>
      <c r="J90" s="71"/>
      <c r="K90" s="71"/>
      <c r="L90" s="71"/>
      <c r="M90" s="71"/>
      <c r="N90" s="71"/>
      <c r="O90" s="237"/>
      <c r="P90" s="71"/>
      <c r="Q90" s="71"/>
      <c r="R90" s="71"/>
      <c r="S90" s="71"/>
      <c r="T90" s="71"/>
      <c r="U90" s="71"/>
      <c r="V90" s="237"/>
      <c r="W90" s="71"/>
      <c r="X90" s="71"/>
      <c r="Y90" s="71"/>
      <c r="Z90" s="71"/>
      <c r="AA90" s="71"/>
      <c r="AB90" s="71"/>
      <c r="AC90" s="237"/>
      <c r="AD90" s="71"/>
      <c r="AE90" s="71"/>
      <c r="AF90" s="71"/>
      <c r="AG90" s="71"/>
      <c r="AH90" s="71"/>
      <c r="AI90" s="71"/>
      <c r="AJ90" s="237"/>
      <c r="AK90" s="71"/>
      <c r="AL90" s="71"/>
      <c r="BN90" s="226"/>
      <c r="BO90" s="226"/>
      <c r="BP90" s="226"/>
      <c r="BS90" s="240"/>
      <c r="BU90" s="71"/>
      <c r="BV90" s="71"/>
      <c r="BW90" s="82"/>
      <c r="BX90" s="238"/>
      <c r="BY90" s="238"/>
      <c r="BZ90" s="238"/>
      <c r="CA90" s="238"/>
      <c r="CB90" s="238"/>
      <c r="CC90" s="238"/>
      <c r="CD90" s="238"/>
      <c r="CE90" s="238"/>
      <c r="CF90" s="238"/>
      <c r="CG90" s="238"/>
      <c r="CH90" s="238"/>
      <c r="CI90" s="238"/>
      <c r="CJ90" s="238"/>
      <c r="CK90" s="238"/>
      <c r="CL90" s="238"/>
      <c r="CM90" s="238"/>
      <c r="CN90" s="238"/>
      <c r="CO90" s="238"/>
      <c r="CP90" s="238"/>
      <c r="CQ90" s="238"/>
      <c r="CR90" s="238"/>
      <c r="CS90" s="238"/>
      <c r="CT90" s="238"/>
      <c r="CU90" s="238"/>
      <c r="CV90" s="238"/>
      <c r="CW90" s="238"/>
      <c r="CX90" s="238"/>
      <c r="CY90" s="238"/>
      <c r="CZ90" s="238"/>
      <c r="DA90" s="238"/>
      <c r="DB90" s="238"/>
      <c r="DC90" s="238"/>
      <c r="DD90" s="238"/>
      <c r="DE90" s="238"/>
      <c r="DF90" s="238"/>
      <c r="DG90" s="238"/>
      <c r="DH90" s="238"/>
    </row>
    <row r="91" spans="2:112">
      <c r="B91" s="226"/>
      <c r="F91" s="71"/>
      <c r="G91" s="71"/>
      <c r="H91" s="237"/>
      <c r="I91" s="71"/>
      <c r="J91" s="71"/>
      <c r="K91" s="71"/>
      <c r="L91" s="71"/>
      <c r="M91" s="71"/>
      <c r="N91" s="71"/>
      <c r="O91" s="237"/>
      <c r="P91" s="71"/>
      <c r="Q91" s="71"/>
      <c r="R91" s="71"/>
      <c r="S91" s="71"/>
      <c r="T91" s="71"/>
      <c r="U91" s="71"/>
      <c r="V91" s="237"/>
      <c r="W91" s="71"/>
      <c r="X91" s="71"/>
      <c r="Y91" s="71"/>
      <c r="Z91" s="71"/>
      <c r="AA91" s="71"/>
      <c r="AB91" s="71"/>
      <c r="AC91" s="237"/>
      <c r="AD91" s="71"/>
      <c r="AE91" s="71"/>
      <c r="AF91" s="71"/>
      <c r="AG91" s="71"/>
      <c r="AH91" s="71"/>
      <c r="AI91" s="71"/>
      <c r="BN91" s="226"/>
      <c r="BO91" s="226"/>
      <c r="BP91" s="226"/>
      <c r="BS91" s="240"/>
      <c r="BU91" s="71"/>
      <c r="BV91" s="71"/>
      <c r="BW91" s="82"/>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row>
    <row r="92" spans="2:112">
      <c r="B92" s="226"/>
      <c r="AJ92" s="237"/>
      <c r="AK92" s="71"/>
      <c r="AL92" s="71"/>
      <c r="BN92" s="226"/>
      <c r="BO92" s="226"/>
      <c r="BP92" s="226"/>
      <c r="BS92" s="240"/>
      <c r="BU92" s="71"/>
      <c r="BV92" s="71"/>
      <c r="BW92" s="82"/>
      <c r="BX92" s="238"/>
      <c r="BY92" s="238"/>
      <c r="BZ92" s="238"/>
      <c r="CA92" s="238"/>
      <c r="CB92" s="238"/>
      <c r="CC92" s="238"/>
      <c r="CD92" s="238"/>
      <c r="CE92" s="238"/>
      <c r="CF92" s="238"/>
      <c r="CG92" s="238"/>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row>
    <row r="93" spans="2:112">
      <c r="B93" s="226"/>
      <c r="AJ93" s="237"/>
      <c r="AK93" s="71"/>
      <c r="AL93" s="71"/>
      <c r="BN93" s="226"/>
      <c r="BO93" s="226"/>
      <c r="BP93" s="226"/>
      <c r="BS93" s="240"/>
      <c r="BU93" s="71"/>
      <c r="BV93" s="71"/>
      <c r="BW93" s="82"/>
      <c r="BX93" s="238"/>
      <c r="BY93" s="238"/>
      <c r="BZ93" s="238"/>
      <c r="CA93" s="238"/>
      <c r="CB93" s="238"/>
      <c r="CC93" s="238"/>
      <c r="CD93" s="238"/>
      <c r="CE93" s="238"/>
      <c r="CF93" s="238"/>
      <c r="CG93" s="238"/>
      <c r="CH93" s="238"/>
      <c r="CI93" s="238"/>
      <c r="CJ93" s="238"/>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row>
    <row r="94" spans="2:112">
      <c r="B94" s="226"/>
      <c r="BN94" s="226"/>
      <c r="BO94" s="226"/>
      <c r="BP94" s="226"/>
      <c r="BS94" s="240"/>
      <c r="BU94" s="71"/>
      <c r="BV94" s="71"/>
      <c r="BW94" s="82"/>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row>
    <row r="95" spans="2:112">
      <c r="B95" s="226"/>
      <c r="BN95" s="226"/>
      <c r="BO95" s="226"/>
      <c r="BP95" s="226"/>
      <c r="BS95" s="240"/>
      <c r="BU95" s="71"/>
      <c r="BV95" s="71"/>
      <c r="BW95" s="82"/>
      <c r="BX95" s="238"/>
      <c r="BY95" s="238"/>
      <c r="BZ95" s="238"/>
      <c r="CA95" s="238"/>
      <c r="CB95" s="238"/>
      <c r="CC95" s="238"/>
      <c r="CD95" s="238"/>
      <c r="CE95" s="238"/>
      <c r="CF95" s="238"/>
      <c r="CG95" s="238"/>
      <c r="CH95" s="238"/>
      <c r="CI95" s="238"/>
      <c r="CJ95" s="238"/>
      <c r="CK95" s="238"/>
      <c r="CL95" s="238"/>
      <c r="CM95" s="238"/>
      <c r="CN95" s="238"/>
      <c r="CO95" s="238"/>
      <c r="CP95" s="238"/>
      <c r="CQ95" s="238"/>
      <c r="CR95" s="238"/>
      <c r="CS95" s="238"/>
      <c r="CT95" s="238"/>
      <c r="CU95" s="238"/>
      <c r="CV95" s="238"/>
      <c r="CW95" s="238"/>
      <c r="CX95" s="238"/>
      <c r="CY95" s="238"/>
      <c r="CZ95" s="238"/>
      <c r="DA95" s="238"/>
      <c r="DB95" s="238"/>
      <c r="DC95" s="238"/>
      <c r="DD95" s="238"/>
      <c r="DE95" s="238"/>
      <c r="DF95" s="238"/>
      <c r="DG95" s="238"/>
      <c r="DH95" s="238"/>
    </row>
    <row r="96" spans="2:112">
      <c r="B96" s="226"/>
      <c r="BN96" s="226"/>
      <c r="BO96" s="226"/>
      <c r="BP96" s="226"/>
      <c r="BS96" s="240"/>
      <c r="BU96" s="71"/>
      <c r="BV96" s="71"/>
      <c r="BW96" s="82"/>
      <c r="BX96" s="238"/>
      <c r="BY96" s="238"/>
      <c r="BZ96" s="238"/>
      <c r="CA96" s="238"/>
      <c r="CB96" s="238"/>
      <c r="CC96" s="238"/>
      <c r="CD96" s="238"/>
      <c r="CE96" s="238"/>
      <c r="CF96" s="238"/>
      <c r="CG96" s="238"/>
      <c r="CH96" s="238"/>
      <c r="CI96" s="238"/>
      <c r="CJ96" s="238"/>
      <c r="CK96" s="238"/>
      <c r="CL96" s="238"/>
      <c r="CM96" s="238"/>
      <c r="CN96" s="238"/>
      <c r="CO96" s="238"/>
      <c r="CP96" s="238"/>
      <c r="CQ96" s="238"/>
      <c r="CR96" s="238"/>
      <c r="CS96" s="238"/>
      <c r="CT96" s="238"/>
      <c r="CU96" s="238"/>
      <c r="CV96" s="238"/>
      <c r="CW96" s="238"/>
      <c r="CX96" s="238"/>
      <c r="CY96" s="238"/>
      <c r="CZ96" s="238"/>
      <c r="DA96" s="238"/>
      <c r="DB96" s="238"/>
      <c r="DC96" s="238"/>
      <c r="DD96" s="238"/>
      <c r="DE96" s="238"/>
      <c r="DF96" s="238"/>
      <c r="DG96" s="238"/>
      <c r="DH96" s="238"/>
    </row>
    <row r="97" spans="2:112">
      <c r="B97" s="226"/>
      <c r="BN97" s="226"/>
      <c r="BO97" s="226"/>
      <c r="BP97" s="226"/>
      <c r="BS97" s="240"/>
      <c r="BU97" s="71"/>
      <c r="BV97" s="71"/>
      <c r="BW97" s="82"/>
      <c r="BX97" s="238"/>
      <c r="BY97" s="238"/>
      <c r="BZ97" s="238"/>
      <c r="CA97" s="238"/>
      <c r="CB97" s="238"/>
      <c r="CC97" s="238"/>
      <c r="CD97" s="238"/>
      <c r="CE97" s="238"/>
      <c r="CF97" s="238"/>
      <c r="CG97" s="238"/>
      <c r="CH97" s="238"/>
      <c r="CI97" s="238"/>
      <c r="CJ97" s="238"/>
      <c r="CK97" s="238"/>
      <c r="CL97" s="238"/>
      <c r="CM97" s="238"/>
      <c r="CN97" s="238"/>
      <c r="CO97" s="238"/>
      <c r="CP97" s="238"/>
      <c r="CQ97" s="238"/>
      <c r="CR97" s="238"/>
      <c r="CS97" s="238"/>
      <c r="CT97" s="238"/>
      <c r="CU97" s="238"/>
      <c r="CV97" s="238"/>
      <c r="CW97" s="238"/>
      <c r="CX97" s="238"/>
      <c r="CY97" s="238"/>
      <c r="CZ97" s="238"/>
      <c r="DA97" s="238"/>
      <c r="DB97" s="238"/>
      <c r="DC97" s="238"/>
      <c r="DD97" s="238"/>
      <c r="DE97" s="238"/>
      <c r="DF97" s="238"/>
      <c r="DG97" s="238"/>
      <c r="DH97" s="238"/>
    </row>
    <row r="98" spans="2:112">
      <c r="B98" s="226"/>
      <c r="BN98" s="226"/>
      <c r="BO98" s="226"/>
      <c r="BP98" s="226"/>
      <c r="BS98" s="240"/>
      <c r="BU98" s="71"/>
      <c r="BV98" s="71"/>
      <c r="BW98" s="82"/>
      <c r="BX98" s="238"/>
      <c r="BY98" s="238"/>
      <c r="BZ98" s="238"/>
      <c r="CA98" s="238"/>
      <c r="CB98" s="238"/>
      <c r="CC98" s="238"/>
      <c r="CD98" s="238"/>
      <c r="CE98" s="238"/>
      <c r="CF98" s="238"/>
      <c r="CG98" s="238"/>
      <c r="CH98" s="238"/>
      <c r="CI98" s="238"/>
      <c r="CJ98" s="238"/>
      <c r="CK98" s="238"/>
      <c r="CL98" s="238"/>
      <c r="CM98" s="238"/>
      <c r="CN98" s="238"/>
      <c r="CO98" s="238"/>
      <c r="CP98" s="238"/>
      <c r="CQ98" s="238"/>
      <c r="CR98" s="238"/>
      <c r="CS98" s="238"/>
      <c r="CT98" s="238"/>
      <c r="CU98" s="238"/>
      <c r="CV98" s="238"/>
      <c r="CW98" s="238"/>
      <c r="CX98" s="238"/>
      <c r="CY98" s="238"/>
      <c r="CZ98" s="238"/>
      <c r="DA98" s="238"/>
      <c r="DB98" s="238"/>
      <c r="DC98" s="238"/>
      <c r="DD98" s="238"/>
      <c r="DE98" s="238"/>
      <c r="DF98" s="238"/>
      <c r="DG98" s="238"/>
      <c r="DH98" s="238"/>
    </row>
    <row r="99" spans="2:112">
      <c r="B99" s="226"/>
      <c r="BN99" s="226"/>
      <c r="BO99" s="226"/>
      <c r="BP99" s="226"/>
      <c r="BS99" s="240"/>
      <c r="BU99" s="71"/>
      <c r="BV99" s="71"/>
      <c r="BW99" s="82"/>
      <c r="BX99" s="238"/>
      <c r="BY99" s="238"/>
      <c r="BZ99" s="238"/>
      <c r="CA99" s="238"/>
      <c r="CB99" s="238"/>
      <c r="CC99" s="238"/>
      <c r="CD99" s="238"/>
      <c r="CE99" s="238"/>
      <c r="CF99" s="238"/>
      <c r="CG99" s="238"/>
      <c r="CH99" s="238"/>
      <c r="CI99" s="238"/>
      <c r="CJ99" s="238"/>
      <c r="CK99" s="238"/>
      <c r="CL99" s="238"/>
      <c r="CM99" s="238"/>
      <c r="CN99" s="238"/>
      <c r="CO99" s="238"/>
      <c r="CP99" s="238"/>
      <c r="CQ99" s="238"/>
      <c r="CR99" s="238"/>
      <c r="CS99" s="238"/>
      <c r="CT99" s="238"/>
      <c r="CU99" s="238"/>
      <c r="CV99" s="238"/>
      <c r="CW99" s="238"/>
      <c r="CX99" s="238"/>
      <c r="CY99" s="238"/>
      <c r="CZ99" s="238"/>
      <c r="DA99" s="238"/>
      <c r="DB99" s="238"/>
      <c r="DC99" s="238"/>
      <c r="DD99" s="238"/>
      <c r="DE99" s="238"/>
      <c r="DF99" s="238"/>
      <c r="DG99" s="238"/>
      <c r="DH99" s="238"/>
    </row>
    <row r="100" spans="2:112">
      <c r="B100" s="226"/>
      <c r="BN100" s="226"/>
      <c r="BO100" s="226"/>
      <c r="BP100" s="226"/>
      <c r="BS100" s="240"/>
      <c r="BU100" s="71"/>
      <c r="BV100" s="71"/>
      <c r="BW100" s="82"/>
      <c r="BX100" s="238"/>
      <c r="BY100" s="238"/>
      <c r="BZ100" s="238"/>
      <c r="CA100" s="238"/>
      <c r="CB100" s="238"/>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8"/>
      <c r="CX100" s="238"/>
      <c r="CY100" s="238"/>
      <c r="CZ100" s="238"/>
      <c r="DA100" s="238"/>
      <c r="DB100" s="238"/>
      <c r="DC100" s="238"/>
      <c r="DD100" s="238"/>
      <c r="DE100" s="238"/>
      <c r="DF100" s="238"/>
      <c r="DG100" s="238"/>
      <c r="DH100" s="238"/>
    </row>
    <row r="101" spans="2:112">
      <c r="B101" s="226"/>
      <c r="BN101" s="226"/>
      <c r="BO101" s="226"/>
      <c r="BP101" s="226"/>
      <c r="BS101" s="240"/>
      <c r="BU101" s="71"/>
      <c r="BV101" s="71"/>
      <c r="BW101" s="82"/>
      <c r="BX101" s="238"/>
      <c r="BY101" s="238"/>
      <c r="BZ101" s="238"/>
      <c r="CA101" s="238"/>
      <c r="CB101" s="238"/>
      <c r="CC101" s="238"/>
      <c r="CD101" s="238"/>
      <c r="CE101" s="238"/>
      <c r="CF101" s="238"/>
      <c r="CG101" s="238"/>
      <c r="CH101" s="238"/>
      <c r="CI101" s="238"/>
      <c r="CJ101" s="238"/>
      <c r="CK101" s="238"/>
      <c r="CL101" s="238"/>
      <c r="CM101" s="238"/>
      <c r="CN101" s="238"/>
      <c r="CO101" s="238"/>
      <c r="CP101" s="238"/>
      <c r="CQ101" s="238"/>
      <c r="CR101" s="238"/>
      <c r="CS101" s="238"/>
      <c r="CT101" s="238"/>
      <c r="CU101" s="238"/>
      <c r="CV101" s="238"/>
      <c r="CW101" s="238"/>
      <c r="CX101" s="238"/>
      <c r="CY101" s="238"/>
      <c r="CZ101" s="238"/>
      <c r="DA101" s="238"/>
      <c r="DB101" s="238"/>
      <c r="DC101" s="238"/>
      <c r="DD101" s="238"/>
      <c r="DE101" s="238"/>
      <c r="DF101" s="238"/>
      <c r="DG101" s="238"/>
      <c r="DH101" s="238"/>
    </row>
    <row r="102" spans="2:112">
      <c r="B102" s="226"/>
      <c r="BN102" s="226"/>
      <c r="BO102" s="226"/>
      <c r="BP102" s="226"/>
      <c r="BS102" s="240"/>
      <c r="BU102" s="71"/>
      <c r="BV102" s="71"/>
      <c r="BW102" s="82"/>
      <c r="BX102" s="238"/>
      <c r="BY102" s="238"/>
      <c r="BZ102" s="238"/>
      <c r="CA102" s="238"/>
      <c r="CB102" s="238"/>
      <c r="CC102" s="238"/>
      <c r="CD102" s="238"/>
      <c r="CE102" s="238"/>
      <c r="CF102" s="238"/>
      <c r="CG102" s="238"/>
      <c r="CH102" s="238"/>
      <c r="CI102" s="238"/>
      <c r="CJ102" s="238"/>
      <c r="CK102" s="238"/>
      <c r="CL102" s="238"/>
      <c r="CM102" s="238"/>
      <c r="CN102" s="238"/>
      <c r="CO102" s="238"/>
      <c r="CP102" s="238"/>
      <c r="CQ102" s="238"/>
      <c r="CR102" s="238"/>
      <c r="CS102" s="238"/>
      <c r="CT102" s="238"/>
      <c r="CU102" s="238"/>
      <c r="CV102" s="238"/>
      <c r="CW102" s="238"/>
      <c r="CX102" s="238"/>
      <c r="CY102" s="238"/>
      <c r="CZ102" s="238"/>
      <c r="DA102" s="238"/>
      <c r="DB102" s="238"/>
      <c r="DC102" s="238"/>
      <c r="DD102" s="238"/>
      <c r="DE102" s="238"/>
      <c r="DF102" s="238"/>
      <c r="DG102" s="238"/>
      <c r="DH102" s="238"/>
    </row>
    <row r="103" spans="2:112">
      <c r="B103" s="226"/>
      <c r="BN103" s="226"/>
      <c r="BO103" s="226"/>
      <c r="BP103" s="226"/>
      <c r="BS103" s="240"/>
      <c r="BU103" s="71"/>
      <c r="BV103" s="71"/>
      <c r="BW103" s="82"/>
      <c r="BX103" s="238"/>
      <c r="BY103" s="238"/>
      <c r="BZ103" s="238"/>
      <c r="CA103" s="238"/>
      <c r="CB103" s="238"/>
      <c r="CC103" s="238"/>
      <c r="CD103" s="238"/>
      <c r="CE103" s="238"/>
      <c r="CF103" s="238"/>
      <c r="CG103" s="238"/>
      <c r="CH103" s="238"/>
      <c r="CI103" s="238"/>
      <c r="CJ103" s="238"/>
      <c r="CK103" s="238"/>
      <c r="CL103" s="238"/>
      <c r="CM103" s="238"/>
      <c r="CN103" s="238"/>
      <c r="CO103" s="238"/>
      <c r="CP103" s="238"/>
      <c r="CQ103" s="238"/>
      <c r="CR103" s="238"/>
      <c r="CS103" s="238"/>
      <c r="CT103" s="238"/>
      <c r="CU103" s="238"/>
      <c r="CV103" s="238"/>
      <c r="CW103" s="238"/>
      <c r="CX103" s="238"/>
      <c r="CY103" s="238"/>
      <c r="CZ103" s="238"/>
      <c r="DA103" s="238"/>
      <c r="DB103" s="238"/>
      <c r="DC103" s="238"/>
      <c r="DD103" s="238"/>
      <c r="DE103" s="238"/>
      <c r="DF103" s="238"/>
      <c r="DG103" s="238"/>
      <c r="DH103" s="238"/>
    </row>
    <row r="104" spans="2:112">
      <c r="B104" s="226"/>
      <c r="BN104" s="226"/>
      <c r="BO104" s="226"/>
      <c r="BP104" s="226"/>
      <c r="BS104" s="240"/>
      <c r="BU104" s="71"/>
      <c r="BV104" s="71"/>
      <c r="BW104" s="82"/>
      <c r="BX104" s="238"/>
      <c r="BY104" s="238"/>
      <c r="BZ104" s="238"/>
      <c r="CA104" s="238"/>
      <c r="CB104" s="238"/>
      <c r="CC104" s="238"/>
      <c r="CD104" s="238"/>
      <c r="CE104" s="238"/>
      <c r="CF104" s="238"/>
      <c r="CG104" s="238"/>
      <c r="CH104" s="238"/>
      <c r="CI104" s="238"/>
      <c r="CJ104" s="238"/>
      <c r="CK104" s="238"/>
      <c r="CL104" s="238"/>
      <c r="CM104" s="238"/>
      <c r="CN104" s="238"/>
      <c r="CO104" s="238"/>
      <c r="CP104" s="238"/>
      <c r="CQ104" s="238"/>
      <c r="CR104" s="238"/>
      <c r="CS104" s="238"/>
      <c r="CT104" s="238"/>
      <c r="CU104" s="238"/>
      <c r="CV104" s="238"/>
      <c r="CW104" s="238"/>
      <c r="CX104" s="238"/>
      <c r="CY104" s="238"/>
      <c r="CZ104" s="238"/>
      <c r="DA104" s="238"/>
      <c r="DB104" s="238"/>
      <c r="DC104" s="238"/>
      <c r="DD104" s="238"/>
      <c r="DE104" s="238"/>
      <c r="DF104" s="238"/>
      <c r="DG104" s="238"/>
      <c r="DH104" s="238"/>
    </row>
    <row r="105" spans="2:112">
      <c r="B105" s="226"/>
      <c r="BN105" s="226"/>
      <c r="BO105" s="226"/>
      <c r="BP105" s="226"/>
      <c r="BS105" s="240"/>
      <c r="BU105" s="71"/>
      <c r="BV105" s="71"/>
      <c r="BW105" s="82"/>
      <c r="BX105" s="238"/>
      <c r="BY105" s="238"/>
      <c r="BZ105" s="238"/>
      <c r="CA105" s="238"/>
      <c r="CB105" s="238"/>
      <c r="CC105" s="238"/>
      <c r="CD105" s="238"/>
      <c r="CE105" s="238"/>
      <c r="CF105" s="238"/>
      <c r="CG105" s="238"/>
      <c r="CH105" s="238"/>
      <c r="CI105" s="238"/>
      <c r="CJ105" s="238"/>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row>
    <row r="106" spans="2:112">
      <c r="B106" s="226"/>
      <c r="BN106" s="226"/>
      <c r="BO106" s="226"/>
      <c r="BP106" s="226"/>
      <c r="BS106" s="240"/>
      <c r="BU106" s="71"/>
      <c r="BV106" s="71"/>
      <c r="BW106" s="82"/>
      <c r="BX106" s="238"/>
      <c r="BY106" s="238"/>
      <c r="BZ106" s="238"/>
      <c r="CA106" s="238"/>
      <c r="CB106" s="238"/>
      <c r="CC106" s="238"/>
      <c r="CD106" s="238"/>
      <c r="CE106" s="238"/>
      <c r="CF106" s="238"/>
      <c r="CG106" s="238"/>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row>
    <row r="107" spans="2:112">
      <c r="B107" s="226"/>
      <c r="BN107" s="226"/>
      <c r="BO107" s="226"/>
      <c r="BP107" s="226"/>
      <c r="BS107" s="240"/>
      <c r="BU107" s="71"/>
      <c r="BV107" s="71"/>
      <c r="BW107" s="82"/>
      <c r="BX107" s="238"/>
      <c r="BY107" s="238"/>
      <c r="BZ107" s="238"/>
      <c r="CA107" s="238"/>
      <c r="CB107" s="238"/>
      <c r="CC107" s="238"/>
      <c r="CD107" s="238"/>
      <c r="CE107" s="238"/>
      <c r="CF107" s="238"/>
      <c r="CG107" s="238"/>
      <c r="CH107" s="238"/>
      <c r="CI107" s="238"/>
      <c r="CJ107" s="238"/>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row>
    <row r="108" spans="2:112">
      <c r="B108" s="226"/>
      <c r="BN108" s="226"/>
      <c r="BO108" s="226"/>
      <c r="BP108" s="226"/>
      <c r="BS108" s="240"/>
      <c r="BU108" s="71"/>
      <c r="BV108" s="71"/>
      <c r="BW108" s="82"/>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row>
    <row r="109" spans="2:112">
      <c r="B109" s="226"/>
      <c r="BN109" s="226"/>
      <c r="BO109" s="226"/>
      <c r="BP109" s="226"/>
      <c r="BS109" s="240"/>
      <c r="BU109" s="71"/>
      <c r="BV109" s="71"/>
      <c r="BW109" s="82"/>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row>
    <row r="110" spans="2:112">
      <c r="B110" s="226"/>
      <c r="BN110" s="226"/>
      <c r="BO110" s="226"/>
      <c r="BP110" s="226"/>
      <c r="BS110" s="240"/>
      <c r="BU110" s="71"/>
      <c r="BV110" s="71"/>
      <c r="BW110" s="82"/>
      <c r="BX110" s="238"/>
      <c r="BY110" s="238"/>
      <c r="BZ110" s="238"/>
      <c r="CA110" s="238"/>
      <c r="CB110" s="238"/>
      <c r="CC110" s="238"/>
      <c r="CD110" s="238"/>
      <c r="CE110" s="238"/>
      <c r="CF110" s="238"/>
      <c r="CG110" s="238"/>
      <c r="CH110" s="238"/>
      <c r="CI110" s="238"/>
      <c r="CJ110" s="238"/>
      <c r="CK110" s="238"/>
      <c r="CL110" s="238"/>
      <c r="CM110" s="238"/>
      <c r="CN110" s="238"/>
      <c r="CO110" s="238"/>
      <c r="CP110" s="238"/>
      <c r="CQ110" s="238"/>
      <c r="CR110" s="238"/>
      <c r="CS110" s="238"/>
      <c r="CT110" s="238"/>
      <c r="CU110" s="238"/>
      <c r="CV110" s="238"/>
      <c r="CW110" s="238"/>
      <c r="CX110" s="238"/>
      <c r="CY110" s="238"/>
      <c r="CZ110" s="238"/>
      <c r="DA110" s="238"/>
      <c r="DB110" s="238"/>
      <c r="DC110" s="238"/>
      <c r="DD110" s="238"/>
      <c r="DE110" s="238"/>
      <c r="DF110" s="238"/>
      <c r="DG110" s="238"/>
      <c r="DH110" s="238"/>
    </row>
    <row r="111" spans="2:112">
      <c r="B111" s="226"/>
      <c r="BN111" s="226"/>
      <c r="BO111" s="226"/>
      <c r="BP111" s="226"/>
      <c r="BS111" s="240"/>
      <c r="BU111" s="71"/>
      <c r="BV111" s="71"/>
      <c r="BW111" s="82"/>
      <c r="BX111" s="238"/>
      <c r="BY111" s="238"/>
      <c r="BZ111" s="238"/>
      <c r="CA111" s="238"/>
      <c r="CB111" s="238"/>
      <c r="CC111" s="238"/>
      <c r="CD111" s="238"/>
      <c r="CE111" s="238"/>
      <c r="CF111" s="238"/>
      <c r="CG111" s="238"/>
      <c r="CH111" s="238"/>
      <c r="CI111" s="238"/>
      <c r="CJ111" s="238"/>
      <c r="CK111" s="238"/>
      <c r="CL111" s="238"/>
      <c r="CM111" s="238"/>
      <c r="CN111" s="238"/>
      <c r="CO111" s="238"/>
      <c r="CP111" s="238"/>
      <c r="CQ111" s="238"/>
      <c r="CR111" s="238"/>
      <c r="CS111" s="238"/>
      <c r="CT111" s="238"/>
      <c r="CU111" s="238"/>
      <c r="CV111" s="238"/>
      <c r="CW111" s="238"/>
      <c r="CX111" s="238"/>
      <c r="CY111" s="238"/>
      <c r="CZ111" s="238"/>
      <c r="DA111" s="238"/>
      <c r="DB111" s="238"/>
      <c r="DC111" s="238"/>
      <c r="DD111" s="238"/>
      <c r="DE111" s="238"/>
      <c r="DF111" s="238"/>
      <c r="DG111" s="238"/>
      <c r="DH111" s="238"/>
    </row>
    <row r="112" spans="2:112">
      <c r="B112" s="226"/>
      <c r="BN112" s="226"/>
      <c r="BO112" s="226"/>
      <c r="BP112" s="226"/>
      <c r="BS112" s="240"/>
      <c r="BU112" s="71"/>
      <c r="BV112" s="71"/>
      <c r="BW112" s="82"/>
      <c r="BX112" s="238"/>
      <c r="BY112" s="238"/>
      <c r="BZ112" s="238"/>
      <c r="CA112" s="238"/>
      <c r="CB112" s="238"/>
      <c r="CC112" s="238"/>
      <c r="CD112" s="238"/>
      <c r="CE112" s="238"/>
      <c r="CF112" s="238"/>
      <c r="CG112" s="238"/>
      <c r="CH112" s="238"/>
      <c r="CI112" s="238"/>
      <c r="CJ112" s="238"/>
      <c r="CK112" s="238"/>
      <c r="CL112" s="238"/>
      <c r="CM112" s="238"/>
      <c r="CN112" s="238"/>
      <c r="CO112" s="238"/>
      <c r="CP112" s="238"/>
      <c r="CQ112" s="238"/>
      <c r="CR112" s="238"/>
      <c r="CS112" s="238"/>
      <c r="CT112" s="238"/>
      <c r="CU112" s="238"/>
      <c r="CV112" s="238"/>
      <c r="CW112" s="238"/>
      <c r="CX112" s="238"/>
      <c r="CY112" s="238"/>
      <c r="CZ112" s="238"/>
      <c r="DA112" s="238"/>
      <c r="DB112" s="238"/>
      <c r="DC112" s="238"/>
      <c r="DD112" s="238"/>
      <c r="DE112" s="238"/>
      <c r="DF112" s="238"/>
      <c r="DG112" s="238"/>
      <c r="DH112" s="238"/>
    </row>
    <row r="113" spans="2:112">
      <c r="B113" s="226"/>
      <c r="BN113" s="226"/>
      <c r="BO113" s="226"/>
      <c r="BP113" s="226"/>
      <c r="BS113" s="240"/>
      <c r="BU113" s="71"/>
      <c r="BV113" s="71"/>
      <c r="BW113" s="82"/>
      <c r="BX113" s="238"/>
      <c r="BY113" s="238"/>
      <c r="BZ113" s="238"/>
      <c r="CA113" s="238"/>
      <c r="CB113" s="238"/>
      <c r="CC113" s="238"/>
      <c r="CD113" s="238"/>
      <c r="CE113" s="238"/>
      <c r="CF113" s="238"/>
      <c r="CG113" s="238"/>
      <c r="CH113" s="238"/>
      <c r="CI113" s="238"/>
      <c r="CJ113" s="238"/>
      <c r="CK113" s="238"/>
      <c r="CL113" s="238"/>
      <c r="CM113" s="238"/>
      <c r="CN113" s="238"/>
      <c r="CO113" s="238"/>
      <c r="CP113" s="238"/>
      <c r="CQ113" s="238"/>
      <c r="CR113" s="238"/>
      <c r="CS113" s="238"/>
      <c r="CT113" s="238"/>
      <c r="CU113" s="238"/>
      <c r="CV113" s="238"/>
      <c r="CW113" s="238"/>
      <c r="CX113" s="238"/>
      <c r="CY113" s="238"/>
      <c r="CZ113" s="238"/>
      <c r="DA113" s="238"/>
      <c r="DB113" s="238"/>
      <c r="DC113" s="238"/>
      <c r="DD113" s="238"/>
      <c r="DE113" s="238"/>
      <c r="DF113" s="238"/>
      <c r="DG113" s="238"/>
      <c r="DH113" s="238"/>
    </row>
    <row r="114" spans="2:112">
      <c r="B114" s="226"/>
      <c r="BN114" s="226"/>
      <c r="BO114" s="226"/>
      <c r="BP114" s="226"/>
      <c r="BS114" s="240"/>
      <c r="BU114" s="71"/>
      <c r="BV114" s="71"/>
      <c r="BW114" s="82"/>
      <c r="BX114" s="238"/>
      <c r="BY114" s="238"/>
      <c r="BZ114" s="238"/>
      <c r="CA114" s="238"/>
      <c r="CB114" s="238"/>
      <c r="CC114" s="238"/>
      <c r="CD114" s="238"/>
      <c r="CE114" s="238"/>
      <c r="CF114" s="238"/>
      <c r="CG114" s="238"/>
      <c r="CH114" s="238"/>
      <c r="CI114" s="238"/>
      <c r="CJ114" s="238"/>
      <c r="CK114" s="238"/>
      <c r="CL114" s="238"/>
      <c r="CM114" s="238"/>
      <c r="CN114" s="238"/>
      <c r="CO114" s="238"/>
      <c r="CP114" s="238"/>
      <c r="CQ114" s="238"/>
      <c r="CR114" s="238"/>
      <c r="CS114" s="238"/>
      <c r="CT114" s="238"/>
      <c r="CU114" s="238"/>
      <c r="CV114" s="238"/>
      <c r="CW114" s="238"/>
      <c r="CX114" s="238"/>
      <c r="CY114" s="238"/>
      <c r="CZ114" s="238"/>
      <c r="DA114" s="238"/>
      <c r="DB114" s="238"/>
      <c r="DC114" s="238"/>
      <c r="DD114" s="238"/>
      <c r="DE114" s="238"/>
      <c r="DF114" s="238"/>
      <c r="DG114" s="238"/>
      <c r="DH114" s="238"/>
    </row>
    <row r="115" spans="2:112">
      <c r="B115" s="226"/>
      <c r="BN115" s="226"/>
      <c r="BO115" s="226"/>
      <c r="BP115" s="226"/>
      <c r="BS115" s="240"/>
      <c r="BU115" s="71"/>
      <c r="BV115" s="71"/>
      <c r="BW115" s="82"/>
      <c r="BX115" s="238"/>
      <c r="BY115" s="238"/>
      <c r="BZ115" s="238"/>
      <c r="CA115" s="238"/>
      <c r="CB115" s="238"/>
      <c r="CC115" s="238"/>
      <c r="CD115" s="238"/>
      <c r="CE115" s="238"/>
      <c r="CF115" s="238"/>
      <c r="CG115" s="238"/>
      <c r="CH115" s="238"/>
      <c r="CI115" s="238"/>
      <c r="CJ115" s="238"/>
      <c r="CK115" s="238"/>
      <c r="CL115" s="238"/>
      <c r="CM115" s="238"/>
      <c r="CN115" s="238"/>
      <c r="CO115" s="238"/>
      <c r="CP115" s="238"/>
      <c r="CQ115" s="238"/>
      <c r="CR115" s="238"/>
      <c r="CS115" s="238"/>
      <c r="CT115" s="238"/>
      <c r="CU115" s="238"/>
      <c r="CV115" s="238"/>
      <c r="CW115" s="238"/>
      <c r="CX115" s="238"/>
      <c r="CY115" s="238"/>
      <c r="CZ115" s="238"/>
      <c r="DA115" s="238"/>
      <c r="DB115" s="238"/>
      <c r="DC115" s="238"/>
      <c r="DD115" s="238"/>
      <c r="DE115" s="238"/>
      <c r="DF115" s="238"/>
      <c r="DG115" s="238"/>
      <c r="DH115" s="238"/>
    </row>
    <row r="116" spans="2:112">
      <c r="B116" s="226"/>
      <c r="BN116" s="226"/>
      <c r="BO116" s="226"/>
      <c r="BP116" s="226"/>
      <c r="BS116" s="240"/>
      <c r="BU116" s="71"/>
      <c r="BV116" s="71"/>
      <c r="BW116" s="82"/>
      <c r="BX116" s="238"/>
      <c r="BY116" s="238"/>
      <c r="BZ116" s="238"/>
      <c r="CA116" s="238"/>
      <c r="CB116" s="238"/>
      <c r="CC116" s="238"/>
      <c r="CD116" s="238"/>
      <c r="CE116" s="238"/>
      <c r="CF116" s="238"/>
      <c r="CG116" s="238"/>
      <c r="CH116" s="238"/>
      <c r="CI116" s="238"/>
      <c r="CJ116" s="238"/>
      <c r="CK116" s="238"/>
      <c r="CL116" s="238"/>
      <c r="CM116" s="238"/>
      <c r="CN116" s="238"/>
      <c r="CO116" s="238"/>
      <c r="CP116" s="238"/>
      <c r="CQ116" s="238"/>
      <c r="CR116" s="238"/>
      <c r="CS116" s="238"/>
      <c r="CT116" s="238"/>
      <c r="CU116" s="238"/>
      <c r="CV116" s="238"/>
      <c r="CW116" s="238"/>
      <c r="CX116" s="238"/>
      <c r="CY116" s="238"/>
      <c r="CZ116" s="238"/>
      <c r="DA116" s="238"/>
      <c r="DB116" s="238"/>
      <c r="DC116" s="238"/>
      <c r="DD116" s="238"/>
      <c r="DE116" s="238"/>
      <c r="DF116" s="238"/>
      <c r="DG116" s="238"/>
      <c r="DH116" s="238"/>
    </row>
    <row r="117" spans="2:112">
      <c r="B117" s="226"/>
      <c r="BN117" s="226"/>
      <c r="BO117" s="226"/>
      <c r="BP117" s="226"/>
      <c r="BS117" s="240"/>
      <c r="BU117" s="71"/>
      <c r="BV117" s="71"/>
      <c r="BW117" s="82"/>
      <c r="BX117" s="238"/>
      <c r="BY117" s="238"/>
      <c r="BZ117" s="238"/>
      <c r="CA117" s="238"/>
      <c r="CB117" s="238"/>
      <c r="CC117" s="238"/>
      <c r="CD117" s="238"/>
      <c r="CE117" s="238"/>
      <c r="CF117" s="238"/>
      <c r="CG117" s="238"/>
      <c r="CH117" s="238"/>
      <c r="CI117" s="238"/>
      <c r="CJ117" s="238"/>
      <c r="CK117" s="238"/>
      <c r="CL117" s="238"/>
      <c r="CM117" s="238"/>
      <c r="CN117" s="238"/>
      <c r="CO117" s="238"/>
      <c r="CP117" s="238"/>
      <c r="CQ117" s="238"/>
      <c r="CR117" s="238"/>
      <c r="CS117" s="238"/>
      <c r="CT117" s="238"/>
      <c r="CU117" s="238"/>
      <c r="CV117" s="238"/>
      <c r="CW117" s="238"/>
      <c r="CX117" s="238"/>
      <c r="CY117" s="238"/>
      <c r="CZ117" s="238"/>
      <c r="DA117" s="238"/>
      <c r="DB117" s="238"/>
      <c r="DC117" s="238"/>
      <c r="DD117" s="238"/>
      <c r="DE117" s="238"/>
      <c r="DF117" s="238"/>
      <c r="DG117" s="238"/>
      <c r="DH117" s="238"/>
    </row>
    <row r="118" spans="2:112">
      <c r="B118" s="226"/>
      <c r="BN118" s="226"/>
      <c r="BO118" s="226"/>
      <c r="BP118" s="226"/>
      <c r="BS118" s="240"/>
      <c r="BU118" s="71"/>
      <c r="BV118" s="71"/>
      <c r="BW118" s="82"/>
      <c r="BX118" s="238"/>
      <c r="BY118" s="238"/>
      <c r="BZ118" s="238"/>
      <c r="CA118" s="238"/>
      <c r="CB118" s="238"/>
      <c r="CC118" s="238"/>
      <c r="CD118" s="238"/>
      <c r="CE118" s="238"/>
      <c r="CF118" s="238"/>
      <c r="CG118" s="238"/>
      <c r="CH118" s="238"/>
      <c r="CI118" s="238"/>
      <c r="CJ118" s="238"/>
      <c r="CK118" s="238"/>
      <c r="CL118" s="238"/>
      <c r="CM118" s="238"/>
      <c r="CN118" s="238"/>
      <c r="CO118" s="238"/>
      <c r="CP118" s="238"/>
      <c r="CQ118" s="238"/>
      <c r="CR118" s="238"/>
      <c r="CS118" s="238"/>
      <c r="CT118" s="238"/>
      <c r="CU118" s="238"/>
      <c r="CV118" s="238"/>
      <c r="CW118" s="238"/>
      <c r="CX118" s="238"/>
      <c r="CY118" s="238"/>
      <c r="CZ118" s="238"/>
      <c r="DA118" s="238"/>
      <c r="DB118" s="238"/>
      <c r="DC118" s="238"/>
      <c r="DD118" s="238"/>
      <c r="DE118" s="238"/>
      <c r="DF118" s="238"/>
      <c r="DG118" s="238"/>
      <c r="DH118" s="238"/>
    </row>
    <row r="119" spans="2:112">
      <c r="B119" s="226"/>
      <c r="BN119" s="226"/>
      <c r="BO119" s="226"/>
      <c r="BP119" s="226"/>
      <c r="BS119" s="240"/>
      <c r="BU119" s="71"/>
      <c r="BV119" s="71"/>
      <c r="BW119" s="82"/>
      <c r="BX119" s="238"/>
      <c r="BY119" s="238"/>
      <c r="BZ119" s="238"/>
      <c r="CA119" s="238"/>
      <c r="CB119" s="238"/>
      <c r="CC119" s="238"/>
      <c r="CD119" s="238"/>
      <c r="CE119" s="238"/>
      <c r="CF119" s="238"/>
      <c r="CG119" s="238"/>
      <c r="CH119" s="238"/>
      <c r="CI119" s="238"/>
      <c r="CJ119" s="238"/>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row>
    <row r="120" spans="2:112">
      <c r="B120" s="226"/>
      <c r="BN120" s="226"/>
      <c r="BO120" s="226"/>
      <c r="BP120" s="226"/>
      <c r="BS120" s="240"/>
      <c r="BU120" s="71"/>
      <c r="BV120" s="71"/>
      <c r="BW120" s="82"/>
      <c r="BX120" s="238"/>
      <c r="BY120" s="238"/>
      <c r="BZ120" s="238"/>
      <c r="CA120" s="238"/>
      <c r="CB120" s="238"/>
      <c r="CC120" s="238"/>
      <c r="CD120" s="238"/>
      <c r="CE120" s="238"/>
      <c r="CF120" s="238"/>
      <c r="CG120" s="238"/>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row>
    <row r="121" spans="2:112">
      <c r="B121" s="226"/>
      <c r="BN121" s="226"/>
      <c r="BO121" s="226"/>
      <c r="BP121" s="226"/>
      <c r="BS121" s="240"/>
      <c r="BU121" s="71"/>
      <c r="BV121" s="71"/>
      <c r="BW121" s="82"/>
      <c r="BX121" s="238"/>
      <c r="BY121" s="238"/>
      <c r="BZ121" s="238"/>
      <c r="CA121" s="238"/>
      <c r="CB121" s="238"/>
      <c r="CC121" s="238"/>
      <c r="CD121" s="238"/>
      <c r="CE121" s="238"/>
      <c r="CF121" s="238"/>
      <c r="CG121" s="238"/>
      <c r="CH121" s="238"/>
      <c r="CI121" s="238"/>
      <c r="CJ121" s="238"/>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row>
    <row r="122" spans="2:112">
      <c r="B122" s="226"/>
      <c r="BN122" s="226"/>
      <c r="BO122" s="226"/>
      <c r="BP122" s="226"/>
      <c r="BS122" s="240"/>
      <c r="BU122" s="71"/>
      <c r="BV122" s="71"/>
      <c r="BW122" s="82"/>
      <c r="BX122" s="238"/>
      <c r="BY122" s="238"/>
      <c r="BZ122" s="238"/>
      <c r="CA122" s="238"/>
      <c r="CB122" s="238"/>
      <c r="CC122" s="238"/>
      <c r="CD122" s="238"/>
      <c r="CE122" s="238"/>
      <c r="CF122" s="238"/>
      <c r="CG122" s="238"/>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row>
    <row r="123" spans="2:112">
      <c r="B123" s="226"/>
      <c r="BN123" s="226"/>
      <c r="BO123" s="226"/>
      <c r="BP123" s="226"/>
      <c r="BS123" s="240"/>
      <c r="BU123" s="71"/>
      <c r="BV123" s="71"/>
      <c r="BW123" s="82"/>
      <c r="BX123" s="238"/>
      <c r="BY123" s="238"/>
      <c r="BZ123" s="238"/>
      <c r="CA123" s="238"/>
      <c r="CB123" s="238"/>
      <c r="CC123" s="238"/>
      <c r="CD123" s="238"/>
      <c r="CE123" s="238"/>
      <c r="CF123" s="238"/>
      <c r="CG123" s="238"/>
      <c r="CH123" s="238"/>
      <c r="CI123" s="238"/>
      <c r="CJ123" s="238"/>
      <c r="CK123" s="238"/>
      <c r="CL123" s="238"/>
      <c r="CM123" s="238"/>
      <c r="CN123" s="238"/>
      <c r="CO123" s="238"/>
      <c r="CP123" s="238"/>
      <c r="CQ123" s="238"/>
      <c r="CR123" s="238"/>
      <c r="CS123" s="238"/>
      <c r="CT123" s="238"/>
      <c r="CU123" s="238"/>
      <c r="CV123" s="238"/>
      <c r="CW123" s="238"/>
      <c r="CX123" s="238"/>
      <c r="CY123" s="238"/>
      <c r="CZ123" s="238"/>
      <c r="DA123" s="238"/>
      <c r="DB123" s="238"/>
      <c r="DC123" s="238"/>
      <c r="DD123" s="238"/>
      <c r="DE123" s="238"/>
      <c r="DF123" s="238"/>
      <c r="DG123" s="238"/>
      <c r="DH123" s="238"/>
    </row>
    <row r="124" spans="2:112">
      <c r="B124" s="226"/>
      <c r="BP124" s="82"/>
      <c r="BQ124" s="238"/>
      <c r="BR124" s="238"/>
      <c r="BS124" s="238"/>
      <c r="BT124" s="238"/>
      <c r="BU124" s="238"/>
      <c r="BV124" s="238"/>
      <c r="BW124" s="238"/>
      <c r="BX124" s="238"/>
      <c r="BY124" s="238"/>
      <c r="BZ124" s="238"/>
      <c r="CA124" s="238"/>
      <c r="CB124" s="238"/>
      <c r="CC124" s="238"/>
      <c r="CD124" s="238"/>
      <c r="CE124" s="238"/>
      <c r="CF124" s="238"/>
      <c r="CG124" s="238"/>
      <c r="CH124" s="238"/>
      <c r="CI124" s="238"/>
      <c r="CJ124" s="238"/>
      <c r="CK124" s="238"/>
      <c r="CL124" s="238"/>
      <c r="CM124" s="238"/>
      <c r="CN124" s="238"/>
      <c r="CO124" s="238"/>
      <c r="CP124" s="238"/>
      <c r="CQ124" s="238"/>
      <c r="CR124" s="238"/>
      <c r="CS124" s="238"/>
      <c r="CT124" s="238"/>
      <c r="CU124" s="238"/>
      <c r="CV124" s="238"/>
      <c r="CW124" s="238"/>
      <c r="CX124" s="238"/>
      <c r="CY124" s="238"/>
      <c r="CZ124" s="238"/>
      <c r="DA124" s="238"/>
    </row>
    <row r="125" spans="2:112">
      <c r="B125" s="226"/>
      <c r="BP125" s="82"/>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38"/>
      <c r="CN125" s="238"/>
      <c r="CO125" s="238"/>
      <c r="CP125" s="238"/>
      <c r="CQ125" s="238"/>
      <c r="CR125" s="238"/>
      <c r="CS125" s="238"/>
      <c r="CT125" s="238"/>
      <c r="CU125" s="238"/>
      <c r="CV125" s="238"/>
      <c r="CW125" s="238"/>
      <c r="CX125" s="238"/>
      <c r="CY125" s="238"/>
      <c r="CZ125" s="238"/>
      <c r="DA125" s="238"/>
    </row>
    <row r="126" spans="2:112">
      <c r="B126" s="226"/>
      <c r="BP126" s="82"/>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38"/>
      <c r="CN126" s="238"/>
      <c r="CO126" s="238"/>
      <c r="CP126" s="238"/>
      <c r="CQ126" s="238"/>
      <c r="CR126" s="238"/>
      <c r="CS126" s="238"/>
      <c r="CT126" s="238"/>
      <c r="CU126" s="238"/>
      <c r="CV126" s="238"/>
      <c r="CW126" s="238"/>
      <c r="CX126" s="238"/>
      <c r="CY126" s="238"/>
      <c r="CZ126" s="238"/>
      <c r="DA126" s="238"/>
    </row>
    <row r="127" spans="2:112">
      <c r="B127" s="226"/>
      <c r="BP127" s="82"/>
      <c r="BQ127" s="238"/>
      <c r="BR127" s="238"/>
      <c r="BS127" s="238"/>
      <c r="BT127" s="238"/>
      <c r="BU127" s="238"/>
      <c r="BV127" s="238"/>
      <c r="BW127" s="238"/>
      <c r="BX127" s="238"/>
      <c r="BY127" s="238"/>
      <c r="BZ127" s="238"/>
      <c r="CA127" s="238"/>
      <c r="CB127" s="238"/>
      <c r="CC127" s="238"/>
      <c r="CD127" s="238"/>
      <c r="CE127" s="238"/>
      <c r="CF127" s="238"/>
      <c r="CG127" s="238"/>
      <c r="CH127" s="238"/>
      <c r="CI127" s="238"/>
      <c r="CJ127" s="238"/>
      <c r="CK127" s="238"/>
      <c r="CL127" s="238"/>
      <c r="CM127" s="238"/>
      <c r="CN127" s="238"/>
      <c r="CO127" s="238"/>
      <c r="CP127" s="238"/>
      <c r="CQ127" s="238"/>
      <c r="CR127" s="238"/>
      <c r="CS127" s="238"/>
      <c r="CT127" s="238"/>
      <c r="CU127" s="238"/>
      <c r="CV127" s="238"/>
      <c r="CW127" s="238"/>
      <c r="CX127" s="238"/>
      <c r="CY127" s="238"/>
      <c r="CZ127" s="238"/>
      <c r="DA127" s="238"/>
    </row>
    <row r="128" spans="2:112">
      <c r="B128" s="226"/>
      <c r="BP128" s="82"/>
      <c r="BQ128" s="238"/>
      <c r="BR128" s="238"/>
      <c r="BS128" s="238"/>
      <c r="BT128" s="238"/>
      <c r="BU128" s="238"/>
      <c r="BV128" s="238"/>
      <c r="BW128" s="238"/>
      <c r="BX128" s="238"/>
      <c r="BY128" s="238"/>
      <c r="BZ128" s="238"/>
      <c r="CA128" s="238"/>
      <c r="CB128" s="238"/>
      <c r="CC128" s="238"/>
      <c r="CD128" s="238"/>
      <c r="CE128" s="238"/>
      <c r="CF128" s="238"/>
      <c r="CG128" s="238"/>
      <c r="CH128" s="238"/>
      <c r="CI128" s="238"/>
      <c r="CJ128" s="238"/>
      <c r="CK128" s="238"/>
      <c r="CL128" s="238"/>
      <c r="CM128" s="238"/>
      <c r="CN128" s="238"/>
      <c r="CO128" s="238"/>
      <c r="CP128" s="238"/>
      <c r="CQ128" s="238"/>
      <c r="CR128" s="238"/>
      <c r="CS128" s="238"/>
      <c r="CT128" s="238"/>
      <c r="CU128" s="238"/>
      <c r="CV128" s="238"/>
      <c r="CW128" s="238"/>
      <c r="CX128" s="238"/>
      <c r="CY128" s="238"/>
      <c r="CZ128" s="238"/>
      <c r="DA128" s="238"/>
    </row>
    <row r="129" spans="2:105">
      <c r="B129" s="226"/>
      <c r="BP129" s="82"/>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38"/>
      <c r="CN129" s="238"/>
      <c r="CO129" s="238"/>
      <c r="CP129" s="238"/>
      <c r="CQ129" s="238"/>
      <c r="CR129" s="238"/>
      <c r="CS129" s="238"/>
      <c r="CT129" s="238"/>
      <c r="CU129" s="238"/>
      <c r="CV129" s="238"/>
      <c r="CW129" s="238"/>
      <c r="CX129" s="238"/>
      <c r="CY129" s="238"/>
      <c r="CZ129" s="238"/>
      <c r="DA129" s="238"/>
    </row>
    <row r="130" spans="2:105">
      <c r="B130" s="226"/>
      <c r="BP130" s="82"/>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row>
    <row r="131" spans="2:105">
      <c r="B131" s="226"/>
      <c r="BP131" s="82"/>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row>
    <row r="132" spans="2:105">
      <c r="B132" s="226"/>
      <c r="BP132" s="82"/>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38"/>
      <c r="CN132" s="238"/>
      <c r="CO132" s="238"/>
      <c r="CP132" s="238"/>
      <c r="CQ132" s="238"/>
      <c r="CR132" s="238"/>
      <c r="CS132" s="238"/>
      <c r="CT132" s="238"/>
      <c r="CU132" s="238"/>
      <c r="CV132" s="238"/>
      <c r="CW132" s="238"/>
      <c r="CX132" s="238"/>
      <c r="CY132" s="238"/>
      <c r="CZ132" s="238"/>
      <c r="DA132" s="238"/>
    </row>
    <row r="133" spans="2:105">
      <c r="B133" s="226"/>
      <c r="BP133" s="82"/>
      <c r="BQ133" s="238"/>
      <c r="BR133" s="238"/>
      <c r="BS133" s="238"/>
      <c r="BT133" s="238"/>
      <c r="BU133" s="238"/>
      <c r="BV133" s="238"/>
      <c r="BW133" s="238"/>
      <c r="BX133" s="238"/>
      <c r="BY133" s="238"/>
      <c r="BZ133" s="238"/>
      <c r="CA133" s="238"/>
      <c r="CB133" s="238"/>
      <c r="CC133" s="238"/>
      <c r="CD133" s="238"/>
      <c r="CE133" s="238"/>
      <c r="CF133" s="238"/>
      <c r="CG133" s="238"/>
      <c r="CH133" s="238"/>
      <c r="CI133" s="238"/>
      <c r="CJ133" s="238"/>
      <c r="CK133" s="238"/>
      <c r="CL133" s="238"/>
      <c r="CM133" s="238"/>
      <c r="CN133" s="238"/>
      <c r="CO133" s="238"/>
      <c r="CP133" s="238"/>
      <c r="CQ133" s="238"/>
      <c r="CR133" s="238"/>
      <c r="CS133" s="238"/>
      <c r="CT133" s="238"/>
      <c r="CU133" s="238"/>
      <c r="CV133" s="238"/>
      <c r="CW133" s="238"/>
      <c r="CX133" s="238"/>
      <c r="CY133" s="238"/>
      <c r="CZ133" s="238"/>
      <c r="DA133" s="238"/>
    </row>
    <row r="134" spans="2:105">
      <c r="B134" s="226"/>
      <c r="BP134" s="82"/>
      <c r="BQ134" s="238"/>
      <c r="BR134" s="238"/>
      <c r="BS134" s="238"/>
      <c r="BT134" s="238"/>
      <c r="BU134" s="238"/>
      <c r="BV134" s="238"/>
      <c r="BW134" s="238"/>
      <c r="BX134" s="238"/>
      <c r="BY134" s="238"/>
      <c r="BZ134" s="238"/>
      <c r="CA134" s="238"/>
      <c r="CB134" s="238"/>
      <c r="CC134" s="238"/>
      <c r="CD134" s="238"/>
      <c r="CE134" s="238"/>
      <c r="CF134" s="238"/>
      <c r="CG134" s="238"/>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row>
    <row r="135" spans="2:105">
      <c r="B135" s="226"/>
      <c r="BP135" s="82"/>
      <c r="BQ135" s="238"/>
      <c r="BR135" s="238"/>
      <c r="BS135" s="238"/>
      <c r="BT135" s="238"/>
      <c r="BU135" s="238"/>
      <c r="BV135" s="238"/>
      <c r="BW135" s="238"/>
      <c r="BX135" s="238"/>
      <c r="BY135" s="238"/>
      <c r="BZ135" s="238"/>
      <c r="CA135" s="238"/>
      <c r="CB135" s="238"/>
      <c r="CC135" s="238"/>
      <c r="CD135" s="238"/>
      <c r="CE135" s="238"/>
      <c r="CF135" s="238"/>
      <c r="CG135" s="238"/>
      <c r="CH135" s="238"/>
      <c r="CI135" s="238"/>
      <c r="CJ135" s="238"/>
      <c r="CK135" s="238"/>
      <c r="CL135" s="238"/>
      <c r="CM135" s="238"/>
      <c r="CN135" s="238"/>
      <c r="CO135" s="238"/>
      <c r="CP135" s="238"/>
      <c r="CQ135" s="238"/>
      <c r="CR135" s="238"/>
      <c r="CS135" s="238"/>
      <c r="CT135" s="238"/>
      <c r="CU135" s="238"/>
      <c r="CV135" s="238"/>
      <c r="CW135" s="238"/>
      <c r="CX135" s="238"/>
      <c r="CY135" s="238"/>
      <c r="CZ135" s="238"/>
      <c r="DA135" s="238"/>
    </row>
    <row r="136" spans="2:105">
      <c r="B136" s="226"/>
      <c r="BP136" s="82"/>
      <c r="BQ136" s="238"/>
      <c r="BR136" s="238"/>
      <c r="BS136" s="238"/>
      <c r="BT136" s="238"/>
      <c r="BU136" s="238"/>
      <c r="BV136" s="238"/>
      <c r="BW136" s="238"/>
      <c r="BX136" s="238"/>
      <c r="BY136" s="238"/>
      <c r="BZ136" s="238"/>
      <c r="CA136" s="238"/>
      <c r="CB136" s="238"/>
      <c r="CC136" s="238"/>
      <c r="CD136" s="238"/>
      <c r="CE136" s="238"/>
      <c r="CF136" s="238"/>
      <c r="CG136" s="238"/>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row>
    <row r="137" spans="2:105">
      <c r="B137" s="226"/>
      <c r="BP137" s="82"/>
      <c r="BQ137" s="238"/>
      <c r="BR137" s="238"/>
      <c r="BS137" s="238"/>
      <c r="BT137" s="238"/>
      <c r="BU137" s="238"/>
      <c r="BV137" s="238"/>
      <c r="BW137" s="238"/>
      <c r="BX137" s="238"/>
      <c r="BY137" s="238"/>
      <c r="BZ137" s="238"/>
      <c r="CA137" s="238"/>
      <c r="CB137" s="238"/>
      <c r="CC137" s="238"/>
      <c r="CD137" s="238"/>
      <c r="CE137" s="238"/>
      <c r="CF137" s="238"/>
      <c r="CG137" s="238"/>
      <c r="CH137" s="238"/>
      <c r="CI137" s="238"/>
      <c r="CJ137" s="238"/>
      <c r="CK137" s="238"/>
      <c r="CL137" s="238"/>
      <c r="CM137" s="238"/>
      <c r="CN137" s="238"/>
      <c r="CO137" s="238"/>
      <c r="CP137" s="238"/>
      <c r="CQ137" s="238"/>
      <c r="CR137" s="238"/>
      <c r="CS137" s="238"/>
      <c r="CT137" s="238"/>
      <c r="CU137" s="238"/>
      <c r="CV137" s="238"/>
      <c r="CW137" s="238"/>
      <c r="CX137" s="238"/>
      <c r="CY137" s="238"/>
      <c r="CZ137" s="238"/>
      <c r="DA137" s="238"/>
    </row>
    <row r="138" spans="2:105">
      <c r="B138" s="226"/>
      <c r="BP138" s="82"/>
      <c r="BQ138" s="238"/>
      <c r="BR138" s="238"/>
      <c r="BS138" s="238"/>
      <c r="BT138" s="238"/>
      <c r="BU138" s="238"/>
      <c r="BV138" s="238"/>
      <c r="BW138" s="238"/>
      <c r="BX138" s="238"/>
      <c r="BY138" s="238"/>
      <c r="BZ138" s="238"/>
      <c r="CA138" s="238"/>
      <c r="CB138" s="238"/>
      <c r="CC138" s="238"/>
      <c r="CD138" s="238"/>
      <c r="CE138" s="238"/>
      <c r="CF138" s="238"/>
      <c r="CG138" s="238"/>
      <c r="CH138" s="238"/>
      <c r="CI138" s="238"/>
      <c r="CJ138" s="238"/>
      <c r="CK138" s="238"/>
      <c r="CL138" s="238"/>
      <c r="CM138" s="238"/>
      <c r="CN138" s="238"/>
      <c r="CO138" s="238"/>
      <c r="CP138" s="238"/>
      <c r="CQ138" s="238"/>
      <c r="CR138" s="238"/>
      <c r="CS138" s="238"/>
      <c r="CT138" s="238"/>
      <c r="CU138" s="238"/>
      <c r="CV138" s="238"/>
      <c r="CW138" s="238"/>
      <c r="CX138" s="238"/>
      <c r="CY138" s="238"/>
      <c r="CZ138" s="238"/>
      <c r="DA138" s="238"/>
    </row>
    <row r="139" spans="2:105">
      <c r="B139" s="226"/>
      <c r="BP139" s="82"/>
      <c r="BQ139" s="238"/>
      <c r="BR139" s="238"/>
      <c r="BS139" s="238"/>
      <c r="BT139" s="238"/>
      <c r="BU139" s="238"/>
      <c r="BV139" s="238"/>
      <c r="BW139" s="238"/>
      <c r="BX139" s="238"/>
      <c r="BY139" s="238"/>
      <c r="BZ139" s="238"/>
      <c r="CA139" s="238"/>
      <c r="CB139" s="238"/>
      <c r="CC139" s="238"/>
      <c r="CD139" s="238"/>
      <c r="CE139" s="238"/>
      <c r="CF139" s="238"/>
      <c r="CG139" s="238"/>
      <c r="CH139" s="238"/>
      <c r="CI139" s="238"/>
      <c r="CJ139" s="238"/>
      <c r="CK139" s="238"/>
      <c r="CL139" s="238"/>
      <c r="CM139" s="238"/>
      <c r="CN139" s="238"/>
      <c r="CO139" s="238"/>
      <c r="CP139" s="238"/>
      <c r="CQ139" s="238"/>
      <c r="CR139" s="238"/>
      <c r="CS139" s="238"/>
      <c r="CT139" s="238"/>
      <c r="CU139" s="238"/>
      <c r="CV139" s="238"/>
      <c r="CW139" s="238"/>
      <c r="CX139" s="238"/>
      <c r="CY139" s="238"/>
      <c r="CZ139" s="238"/>
      <c r="DA139" s="238"/>
    </row>
    <row r="140" spans="2:105">
      <c r="B140" s="226"/>
      <c r="BP140" s="82"/>
      <c r="BQ140" s="238"/>
      <c r="BR140" s="238"/>
      <c r="BS140" s="238"/>
      <c r="BT140" s="238"/>
      <c r="BU140" s="238"/>
      <c r="BV140" s="238"/>
      <c r="BW140" s="238"/>
      <c r="BX140" s="238"/>
      <c r="BY140" s="238"/>
      <c r="BZ140" s="238"/>
      <c r="CA140" s="238"/>
      <c r="CB140" s="238"/>
      <c r="CC140" s="238"/>
      <c r="CD140" s="238"/>
      <c r="CE140" s="238"/>
      <c r="CF140" s="238"/>
      <c r="CG140" s="238"/>
      <c r="CH140" s="238"/>
      <c r="CI140" s="238"/>
      <c r="CJ140" s="238"/>
      <c r="CK140" s="238"/>
      <c r="CL140" s="238"/>
      <c r="CM140" s="238"/>
      <c r="CN140" s="238"/>
      <c r="CO140" s="238"/>
      <c r="CP140" s="238"/>
      <c r="CQ140" s="238"/>
      <c r="CR140" s="238"/>
      <c r="CS140" s="238"/>
      <c r="CT140" s="238"/>
      <c r="CU140" s="238"/>
      <c r="CV140" s="238"/>
      <c r="CW140" s="238"/>
      <c r="CX140" s="238"/>
      <c r="CY140" s="238"/>
      <c r="CZ140" s="238"/>
      <c r="DA140" s="238"/>
    </row>
    <row r="141" spans="2:105">
      <c r="B141" s="226"/>
      <c r="BP141" s="82"/>
      <c r="BQ141" s="238"/>
      <c r="BR141" s="238"/>
      <c r="BS141" s="238"/>
      <c r="BT141" s="238"/>
      <c r="BU141" s="238"/>
      <c r="BV141" s="238"/>
      <c r="BW141" s="238"/>
      <c r="BX141" s="238"/>
      <c r="BY141" s="238"/>
      <c r="BZ141" s="238"/>
      <c r="CA141" s="238"/>
      <c r="CB141" s="238"/>
      <c r="CC141" s="238"/>
      <c r="CD141" s="238"/>
      <c r="CE141" s="238"/>
      <c r="CF141" s="238"/>
      <c r="CG141" s="238"/>
      <c r="CH141" s="238"/>
      <c r="CI141" s="238"/>
      <c r="CJ141" s="238"/>
      <c r="CK141" s="238"/>
      <c r="CL141" s="238"/>
      <c r="CM141" s="238"/>
      <c r="CN141" s="238"/>
      <c r="CO141" s="238"/>
      <c r="CP141" s="238"/>
      <c r="CQ141" s="238"/>
      <c r="CR141" s="238"/>
      <c r="CS141" s="238"/>
      <c r="CT141" s="238"/>
      <c r="CU141" s="238"/>
      <c r="CV141" s="238"/>
      <c r="CW141" s="238"/>
      <c r="CX141" s="238"/>
      <c r="CY141" s="238"/>
      <c r="CZ141" s="238"/>
      <c r="DA141" s="238"/>
    </row>
    <row r="142" spans="2:105">
      <c r="B142" s="226"/>
      <c r="BP142" s="82"/>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row>
    <row r="143" spans="2:105">
      <c r="B143" s="226"/>
      <c r="BP143" s="82"/>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row>
    <row r="144" spans="2:105">
      <c r="B144" s="226"/>
      <c r="BP144" s="82"/>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row>
    <row r="145" spans="2:105">
      <c r="B145" s="226"/>
      <c r="BP145" s="82"/>
      <c r="BQ145" s="238"/>
      <c r="BR145" s="238"/>
      <c r="BS145" s="238"/>
      <c r="BT145" s="238"/>
      <c r="BU145" s="238"/>
      <c r="BV145" s="238"/>
      <c r="BW145" s="238"/>
      <c r="BX145" s="238"/>
      <c r="BY145" s="238"/>
      <c r="BZ145" s="238"/>
      <c r="CA145" s="238"/>
      <c r="CB145" s="238"/>
      <c r="CC145" s="238"/>
      <c r="CD145" s="238"/>
      <c r="CE145" s="238"/>
      <c r="CF145" s="238"/>
      <c r="CG145" s="238"/>
      <c r="CH145" s="238"/>
      <c r="CI145" s="238"/>
      <c r="CJ145" s="238"/>
      <c r="CK145" s="238"/>
      <c r="CL145" s="238"/>
      <c r="CM145" s="238"/>
      <c r="CN145" s="238"/>
      <c r="CO145" s="238"/>
      <c r="CP145" s="238"/>
      <c r="CQ145" s="238"/>
      <c r="CR145" s="238"/>
      <c r="CS145" s="238"/>
      <c r="CT145" s="238"/>
      <c r="CU145" s="238"/>
      <c r="CV145" s="238"/>
      <c r="CW145" s="238"/>
      <c r="CX145" s="238"/>
      <c r="CY145" s="238"/>
      <c r="CZ145" s="238"/>
      <c r="DA145" s="238"/>
    </row>
    <row r="146" spans="2:105">
      <c r="B146" s="226"/>
      <c r="BP146" s="82"/>
      <c r="BQ146" s="238"/>
      <c r="BR146" s="238"/>
      <c r="BS146" s="238"/>
      <c r="BT146" s="238"/>
      <c r="BU146" s="238"/>
      <c r="BV146" s="238"/>
      <c r="BW146" s="238"/>
      <c r="BX146" s="238"/>
      <c r="BY146" s="238"/>
      <c r="BZ146" s="238"/>
      <c r="CA146" s="238"/>
      <c r="CB146" s="238"/>
      <c r="CC146" s="238"/>
      <c r="CD146" s="238"/>
      <c r="CE146" s="238"/>
      <c r="CF146" s="238"/>
      <c r="CG146" s="238"/>
      <c r="CH146" s="238"/>
      <c r="CI146" s="238"/>
      <c r="CJ146" s="238"/>
      <c r="CK146" s="238"/>
      <c r="CL146" s="238"/>
      <c r="CM146" s="238"/>
      <c r="CN146" s="238"/>
      <c r="CO146" s="238"/>
      <c r="CP146" s="238"/>
      <c r="CQ146" s="238"/>
      <c r="CR146" s="238"/>
      <c r="CS146" s="238"/>
      <c r="CT146" s="238"/>
      <c r="CU146" s="238"/>
      <c r="CV146" s="238"/>
      <c r="CW146" s="238"/>
      <c r="CX146" s="238"/>
      <c r="CY146" s="238"/>
      <c r="CZ146" s="238"/>
      <c r="DA146" s="238"/>
    </row>
    <row r="147" spans="2:105">
      <c r="B147" s="226"/>
      <c r="BP147" s="82"/>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38"/>
      <c r="CY147" s="238"/>
      <c r="CZ147" s="238"/>
      <c r="DA147" s="238"/>
    </row>
    <row r="148" spans="2:105">
      <c r="B148" s="226"/>
      <c r="BP148" s="82"/>
      <c r="BQ148" s="238"/>
      <c r="BR148" s="238"/>
      <c r="BS148" s="238"/>
      <c r="BT148" s="238"/>
      <c r="BU148" s="238"/>
      <c r="BV148" s="238"/>
      <c r="BW148" s="238"/>
      <c r="BX148" s="238"/>
      <c r="BY148" s="238"/>
      <c r="BZ148" s="238"/>
      <c r="CA148" s="238"/>
      <c r="CB148" s="238"/>
      <c r="CC148" s="238"/>
      <c r="CD148" s="238"/>
      <c r="CE148" s="238"/>
      <c r="CF148" s="238"/>
      <c r="CG148" s="238"/>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row>
    <row r="149" spans="2:105">
      <c r="B149" s="226"/>
      <c r="BP149" s="82"/>
      <c r="BQ149" s="238"/>
      <c r="BR149" s="238"/>
      <c r="BS149" s="238"/>
      <c r="BT149" s="238"/>
      <c r="BU149" s="238"/>
      <c r="BV149" s="238"/>
      <c r="BW149" s="238"/>
      <c r="BX149" s="238"/>
      <c r="BY149" s="238"/>
      <c r="BZ149" s="238"/>
      <c r="CA149" s="238"/>
      <c r="CB149" s="238"/>
      <c r="CC149" s="238"/>
      <c r="CD149" s="238"/>
      <c r="CE149" s="238"/>
      <c r="CF149" s="238"/>
      <c r="CG149" s="238"/>
      <c r="CH149" s="238"/>
      <c r="CI149" s="238"/>
      <c r="CJ149" s="238"/>
      <c r="CK149" s="238"/>
      <c r="CL149" s="238"/>
      <c r="CM149" s="238"/>
      <c r="CN149" s="238"/>
      <c r="CO149" s="238"/>
      <c r="CP149" s="238"/>
      <c r="CQ149" s="238"/>
      <c r="CR149" s="238"/>
      <c r="CS149" s="238"/>
      <c r="CT149" s="238"/>
      <c r="CU149" s="238"/>
      <c r="CV149" s="238"/>
      <c r="CW149" s="238"/>
      <c r="CX149" s="238"/>
      <c r="CY149" s="238"/>
      <c r="CZ149" s="238"/>
      <c r="DA149" s="238"/>
    </row>
    <row r="150" spans="2:105">
      <c r="B150" s="226"/>
      <c r="BP150" s="82"/>
      <c r="BQ150" s="238"/>
      <c r="BR150" s="238"/>
      <c r="BS150" s="238"/>
      <c r="BT150" s="238"/>
      <c r="BU150" s="238"/>
      <c r="BV150" s="238"/>
      <c r="BW150" s="238"/>
      <c r="BX150" s="238"/>
      <c r="BY150" s="238"/>
      <c r="BZ150" s="238"/>
      <c r="CA150" s="238"/>
      <c r="CB150" s="238"/>
      <c r="CC150" s="238"/>
      <c r="CD150" s="238"/>
      <c r="CE150" s="238"/>
      <c r="CF150" s="238"/>
      <c r="CG150" s="238"/>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row>
    <row r="151" spans="2:105">
      <c r="B151" s="226"/>
      <c r="BP151" s="82"/>
      <c r="BQ151" s="238"/>
      <c r="BR151" s="238"/>
      <c r="BS151" s="238"/>
      <c r="BT151" s="238"/>
      <c r="BU151" s="238"/>
      <c r="BV151" s="238"/>
      <c r="BW151" s="238"/>
      <c r="BX151" s="238"/>
      <c r="BY151" s="238"/>
      <c r="BZ151" s="238"/>
      <c r="CA151" s="238"/>
      <c r="CB151" s="238"/>
      <c r="CC151" s="238"/>
      <c r="CD151" s="238"/>
      <c r="CE151" s="238"/>
      <c r="CF151" s="238"/>
      <c r="CG151" s="238"/>
      <c r="CH151" s="238"/>
      <c r="CI151" s="238"/>
      <c r="CJ151" s="238"/>
      <c r="CK151" s="238"/>
      <c r="CL151" s="238"/>
      <c r="CM151" s="238"/>
      <c r="CN151" s="238"/>
      <c r="CO151" s="238"/>
      <c r="CP151" s="238"/>
      <c r="CQ151" s="238"/>
      <c r="CR151" s="238"/>
      <c r="CS151" s="238"/>
      <c r="CT151" s="238"/>
      <c r="CU151" s="238"/>
      <c r="CV151" s="238"/>
      <c r="CW151" s="238"/>
      <c r="CX151" s="238"/>
      <c r="CY151" s="238"/>
      <c r="CZ151" s="238"/>
      <c r="DA151" s="238"/>
    </row>
    <row r="152" spans="2:105">
      <c r="B152" s="226"/>
      <c r="BP152" s="82"/>
      <c r="BQ152" s="238"/>
      <c r="BR152" s="238"/>
      <c r="BS152" s="238"/>
      <c r="BT152" s="238"/>
      <c r="BU152" s="238"/>
      <c r="BV152" s="238"/>
      <c r="BW152" s="238"/>
      <c r="BX152" s="238"/>
      <c r="BY152" s="238"/>
      <c r="BZ152" s="238"/>
      <c r="CA152" s="238"/>
      <c r="CB152" s="238"/>
      <c r="CC152" s="238"/>
      <c r="CD152" s="238"/>
      <c r="CE152" s="238"/>
      <c r="CF152" s="238"/>
      <c r="CG152" s="238"/>
      <c r="CH152" s="238"/>
      <c r="CI152" s="238"/>
      <c r="CJ152" s="238"/>
      <c r="CK152" s="238"/>
      <c r="CL152" s="238"/>
      <c r="CM152" s="238"/>
      <c r="CN152" s="238"/>
      <c r="CO152" s="238"/>
      <c r="CP152" s="238"/>
      <c r="CQ152" s="238"/>
      <c r="CR152" s="238"/>
      <c r="CS152" s="238"/>
      <c r="CT152" s="238"/>
      <c r="CU152" s="238"/>
      <c r="CV152" s="238"/>
      <c r="CW152" s="238"/>
      <c r="CX152" s="238"/>
      <c r="CY152" s="238"/>
      <c r="CZ152" s="238"/>
      <c r="DA152" s="238"/>
    </row>
    <row r="153" spans="2:105">
      <c r="B153" s="226"/>
      <c r="BP153" s="82"/>
      <c r="BQ153" s="238"/>
      <c r="BR153" s="238"/>
      <c r="BS153" s="238"/>
      <c r="BT153" s="238"/>
      <c r="BU153" s="238"/>
      <c r="BV153" s="238"/>
      <c r="BW153" s="238"/>
      <c r="BX153" s="238"/>
      <c r="BY153" s="238"/>
      <c r="BZ153" s="238"/>
      <c r="CA153" s="238"/>
      <c r="CB153" s="238"/>
      <c r="CC153" s="238"/>
      <c r="CD153" s="238"/>
      <c r="CE153" s="238"/>
      <c r="CF153" s="238"/>
      <c r="CG153" s="238"/>
      <c r="CH153" s="238"/>
      <c r="CI153" s="238"/>
      <c r="CJ153" s="238"/>
      <c r="CK153" s="238"/>
      <c r="CL153" s="238"/>
      <c r="CM153" s="238"/>
      <c r="CN153" s="238"/>
      <c r="CO153" s="238"/>
      <c r="CP153" s="238"/>
      <c r="CQ153" s="238"/>
      <c r="CR153" s="238"/>
      <c r="CS153" s="238"/>
      <c r="CT153" s="238"/>
      <c r="CU153" s="238"/>
      <c r="CV153" s="238"/>
      <c r="CW153" s="238"/>
      <c r="CX153" s="238"/>
      <c r="CY153" s="238"/>
      <c r="CZ153" s="238"/>
      <c r="DA153" s="238"/>
    </row>
    <row r="154" spans="2:105">
      <c r="B154" s="226"/>
      <c r="BP154" s="82"/>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38"/>
      <c r="CN154" s="238"/>
      <c r="CO154" s="238"/>
      <c r="CP154" s="238"/>
      <c r="CQ154" s="238"/>
      <c r="CR154" s="238"/>
      <c r="CS154" s="238"/>
      <c r="CT154" s="238"/>
      <c r="CU154" s="238"/>
      <c r="CV154" s="238"/>
      <c r="CW154" s="238"/>
      <c r="CX154" s="238"/>
      <c r="CY154" s="238"/>
      <c r="CZ154" s="238"/>
      <c r="DA154" s="238"/>
    </row>
    <row r="155" spans="2:105">
      <c r="B155" s="226"/>
      <c r="BP155" s="82"/>
      <c r="BQ155" s="238"/>
      <c r="BR155" s="238"/>
      <c r="BS155" s="238"/>
      <c r="BT155" s="238"/>
      <c r="BU155" s="238"/>
      <c r="BV155" s="238"/>
      <c r="BW155" s="238"/>
      <c r="BX155" s="238"/>
      <c r="BY155" s="238"/>
      <c r="BZ155" s="238"/>
      <c r="CA155" s="238"/>
      <c r="CB155" s="238"/>
      <c r="CC155" s="238"/>
      <c r="CD155" s="238"/>
      <c r="CE155" s="238"/>
      <c r="CF155" s="238"/>
      <c r="CG155" s="238"/>
      <c r="CH155" s="238"/>
      <c r="CI155" s="238"/>
      <c r="CJ155" s="238"/>
      <c r="CK155" s="238"/>
      <c r="CL155" s="238"/>
      <c r="CM155" s="238"/>
      <c r="CN155" s="238"/>
      <c r="CO155" s="238"/>
      <c r="CP155" s="238"/>
      <c r="CQ155" s="238"/>
      <c r="CR155" s="238"/>
      <c r="CS155" s="238"/>
      <c r="CT155" s="238"/>
      <c r="CU155" s="238"/>
      <c r="CV155" s="238"/>
      <c r="CW155" s="238"/>
      <c r="CX155" s="238"/>
      <c r="CY155" s="238"/>
      <c r="CZ155" s="238"/>
      <c r="DA155" s="238"/>
    </row>
    <row r="156" spans="2:105">
      <c r="B156" s="226"/>
      <c r="BP156" s="82"/>
      <c r="BQ156" s="238"/>
      <c r="BR156" s="238"/>
      <c r="BS156" s="238"/>
      <c r="BT156" s="238"/>
      <c r="BU156" s="238"/>
      <c r="BV156" s="238"/>
      <c r="BW156" s="238"/>
      <c r="BX156" s="238"/>
      <c r="BY156" s="238"/>
      <c r="BZ156" s="238"/>
      <c r="CA156" s="238"/>
      <c r="CB156" s="238"/>
      <c r="CC156" s="238"/>
      <c r="CD156" s="238"/>
      <c r="CE156" s="238"/>
      <c r="CF156" s="238"/>
      <c r="CG156" s="238"/>
      <c r="CH156" s="238"/>
      <c r="CI156" s="238"/>
      <c r="CJ156" s="238"/>
      <c r="CK156" s="238"/>
      <c r="CL156" s="238"/>
      <c r="CM156" s="238"/>
      <c r="CN156" s="238"/>
      <c r="CO156" s="238"/>
      <c r="CP156" s="238"/>
      <c r="CQ156" s="238"/>
      <c r="CR156" s="238"/>
      <c r="CS156" s="238"/>
      <c r="CT156" s="238"/>
      <c r="CU156" s="238"/>
      <c r="CV156" s="238"/>
      <c r="CW156" s="238"/>
      <c r="CX156" s="238"/>
      <c r="CY156" s="238"/>
      <c r="CZ156" s="238"/>
      <c r="DA156" s="238"/>
    </row>
    <row r="157" spans="2:105">
      <c r="B157" s="226"/>
      <c r="BP157" s="82"/>
      <c r="BQ157" s="238"/>
      <c r="BR157" s="238"/>
      <c r="BS157" s="238"/>
      <c r="BT157" s="238"/>
      <c r="BU157" s="238"/>
      <c r="BV157" s="238"/>
      <c r="BW157" s="238"/>
      <c r="BX157" s="238"/>
      <c r="BY157" s="238"/>
      <c r="BZ157" s="238"/>
      <c r="CA157" s="238"/>
      <c r="CB157" s="238"/>
      <c r="CC157" s="238"/>
      <c r="CD157" s="238"/>
      <c r="CE157" s="238"/>
      <c r="CF157" s="238"/>
      <c r="CG157" s="238"/>
      <c r="CH157" s="238"/>
      <c r="CI157" s="238"/>
      <c r="CJ157" s="238"/>
      <c r="CK157" s="238"/>
      <c r="CL157" s="238"/>
      <c r="CM157" s="238"/>
      <c r="CN157" s="238"/>
      <c r="CO157" s="238"/>
      <c r="CP157" s="238"/>
      <c r="CQ157" s="238"/>
      <c r="CR157" s="238"/>
      <c r="CS157" s="238"/>
      <c r="CT157" s="238"/>
      <c r="CU157" s="238"/>
      <c r="CV157" s="238"/>
      <c r="CW157" s="238"/>
      <c r="CX157" s="238"/>
      <c r="CY157" s="238"/>
      <c r="CZ157" s="238"/>
      <c r="DA157" s="238"/>
    </row>
    <row r="158" spans="2:105">
      <c r="B158" s="226"/>
      <c r="BP158" s="82"/>
      <c r="BQ158" s="238"/>
      <c r="BR158" s="238"/>
      <c r="BS158" s="238"/>
      <c r="BT158" s="238"/>
      <c r="BU158" s="238"/>
      <c r="BV158" s="238"/>
      <c r="BW158" s="238"/>
      <c r="BX158" s="238"/>
      <c r="BY158" s="238"/>
      <c r="BZ158" s="238"/>
      <c r="CA158" s="238"/>
      <c r="CB158" s="238"/>
      <c r="CC158" s="238"/>
      <c r="CD158" s="238"/>
      <c r="CE158" s="238"/>
      <c r="CF158" s="238"/>
      <c r="CG158" s="238"/>
      <c r="CH158" s="238"/>
      <c r="CI158" s="238"/>
      <c r="CJ158" s="238"/>
      <c r="CK158" s="238"/>
      <c r="CL158" s="238"/>
      <c r="CM158" s="238"/>
      <c r="CN158" s="238"/>
      <c r="CO158" s="238"/>
      <c r="CP158" s="238"/>
      <c r="CQ158" s="238"/>
      <c r="CR158" s="238"/>
      <c r="CS158" s="238"/>
      <c r="CT158" s="238"/>
      <c r="CU158" s="238"/>
      <c r="CV158" s="238"/>
      <c r="CW158" s="238"/>
      <c r="CX158" s="238"/>
      <c r="CY158" s="238"/>
      <c r="CZ158" s="238"/>
      <c r="DA158" s="238"/>
    </row>
    <row r="159" spans="2:105">
      <c r="B159" s="226"/>
      <c r="BP159" s="82"/>
      <c r="BQ159" s="238"/>
      <c r="BR159" s="238"/>
      <c r="BS159" s="238"/>
      <c r="BT159" s="238"/>
      <c r="BU159" s="238"/>
      <c r="BV159" s="238"/>
      <c r="BW159" s="238"/>
      <c r="BX159" s="238"/>
      <c r="BY159" s="238"/>
      <c r="BZ159" s="238"/>
      <c r="CA159" s="238"/>
      <c r="CB159" s="238"/>
      <c r="CC159" s="238"/>
      <c r="CD159" s="238"/>
      <c r="CE159" s="238"/>
      <c r="CF159" s="238"/>
      <c r="CG159" s="238"/>
      <c r="CH159" s="238"/>
      <c r="CI159" s="238"/>
      <c r="CJ159" s="238"/>
      <c r="CK159" s="238"/>
      <c r="CL159" s="238"/>
      <c r="CM159" s="238"/>
      <c r="CN159" s="238"/>
      <c r="CO159" s="238"/>
      <c r="CP159" s="238"/>
      <c r="CQ159" s="238"/>
      <c r="CR159" s="238"/>
      <c r="CS159" s="238"/>
      <c r="CT159" s="238"/>
      <c r="CU159" s="238"/>
      <c r="CV159" s="238"/>
      <c r="CW159" s="238"/>
      <c r="CX159" s="238"/>
      <c r="CY159" s="238"/>
      <c r="CZ159" s="238"/>
      <c r="DA159" s="238"/>
    </row>
    <row r="160" spans="2:105">
      <c r="B160" s="226"/>
      <c r="BP160" s="82"/>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row>
    <row r="161" spans="2:105">
      <c r="B161" s="226"/>
      <c r="BP161" s="82"/>
      <c r="BQ161" s="238"/>
      <c r="BR161" s="238"/>
      <c r="BS161" s="238"/>
      <c r="BT161" s="238"/>
      <c r="BU161" s="238"/>
      <c r="BV161" s="238"/>
      <c r="BW161" s="238"/>
      <c r="BX161" s="238"/>
      <c r="BY161" s="238"/>
      <c r="BZ161" s="238"/>
      <c r="CA161" s="238"/>
      <c r="CB161" s="238"/>
      <c r="CC161" s="238"/>
      <c r="CD161" s="238"/>
      <c r="CE161" s="238"/>
      <c r="CF161" s="238"/>
      <c r="CG161" s="238"/>
      <c r="CH161" s="238"/>
      <c r="CI161" s="238"/>
      <c r="CJ161" s="238"/>
      <c r="CK161" s="238"/>
      <c r="CL161" s="238"/>
      <c r="CM161" s="238"/>
      <c r="CN161" s="238"/>
      <c r="CO161" s="238"/>
      <c r="CP161" s="238"/>
      <c r="CQ161" s="238"/>
      <c r="CR161" s="238"/>
      <c r="CS161" s="238"/>
      <c r="CT161" s="238"/>
      <c r="CU161" s="238"/>
      <c r="CV161" s="238"/>
      <c r="CW161" s="238"/>
      <c r="CX161" s="238"/>
      <c r="CY161" s="238"/>
      <c r="CZ161" s="238"/>
      <c r="DA161" s="238"/>
    </row>
    <row r="162" spans="2:105">
      <c r="B162" s="226"/>
      <c r="BP162" s="82"/>
      <c r="BQ162" s="238"/>
      <c r="BR162" s="238"/>
      <c r="BS162" s="238"/>
      <c r="BT162" s="238"/>
      <c r="BU162" s="238"/>
      <c r="BV162" s="238"/>
      <c r="BW162" s="238"/>
      <c r="BX162" s="238"/>
      <c r="BY162" s="238"/>
      <c r="BZ162" s="238"/>
      <c r="CA162" s="238"/>
      <c r="CB162" s="238"/>
      <c r="CC162" s="238"/>
      <c r="CD162" s="238"/>
      <c r="CE162" s="238"/>
      <c r="CF162" s="238"/>
      <c r="CG162" s="238"/>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row>
    <row r="163" spans="2:105">
      <c r="B163" s="226"/>
      <c r="BP163" s="82"/>
      <c r="BQ163" s="238"/>
      <c r="BR163" s="238"/>
      <c r="BS163" s="238"/>
      <c r="BT163" s="238"/>
      <c r="BU163" s="238"/>
      <c r="BV163" s="238"/>
      <c r="BW163" s="238"/>
      <c r="BX163" s="238"/>
      <c r="BY163" s="238"/>
      <c r="BZ163" s="238"/>
      <c r="CA163" s="238"/>
      <c r="CB163" s="238"/>
      <c r="CC163" s="238"/>
      <c r="CD163" s="238"/>
      <c r="CE163" s="238"/>
      <c r="CF163" s="238"/>
      <c r="CG163" s="238"/>
      <c r="CH163" s="238"/>
      <c r="CI163" s="238"/>
      <c r="CJ163" s="238"/>
      <c r="CK163" s="238"/>
      <c r="CL163" s="238"/>
      <c r="CM163" s="238"/>
      <c r="CN163" s="238"/>
      <c r="CO163" s="238"/>
      <c r="CP163" s="238"/>
      <c r="CQ163" s="238"/>
      <c r="CR163" s="238"/>
      <c r="CS163" s="238"/>
      <c r="CT163" s="238"/>
      <c r="CU163" s="238"/>
      <c r="CV163" s="238"/>
      <c r="CW163" s="238"/>
      <c r="CX163" s="238"/>
      <c r="CY163" s="238"/>
      <c r="CZ163" s="238"/>
      <c r="DA163" s="238"/>
    </row>
    <row r="164" spans="2:105">
      <c r="B164" s="226"/>
      <c r="BP164" s="82"/>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row>
    <row r="165" spans="2:105">
      <c r="B165" s="226"/>
      <c r="BP165" s="82"/>
      <c r="BQ165" s="238"/>
      <c r="BR165" s="238"/>
      <c r="BS165" s="238"/>
      <c r="BT165" s="238"/>
      <c r="BU165" s="238"/>
      <c r="BV165" s="238"/>
      <c r="BW165" s="238"/>
      <c r="BX165" s="238"/>
      <c r="BY165" s="238"/>
      <c r="BZ165" s="238"/>
      <c r="CA165" s="238"/>
      <c r="CB165" s="238"/>
      <c r="CC165" s="238"/>
      <c r="CD165" s="238"/>
      <c r="CE165" s="238"/>
      <c r="CF165" s="238"/>
      <c r="CG165" s="238"/>
      <c r="CH165" s="238"/>
      <c r="CI165" s="238"/>
      <c r="CJ165" s="238"/>
      <c r="CK165" s="238"/>
      <c r="CL165" s="238"/>
      <c r="CM165" s="238"/>
      <c r="CN165" s="238"/>
      <c r="CO165" s="238"/>
      <c r="CP165" s="238"/>
      <c r="CQ165" s="238"/>
      <c r="CR165" s="238"/>
      <c r="CS165" s="238"/>
      <c r="CT165" s="238"/>
      <c r="CU165" s="238"/>
      <c r="CV165" s="238"/>
      <c r="CW165" s="238"/>
      <c r="CX165" s="238"/>
      <c r="CY165" s="238"/>
      <c r="CZ165" s="238"/>
      <c r="DA165" s="238"/>
    </row>
    <row r="166" spans="2:105">
      <c r="B166" s="226"/>
      <c r="BP166" s="82"/>
      <c r="BQ166" s="238"/>
      <c r="BR166" s="238"/>
      <c r="BS166" s="238"/>
      <c r="BT166" s="238"/>
      <c r="BU166" s="238"/>
      <c r="BV166" s="238"/>
      <c r="BW166" s="238"/>
      <c r="BX166" s="238"/>
      <c r="BY166" s="238"/>
      <c r="BZ166" s="238"/>
      <c r="CA166" s="238"/>
      <c r="CB166" s="238"/>
      <c r="CC166" s="238"/>
      <c r="CD166" s="238"/>
      <c r="CE166" s="238"/>
      <c r="CF166" s="238"/>
      <c r="CG166" s="238"/>
      <c r="CH166" s="238"/>
      <c r="CI166" s="238"/>
      <c r="CJ166" s="238"/>
      <c r="CK166" s="238"/>
      <c r="CL166" s="238"/>
      <c r="CM166" s="238"/>
      <c r="CN166" s="238"/>
      <c r="CO166" s="238"/>
      <c r="CP166" s="238"/>
      <c r="CQ166" s="238"/>
      <c r="CR166" s="238"/>
      <c r="CS166" s="238"/>
      <c r="CT166" s="238"/>
      <c r="CU166" s="238"/>
      <c r="CV166" s="238"/>
      <c r="CW166" s="238"/>
      <c r="CX166" s="238"/>
      <c r="CY166" s="238"/>
      <c r="CZ166" s="238"/>
      <c r="DA166" s="238"/>
    </row>
    <row r="167" spans="2:105">
      <c r="B167" s="226"/>
      <c r="BP167" s="82"/>
      <c r="BQ167" s="238"/>
      <c r="BR167" s="238"/>
      <c r="BS167" s="238"/>
      <c r="BT167" s="238"/>
      <c r="BU167" s="238"/>
      <c r="BV167" s="238"/>
      <c r="BW167" s="238"/>
      <c r="BX167" s="238"/>
      <c r="BY167" s="238"/>
      <c r="BZ167" s="238"/>
      <c r="CA167" s="238"/>
      <c r="CB167" s="238"/>
      <c r="CC167" s="238"/>
      <c r="CD167" s="238"/>
      <c r="CE167" s="238"/>
      <c r="CF167" s="238"/>
      <c r="CG167" s="238"/>
      <c r="CH167" s="238"/>
      <c r="CI167" s="238"/>
      <c r="CJ167" s="238"/>
      <c r="CK167" s="238"/>
      <c r="CL167" s="238"/>
      <c r="CM167" s="238"/>
      <c r="CN167" s="238"/>
      <c r="CO167" s="238"/>
      <c r="CP167" s="238"/>
      <c r="CQ167" s="238"/>
      <c r="CR167" s="238"/>
      <c r="CS167" s="238"/>
      <c r="CT167" s="238"/>
      <c r="CU167" s="238"/>
      <c r="CV167" s="238"/>
      <c r="CW167" s="238"/>
      <c r="CX167" s="238"/>
      <c r="CY167" s="238"/>
      <c r="CZ167" s="238"/>
      <c r="DA167" s="238"/>
    </row>
    <row r="168" spans="2:105">
      <c r="B168" s="226"/>
      <c r="BP168" s="82"/>
      <c r="BQ168" s="238"/>
      <c r="BR168" s="238"/>
      <c r="BS168" s="238"/>
      <c r="BT168" s="238"/>
      <c r="BU168" s="238"/>
      <c r="BV168" s="238"/>
      <c r="BW168" s="238"/>
      <c r="BX168" s="238"/>
      <c r="BY168" s="238"/>
      <c r="BZ168" s="238"/>
      <c r="CA168" s="238"/>
      <c r="CB168" s="238"/>
      <c r="CC168" s="238"/>
      <c r="CD168" s="238"/>
      <c r="CE168" s="238"/>
      <c r="CF168" s="238"/>
      <c r="CG168" s="238"/>
      <c r="CH168" s="238"/>
      <c r="CI168" s="238"/>
      <c r="CJ168" s="238"/>
      <c r="CK168" s="238"/>
      <c r="CL168" s="238"/>
      <c r="CM168" s="238"/>
      <c r="CN168" s="238"/>
      <c r="CO168" s="238"/>
      <c r="CP168" s="238"/>
      <c r="CQ168" s="238"/>
      <c r="CR168" s="238"/>
      <c r="CS168" s="238"/>
      <c r="CT168" s="238"/>
      <c r="CU168" s="238"/>
      <c r="CV168" s="238"/>
      <c r="CW168" s="238"/>
      <c r="CX168" s="238"/>
      <c r="CY168" s="238"/>
      <c r="CZ168" s="238"/>
      <c r="DA168" s="238"/>
    </row>
    <row r="169" spans="2:105">
      <c r="B169" s="226"/>
      <c r="BP169" s="82"/>
      <c r="BQ169" s="238"/>
      <c r="BR169" s="238"/>
      <c r="BS169" s="238"/>
      <c r="BT169" s="238"/>
      <c r="BU169" s="238"/>
      <c r="BV169" s="238"/>
      <c r="BW169" s="238"/>
      <c r="BX169" s="238"/>
      <c r="BY169" s="238"/>
      <c r="BZ169" s="238"/>
      <c r="CA169" s="238"/>
      <c r="CB169" s="238"/>
      <c r="CC169" s="238"/>
      <c r="CD169" s="238"/>
      <c r="CE169" s="238"/>
      <c r="CF169" s="238"/>
      <c r="CG169" s="238"/>
      <c r="CH169" s="238"/>
      <c r="CI169" s="238"/>
      <c r="CJ169" s="238"/>
      <c r="CK169" s="238"/>
      <c r="CL169" s="238"/>
      <c r="CM169" s="238"/>
      <c r="CN169" s="238"/>
      <c r="CO169" s="238"/>
      <c r="CP169" s="238"/>
      <c r="CQ169" s="238"/>
      <c r="CR169" s="238"/>
      <c r="CS169" s="238"/>
      <c r="CT169" s="238"/>
      <c r="CU169" s="238"/>
      <c r="CV169" s="238"/>
      <c r="CW169" s="238"/>
      <c r="CX169" s="238"/>
      <c r="CY169" s="238"/>
      <c r="CZ169" s="238"/>
      <c r="DA169" s="238"/>
    </row>
    <row r="170" spans="2:105">
      <c r="B170" s="226"/>
      <c r="BP170" s="82"/>
      <c r="BQ170" s="238"/>
      <c r="BR170" s="238"/>
      <c r="BS170" s="238"/>
      <c r="BT170" s="238"/>
      <c r="BU170" s="238"/>
      <c r="BV170" s="238"/>
      <c r="BW170" s="238"/>
      <c r="BX170" s="238"/>
      <c r="BY170" s="238"/>
      <c r="BZ170" s="238"/>
      <c r="CA170" s="238"/>
      <c r="CB170" s="238"/>
      <c r="CC170" s="238"/>
      <c r="CD170" s="238"/>
      <c r="CE170" s="238"/>
      <c r="CF170" s="238"/>
      <c r="CG170" s="238"/>
      <c r="CH170" s="238"/>
      <c r="CI170" s="238"/>
      <c r="CJ170" s="238"/>
      <c r="CK170" s="238"/>
      <c r="CL170" s="238"/>
      <c r="CM170" s="238"/>
      <c r="CN170" s="238"/>
      <c r="CO170" s="238"/>
      <c r="CP170" s="238"/>
      <c r="CQ170" s="238"/>
      <c r="CR170" s="238"/>
      <c r="CS170" s="238"/>
      <c r="CT170" s="238"/>
      <c r="CU170" s="238"/>
      <c r="CV170" s="238"/>
      <c r="CW170" s="238"/>
      <c r="CX170" s="238"/>
      <c r="CY170" s="238"/>
      <c r="CZ170" s="238"/>
      <c r="DA170" s="238"/>
    </row>
    <row r="171" spans="2:105">
      <c r="B171" s="226"/>
      <c r="BP171" s="82"/>
      <c r="BQ171" s="238"/>
      <c r="BR171" s="238"/>
      <c r="BS171" s="238"/>
      <c r="BT171" s="238"/>
      <c r="BU171" s="238"/>
      <c r="BV171" s="238"/>
      <c r="BW171" s="238"/>
      <c r="BX171" s="238"/>
      <c r="BY171" s="238"/>
      <c r="BZ171" s="238"/>
      <c r="CA171" s="238"/>
      <c r="CB171" s="238"/>
      <c r="CC171" s="238"/>
      <c r="CD171" s="238"/>
      <c r="CE171" s="238"/>
      <c r="CF171" s="238"/>
      <c r="CG171" s="238"/>
      <c r="CH171" s="238"/>
      <c r="CI171" s="238"/>
      <c r="CJ171" s="238"/>
      <c r="CK171" s="238"/>
      <c r="CL171" s="238"/>
      <c r="CM171" s="238"/>
      <c r="CN171" s="238"/>
      <c r="CO171" s="238"/>
      <c r="CP171" s="238"/>
      <c r="CQ171" s="238"/>
      <c r="CR171" s="238"/>
      <c r="CS171" s="238"/>
      <c r="CT171" s="238"/>
      <c r="CU171" s="238"/>
      <c r="CV171" s="238"/>
      <c r="CW171" s="238"/>
      <c r="CX171" s="238"/>
      <c r="CY171" s="238"/>
      <c r="CZ171" s="238"/>
      <c r="DA171" s="238"/>
    </row>
    <row r="172" spans="2:105">
      <c r="B172" s="226"/>
      <c r="BP172" s="82"/>
      <c r="BQ172" s="238"/>
      <c r="BR172" s="238"/>
      <c r="BS172" s="238"/>
      <c r="BT172" s="238"/>
      <c r="BU172" s="238"/>
      <c r="BV172" s="238"/>
      <c r="BW172" s="238"/>
      <c r="BX172" s="238"/>
      <c r="BY172" s="238"/>
      <c r="BZ172" s="238"/>
      <c r="CA172" s="238"/>
      <c r="CB172" s="238"/>
      <c r="CC172" s="238"/>
      <c r="CD172" s="238"/>
      <c r="CE172" s="238"/>
      <c r="CF172" s="238"/>
      <c r="CG172" s="238"/>
      <c r="CH172" s="238"/>
      <c r="CI172" s="238"/>
      <c r="CJ172" s="238"/>
      <c r="CK172" s="238"/>
      <c r="CL172" s="238"/>
      <c r="CM172" s="238"/>
      <c r="CN172" s="238"/>
      <c r="CO172" s="238"/>
      <c r="CP172" s="238"/>
      <c r="CQ172" s="238"/>
      <c r="CR172" s="238"/>
      <c r="CS172" s="238"/>
      <c r="CT172" s="238"/>
      <c r="CU172" s="238"/>
      <c r="CV172" s="238"/>
      <c r="CW172" s="238"/>
      <c r="CX172" s="238"/>
      <c r="CY172" s="238"/>
      <c r="CZ172" s="238"/>
      <c r="DA172" s="238"/>
    </row>
    <row r="173" spans="2:105">
      <c r="B173" s="226"/>
      <c r="BP173" s="82"/>
      <c r="BQ173" s="238"/>
      <c r="BR173" s="238"/>
      <c r="BS173" s="238"/>
      <c r="BT173" s="238"/>
      <c r="BU173" s="238"/>
      <c r="BV173" s="238"/>
      <c r="BW173" s="238"/>
      <c r="BX173" s="238"/>
      <c r="BY173" s="238"/>
      <c r="BZ173" s="238"/>
      <c r="CA173" s="238"/>
      <c r="CB173" s="238"/>
      <c r="CC173" s="238"/>
      <c r="CD173" s="238"/>
      <c r="CE173" s="238"/>
      <c r="CF173" s="238"/>
      <c r="CG173" s="238"/>
      <c r="CH173" s="238"/>
      <c r="CI173" s="238"/>
      <c r="CJ173" s="238"/>
      <c r="CK173" s="238"/>
      <c r="CL173" s="238"/>
      <c r="CM173" s="238"/>
      <c r="CN173" s="238"/>
      <c r="CO173" s="238"/>
      <c r="CP173" s="238"/>
      <c r="CQ173" s="238"/>
      <c r="CR173" s="238"/>
      <c r="CS173" s="238"/>
      <c r="CT173" s="238"/>
      <c r="CU173" s="238"/>
      <c r="CV173" s="238"/>
      <c r="CW173" s="238"/>
      <c r="CX173" s="238"/>
      <c r="CY173" s="238"/>
      <c r="CZ173" s="238"/>
      <c r="DA173" s="238"/>
    </row>
    <row r="174" spans="2:105">
      <c r="B174" s="226"/>
      <c r="BP174" s="82"/>
      <c r="BQ174" s="238"/>
      <c r="BR174" s="238"/>
      <c r="BS174" s="238"/>
      <c r="BT174" s="238"/>
      <c r="BU174" s="238"/>
      <c r="BV174" s="238"/>
      <c r="BW174" s="238"/>
      <c r="BX174" s="238"/>
      <c r="BY174" s="238"/>
      <c r="BZ174" s="238"/>
      <c r="CA174" s="238"/>
      <c r="CB174" s="238"/>
      <c r="CC174" s="238"/>
      <c r="CD174" s="238"/>
      <c r="CE174" s="238"/>
      <c r="CF174" s="238"/>
      <c r="CG174" s="238"/>
      <c r="CH174" s="238"/>
      <c r="CI174" s="238"/>
      <c r="CJ174" s="238"/>
      <c r="CK174" s="238"/>
      <c r="CL174" s="238"/>
      <c r="CM174" s="238"/>
      <c r="CN174" s="238"/>
      <c r="CO174" s="238"/>
      <c r="CP174" s="238"/>
      <c r="CQ174" s="238"/>
      <c r="CR174" s="238"/>
      <c r="CS174" s="238"/>
      <c r="CT174" s="238"/>
      <c r="CU174" s="238"/>
      <c r="CV174" s="238"/>
      <c r="CW174" s="238"/>
      <c r="CX174" s="238"/>
      <c r="CY174" s="238"/>
      <c r="CZ174" s="238"/>
      <c r="DA174" s="238"/>
    </row>
    <row r="175" spans="2:105">
      <c r="B175" s="226"/>
      <c r="BP175" s="82"/>
      <c r="BQ175" s="238"/>
      <c r="BR175" s="238"/>
      <c r="BS175" s="238"/>
      <c r="BT175" s="238"/>
      <c r="BU175" s="238"/>
      <c r="BV175" s="238"/>
      <c r="BW175" s="238"/>
      <c r="BX175" s="238"/>
      <c r="BY175" s="238"/>
      <c r="BZ175" s="238"/>
      <c r="CA175" s="238"/>
      <c r="CB175" s="238"/>
      <c r="CC175" s="238"/>
      <c r="CD175" s="238"/>
      <c r="CE175" s="238"/>
      <c r="CF175" s="238"/>
      <c r="CG175" s="238"/>
      <c r="CH175" s="238"/>
      <c r="CI175" s="238"/>
      <c r="CJ175" s="238"/>
      <c r="CK175" s="238"/>
      <c r="CL175" s="238"/>
      <c r="CM175" s="238"/>
      <c r="CN175" s="238"/>
      <c r="CO175" s="238"/>
      <c r="CP175" s="238"/>
      <c r="CQ175" s="238"/>
      <c r="CR175" s="238"/>
      <c r="CS175" s="238"/>
      <c r="CT175" s="238"/>
      <c r="CU175" s="238"/>
      <c r="CV175" s="238"/>
      <c r="CW175" s="238"/>
      <c r="CX175" s="238"/>
      <c r="CY175" s="238"/>
      <c r="CZ175" s="238"/>
      <c r="DA175" s="238"/>
    </row>
    <row r="176" spans="2:105">
      <c r="B176" s="226"/>
      <c r="BP176" s="82"/>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row>
    <row r="177" spans="2:105">
      <c r="B177" s="226"/>
      <c r="BP177" s="82"/>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row>
    <row r="178" spans="2:105">
      <c r="B178" s="226"/>
      <c r="BP178" s="82"/>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row>
    <row r="179" spans="2:105">
      <c r="B179" s="226"/>
      <c r="BP179" s="82"/>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row>
    <row r="180" spans="2:105">
      <c r="B180" s="226"/>
      <c r="BP180" s="82"/>
      <c r="BQ180" s="238"/>
      <c r="BR180" s="238"/>
      <c r="BS180" s="238"/>
      <c r="BT180" s="238"/>
      <c r="BU180" s="238"/>
      <c r="BV180" s="238"/>
      <c r="BW180" s="238"/>
      <c r="BX180" s="238"/>
      <c r="BY180" s="238"/>
      <c r="BZ180" s="238"/>
      <c r="CA180" s="238"/>
      <c r="CB180" s="238"/>
      <c r="CC180" s="238"/>
      <c r="CD180" s="238"/>
      <c r="CE180" s="238"/>
      <c r="CF180" s="238"/>
      <c r="CG180" s="238"/>
      <c r="CH180" s="238"/>
      <c r="CI180" s="238"/>
      <c r="CJ180" s="238"/>
      <c r="CK180" s="238"/>
      <c r="CL180" s="238"/>
      <c r="CM180" s="238"/>
      <c r="CN180" s="238"/>
      <c r="CO180" s="238"/>
      <c r="CP180" s="238"/>
      <c r="CQ180" s="238"/>
      <c r="CR180" s="238"/>
      <c r="CS180" s="238"/>
      <c r="CT180" s="238"/>
      <c r="CU180" s="238"/>
      <c r="CV180" s="238"/>
      <c r="CW180" s="238"/>
      <c r="CX180" s="238"/>
      <c r="CY180" s="238"/>
      <c r="CZ180" s="238"/>
      <c r="DA180" s="238"/>
    </row>
    <row r="181" spans="2:105">
      <c r="B181" s="226"/>
      <c r="BP181" s="82"/>
      <c r="BQ181" s="238"/>
      <c r="BR181" s="238"/>
      <c r="BS181" s="238"/>
      <c r="BT181" s="238"/>
      <c r="BU181" s="238"/>
      <c r="BV181" s="238"/>
      <c r="BW181" s="238"/>
      <c r="BX181" s="238"/>
      <c r="BY181" s="238"/>
      <c r="BZ181" s="238"/>
      <c r="CA181" s="238"/>
      <c r="CB181" s="238"/>
      <c r="CC181" s="238"/>
      <c r="CD181" s="238"/>
      <c r="CE181" s="238"/>
      <c r="CF181" s="238"/>
      <c r="CG181" s="238"/>
      <c r="CH181" s="238"/>
      <c r="CI181" s="238"/>
      <c r="CJ181" s="238"/>
      <c r="CK181" s="238"/>
      <c r="CL181" s="238"/>
      <c r="CM181" s="238"/>
      <c r="CN181" s="238"/>
      <c r="CO181" s="238"/>
      <c r="CP181" s="238"/>
      <c r="CQ181" s="238"/>
      <c r="CR181" s="238"/>
      <c r="CS181" s="238"/>
      <c r="CT181" s="238"/>
      <c r="CU181" s="238"/>
      <c r="CV181" s="238"/>
      <c r="CW181" s="238"/>
      <c r="CX181" s="238"/>
      <c r="CY181" s="238"/>
      <c r="CZ181" s="238"/>
      <c r="DA181" s="238"/>
    </row>
    <row r="182" spans="2:105">
      <c r="B182" s="226"/>
      <c r="BP182" s="82"/>
      <c r="BQ182" s="238"/>
      <c r="BR182" s="238"/>
      <c r="BS182" s="238"/>
      <c r="BT182" s="238"/>
      <c r="BU182" s="238"/>
      <c r="BV182" s="238"/>
      <c r="BW182" s="238"/>
      <c r="BX182" s="238"/>
      <c r="BY182" s="238"/>
      <c r="BZ182" s="238"/>
      <c r="CA182" s="238"/>
      <c r="CB182" s="238"/>
      <c r="CC182" s="238"/>
      <c r="CD182" s="238"/>
      <c r="CE182" s="238"/>
      <c r="CF182" s="238"/>
      <c r="CG182" s="238"/>
      <c r="CH182" s="238"/>
      <c r="CI182" s="238"/>
      <c r="CJ182" s="238"/>
      <c r="CK182" s="238"/>
      <c r="CL182" s="238"/>
      <c r="CM182" s="238"/>
      <c r="CN182" s="238"/>
      <c r="CO182" s="238"/>
      <c r="CP182" s="238"/>
      <c r="CQ182" s="238"/>
      <c r="CR182" s="238"/>
      <c r="CS182" s="238"/>
      <c r="CT182" s="238"/>
      <c r="CU182" s="238"/>
      <c r="CV182" s="238"/>
      <c r="CW182" s="238"/>
      <c r="CX182" s="238"/>
      <c r="CY182" s="238"/>
      <c r="CZ182" s="238"/>
      <c r="DA182" s="238"/>
    </row>
    <row r="183" spans="2:105">
      <c r="B183" s="226"/>
      <c r="BP183" s="82"/>
      <c r="BQ183" s="238"/>
      <c r="BR183" s="238"/>
      <c r="BS183" s="238"/>
      <c r="BT183" s="238"/>
      <c r="BU183" s="238"/>
      <c r="BV183" s="238"/>
      <c r="BW183" s="238"/>
      <c r="BX183" s="238"/>
      <c r="BY183" s="238"/>
      <c r="BZ183" s="238"/>
      <c r="CA183" s="238"/>
      <c r="CB183" s="238"/>
      <c r="CC183" s="238"/>
      <c r="CD183" s="238"/>
      <c r="CE183" s="238"/>
      <c r="CF183" s="238"/>
      <c r="CG183" s="238"/>
      <c r="CH183" s="238"/>
      <c r="CI183" s="238"/>
      <c r="CJ183" s="238"/>
      <c r="CK183" s="238"/>
      <c r="CL183" s="238"/>
      <c r="CM183" s="238"/>
      <c r="CN183" s="238"/>
      <c r="CO183" s="238"/>
      <c r="CP183" s="238"/>
      <c r="CQ183" s="238"/>
      <c r="CR183" s="238"/>
      <c r="CS183" s="238"/>
      <c r="CT183" s="238"/>
      <c r="CU183" s="238"/>
      <c r="CV183" s="238"/>
      <c r="CW183" s="238"/>
      <c r="CX183" s="238"/>
      <c r="CY183" s="238"/>
      <c r="CZ183" s="238"/>
      <c r="DA183" s="238"/>
    </row>
    <row r="184" spans="2:105">
      <c r="B184" s="226"/>
      <c r="BP184" s="82"/>
      <c r="BQ184" s="238"/>
      <c r="BR184" s="238"/>
      <c r="BS184" s="238"/>
      <c r="BT184" s="238"/>
      <c r="BU184" s="238"/>
      <c r="BV184" s="238"/>
      <c r="BW184" s="238"/>
      <c r="BX184" s="238"/>
      <c r="BY184" s="238"/>
      <c r="BZ184" s="238"/>
      <c r="CA184" s="238"/>
      <c r="CB184" s="238"/>
      <c r="CC184" s="238"/>
      <c r="CD184" s="238"/>
      <c r="CE184" s="238"/>
      <c r="CF184" s="238"/>
      <c r="CG184" s="238"/>
      <c r="CH184" s="238"/>
      <c r="CI184" s="238"/>
      <c r="CJ184" s="238"/>
      <c r="CK184" s="238"/>
      <c r="CL184" s="238"/>
      <c r="CM184" s="238"/>
      <c r="CN184" s="238"/>
      <c r="CO184" s="238"/>
      <c r="CP184" s="238"/>
      <c r="CQ184" s="238"/>
      <c r="CR184" s="238"/>
      <c r="CS184" s="238"/>
      <c r="CT184" s="238"/>
      <c r="CU184" s="238"/>
      <c r="CV184" s="238"/>
      <c r="CW184" s="238"/>
      <c r="CX184" s="238"/>
      <c r="CY184" s="238"/>
      <c r="CZ184" s="238"/>
      <c r="DA184" s="238"/>
    </row>
    <row r="185" spans="2:105">
      <c r="B185" s="226"/>
      <c r="BP185" s="82"/>
      <c r="BQ185" s="238"/>
      <c r="BR185" s="238"/>
      <c r="BS185" s="238"/>
      <c r="BT185" s="238"/>
      <c r="BU185" s="238"/>
      <c r="BV185" s="238"/>
      <c r="BW185" s="238"/>
      <c r="BX185" s="238"/>
      <c r="BY185" s="238"/>
      <c r="BZ185" s="238"/>
      <c r="CA185" s="238"/>
      <c r="CB185" s="238"/>
      <c r="CC185" s="238"/>
      <c r="CD185" s="238"/>
      <c r="CE185" s="238"/>
      <c r="CF185" s="238"/>
      <c r="CG185" s="238"/>
      <c r="CH185" s="238"/>
      <c r="CI185" s="238"/>
      <c r="CJ185" s="238"/>
      <c r="CK185" s="238"/>
      <c r="CL185" s="238"/>
      <c r="CM185" s="238"/>
      <c r="CN185" s="238"/>
      <c r="CO185" s="238"/>
      <c r="CP185" s="238"/>
      <c r="CQ185" s="238"/>
      <c r="CR185" s="238"/>
      <c r="CS185" s="238"/>
      <c r="CT185" s="238"/>
      <c r="CU185" s="238"/>
      <c r="CV185" s="238"/>
      <c r="CW185" s="238"/>
      <c r="CX185" s="238"/>
      <c r="CY185" s="238"/>
      <c r="CZ185" s="238"/>
      <c r="DA185" s="238"/>
    </row>
    <row r="186" spans="2:105">
      <c r="B186" s="226"/>
      <c r="BP186" s="82"/>
      <c r="BQ186" s="238"/>
      <c r="BR186" s="238"/>
      <c r="BS186" s="238"/>
      <c r="BT186" s="238"/>
      <c r="BU186" s="238"/>
      <c r="BV186" s="238"/>
      <c r="BW186" s="238"/>
      <c r="BX186" s="238"/>
      <c r="BY186" s="238"/>
      <c r="BZ186" s="238"/>
      <c r="CA186" s="238"/>
      <c r="CB186" s="238"/>
      <c r="CC186" s="238"/>
      <c r="CD186" s="238"/>
      <c r="CE186" s="238"/>
      <c r="CF186" s="238"/>
      <c r="CG186" s="238"/>
      <c r="CH186" s="238"/>
      <c r="CI186" s="238"/>
      <c r="CJ186" s="238"/>
      <c r="CK186" s="238"/>
      <c r="CL186" s="238"/>
      <c r="CM186" s="238"/>
      <c r="CN186" s="238"/>
      <c r="CO186" s="238"/>
      <c r="CP186" s="238"/>
      <c r="CQ186" s="238"/>
      <c r="CR186" s="238"/>
      <c r="CS186" s="238"/>
      <c r="CT186" s="238"/>
      <c r="CU186" s="238"/>
      <c r="CV186" s="238"/>
      <c r="CW186" s="238"/>
      <c r="CX186" s="238"/>
      <c r="CY186" s="238"/>
      <c r="CZ186" s="238"/>
      <c r="DA186" s="238"/>
    </row>
    <row r="187" spans="2:105">
      <c r="B187" s="226"/>
      <c r="BP187" s="82"/>
      <c r="BQ187" s="238"/>
      <c r="BR187" s="238"/>
      <c r="BS187" s="238"/>
      <c r="BT187" s="238"/>
      <c r="BU187" s="238"/>
      <c r="BV187" s="238"/>
      <c r="BW187" s="238"/>
      <c r="BX187" s="238"/>
      <c r="BY187" s="238"/>
      <c r="BZ187" s="238"/>
      <c r="CA187" s="238"/>
      <c r="CB187" s="238"/>
      <c r="CC187" s="238"/>
      <c r="CD187" s="238"/>
      <c r="CE187" s="238"/>
      <c r="CF187" s="238"/>
      <c r="CG187" s="238"/>
      <c r="CH187" s="238"/>
      <c r="CI187" s="238"/>
      <c r="CJ187" s="238"/>
      <c r="CK187" s="238"/>
      <c r="CL187" s="238"/>
      <c r="CM187" s="238"/>
      <c r="CN187" s="238"/>
      <c r="CO187" s="238"/>
      <c r="CP187" s="238"/>
      <c r="CQ187" s="238"/>
      <c r="CR187" s="238"/>
      <c r="CS187" s="238"/>
      <c r="CT187" s="238"/>
      <c r="CU187" s="238"/>
      <c r="CV187" s="238"/>
      <c r="CW187" s="238"/>
      <c r="CX187" s="238"/>
      <c r="CY187" s="238"/>
      <c r="CZ187" s="238"/>
      <c r="DA187" s="238"/>
    </row>
    <row r="188" spans="2:105">
      <c r="B188" s="226"/>
      <c r="BP188" s="82"/>
      <c r="BQ188" s="238"/>
      <c r="BR188" s="238"/>
      <c r="BS188" s="238"/>
      <c r="BT188" s="238"/>
      <c r="BU188" s="238"/>
      <c r="BV188" s="238"/>
      <c r="BW188" s="238"/>
      <c r="BX188" s="238"/>
      <c r="BY188" s="238"/>
      <c r="BZ188" s="238"/>
      <c r="CA188" s="238"/>
      <c r="CB188" s="238"/>
      <c r="CC188" s="238"/>
      <c r="CD188" s="238"/>
      <c r="CE188" s="238"/>
      <c r="CF188" s="238"/>
      <c r="CG188" s="238"/>
      <c r="CH188" s="238"/>
      <c r="CI188" s="238"/>
      <c r="CJ188" s="238"/>
      <c r="CK188" s="238"/>
      <c r="CL188" s="238"/>
      <c r="CM188" s="238"/>
      <c r="CN188" s="238"/>
      <c r="CO188" s="238"/>
      <c r="CP188" s="238"/>
      <c r="CQ188" s="238"/>
      <c r="CR188" s="238"/>
      <c r="CS188" s="238"/>
      <c r="CT188" s="238"/>
      <c r="CU188" s="238"/>
      <c r="CV188" s="238"/>
      <c r="CW188" s="238"/>
      <c r="CX188" s="238"/>
      <c r="CY188" s="238"/>
      <c r="CZ188" s="238"/>
      <c r="DA188" s="238"/>
    </row>
    <row r="189" spans="2:105">
      <c r="B189" s="226"/>
      <c r="BP189" s="82"/>
      <c r="BQ189" s="238"/>
      <c r="BR189" s="238"/>
      <c r="BS189" s="238"/>
      <c r="BT189" s="238"/>
      <c r="BU189" s="238"/>
      <c r="BV189" s="238"/>
      <c r="BW189" s="238"/>
      <c r="BX189" s="238"/>
      <c r="BY189" s="238"/>
      <c r="BZ189" s="238"/>
      <c r="CA189" s="238"/>
      <c r="CB189" s="238"/>
      <c r="CC189" s="238"/>
      <c r="CD189" s="238"/>
      <c r="CE189" s="238"/>
      <c r="CF189" s="238"/>
      <c r="CG189" s="238"/>
      <c r="CH189" s="238"/>
      <c r="CI189" s="238"/>
      <c r="CJ189" s="238"/>
      <c r="CK189" s="238"/>
      <c r="CL189" s="238"/>
      <c r="CM189" s="238"/>
      <c r="CN189" s="238"/>
      <c r="CO189" s="238"/>
      <c r="CP189" s="238"/>
      <c r="CQ189" s="238"/>
      <c r="CR189" s="238"/>
      <c r="CS189" s="238"/>
      <c r="CT189" s="238"/>
      <c r="CU189" s="238"/>
      <c r="CV189" s="238"/>
      <c r="CW189" s="238"/>
      <c r="CX189" s="238"/>
      <c r="CY189" s="238"/>
      <c r="CZ189" s="238"/>
      <c r="DA189" s="238"/>
    </row>
    <row r="190" spans="2:105">
      <c r="B190" s="226"/>
      <c r="BP190" s="82"/>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row>
    <row r="191" spans="2:105">
      <c r="B191" s="226"/>
      <c r="BP191" s="82"/>
      <c r="BQ191" s="238"/>
      <c r="BR191" s="238"/>
      <c r="BS191" s="238"/>
      <c r="BT191" s="238"/>
      <c r="BU191" s="238"/>
      <c r="BV191" s="238"/>
      <c r="BW191" s="238"/>
      <c r="BX191" s="238"/>
      <c r="BY191" s="238"/>
      <c r="BZ191" s="238"/>
      <c r="CA191" s="238"/>
      <c r="CB191" s="238"/>
      <c r="CC191" s="238"/>
      <c r="CD191" s="238"/>
      <c r="CE191" s="238"/>
      <c r="CF191" s="238"/>
      <c r="CG191" s="238"/>
      <c r="CH191" s="238"/>
      <c r="CI191" s="238"/>
      <c r="CJ191" s="238"/>
      <c r="CK191" s="238"/>
      <c r="CL191" s="238"/>
      <c r="CM191" s="238"/>
      <c r="CN191" s="238"/>
      <c r="CO191" s="238"/>
      <c r="CP191" s="238"/>
      <c r="CQ191" s="238"/>
      <c r="CR191" s="238"/>
      <c r="CS191" s="238"/>
      <c r="CT191" s="238"/>
      <c r="CU191" s="238"/>
      <c r="CV191" s="238"/>
      <c r="CW191" s="238"/>
      <c r="CX191" s="238"/>
      <c r="CY191" s="238"/>
      <c r="CZ191" s="238"/>
      <c r="DA191" s="238"/>
    </row>
    <row r="192" spans="2:105">
      <c r="B192" s="226"/>
      <c r="BP192" s="82"/>
      <c r="BQ192" s="238"/>
      <c r="BR192" s="238"/>
      <c r="BS192" s="238"/>
      <c r="BT192" s="238"/>
      <c r="BU192" s="238"/>
      <c r="BV192" s="238"/>
      <c r="BW192" s="238"/>
      <c r="BX192" s="238"/>
      <c r="BY192" s="238"/>
      <c r="BZ192" s="238"/>
      <c r="CA192" s="238"/>
      <c r="CB192" s="238"/>
      <c r="CC192" s="238"/>
      <c r="CD192" s="238"/>
      <c r="CE192" s="238"/>
      <c r="CF192" s="238"/>
      <c r="CG192" s="238"/>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row>
    <row r="193" spans="2:105">
      <c r="B193" s="226"/>
      <c r="BP193" s="82"/>
      <c r="BQ193" s="238"/>
      <c r="BR193" s="238"/>
      <c r="BS193" s="238"/>
      <c r="BT193" s="238"/>
      <c r="BU193" s="238"/>
      <c r="BV193" s="238"/>
      <c r="BW193" s="238"/>
      <c r="BX193" s="238"/>
      <c r="BY193" s="238"/>
      <c r="BZ193" s="238"/>
      <c r="CA193" s="238"/>
      <c r="CB193" s="238"/>
      <c r="CC193" s="238"/>
      <c r="CD193" s="238"/>
      <c r="CE193" s="238"/>
      <c r="CF193" s="238"/>
      <c r="CG193" s="238"/>
      <c r="CH193" s="238"/>
      <c r="CI193" s="238"/>
      <c r="CJ193" s="238"/>
      <c r="CK193" s="238"/>
      <c r="CL193" s="238"/>
      <c r="CM193" s="238"/>
      <c r="CN193" s="238"/>
      <c r="CO193" s="238"/>
      <c r="CP193" s="238"/>
      <c r="CQ193" s="238"/>
      <c r="CR193" s="238"/>
      <c r="CS193" s="238"/>
      <c r="CT193" s="238"/>
      <c r="CU193" s="238"/>
      <c r="CV193" s="238"/>
      <c r="CW193" s="238"/>
      <c r="CX193" s="238"/>
      <c r="CY193" s="238"/>
      <c r="CZ193" s="238"/>
      <c r="DA193" s="238"/>
    </row>
    <row r="194" spans="2:105">
      <c r="B194" s="226"/>
      <c r="BP194" s="82"/>
      <c r="BQ194" s="238"/>
      <c r="BR194" s="238"/>
      <c r="BS194" s="238"/>
      <c r="BT194" s="238"/>
      <c r="BU194" s="238"/>
      <c r="BV194" s="238"/>
      <c r="BW194" s="238"/>
      <c r="BX194" s="238"/>
      <c r="BY194" s="238"/>
      <c r="BZ194" s="238"/>
      <c r="CA194" s="238"/>
      <c r="CB194" s="238"/>
      <c r="CC194" s="238"/>
      <c r="CD194" s="238"/>
      <c r="CE194" s="238"/>
      <c r="CF194" s="238"/>
      <c r="CG194" s="238"/>
      <c r="CH194" s="238"/>
      <c r="CI194" s="238"/>
      <c r="CJ194" s="238"/>
      <c r="CK194" s="238"/>
      <c r="CL194" s="238"/>
      <c r="CM194" s="238"/>
      <c r="CN194" s="238"/>
      <c r="CO194" s="238"/>
      <c r="CP194" s="238"/>
      <c r="CQ194" s="238"/>
      <c r="CR194" s="238"/>
      <c r="CS194" s="238"/>
      <c r="CT194" s="238"/>
      <c r="CU194" s="238"/>
      <c r="CV194" s="238"/>
      <c r="CW194" s="238"/>
      <c r="CX194" s="238"/>
      <c r="CY194" s="238"/>
      <c r="CZ194" s="238"/>
      <c r="DA194" s="238"/>
    </row>
    <row r="195" spans="2:105">
      <c r="B195" s="226"/>
      <c r="BP195" s="82"/>
      <c r="BQ195" s="238"/>
      <c r="BR195" s="238"/>
      <c r="BS195" s="238"/>
      <c r="BT195" s="238"/>
      <c r="BU195" s="238"/>
      <c r="BV195" s="238"/>
      <c r="BW195" s="238"/>
      <c r="BX195" s="238"/>
      <c r="BY195" s="238"/>
      <c r="BZ195" s="238"/>
      <c r="CA195" s="238"/>
      <c r="CB195" s="238"/>
      <c r="CC195" s="238"/>
      <c r="CD195" s="238"/>
      <c r="CE195" s="238"/>
      <c r="CF195" s="238"/>
      <c r="CG195" s="238"/>
      <c r="CH195" s="238"/>
      <c r="CI195" s="238"/>
      <c r="CJ195" s="238"/>
      <c r="CK195" s="238"/>
      <c r="CL195" s="238"/>
      <c r="CM195" s="238"/>
      <c r="CN195" s="238"/>
      <c r="CO195" s="238"/>
      <c r="CP195" s="238"/>
      <c r="CQ195" s="238"/>
      <c r="CR195" s="238"/>
      <c r="CS195" s="238"/>
      <c r="CT195" s="238"/>
      <c r="CU195" s="238"/>
      <c r="CV195" s="238"/>
      <c r="CW195" s="238"/>
      <c r="CX195" s="238"/>
      <c r="CY195" s="238"/>
      <c r="CZ195" s="238"/>
      <c r="DA195" s="238"/>
    </row>
    <row r="196" spans="2:105">
      <c r="B196" s="226"/>
      <c r="BP196" s="82"/>
      <c r="BQ196" s="238"/>
      <c r="BR196" s="238"/>
      <c r="BS196" s="238"/>
      <c r="BT196" s="238"/>
      <c r="BU196" s="238"/>
      <c r="BV196" s="238"/>
      <c r="BW196" s="238"/>
      <c r="BX196" s="238"/>
      <c r="BY196" s="238"/>
      <c r="BZ196" s="238"/>
      <c r="CA196" s="238"/>
      <c r="CB196" s="238"/>
      <c r="CC196" s="238"/>
      <c r="CD196" s="238"/>
      <c r="CE196" s="238"/>
      <c r="CF196" s="238"/>
      <c r="CG196" s="238"/>
      <c r="CH196" s="238"/>
      <c r="CI196" s="238"/>
      <c r="CJ196" s="238"/>
      <c r="CK196" s="238"/>
      <c r="CL196" s="238"/>
      <c r="CM196" s="238"/>
      <c r="CN196" s="238"/>
      <c r="CO196" s="238"/>
      <c r="CP196" s="238"/>
      <c r="CQ196" s="238"/>
      <c r="CR196" s="238"/>
      <c r="CS196" s="238"/>
      <c r="CT196" s="238"/>
      <c r="CU196" s="238"/>
      <c r="CV196" s="238"/>
      <c r="CW196" s="238"/>
      <c r="CX196" s="238"/>
      <c r="CY196" s="238"/>
      <c r="CZ196" s="238"/>
      <c r="DA196" s="238"/>
    </row>
    <row r="197" spans="2:105">
      <c r="B197" s="226"/>
      <c r="BP197" s="82"/>
      <c r="BQ197" s="238"/>
      <c r="BR197" s="238"/>
      <c r="BS197" s="238"/>
      <c r="BT197" s="238"/>
      <c r="BU197" s="238"/>
      <c r="BV197" s="238"/>
      <c r="BW197" s="238"/>
      <c r="BX197" s="238"/>
      <c r="BY197" s="238"/>
      <c r="BZ197" s="238"/>
      <c r="CA197" s="238"/>
      <c r="CB197" s="238"/>
      <c r="CC197" s="238"/>
      <c r="CD197" s="238"/>
      <c r="CE197" s="238"/>
      <c r="CF197" s="238"/>
      <c r="CG197" s="238"/>
      <c r="CH197" s="238"/>
      <c r="CI197" s="238"/>
      <c r="CJ197" s="238"/>
      <c r="CK197" s="238"/>
      <c r="CL197" s="238"/>
      <c r="CM197" s="238"/>
      <c r="CN197" s="238"/>
      <c r="CO197" s="238"/>
      <c r="CP197" s="238"/>
      <c r="CQ197" s="238"/>
      <c r="CR197" s="238"/>
      <c r="CS197" s="238"/>
      <c r="CT197" s="238"/>
      <c r="CU197" s="238"/>
      <c r="CV197" s="238"/>
      <c r="CW197" s="238"/>
      <c r="CX197" s="238"/>
      <c r="CY197" s="238"/>
      <c r="CZ197" s="238"/>
      <c r="DA197" s="238"/>
    </row>
    <row r="198" spans="2:105">
      <c r="B198" s="226"/>
      <c r="BP198" s="82"/>
      <c r="BQ198" s="238"/>
      <c r="BR198" s="238"/>
      <c r="BS198" s="238"/>
      <c r="BT198" s="238"/>
      <c r="BU198" s="238"/>
      <c r="BV198" s="238"/>
      <c r="BW198" s="238"/>
      <c r="BX198" s="238"/>
      <c r="BY198" s="238"/>
      <c r="BZ198" s="238"/>
      <c r="CA198" s="238"/>
      <c r="CB198" s="238"/>
      <c r="CC198" s="238"/>
      <c r="CD198" s="238"/>
      <c r="CE198" s="238"/>
      <c r="CF198" s="238"/>
      <c r="CG198" s="238"/>
      <c r="CH198" s="238"/>
      <c r="CI198" s="238"/>
      <c r="CJ198" s="238"/>
      <c r="CK198" s="238"/>
      <c r="CL198" s="238"/>
      <c r="CM198" s="238"/>
      <c r="CN198" s="238"/>
      <c r="CO198" s="238"/>
      <c r="CP198" s="238"/>
      <c r="CQ198" s="238"/>
      <c r="CR198" s="238"/>
      <c r="CS198" s="238"/>
      <c r="CT198" s="238"/>
      <c r="CU198" s="238"/>
      <c r="CV198" s="238"/>
      <c r="CW198" s="238"/>
      <c r="CX198" s="238"/>
      <c r="CY198" s="238"/>
      <c r="CZ198" s="238"/>
      <c r="DA198" s="238"/>
    </row>
    <row r="199" spans="2:105">
      <c r="B199" s="226"/>
      <c r="BP199" s="82"/>
      <c r="BQ199" s="238"/>
      <c r="BR199" s="238"/>
      <c r="BS199" s="238"/>
      <c r="BT199" s="238"/>
      <c r="BU199" s="238"/>
      <c r="BV199" s="238"/>
      <c r="BW199" s="238"/>
      <c r="BX199" s="238"/>
      <c r="BY199" s="238"/>
      <c r="BZ199" s="238"/>
      <c r="CA199" s="238"/>
      <c r="CB199" s="238"/>
      <c r="CC199" s="238"/>
      <c r="CD199" s="238"/>
      <c r="CE199" s="238"/>
      <c r="CF199" s="238"/>
      <c r="CG199" s="238"/>
      <c r="CH199" s="238"/>
      <c r="CI199" s="238"/>
      <c r="CJ199" s="238"/>
      <c r="CK199" s="238"/>
      <c r="CL199" s="238"/>
      <c r="CM199" s="238"/>
      <c r="CN199" s="238"/>
      <c r="CO199" s="238"/>
      <c r="CP199" s="238"/>
      <c r="CQ199" s="238"/>
      <c r="CR199" s="238"/>
      <c r="CS199" s="238"/>
      <c r="CT199" s="238"/>
      <c r="CU199" s="238"/>
      <c r="CV199" s="238"/>
      <c r="CW199" s="238"/>
      <c r="CX199" s="238"/>
      <c r="CY199" s="238"/>
      <c r="CZ199" s="238"/>
      <c r="DA199" s="238"/>
    </row>
    <row r="200" spans="2:105">
      <c r="B200" s="226"/>
      <c r="BP200" s="82"/>
      <c r="BQ200" s="238"/>
      <c r="BR200" s="238"/>
      <c r="BS200" s="238"/>
      <c r="BT200" s="238"/>
      <c r="BU200" s="238"/>
      <c r="BV200" s="238"/>
      <c r="BW200" s="238"/>
      <c r="BX200" s="238"/>
      <c r="BY200" s="238"/>
      <c r="BZ200" s="238"/>
      <c r="CA200" s="238"/>
      <c r="CB200" s="238"/>
      <c r="CC200" s="238"/>
      <c r="CD200" s="238"/>
      <c r="CE200" s="238"/>
      <c r="CF200" s="238"/>
      <c r="CG200" s="238"/>
      <c r="CH200" s="238"/>
      <c r="CI200" s="238"/>
      <c r="CJ200" s="238"/>
      <c r="CK200" s="238"/>
      <c r="CL200" s="238"/>
      <c r="CM200" s="238"/>
      <c r="CN200" s="238"/>
      <c r="CO200" s="238"/>
      <c r="CP200" s="238"/>
      <c r="CQ200" s="238"/>
      <c r="CR200" s="238"/>
      <c r="CS200" s="238"/>
      <c r="CT200" s="238"/>
      <c r="CU200" s="238"/>
      <c r="CV200" s="238"/>
      <c r="CW200" s="238"/>
      <c r="CX200" s="238"/>
      <c r="CY200" s="238"/>
      <c r="CZ200" s="238"/>
      <c r="DA200" s="238"/>
    </row>
    <row r="201" spans="2:105">
      <c r="B201" s="226"/>
      <c r="BP201" s="82"/>
      <c r="BQ201" s="238"/>
      <c r="BR201" s="238"/>
      <c r="BS201" s="238"/>
      <c r="BT201" s="238"/>
      <c r="BU201" s="238"/>
      <c r="BV201" s="238"/>
      <c r="BW201" s="238"/>
      <c r="BX201" s="238"/>
      <c r="BY201" s="238"/>
      <c r="BZ201" s="238"/>
      <c r="CA201" s="238"/>
      <c r="CB201" s="238"/>
      <c r="CC201" s="238"/>
      <c r="CD201" s="238"/>
      <c r="CE201" s="238"/>
      <c r="CF201" s="238"/>
      <c r="CG201" s="238"/>
      <c r="CH201" s="238"/>
      <c r="CI201" s="238"/>
      <c r="CJ201" s="238"/>
      <c r="CK201" s="238"/>
      <c r="CL201" s="238"/>
      <c r="CM201" s="238"/>
      <c r="CN201" s="238"/>
      <c r="CO201" s="238"/>
      <c r="CP201" s="238"/>
      <c r="CQ201" s="238"/>
      <c r="CR201" s="238"/>
      <c r="CS201" s="238"/>
      <c r="CT201" s="238"/>
      <c r="CU201" s="238"/>
      <c r="CV201" s="238"/>
      <c r="CW201" s="238"/>
      <c r="CX201" s="238"/>
      <c r="CY201" s="238"/>
      <c r="CZ201" s="238"/>
      <c r="DA201" s="238"/>
    </row>
    <row r="202" spans="2:105">
      <c r="B202" s="226"/>
      <c r="BP202" s="82"/>
      <c r="BQ202" s="238"/>
      <c r="BR202" s="238"/>
      <c r="BS202" s="238"/>
      <c r="BT202" s="238"/>
      <c r="BU202" s="238"/>
      <c r="BV202" s="238"/>
      <c r="BW202" s="238"/>
      <c r="BX202" s="238"/>
      <c r="BY202" s="238"/>
      <c r="BZ202" s="238"/>
      <c r="CA202" s="238"/>
      <c r="CB202" s="238"/>
      <c r="CC202" s="238"/>
      <c r="CD202" s="238"/>
      <c r="CE202" s="238"/>
      <c r="CF202" s="238"/>
      <c r="CG202" s="238"/>
      <c r="CH202" s="238"/>
      <c r="CI202" s="238"/>
      <c r="CJ202" s="238"/>
      <c r="CK202" s="238"/>
      <c r="CL202" s="238"/>
      <c r="CM202" s="238"/>
      <c r="CN202" s="238"/>
      <c r="CO202" s="238"/>
      <c r="CP202" s="238"/>
      <c r="CQ202" s="238"/>
      <c r="CR202" s="238"/>
      <c r="CS202" s="238"/>
      <c r="CT202" s="238"/>
      <c r="CU202" s="238"/>
      <c r="CV202" s="238"/>
      <c r="CW202" s="238"/>
      <c r="CX202" s="238"/>
      <c r="CY202" s="238"/>
      <c r="CZ202" s="238"/>
      <c r="DA202" s="238"/>
    </row>
    <row r="203" spans="2:105">
      <c r="B203" s="226"/>
      <c r="BP203" s="82"/>
      <c r="BQ203" s="238"/>
      <c r="BR203" s="238"/>
      <c r="BS203" s="238"/>
      <c r="BT203" s="238"/>
      <c r="BU203" s="238"/>
      <c r="BV203" s="238"/>
      <c r="BW203" s="238"/>
      <c r="BX203" s="238"/>
      <c r="BY203" s="238"/>
      <c r="BZ203" s="238"/>
      <c r="CA203" s="238"/>
      <c r="CB203" s="238"/>
      <c r="CC203" s="238"/>
      <c r="CD203" s="238"/>
      <c r="CE203" s="238"/>
      <c r="CF203" s="238"/>
      <c r="CG203" s="238"/>
      <c r="CH203" s="238"/>
      <c r="CI203" s="238"/>
      <c r="CJ203" s="238"/>
      <c r="CK203" s="238"/>
      <c r="CL203" s="238"/>
      <c r="CM203" s="238"/>
      <c r="CN203" s="238"/>
      <c r="CO203" s="238"/>
      <c r="CP203" s="238"/>
      <c r="CQ203" s="238"/>
      <c r="CR203" s="238"/>
      <c r="CS203" s="238"/>
      <c r="CT203" s="238"/>
      <c r="CU203" s="238"/>
      <c r="CV203" s="238"/>
      <c r="CW203" s="238"/>
      <c r="CX203" s="238"/>
      <c r="CY203" s="238"/>
      <c r="CZ203" s="238"/>
      <c r="DA203" s="238"/>
    </row>
    <row r="204" spans="2:105">
      <c r="B204" s="226"/>
      <c r="BP204" s="82"/>
      <c r="BQ204" s="238"/>
      <c r="BR204" s="238"/>
      <c r="BS204" s="238"/>
      <c r="BT204" s="238"/>
      <c r="BU204" s="238"/>
      <c r="BV204" s="238"/>
      <c r="BW204" s="238"/>
      <c r="BX204" s="238"/>
      <c r="BY204" s="238"/>
      <c r="BZ204" s="238"/>
      <c r="CA204" s="238"/>
      <c r="CB204" s="238"/>
      <c r="CC204" s="238"/>
      <c r="CD204" s="238"/>
      <c r="CE204" s="238"/>
      <c r="CF204" s="238"/>
      <c r="CG204" s="238"/>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row>
    <row r="205" spans="2:105">
      <c r="B205" s="226"/>
      <c r="BP205" s="82"/>
      <c r="BQ205" s="238"/>
      <c r="BR205" s="238"/>
      <c r="BS205" s="238"/>
      <c r="BT205" s="238"/>
      <c r="BU205" s="238"/>
      <c r="BV205" s="238"/>
      <c r="BW205" s="238"/>
      <c r="BX205" s="238"/>
      <c r="BY205" s="238"/>
      <c r="BZ205" s="238"/>
      <c r="CA205" s="238"/>
      <c r="CB205" s="238"/>
      <c r="CC205" s="238"/>
      <c r="CD205" s="238"/>
      <c r="CE205" s="238"/>
      <c r="CF205" s="238"/>
      <c r="CG205" s="238"/>
      <c r="CH205" s="238"/>
      <c r="CI205" s="238"/>
      <c r="CJ205" s="238"/>
      <c r="CK205" s="238"/>
      <c r="CL205" s="238"/>
      <c r="CM205" s="238"/>
      <c r="CN205" s="238"/>
      <c r="CO205" s="238"/>
      <c r="CP205" s="238"/>
      <c r="CQ205" s="238"/>
      <c r="CR205" s="238"/>
      <c r="CS205" s="238"/>
      <c r="CT205" s="238"/>
      <c r="CU205" s="238"/>
      <c r="CV205" s="238"/>
      <c r="CW205" s="238"/>
      <c r="CX205" s="238"/>
      <c r="CY205" s="238"/>
      <c r="CZ205" s="238"/>
      <c r="DA205" s="238"/>
    </row>
    <row r="206" spans="2:105">
      <c r="B206" s="226"/>
      <c r="BP206" s="82"/>
      <c r="BQ206" s="238"/>
      <c r="BR206" s="238"/>
      <c r="BS206" s="238"/>
      <c r="BT206" s="238"/>
      <c r="BU206" s="238"/>
      <c r="BV206" s="238"/>
      <c r="BW206" s="238"/>
      <c r="BX206" s="238"/>
      <c r="BY206" s="238"/>
      <c r="BZ206" s="238"/>
      <c r="CA206" s="238"/>
      <c r="CB206" s="238"/>
      <c r="CC206" s="238"/>
      <c r="CD206" s="238"/>
      <c r="CE206" s="238"/>
      <c r="CF206" s="238"/>
      <c r="CG206" s="238"/>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row>
    <row r="207" spans="2:105">
      <c r="B207" s="226"/>
      <c r="BP207" s="82"/>
      <c r="BQ207" s="238"/>
      <c r="BR207" s="238"/>
      <c r="BS207" s="238"/>
      <c r="BT207" s="238"/>
      <c r="BU207" s="238"/>
      <c r="BV207" s="238"/>
      <c r="BW207" s="238"/>
      <c r="BX207" s="238"/>
      <c r="BY207" s="238"/>
      <c r="BZ207" s="238"/>
      <c r="CA207" s="238"/>
      <c r="CB207" s="238"/>
      <c r="CC207" s="238"/>
      <c r="CD207" s="238"/>
      <c r="CE207" s="238"/>
      <c r="CF207" s="238"/>
      <c r="CG207" s="238"/>
      <c r="CH207" s="238"/>
      <c r="CI207" s="238"/>
      <c r="CJ207" s="238"/>
      <c r="CK207" s="238"/>
      <c r="CL207" s="238"/>
      <c r="CM207" s="238"/>
      <c r="CN207" s="238"/>
      <c r="CO207" s="238"/>
      <c r="CP207" s="238"/>
      <c r="CQ207" s="238"/>
      <c r="CR207" s="238"/>
      <c r="CS207" s="238"/>
      <c r="CT207" s="238"/>
      <c r="CU207" s="238"/>
      <c r="CV207" s="238"/>
      <c r="CW207" s="238"/>
      <c r="CX207" s="238"/>
      <c r="CY207" s="238"/>
      <c r="CZ207" s="238"/>
      <c r="DA207" s="238"/>
    </row>
    <row r="208" spans="2:105">
      <c r="B208" s="226"/>
      <c r="BP208" s="82"/>
      <c r="BQ208" s="238"/>
      <c r="BR208" s="238"/>
      <c r="BS208" s="238"/>
      <c r="BT208" s="238"/>
      <c r="BU208" s="238"/>
      <c r="BV208" s="238"/>
      <c r="BW208" s="238"/>
      <c r="BX208" s="238"/>
      <c r="BY208" s="238"/>
      <c r="BZ208" s="238"/>
      <c r="CA208" s="238"/>
      <c r="CB208" s="238"/>
      <c r="CC208" s="238"/>
      <c r="CD208" s="238"/>
      <c r="CE208" s="238"/>
      <c r="CF208" s="238"/>
      <c r="CG208" s="238"/>
      <c r="CH208" s="238"/>
      <c r="CI208" s="238"/>
      <c r="CJ208" s="238"/>
      <c r="CK208" s="238"/>
      <c r="CL208" s="238"/>
      <c r="CM208" s="238"/>
      <c r="CN208" s="238"/>
      <c r="CO208" s="238"/>
      <c r="CP208" s="238"/>
      <c r="CQ208" s="238"/>
      <c r="CR208" s="238"/>
      <c r="CS208" s="238"/>
      <c r="CT208" s="238"/>
      <c r="CU208" s="238"/>
      <c r="CV208" s="238"/>
      <c r="CW208" s="238"/>
      <c r="CX208" s="238"/>
      <c r="CY208" s="238"/>
      <c r="CZ208" s="238"/>
      <c r="DA208" s="238"/>
    </row>
    <row r="209" spans="2:105">
      <c r="B209" s="226"/>
      <c r="BP209" s="82"/>
      <c r="BQ209" s="238"/>
      <c r="BR209" s="238"/>
      <c r="BS209" s="238"/>
      <c r="BT209" s="238"/>
      <c r="BU209" s="238"/>
      <c r="BV209" s="238"/>
      <c r="BW209" s="238"/>
      <c r="BX209" s="238"/>
      <c r="BY209" s="238"/>
      <c r="BZ209" s="238"/>
      <c r="CA209" s="238"/>
      <c r="CB209" s="238"/>
      <c r="CC209" s="238"/>
      <c r="CD209" s="238"/>
      <c r="CE209" s="238"/>
      <c r="CF209" s="238"/>
      <c r="CG209" s="238"/>
      <c r="CH209" s="238"/>
      <c r="CI209" s="238"/>
      <c r="CJ209" s="238"/>
      <c r="CK209" s="238"/>
      <c r="CL209" s="238"/>
      <c r="CM209" s="238"/>
      <c r="CN209" s="238"/>
      <c r="CO209" s="238"/>
      <c r="CP209" s="238"/>
      <c r="CQ209" s="238"/>
      <c r="CR209" s="238"/>
      <c r="CS209" s="238"/>
      <c r="CT209" s="238"/>
      <c r="CU209" s="238"/>
      <c r="CV209" s="238"/>
      <c r="CW209" s="238"/>
      <c r="CX209" s="238"/>
      <c r="CY209" s="238"/>
      <c r="CZ209" s="238"/>
      <c r="DA209" s="238"/>
    </row>
    <row r="210" spans="2:105">
      <c r="B210" s="226"/>
      <c r="BP210" s="82"/>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row>
    <row r="211" spans="2:105">
      <c r="B211" s="226"/>
      <c r="BP211" s="82"/>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row>
    <row r="212" spans="2:105">
      <c r="B212" s="226"/>
      <c r="BP212" s="82"/>
      <c r="BQ212" s="238"/>
      <c r="BR212" s="238"/>
      <c r="BS212" s="238"/>
      <c r="BT212" s="238"/>
      <c r="BU212" s="238"/>
      <c r="BV212" s="238"/>
      <c r="BW212" s="238"/>
      <c r="BX212" s="238"/>
      <c r="BY212" s="238"/>
      <c r="BZ212" s="238"/>
      <c r="CA212" s="238"/>
      <c r="CB212" s="238"/>
      <c r="CC212" s="238"/>
      <c r="CD212" s="238"/>
      <c r="CE212" s="238"/>
      <c r="CF212" s="238"/>
      <c r="CG212" s="238"/>
      <c r="CH212" s="238"/>
      <c r="CI212" s="238"/>
      <c r="CJ212" s="238"/>
      <c r="CK212" s="238"/>
      <c r="CL212" s="238"/>
      <c r="CM212" s="238"/>
      <c r="CN212" s="238"/>
      <c r="CO212" s="238"/>
      <c r="CP212" s="238"/>
      <c r="CQ212" s="238"/>
      <c r="CR212" s="238"/>
      <c r="CS212" s="238"/>
      <c r="CT212" s="238"/>
      <c r="CU212" s="238"/>
      <c r="CV212" s="238"/>
      <c r="CW212" s="238"/>
      <c r="CX212" s="238"/>
      <c r="CY212" s="238"/>
      <c r="CZ212" s="238"/>
      <c r="DA212" s="238"/>
    </row>
    <row r="213" spans="2:105">
      <c r="B213" s="226"/>
      <c r="BP213" s="82"/>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row>
    <row r="214" spans="2:105">
      <c r="B214" s="226"/>
      <c r="BP214" s="82"/>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row>
    <row r="215" spans="2:105">
      <c r="B215" s="226"/>
      <c r="BP215" s="82"/>
      <c r="BQ215" s="238"/>
      <c r="BR215" s="238"/>
      <c r="BS215" s="238"/>
      <c r="BT215" s="238"/>
      <c r="BU215" s="238"/>
      <c r="BV215" s="238"/>
      <c r="BW215" s="238"/>
      <c r="BX215" s="238"/>
      <c r="BY215" s="238"/>
      <c r="BZ215" s="238"/>
      <c r="CA215" s="238"/>
      <c r="CB215" s="238"/>
      <c r="CC215" s="238"/>
      <c r="CD215" s="238"/>
      <c r="CE215" s="238"/>
      <c r="CF215" s="238"/>
      <c r="CG215" s="238"/>
      <c r="CH215" s="238"/>
      <c r="CI215" s="238"/>
      <c r="CJ215" s="238"/>
      <c r="CK215" s="238"/>
      <c r="CL215" s="238"/>
      <c r="CM215" s="238"/>
      <c r="CN215" s="238"/>
      <c r="CO215" s="238"/>
      <c r="CP215" s="238"/>
      <c r="CQ215" s="238"/>
      <c r="CR215" s="238"/>
      <c r="CS215" s="238"/>
      <c r="CT215" s="238"/>
      <c r="CU215" s="238"/>
      <c r="CV215" s="238"/>
      <c r="CW215" s="238"/>
      <c r="CX215" s="238"/>
      <c r="CY215" s="238"/>
      <c r="CZ215" s="238"/>
      <c r="DA215" s="238"/>
    </row>
    <row r="216" spans="2:105">
      <c r="B216" s="226"/>
      <c r="BP216" s="82"/>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38"/>
      <c r="CN216" s="238"/>
      <c r="CO216" s="238"/>
      <c r="CP216" s="238"/>
      <c r="CQ216" s="238"/>
      <c r="CR216" s="238"/>
      <c r="CS216" s="238"/>
      <c r="CT216" s="238"/>
      <c r="CU216" s="238"/>
      <c r="CV216" s="238"/>
      <c r="CW216" s="238"/>
      <c r="CX216" s="238"/>
      <c r="CY216" s="238"/>
      <c r="CZ216" s="238"/>
      <c r="DA216" s="238"/>
    </row>
    <row r="217" spans="2:105">
      <c r="B217" s="226"/>
      <c r="BP217" s="82"/>
      <c r="BQ217" s="238"/>
      <c r="BR217" s="238"/>
      <c r="BS217" s="238"/>
      <c r="BT217" s="238"/>
      <c r="BU217" s="238"/>
      <c r="BV217" s="238"/>
      <c r="BW217" s="238"/>
      <c r="BX217" s="238"/>
      <c r="BY217" s="238"/>
      <c r="BZ217" s="238"/>
      <c r="CA217" s="238"/>
      <c r="CB217" s="238"/>
      <c r="CC217" s="238"/>
      <c r="CD217" s="238"/>
      <c r="CE217" s="238"/>
      <c r="CF217" s="238"/>
      <c r="CG217" s="238"/>
      <c r="CH217" s="238"/>
      <c r="CI217" s="238"/>
      <c r="CJ217" s="238"/>
      <c r="CK217" s="238"/>
      <c r="CL217" s="238"/>
      <c r="CM217" s="238"/>
      <c r="CN217" s="238"/>
      <c r="CO217" s="238"/>
      <c r="CP217" s="238"/>
      <c r="CQ217" s="238"/>
      <c r="CR217" s="238"/>
      <c r="CS217" s="238"/>
      <c r="CT217" s="238"/>
      <c r="CU217" s="238"/>
      <c r="CV217" s="238"/>
      <c r="CW217" s="238"/>
      <c r="CX217" s="238"/>
      <c r="CY217" s="238"/>
      <c r="CZ217" s="238"/>
      <c r="DA217" s="238"/>
    </row>
    <row r="218" spans="2:105">
      <c r="B218" s="226"/>
      <c r="BP218" s="82"/>
      <c r="BQ218" s="238"/>
      <c r="BR218" s="238"/>
      <c r="BS218" s="238"/>
      <c r="BT218" s="238"/>
      <c r="BU218" s="238"/>
      <c r="BV218" s="238"/>
      <c r="BW218" s="238"/>
      <c r="BX218" s="238"/>
      <c r="BY218" s="238"/>
      <c r="BZ218" s="238"/>
      <c r="CA218" s="238"/>
      <c r="CB218" s="238"/>
      <c r="CC218" s="238"/>
      <c r="CD218" s="238"/>
      <c r="CE218" s="238"/>
      <c r="CF218" s="238"/>
      <c r="CG218" s="238"/>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row>
    <row r="219" spans="2:105">
      <c r="B219" s="226"/>
      <c r="BP219" s="82"/>
      <c r="BQ219" s="238"/>
      <c r="BR219" s="238"/>
      <c r="BS219" s="238"/>
      <c r="BT219" s="238"/>
      <c r="BU219" s="238"/>
      <c r="BV219" s="238"/>
      <c r="BW219" s="238"/>
      <c r="BX219" s="238"/>
      <c r="BY219" s="238"/>
      <c r="BZ219" s="238"/>
      <c r="CA219" s="238"/>
      <c r="CB219" s="238"/>
      <c r="CC219" s="238"/>
      <c r="CD219" s="238"/>
      <c r="CE219" s="238"/>
      <c r="CF219" s="238"/>
      <c r="CG219" s="238"/>
      <c r="CH219" s="238"/>
      <c r="CI219" s="238"/>
      <c r="CJ219" s="238"/>
      <c r="CK219" s="238"/>
      <c r="CL219" s="238"/>
      <c r="CM219" s="238"/>
      <c r="CN219" s="238"/>
      <c r="CO219" s="238"/>
      <c r="CP219" s="238"/>
      <c r="CQ219" s="238"/>
      <c r="CR219" s="238"/>
      <c r="CS219" s="238"/>
      <c r="CT219" s="238"/>
      <c r="CU219" s="238"/>
      <c r="CV219" s="238"/>
      <c r="CW219" s="238"/>
      <c r="CX219" s="238"/>
      <c r="CY219" s="238"/>
      <c r="CZ219" s="238"/>
      <c r="DA219" s="238"/>
    </row>
    <row r="220" spans="2:105">
      <c r="B220" s="226"/>
      <c r="BP220" s="82"/>
      <c r="BQ220" s="238"/>
      <c r="BR220" s="238"/>
      <c r="BS220" s="238"/>
      <c r="BT220" s="238"/>
      <c r="BU220" s="238"/>
      <c r="BV220" s="238"/>
      <c r="BW220" s="238"/>
      <c r="BX220" s="238"/>
      <c r="BY220" s="238"/>
      <c r="BZ220" s="238"/>
      <c r="CA220" s="238"/>
      <c r="CB220" s="238"/>
      <c r="CC220" s="238"/>
      <c r="CD220" s="238"/>
      <c r="CE220" s="238"/>
      <c r="CF220" s="238"/>
      <c r="CG220" s="238"/>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row>
    <row r="221" spans="2:105">
      <c r="B221" s="226"/>
      <c r="BP221" s="82"/>
      <c r="BQ221" s="238"/>
      <c r="BR221" s="238"/>
      <c r="BS221" s="238"/>
      <c r="BT221" s="238"/>
      <c r="BU221" s="238"/>
      <c r="BV221" s="238"/>
      <c r="BW221" s="238"/>
      <c r="BX221" s="238"/>
      <c r="BY221" s="238"/>
      <c r="BZ221" s="238"/>
      <c r="CA221" s="238"/>
      <c r="CB221" s="238"/>
      <c r="CC221" s="238"/>
      <c r="CD221" s="238"/>
      <c r="CE221" s="238"/>
      <c r="CF221" s="238"/>
      <c r="CG221" s="238"/>
      <c r="CH221" s="238"/>
      <c r="CI221" s="238"/>
      <c r="CJ221" s="238"/>
      <c r="CK221" s="238"/>
      <c r="CL221" s="238"/>
      <c r="CM221" s="238"/>
      <c r="CN221" s="238"/>
      <c r="CO221" s="238"/>
      <c r="CP221" s="238"/>
      <c r="CQ221" s="238"/>
      <c r="CR221" s="238"/>
      <c r="CS221" s="238"/>
      <c r="CT221" s="238"/>
      <c r="CU221" s="238"/>
      <c r="CV221" s="238"/>
      <c r="CW221" s="238"/>
      <c r="CX221" s="238"/>
      <c r="CY221" s="238"/>
      <c r="CZ221" s="238"/>
      <c r="DA221" s="238"/>
    </row>
    <row r="222" spans="2:105">
      <c r="B222" s="226"/>
      <c r="BP222" s="82"/>
      <c r="BQ222" s="238"/>
      <c r="BR222" s="238"/>
      <c r="BS222" s="238"/>
      <c r="BT222" s="238"/>
      <c r="BU222" s="238"/>
      <c r="BV222" s="238"/>
      <c r="BW222" s="238"/>
      <c r="BX222" s="238"/>
      <c r="BY222" s="238"/>
      <c r="BZ222" s="238"/>
      <c r="CA222" s="238"/>
      <c r="CB222" s="238"/>
      <c r="CC222" s="238"/>
      <c r="CD222" s="238"/>
      <c r="CE222" s="238"/>
      <c r="CF222" s="238"/>
      <c r="CG222" s="238"/>
      <c r="CH222" s="238"/>
      <c r="CI222" s="238"/>
      <c r="CJ222" s="238"/>
      <c r="CK222" s="238"/>
      <c r="CL222" s="238"/>
      <c r="CM222" s="238"/>
      <c r="CN222" s="238"/>
      <c r="CO222" s="238"/>
      <c r="CP222" s="238"/>
      <c r="CQ222" s="238"/>
      <c r="CR222" s="238"/>
      <c r="CS222" s="238"/>
      <c r="CT222" s="238"/>
      <c r="CU222" s="238"/>
      <c r="CV222" s="238"/>
      <c r="CW222" s="238"/>
      <c r="CX222" s="238"/>
      <c r="CY222" s="238"/>
      <c r="CZ222" s="238"/>
      <c r="DA222" s="238"/>
    </row>
    <row r="223" spans="2:105">
      <c r="B223" s="226"/>
      <c r="BP223" s="82"/>
      <c r="BQ223" s="238"/>
      <c r="BR223" s="238"/>
      <c r="BS223" s="238"/>
      <c r="BT223" s="238"/>
      <c r="BU223" s="238"/>
      <c r="BV223" s="238"/>
      <c r="BW223" s="238"/>
      <c r="BX223" s="238"/>
      <c r="BY223" s="238"/>
      <c r="BZ223" s="238"/>
      <c r="CA223" s="238"/>
      <c r="CB223" s="238"/>
      <c r="CC223" s="238"/>
      <c r="CD223" s="238"/>
      <c r="CE223" s="238"/>
      <c r="CF223" s="238"/>
      <c r="CG223" s="238"/>
      <c r="CH223" s="238"/>
      <c r="CI223" s="238"/>
      <c r="CJ223" s="238"/>
      <c r="CK223" s="238"/>
      <c r="CL223" s="238"/>
      <c r="CM223" s="238"/>
      <c r="CN223" s="238"/>
      <c r="CO223" s="238"/>
      <c r="CP223" s="238"/>
      <c r="CQ223" s="238"/>
      <c r="CR223" s="238"/>
      <c r="CS223" s="238"/>
      <c r="CT223" s="238"/>
      <c r="CU223" s="238"/>
      <c r="CV223" s="238"/>
      <c r="CW223" s="238"/>
      <c r="CX223" s="238"/>
      <c r="CY223" s="238"/>
      <c r="CZ223" s="238"/>
      <c r="DA223" s="238"/>
    </row>
    <row r="224" spans="2:105">
      <c r="B224" s="226"/>
      <c r="BP224" s="82"/>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38"/>
      <c r="CN224" s="238"/>
      <c r="CO224" s="238"/>
      <c r="CP224" s="238"/>
      <c r="CQ224" s="238"/>
      <c r="CR224" s="238"/>
      <c r="CS224" s="238"/>
      <c r="CT224" s="238"/>
      <c r="CU224" s="238"/>
      <c r="CV224" s="238"/>
      <c r="CW224" s="238"/>
      <c r="CX224" s="238"/>
      <c r="CY224" s="238"/>
      <c r="CZ224" s="238"/>
      <c r="DA224" s="238"/>
    </row>
    <row r="225" spans="2:105">
      <c r="B225" s="226"/>
      <c r="BP225" s="82"/>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row>
    <row r="226" spans="2:105">
      <c r="B226" s="226"/>
      <c r="BP226" s="82"/>
      <c r="BQ226" s="238"/>
      <c r="BR226" s="238"/>
      <c r="BS226" s="238"/>
      <c r="BT226" s="238"/>
      <c r="BU226" s="238"/>
      <c r="BV226" s="238"/>
      <c r="BW226" s="238"/>
      <c r="BX226" s="238"/>
      <c r="BY226" s="238"/>
      <c r="BZ226" s="238"/>
      <c r="CA226" s="238"/>
      <c r="CB226" s="238"/>
      <c r="CC226" s="238"/>
      <c r="CD226" s="238"/>
      <c r="CE226" s="238"/>
      <c r="CF226" s="238"/>
      <c r="CG226" s="238"/>
      <c r="CH226" s="238"/>
      <c r="CI226" s="238"/>
      <c r="CJ226" s="238"/>
      <c r="CK226" s="238"/>
      <c r="CL226" s="238"/>
      <c r="CM226" s="238"/>
      <c r="CN226" s="238"/>
      <c r="CO226" s="238"/>
      <c r="CP226" s="238"/>
      <c r="CQ226" s="238"/>
      <c r="CR226" s="238"/>
      <c r="CS226" s="238"/>
      <c r="CT226" s="238"/>
      <c r="CU226" s="238"/>
      <c r="CV226" s="238"/>
      <c r="CW226" s="238"/>
      <c r="CX226" s="238"/>
      <c r="CY226" s="238"/>
      <c r="CZ226" s="238"/>
      <c r="DA226" s="238"/>
    </row>
    <row r="227" spans="2:105">
      <c r="B227" s="226"/>
      <c r="BP227" s="82"/>
      <c r="BQ227" s="238"/>
      <c r="BR227" s="238"/>
      <c r="BS227" s="238"/>
      <c r="BT227" s="238"/>
      <c r="BU227" s="238"/>
      <c r="BV227" s="238"/>
      <c r="BW227" s="238"/>
      <c r="BX227" s="238"/>
      <c r="BY227" s="238"/>
      <c r="BZ227" s="238"/>
      <c r="CA227" s="238"/>
      <c r="CB227" s="238"/>
      <c r="CC227" s="238"/>
      <c r="CD227" s="238"/>
      <c r="CE227" s="238"/>
      <c r="CF227" s="238"/>
      <c r="CG227" s="238"/>
      <c r="CH227" s="238"/>
      <c r="CI227" s="238"/>
      <c r="CJ227" s="238"/>
      <c r="CK227" s="238"/>
      <c r="CL227" s="238"/>
      <c r="CM227" s="238"/>
      <c r="CN227" s="238"/>
      <c r="CO227" s="238"/>
      <c r="CP227" s="238"/>
      <c r="CQ227" s="238"/>
      <c r="CR227" s="238"/>
      <c r="CS227" s="238"/>
      <c r="CT227" s="238"/>
      <c r="CU227" s="238"/>
      <c r="CV227" s="238"/>
      <c r="CW227" s="238"/>
      <c r="CX227" s="238"/>
      <c r="CY227" s="238"/>
      <c r="CZ227" s="238"/>
      <c r="DA227" s="238"/>
    </row>
    <row r="228" spans="2:105">
      <c r="B228" s="226"/>
      <c r="BP228" s="82"/>
      <c r="BQ228" s="238"/>
      <c r="BR228" s="238"/>
      <c r="BS228" s="238"/>
      <c r="BT228" s="238"/>
      <c r="BU228" s="238"/>
      <c r="BV228" s="238"/>
      <c r="BW228" s="238"/>
      <c r="BX228" s="238"/>
      <c r="BY228" s="238"/>
      <c r="BZ228" s="238"/>
      <c r="CA228" s="238"/>
      <c r="CB228" s="238"/>
      <c r="CC228" s="238"/>
      <c r="CD228" s="238"/>
      <c r="CE228" s="238"/>
      <c r="CF228" s="238"/>
      <c r="CG228" s="238"/>
      <c r="CH228" s="238"/>
      <c r="CI228" s="238"/>
      <c r="CJ228" s="238"/>
      <c r="CK228" s="238"/>
      <c r="CL228" s="238"/>
      <c r="CM228" s="238"/>
      <c r="CN228" s="238"/>
      <c r="CO228" s="238"/>
      <c r="CP228" s="238"/>
      <c r="CQ228" s="238"/>
      <c r="CR228" s="238"/>
      <c r="CS228" s="238"/>
      <c r="CT228" s="238"/>
      <c r="CU228" s="238"/>
      <c r="CV228" s="238"/>
      <c r="CW228" s="238"/>
      <c r="CX228" s="238"/>
      <c r="CY228" s="238"/>
      <c r="CZ228" s="238"/>
      <c r="DA228" s="238"/>
    </row>
    <row r="229" spans="2:105">
      <c r="B229" s="226"/>
      <c r="BP229" s="82"/>
      <c r="BQ229" s="238"/>
      <c r="BR229" s="238"/>
      <c r="BS229" s="238"/>
      <c r="BT229" s="238"/>
      <c r="BU229" s="238"/>
      <c r="BV229" s="238"/>
      <c r="BW229" s="238"/>
      <c r="BX229" s="238"/>
      <c r="BY229" s="238"/>
      <c r="BZ229" s="238"/>
      <c r="CA229" s="238"/>
      <c r="CB229" s="238"/>
      <c r="CC229" s="238"/>
      <c r="CD229" s="238"/>
      <c r="CE229" s="238"/>
      <c r="CF229" s="238"/>
      <c r="CG229" s="238"/>
      <c r="CH229" s="238"/>
      <c r="CI229" s="238"/>
      <c r="CJ229" s="238"/>
      <c r="CK229" s="238"/>
      <c r="CL229" s="238"/>
      <c r="CM229" s="238"/>
      <c r="CN229" s="238"/>
      <c r="CO229" s="238"/>
      <c r="CP229" s="238"/>
      <c r="CQ229" s="238"/>
      <c r="CR229" s="238"/>
      <c r="CS229" s="238"/>
      <c r="CT229" s="238"/>
      <c r="CU229" s="238"/>
      <c r="CV229" s="238"/>
      <c r="CW229" s="238"/>
      <c r="CX229" s="238"/>
      <c r="CY229" s="238"/>
      <c r="CZ229" s="238"/>
      <c r="DA229" s="238"/>
    </row>
    <row r="230" spans="2:105">
      <c r="B230" s="226"/>
      <c r="BP230" s="82"/>
      <c r="BQ230" s="238"/>
      <c r="BR230" s="238"/>
      <c r="BS230" s="238"/>
      <c r="BT230" s="238"/>
      <c r="BU230" s="238"/>
      <c r="BV230" s="238"/>
      <c r="BW230" s="238"/>
      <c r="BX230" s="238"/>
      <c r="BY230" s="238"/>
      <c r="BZ230" s="238"/>
      <c r="CA230" s="238"/>
      <c r="CB230" s="238"/>
      <c r="CC230" s="238"/>
      <c r="CD230" s="238"/>
      <c r="CE230" s="238"/>
      <c r="CF230" s="238"/>
      <c r="CG230" s="238"/>
      <c r="CH230" s="238"/>
      <c r="CI230" s="238"/>
      <c r="CJ230" s="238"/>
      <c r="CK230" s="238"/>
      <c r="CL230" s="238"/>
      <c r="CM230" s="238"/>
      <c r="CN230" s="238"/>
      <c r="CO230" s="238"/>
      <c r="CP230" s="238"/>
      <c r="CQ230" s="238"/>
      <c r="CR230" s="238"/>
      <c r="CS230" s="238"/>
      <c r="CT230" s="238"/>
      <c r="CU230" s="238"/>
      <c r="CV230" s="238"/>
      <c r="CW230" s="238"/>
      <c r="CX230" s="238"/>
      <c r="CY230" s="238"/>
      <c r="CZ230" s="238"/>
      <c r="DA230" s="238"/>
    </row>
    <row r="231" spans="2:105">
      <c r="B231" s="226"/>
      <c r="BP231" s="82"/>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row>
    <row r="232" spans="2:105">
      <c r="B232" s="226"/>
      <c r="BP232" s="82"/>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row>
    <row r="233" spans="2:105">
      <c r="B233" s="226"/>
      <c r="BP233" s="82"/>
      <c r="BQ233" s="238"/>
      <c r="BR233" s="238"/>
      <c r="BS233" s="238"/>
      <c r="BT233" s="238"/>
      <c r="BU233" s="238"/>
      <c r="BV233" s="238"/>
      <c r="BW233" s="238"/>
      <c r="BX233" s="238"/>
      <c r="BY233" s="238"/>
      <c r="BZ233" s="238"/>
      <c r="CA233" s="238"/>
      <c r="CB233" s="238"/>
      <c r="CC233" s="238"/>
      <c r="CD233" s="238"/>
      <c r="CE233" s="238"/>
      <c r="CF233" s="238"/>
      <c r="CG233" s="238"/>
      <c r="CH233" s="238"/>
      <c r="CI233" s="238"/>
      <c r="CJ233" s="238"/>
      <c r="CK233" s="238"/>
      <c r="CL233" s="238"/>
      <c r="CM233" s="238"/>
      <c r="CN233" s="238"/>
      <c r="CO233" s="238"/>
      <c r="CP233" s="238"/>
      <c r="CQ233" s="238"/>
      <c r="CR233" s="238"/>
      <c r="CS233" s="238"/>
      <c r="CT233" s="238"/>
      <c r="CU233" s="238"/>
      <c r="CV233" s="238"/>
      <c r="CW233" s="238"/>
      <c r="CX233" s="238"/>
      <c r="CY233" s="238"/>
      <c r="CZ233" s="238"/>
      <c r="DA233" s="238"/>
    </row>
    <row r="234" spans="2:105">
      <c r="B234" s="226"/>
      <c r="BP234" s="82"/>
      <c r="BQ234" s="238"/>
      <c r="BR234" s="238"/>
      <c r="BS234" s="238"/>
      <c r="BT234" s="238"/>
      <c r="BU234" s="238"/>
      <c r="BV234" s="238"/>
      <c r="BW234" s="238"/>
      <c r="BX234" s="238"/>
      <c r="BY234" s="238"/>
      <c r="BZ234" s="238"/>
      <c r="CA234" s="238"/>
      <c r="CB234" s="238"/>
      <c r="CC234" s="238"/>
      <c r="CD234" s="238"/>
      <c r="CE234" s="238"/>
      <c r="CF234" s="238"/>
      <c r="CG234" s="238"/>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row>
    <row r="235" spans="2:105">
      <c r="B235" s="226"/>
      <c r="BP235" s="82"/>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38"/>
      <c r="CN235" s="238"/>
      <c r="CO235" s="238"/>
      <c r="CP235" s="238"/>
      <c r="CQ235" s="238"/>
      <c r="CR235" s="238"/>
      <c r="CS235" s="238"/>
      <c r="CT235" s="238"/>
      <c r="CU235" s="238"/>
      <c r="CV235" s="238"/>
      <c r="CW235" s="238"/>
      <c r="CX235" s="238"/>
      <c r="CY235" s="238"/>
      <c r="CZ235" s="238"/>
      <c r="DA235" s="238"/>
    </row>
    <row r="236" spans="2:105">
      <c r="B236" s="226"/>
      <c r="BP236" s="82"/>
      <c r="BQ236" s="238"/>
      <c r="BR236" s="238"/>
      <c r="BS236" s="238"/>
      <c r="BT236" s="238"/>
      <c r="BU236" s="238"/>
      <c r="BV236" s="238"/>
      <c r="BW236" s="238"/>
      <c r="BX236" s="238"/>
      <c r="BY236" s="238"/>
      <c r="BZ236" s="238"/>
      <c r="CA236" s="238"/>
      <c r="CB236" s="238"/>
      <c r="CC236" s="238"/>
      <c r="CD236" s="238"/>
      <c r="CE236" s="238"/>
      <c r="CF236" s="238"/>
      <c r="CG236" s="238"/>
      <c r="CH236" s="238"/>
      <c r="CI236" s="238"/>
      <c r="CJ236" s="238"/>
      <c r="CK236" s="238"/>
      <c r="CL236" s="238"/>
      <c r="CM236" s="238"/>
      <c r="CN236" s="238"/>
      <c r="CO236" s="238"/>
      <c r="CP236" s="238"/>
      <c r="CQ236" s="238"/>
      <c r="CR236" s="238"/>
      <c r="CS236" s="238"/>
      <c r="CT236" s="238"/>
      <c r="CU236" s="238"/>
      <c r="CV236" s="238"/>
      <c r="CW236" s="238"/>
      <c r="CX236" s="238"/>
      <c r="CY236" s="238"/>
      <c r="CZ236" s="238"/>
      <c r="DA236" s="238"/>
    </row>
    <row r="237" spans="2:105">
      <c r="B237" s="226"/>
      <c r="BP237" s="82"/>
      <c r="BQ237" s="238"/>
      <c r="BR237" s="238"/>
      <c r="BS237" s="238"/>
      <c r="BT237" s="238"/>
      <c r="BU237" s="238"/>
      <c r="BV237" s="238"/>
      <c r="BW237" s="238"/>
      <c r="BX237" s="238"/>
      <c r="BY237" s="238"/>
      <c r="BZ237" s="238"/>
      <c r="CA237" s="238"/>
      <c r="CB237" s="238"/>
      <c r="CC237" s="238"/>
      <c r="CD237" s="238"/>
      <c r="CE237" s="238"/>
      <c r="CF237" s="238"/>
      <c r="CG237" s="238"/>
      <c r="CH237" s="238"/>
      <c r="CI237" s="238"/>
      <c r="CJ237" s="238"/>
      <c r="CK237" s="238"/>
      <c r="CL237" s="238"/>
      <c r="CM237" s="238"/>
      <c r="CN237" s="238"/>
      <c r="CO237" s="238"/>
      <c r="CP237" s="238"/>
      <c r="CQ237" s="238"/>
      <c r="CR237" s="238"/>
      <c r="CS237" s="238"/>
      <c r="CT237" s="238"/>
      <c r="CU237" s="238"/>
      <c r="CV237" s="238"/>
      <c r="CW237" s="238"/>
      <c r="CX237" s="238"/>
      <c r="CY237" s="238"/>
      <c r="CZ237" s="238"/>
      <c r="DA237" s="238"/>
    </row>
    <row r="238" spans="2:105">
      <c r="B238" s="226"/>
      <c r="BP238" s="82"/>
      <c r="BQ238" s="238"/>
      <c r="BR238" s="238"/>
      <c r="BS238" s="238"/>
      <c r="BT238" s="238"/>
      <c r="BU238" s="238"/>
      <c r="BV238" s="238"/>
      <c r="BW238" s="238"/>
      <c r="BX238" s="238"/>
      <c r="BY238" s="238"/>
      <c r="BZ238" s="238"/>
      <c r="CA238" s="238"/>
      <c r="CB238" s="238"/>
      <c r="CC238" s="238"/>
      <c r="CD238" s="238"/>
      <c r="CE238" s="238"/>
      <c r="CF238" s="238"/>
      <c r="CG238" s="238"/>
      <c r="CH238" s="238"/>
      <c r="CI238" s="238"/>
      <c r="CJ238" s="238"/>
      <c r="CK238" s="238"/>
      <c r="CL238" s="238"/>
      <c r="CM238" s="238"/>
      <c r="CN238" s="238"/>
      <c r="CO238" s="238"/>
      <c r="CP238" s="238"/>
      <c r="CQ238" s="238"/>
      <c r="CR238" s="238"/>
      <c r="CS238" s="238"/>
      <c r="CT238" s="238"/>
      <c r="CU238" s="238"/>
      <c r="CV238" s="238"/>
      <c r="CW238" s="238"/>
      <c r="CX238" s="238"/>
      <c r="CY238" s="238"/>
      <c r="CZ238" s="238"/>
      <c r="DA238" s="238"/>
    </row>
    <row r="239" spans="2:105">
      <c r="B239" s="226"/>
      <c r="BP239" s="82"/>
      <c r="BQ239" s="238"/>
      <c r="BR239" s="238"/>
      <c r="BS239" s="238"/>
      <c r="BT239" s="238"/>
      <c r="BU239" s="238"/>
      <c r="BV239" s="238"/>
      <c r="BW239" s="238"/>
      <c r="BX239" s="238"/>
      <c r="BY239" s="238"/>
      <c r="BZ239" s="238"/>
      <c r="CA239" s="238"/>
      <c r="CB239" s="238"/>
      <c r="CC239" s="238"/>
      <c r="CD239" s="238"/>
      <c r="CE239" s="238"/>
      <c r="CF239" s="238"/>
      <c r="CG239" s="238"/>
      <c r="CH239" s="238"/>
      <c r="CI239" s="238"/>
      <c r="CJ239" s="238"/>
      <c r="CK239" s="238"/>
      <c r="CL239" s="238"/>
      <c r="CM239" s="238"/>
      <c r="CN239" s="238"/>
      <c r="CO239" s="238"/>
      <c r="CP239" s="238"/>
      <c r="CQ239" s="238"/>
      <c r="CR239" s="238"/>
      <c r="CS239" s="238"/>
      <c r="CT239" s="238"/>
      <c r="CU239" s="238"/>
      <c r="CV239" s="238"/>
      <c r="CW239" s="238"/>
      <c r="CX239" s="238"/>
      <c r="CY239" s="238"/>
      <c r="CZ239" s="238"/>
      <c r="DA239" s="238"/>
    </row>
    <row r="240" spans="2:105">
      <c r="B240" s="226"/>
      <c r="BP240" s="82"/>
      <c r="BQ240" s="238"/>
      <c r="BR240" s="238"/>
      <c r="BS240" s="238"/>
      <c r="BT240" s="238"/>
      <c r="BU240" s="238"/>
      <c r="BV240" s="238"/>
      <c r="BW240" s="238"/>
      <c r="BX240" s="238"/>
      <c r="BY240" s="238"/>
      <c r="BZ240" s="238"/>
      <c r="CA240" s="238"/>
      <c r="CB240" s="238"/>
      <c r="CC240" s="238"/>
      <c r="CD240" s="238"/>
      <c r="CE240" s="238"/>
      <c r="CF240" s="238"/>
      <c r="CG240" s="238"/>
      <c r="CH240" s="238"/>
      <c r="CI240" s="238"/>
      <c r="CJ240" s="238"/>
      <c r="CK240" s="238"/>
      <c r="CL240" s="238"/>
      <c r="CM240" s="238"/>
      <c r="CN240" s="238"/>
      <c r="CO240" s="238"/>
      <c r="CP240" s="238"/>
      <c r="CQ240" s="238"/>
      <c r="CR240" s="238"/>
      <c r="CS240" s="238"/>
      <c r="CT240" s="238"/>
      <c r="CU240" s="238"/>
      <c r="CV240" s="238"/>
      <c r="CW240" s="238"/>
      <c r="CX240" s="238"/>
      <c r="CY240" s="238"/>
      <c r="CZ240" s="238"/>
      <c r="DA240" s="238"/>
    </row>
    <row r="241" spans="2:105">
      <c r="B241" s="226"/>
      <c r="BP241" s="82"/>
      <c r="BQ241" s="238"/>
      <c r="BR241" s="238"/>
      <c r="BS241" s="238"/>
      <c r="BT241" s="238"/>
      <c r="BU241" s="238"/>
      <c r="BV241" s="238"/>
      <c r="BW241" s="238"/>
      <c r="BX241" s="238"/>
      <c r="BY241" s="238"/>
      <c r="BZ241" s="238"/>
      <c r="CA241" s="238"/>
      <c r="CB241" s="238"/>
      <c r="CC241" s="238"/>
      <c r="CD241" s="238"/>
      <c r="CE241" s="238"/>
      <c r="CF241" s="238"/>
      <c r="CG241" s="238"/>
      <c r="CH241" s="238"/>
      <c r="CI241" s="238"/>
      <c r="CJ241" s="238"/>
      <c r="CK241" s="238"/>
      <c r="CL241" s="238"/>
      <c r="CM241" s="238"/>
      <c r="CN241" s="238"/>
      <c r="CO241" s="238"/>
      <c r="CP241" s="238"/>
      <c r="CQ241" s="238"/>
      <c r="CR241" s="238"/>
      <c r="CS241" s="238"/>
      <c r="CT241" s="238"/>
      <c r="CU241" s="238"/>
      <c r="CV241" s="238"/>
      <c r="CW241" s="238"/>
      <c r="CX241" s="238"/>
      <c r="CY241" s="238"/>
      <c r="CZ241" s="238"/>
      <c r="DA241" s="238"/>
    </row>
    <row r="242" spans="2:105">
      <c r="B242" s="226"/>
      <c r="BP242" s="82"/>
      <c r="BQ242" s="238"/>
      <c r="BR242" s="238"/>
      <c r="BS242" s="238"/>
      <c r="BT242" s="238"/>
      <c r="BU242" s="238"/>
      <c r="BV242" s="238"/>
      <c r="BW242" s="238"/>
      <c r="BX242" s="238"/>
      <c r="BY242" s="238"/>
      <c r="BZ242" s="238"/>
      <c r="CA242" s="238"/>
      <c r="CB242" s="238"/>
      <c r="CC242" s="238"/>
      <c r="CD242" s="238"/>
      <c r="CE242" s="238"/>
      <c r="CF242" s="238"/>
      <c r="CG242" s="238"/>
      <c r="CH242" s="238"/>
      <c r="CI242" s="238"/>
      <c r="CJ242" s="238"/>
      <c r="CK242" s="238"/>
      <c r="CL242" s="238"/>
      <c r="CM242" s="238"/>
      <c r="CN242" s="238"/>
      <c r="CO242" s="238"/>
      <c r="CP242" s="238"/>
      <c r="CQ242" s="238"/>
      <c r="CR242" s="238"/>
      <c r="CS242" s="238"/>
      <c r="CT242" s="238"/>
      <c r="CU242" s="238"/>
      <c r="CV242" s="238"/>
      <c r="CW242" s="238"/>
      <c r="CX242" s="238"/>
      <c r="CY242" s="238"/>
      <c r="CZ242" s="238"/>
      <c r="DA242" s="238"/>
    </row>
    <row r="243" spans="2:105">
      <c r="B243" s="226"/>
      <c r="BP243" s="82"/>
      <c r="BQ243" s="238"/>
      <c r="BR243" s="238"/>
      <c r="BS243" s="238"/>
      <c r="BT243" s="238"/>
      <c r="BU243" s="238"/>
      <c r="BV243" s="238"/>
      <c r="BW243" s="238"/>
      <c r="BX243" s="238"/>
      <c r="BY243" s="238"/>
      <c r="BZ243" s="238"/>
      <c r="CA243" s="238"/>
      <c r="CB243" s="238"/>
      <c r="CC243" s="238"/>
      <c r="CD243" s="238"/>
      <c r="CE243" s="238"/>
      <c r="CF243" s="238"/>
      <c r="CG243" s="238"/>
      <c r="CH243" s="238"/>
      <c r="CI243" s="238"/>
      <c r="CJ243" s="238"/>
      <c r="CK243" s="238"/>
      <c r="CL243" s="238"/>
      <c r="CM243" s="238"/>
      <c r="CN243" s="238"/>
      <c r="CO243" s="238"/>
      <c r="CP243" s="238"/>
      <c r="CQ243" s="238"/>
      <c r="CR243" s="238"/>
      <c r="CS243" s="238"/>
      <c r="CT243" s="238"/>
      <c r="CU243" s="238"/>
      <c r="CV243" s="238"/>
      <c r="CW243" s="238"/>
      <c r="CX243" s="238"/>
      <c r="CY243" s="238"/>
      <c r="CZ243" s="238"/>
      <c r="DA243" s="238"/>
    </row>
    <row r="244" spans="2:105">
      <c r="B244" s="226"/>
      <c r="BP244" s="82"/>
      <c r="BQ244" s="238"/>
      <c r="BR244" s="238"/>
      <c r="BS244" s="238"/>
      <c r="BT244" s="238"/>
      <c r="BU244" s="238"/>
      <c r="BV244" s="238"/>
      <c r="BW244" s="238"/>
      <c r="BX244" s="238"/>
      <c r="BY244" s="238"/>
      <c r="BZ244" s="238"/>
      <c r="CA244" s="238"/>
      <c r="CB244" s="238"/>
      <c r="CC244" s="238"/>
      <c r="CD244" s="238"/>
      <c r="CE244" s="238"/>
      <c r="CF244" s="238"/>
      <c r="CG244" s="238"/>
      <c r="CH244" s="238"/>
      <c r="CI244" s="238"/>
      <c r="CJ244" s="238"/>
      <c r="CK244" s="238"/>
      <c r="CL244" s="238"/>
      <c r="CM244" s="238"/>
      <c r="CN244" s="238"/>
      <c r="CO244" s="238"/>
      <c r="CP244" s="238"/>
      <c r="CQ244" s="238"/>
      <c r="CR244" s="238"/>
      <c r="CS244" s="238"/>
      <c r="CT244" s="238"/>
      <c r="CU244" s="238"/>
      <c r="CV244" s="238"/>
      <c r="CW244" s="238"/>
      <c r="CX244" s="238"/>
      <c r="CY244" s="238"/>
      <c r="CZ244" s="238"/>
      <c r="DA244" s="238"/>
    </row>
    <row r="245" spans="2:105">
      <c r="B245" s="226"/>
      <c r="BP245" s="82"/>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row>
    <row r="246" spans="2:105">
      <c r="B246" s="226"/>
      <c r="BP246" s="82"/>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row>
    <row r="247" spans="2:105">
      <c r="B247" s="226"/>
      <c r="BP247" s="82"/>
      <c r="BQ247" s="238"/>
      <c r="BR247" s="238"/>
      <c r="BS247" s="238"/>
      <c r="BT247" s="238"/>
      <c r="BU247" s="238"/>
      <c r="BV247" s="238"/>
      <c r="BW247" s="238"/>
      <c r="BX247" s="238"/>
      <c r="BY247" s="238"/>
      <c r="BZ247" s="238"/>
      <c r="CA247" s="238"/>
      <c r="CB247" s="238"/>
      <c r="CC247" s="238"/>
      <c r="CD247" s="238"/>
      <c r="CE247" s="238"/>
      <c r="CF247" s="238"/>
      <c r="CG247" s="238"/>
      <c r="CH247" s="238"/>
      <c r="CI247" s="238"/>
      <c r="CJ247" s="238"/>
      <c r="CK247" s="238"/>
      <c r="CL247" s="238"/>
      <c r="CM247" s="238"/>
      <c r="CN247" s="238"/>
      <c r="CO247" s="238"/>
      <c r="CP247" s="238"/>
      <c r="CQ247" s="238"/>
      <c r="CR247" s="238"/>
      <c r="CS247" s="238"/>
      <c r="CT247" s="238"/>
      <c r="CU247" s="238"/>
      <c r="CV247" s="238"/>
      <c r="CW247" s="238"/>
      <c r="CX247" s="238"/>
      <c r="CY247" s="238"/>
      <c r="CZ247" s="238"/>
      <c r="DA247" s="238"/>
    </row>
    <row r="248" spans="2:105">
      <c r="B248" s="226"/>
      <c r="BP248" s="82"/>
      <c r="BQ248" s="238"/>
      <c r="BR248" s="238"/>
      <c r="BS248" s="238"/>
      <c r="BT248" s="238"/>
      <c r="BU248" s="238"/>
      <c r="BV248" s="238"/>
      <c r="BW248" s="238"/>
      <c r="BX248" s="238"/>
      <c r="BY248" s="238"/>
      <c r="BZ248" s="238"/>
      <c r="CA248" s="238"/>
      <c r="CB248" s="238"/>
      <c r="CC248" s="238"/>
      <c r="CD248" s="238"/>
      <c r="CE248" s="238"/>
      <c r="CF248" s="238"/>
      <c r="CG248" s="238"/>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row>
    <row r="249" spans="2:105">
      <c r="B249" s="226"/>
      <c r="BP249" s="82"/>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row>
    <row r="250" spans="2:105">
      <c r="B250" s="226"/>
      <c r="BP250" s="82"/>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row>
    <row r="251" spans="2:105">
      <c r="B251" s="226"/>
      <c r="BP251" s="82"/>
      <c r="BQ251" s="238"/>
      <c r="BR251" s="238"/>
      <c r="BS251" s="238"/>
      <c r="BT251" s="238"/>
      <c r="BU251" s="238"/>
      <c r="BV251" s="238"/>
      <c r="BW251" s="238"/>
      <c r="BX251" s="238"/>
      <c r="BY251" s="238"/>
      <c r="BZ251" s="238"/>
      <c r="CA251" s="238"/>
      <c r="CB251" s="238"/>
      <c r="CC251" s="238"/>
      <c r="CD251" s="238"/>
      <c r="CE251" s="238"/>
      <c r="CF251" s="238"/>
      <c r="CG251" s="238"/>
      <c r="CH251" s="238"/>
      <c r="CI251" s="238"/>
      <c r="CJ251" s="238"/>
      <c r="CK251" s="238"/>
      <c r="CL251" s="238"/>
      <c r="CM251" s="238"/>
      <c r="CN251" s="238"/>
      <c r="CO251" s="238"/>
      <c r="CP251" s="238"/>
      <c r="CQ251" s="238"/>
      <c r="CR251" s="238"/>
      <c r="CS251" s="238"/>
      <c r="CT251" s="238"/>
      <c r="CU251" s="238"/>
      <c r="CV251" s="238"/>
      <c r="CW251" s="238"/>
      <c r="CX251" s="238"/>
      <c r="CY251" s="238"/>
      <c r="CZ251" s="238"/>
      <c r="DA251" s="238"/>
    </row>
    <row r="252" spans="2:105">
      <c r="B252" s="226"/>
      <c r="BP252" s="82"/>
      <c r="BQ252" s="238"/>
      <c r="BR252" s="238"/>
      <c r="BS252" s="238"/>
      <c r="BT252" s="238"/>
      <c r="BU252" s="238"/>
      <c r="BV252" s="238"/>
      <c r="BW252" s="238"/>
      <c r="BX252" s="238"/>
      <c r="BY252" s="238"/>
      <c r="BZ252" s="238"/>
      <c r="CA252" s="238"/>
      <c r="CB252" s="238"/>
      <c r="CC252" s="238"/>
      <c r="CD252" s="238"/>
      <c r="CE252" s="238"/>
      <c r="CF252" s="238"/>
      <c r="CG252" s="238"/>
      <c r="CH252" s="238"/>
      <c r="CI252" s="238"/>
      <c r="CJ252" s="238"/>
      <c r="CK252" s="238"/>
      <c r="CL252" s="238"/>
      <c r="CM252" s="238"/>
      <c r="CN252" s="238"/>
      <c r="CO252" s="238"/>
      <c r="CP252" s="238"/>
      <c r="CQ252" s="238"/>
      <c r="CR252" s="238"/>
      <c r="CS252" s="238"/>
      <c r="CT252" s="238"/>
      <c r="CU252" s="238"/>
      <c r="CV252" s="238"/>
      <c r="CW252" s="238"/>
      <c r="CX252" s="238"/>
      <c r="CY252" s="238"/>
      <c r="CZ252" s="238"/>
      <c r="DA252" s="238"/>
    </row>
    <row r="253" spans="2:105">
      <c r="B253" s="226"/>
      <c r="BP253" s="82"/>
      <c r="BQ253" s="238"/>
      <c r="BR253" s="238"/>
      <c r="BS253" s="238"/>
      <c r="BT253" s="238"/>
      <c r="BU253" s="238"/>
      <c r="BV253" s="238"/>
      <c r="BW253" s="238"/>
      <c r="BX253" s="238"/>
      <c r="BY253" s="238"/>
      <c r="BZ253" s="238"/>
      <c r="CA253" s="238"/>
      <c r="CB253" s="238"/>
      <c r="CC253" s="238"/>
      <c r="CD253" s="238"/>
      <c r="CE253" s="238"/>
      <c r="CF253" s="238"/>
      <c r="CG253" s="238"/>
      <c r="CH253" s="238"/>
      <c r="CI253" s="238"/>
      <c r="CJ253" s="238"/>
      <c r="CK253" s="238"/>
      <c r="CL253" s="238"/>
      <c r="CM253" s="238"/>
      <c r="CN253" s="238"/>
      <c r="CO253" s="238"/>
      <c r="CP253" s="238"/>
      <c r="CQ253" s="238"/>
      <c r="CR253" s="238"/>
      <c r="CS253" s="238"/>
      <c r="CT253" s="238"/>
      <c r="CU253" s="238"/>
      <c r="CV253" s="238"/>
      <c r="CW253" s="238"/>
      <c r="CX253" s="238"/>
      <c r="CY253" s="238"/>
      <c r="CZ253" s="238"/>
      <c r="DA253" s="238"/>
    </row>
    <row r="254" spans="2:105">
      <c r="B254" s="226"/>
      <c r="BP254" s="82"/>
      <c r="BQ254" s="238"/>
      <c r="BR254" s="238"/>
      <c r="BS254" s="238"/>
      <c r="BT254" s="238"/>
      <c r="BU254" s="238"/>
      <c r="BV254" s="238"/>
      <c r="BW254" s="238"/>
      <c r="BX254" s="238"/>
      <c r="BY254" s="238"/>
      <c r="BZ254" s="238"/>
      <c r="CA254" s="238"/>
      <c r="CB254" s="238"/>
      <c r="CC254" s="238"/>
      <c r="CD254" s="238"/>
      <c r="CE254" s="238"/>
      <c r="CF254" s="238"/>
      <c r="CG254" s="238"/>
      <c r="CH254" s="238"/>
      <c r="CI254" s="238"/>
      <c r="CJ254" s="238"/>
      <c r="CK254" s="238"/>
      <c r="CL254" s="238"/>
      <c r="CM254" s="238"/>
      <c r="CN254" s="238"/>
      <c r="CO254" s="238"/>
      <c r="CP254" s="238"/>
      <c r="CQ254" s="238"/>
      <c r="CR254" s="238"/>
      <c r="CS254" s="238"/>
      <c r="CT254" s="238"/>
      <c r="CU254" s="238"/>
      <c r="CV254" s="238"/>
      <c r="CW254" s="238"/>
      <c r="CX254" s="238"/>
      <c r="CY254" s="238"/>
      <c r="CZ254" s="238"/>
      <c r="DA254" s="238"/>
    </row>
    <row r="255" spans="2:105">
      <c r="B255" s="226"/>
      <c r="BP255" s="82"/>
      <c r="BQ255" s="238"/>
      <c r="BR255" s="238"/>
      <c r="BS255" s="238"/>
      <c r="BT255" s="238"/>
      <c r="BU255" s="238"/>
      <c r="BV255" s="238"/>
      <c r="BW255" s="238"/>
      <c r="BX255" s="238"/>
      <c r="BY255" s="238"/>
      <c r="BZ255" s="238"/>
      <c r="CA255" s="238"/>
      <c r="CB255" s="238"/>
      <c r="CC255" s="238"/>
      <c r="CD255" s="238"/>
      <c r="CE255" s="238"/>
      <c r="CF255" s="238"/>
      <c r="CG255" s="238"/>
      <c r="CH255" s="238"/>
      <c r="CI255" s="238"/>
      <c r="CJ255" s="238"/>
      <c r="CK255" s="238"/>
      <c r="CL255" s="238"/>
      <c r="CM255" s="238"/>
      <c r="CN255" s="238"/>
      <c r="CO255" s="238"/>
      <c r="CP255" s="238"/>
      <c r="CQ255" s="238"/>
      <c r="CR255" s="238"/>
      <c r="CS255" s="238"/>
      <c r="CT255" s="238"/>
      <c r="CU255" s="238"/>
      <c r="CV255" s="238"/>
      <c r="CW255" s="238"/>
      <c r="CX255" s="238"/>
      <c r="CY255" s="238"/>
      <c r="CZ255" s="238"/>
      <c r="DA255" s="238"/>
    </row>
    <row r="256" spans="2:105">
      <c r="B256" s="226"/>
      <c r="BP256" s="82"/>
      <c r="BQ256" s="238"/>
      <c r="BR256" s="238"/>
      <c r="BS256" s="238"/>
      <c r="BT256" s="238"/>
      <c r="BU256" s="238"/>
      <c r="BV256" s="238"/>
      <c r="BW256" s="238"/>
      <c r="BX256" s="238"/>
      <c r="BY256" s="238"/>
      <c r="BZ256" s="238"/>
      <c r="CA256" s="238"/>
      <c r="CB256" s="238"/>
      <c r="CC256" s="238"/>
      <c r="CD256" s="238"/>
      <c r="CE256" s="238"/>
      <c r="CF256" s="238"/>
      <c r="CG256" s="238"/>
      <c r="CH256" s="238"/>
      <c r="CI256" s="238"/>
      <c r="CJ256" s="238"/>
      <c r="CK256" s="238"/>
      <c r="CL256" s="238"/>
      <c r="CM256" s="238"/>
      <c r="CN256" s="238"/>
      <c r="CO256" s="238"/>
      <c r="CP256" s="238"/>
      <c r="CQ256" s="238"/>
      <c r="CR256" s="238"/>
      <c r="CS256" s="238"/>
      <c r="CT256" s="238"/>
      <c r="CU256" s="238"/>
      <c r="CV256" s="238"/>
      <c r="CW256" s="238"/>
      <c r="CX256" s="238"/>
      <c r="CY256" s="238"/>
      <c r="CZ256" s="238"/>
      <c r="DA256" s="238"/>
    </row>
    <row r="257" spans="2:105">
      <c r="B257" s="226"/>
      <c r="BP257" s="82"/>
      <c r="BQ257" s="238"/>
      <c r="BR257" s="238"/>
      <c r="BS257" s="238"/>
      <c r="BT257" s="238"/>
      <c r="BU257" s="238"/>
      <c r="BV257" s="238"/>
      <c r="BW257" s="238"/>
      <c r="BX257" s="238"/>
      <c r="BY257" s="238"/>
      <c r="BZ257" s="238"/>
      <c r="CA257" s="238"/>
      <c r="CB257" s="238"/>
      <c r="CC257" s="238"/>
      <c r="CD257" s="238"/>
      <c r="CE257" s="238"/>
      <c r="CF257" s="238"/>
      <c r="CG257" s="238"/>
      <c r="CH257" s="238"/>
      <c r="CI257" s="238"/>
      <c r="CJ257" s="238"/>
      <c r="CK257" s="238"/>
      <c r="CL257" s="238"/>
      <c r="CM257" s="238"/>
      <c r="CN257" s="238"/>
      <c r="CO257" s="238"/>
      <c r="CP257" s="238"/>
      <c r="CQ257" s="238"/>
      <c r="CR257" s="238"/>
      <c r="CS257" s="238"/>
      <c r="CT257" s="238"/>
      <c r="CU257" s="238"/>
      <c r="CV257" s="238"/>
      <c r="CW257" s="238"/>
      <c r="CX257" s="238"/>
      <c r="CY257" s="238"/>
      <c r="CZ257" s="238"/>
      <c r="DA257" s="238"/>
    </row>
    <row r="258" spans="2:105">
      <c r="B258" s="226"/>
      <c r="BP258" s="82"/>
      <c r="BQ258" s="238"/>
      <c r="BR258" s="238"/>
      <c r="BS258" s="238"/>
      <c r="BT258" s="238"/>
      <c r="BU258" s="238"/>
      <c r="BV258" s="238"/>
      <c r="BW258" s="238"/>
      <c r="BX258" s="238"/>
      <c r="BY258" s="238"/>
      <c r="BZ258" s="238"/>
      <c r="CA258" s="238"/>
      <c r="CB258" s="238"/>
      <c r="CC258" s="238"/>
      <c r="CD258" s="238"/>
      <c r="CE258" s="238"/>
      <c r="CF258" s="238"/>
      <c r="CG258" s="238"/>
      <c r="CH258" s="238"/>
      <c r="CI258" s="238"/>
      <c r="CJ258" s="238"/>
      <c r="CK258" s="238"/>
      <c r="CL258" s="238"/>
      <c r="CM258" s="238"/>
      <c r="CN258" s="238"/>
      <c r="CO258" s="238"/>
      <c r="CP258" s="238"/>
      <c r="CQ258" s="238"/>
      <c r="CR258" s="238"/>
      <c r="CS258" s="238"/>
      <c r="CT258" s="238"/>
      <c r="CU258" s="238"/>
      <c r="CV258" s="238"/>
      <c r="CW258" s="238"/>
      <c r="CX258" s="238"/>
      <c r="CY258" s="238"/>
      <c r="CZ258" s="238"/>
      <c r="DA258" s="238"/>
    </row>
    <row r="259" spans="2:105">
      <c r="B259" s="226"/>
      <c r="BP259" s="82"/>
      <c r="BQ259" s="238"/>
      <c r="BR259" s="238"/>
      <c r="BS259" s="238"/>
      <c r="BT259" s="238"/>
      <c r="BU259" s="238"/>
      <c r="BV259" s="238"/>
      <c r="BW259" s="238"/>
      <c r="BX259" s="238"/>
      <c r="BY259" s="238"/>
      <c r="BZ259" s="238"/>
      <c r="CA259" s="238"/>
      <c r="CB259" s="238"/>
      <c r="CC259" s="238"/>
      <c r="CD259" s="238"/>
      <c r="CE259" s="238"/>
      <c r="CF259" s="238"/>
      <c r="CG259" s="238"/>
      <c r="CH259" s="238"/>
      <c r="CI259" s="238"/>
      <c r="CJ259" s="238"/>
      <c r="CK259" s="238"/>
      <c r="CL259" s="238"/>
      <c r="CM259" s="238"/>
      <c r="CN259" s="238"/>
      <c r="CO259" s="238"/>
      <c r="CP259" s="238"/>
      <c r="CQ259" s="238"/>
      <c r="CR259" s="238"/>
      <c r="CS259" s="238"/>
      <c r="CT259" s="238"/>
      <c r="CU259" s="238"/>
      <c r="CV259" s="238"/>
      <c r="CW259" s="238"/>
      <c r="CX259" s="238"/>
      <c r="CY259" s="238"/>
      <c r="CZ259" s="238"/>
      <c r="DA259" s="238"/>
    </row>
    <row r="260" spans="2:105">
      <c r="B260" s="226"/>
      <c r="BP260" s="82"/>
      <c r="BQ260" s="238"/>
      <c r="BR260" s="238"/>
      <c r="BS260" s="238"/>
      <c r="BT260" s="238"/>
      <c r="BU260" s="238"/>
      <c r="BV260" s="238"/>
      <c r="BW260" s="238"/>
      <c r="BX260" s="238"/>
      <c r="BY260" s="238"/>
      <c r="BZ260" s="238"/>
      <c r="CA260" s="238"/>
      <c r="CB260" s="238"/>
      <c r="CC260" s="238"/>
      <c r="CD260" s="238"/>
      <c r="CE260" s="238"/>
      <c r="CF260" s="238"/>
      <c r="CG260" s="238"/>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row>
    <row r="261" spans="2:105">
      <c r="B261" s="226"/>
      <c r="BP261" s="82"/>
      <c r="BQ261" s="238"/>
      <c r="BR261" s="238"/>
      <c r="BS261" s="238"/>
      <c r="BT261" s="238"/>
      <c r="BU261" s="238"/>
      <c r="BV261" s="238"/>
      <c r="BW261" s="238"/>
      <c r="BX261" s="238"/>
      <c r="BY261" s="238"/>
      <c r="BZ261" s="238"/>
      <c r="CA261" s="238"/>
      <c r="CB261" s="238"/>
      <c r="CC261" s="238"/>
      <c r="CD261" s="238"/>
      <c r="CE261" s="238"/>
      <c r="CF261" s="238"/>
      <c r="CG261" s="238"/>
      <c r="CH261" s="238"/>
      <c r="CI261" s="238"/>
      <c r="CJ261" s="238"/>
      <c r="CK261" s="238"/>
      <c r="CL261" s="238"/>
      <c r="CM261" s="238"/>
      <c r="CN261" s="238"/>
      <c r="CO261" s="238"/>
      <c r="CP261" s="238"/>
      <c r="CQ261" s="238"/>
      <c r="CR261" s="238"/>
      <c r="CS261" s="238"/>
      <c r="CT261" s="238"/>
      <c r="CU261" s="238"/>
      <c r="CV261" s="238"/>
      <c r="CW261" s="238"/>
      <c r="CX261" s="238"/>
      <c r="CY261" s="238"/>
      <c r="CZ261" s="238"/>
      <c r="DA261" s="238"/>
    </row>
    <row r="262" spans="2:105">
      <c r="B262" s="226"/>
      <c r="BP262" s="82"/>
      <c r="BQ262" s="238"/>
      <c r="BR262" s="238"/>
      <c r="BS262" s="238"/>
      <c r="BT262" s="238"/>
      <c r="BU262" s="238"/>
      <c r="BV262" s="238"/>
      <c r="BW262" s="238"/>
      <c r="BX262" s="238"/>
      <c r="BY262" s="238"/>
      <c r="BZ262" s="238"/>
      <c r="CA262" s="238"/>
      <c r="CB262" s="238"/>
      <c r="CC262" s="238"/>
      <c r="CD262" s="238"/>
      <c r="CE262" s="238"/>
      <c r="CF262" s="238"/>
      <c r="CG262" s="238"/>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row>
    <row r="263" spans="2:105">
      <c r="B263" s="226"/>
      <c r="BP263" s="82"/>
      <c r="BQ263" s="238"/>
      <c r="BR263" s="238"/>
      <c r="BS263" s="238"/>
      <c r="BT263" s="238"/>
      <c r="BU263" s="238"/>
      <c r="BV263" s="238"/>
      <c r="BW263" s="238"/>
      <c r="BX263" s="238"/>
      <c r="BY263" s="238"/>
      <c r="BZ263" s="238"/>
      <c r="CA263" s="238"/>
      <c r="CB263" s="238"/>
      <c r="CC263" s="238"/>
      <c r="CD263" s="238"/>
      <c r="CE263" s="238"/>
      <c r="CF263" s="238"/>
      <c r="CG263" s="238"/>
      <c r="CH263" s="238"/>
      <c r="CI263" s="238"/>
      <c r="CJ263" s="238"/>
      <c r="CK263" s="238"/>
      <c r="CL263" s="238"/>
      <c r="CM263" s="238"/>
      <c r="CN263" s="238"/>
      <c r="CO263" s="238"/>
      <c r="CP263" s="238"/>
      <c r="CQ263" s="238"/>
      <c r="CR263" s="238"/>
      <c r="CS263" s="238"/>
      <c r="CT263" s="238"/>
      <c r="CU263" s="238"/>
      <c r="CV263" s="238"/>
      <c r="CW263" s="238"/>
      <c r="CX263" s="238"/>
      <c r="CY263" s="238"/>
      <c r="CZ263" s="238"/>
      <c r="DA263" s="238"/>
    </row>
    <row r="264" spans="2:105">
      <c r="B264" s="226"/>
      <c r="BP264" s="82"/>
      <c r="BQ264" s="238"/>
      <c r="BR264" s="238"/>
      <c r="BS264" s="238"/>
      <c r="BT264" s="238"/>
      <c r="BU264" s="238"/>
      <c r="BV264" s="238"/>
      <c r="BW264" s="238"/>
      <c r="BX264" s="238"/>
      <c r="BY264" s="238"/>
      <c r="BZ264" s="238"/>
      <c r="CA264" s="238"/>
      <c r="CB264" s="238"/>
      <c r="CC264" s="238"/>
      <c r="CD264" s="238"/>
      <c r="CE264" s="238"/>
      <c r="CF264" s="238"/>
      <c r="CG264" s="238"/>
      <c r="CH264" s="238"/>
      <c r="CI264" s="238"/>
      <c r="CJ264" s="238"/>
      <c r="CK264" s="238"/>
      <c r="CL264" s="238"/>
      <c r="CM264" s="238"/>
      <c r="CN264" s="238"/>
      <c r="CO264" s="238"/>
      <c r="CP264" s="238"/>
      <c r="CQ264" s="238"/>
      <c r="CR264" s="238"/>
      <c r="CS264" s="238"/>
      <c r="CT264" s="238"/>
      <c r="CU264" s="238"/>
      <c r="CV264" s="238"/>
      <c r="CW264" s="238"/>
      <c r="CX264" s="238"/>
      <c r="CY264" s="238"/>
      <c r="CZ264" s="238"/>
      <c r="DA264" s="238"/>
    </row>
    <row r="265" spans="2:105">
      <c r="B265" s="226"/>
      <c r="BP265" s="82"/>
      <c r="BQ265" s="238"/>
      <c r="BR265" s="238"/>
      <c r="BS265" s="238"/>
      <c r="BT265" s="238"/>
      <c r="BU265" s="238"/>
      <c r="BV265" s="238"/>
      <c r="BW265" s="238"/>
      <c r="BX265" s="238"/>
      <c r="BY265" s="238"/>
      <c r="BZ265" s="238"/>
      <c r="CA265" s="238"/>
      <c r="CB265" s="238"/>
      <c r="CC265" s="238"/>
      <c r="CD265" s="238"/>
      <c r="CE265" s="238"/>
      <c r="CF265" s="238"/>
      <c r="CG265" s="238"/>
      <c r="CH265" s="238"/>
      <c r="CI265" s="238"/>
      <c r="CJ265" s="238"/>
      <c r="CK265" s="238"/>
      <c r="CL265" s="238"/>
      <c r="CM265" s="238"/>
      <c r="CN265" s="238"/>
      <c r="CO265" s="238"/>
      <c r="CP265" s="238"/>
      <c r="CQ265" s="238"/>
      <c r="CR265" s="238"/>
      <c r="CS265" s="238"/>
      <c r="CT265" s="238"/>
      <c r="CU265" s="238"/>
      <c r="CV265" s="238"/>
      <c r="CW265" s="238"/>
      <c r="CX265" s="238"/>
      <c r="CY265" s="238"/>
      <c r="CZ265" s="238"/>
      <c r="DA265" s="238"/>
    </row>
    <row r="266" spans="2:105">
      <c r="B266" s="226"/>
      <c r="BP266" s="82"/>
      <c r="BQ266" s="238"/>
      <c r="BR266" s="238"/>
      <c r="BS266" s="238"/>
      <c r="BT266" s="238"/>
      <c r="BU266" s="238"/>
      <c r="BV266" s="238"/>
      <c r="BW266" s="238"/>
      <c r="BX266" s="238"/>
      <c r="BY266" s="238"/>
      <c r="BZ266" s="238"/>
      <c r="CA266" s="238"/>
      <c r="CB266" s="238"/>
      <c r="CC266" s="238"/>
      <c r="CD266" s="238"/>
      <c r="CE266" s="238"/>
      <c r="CF266" s="238"/>
      <c r="CG266" s="238"/>
      <c r="CH266" s="238"/>
      <c r="CI266" s="238"/>
      <c r="CJ266" s="238"/>
      <c r="CK266" s="238"/>
      <c r="CL266" s="238"/>
      <c r="CM266" s="238"/>
      <c r="CN266" s="238"/>
      <c r="CO266" s="238"/>
      <c r="CP266" s="238"/>
      <c r="CQ266" s="238"/>
      <c r="CR266" s="238"/>
      <c r="CS266" s="238"/>
      <c r="CT266" s="238"/>
      <c r="CU266" s="238"/>
      <c r="CV266" s="238"/>
      <c r="CW266" s="238"/>
      <c r="CX266" s="238"/>
      <c r="CY266" s="238"/>
      <c r="CZ266" s="238"/>
      <c r="DA266" s="238"/>
    </row>
    <row r="267" spans="2:105">
      <c r="B267" s="226"/>
      <c r="BP267" s="82"/>
      <c r="BQ267" s="238"/>
      <c r="BR267" s="238"/>
      <c r="BS267" s="238"/>
      <c r="BT267" s="238"/>
      <c r="BU267" s="238"/>
      <c r="BV267" s="238"/>
      <c r="BW267" s="238"/>
      <c r="BX267" s="238"/>
      <c r="BY267" s="238"/>
      <c r="BZ267" s="238"/>
      <c r="CA267" s="238"/>
      <c r="CB267" s="238"/>
      <c r="CC267" s="238"/>
      <c r="CD267" s="238"/>
      <c r="CE267" s="238"/>
      <c r="CF267" s="238"/>
      <c r="CG267" s="238"/>
      <c r="CH267" s="238"/>
      <c r="CI267" s="238"/>
      <c r="CJ267" s="238"/>
      <c r="CK267" s="238"/>
      <c r="CL267" s="238"/>
      <c r="CM267" s="238"/>
      <c r="CN267" s="238"/>
      <c r="CO267" s="238"/>
      <c r="CP267" s="238"/>
      <c r="CQ267" s="238"/>
      <c r="CR267" s="238"/>
      <c r="CS267" s="238"/>
      <c r="CT267" s="238"/>
      <c r="CU267" s="238"/>
      <c r="CV267" s="238"/>
      <c r="CW267" s="238"/>
      <c r="CX267" s="238"/>
      <c r="CY267" s="238"/>
      <c r="CZ267" s="238"/>
      <c r="DA267" s="238"/>
    </row>
    <row r="268" spans="2:105">
      <c r="B268" s="226"/>
      <c r="BP268" s="82"/>
      <c r="BQ268" s="238"/>
      <c r="BR268" s="238"/>
      <c r="BS268" s="238"/>
      <c r="BT268" s="238"/>
      <c r="BU268" s="238"/>
      <c r="BV268" s="238"/>
      <c r="BW268" s="238"/>
      <c r="BX268" s="238"/>
      <c r="BY268" s="238"/>
      <c r="BZ268" s="238"/>
      <c r="CA268" s="238"/>
      <c r="CB268" s="238"/>
      <c r="CC268" s="238"/>
      <c r="CD268" s="238"/>
      <c r="CE268" s="238"/>
      <c r="CF268" s="238"/>
      <c r="CG268" s="238"/>
      <c r="CH268" s="238"/>
      <c r="CI268" s="238"/>
      <c r="CJ268" s="238"/>
      <c r="CK268" s="238"/>
      <c r="CL268" s="238"/>
      <c r="CM268" s="238"/>
      <c r="CN268" s="238"/>
      <c r="CO268" s="238"/>
      <c r="CP268" s="238"/>
      <c r="CQ268" s="238"/>
      <c r="CR268" s="238"/>
      <c r="CS268" s="238"/>
      <c r="CT268" s="238"/>
      <c r="CU268" s="238"/>
      <c r="CV268" s="238"/>
      <c r="CW268" s="238"/>
      <c r="CX268" s="238"/>
      <c r="CY268" s="238"/>
      <c r="CZ268" s="238"/>
      <c r="DA268" s="238"/>
    </row>
    <row r="269" spans="2:105">
      <c r="B269" s="226"/>
      <c r="BP269" s="82"/>
      <c r="BQ269" s="238"/>
      <c r="BR269" s="238"/>
      <c r="BS269" s="238"/>
      <c r="BT269" s="238"/>
      <c r="BU269" s="238"/>
      <c r="BV269" s="238"/>
      <c r="BW269" s="238"/>
      <c r="BX269" s="238"/>
      <c r="BY269" s="238"/>
      <c r="BZ269" s="238"/>
      <c r="CA269" s="238"/>
      <c r="CB269" s="238"/>
      <c r="CC269" s="238"/>
      <c r="CD269" s="238"/>
      <c r="CE269" s="238"/>
      <c r="CF269" s="238"/>
      <c r="CG269" s="238"/>
      <c r="CH269" s="238"/>
      <c r="CI269" s="238"/>
      <c r="CJ269" s="238"/>
      <c r="CK269" s="238"/>
      <c r="CL269" s="238"/>
      <c r="CM269" s="238"/>
      <c r="CN269" s="238"/>
      <c r="CO269" s="238"/>
      <c r="CP269" s="238"/>
      <c r="CQ269" s="238"/>
      <c r="CR269" s="238"/>
      <c r="CS269" s="238"/>
      <c r="CT269" s="238"/>
      <c r="CU269" s="238"/>
      <c r="CV269" s="238"/>
      <c r="CW269" s="238"/>
      <c r="CX269" s="238"/>
      <c r="CY269" s="238"/>
      <c r="CZ269" s="238"/>
      <c r="DA269" s="238"/>
    </row>
    <row r="270" spans="2:105">
      <c r="B270" s="226"/>
      <c r="BP270" s="82"/>
      <c r="BQ270" s="238"/>
      <c r="BR270" s="238"/>
      <c r="BS270" s="238"/>
      <c r="BT270" s="238"/>
      <c r="BU270" s="238"/>
      <c r="BV270" s="238"/>
      <c r="BW270" s="238"/>
      <c r="BX270" s="238"/>
      <c r="BY270" s="238"/>
      <c r="BZ270" s="238"/>
      <c r="CA270" s="238"/>
      <c r="CB270" s="238"/>
      <c r="CC270" s="238"/>
      <c r="CD270" s="238"/>
      <c r="CE270" s="238"/>
      <c r="CF270" s="238"/>
      <c r="CG270" s="238"/>
      <c r="CH270" s="238"/>
      <c r="CI270" s="238"/>
      <c r="CJ270" s="238"/>
      <c r="CK270" s="238"/>
      <c r="CL270" s="238"/>
      <c r="CM270" s="238"/>
      <c r="CN270" s="238"/>
      <c r="CO270" s="238"/>
      <c r="CP270" s="238"/>
      <c r="CQ270" s="238"/>
      <c r="CR270" s="238"/>
      <c r="CS270" s="238"/>
      <c r="CT270" s="238"/>
      <c r="CU270" s="238"/>
      <c r="CV270" s="238"/>
      <c r="CW270" s="238"/>
      <c r="CX270" s="238"/>
      <c r="CY270" s="238"/>
      <c r="CZ270" s="238"/>
      <c r="DA270" s="238"/>
    </row>
    <row r="271" spans="2:105">
      <c r="B271" s="226"/>
      <c r="BP271" s="82"/>
      <c r="BQ271" s="238"/>
      <c r="BR271" s="238"/>
      <c r="BS271" s="238"/>
      <c r="BT271" s="238"/>
      <c r="BU271" s="238"/>
      <c r="BV271" s="238"/>
      <c r="BW271" s="238"/>
      <c r="BX271" s="238"/>
      <c r="BY271" s="238"/>
      <c r="BZ271" s="238"/>
      <c r="CA271" s="238"/>
      <c r="CB271" s="238"/>
      <c r="CC271" s="238"/>
      <c r="CD271" s="238"/>
      <c r="CE271" s="238"/>
      <c r="CF271" s="238"/>
      <c r="CG271" s="238"/>
      <c r="CH271" s="238"/>
      <c r="CI271" s="238"/>
      <c r="CJ271" s="238"/>
      <c r="CK271" s="238"/>
      <c r="CL271" s="238"/>
      <c r="CM271" s="238"/>
      <c r="CN271" s="238"/>
      <c r="CO271" s="238"/>
      <c r="CP271" s="238"/>
      <c r="CQ271" s="238"/>
      <c r="CR271" s="238"/>
      <c r="CS271" s="238"/>
      <c r="CT271" s="238"/>
      <c r="CU271" s="238"/>
      <c r="CV271" s="238"/>
      <c r="CW271" s="238"/>
      <c r="CX271" s="238"/>
      <c r="CY271" s="238"/>
      <c r="CZ271" s="238"/>
      <c r="DA271" s="238"/>
    </row>
    <row r="272" spans="2:105">
      <c r="B272" s="226"/>
      <c r="BP272" s="82"/>
      <c r="BQ272" s="238"/>
      <c r="BR272" s="238"/>
      <c r="BS272" s="238"/>
      <c r="BT272" s="238"/>
      <c r="BU272" s="238"/>
      <c r="BV272" s="238"/>
      <c r="BW272" s="238"/>
      <c r="BX272" s="238"/>
      <c r="BY272" s="238"/>
      <c r="BZ272" s="238"/>
      <c r="CA272" s="238"/>
      <c r="CB272" s="238"/>
      <c r="CC272" s="238"/>
      <c r="CD272" s="238"/>
      <c r="CE272" s="238"/>
      <c r="CF272" s="238"/>
      <c r="CG272" s="238"/>
      <c r="CH272" s="238"/>
      <c r="CI272" s="238"/>
      <c r="CJ272" s="238"/>
      <c r="CK272" s="238"/>
      <c r="CL272" s="238"/>
      <c r="CM272" s="238"/>
      <c r="CN272" s="238"/>
      <c r="CO272" s="238"/>
      <c r="CP272" s="238"/>
      <c r="CQ272" s="238"/>
      <c r="CR272" s="238"/>
      <c r="CS272" s="238"/>
      <c r="CT272" s="238"/>
      <c r="CU272" s="238"/>
      <c r="CV272" s="238"/>
      <c r="CW272" s="238"/>
      <c r="CX272" s="238"/>
      <c r="CY272" s="238"/>
      <c r="CZ272" s="238"/>
      <c r="DA272" s="238"/>
    </row>
    <row r="273" spans="2:105">
      <c r="B273" s="226"/>
      <c r="BP273" s="82"/>
      <c r="BQ273" s="238"/>
      <c r="BR273" s="238"/>
      <c r="BS273" s="238"/>
      <c r="BT273" s="238"/>
      <c r="BU273" s="238"/>
      <c r="BV273" s="238"/>
      <c r="BW273" s="238"/>
      <c r="BX273" s="238"/>
      <c r="BY273" s="238"/>
      <c r="BZ273" s="238"/>
      <c r="CA273" s="238"/>
      <c r="CB273" s="238"/>
      <c r="CC273" s="238"/>
      <c r="CD273" s="238"/>
      <c r="CE273" s="238"/>
      <c r="CF273" s="238"/>
      <c r="CG273" s="238"/>
      <c r="CH273" s="238"/>
      <c r="CI273" s="238"/>
      <c r="CJ273" s="238"/>
      <c r="CK273" s="238"/>
      <c r="CL273" s="238"/>
      <c r="CM273" s="238"/>
      <c r="CN273" s="238"/>
      <c r="CO273" s="238"/>
      <c r="CP273" s="238"/>
      <c r="CQ273" s="238"/>
      <c r="CR273" s="238"/>
      <c r="CS273" s="238"/>
      <c r="CT273" s="238"/>
      <c r="CU273" s="238"/>
      <c r="CV273" s="238"/>
      <c r="CW273" s="238"/>
      <c r="CX273" s="238"/>
      <c r="CY273" s="238"/>
      <c r="CZ273" s="238"/>
      <c r="DA273" s="238"/>
    </row>
    <row r="274" spans="2:105">
      <c r="B274" s="226"/>
      <c r="BP274" s="82"/>
      <c r="BQ274" s="238"/>
      <c r="BR274" s="238"/>
      <c r="BS274" s="238"/>
      <c r="BT274" s="238"/>
      <c r="BU274" s="238"/>
      <c r="BV274" s="238"/>
      <c r="BW274" s="238"/>
      <c r="BX274" s="238"/>
      <c r="BY274" s="238"/>
      <c r="BZ274" s="238"/>
      <c r="CA274" s="238"/>
      <c r="CB274" s="238"/>
      <c r="CC274" s="238"/>
      <c r="CD274" s="238"/>
      <c r="CE274" s="238"/>
      <c r="CF274" s="238"/>
      <c r="CG274" s="238"/>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row>
    <row r="275" spans="2:105">
      <c r="B275" s="226"/>
      <c r="BP275" s="82"/>
      <c r="BQ275" s="238"/>
      <c r="BR275" s="238"/>
      <c r="BS275" s="238"/>
      <c r="BT275" s="238"/>
      <c r="BU275" s="238"/>
      <c r="BV275" s="238"/>
      <c r="BW275" s="238"/>
      <c r="BX275" s="238"/>
      <c r="BY275" s="238"/>
      <c r="BZ275" s="238"/>
      <c r="CA275" s="238"/>
      <c r="CB275" s="238"/>
      <c r="CC275" s="238"/>
      <c r="CD275" s="238"/>
      <c r="CE275" s="238"/>
      <c r="CF275" s="238"/>
      <c r="CG275" s="238"/>
      <c r="CH275" s="238"/>
      <c r="CI275" s="238"/>
      <c r="CJ275" s="238"/>
      <c r="CK275" s="238"/>
      <c r="CL275" s="238"/>
      <c r="CM275" s="238"/>
      <c r="CN275" s="238"/>
      <c r="CO275" s="238"/>
      <c r="CP275" s="238"/>
      <c r="CQ275" s="238"/>
      <c r="CR275" s="238"/>
      <c r="CS275" s="238"/>
      <c r="CT275" s="238"/>
      <c r="CU275" s="238"/>
      <c r="CV275" s="238"/>
      <c r="CW275" s="238"/>
      <c r="CX275" s="238"/>
      <c r="CY275" s="238"/>
      <c r="CZ275" s="238"/>
      <c r="DA275" s="238"/>
    </row>
    <row r="276" spans="2:105">
      <c r="B276" s="226"/>
      <c r="BP276" s="82"/>
      <c r="BQ276" s="238"/>
      <c r="BR276" s="238"/>
      <c r="BS276" s="238"/>
      <c r="BT276" s="238"/>
      <c r="BU276" s="238"/>
      <c r="BV276" s="238"/>
      <c r="BW276" s="238"/>
      <c r="BX276" s="238"/>
      <c r="BY276" s="238"/>
      <c r="BZ276" s="238"/>
      <c r="CA276" s="238"/>
      <c r="CB276" s="238"/>
      <c r="CC276" s="238"/>
      <c r="CD276" s="238"/>
      <c r="CE276" s="238"/>
      <c r="CF276" s="238"/>
      <c r="CG276" s="238"/>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row>
    <row r="277" spans="2:105">
      <c r="B277" s="226"/>
      <c r="BP277" s="82"/>
      <c r="BQ277" s="238"/>
      <c r="BR277" s="238"/>
      <c r="BS277" s="238"/>
      <c r="BT277" s="238"/>
      <c r="BU277" s="238"/>
      <c r="BV277" s="238"/>
      <c r="BW277" s="238"/>
      <c r="BX277" s="238"/>
      <c r="BY277" s="238"/>
      <c r="BZ277" s="238"/>
      <c r="CA277" s="238"/>
      <c r="CB277" s="238"/>
      <c r="CC277" s="238"/>
      <c r="CD277" s="238"/>
      <c r="CE277" s="238"/>
      <c r="CF277" s="238"/>
      <c r="CG277" s="238"/>
      <c r="CH277" s="238"/>
      <c r="CI277" s="238"/>
      <c r="CJ277" s="238"/>
      <c r="CK277" s="238"/>
      <c r="CL277" s="238"/>
      <c r="CM277" s="238"/>
      <c r="CN277" s="238"/>
      <c r="CO277" s="238"/>
      <c r="CP277" s="238"/>
      <c r="CQ277" s="238"/>
      <c r="CR277" s="238"/>
      <c r="CS277" s="238"/>
      <c r="CT277" s="238"/>
      <c r="CU277" s="238"/>
      <c r="CV277" s="238"/>
      <c r="CW277" s="238"/>
      <c r="CX277" s="238"/>
      <c r="CY277" s="238"/>
      <c r="CZ277" s="238"/>
      <c r="DA277" s="238"/>
    </row>
    <row r="278" spans="2:105">
      <c r="B278" s="226"/>
      <c r="BP278" s="82"/>
      <c r="BQ278" s="238"/>
      <c r="BR278" s="238"/>
      <c r="BS278" s="238"/>
      <c r="BT278" s="238"/>
      <c r="BU278" s="238"/>
      <c r="BV278" s="238"/>
      <c r="BW278" s="238"/>
      <c r="BX278" s="238"/>
      <c r="BY278" s="238"/>
      <c r="BZ278" s="238"/>
      <c r="CA278" s="238"/>
      <c r="CB278" s="238"/>
      <c r="CC278" s="238"/>
      <c r="CD278" s="238"/>
      <c r="CE278" s="238"/>
      <c r="CF278" s="238"/>
      <c r="CG278" s="238"/>
      <c r="CH278" s="238"/>
      <c r="CI278" s="238"/>
      <c r="CJ278" s="238"/>
      <c r="CK278" s="238"/>
      <c r="CL278" s="238"/>
      <c r="CM278" s="238"/>
      <c r="CN278" s="238"/>
      <c r="CO278" s="238"/>
      <c r="CP278" s="238"/>
      <c r="CQ278" s="238"/>
      <c r="CR278" s="238"/>
      <c r="CS278" s="238"/>
      <c r="CT278" s="238"/>
      <c r="CU278" s="238"/>
      <c r="CV278" s="238"/>
      <c r="CW278" s="238"/>
      <c r="CX278" s="238"/>
      <c r="CY278" s="238"/>
      <c r="CZ278" s="238"/>
      <c r="DA278" s="238"/>
    </row>
    <row r="279" spans="2:105">
      <c r="B279" s="226"/>
      <c r="BP279" s="82"/>
      <c r="BQ279" s="238"/>
      <c r="BR279" s="238"/>
      <c r="BS279" s="238"/>
      <c r="BT279" s="238"/>
      <c r="BU279" s="238"/>
      <c r="BV279" s="238"/>
      <c r="BW279" s="238"/>
      <c r="BX279" s="238"/>
      <c r="BY279" s="238"/>
      <c r="BZ279" s="238"/>
      <c r="CA279" s="238"/>
      <c r="CB279" s="238"/>
      <c r="CC279" s="238"/>
      <c r="CD279" s="238"/>
      <c r="CE279" s="238"/>
      <c r="CF279" s="238"/>
      <c r="CG279" s="238"/>
      <c r="CH279" s="238"/>
      <c r="CI279" s="238"/>
      <c r="CJ279" s="238"/>
      <c r="CK279" s="238"/>
      <c r="CL279" s="238"/>
      <c r="CM279" s="238"/>
      <c r="CN279" s="238"/>
      <c r="CO279" s="238"/>
      <c r="CP279" s="238"/>
      <c r="CQ279" s="238"/>
      <c r="CR279" s="238"/>
      <c r="CS279" s="238"/>
      <c r="CT279" s="238"/>
      <c r="CU279" s="238"/>
      <c r="CV279" s="238"/>
      <c r="CW279" s="238"/>
      <c r="CX279" s="238"/>
      <c r="CY279" s="238"/>
      <c r="CZ279" s="238"/>
      <c r="DA279" s="238"/>
    </row>
    <row r="280" spans="2:105">
      <c r="B280" s="226"/>
      <c r="BP280" s="82"/>
      <c r="BQ280" s="238"/>
      <c r="BR280" s="238"/>
      <c r="BS280" s="238"/>
      <c r="BT280" s="238"/>
      <c r="BU280" s="238"/>
      <c r="BV280" s="238"/>
      <c r="BW280" s="238"/>
      <c r="BX280" s="238"/>
      <c r="BY280" s="238"/>
      <c r="BZ280" s="238"/>
      <c r="CA280" s="238"/>
      <c r="CB280" s="238"/>
      <c r="CC280" s="238"/>
      <c r="CD280" s="238"/>
      <c r="CE280" s="238"/>
      <c r="CF280" s="238"/>
      <c r="CG280" s="238"/>
      <c r="CH280" s="238"/>
      <c r="CI280" s="238"/>
      <c r="CJ280" s="238"/>
      <c r="CK280" s="238"/>
      <c r="CL280" s="238"/>
      <c r="CM280" s="238"/>
      <c r="CN280" s="238"/>
      <c r="CO280" s="238"/>
      <c r="CP280" s="238"/>
      <c r="CQ280" s="238"/>
      <c r="CR280" s="238"/>
      <c r="CS280" s="238"/>
      <c r="CT280" s="238"/>
      <c r="CU280" s="238"/>
      <c r="CV280" s="238"/>
      <c r="CW280" s="238"/>
      <c r="CX280" s="238"/>
      <c r="CY280" s="238"/>
      <c r="CZ280" s="238"/>
      <c r="DA280" s="238"/>
    </row>
    <row r="281" spans="2:105">
      <c r="B281" s="226"/>
      <c r="BP281" s="82"/>
      <c r="BQ281" s="238"/>
      <c r="BR281" s="238"/>
      <c r="BS281" s="238"/>
      <c r="BT281" s="238"/>
      <c r="BU281" s="238"/>
      <c r="BV281" s="238"/>
      <c r="BW281" s="238"/>
      <c r="BX281" s="238"/>
      <c r="BY281" s="238"/>
      <c r="BZ281" s="238"/>
      <c r="CA281" s="238"/>
      <c r="CB281" s="238"/>
      <c r="CC281" s="238"/>
      <c r="CD281" s="238"/>
      <c r="CE281" s="238"/>
      <c r="CF281" s="238"/>
      <c r="CG281" s="238"/>
      <c r="CH281" s="238"/>
      <c r="CI281" s="238"/>
      <c r="CJ281" s="238"/>
      <c r="CK281" s="238"/>
      <c r="CL281" s="238"/>
      <c r="CM281" s="238"/>
      <c r="CN281" s="238"/>
      <c r="CO281" s="238"/>
      <c r="CP281" s="238"/>
      <c r="CQ281" s="238"/>
      <c r="CR281" s="238"/>
      <c r="CS281" s="238"/>
      <c r="CT281" s="238"/>
      <c r="CU281" s="238"/>
      <c r="CV281" s="238"/>
      <c r="CW281" s="238"/>
      <c r="CX281" s="238"/>
      <c r="CY281" s="238"/>
      <c r="CZ281" s="238"/>
      <c r="DA281" s="238"/>
    </row>
    <row r="282" spans="2:105">
      <c r="B282" s="226"/>
      <c r="BP282" s="82"/>
      <c r="BQ282" s="238"/>
      <c r="BR282" s="238"/>
      <c r="BS282" s="238"/>
      <c r="BT282" s="238"/>
      <c r="BU282" s="238"/>
      <c r="BV282" s="238"/>
      <c r="BW282" s="238"/>
      <c r="BX282" s="238"/>
      <c r="BY282" s="238"/>
      <c r="BZ282" s="238"/>
      <c r="CA282" s="238"/>
      <c r="CB282" s="238"/>
      <c r="CC282" s="238"/>
      <c r="CD282" s="238"/>
      <c r="CE282" s="238"/>
      <c r="CF282" s="238"/>
      <c r="CG282" s="238"/>
      <c r="CH282" s="238"/>
      <c r="CI282" s="238"/>
      <c r="CJ282" s="238"/>
      <c r="CK282" s="238"/>
      <c r="CL282" s="238"/>
      <c r="CM282" s="238"/>
      <c r="CN282" s="238"/>
      <c r="CO282" s="238"/>
      <c r="CP282" s="238"/>
      <c r="CQ282" s="238"/>
      <c r="CR282" s="238"/>
      <c r="CS282" s="238"/>
      <c r="CT282" s="238"/>
      <c r="CU282" s="238"/>
      <c r="CV282" s="238"/>
      <c r="CW282" s="238"/>
      <c r="CX282" s="238"/>
      <c r="CY282" s="238"/>
      <c r="CZ282" s="238"/>
      <c r="DA282" s="238"/>
    </row>
    <row r="283" spans="2:105">
      <c r="B283" s="226"/>
      <c r="BP283" s="82"/>
      <c r="BQ283" s="238"/>
      <c r="BR283" s="238"/>
      <c r="BS283" s="238"/>
      <c r="BT283" s="238"/>
      <c r="BU283" s="238"/>
      <c r="BV283" s="238"/>
      <c r="BW283" s="238"/>
      <c r="BX283" s="238"/>
      <c r="BY283" s="238"/>
      <c r="BZ283" s="238"/>
      <c r="CA283" s="238"/>
      <c r="CB283" s="238"/>
      <c r="CC283" s="238"/>
      <c r="CD283" s="238"/>
      <c r="CE283" s="238"/>
      <c r="CF283" s="238"/>
      <c r="CG283" s="238"/>
      <c r="CH283" s="238"/>
      <c r="CI283" s="238"/>
      <c r="CJ283" s="238"/>
      <c r="CK283" s="238"/>
      <c r="CL283" s="238"/>
      <c r="CM283" s="238"/>
      <c r="CN283" s="238"/>
      <c r="CO283" s="238"/>
      <c r="CP283" s="238"/>
      <c r="CQ283" s="238"/>
      <c r="CR283" s="238"/>
      <c r="CS283" s="238"/>
      <c r="CT283" s="238"/>
      <c r="CU283" s="238"/>
      <c r="CV283" s="238"/>
      <c r="CW283" s="238"/>
      <c r="CX283" s="238"/>
      <c r="CY283" s="238"/>
      <c r="CZ283" s="238"/>
      <c r="DA283" s="238"/>
    </row>
    <row r="284" spans="2:105">
      <c r="B284" s="226"/>
      <c r="BP284" s="82"/>
      <c r="BQ284" s="238"/>
      <c r="BR284" s="238"/>
      <c r="BS284" s="238"/>
      <c r="BT284" s="238"/>
      <c r="BU284" s="238"/>
      <c r="BV284" s="238"/>
      <c r="BW284" s="238"/>
      <c r="BX284" s="238"/>
      <c r="BY284" s="238"/>
      <c r="BZ284" s="238"/>
      <c r="CA284" s="238"/>
      <c r="CB284" s="238"/>
      <c r="CC284" s="238"/>
      <c r="CD284" s="238"/>
      <c r="CE284" s="238"/>
      <c r="CF284" s="238"/>
      <c r="CG284" s="238"/>
      <c r="CH284" s="238"/>
      <c r="CI284" s="238"/>
      <c r="CJ284" s="238"/>
      <c r="CK284" s="238"/>
      <c r="CL284" s="238"/>
      <c r="CM284" s="238"/>
      <c r="CN284" s="238"/>
      <c r="CO284" s="238"/>
      <c r="CP284" s="238"/>
      <c r="CQ284" s="238"/>
      <c r="CR284" s="238"/>
      <c r="CS284" s="238"/>
      <c r="CT284" s="238"/>
      <c r="CU284" s="238"/>
      <c r="CV284" s="238"/>
      <c r="CW284" s="238"/>
      <c r="CX284" s="238"/>
      <c r="CY284" s="238"/>
      <c r="CZ284" s="238"/>
      <c r="DA284" s="238"/>
    </row>
    <row r="285" spans="2:105">
      <c r="B285" s="226"/>
      <c r="BP285" s="82"/>
      <c r="BQ285" s="238"/>
      <c r="BR285" s="238"/>
      <c r="BS285" s="238"/>
      <c r="BT285" s="238"/>
      <c r="BU285" s="238"/>
      <c r="BV285" s="238"/>
      <c r="BW285" s="238"/>
      <c r="BX285" s="238"/>
      <c r="BY285" s="238"/>
      <c r="BZ285" s="238"/>
      <c r="CA285" s="238"/>
      <c r="CB285" s="238"/>
      <c r="CC285" s="238"/>
      <c r="CD285" s="238"/>
      <c r="CE285" s="238"/>
      <c r="CF285" s="238"/>
      <c r="CG285" s="238"/>
      <c r="CH285" s="238"/>
      <c r="CI285" s="238"/>
      <c r="CJ285" s="238"/>
      <c r="CK285" s="238"/>
      <c r="CL285" s="238"/>
      <c r="CM285" s="238"/>
      <c r="CN285" s="238"/>
      <c r="CO285" s="238"/>
      <c r="CP285" s="238"/>
      <c r="CQ285" s="238"/>
      <c r="CR285" s="238"/>
      <c r="CS285" s="238"/>
      <c r="CT285" s="238"/>
      <c r="CU285" s="238"/>
      <c r="CV285" s="238"/>
      <c r="CW285" s="238"/>
      <c r="CX285" s="238"/>
      <c r="CY285" s="238"/>
      <c r="CZ285" s="238"/>
      <c r="DA285" s="238"/>
    </row>
    <row r="286" spans="2:105">
      <c r="B286" s="226"/>
      <c r="BP286" s="82"/>
      <c r="BQ286" s="238"/>
      <c r="BR286" s="238"/>
      <c r="BS286" s="238"/>
      <c r="BT286" s="238"/>
      <c r="BU286" s="238"/>
      <c r="BV286" s="238"/>
      <c r="BW286" s="238"/>
      <c r="BX286" s="238"/>
      <c r="BY286" s="238"/>
      <c r="BZ286" s="238"/>
      <c r="CA286" s="238"/>
      <c r="CB286" s="238"/>
      <c r="CC286" s="238"/>
      <c r="CD286" s="238"/>
      <c r="CE286" s="238"/>
      <c r="CF286" s="238"/>
      <c r="CG286" s="238"/>
      <c r="CH286" s="238"/>
      <c r="CI286" s="238"/>
      <c r="CJ286" s="238"/>
      <c r="CK286" s="238"/>
      <c r="CL286" s="238"/>
      <c r="CM286" s="238"/>
      <c r="CN286" s="238"/>
      <c r="CO286" s="238"/>
      <c r="CP286" s="238"/>
      <c r="CQ286" s="238"/>
      <c r="CR286" s="238"/>
      <c r="CS286" s="238"/>
      <c r="CT286" s="238"/>
      <c r="CU286" s="238"/>
      <c r="CV286" s="238"/>
      <c r="CW286" s="238"/>
      <c r="CX286" s="238"/>
      <c r="CY286" s="238"/>
      <c r="CZ286" s="238"/>
      <c r="DA286" s="238"/>
    </row>
    <row r="287" spans="2:105">
      <c r="B287" s="226"/>
      <c r="BP287" s="82"/>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38"/>
      <c r="CN287" s="238"/>
      <c r="CO287" s="238"/>
      <c r="CP287" s="238"/>
      <c r="CQ287" s="238"/>
      <c r="CR287" s="238"/>
      <c r="CS287" s="238"/>
      <c r="CT287" s="238"/>
      <c r="CU287" s="238"/>
      <c r="CV287" s="238"/>
      <c r="CW287" s="238"/>
      <c r="CX287" s="238"/>
      <c r="CY287" s="238"/>
      <c r="CZ287" s="238"/>
      <c r="DA287" s="238"/>
    </row>
    <row r="288" spans="2:105">
      <c r="B288" s="226"/>
      <c r="BP288" s="82"/>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row>
    <row r="289" spans="2:105">
      <c r="B289" s="226"/>
      <c r="BP289" s="82"/>
      <c r="BQ289" s="238"/>
      <c r="BR289" s="238"/>
      <c r="BS289" s="238"/>
      <c r="BT289" s="238"/>
      <c r="BU289" s="238"/>
      <c r="BV289" s="238"/>
      <c r="BW289" s="238"/>
      <c r="BX289" s="238"/>
      <c r="BY289" s="238"/>
      <c r="BZ289" s="238"/>
      <c r="CA289" s="238"/>
      <c r="CB289" s="238"/>
      <c r="CC289" s="238"/>
      <c r="CD289" s="238"/>
      <c r="CE289" s="238"/>
      <c r="CF289" s="238"/>
      <c r="CG289" s="238"/>
      <c r="CH289" s="238"/>
      <c r="CI289" s="238"/>
      <c r="CJ289" s="238"/>
      <c r="CK289" s="238"/>
      <c r="CL289" s="238"/>
      <c r="CM289" s="238"/>
      <c r="CN289" s="238"/>
      <c r="CO289" s="238"/>
      <c r="CP289" s="238"/>
      <c r="CQ289" s="238"/>
      <c r="CR289" s="238"/>
      <c r="CS289" s="238"/>
      <c r="CT289" s="238"/>
      <c r="CU289" s="238"/>
      <c r="CV289" s="238"/>
      <c r="CW289" s="238"/>
      <c r="CX289" s="238"/>
      <c r="CY289" s="238"/>
      <c r="CZ289" s="238"/>
      <c r="DA289" s="238"/>
    </row>
    <row r="290" spans="2:105">
      <c r="B290" s="226"/>
      <c r="BP290" s="82"/>
      <c r="BQ290" s="238"/>
      <c r="BR290" s="238"/>
      <c r="BS290" s="238"/>
      <c r="BT290" s="238"/>
      <c r="BU290" s="238"/>
      <c r="BV290" s="238"/>
      <c r="BW290" s="238"/>
      <c r="BX290" s="238"/>
      <c r="BY290" s="238"/>
      <c r="BZ290" s="238"/>
      <c r="CA290" s="238"/>
      <c r="CB290" s="238"/>
      <c r="CC290" s="238"/>
      <c r="CD290" s="238"/>
      <c r="CE290" s="238"/>
      <c r="CF290" s="238"/>
      <c r="CG290" s="238"/>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row>
    <row r="291" spans="2:105">
      <c r="B291" s="226"/>
      <c r="BP291" s="82"/>
      <c r="BQ291" s="238"/>
      <c r="BR291" s="238"/>
      <c r="BS291" s="238"/>
      <c r="BT291" s="238"/>
      <c r="BU291" s="238"/>
      <c r="BV291" s="238"/>
      <c r="BW291" s="238"/>
      <c r="BX291" s="238"/>
      <c r="BY291" s="238"/>
      <c r="BZ291" s="238"/>
      <c r="CA291" s="238"/>
      <c r="CB291" s="238"/>
      <c r="CC291" s="238"/>
      <c r="CD291" s="238"/>
      <c r="CE291" s="238"/>
      <c r="CF291" s="238"/>
      <c r="CG291" s="238"/>
      <c r="CH291" s="238"/>
      <c r="CI291" s="238"/>
      <c r="CJ291" s="238"/>
      <c r="CK291" s="238"/>
      <c r="CL291" s="238"/>
      <c r="CM291" s="238"/>
      <c r="CN291" s="238"/>
      <c r="CO291" s="238"/>
      <c r="CP291" s="238"/>
      <c r="CQ291" s="238"/>
      <c r="CR291" s="238"/>
      <c r="CS291" s="238"/>
      <c r="CT291" s="238"/>
      <c r="CU291" s="238"/>
      <c r="CV291" s="238"/>
      <c r="CW291" s="238"/>
      <c r="CX291" s="238"/>
      <c r="CY291" s="238"/>
      <c r="CZ291" s="238"/>
      <c r="DA291" s="238"/>
    </row>
    <row r="292" spans="2:105">
      <c r="B292" s="226"/>
      <c r="BP292" s="82"/>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row>
    <row r="293" spans="2:105">
      <c r="B293" s="226"/>
      <c r="BP293" s="82"/>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row>
    <row r="294" spans="2:105">
      <c r="B294" s="226"/>
      <c r="BP294" s="82"/>
      <c r="BQ294" s="238"/>
      <c r="BR294" s="238"/>
      <c r="BS294" s="238"/>
      <c r="BT294" s="238"/>
      <c r="BU294" s="238"/>
      <c r="BV294" s="238"/>
      <c r="BW294" s="238"/>
      <c r="BX294" s="238"/>
      <c r="BY294" s="238"/>
      <c r="BZ294" s="238"/>
      <c r="CA294" s="238"/>
      <c r="CB294" s="238"/>
      <c r="CC294" s="238"/>
      <c r="CD294" s="238"/>
      <c r="CE294" s="238"/>
      <c r="CF294" s="238"/>
      <c r="CG294" s="238"/>
      <c r="CH294" s="238"/>
      <c r="CI294" s="238"/>
      <c r="CJ294" s="238"/>
      <c r="CK294" s="238"/>
      <c r="CL294" s="238"/>
      <c r="CM294" s="238"/>
      <c r="CN294" s="238"/>
      <c r="CO294" s="238"/>
      <c r="CP294" s="238"/>
      <c r="CQ294" s="238"/>
      <c r="CR294" s="238"/>
      <c r="CS294" s="238"/>
      <c r="CT294" s="238"/>
      <c r="CU294" s="238"/>
      <c r="CV294" s="238"/>
      <c r="CW294" s="238"/>
      <c r="CX294" s="238"/>
      <c r="CY294" s="238"/>
      <c r="CZ294" s="238"/>
      <c r="DA294" s="238"/>
    </row>
    <row r="295" spans="2:105">
      <c r="B295" s="226"/>
      <c r="BP295" s="82"/>
      <c r="BQ295" s="238"/>
      <c r="BR295" s="238"/>
      <c r="BS295" s="238"/>
      <c r="BT295" s="238"/>
      <c r="BU295" s="238"/>
      <c r="BV295" s="238"/>
      <c r="BW295" s="238"/>
      <c r="BX295" s="238"/>
      <c r="BY295" s="238"/>
      <c r="BZ295" s="238"/>
      <c r="CA295" s="238"/>
      <c r="CB295" s="238"/>
      <c r="CC295" s="238"/>
      <c r="CD295" s="238"/>
      <c r="CE295" s="238"/>
      <c r="CF295" s="238"/>
      <c r="CG295" s="238"/>
      <c r="CH295" s="238"/>
      <c r="CI295" s="238"/>
      <c r="CJ295" s="238"/>
      <c r="CK295" s="238"/>
      <c r="CL295" s="238"/>
      <c r="CM295" s="238"/>
      <c r="CN295" s="238"/>
      <c r="CO295" s="238"/>
      <c r="CP295" s="238"/>
      <c r="CQ295" s="238"/>
      <c r="CR295" s="238"/>
      <c r="CS295" s="238"/>
      <c r="CT295" s="238"/>
      <c r="CU295" s="238"/>
      <c r="CV295" s="238"/>
      <c r="CW295" s="238"/>
      <c r="CX295" s="238"/>
      <c r="CY295" s="238"/>
      <c r="CZ295" s="238"/>
      <c r="DA295" s="238"/>
    </row>
    <row r="296" spans="2:105">
      <c r="B296" s="226"/>
      <c r="BP296" s="82"/>
      <c r="BQ296" s="238"/>
      <c r="BR296" s="238"/>
      <c r="BS296" s="238"/>
      <c r="BT296" s="238"/>
      <c r="BU296" s="238"/>
      <c r="BV296" s="238"/>
      <c r="BW296" s="238"/>
      <c r="BX296" s="238"/>
      <c r="BY296" s="238"/>
      <c r="BZ296" s="238"/>
      <c r="CA296" s="238"/>
      <c r="CB296" s="238"/>
      <c r="CC296" s="238"/>
      <c r="CD296" s="238"/>
      <c r="CE296" s="238"/>
      <c r="CF296" s="238"/>
      <c r="CG296" s="238"/>
      <c r="CH296" s="238"/>
      <c r="CI296" s="238"/>
      <c r="CJ296" s="238"/>
      <c r="CK296" s="238"/>
      <c r="CL296" s="238"/>
      <c r="CM296" s="238"/>
      <c r="CN296" s="238"/>
      <c r="CO296" s="238"/>
      <c r="CP296" s="238"/>
      <c r="CQ296" s="238"/>
      <c r="CR296" s="238"/>
      <c r="CS296" s="238"/>
      <c r="CT296" s="238"/>
      <c r="CU296" s="238"/>
      <c r="CV296" s="238"/>
      <c r="CW296" s="238"/>
      <c r="CX296" s="238"/>
      <c r="CY296" s="238"/>
      <c r="CZ296" s="238"/>
      <c r="DA296" s="238"/>
    </row>
    <row r="297" spans="2:105">
      <c r="B297" s="226"/>
      <c r="BP297" s="82"/>
      <c r="BQ297" s="238"/>
      <c r="BR297" s="238"/>
      <c r="BS297" s="238"/>
      <c r="BT297" s="238"/>
      <c r="BU297" s="238"/>
      <c r="BV297" s="238"/>
      <c r="BW297" s="238"/>
      <c r="BX297" s="238"/>
      <c r="BY297" s="238"/>
      <c r="BZ297" s="238"/>
      <c r="CA297" s="238"/>
      <c r="CB297" s="238"/>
      <c r="CC297" s="238"/>
      <c r="CD297" s="238"/>
      <c r="CE297" s="238"/>
      <c r="CF297" s="238"/>
      <c r="CG297" s="238"/>
      <c r="CH297" s="238"/>
      <c r="CI297" s="238"/>
      <c r="CJ297" s="238"/>
      <c r="CK297" s="238"/>
      <c r="CL297" s="238"/>
      <c r="CM297" s="238"/>
      <c r="CN297" s="238"/>
      <c r="CO297" s="238"/>
      <c r="CP297" s="238"/>
      <c r="CQ297" s="238"/>
      <c r="CR297" s="238"/>
      <c r="CS297" s="238"/>
      <c r="CT297" s="238"/>
      <c r="CU297" s="238"/>
      <c r="CV297" s="238"/>
      <c r="CW297" s="238"/>
      <c r="CX297" s="238"/>
      <c r="CY297" s="238"/>
      <c r="CZ297" s="238"/>
      <c r="DA297" s="238"/>
    </row>
    <row r="298" spans="2:105">
      <c r="B298" s="226"/>
      <c r="BP298" s="82"/>
      <c r="BQ298" s="238"/>
      <c r="BR298" s="238"/>
      <c r="BS298" s="238"/>
      <c r="BT298" s="238"/>
      <c r="BU298" s="238"/>
      <c r="BV298" s="238"/>
      <c r="BW298" s="238"/>
      <c r="BX298" s="238"/>
      <c r="BY298" s="238"/>
      <c r="BZ298" s="238"/>
      <c r="CA298" s="238"/>
      <c r="CB298" s="238"/>
      <c r="CC298" s="238"/>
      <c r="CD298" s="238"/>
      <c r="CE298" s="238"/>
      <c r="CF298" s="238"/>
      <c r="CG298" s="238"/>
      <c r="CH298" s="238"/>
      <c r="CI298" s="238"/>
      <c r="CJ298" s="238"/>
      <c r="CK298" s="238"/>
      <c r="CL298" s="238"/>
      <c r="CM298" s="238"/>
      <c r="CN298" s="238"/>
      <c r="CO298" s="238"/>
      <c r="CP298" s="238"/>
      <c r="CQ298" s="238"/>
      <c r="CR298" s="238"/>
      <c r="CS298" s="238"/>
      <c r="CT298" s="238"/>
      <c r="CU298" s="238"/>
      <c r="CV298" s="238"/>
      <c r="CW298" s="238"/>
      <c r="CX298" s="238"/>
      <c r="CY298" s="238"/>
      <c r="CZ298" s="238"/>
      <c r="DA298" s="238"/>
    </row>
    <row r="299" spans="2:105">
      <c r="B299" s="226"/>
      <c r="BP299" s="82"/>
      <c r="BQ299" s="238"/>
      <c r="BR299" s="238"/>
      <c r="BS299" s="238"/>
      <c r="BT299" s="238"/>
      <c r="BU299" s="238"/>
      <c r="BV299" s="238"/>
      <c r="BW299" s="238"/>
      <c r="BX299" s="238"/>
      <c r="BY299" s="238"/>
      <c r="BZ299" s="238"/>
      <c r="CA299" s="238"/>
      <c r="CB299" s="238"/>
      <c r="CC299" s="238"/>
      <c r="CD299" s="238"/>
      <c r="CE299" s="238"/>
      <c r="CF299" s="238"/>
      <c r="CG299" s="238"/>
      <c r="CH299" s="238"/>
      <c r="CI299" s="238"/>
      <c r="CJ299" s="238"/>
      <c r="CK299" s="238"/>
      <c r="CL299" s="238"/>
      <c r="CM299" s="238"/>
      <c r="CN299" s="238"/>
      <c r="CO299" s="238"/>
      <c r="CP299" s="238"/>
      <c r="CQ299" s="238"/>
      <c r="CR299" s="238"/>
      <c r="CS299" s="238"/>
      <c r="CT299" s="238"/>
      <c r="CU299" s="238"/>
      <c r="CV299" s="238"/>
      <c r="CW299" s="238"/>
      <c r="CX299" s="238"/>
      <c r="CY299" s="238"/>
      <c r="CZ299" s="238"/>
      <c r="DA299" s="238"/>
    </row>
    <row r="300" spans="2:105">
      <c r="B300" s="226"/>
      <c r="BP300" s="82"/>
      <c r="BQ300" s="238"/>
      <c r="BR300" s="238"/>
      <c r="BS300" s="238"/>
      <c r="BT300" s="238"/>
      <c r="BU300" s="238"/>
      <c r="BV300" s="238"/>
      <c r="BW300" s="238"/>
      <c r="BX300" s="238"/>
      <c r="BY300" s="238"/>
      <c r="BZ300" s="238"/>
      <c r="CA300" s="238"/>
      <c r="CB300" s="238"/>
      <c r="CC300" s="238"/>
      <c r="CD300" s="238"/>
      <c r="CE300" s="238"/>
      <c r="CF300" s="238"/>
      <c r="CG300" s="238"/>
      <c r="CH300" s="238"/>
      <c r="CI300" s="238"/>
      <c r="CJ300" s="238"/>
      <c r="CK300" s="238"/>
      <c r="CL300" s="238"/>
      <c r="CM300" s="238"/>
      <c r="CN300" s="238"/>
      <c r="CO300" s="238"/>
      <c r="CP300" s="238"/>
      <c r="CQ300" s="238"/>
      <c r="CR300" s="238"/>
      <c r="CS300" s="238"/>
      <c r="CT300" s="238"/>
      <c r="CU300" s="238"/>
      <c r="CV300" s="238"/>
      <c r="CW300" s="238"/>
      <c r="CX300" s="238"/>
      <c r="CY300" s="238"/>
      <c r="CZ300" s="238"/>
      <c r="DA300" s="238"/>
    </row>
    <row r="301" spans="2:105">
      <c r="B301" s="226"/>
      <c r="BP301" s="82"/>
      <c r="BQ301" s="238"/>
      <c r="BR301" s="238"/>
      <c r="BS301" s="238"/>
      <c r="BT301" s="238"/>
      <c r="BU301" s="238"/>
      <c r="BV301" s="238"/>
      <c r="BW301" s="238"/>
      <c r="BX301" s="238"/>
      <c r="BY301" s="238"/>
      <c r="BZ301" s="238"/>
      <c r="CA301" s="238"/>
      <c r="CB301" s="238"/>
      <c r="CC301" s="238"/>
      <c r="CD301" s="238"/>
      <c r="CE301" s="238"/>
      <c r="CF301" s="238"/>
      <c r="CG301" s="238"/>
      <c r="CH301" s="238"/>
      <c r="CI301" s="238"/>
      <c r="CJ301" s="238"/>
      <c r="CK301" s="238"/>
      <c r="CL301" s="238"/>
      <c r="CM301" s="238"/>
      <c r="CN301" s="238"/>
      <c r="CO301" s="238"/>
      <c r="CP301" s="238"/>
      <c r="CQ301" s="238"/>
      <c r="CR301" s="238"/>
      <c r="CS301" s="238"/>
      <c r="CT301" s="238"/>
      <c r="CU301" s="238"/>
      <c r="CV301" s="238"/>
      <c r="CW301" s="238"/>
      <c r="CX301" s="238"/>
      <c r="CY301" s="238"/>
      <c r="CZ301" s="238"/>
      <c r="DA301" s="238"/>
    </row>
    <row r="302" spans="2:105">
      <c r="B302" s="226"/>
      <c r="BP302" s="82"/>
      <c r="BQ302" s="238"/>
      <c r="BR302" s="238"/>
      <c r="BS302" s="238"/>
      <c r="BT302" s="238"/>
      <c r="BU302" s="238"/>
      <c r="BV302" s="238"/>
      <c r="BW302" s="238"/>
      <c r="BX302" s="238"/>
      <c r="BY302" s="238"/>
      <c r="BZ302" s="238"/>
      <c r="CA302" s="238"/>
      <c r="CB302" s="238"/>
      <c r="CC302" s="238"/>
      <c r="CD302" s="238"/>
      <c r="CE302" s="238"/>
      <c r="CF302" s="238"/>
      <c r="CG302" s="238"/>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row>
    <row r="303" spans="2:105">
      <c r="B303" s="226"/>
      <c r="BP303" s="82"/>
      <c r="BQ303" s="238"/>
      <c r="BR303" s="238"/>
      <c r="BS303" s="238"/>
      <c r="BT303" s="238"/>
      <c r="BU303" s="238"/>
      <c r="BV303" s="238"/>
      <c r="BW303" s="238"/>
      <c r="BX303" s="238"/>
      <c r="BY303" s="238"/>
      <c r="BZ303" s="238"/>
      <c r="CA303" s="238"/>
      <c r="CB303" s="238"/>
      <c r="CC303" s="238"/>
      <c r="CD303" s="238"/>
      <c r="CE303" s="238"/>
      <c r="CF303" s="238"/>
      <c r="CG303" s="238"/>
      <c r="CH303" s="238"/>
      <c r="CI303" s="238"/>
      <c r="CJ303" s="238"/>
      <c r="CK303" s="238"/>
      <c r="CL303" s="238"/>
      <c r="CM303" s="238"/>
      <c r="CN303" s="238"/>
      <c r="CO303" s="238"/>
      <c r="CP303" s="238"/>
      <c r="CQ303" s="238"/>
      <c r="CR303" s="238"/>
      <c r="CS303" s="238"/>
      <c r="CT303" s="238"/>
      <c r="CU303" s="238"/>
      <c r="CV303" s="238"/>
      <c r="CW303" s="238"/>
      <c r="CX303" s="238"/>
      <c r="CY303" s="238"/>
      <c r="CZ303" s="238"/>
      <c r="DA303" s="238"/>
    </row>
    <row r="304" spans="2:105">
      <c r="B304" s="226"/>
      <c r="BP304" s="82"/>
      <c r="BQ304" s="238"/>
      <c r="BR304" s="238"/>
      <c r="BS304" s="238"/>
      <c r="BT304" s="238"/>
      <c r="BU304" s="238"/>
      <c r="BV304" s="238"/>
      <c r="BW304" s="238"/>
      <c r="BX304" s="238"/>
      <c r="BY304" s="238"/>
      <c r="BZ304" s="238"/>
      <c r="CA304" s="238"/>
      <c r="CB304" s="238"/>
      <c r="CC304" s="238"/>
      <c r="CD304" s="238"/>
      <c r="CE304" s="238"/>
      <c r="CF304" s="238"/>
      <c r="CG304" s="238"/>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row>
    <row r="305" spans="2:105">
      <c r="B305" s="226"/>
      <c r="BP305" s="82"/>
      <c r="BQ305" s="238"/>
      <c r="BR305" s="238"/>
      <c r="BS305" s="238"/>
      <c r="BT305" s="238"/>
      <c r="BU305" s="238"/>
      <c r="BV305" s="238"/>
      <c r="BW305" s="238"/>
      <c r="BX305" s="238"/>
      <c r="BY305" s="238"/>
      <c r="BZ305" s="238"/>
      <c r="CA305" s="238"/>
      <c r="CB305" s="238"/>
      <c r="CC305" s="238"/>
      <c r="CD305" s="238"/>
      <c r="CE305" s="238"/>
      <c r="CF305" s="238"/>
      <c r="CG305" s="238"/>
      <c r="CH305" s="238"/>
      <c r="CI305" s="238"/>
      <c r="CJ305" s="238"/>
      <c r="CK305" s="238"/>
      <c r="CL305" s="238"/>
      <c r="CM305" s="238"/>
      <c r="CN305" s="238"/>
      <c r="CO305" s="238"/>
      <c r="CP305" s="238"/>
      <c r="CQ305" s="238"/>
      <c r="CR305" s="238"/>
      <c r="CS305" s="238"/>
      <c r="CT305" s="238"/>
      <c r="CU305" s="238"/>
      <c r="CV305" s="238"/>
      <c r="CW305" s="238"/>
      <c r="CX305" s="238"/>
      <c r="CY305" s="238"/>
      <c r="CZ305" s="238"/>
      <c r="DA305" s="238"/>
    </row>
    <row r="306" spans="2:105">
      <c r="B306" s="226"/>
      <c r="BP306" s="82"/>
      <c r="BQ306" s="238"/>
      <c r="BR306" s="238"/>
      <c r="BS306" s="238"/>
      <c r="BT306" s="238"/>
      <c r="BU306" s="238"/>
      <c r="BV306" s="238"/>
      <c r="BW306" s="238"/>
      <c r="BX306" s="238"/>
      <c r="BY306" s="238"/>
      <c r="BZ306" s="238"/>
      <c r="CA306" s="238"/>
      <c r="CB306" s="238"/>
      <c r="CC306" s="238"/>
      <c r="CD306" s="238"/>
      <c r="CE306" s="238"/>
      <c r="CF306" s="238"/>
      <c r="CG306" s="238"/>
      <c r="CH306" s="238"/>
      <c r="CI306" s="238"/>
      <c r="CJ306" s="238"/>
      <c r="CK306" s="238"/>
      <c r="CL306" s="238"/>
      <c r="CM306" s="238"/>
      <c r="CN306" s="238"/>
      <c r="CO306" s="238"/>
      <c r="CP306" s="238"/>
      <c r="CQ306" s="238"/>
      <c r="CR306" s="238"/>
      <c r="CS306" s="238"/>
      <c r="CT306" s="238"/>
      <c r="CU306" s="238"/>
      <c r="CV306" s="238"/>
      <c r="CW306" s="238"/>
      <c r="CX306" s="238"/>
      <c r="CY306" s="238"/>
      <c r="CZ306" s="238"/>
      <c r="DA306" s="238"/>
    </row>
    <row r="307" spans="2:105">
      <c r="B307" s="226"/>
      <c r="BP307" s="82"/>
      <c r="BQ307" s="238"/>
      <c r="BR307" s="238"/>
      <c r="BS307" s="238"/>
      <c r="BT307" s="238"/>
      <c r="BU307" s="238"/>
      <c r="BV307" s="238"/>
      <c r="BW307" s="238"/>
      <c r="BX307" s="238"/>
      <c r="BY307" s="238"/>
      <c r="BZ307" s="238"/>
      <c r="CA307" s="238"/>
      <c r="CB307" s="238"/>
      <c r="CC307" s="238"/>
      <c r="CD307" s="238"/>
      <c r="CE307" s="238"/>
      <c r="CF307" s="238"/>
      <c r="CG307" s="238"/>
      <c r="CH307" s="238"/>
      <c r="CI307" s="238"/>
      <c r="CJ307" s="238"/>
      <c r="CK307" s="238"/>
      <c r="CL307" s="238"/>
      <c r="CM307" s="238"/>
      <c r="CN307" s="238"/>
      <c r="CO307" s="238"/>
      <c r="CP307" s="238"/>
      <c r="CQ307" s="238"/>
      <c r="CR307" s="238"/>
      <c r="CS307" s="238"/>
      <c r="CT307" s="238"/>
      <c r="CU307" s="238"/>
      <c r="CV307" s="238"/>
      <c r="CW307" s="238"/>
      <c r="CX307" s="238"/>
      <c r="CY307" s="238"/>
      <c r="CZ307" s="238"/>
      <c r="DA307" s="238"/>
    </row>
    <row r="308" spans="2:105">
      <c r="B308" s="226"/>
      <c r="BP308" s="82"/>
      <c r="BQ308" s="238"/>
      <c r="BR308" s="238"/>
      <c r="BS308" s="238"/>
      <c r="BT308" s="238"/>
      <c r="BU308" s="238"/>
      <c r="BV308" s="238"/>
      <c r="BW308" s="238"/>
      <c r="BX308" s="238"/>
      <c r="BY308" s="238"/>
      <c r="BZ308" s="238"/>
      <c r="CA308" s="238"/>
      <c r="CB308" s="238"/>
      <c r="CC308" s="238"/>
      <c r="CD308" s="238"/>
      <c r="CE308" s="238"/>
      <c r="CF308" s="238"/>
      <c r="CG308" s="238"/>
      <c r="CH308" s="238"/>
      <c r="CI308" s="238"/>
      <c r="CJ308" s="238"/>
      <c r="CK308" s="238"/>
      <c r="CL308" s="238"/>
      <c r="CM308" s="238"/>
      <c r="CN308" s="238"/>
      <c r="CO308" s="238"/>
      <c r="CP308" s="238"/>
      <c r="CQ308" s="238"/>
      <c r="CR308" s="238"/>
      <c r="CS308" s="238"/>
      <c r="CT308" s="238"/>
      <c r="CU308" s="238"/>
      <c r="CV308" s="238"/>
      <c r="CW308" s="238"/>
      <c r="CX308" s="238"/>
      <c r="CY308" s="238"/>
      <c r="CZ308" s="238"/>
      <c r="DA308" s="238"/>
    </row>
    <row r="309" spans="2:105">
      <c r="B309" s="226"/>
      <c r="BP309" s="82"/>
      <c r="BQ309" s="238"/>
      <c r="BR309" s="238"/>
      <c r="BS309" s="238"/>
      <c r="BT309" s="238"/>
      <c r="BU309" s="238"/>
      <c r="BV309" s="238"/>
      <c r="BW309" s="238"/>
      <c r="BX309" s="238"/>
      <c r="BY309" s="238"/>
      <c r="BZ309" s="238"/>
      <c r="CA309" s="238"/>
      <c r="CB309" s="238"/>
      <c r="CC309" s="238"/>
      <c r="CD309" s="238"/>
      <c r="CE309" s="238"/>
      <c r="CF309" s="238"/>
      <c r="CG309" s="238"/>
      <c r="CH309" s="238"/>
      <c r="CI309" s="238"/>
      <c r="CJ309" s="238"/>
      <c r="CK309" s="238"/>
      <c r="CL309" s="238"/>
      <c r="CM309" s="238"/>
      <c r="CN309" s="238"/>
      <c r="CO309" s="238"/>
      <c r="CP309" s="238"/>
      <c r="CQ309" s="238"/>
      <c r="CR309" s="238"/>
      <c r="CS309" s="238"/>
      <c r="CT309" s="238"/>
      <c r="CU309" s="238"/>
      <c r="CV309" s="238"/>
      <c r="CW309" s="238"/>
      <c r="CX309" s="238"/>
      <c r="CY309" s="238"/>
      <c r="CZ309" s="238"/>
      <c r="DA309" s="238"/>
    </row>
    <row r="310" spans="2:105">
      <c r="B310" s="226"/>
      <c r="BP310" s="82"/>
      <c r="BQ310" s="238"/>
      <c r="BR310" s="238"/>
      <c r="BS310" s="238"/>
      <c r="BT310" s="238"/>
      <c r="BU310" s="238"/>
      <c r="BV310" s="238"/>
      <c r="BW310" s="238"/>
      <c r="BX310" s="238"/>
      <c r="BY310" s="238"/>
      <c r="BZ310" s="238"/>
      <c r="CA310" s="238"/>
      <c r="CB310" s="238"/>
      <c r="CC310" s="238"/>
      <c r="CD310" s="238"/>
      <c r="CE310" s="238"/>
      <c r="CF310" s="238"/>
      <c r="CG310" s="238"/>
      <c r="CH310" s="238"/>
      <c r="CI310" s="238"/>
      <c r="CJ310" s="238"/>
      <c r="CK310" s="238"/>
      <c r="CL310" s="238"/>
      <c r="CM310" s="238"/>
      <c r="CN310" s="238"/>
      <c r="CO310" s="238"/>
      <c r="CP310" s="238"/>
      <c r="CQ310" s="238"/>
      <c r="CR310" s="238"/>
      <c r="CS310" s="238"/>
      <c r="CT310" s="238"/>
      <c r="CU310" s="238"/>
      <c r="CV310" s="238"/>
      <c r="CW310" s="238"/>
      <c r="CX310" s="238"/>
      <c r="CY310" s="238"/>
      <c r="CZ310" s="238"/>
      <c r="DA310" s="238"/>
    </row>
    <row r="311" spans="2:105">
      <c r="B311" s="226"/>
      <c r="BP311" s="82"/>
      <c r="BQ311" s="238"/>
      <c r="BR311" s="238"/>
      <c r="BS311" s="238"/>
      <c r="BT311" s="238"/>
      <c r="BU311" s="238"/>
      <c r="BV311" s="238"/>
      <c r="BW311" s="238"/>
      <c r="BX311" s="238"/>
      <c r="BY311" s="238"/>
      <c r="BZ311" s="238"/>
      <c r="CA311" s="238"/>
      <c r="CB311" s="238"/>
      <c r="CC311" s="238"/>
      <c r="CD311" s="238"/>
      <c r="CE311" s="238"/>
      <c r="CF311" s="238"/>
      <c r="CG311" s="238"/>
      <c r="CH311" s="238"/>
      <c r="CI311" s="238"/>
      <c r="CJ311" s="238"/>
      <c r="CK311" s="238"/>
      <c r="CL311" s="238"/>
      <c r="CM311" s="238"/>
      <c r="CN311" s="238"/>
      <c r="CO311" s="238"/>
      <c r="CP311" s="238"/>
      <c r="CQ311" s="238"/>
      <c r="CR311" s="238"/>
      <c r="CS311" s="238"/>
      <c r="CT311" s="238"/>
      <c r="CU311" s="238"/>
      <c r="CV311" s="238"/>
      <c r="CW311" s="238"/>
      <c r="CX311" s="238"/>
      <c r="CY311" s="238"/>
      <c r="CZ311" s="238"/>
      <c r="DA311" s="238"/>
    </row>
    <row r="312" spans="2:105">
      <c r="B312" s="226"/>
      <c r="BP312" s="82"/>
      <c r="BQ312" s="238"/>
      <c r="BR312" s="238"/>
      <c r="BS312" s="238"/>
      <c r="BT312" s="238"/>
      <c r="BU312" s="238"/>
      <c r="BV312" s="238"/>
      <c r="BW312" s="238"/>
      <c r="BX312" s="238"/>
      <c r="BY312" s="238"/>
      <c r="BZ312" s="238"/>
      <c r="CA312" s="238"/>
      <c r="CB312" s="238"/>
      <c r="CC312" s="238"/>
      <c r="CD312" s="238"/>
      <c r="CE312" s="238"/>
      <c r="CF312" s="238"/>
      <c r="CG312" s="238"/>
      <c r="CH312" s="238"/>
      <c r="CI312" s="238"/>
      <c r="CJ312" s="238"/>
      <c r="CK312" s="238"/>
      <c r="CL312" s="238"/>
      <c r="CM312" s="238"/>
      <c r="CN312" s="238"/>
      <c r="CO312" s="238"/>
      <c r="CP312" s="238"/>
      <c r="CQ312" s="238"/>
      <c r="CR312" s="238"/>
      <c r="CS312" s="238"/>
      <c r="CT312" s="238"/>
      <c r="CU312" s="238"/>
      <c r="CV312" s="238"/>
      <c r="CW312" s="238"/>
      <c r="CX312" s="238"/>
      <c r="CY312" s="238"/>
      <c r="CZ312" s="238"/>
      <c r="DA312" s="238"/>
    </row>
    <row r="313" spans="2:105">
      <c r="B313" s="226"/>
      <c r="BP313" s="82"/>
      <c r="BQ313" s="238"/>
      <c r="BR313" s="238"/>
      <c r="BS313" s="238"/>
      <c r="BT313" s="238"/>
      <c r="BU313" s="238"/>
      <c r="BV313" s="238"/>
      <c r="BW313" s="238"/>
      <c r="BX313" s="238"/>
      <c r="BY313" s="238"/>
      <c r="BZ313" s="238"/>
      <c r="CA313" s="238"/>
      <c r="CB313" s="238"/>
      <c r="CC313" s="238"/>
      <c r="CD313" s="238"/>
      <c r="CE313" s="238"/>
      <c r="CF313" s="238"/>
      <c r="CG313" s="238"/>
      <c r="CH313" s="238"/>
      <c r="CI313" s="238"/>
      <c r="CJ313" s="238"/>
      <c r="CK313" s="238"/>
      <c r="CL313" s="238"/>
      <c r="CM313" s="238"/>
      <c r="CN313" s="238"/>
      <c r="CO313" s="238"/>
      <c r="CP313" s="238"/>
      <c r="CQ313" s="238"/>
      <c r="CR313" s="238"/>
      <c r="CS313" s="238"/>
      <c r="CT313" s="238"/>
      <c r="CU313" s="238"/>
      <c r="CV313" s="238"/>
      <c r="CW313" s="238"/>
      <c r="CX313" s="238"/>
      <c r="CY313" s="238"/>
      <c r="CZ313" s="238"/>
      <c r="DA313" s="238"/>
    </row>
    <row r="314" spans="2:105">
      <c r="B314" s="226"/>
      <c r="BP314" s="82"/>
      <c r="BQ314" s="238"/>
      <c r="BR314" s="238"/>
      <c r="BS314" s="238"/>
      <c r="BT314" s="238"/>
      <c r="BU314" s="238"/>
      <c r="BV314" s="238"/>
      <c r="BW314" s="238"/>
      <c r="BX314" s="238"/>
      <c r="BY314" s="238"/>
      <c r="BZ314" s="238"/>
      <c r="CA314" s="238"/>
      <c r="CB314" s="238"/>
      <c r="CC314" s="238"/>
      <c r="CD314" s="238"/>
      <c r="CE314" s="238"/>
      <c r="CF314" s="238"/>
      <c r="CG314" s="238"/>
      <c r="CH314" s="238"/>
      <c r="CI314" s="238"/>
      <c r="CJ314" s="238"/>
      <c r="CK314" s="238"/>
      <c r="CL314" s="238"/>
      <c r="CM314" s="238"/>
      <c r="CN314" s="238"/>
      <c r="CO314" s="238"/>
      <c r="CP314" s="238"/>
      <c r="CQ314" s="238"/>
      <c r="CR314" s="238"/>
      <c r="CS314" s="238"/>
      <c r="CT314" s="238"/>
      <c r="CU314" s="238"/>
      <c r="CV314" s="238"/>
      <c r="CW314" s="238"/>
      <c r="CX314" s="238"/>
      <c r="CY314" s="238"/>
      <c r="CZ314" s="238"/>
      <c r="DA314" s="238"/>
    </row>
    <row r="315" spans="2:105">
      <c r="B315" s="226"/>
      <c r="BP315" s="82"/>
      <c r="BQ315" s="238"/>
      <c r="BR315" s="238"/>
      <c r="BS315" s="238"/>
      <c r="BT315" s="238"/>
      <c r="BU315" s="238"/>
      <c r="BV315" s="238"/>
      <c r="BW315" s="238"/>
      <c r="BX315" s="238"/>
      <c r="BY315" s="238"/>
      <c r="BZ315" s="238"/>
      <c r="CA315" s="238"/>
      <c r="CB315" s="238"/>
      <c r="CC315" s="238"/>
      <c r="CD315" s="238"/>
      <c r="CE315" s="238"/>
      <c r="CF315" s="238"/>
      <c r="CG315" s="238"/>
      <c r="CH315" s="238"/>
      <c r="CI315" s="238"/>
      <c r="CJ315" s="238"/>
      <c r="CK315" s="238"/>
      <c r="CL315" s="238"/>
      <c r="CM315" s="238"/>
      <c r="CN315" s="238"/>
      <c r="CO315" s="238"/>
      <c r="CP315" s="238"/>
      <c r="CQ315" s="238"/>
      <c r="CR315" s="238"/>
      <c r="CS315" s="238"/>
      <c r="CT315" s="238"/>
      <c r="CU315" s="238"/>
      <c r="CV315" s="238"/>
      <c r="CW315" s="238"/>
      <c r="CX315" s="238"/>
      <c r="CY315" s="238"/>
      <c r="CZ315" s="238"/>
      <c r="DA315" s="238"/>
    </row>
    <row r="316" spans="2:105">
      <c r="B316" s="226"/>
      <c r="BP316" s="82"/>
      <c r="BQ316" s="238"/>
      <c r="BR316" s="238"/>
      <c r="BS316" s="238"/>
      <c r="BT316" s="238"/>
      <c r="BU316" s="238"/>
      <c r="BV316" s="238"/>
      <c r="BW316" s="238"/>
      <c r="BX316" s="238"/>
      <c r="BY316" s="238"/>
      <c r="BZ316" s="238"/>
      <c r="CA316" s="238"/>
      <c r="CB316" s="238"/>
      <c r="CC316" s="238"/>
      <c r="CD316" s="238"/>
      <c r="CE316" s="238"/>
      <c r="CF316" s="238"/>
      <c r="CG316" s="238"/>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row>
    <row r="317" spans="2:105">
      <c r="B317" s="226"/>
      <c r="BP317" s="82"/>
      <c r="BQ317" s="238"/>
      <c r="BR317" s="238"/>
      <c r="BS317" s="238"/>
      <c r="BT317" s="238"/>
      <c r="BU317" s="238"/>
      <c r="BV317" s="238"/>
      <c r="BW317" s="238"/>
      <c r="BX317" s="238"/>
      <c r="BY317" s="238"/>
      <c r="BZ317" s="238"/>
      <c r="CA317" s="238"/>
      <c r="CB317" s="238"/>
      <c r="CC317" s="238"/>
      <c r="CD317" s="238"/>
      <c r="CE317" s="238"/>
      <c r="CF317" s="238"/>
      <c r="CG317" s="238"/>
      <c r="CH317" s="238"/>
      <c r="CI317" s="238"/>
      <c r="CJ317" s="238"/>
      <c r="CK317" s="238"/>
      <c r="CL317" s="238"/>
      <c r="CM317" s="238"/>
      <c r="CN317" s="238"/>
      <c r="CO317" s="238"/>
      <c r="CP317" s="238"/>
      <c r="CQ317" s="238"/>
      <c r="CR317" s="238"/>
      <c r="CS317" s="238"/>
      <c r="CT317" s="238"/>
      <c r="CU317" s="238"/>
      <c r="CV317" s="238"/>
      <c r="CW317" s="238"/>
      <c r="CX317" s="238"/>
      <c r="CY317" s="238"/>
      <c r="CZ317" s="238"/>
      <c r="DA317" s="238"/>
    </row>
    <row r="318" spans="2:105">
      <c r="B318" s="226"/>
      <c r="BP318" s="82"/>
      <c r="BQ318" s="238"/>
      <c r="BR318" s="238"/>
      <c r="BS318" s="238"/>
      <c r="BT318" s="238"/>
      <c r="BU318" s="238"/>
      <c r="BV318" s="238"/>
      <c r="BW318" s="238"/>
      <c r="BX318" s="238"/>
      <c r="BY318" s="238"/>
      <c r="BZ318" s="238"/>
      <c r="CA318" s="238"/>
      <c r="CB318" s="238"/>
      <c r="CC318" s="238"/>
      <c r="CD318" s="238"/>
      <c r="CE318" s="238"/>
      <c r="CF318" s="238"/>
      <c r="CG318" s="238"/>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row>
    <row r="319" spans="2:105">
      <c r="B319" s="226"/>
      <c r="BP319" s="82"/>
      <c r="BQ319" s="238"/>
      <c r="BR319" s="238"/>
      <c r="BS319" s="238"/>
      <c r="BT319" s="238"/>
      <c r="BU319" s="238"/>
      <c r="BV319" s="238"/>
      <c r="BW319" s="238"/>
      <c r="BX319" s="238"/>
      <c r="BY319" s="238"/>
      <c r="BZ319" s="238"/>
      <c r="CA319" s="238"/>
      <c r="CB319" s="238"/>
      <c r="CC319" s="238"/>
      <c r="CD319" s="238"/>
      <c r="CE319" s="238"/>
      <c r="CF319" s="238"/>
      <c r="CG319" s="238"/>
      <c r="CH319" s="238"/>
      <c r="CI319" s="238"/>
      <c r="CJ319" s="238"/>
      <c r="CK319" s="238"/>
      <c r="CL319" s="238"/>
      <c r="CM319" s="238"/>
      <c r="CN319" s="238"/>
      <c r="CO319" s="238"/>
      <c r="CP319" s="238"/>
      <c r="CQ319" s="238"/>
      <c r="CR319" s="238"/>
      <c r="CS319" s="238"/>
      <c r="CT319" s="238"/>
      <c r="CU319" s="238"/>
      <c r="CV319" s="238"/>
      <c r="CW319" s="238"/>
      <c r="CX319" s="238"/>
      <c r="CY319" s="238"/>
      <c r="CZ319" s="238"/>
      <c r="DA319" s="238"/>
    </row>
    <row r="320" spans="2:105">
      <c r="B320" s="226"/>
      <c r="BP320" s="82"/>
      <c r="BQ320" s="238"/>
      <c r="BR320" s="238"/>
      <c r="BS320" s="238"/>
      <c r="BT320" s="238"/>
      <c r="BU320" s="238"/>
      <c r="BV320" s="238"/>
      <c r="BW320" s="238"/>
      <c r="BX320" s="238"/>
      <c r="BY320" s="238"/>
      <c r="BZ320" s="238"/>
      <c r="CA320" s="238"/>
      <c r="CB320" s="238"/>
      <c r="CC320" s="238"/>
      <c r="CD320" s="238"/>
      <c r="CE320" s="238"/>
      <c r="CF320" s="238"/>
      <c r="CG320" s="238"/>
      <c r="CH320" s="238"/>
      <c r="CI320" s="238"/>
      <c r="CJ320" s="238"/>
      <c r="CK320" s="238"/>
      <c r="CL320" s="238"/>
      <c r="CM320" s="238"/>
      <c r="CN320" s="238"/>
      <c r="CO320" s="238"/>
      <c r="CP320" s="238"/>
      <c r="CQ320" s="238"/>
      <c r="CR320" s="238"/>
      <c r="CS320" s="238"/>
      <c r="CT320" s="238"/>
      <c r="CU320" s="238"/>
      <c r="CV320" s="238"/>
      <c r="CW320" s="238"/>
      <c r="CX320" s="238"/>
      <c r="CY320" s="238"/>
      <c r="CZ320" s="238"/>
      <c r="DA320" s="238"/>
    </row>
    <row r="321" spans="2:105">
      <c r="B321" s="226"/>
      <c r="BP321" s="82"/>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38"/>
      <c r="CN321" s="238"/>
      <c r="CO321" s="238"/>
      <c r="CP321" s="238"/>
      <c r="CQ321" s="238"/>
      <c r="CR321" s="238"/>
      <c r="CS321" s="238"/>
      <c r="CT321" s="238"/>
      <c r="CU321" s="238"/>
      <c r="CV321" s="238"/>
      <c r="CW321" s="238"/>
      <c r="CX321" s="238"/>
      <c r="CY321" s="238"/>
      <c r="CZ321" s="238"/>
      <c r="DA321" s="238"/>
    </row>
    <row r="322" spans="2:105">
      <c r="B322" s="226"/>
      <c r="BP322" s="82"/>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row>
    <row r="323" spans="2:105">
      <c r="B323" s="226"/>
      <c r="BP323" s="82"/>
      <c r="BQ323" s="238"/>
      <c r="BR323" s="238"/>
      <c r="BS323" s="238"/>
      <c r="BT323" s="238"/>
      <c r="BU323" s="238"/>
      <c r="BV323" s="238"/>
      <c r="BW323" s="238"/>
      <c r="BX323" s="238"/>
      <c r="BY323" s="238"/>
      <c r="BZ323" s="238"/>
      <c r="CA323" s="238"/>
      <c r="CB323" s="238"/>
      <c r="CC323" s="238"/>
      <c r="CD323" s="238"/>
      <c r="CE323" s="238"/>
      <c r="CF323" s="238"/>
      <c r="CG323" s="238"/>
      <c r="CH323" s="238"/>
      <c r="CI323" s="238"/>
      <c r="CJ323" s="238"/>
      <c r="CK323" s="238"/>
      <c r="CL323" s="238"/>
      <c r="CM323" s="238"/>
      <c r="CN323" s="238"/>
      <c r="CO323" s="238"/>
      <c r="CP323" s="238"/>
      <c r="CQ323" s="238"/>
      <c r="CR323" s="238"/>
      <c r="CS323" s="238"/>
      <c r="CT323" s="238"/>
      <c r="CU323" s="238"/>
      <c r="CV323" s="238"/>
      <c r="CW323" s="238"/>
      <c r="CX323" s="238"/>
      <c r="CY323" s="238"/>
      <c r="CZ323" s="238"/>
      <c r="DA323" s="238"/>
    </row>
    <row r="324" spans="2:105">
      <c r="B324" s="226"/>
      <c r="BP324" s="82"/>
      <c r="BQ324" s="238"/>
      <c r="BR324" s="238"/>
      <c r="BS324" s="238"/>
      <c r="BT324" s="238"/>
      <c r="BU324" s="238"/>
      <c r="BV324" s="238"/>
      <c r="BW324" s="238"/>
      <c r="BX324" s="238"/>
      <c r="BY324" s="238"/>
      <c r="BZ324" s="238"/>
      <c r="CA324" s="238"/>
      <c r="CB324" s="238"/>
      <c r="CC324" s="238"/>
      <c r="CD324" s="238"/>
      <c r="CE324" s="238"/>
      <c r="CF324" s="238"/>
      <c r="CG324" s="238"/>
      <c r="CH324" s="238"/>
      <c r="CI324" s="238"/>
      <c r="CJ324" s="238"/>
      <c r="CK324" s="238"/>
      <c r="CL324" s="238"/>
      <c r="CM324" s="238"/>
      <c r="CN324" s="238"/>
      <c r="CO324" s="238"/>
      <c r="CP324" s="238"/>
      <c r="CQ324" s="238"/>
      <c r="CR324" s="238"/>
      <c r="CS324" s="238"/>
      <c r="CT324" s="238"/>
      <c r="CU324" s="238"/>
      <c r="CV324" s="238"/>
      <c r="CW324" s="238"/>
      <c r="CX324" s="238"/>
      <c r="CY324" s="238"/>
      <c r="CZ324" s="238"/>
      <c r="DA324" s="238"/>
    </row>
    <row r="325" spans="2:105">
      <c r="B325" s="226"/>
      <c r="BP325" s="82"/>
      <c r="BQ325" s="238"/>
      <c r="BR325" s="238"/>
      <c r="BS325" s="238"/>
      <c r="BT325" s="238"/>
      <c r="BU325" s="238"/>
      <c r="BV325" s="238"/>
      <c r="BW325" s="238"/>
      <c r="BX325" s="238"/>
      <c r="BY325" s="238"/>
      <c r="BZ325" s="238"/>
      <c r="CA325" s="238"/>
      <c r="CB325" s="238"/>
      <c r="CC325" s="238"/>
      <c r="CD325" s="238"/>
      <c r="CE325" s="238"/>
      <c r="CF325" s="238"/>
      <c r="CG325" s="238"/>
      <c r="CH325" s="238"/>
      <c r="CI325" s="238"/>
      <c r="CJ325" s="238"/>
      <c r="CK325" s="238"/>
      <c r="CL325" s="238"/>
      <c r="CM325" s="238"/>
      <c r="CN325" s="238"/>
      <c r="CO325" s="238"/>
      <c r="CP325" s="238"/>
      <c r="CQ325" s="238"/>
      <c r="CR325" s="238"/>
      <c r="CS325" s="238"/>
      <c r="CT325" s="238"/>
      <c r="CU325" s="238"/>
      <c r="CV325" s="238"/>
      <c r="CW325" s="238"/>
      <c r="CX325" s="238"/>
      <c r="CY325" s="238"/>
      <c r="CZ325" s="238"/>
      <c r="DA325" s="238"/>
    </row>
    <row r="326" spans="2:105">
      <c r="B326" s="226"/>
      <c r="BP326" s="82"/>
      <c r="BQ326" s="238"/>
      <c r="BR326" s="238"/>
      <c r="BS326" s="238"/>
      <c r="BT326" s="238"/>
      <c r="BU326" s="238"/>
      <c r="BV326" s="238"/>
      <c r="BW326" s="238"/>
      <c r="BX326" s="238"/>
      <c r="BY326" s="238"/>
      <c r="BZ326" s="238"/>
      <c r="CA326" s="238"/>
      <c r="CB326" s="238"/>
      <c r="CC326" s="238"/>
      <c r="CD326" s="238"/>
      <c r="CE326" s="238"/>
      <c r="CF326" s="238"/>
      <c r="CG326" s="238"/>
      <c r="CH326" s="238"/>
      <c r="CI326" s="238"/>
      <c r="CJ326" s="238"/>
      <c r="CK326" s="238"/>
      <c r="CL326" s="238"/>
      <c r="CM326" s="238"/>
      <c r="CN326" s="238"/>
      <c r="CO326" s="238"/>
      <c r="CP326" s="238"/>
      <c r="CQ326" s="238"/>
      <c r="CR326" s="238"/>
      <c r="CS326" s="238"/>
      <c r="CT326" s="238"/>
      <c r="CU326" s="238"/>
      <c r="CV326" s="238"/>
      <c r="CW326" s="238"/>
      <c r="CX326" s="238"/>
      <c r="CY326" s="238"/>
      <c r="CZ326" s="238"/>
      <c r="DA326" s="238"/>
    </row>
    <row r="327" spans="2:105">
      <c r="B327" s="226"/>
      <c r="BP327" s="82"/>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row>
    <row r="328" spans="2:105">
      <c r="B328" s="226"/>
      <c r="BP328" s="82"/>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row>
    <row r="329" spans="2:105">
      <c r="B329" s="226"/>
      <c r="BP329" s="82"/>
      <c r="BQ329" s="238"/>
      <c r="BR329" s="238"/>
      <c r="BS329" s="238"/>
      <c r="BT329" s="238"/>
      <c r="BU329" s="238"/>
      <c r="BV329" s="238"/>
      <c r="BW329" s="238"/>
      <c r="BX329" s="238"/>
      <c r="BY329" s="238"/>
      <c r="BZ329" s="238"/>
      <c r="CA329" s="238"/>
      <c r="CB329" s="238"/>
      <c r="CC329" s="238"/>
      <c r="CD329" s="238"/>
      <c r="CE329" s="238"/>
      <c r="CF329" s="238"/>
      <c r="CG329" s="238"/>
      <c r="CH329" s="238"/>
      <c r="CI329" s="238"/>
      <c r="CJ329" s="238"/>
      <c r="CK329" s="238"/>
      <c r="CL329" s="238"/>
      <c r="CM329" s="238"/>
      <c r="CN329" s="238"/>
      <c r="CO329" s="238"/>
      <c r="CP329" s="238"/>
      <c r="CQ329" s="238"/>
      <c r="CR329" s="238"/>
      <c r="CS329" s="238"/>
      <c r="CT329" s="238"/>
      <c r="CU329" s="238"/>
      <c r="CV329" s="238"/>
      <c r="CW329" s="238"/>
      <c r="CX329" s="238"/>
      <c r="CY329" s="238"/>
      <c r="CZ329" s="238"/>
      <c r="DA329" s="238"/>
    </row>
    <row r="330" spans="2:105">
      <c r="B330" s="226"/>
      <c r="BP330" s="82"/>
      <c r="BQ330" s="238"/>
      <c r="BR330" s="238"/>
      <c r="BS330" s="238"/>
      <c r="BT330" s="238"/>
      <c r="BU330" s="238"/>
      <c r="BV330" s="238"/>
      <c r="BW330" s="238"/>
      <c r="BX330" s="238"/>
      <c r="BY330" s="238"/>
      <c r="BZ330" s="238"/>
      <c r="CA330" s="238"/>
      <c r="CB330" s="238"/>
      <c r="CC330" s="238"/>
      <c r="CD330" s="238"/>
      <c r="CE330" s="238"/>
      <c r="CF330" s="238"/>
      <c r="CG330" s="238"/>
      <c r="CH330" s="238"/>
      <c r="CI330" s="238"/>
      <c r="CJ330" s="238"/>
      <c r="CK330" s="238"/>
      <c r="CL330" s="238"/>
      <c r="CM330" s="238"/>
      <c r="CN330" s="238"/>
      <c r="CO330" s="238"/>
      <c r="CP330" s="238"/>
      <c r="CQ330" s="238"/>
      <c r="CR330" s="238"/>
      <c r="CS330" s="238"/>
      <c r="CT330" s="238"/>
      <c r="CU330" s="238"/>
      <c r="CV330" s="238"/>
      <c r="CW330" s="238"/>
      <c r="CX330" s="238"/>
      <c r="CY330" s="238"/>
      <c r="CZ330" s="238"/>
      <c r="DA330" s="238"/>
    </row>
    <row r="331" spans="2:105">
      <c r="B331" s="226"/>
      <c r="BP331" s="82"/>
      <c r="BQ331" s="238"/>
      <c r="BR331" s="238"/>
      <c r="BS331" s="238"/>
      <c r="BT331" s="238"/>
      <c r="BU331" s="238"/>
      <c r="BV331" s="238"/>
      <c r="BW331" s="238"/>
      <c r="BX331" s="238"/>
      <c r="BY331" s="238"/>
      <c r="BZ331" s="238"/>
      <c r="CA331" s="238"/>
      <c r="CB331" s="238"/>
      <c r="CC331" s="238"/>
      <c r="CD331" s="238"/>
      <c r="CE331" s="238"/>
      <c r="CF331" s="238"/>
      <c r="CG331" s="238"/>
      <c r="CH331" s="238"/>
      <c r="CI331" s="238"/>
      <c r="CJ331" s="238"/>
      <c r="CK331" s="238"/>
      <c r="CL331" s="238"/>
      <c r="CM331" s="238"/>
      <c r="CN331" s="238"/>
      <c r="CO331" s="238"/>
      <c r="CP331" s="238"/>
      <c r="CQ331" s="238"/>
      <c r="CR331" s="238"/>
      <c r="CS331" s="238"/>
      <c r="CT331" s="238"/>
      <c r="CU331" s="238"/>
      <c r="CV331" s="238"/>
      <c r="CW331" s="238"/>
      <c r="CX331" s="238"/>
      <c r="CY331" s="238"/>
      <c r="CZ331" s="238"/>
      <c r="DA331" s="238"/>
    </row>
    <row r="332" spans="2:105">
      <c r="B332" s="226"/>
      <c r="BP332" s="82"/>
      <c r="BQ332" s="238"/>
      <c r="BR332" s="238"/>
      <c r="BS332" s="238"/>
      <c r="BT332" s="238"/>
      <c r="BU332" s="238"/>
      <c r="BV332" s="238"/>
      <c r="BW332" s="238"/>
      <c r="BX332" s="238"/>
      <c r="BY332" s="238"/>
      <c r="BZ332" s="238"/>
      <c r="CA332" s="238"/>
      <c r="CB332" s="238"/>
      <c r="CC332" s="238"/>
      <c r="CD332" s="238"/>
      <c r="CE332" s="238"/>
      <c r="CF332" s="238"/>
      <c r="CG332" s="238"/>
      <c r="CH332" s="238"/>
      <c r="CI332" s="238"/>
      <c r="CJ332" s="238"/>
      <c r="CK332" s="238"/>
      <c r="CL332" s="238"/>
      <c r="CM332" s="238"/>
      <c r="CN332" s="238"/>
      <c r="CO332" s="238"/>
      <c r="CP332" s="238"/>
      <c r="CQ332" s="238"/>
      <c r="CR332" s="238"/>
      <c r="CS332" s="238"/>
      <c r="CT332" s="238"/>
      <c r="CU332" s="238"/>
      <c r="CV332" s="238"/>
      <c r="CW332" s="238"/>
      <c r="CX332" s="238"/>
      <c r="CY332" s="238"/>
      <c r="CZ332" s="238"/>
      <c r="DA332" s="238"/>
    </row>
    <row r="333" spans="2:105">
      <c r="B333" s="226"/>
      <c r="BP333" s="82"/>
      <c r="BQ333" s="238"/>
      <c r="BR333" s="238"/>
      <c r="BS333" s="238"/>
      <c r="BT333" s="238"/>
      <c r="BU333" s="238"/>
      <c r="BV333" s="238"/>
      <c r="BW333" s="238"/>
      <c r="BX333" s="238"/>
      <c r="BY333" s="238"/>
      <c r="BZ333" s="238"/>
      <c r="CA333" s="238"/>
      <c r="CB333" s="238"/>
      <c r="CC333" s="238"/>
      <c r="CD333" s="238"/>
      <c r="CE333" s="238"/>
      <c r="CF333" s="238"/>
      <c r="CG333" s="238"/>
      <c r="CH333" s="238"/>
      <c r="CI333" s="238"/>
      <c r="CJ333" s="238"/>
      <c r="CK333" s="238"/>
      <c r="CL333" s="238"/>
      <c r="CM333" s="238"/>
      <c r="CN333" s="238"/>
      <c r="CO333" s="238"/>
      <c r="CP333" s="238"/>
      <c r="CQ333" s="238"/>
      <c r="CR333" s="238"/>
      <c r="CS333" s="238"/>
      <c r="CT333" s="238"/>
      <c r="CU333" s="238"/>
      <c r="CV333" s="238"/>
      <c r="CW333" s="238"/>
      <c r="CX333" s="238"/>
      <c r="CY333" s="238"/>
      <c r="CZ333" s="238"/>
      <c r="DA333" s="238"/>
    </row>
    <row r="334" spans="2:105">
      <c r="B334" s="226"/>
      <c r="BP334" s="82"/>
      <c r="BQ334" s="238"/>
      <c r="BR334" s="238"/>
      <c r="BS334" s="238"/>
      <c r="BT334" s="238"/>
      <c r="BU334" s="238"/>
      <c r="BV334" s="238"/>
      <c r="BW334" s="238"/>
      <c r="BX334" s="238"/>
      <c r="BY334" s="238"/>
      <c r="BZ334" s="238"/>
      <c r="CA334" s="238"/>
      <c r="CB334" s="238"/>
      <c r="CC334" s="238"/>
      <c r="CD334" s="238"/>
      <c r="CE334" s="238"/>
      <c r="CF334" s="238"/>
      <c r="CG334" s="238"/>
      <c r="CH334" s="238"/>
      <c r="CI334" s="238"/>
      <c r="CJ334" s="238"/>
      <c r="CK334" s="238"/>
      <c r="CL334" s="238"/>
      <c r="CM334" s="238"/>
      <c r="CN334" s="238"/>
      <c r="CO334" s="238"/>
      <c r="CP334" s="238"/>
      <c r="CQ334" s="238"/>
      <c r="CR334" s="238"/>
      <c r="CS334" s="238"/>
      <c r="CT334" s="238"/>
      <c r="CU334" s="238"/>
      <c r="CV334" s="238"/>
      <c r="CW334" s="238"/>
      <c r="CX334" s="238"/>
      <c r="CY334" s="238"/>
      <c r="CZ334" s="238"/>
      <c r="DA334" s="238"/>
    </row>
    <row r="335" spans="2:105">
      <c r="B335" s="226"/>
      <c r="BP335" s="82"/>
      <c r="BQ335" s="238"/>
      <c r="BR335" s="238"/>
      <c r="BS335" s="238"/>
      <c r="BT335" s="238"/>
      <c r="BU335" s="238"/>
      <c r="BV335" s="238"/>
      <c r="BW335" s="238"/>
      <c r="BX335" s="238"/>
      <c r="BY335" s="238"/>
      <c r="BZ335" s="238"/>
      <c r="CA335" s="238"/>
      <c r="CB335" s="238"/>
      <c r="CC335" s="238"/>
      <c r="CD335" s="238"/>
      <c r="CE335" s="238"/>
      <c r="CF335" s="238"/>
      <c r="CG335" s="238"/>
      <c r="CH335" s="238"/>
      <c r="CI335" s="238"/>
      <c r="CJ335" s="238"/>
      <c r="CK335" s="238"/>
      <c r="CL335" s="238"/>
      <c r="CM335" s="238"/>
      <c r="CN335" s="238"/>
      <c r="CO335" s="238"/>
      <c r="CP335" s="238"/>
      <c r="CQ335" s="238"/>
      <c r="CR335" s="238"/>
      <c r="CS335" s="238"/>
      <c r="CT335" s="238"/>
      <c r="CU335" s="238"/>
      <c r="CV335" s="238"/>
      <c r="CW335" s="238"/>
      <c r="CX335" s="238"/>
      <c r="CY335" s="238"/>
      <c r="CZ335" s="238"/>
      <c r="DA335" s="238"/>
    </row>
    <row r="336" spans="2:105">
      <c r="B336" s="226"/>
      <c r="BP336" s="82"/>
      <c r="BQ336" s="238"/>
      <c r="BR336" s="238"/>
      <c r="BS336" s="238"/>
      <c r="BT336" s="238"/>
      <c r="BU336" s="238"/>
      <c r="BV336" s="238"/>
      <c r="BW336" s="238"/>
      <c r="BX336" s="238"/>
      <c r="BY336" s="238"/>
      <c r="BZ336" s="238"/>
      <c r="CA336" s="238"/>
      <c r="CB336" s="238"/>
      <c r="CC336" s="238"/>
      <c r="CD336" s="238"/>
      <c r="CE336" s="238"/>
      <c r="CF336" s="238"/>
      <c r="CG336" s="238"/>
      <c r="CH336" s="238"/>
      <c r="CI336" s="238"/>
      <c r="CJ336" s="238"/>
      <c r="CK336" s="238"/>
      <c r="CL336" s="238"/>
      <c r="CM336" s="238"/>
      <c r="CN336" s="238"/>
      <c r="CO336" s="238"/>
      <c r="CP336" s="238"/>
      <c r="CQ336" s="238"/>
      <c r="CR336" s="238"/>
      <c r="CS336" s="238"/>
      <c r="CT336" s="238"/>
      <c r="CU336" s="238"/>
      <c r="CV336" s="238"/>
      <c r="CW336" s="238"/>
      <c r="CX336" s="238"/>
      <c r="CY336" s="238"/>
      <c r="CZ336" s="238"/>
      <c r="DA336" s="238"/>
    </row>
    <row r="337" spans="2:105">
      <c r="B337" s="226"/>
      <c r="BP337" s="82"/>
      <c r="BQ337" s="238"/>
      <c r="BR337" s="238"/>
      <c r="BS337" s="238"/>
      <c r="BT337" s="238"/>
      <c r="BU337" s="238"/>
      <c r="BV337" s="238"/>
      <c r="BW337" s="238"/>
      <c r="BX337" s="238"/>
      <c r="BY337" s="238"/>
      <c r="BZ337" s="238"/>
      <c r="CA337" s="238"/>
      <c r="CB337" s="238"/>
      <c r="CC337" s="238"/>
      <c r="CD337" s="238"/>
      <c r="CE337" s="238"/>
      <c r="CF337" s="238"/>
      <c r="CG337" s="238"/>
      <c r="CH337" s="238"/>
      <c r="CI337" s="238"/>
      <c r="CJ337" s="238"/>
      <c r="CK337" s="238"/>
      <c r="CL337" s="238"/>
      <c r="CM337" s="238"/>
      <c r="CN337" s="238"/>
      <c r="CO337" s="238"/>
      <c r="CP337" s="238"/>
      <c r="CQ337" s="238"/>
      <c r="CR337" s="238"/>
      <c r="CS337" s="238"/>
      <c r="CT337" s="238"/>
      <c r="CU337" s="238"/>
      <c r="CV337" s="238"/>
      <c r="CW337" s="238"/>
      <c r="CX337" s="238"/>
      <c r="CY337" s="238"/>
      <c r="CZ337" s="238"/>
      <c r="DA337" s="238"/>
    </row>
    <row r="338" spans="2:105">
      <c r="B338" s="226"/>
      <c r="BP338" s="82"/>
      <c r="BQ338" s="238"/>
      <c r="BR338" s="238"/>
      <c r="BS338" s="238"/>
      <c r="BT338" s="238"/>
      <c r="BU338" s="238"/>
      <c r="BV338" s="238"/>
      <c r="BW338" s="238"/>
      <c r="BX338" s="238"/>
      <c r="BY338" s="238"/>
      <c r="BZ338" s="238"/>
      <c r="CA338" s="238"/>
      <c r="CB338" s="238"/>
      <c r="CC338" s="238"/>
      <c r="CD338" s="238"/>
      <c r="CE338" s="238"/>
      <c r="CF338" s="238"/>
      <c r="CG338" s="238"/>
      <c r="CH338" s="238"/>
      <c r="CI338" s="238"/>
      <c r="CJ338" s="238"/>
      <c r="CK338" s="238"/>
      <c r="CL338" s="238"/>
      <c r="CM338" s="238"/>
      <c r="CN338" s="238"/>
      <c r="CO338" s="238"/>
      <c r="CP338" s="238"/>
      <c r="CQ338" s="238"/>
      <c r="CR338" s="238"/>
      <c r="CS338" s="238"/>
      <c r="CT338" s="238"/>
      <c r="CU338" s="238"/>
      <c r="CV338" s="238"/>
      <c r="CW338" s="238"/>
      <c r="CX338" s="238"/>
      <c r="CY338" s="238"/>
      <c r="CZ338" s="238"/>
      <c r="DA338" s="238"/>
    </row>
    <row r="339" spans="2:105">
      <c r="B339" s="226"/>
      <c r="BP339" s="82"/>
      <c r="BQ339" s="238"/>
      <c r="BR339" s="238"/>
      <c r="BS339" s="238"/>
      <c r="BT339" s="238"/>
      <c r="BU339" s="238"/>
      <c r="BV339" s="238"/>
      <c r="BW339" s="238"/>
      <c r="BX339" s="238"/>
      <c r="BY339" s="238"/>
      <c r="BZ339" s="238"/>
      <c r="CA339" s="238"/>
      <c r="CB339" s="238"/>
      <c r="CC339" s="238"/>
      <c r="CD339" s="238"/>
      <c r="CE339" s="238"/>
      <c r="CF339" s="238"/>
      <c r="CG339" s="238"/>
      <c r="CH339" s="238"/>
      <c r="CI339" s="238"/>
      <c r="CJ339" s="238"/>
      <c r="CK339" s="238"/>
      <c r="CL339" s="238"/>
      <c r="CM339" s="238"/>
      <c r="CN339" s="238"/>
      <c r="CO339" s="238"/>
      <c r="CP339" s="238"/>
      <c r="CQ339" s="238"/>
      <c r="CR339" s="238"/>
      <c r="CS339" s="238"/>
      <c r="CT339" s="238"/>
      <c r="CU339" s="238"/>
      <c r="CV339" s="238"/>
      <c r="CW339" s="238"/>
      <c r="CX339" s="238"/>
      <c r="CY339" s="238"/>
      <c r="CZ339" s="238"/>
      <c r="DA339" s="238"/>
    </row>
    <row r="340" spans="2:105">
      <c r="B340" s="226"/>
      <c r="BP340" s="82"/>
      <c r="BQ340" s="238"/>
      <c r="BR340" s="238"/>
      <c r="BS340" s="238"/>
      <c r="BT340" s="238"/>
      <c r="BU340" s="238"/>
      <c r="BV340" s="238"/>
      <c r="BW340" s="238"/>
      <c r="BX340" s="238"/>
      <c r="BY340" s="238"/>
      <c r="BZ340" s="238"/>
      <c r="CA340" s="238"/>
      <c r="CB340" s="238"/>
      <c r="CC340" s="238"/>
      <c r="CD340" s="238"/>
      <c r="CE340" s="238"/>
      <c r="CF340" s="238"/>
      <c r="CG340" s="238"/>
      <c r="CH340" s="238"/>
      <c r="CI340" s="238"/>
      <c r="CJ340" s="238"/>
      <c r="CK340" s="238"/>
      <c r="CL340" s="238"/>
      <c r="CM340" s="238"/>
      <c r="CN340" s="238"/>
      <c r="CO340" s="238"/>
      <c r="CP340" s="238"/>
      <c r="CQ340" s="238"/>
      <c r="CR340" s="238"/>
      <c r="CS340" s="238"/>
      <c r="CT340" s="238"/>
      <c r="CU340" s="238"/>
      <c r="CV340" s="238"/>
      <c r="CW340" s="238"/>
      <c r="CX340" s="238"/>
      <c r="CY340" s="238"/>
      <c r="CZ340" s="238"/>
      <c r="DA340" s="238"/>
    </row>
    <row r="341" spans="2:105">
      <c r="B341" s="226"/>
      <c r="BP341" s="82"/>
      <c r="BQ341" s="238"/>
      <c r="BR341" s="238"/>
      <c r="BS341" s="238"/>
      <c r="BT341" s="238"/>
      <c r="BU341" s="238"/>
      <c r="BV341" s="238"/>
      <c r="BW341" s="238"/>
      <c r="BX341" s="238"/>
      <c r="BY341" s="238"/>
      <c r="BZ341" s="238"/>
      <c r="CA341" s="238"/>
      <c r="CB341" s="238"/>
      <c r="CC341" s="238"/>
      <c r="CD341" s="238"/>
      <c r="CE341" s="238"/>
      <c r="CF341" s="238"/>
      <c r="CG341" s="238"/>
      <c r="CH341" s="238"/>
      <c r="CI341" s="238"/>
      <c r="CJ341" s="238"/>
      <c r="CK341" s="238"/>
      <c r="CL341" s="238"/>
      <c r="CM341" s="238"/>
      <c r="CN341" s="238"/>
      <c r="CO341" s="238"/>
      <c r="CP341" s="238"/>
      <c r="CQ341" s="238"/>
      <c r="CR341" s="238"/>
      <c r="CS341" s="238"/>
      <c r="CT341" s="238"/>
      <c r="CU341" s="238"/>
      <c r="CV341" s="238"/>
      <c r="CW341" s="238"/>
      <c r="CX341" s="238"/>
      <c r="CY341" s="238"/>
      <c r="CZ341" s="238"/>
      <c r="DA341" s="238"/>
    </row>
    <row r="342" spans="2:105">
      <c r="B342" s="226"/>
      <c r="BP342" s="82"/>
      <c r="BQ342" s="238"/>
      <c r="BR342" s="238"/>
      <c r="BS342" s="238"/>
      <c r="BT342" s="238"/>
      <c r="BU342" s="238"/>
      <c r="BV342" s="238"/>
      <c r="BW342" s="238"/>
      <c r="BX342" s="238"/>
      <c r="BY342" s="238"/>
      <c r="BZ342" s="238"/>
      <c r="CA342" s="238"/>
      <c r="CB342" s="238"/>
      <c r="CC342" s="238"/>
      <c r="CD342" s="238"/>
      <c r="CE342" s="238"/>
      <c r="CF342" s="238"/>
      <c r="CG342" s="238"/>
      <c r="CH342" s="238"/>
      <c r="CI342" s="238"/>
      <c r="CJ342" s="238"/>
      <c r="CK342" s="238"/>
      <c r="CL342" s="238"/>
      <c r="CM342" s="238"/>
      <c r="CN342" s="238"/>
      <c r="CO342" s="238"/>
      <c r="CP342" s="238"/>
      <c r="CQ342" s="238"/>
      <c r="CR342" s="238"/>
      <c r="CS342" s="238"/>
      <c r="CT342" s="238"/>
      <c r="CU342" s="238"/>
      <c r="CV342" s="238"/>
      <c r="CW342" s="238"/>
      <c r="CX342" s="238"/>
      <c r="CY342" s="238"/>
      <c r="CZ342" s="238"/>
      <c r="DA342" s="238"/>
    </row>
    <row r="343" spans="2:105">
      <c r="B343" s="226"/>
      <c r="BP343" s="82"/>
      <c r="BQ343" s="238"/>
      <c r="BR343" s="238"/>
      <c r="BS343" s="238"/>
      <c r="BT343" s="238"/>
      <c r="BU343" s="238"/>
      <c r="BV343" s="238"/>
      <c r="BW343" s="238"/>
      <c r="BX343" s="238"/>
      <c r="BY343" s="238"/>
      <c r="BZ343" s="238"/>
      <c r="CA343" s="238"/>
      <c r="CB343" s="238"/>
      <c r="CC343" s="238"/>
      <c r="CD343" s="238"/>
      <c r="CE343" s="238"/>
      <c r="CF343" s="238"/>
      <c r="CG343" s="238"/>
      <c r="CH343" s="238"/>
      <c r="CI343" s="238"/>
      <c r="CJ343" s="238"/>
      <c r="CK343" s="238"/>
      <c r="CL343" s="238"/>
      <c r="CM343" s="238"/>
      <c r="CN343" s="238"/>
      <c r="CO343" s="238"/>
      <c r="CP343" s="238"/>
      <c r="CQ343" s="238"/>
      <c r="CR343" s="238"/>
      <c r="CS343" s="238"/>
      <c r="CT343" s="238"/>
      <c r="CU343" s="238"/>
      <c r="CV343" s="238"/>
      <c r="CW343" s="238"/>
      <c r="CX343" s="238"/>
      <c r="CY343" s="238"/>
      <c r="CZ343" s="238"/>
      <c r="DA343" s="238"/>
    </row>
    <row r="344" spans="2:105">
      <c r="B344" s="226"/>
      <c r="BP344" s="82"/>
      <c r="BQ344" s="238"/>
      <c r="BR344" s="238"/>
      <c r="BS344" s="238"/>
      <c r="BT344" s="238"/>
      <c r="BU344" s="238"/>
      <c r="BV344" s="238"/>
      <c r="BW344" s="238"/>
      <c r="BX344" s="238"/>
      <c r="BY344" s="238"/>
      <c r="BZ344" s="238"/>
      <c r="CA344" s="238"/>
      <c r="CB344" s="238"/>
      <c r="CC344" s="238"/>
      <c r="CD344" s="238"/>
      <c r="CE344" s="238"/>
      <c r="CF344" s="238"/>
      <c r="CG344" s="238"/>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row>
    <row r="345" spans="2:105">
      <c r="B345" s="226"/>
      <c r="BP345" s="82"/>
      <c r="BQ345" s="238"/>
      <c r="BR345" s="238"/>
      <c r="BS345" s="238"/>
      <c r="BT345" s="238"/>
      <c r="BU345" s="238"/>
      <c r="BV345" s="238"/>
      <c r="BW345" s="238"/>
      <c r="BX345" s="238"/>
      <c r="BY345" s="238"/>
      <c r="BZ345" s="238"/>
      <c r="CA345" s="238"/>
      <c r="CB345" s="238"/>
      <c r="CC345" s="238"/>
      <c r="CD345" s="238"/>
      <c r="CE345" s="238"/>
      <c r="CF345" s="238"/>
      <c r="CG345" s="238"/>
      <c r="CH345" s="238"/>
      <c r="CI345" s="238"/>
      <c r="CJ345" s="238"/>
      <c r="CK345" s="238"/>
      <c r="CL345" s="238"/>
      <c r="CM345" s="238"/>
      <c r="CN345" s="238"/>
      <c r="CO345" s="238"/>
      <c r="CP345" s="238"/>
      <c r="CQ345" s="238"/>
      <c r="CR345" s="238"/>
      <c r="CS345" s="238"/>
      <c r="CT345" s="238"/>
      <c r="CU345" s="238"/>
      <c r="CV345" s="238"/>
      <c r="CW345" s="238"/>
      <c r="CX345" s="238"/>
      <c r="CY345" s="238"/>
      <c r="CZ345" s="238"/>
      <c r="DA345" s="238"/>
    </row>
    <row r="346" spans="2:105">
      <c r="B346" s="226"/>
      <c r="BP346" s="82"/>
      <c r="BQ346" s="238"/>
      <c r="BR346" s="238"/>
      <c r="BS346" s="238"/>
      <c r="BT346" s="238"/>
      <c r="BU346" s="238"/>
      <c r="BV346" s="238"/>
      <c r="BW346" s="238"/>
      <c r="BX346" s="238"/>
      <c r="BY346" s="238"/>
      <c r="BZ346" s="238"/>
      <c r="CA346" s="238"/>
      <c r="CB346" s="238"/>
      <c r="CC346" s="238"/>
      <c r="CD346" s="238"/>
      <c r="CE346" s="238"/>
      <c r="CF346" s="238"/>
      <c r="CG346" s="238"/>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row>
    <row r="347" spans="2:105">
      <c r="B347" s="226"/>
      <c r="BP347" s="82"/>
      <c r="BQ347" s="238"/>
      <c r="BR347" s="238"/>
      <c r="BS347" s="238"/>
      <c r="BT347" s="238"/>
      <c r="BU347" s="238"/>
      <c r="BV347" s="238"/>
      <c r="BW347" s="238"/>
      <c r="BX347" s="238"/>
      <c r="BY347" s="238"/>
      <c r="BZ347" s="238"/>
      <c r="CA347" s="238"/>
      <c r="CB347" s="238"/>
      <c r="CC347" s="238"/>
      <c r="CD347" s="238"/>
      <c r="CE347" s="238"/>
      <c r="CF347" s="238"/>
      <c r="CG347" s="238"/>
      <c r="CH347" s="238"/>
      <c r="CI347" s="238"/>
      <c r="CJ347" s="238"/>
      <c r="CK347" s="238"/>
      <c r="CL347" s="238"/>
      <c r="CM347" s="238"/>
      <c r="CN347" s="238"/>
      <c r="CO347" s="238"/>
      <c r="CP347" s="238"/>
      <c r="CQ347" s="238"/>
      <c r="CR347" s="238"/>
      <c r="CS347" s="238"/>
      <c r="CT347" s="238"/>
      <c r="CU347" s="238"/>
      <c r="CV347" s="238"/>
      <c r="CW347" s="238"/>
      <c r="CX347" s="238"/>
      <c r="CY347" s="238"/>
      <c r="CZ347" s="238"/>
      <c r="DA347" s="238"/>
    </row>
    <row r="348" spans="2:105">
      <c r="B348" s="226"/>
      <c r="BP348" s="82"/>
      <c r="BQ348" s="238"/>
      <c r="BR348" s="238"/>
      <c r="BS348" s="238"/>
      <c r="BT348" s="238"/>
      <c r="BU348" s="238"/>
      <c r="BV348" s="238"/>
      <c r="BW348" s="238"/>
      <c r="BX348" s="238"/>
      <c r="BY348" s="238"/>
      <c r="BZ348" s="238"/>
      <c r="CA348" s="238"/>
      <c r="CB348" s="238"/>
      <c r="CC348" s="238"/>
      <c r="CD348" s="238"/>
      <c r="CE348" s="238"/>
      <c r="CF348" s="238"/>
      <c r="CG348" s="238"/>
      <c r="CH348" s="238"/>
      <c r="CI348" s="238"/>
      <c r="CJ348" s="238"/>
      <c r="CK348" s="238"/>
      <c r="CL348" s="238"/>
      <c r="CM348" s="238"/>
      <c r="CN348" s="238"/>
      <c r="CO348" s="238"/>
      <c r="CP348" s="238"/>
      <c r="CQ348" s="238"/>
      <c r="CR348" s="238"/>
      <c r="CS348" s="238"/>
      <c r="CT348" s="238"/>
      <c r="CU348" s="238"/>
      <c r="CV348" s="238"/>
      <c r="CW348" s="238"/>
      <c r="CX348" s="238"/>
      <c r="CY348" s="238"/>
      <c r="CZ348" s="238"/>
      <c r="DA348" s="238"/>
    </row>
    <row r="349" spans="2:105">
      <c r="B349" s="226"/>
      <c r="BP349" s="82"/>
      <c r="BQ349" s="238"/>
      <c r="BR349" s="238"/>
      <c r="BS349" s="238"/>
      <c r="BT349" s="238"/>
      <c r="BU349" s="238"/>
      <c r="BV349" s="238"/>
      <c r="BW349" s="238"/>
      <c r="BX349" s="238"/>
      <c r="BY349" s="238"/>
      <c r="BZ349" s="238"/>
      <c r="CA349" s="238"/>
      <c r="CB349" s="238"/>
      <c r="CC349" s="238"/>
      <c r="CD349" s="238"/>
      <c r="CE349" s="238"/>
      <c r="CF349" s="238"/>
      <c r="CG349" s="238"/>
      <c r="CH349" s="238"/>
      <c r="CI349" s="238"/>
      <c r="CJ349" s="238"/>
      <c r="CK349" s="238"/>
      <c r="CL349" s="238"/>
      <c r="CM349" s="238"/>
      <c r="CN349" s="238"/>
      <c r="CO349" s="238"/>
      <c r="CP349" s="238"/>
      <c r="CQ349" s="238"/>
      <c r="CR349" s="238"/>
      <c r="CS349" s="238"/>
      <c r="CT349" s="238"/>
      <c r="CU349" s="238"/>
      <c r="CV349" s="238"/>
      <c r="CW349" s="238"/>
      <c r="CX349" s="238"/>
      <c r="CY349" s="238"/>
      <c r="CZ349" s="238"/>
      <c r="DA349" s="238"/>
    </row>
    <row r="350" spans="2:105">
      <c r="B350" s="226"/>
      <c r="BP350" s="82"/>
      <c r="BQ350" s="238"/>
      <c r="BR350" s="238"/>
      <c r="BS350" s="238"/>
      <c r="BT350" s="238"/>
      <c r="BU350" s="238"/>
      <c r="BV350" s="238"/>
      <c r="BW350" s="238"/>
      <c r="BX350" s="238"/>
      <c r="BY350" s="238"/>
      <c r="BZ350" s="238"/>
      <c r="CA350" s="238"/>
      <c r="CB350" s="238"/>
      <c r="CC350" s="238"/>
      <c r="CD350" s="238"/>
      <c r="CE350" s="238"/>
      <c r="CF350" s="238"/>
      <c r="CG350" s="238"/>
      <c r="CH350" s="238"/>
      <c r="CI350" s="238"/>
      <c r="CJ350" s="238"/>
      <c r="CK350" s="238"/>
      <c r="CL350" s="238"/>
      <c r="CM350" s="238"/>
      <c r="CN350" s="238"/>
      <c r="CO350" s="238"/>
      <c r="CP350" s="238"/>
      <c r="CQ350" s="238"/>
      <c r="CR350" s="238"/>
      <c r="CS350" s="238"/>
      <c r="CT350" s="238"/>
      <c r="CU350" s="238"/>
      <c r="CV350" s="238"/>
      <c r="CW350" s="238"/>
      <c r="CX350" s="238"/>
      <c r="CY350" s="238"/>
      <c r="CZ350" s="238"/>
      <c r="DA350" s="238"/>
    </row>
    <row r="351" spans="2:105">
      <c r="B351" s="226"/>
      <c r="BP351" s="82"/>
      <c r="BQ351" s="238"/>
      <c r="BR351" s="238"/>
      <c r="BS351" s="238"/>
      <c r="BT351" s="238"/>
      <c r="BU351" s="238"/>
      <c r="BV351" s="238"/>
      <c r="BW351" s="238"/>
      <c r="BX351" s="238"/>
      <c r="BY351" s="238"/>
      <c r="BZ351" s="238"/>
      <c r="CA351" s="238"/>
      <c r="CB351" s="238"/>
      <c r="CC351" s="238"/>
      <c r="CD351" s="238"/>
      <c r="CE351" s="238"/>
      <c r="CF351" s="238"/>
      <c r="CG351" s="238"/>
      <c r="CH351" s="238"/>
      <c r="CI351" s="238"/>
      <c r="CJ351" s="238"/>
      <c r="CK351" s="238"/>
      <c r="CL351" s="238"/>
      <c r="CM351" s="238"/>
      <c r="CN351" s="238"/>
      <c r="CO351" s="238"/>
      <c r="CP351" s="238"/>
      <c r="CQ351" s="238"/>
      <c r="CR351" s="238"/>
      <c r="CS351" s="238"/>
      <c r="CT351" s="238"/>
      <c r="CU351" s="238"/>
      <c r="CV351" s="238"/>
      <c r="CW351" s="238"/>
      <c r="CX351" s="238"/>
      <c r="CY351" s="238"/>
      <c r="CZ351" s="238"/>
      <c r="DA351" s="238"/>
    </row>
    <row r="352" spans="2:105">
      <c r="B352" s="226"/>
      <c r="BP352" s="82"/>
      <c r="BQ352" s="238"/>
      <c r="BR352" s="238"/>
      <c r="BS352" s="238"/>
      <c r="BT352" s="238"/>
      <c r="BU352" s="238"/>
      <c r="BV352" s="238"/>
      <c r="BW352" s="238"/>
      <c r="BX352" s="238"/>
      <c r="BY352" s="238"/>
      <c r="BZ352" s="238"/>
      <c r="CA352" s="238"/>
      <c r="CB352" s="238"/>
      <c r="CC352" s="238"/>
      <c r="CD352" s="238"/>
      <c r="CE352" s="238"/>
      <c r="CF352" s="238"/>
      <c r="CG352" s="238"/>
      <c r="CH352" s="238"/>
      <c r="CI352" s="238"/>
      <c r="CJ352" s="238"/>
      <c r="CK352" s="238"/>
      <c r="CL352" s="238"/>
      <c r="CM352" s="238"/>
      <c r="CN352" s="238"/>
      <c r="CO352" s="238"/>
      <c r="CP352" s="238"/>
      <c r="CQ352" s="238"/>
      <c r="CR352" s="238"/>
      <c r="CS352" s="238"/>
      <c r="CT352" s="238"/>
      <c r="CU352" s="238"/>
      <c r="CV352" s="238"/>
      <c r="CW352" s="238"/>
      <c r="CX352" s="238"/>
      <c r="CY352" s="238"/>
      <c r="CZ352" s="238"/>
      <c r="DA352" s="238"/>
    </row>
    <row r="353" spans="2:105">
      <c r="B353" s="226"/>
      <c r="BP353" s="82"/>
      <c r="BQ353" s="238"/>
      <c r="BR353" s="238"/>
      <c r="BS353" s="238"/>
      <c r="BT353" s="238"/>
      <c r="BU353" s="238"/>
      <c r="BV353" s="238"/>
      <c r="BW353" s="238"/>
      <c r="BX353" s="238"/>
      <c r="BY353" s="238"/>
      <c r="BZ353" s="238"/>
      <c r="CA353" s="238"/>
      <c r="CB353" s="238"/>
      <c r="CC353" s="238"/>
      <c r="CD353" s="238"/>
      <c r="CE353" s="238"/>
      <c r="CF353" s="238"/>
      <c r="CG353" s="238"/>
      <c r="CH353" s="238"/>
      <c r="CI353" s="238"/>
      <c r="CJ353" s="238"/>
      <c r="CK353" s="238"/>
      <c r="CL353" s="238"/>
      <c r="CM353" s="238"/>
      <c r="CN353" s="238"/>
      <c r="CO353" s="238"/>
      <c r="CP353" s="238"/>
      <c r="CQ353" s="238"/>
      <c r="CR353" s="238"/>
      <c r="CS353" s="238"/>
      <c r="CT353" s="238"/>
      <c r="CU353" s="238"/>
      <c r="CV353" s="238"/>
      <c r="CW353" s="238"/>
      <c r="CX353" s="238"/>
      <c r="CY353" s="238"/>
      <c r="CZ353" s="238"/>
      <c r="DA353" s="238"/>
    </row>
    <row r="354" spans="2:105">
      <c r="B354" s="226"/>
      <c r="BP354" s="82"/>
      <c r="BQ354" s="238"/>
      <c r="BR354" s="238"/>
      <c r="BS354" s="238"/>
      <c r="BT354" s="238"/>
      <c r="BU354" s="238"/>
      <c r="BV354" s="238"/>
      <c r="BW354" s="238"/>
      <c r="BX354" s="238"/>
      <c r="BY354" s="238"/>
      <c r="BZ354" s="238"/>
      <c r="CA354" s="238"/>
      <c r="CB354" s="238"/>
      <c r="CC354" s="238"/>
      <c r="CD354" s="238"/>
      <c r="CE354" s="238"/>
      <c r="CF354" s="238"/>
      <c r="CG354" s="238"/>
      <c r="CH354" s="238"/>
      <c r="CI354" s="238"/>
      <c r="CJ354" s="238"/>
      <c r="CK354" s="238"/>
      <c r="CL354" s="238"/>
      <c r="CM354" s="238"/>
      <c r="CN354" s="238"/>
      <c r="CO354" s="238"/>
      <c r="CP354" s="238"/>
      <c r="CQ354" s="238"/>
      <c r="CR354" s="238"/>
      <c r="CS354" s="238"/>
      <c r="CT354" s="238"/>
      <c r="CU354" s="238"/>
      <c r="CV354" s="238"/>
      <c r="CW354" s="238"/>
      <c r="CX354" s="238"/>
      <c r="CY354" s="238"/>
      <c r="CZ354" s="238"/>
      <c r="DA354" s="238"/>
    </row>
    <row r="355" spans="2:105">
      <c r="B355" s="226"/>
      <c r="BP355" s="82"/>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row>
    <row r="356" spans="2:105">
      <c r="B356" s="226"/>
      <c r="BP356" s="82"/>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row>
    <row r="357" spans="2:105">
      <c r="B357" s="226"/>
      <c r="BP357" s="82"/>
      <c r="BQ357" s="238"/>
      <c r="BR357" s="238"/>
      <c r="BS357" s="238"/>
      <c r="BT357" s="238"/>
      <c r="BU357" s="238"/>
      <c r="BV357" s="238"/>
      <c r="BW357" s="238"/>
      <c r="BX357" s="238"/>
      <c r="BY357" s="238"/>
      <c r="BZ357" s="238"/>
      <c r="CA357" s="238"/>
      <c r="CB357" s="238"/>
      <c r="CC357" s="238"/>
      <c r="CD357" s="238"/>
      <c r="CE357" s="238"/>
      <c r="CF357" s="238"/>
      <c r="CG357" s="238"/>
      <c r="CH357" s="238"/>
      <c r="CI357" s="238"/>
      <c r="CJ357" s="238"/>
      <c r="CK357" s="238"/>
      <c r="CL357" s="238"/>
      <c r="CM357" s="238"/>
      <c r="CN357" s="238"/>
      <c r="CO357" s="238"/>
      <c r="CP357" s="238"/>
      <c r="CQ357" s="238"/>
      <c r="CR357" s="238"/>
      <c r="CS357" s="238"/>
      <c r="CT357" s="238"/>
      <c r="CU357" s="238"/>
      <c r="CV357" s="238"/>
      <c r="CW357" s="238"/>
      <c r="CX357" s="238"/>
      <c r="CY357" s="238"/>
      <c r="CZ357" s="238"/>
      <c r="DA357" s="238"/>
    </row>
    <row r="358" spans="2:105">
      <c r="B358" s="226"/>
      <c r="BP358" s="82"/>
      <c r="BQ358" s="238"/>
      <c r="BR358" s="238"/>
      <c r="BS358" s="238"/>
      <c r="BT358" s="238"/>
      <c r="BU358" s="238"/>
      <c r="BV358" s="238"/>
      <c r="BW358" s="238"/>
      <c r="BX358" s="238"/>
      <c r="BY358" s="238"/>
      <c r="BZ358" s="238"/>
      <c r="CA358" s="238"/>
      <c r="CB358" s="238"/>
      <c r="CC358" s="238"/>
      <c r="CD358" s="238"/>
      <c r="CE358" s="238"/>
      <c r="CF358" s="238"/>
      <c r="CG358" s="238"/>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row>
    <row r="359" spans="2:105">
      <c r="B359" s="226"/>
      <c r="BP359" s="82"/>
      <c r="BQ359" s="238"/>
      <c r="BR359" s="238"/>
      <c r="BS359" s="238"/>
      <c r="BT359" s="238"/>
      <c r="BU359" s="238"/>
      <c r="BV359" s="238"/>
      <c r="BW359" s="238"/>
      <c r="BX359" s="238"/>
      <c r="BY359" s="238"/>
      <c r="BZ359" s="238"/>
      <c r="CA359" s="238"/>
      <c r="CB359" s="238"/>
      <c r="CC359" s="238"/>
      <c r="CD359" s="238"/>
      <c r="CE359" s="238"/>
      <c r="CF359" s="238"/>
      <c r="CG359" s="238"/>
      <c r="CH359" s="238"/>
      <c r="CI359" s="238"/>
      <c r="CJ359" s="238"/>
      <c r="CK359" s="238"/>
      <c r="CL359" s="238"/>
      <c r="CM359" s="238"/>
      <c r="CN359" s="238"/>
      <c r="CO359" s="238"/>
      <c r="CP359" s="238"/>
      <c r="CQ359" s="238"/>
      <c r="CR359" s="238"/>
      <c r="CS359" s="238"/>
      <c r="CT359" s="238"/>
      <c r="CU359" s="238"/>
      <c r="CV359" s="238"/>
      <c r="CW359" s="238"/>
      <c r="CX359" s="238"/>
      <c r="CY359" s="238"/>
      <c r="CZ359" s="238"/>
      <c r="DA359" s="238"/>
    </row>
    <row r="360" spans="2:105">
      <c r="B360" s="226"/>
      <c r="BP360" s="82"/>
      <c r="BQ360" s="238"/>
      <c r="BR360" s="238"/>
      <c r="BS360" s="238"/>
      <c r="BT360" s="238"/>
      <c r="BU360" s="238"/>
      <c r="BV360" s="238"/>
      <c r="BW360" s="238"/>
      <c r="BX360" s="238"/>
      <c r="BY360" s="238"/>
      <c r="BZ360" s="238"/>
      <c r="CA360" s="238"/>
      <c r="CB360" s="238"/>
      <c r="CC360" s="238"/>
      <c r="CD360" s="238"/>
      <c r="CE360" s="238"/>
      <c r="CF360" s="238"/>
      <c r="CG360" s="238"/>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row>
    <row r="361" spans="2:105">
      <c r="B361" s="226"/>
      <c r="BP361" s="82"/>
      <c r="BQ361" s="238"/>
      <c r="BR361" s="238"/>
      <c r="BS361" s="238"/>
      <c r="BT361" s="238"/>
      <c r="BU361" s="238"/>
      <c r="BV361" s="238"/>
      <c r="BW361" s="238"/>
      <c r="BX361" s="238"/>
      <c r="BY361" s="238"/>
      <c r="BZ361" s="238"/>
      <c r="CA361" s="238"/>
      <c r="CB361" s="238"/>
      <c r="CC361" s="238"/>
      <c r="CD361" s="238"/>
      <c r="CE361" s="238"/>
      <c r="CF361" s="238"/>
      <c r="CG361" s="238"/>
      <c r="CH361" s="238"/>
      <c r="CI361" s="238"/>
      <c r="CJ361" s="238"/>
      <c r="CK361" s="238"/>
      <c r="CL361" s="238"/>
      <c r="CM361" s="238"/>
      <c r="CN361" s="238"/>
      <c r="CO361" s="238"/>
      <c r="CP361" s="238"/>
      <c r="CQ361" s="238"/>
      <c r="CR361" s="238"/>
      <c r="CS361" s="238"/>
      <c r="CT361" s="238"/>
      <c r="CU361" s="238"/>
      <c r="CV361" s="238"/>
      <c r="CW361" s="238"/>
      <c r="CX361" s="238"/>
      <c r="CY361" s="238"/>
      <c r="CZ361" s="238"/>
      <c r="DA361" s="238"/>
    </row>
    <row r="362" spans="2:105">
      <c r="B362" s="226"/>
      <c r="BP362" s="82"/>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row>
    <row r="363" spans="2:105">
      <c r="B363" s="226"/>
      <c r="BP363" s="82"/>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row>
    <row r="364" spans="2:105">
      <c r="B364" s="226"/>
      <c r="BP364" s="82"/>
      <c r="BQ364" s="238"/>
      <c r="BR364" s="238"/>
      <c r="BS364" s="238"/>
      <c r="BT364" s="238"/>
      <c r="BU364" s="238"/>
      <c r="BV364" s="238"/>
      <c r="BW364" s="238"/>
      <c r="BX364" s="238"/>
      <c r="BY364" s="238"/>
      <c r="BZ364" s="238"/>
      <c r="CA364" s="238"/>
      <c r="CB364" s="238"/>
      <c r="CC364" s="238"/>
      <c r="CD364" s="238"/>
      <c r="CE364" s="238"/>
      <c r="CF364" s="238"/>
      <c r="CG364" s="238"/>
      <c r="CH364" s="238"/>
      <c r="CI364" s="238"/>
      <c r="CJ364" s="238"/>
      <c r="CK364" s="238"/>
      <c r="CL364" s="238"/>
      <c r="CM364" s="238"/>
      <c r="CN364" s="238"/>
      <c r="CO364" s="238"/>
      <c r="CP364" s="238"/>
      <c r="CQ364" s="238"/>
      <c r="CR364" s="238"/>
      <c r="CS364" s="238"/>
      <c r="CT364" s="238"/>
      <c r="CU364" s="238"/>
      <c r="CV364" s="238"/>
      <c r="CW364" s="238"/>
      <c r="CX364" s="238"/>
      <c r="CY364" s="238"/>
      <c r="CZ364" s="238"/>
      <c r="DA364" s="238"/>
    </row>
    <row r="365" spans="2:105">
      <c r="B365" s="226"/>
      <c r="BP365" s="82"/>
      <c r="BQ365" s="238"/>
      <c r="BR365" s="238"/>
      <c r="BS365" s="238"/>
      <c r="BT365" s="238"/>
      <c r="BU365" s="238"/>
      <c r="BV365" s="238"/>
      <c r="BW365" s="238"/>
      <c r="BX365" s="238"/>
      <c r="BY365" s="238"/>
      <c r="BZ365" s="238"/>
      <c r="CA365" s="238"/>
      <c r="CB365" s="238"/>
      <c r="CC365" s="238"/>
      <c r="CD365" s="238"/>
      <c r="CE365" s="238"/>
      <c r="CF365" s="238"/>
      <c r="CG365" s="238"/>
      <c r="CH365" s="238"/>
      <c r="CI365" s="238"/>
      <c r="CJ365" s="238"/>
      <c r="CK365" s="238"/>
      <c r="CL365" s="238"/>
      <c r="CM365" s="238"/>
      <c r="CN365" s="238"/>
      <c r="CO365" s="238"/>
      <c r="CP365" s="238"/>
      <c r="CQ365" s="238"/>
      <c r="CR365" s="238"/>
      <c r="CS365" s="238"/>
      <c r="CT365" s="238"/>
      <c r="CU365" s="238"/>
      <c r="CV365" s="238"/>
      <c r="CW365" s="238"/>
      <c r="CX365" s="238"/>
      <c r="CY365" s="238"/>
      <c r="CZ365" s="238"/>
      <c r="DA365" s="238"/>
    </row>
    <row r="366" spans="2:105">
      <c r="B366" s="226"/>
      <c r="BP366" s="82"/>
      <c r="BQ366" s="238"/>
      <c r="BR366" s="238"/>
      <c r="BS366" s="238"/>
      <c r="BT366" s="238"/>
      <c r="BU366" s="238"/>
      <c r="BV366" s="238"/>
      <c r="BW366" s="238"/>
      <c r="BX366" s="238"/>
      <c r="BY366" s="238"/>
      <c r="BZ366" s="238"/>
      <c r="CA366" s="238"/>
      <c r="CB366" s="238"/>
      <c r="CC366" s="238"/>
      <c r="CD366" s="238"/>
      <c r="CE366" s="238"/>
      <c r="CF366" s="238"/>
      <c r="CG366" s="238"/>
      <c r="CH366" s="238"/>
      <c r="CI366" s="238"/>
      <c r="CJ366" s="238"/>
      <c r="CK366" s="238"/>
      <c r="CL366" s="238"/>
      <c r="CM366" s="238"/>
      <c r="CN366" s="238"/>
      <c r="CO366" s="238"/>
      <c r="CP366" s="238"/>
      <c r="CQ366" s="238"/>
      <c r="CR366" s="238"/>
      <c r="CS366" s="238"/>
      <c r="CT366" s="238"/>
      <c r="CU366" s="238"/>
      <c r="CV366" s="238"/>
      <c r="CW366" s="238"/>
      <c r="CX366" s="238"/>
      <c r="CY366" s="238"/>
      <c r="CZ366" s="238"/>
      <c r="DA366" s="238"/>
    </row>
    <row r="367" spans="2:105">
      <c r="B367" s="226"/>
      <c r="BP367" s="82"/>
      <c r="BQ367" s="238"/>
      <c r="BR367" s="238"/>
      <c r="BS367" s="238"/>
      <c r="BT367" s="238"/>
      <c r="BU367" s="238"/>
      <c r="BV367" s="238"/>
      <c r="BW367" s="238"/>
      <c r="BX367" s="238"/>
      <c r="BY367" s="238"/>
      <c r="BZ367" s="238"/>
      <c r="CA367" s="238"/>
      <c r="CB367" s="238"/>
      <c r="CC367" s="238"/>
      <c r="CD367" s="238"/>
      <c r="CE367" s="238"/>
      <c r="CF367" s="238"/>
      <c r="CG367" s="238"/>
      <c r="CH367" s="238"/>
      <c r="CI367" s="238"/>
      <c r="CJ367" s="238"/>
      <c r="CK367" s="238"/>
      <c r="CL367" s="238"/>
      <c r="CM367" s="238"/>
      <c r="CN367" s="238"/>
      <c r="CO367" s="238"/>
      <c r="CP367" s="238"/>
      <c r="CQ367" s="238"/>
      <c r="CR367" s="238"/>
      <c r="CS367" s="238"/>
      <c r="CT367" s="238"/>
      <c r="CU367" s="238"/>
      <c r="CV367" s="238"/>
      <c r="CW367" s="238"/>
      <c r="CX367" s="238"/>
      <c r="CY367" s="238"/>
      <c r="CZ367" s="238"/>
      <c r="DA367" s="238"/>
    </row>
    <row r="368" spans="2:105">
      <c r="B368" s="226"/>
      <c r="BP368" s="82"/>
      <c r="BQ368" s="238"/>
      <c r="BR368" s="238"/>
      <c r="BS368" s="238"/>
      <c r="BT368" s="238"/>
      <c r="BU368" s="238"/>
      <c r="BV368" s="238"/>
      <c r="BW368" s="238"/>
      <c r="BX368" s="238"/>
      <c r="BY368" s="238"/>
      <c r="BZ368" s="238"/>
      <c r="CA368" s="238"/>
      <c r="CB368" s="238"/>
      <c r="CC368" s="238"/>
      <c r="CD368" s="238"/>
      <c r="CE368" s="238"/>
      <c r="CF368" s="238"/>
      <c r="CG368" s="238"/>
      <c r="CH368" s="238"/>
      <c r="CI368" s="238"/>
      <c r="CJ368" s="238"/>
      <c r="CK368" s="238"/>
      <c r="CL368" s="238"/>
      <c r="CM368" s="238"/>
      <c r="CN368" s="238"/>
      <c r="CO368" s="238"/>
      <c r="CP368" s="238"/>
      <c r="CQ368" s="238"/>
      <c r="CR368" s="238"/>
      <c r="CS368" s="238"/>
      <c r="CT368" s="238"/>
      <c r="CU368" s="238"/>
      <c r="CV368" s="238"/>
      <c r="CW368" s="238"/>
      <c r="CX368" s="238"/>
      <c r="CY368" s="238"/>
      <c r="CZ368" s="238"/>
      <c r="DA368" s="238"/>
    </row>
    <row r="369" spans="2:105">
      <c r="B369" s="226"/>
      <c r="BP369" s="82"/>
      <c r="BQ369" s="238"/>
      <c r="BR369" s="238"/>
      <c r="BS369" s="238"/>
      <c r="BT369" s="238"/>
      <c r="BU369" s="238"/>
      <c r="BV369" s="238"/>
      <c r="BW369" s="238"/>
      <c r="BX369" s="238"/>
      <c r="BY369" s="238"/>
      <c r="BZ369" s="238"/>
      <c r="CA369" s="238"/>
      <c r="CB369" s="238"/>
      <c r="CC369" s="238"/>
      <c r="CD369" s="238"/>
      <c r="CE369" s="238"/>
      <c r="CF369" s="238"/>
      <c r="CG369" s="238"/>
      <c r="CH369" s="238"/>
      <c r="CI369" s="238"/>
      <c r="CJ369" s="238"/>
      <c r="CK369" s="238"/>
      <c r="CL369" s="238"/>
      <c r="CM369" s="238"/>
      <c r="CN369" s="238"/>
      <c r="CO369" s="238"/>
      <c r="CP369" s="238"/>
      <c r="CQ369" s="238"/>
      <c r="CR369" s="238"/>
      <c r="CS369" s="238"/>
      <c r="CT369" s="238"/>
      <c r="CU369" s="238"/>
      <c r="CV369" s="238"/>
      <c r="CW369" s="238"/>
      <c r="CX369" s="238"/>
      <c r="CY369" s="238"/>
      <c r="CZ369" s="238"/>
      <c r="DA369" s="238"/>
    </row>
    <row r="370" spans="2:105">
      <c r="B370" s="226"/>
      <c r="BP370" s="82"/>
      <c r="BQ370" s="238"/>
      <c r="BR370" s="238"/>
      <c r="BS370" s="238"/>
      <c r="BT370" s="238"/>
      <c r="BU370" s="238"/>
      <c r="BV370" s="238"/>
      <c r="BW370" s="238"/>
      <c r="BX370" s="238"/>
      <c r="BY370" s="238"/>
      <c r="BZ370" s="238"/>
      <c r="CA370" s="238"/>
      <c r="CB370" s="238"/>
      <c r="CC370" s="238"/>
      <c r="CD370" s="238"/>
      <c r="CE370" s="238"/>
      <c r="CF370" s="238"/>
      <c r="CG370" s="238"/>
      <c r="CH370" s="238"/>
      <c r="CI370" s="238"/>
      <c r="CJ370" s="238"/>
      <c r="CK370" s="238"/>
      <c r="CL370" s="238"/>
      <c r="CM370" s="238"/>
      <c r="CN370" s="238"/>
      <c r="CO370" s="238"/>
      <c r="CP370" s="238"/>
      <c r="CQ370" s="238"/>
      <c r="CR370" s="238"/>
      <c r="CS370" s="238"/>
      <c r="CT370" s="238"/>
      <c r="CU370" s="238"/>
      <c r="CV370" s="238"/>
      <c r="CW370" s="238"/>
      <c r="CX370" s="238"/>
      <c r="CY370" s="238"/>
      <c r="CZ370" s="238"/>
      <c r="DA370" s="238"/>
    </row>
    <row r="371" spans="2:105">
      <c r="B371" s="226"/>
      <c r="BP371" s="82"/>
      <c r="BQ371" s="238"/>
      <c r="BR371" s="238"/>
      <c r="BS371" s="238"/>
      <c r="BT371" s="238"/>
      <c r="BU371" s="238"/>
      <c r="BV371" s="238"/>
      <c r="BW371" s="238"/>
      <c r="BX371" s="238"/>
      <c r="BY371" s="238"/>
      <c r="BZ371" s="238"/>
      <c r="CA371" s="238"/>
      <c r="CB371" s="238"/>
      <c r="CC371" s="238"/>
      <c r="CD371" s="238"/>
      <c r="CE371" s="238"/>
      <c r="CF371" s="238"/>
      <c r="CG371" s="238"/>
      <c r="CH371" s="238"/>
      <c r="CI371" s="238"/>
      <c r="CJ371" s="238"/>
      <c r="CK371" s="238"/>
      <c r="CL371" s="238"/>
      <c r="CM371" s="238"/>
      <c r="CN371" s="238"/>
      <c r="CO371" s="238"/>
      <c r="CP371" s="238"/>
      <c r="CQ371" s="238"/>
      <c r="CR371" s="238"/>
      <c r="CS371" s="238"/>
      <c r="CT371" s="238"/>
      <c r="CU371" s="238"/>
      <c r="CV371" s="238"/>
      <c r="CW371" s="238"/>
      <c r="CX371" s="238"/>
      <c r="CY371" s="238"/>
      <c r="CZ371" s="238"/>
      <c r="DA371" s="238"/>
    </row>
    <row r="372" spans="2:105">
      <c r="B372" s="226"/>
      <c r="BP372" s="82"/>
      <c r="BQ372" s="238"/>
      <c r="BR372" s="238"/>
      <c r="BS372" s="238"/>
      <c r="BT372" s="238"/>
      <c r="BU372" s="238"/>
      <c r="BV372" s="238"/>
      <c r="BW372" s="238"/>
      <c r="BX372" s="238"/>
      <c r="BY372" s="238"/>
      <c r="BZ372" s="238"/>
      <c r="CA372" s="238"/>
      <c r="CB372" s="238"/>
      <c r="CC372" s="238"/>
      <c r="CD372" s="238"/>
      <c r="CE372" s="238"/>
      <c r="CF372" s="238"/>
      <c r="CG372" s="238"/>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row>
    <row r="373" spans="2:105">
      <c r="B373" s="226"/>
      <c r="BP373" s="82"/>
      <c r="BQ373" s="238"/>
      <c r="BR373" s="238"/>
      <c r="BS373" s="238"/>
      <c r="BT373" s="238"/>
      <c r="BU373" s="238"/>
      <c r="BV373" s="238"/>
      <c r="BW373" s="238"/>
      <c r="BX373" s="238"/>
      <c r="BY373" s="238"/>
      <c r="BZ373" s="238"/>
      <c r="CA373" s="238"/>
      <c r="CB373" s="238"/>
      <c r="CC373" s="238"/>
      <c r="CD373" s="238"/>
      <c r="CE373" s="238"/>
      <c r="CF373" s="238"/>
      <c r="CG373" s="238"/>
      <c r="CH373" s="238"/>
      <c r="CI373" s="238"/>
      <c r="CJ373" s="238"/>
      <c r="CK373" s="238"/>
      <c r="CL373" s="238"/>
      <c r="CM373" s="238"/>
      <c r="CN373" s="238"/>
      <c r="CO373" s="238"/>
      <c r="CP373" s="238"/>
      <c r="CQ373" s="238"/>
      <c r="CR373" s="238"/>
      <c r="CS373" s="238"/>
      <c r="CT373" s="238"/>
      <c r="CU373" s="238"/>
      <c r="CV373" s="238"/>
      <c r="CW373" s="238"/>
      <c r="CX373" s="238"/>
      <c r="CY373" s="238"/>
      <c r="CZ373" s="238"/>
      <c r="DA373" s="238"/>
    </row>
    <row r="374" spans="2:105">
      <c r="B374" s="226"/>
      <c r="BP374" s="82"/>
      <c r="BQ374" s="238"/>
      <c r="BR374" s="238"/>
      <c r="BS374" s="238"/>
      <c r="BT374" s="238"/>
      <c r="BU374" s="238"/>
      <c r="BV374" s="238"/>
      <c r="BW374" s="238"/>
      <c r="BX374" s="238"/>
      <c r="BY374" s="238"/>
      <c r="BZ374" s="238"/>
      <c r="CA374" s="238"/>
      <c r="CB374" s="238"/>
      <c r="CC374" s="238"/>
      <c r="CD374" s="238"/>
      <c r="CE374" s="238"/>
      <c r="CF374" s="238"/>
      <c r="CG374" s="238"/>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row>
    <row r="375" spans="2:105">
      <c r="B375" s="226"/>
      <c r="BP375" s="82"/>
      <c r="BQ375" s="238"/>
      <c r="BR375" s="238"/>
      <c r="BS375" s="238"/>
      <c r="BT375" s="238"/>
      <c r="BU375" s="238"/>
      <c r="BV375" s="238"/>
      <c r="BW375" s="238"/>
      <c r="BX375" s="238"/>
      <c r="BY375" s="238"/>
      <c r="BZ375" s="238"/>
      <c r="CA375" s="238"/>
      <c r="CB375" s="238"/>
      <c r="CC375" s="238"/>
      <c r="CD375" s="238"/>
      <c r="CE375" s="238"/>
      <c r="CF375" s="238"/>
      <c r="CG375" s="238"/>
      <c r="CH375" s="238"/>
      <c r="CI375" s="238"/>
      <c r="CJ375" s="238"/>
      <c r="CK375" s="238"/>
      <c r="CL375" s="238"/>
      <c r="CM375" s="238"/>
      <c r="CN375" s="238"/>
      <c r="CO375" s="238"/>
      <c r="CP375" s="238"/>
      <c r="CQ375" s="238"/>
      <c r="CR375" s="238"/>
      <c r="CS375" s="238"/>
      <c r="CT375" s="238"/>
      <c r="CU375" s="238"/>
      <c r="CV375" s="238"/>
      <c r="CW375" s="238"/>
      <c r="CX375" s="238"/>
      <c r="CY375" s="238"/>
      <c r="CZ375" s="238"/>
      <c r="DA375" s="238"/>
    </row>
    <row r="376" spans="2:105">
      <c r="B376" s="226"/>
      <c r="BP376" s="82"/>
      <c r="BQ376" s="238"/>
      <c r="BR376" s="238"/>
      <c r="BS376" s="238"/>
      <c r="BT376" s="238"/>
      <c r="BU376" s="238"/>
      <c r="BV376" s="238"/>
      <c r="BW376" s="238"/>
      <c r="BX376" s="238"/>
      <c r="BY376" s="238"/>
      <c r="BZ376" s="238"/>
      <c r="CA376" s="238"/>
      <c r="CB376" s="238"/>
      <c r="CC376" s="238"/>
      <c r="CD376" s="238"/>
      <c r="CE376" s="238"/>
      <c r="CF376" s="238"/>
      <c r="CG376" s="238"/>
      <c r="CH376" s="238"/>
      <c r="CI376" s="238"/>
      <c r="CJ376" s="238"/>
      <c r="CK376" s="238"/>
      <c r="CL376" s="238"/>
      <c r="CM376" s="238"/>
      <c r="CN376" s="238"/>
      <c r="CO376" s="238"/>
      <c r="CP376" s="238"/>
      <c r="CQ376" s="238"/>
      <c r="CR376" s="238"/>
      <c r="CS376" s="238"/>
      <c r="CT376" s="238"/>
      <c r="CU376" s="238"/>
      <c r="CV376" s="238"/>
      <c r="CW376" s="238"/>
      <c r="CX376" s="238"/>
      <c r="CY376" s="238"/>
      <c r="CZ376" s="238"/>
      <c r="DA376" s="238"/>
    </row>
    <row r="377" spans="2:105">
      <c r="B377" s="226"/>
      <c r="BP377" s="82"/>
      <c r="BQ377" s="238"/>
      <c r="BR377" s="238"/>
      <c r="BS377" s="238"/>
      <c r="BT377" s="238"/>
      <c r="BU377" s="238"/>
      <c r="BV377" s="238"/>
      <c r="BW377" s="238"/>
      <c r="BX377" s="238"/>
      <c r="BY377" s="238"/>
      <c r="BZ377" s="238"/>
      <c r="CA377" s="238"/>
      <c r="CB377" s="238"/>
      <c r="CC377" s="238"/>
      <c r="CD377" s="238"/>
      <c r="CE377" s="238"/>
      <c r="CF377" s="238"/>
      <c r="CG377" s="238"/>
      <c r="CH377" s="238"/>
      <c r="CI377" s="238"/>
      <c r="CJ377" s="238"/>
      <c r="CK377" s="238"/>
      <c r="CL377" s="238"/>
      <c r="CM377" s="238"/>
      <c r="CN377" s="238"/>
      <c r="CO377" s="238"/>
      <c r="CP377" s="238"/>
      <c r="CQ377" s="238"/>
      <c r="CR377" s="238"/>
      <c r="CS377" s="238"/>
      <c r="CT377" s="238"/>
      <c r="CU377" s="238"/>
      <c r="CV377" s="238"/>
      <c r="CW377" s="238"/>
      <c r="CX377" s="238"/>
      <c r="CY377" s="238"/>
      <c r="CZ377" s="238"/>
      <c r="DA377" s="238"/>
    </row>
    <row r="378" spans="2:105">
      <c r="B378" s="226"/>
      <c r="BP378" s="82"/>
      <c r="BQ378" s="238"/>
      <c r="BR378" s="238"/>
      <c r="BS378" s="238"/>
      <c r="BT378" s="238"/>
      <c r="BU378" s="238"/>
      <c r="BV378" s="238"/>
      <c r="BW378" s="238"/>
      <c r="BX378" s="238"/>
      <c r="BY378" s="238"/>
      <c r="BZ378" s="238"/>
      <c r="CA378" s="238"/>
      <c r="CB378" s="238"/>
      <c r="CC378" s="238"/>
      <c r="CD378" s="238"/>
      <c r="CE378" s="238"/>
      <c r="CF378" s="238"/>
      <c r="CG378" s="238"/>
      <c r="CH378" s="238"/>
      <c r="CI378" s="238"/>
      <c r="CJ378" s="238"/>
      <c r="CK378" s="238"/>
      <c r="CL378" s="238"/>
      <c r="CM378" s="238"/>
      <c r="CN378" s="238"/>
      <c r="CO378" s="238"/>
      <c r="CP378" s="238"/>
      <c r="CQ378" s="238"/>
      <c r="CR378" s="238"/>
      <c r="CS378" s="238"/>
      <c r="CT378" s="238"/>
      <c r="CU378" s="238"/>
      <c r="CV378" s="238"/>
      <c r="CW378" s="238"/>
      <c r="CX378" s="238"/>
      <c r="CY378" s="238"/>
      <c r="CZ378" s="238"/>
      <c r="DA378" s="238"/>
    </row>
    <row r="379" spans="2:105">
      <c r="B379" s="226"/>
      <c r="BP379" s="82"/>
      <c r="BQ379" s="238"/>
      <c r="BR379" s="238"/>
      <c r="BS379" s="238"/>
      <c r="BT379" s="238"/>
      <c r="BU379" s="238"/>
      <c r="BV379" s="238"/>
      <c r="BW379" s="238"/>
      <c r="BX379" s="238"/>
      <c r="BY379" s="238"/>
      <c r="BZ379" s="238"/>
      <c r="CA379" s="238"/>
      <c r="CB379" s="238"/>
      <c r="CC379" s="238"/>
      <c r="CD379" s="238"/>
      <c r="CE379" s="238"/>
      <c r="CF379" s="238"/>
      <c r="CG379" s="238"/>
      <c r="CH379" s="238"/>
      <c r="CI379" s="238"/>
      <c r="CJ379" s="238"/>
      <c r="CK379" s="238"/>
      <c r="CL379" s="238"/>
      <c r="CM379" s="238"/>
      <c r="CN379" s="238"/>
      <c r="CO379" s="238"/>
      <c r="CP379" s="238"/>
      <c r="CQ379" s="238"/>
      <c r="CR379" s="238"/>
      <c r="CS379" s="238"/>
      <c r="CT379" s="238"/>
      <c r="CU379" s="238"/>
      <c r="CV379" s="238"/>
      <c r="CW379" s="238"/>
      <c r="CX379" s="238"/>
      <c r="CY379" s="238"/>
      <c r="CZ379" s="238"/>
      <c r="DA379" s="238"/>
    </row>
    <row r="380" spans="2:105">
      <c r="B380" s="226"/>
      <c r="BP380" s="82"/>
      <c r="BQ380" s="238"/>
      <c r="BR380" s="238"/>
      <c r="BS380" s="238"/>
      <c r="BT380" s="238"/>
      <c r="BU380" s="238"/>
      <c r="BV380" s="238"/>
      <c r="BW380" s="238"/>
      <c r="BX380" s="238"/>
      <c r="BY380" s="238"/>
      <c r="BZ380" s="238"/>
      <c r="CA380" s="238"/>
      <c r="CB380" s="238"/>
      <c r="CC380" s="238"/>
      <c r="CD380" s="238"/>
      <c r="CE380" s="238"/>
      <c r="CF380" s="238"/>
      <c r="CG380" s="238"/>
      <c r="CH380" s="238"/>
      <c r="CI380" s="238"/>
      <c r="CJ380" s="238"/>
      <c r="CK380" s="238"/>
      <c r="CL380" s="238"/>
      <c r="CM380" s="238"/>
      <c r="CN380" s="238"/>
      <c r="CO380" s="238"/>
      <c r="CP380" s="238"/>
      <c r="CQ380" s="238"/>
      <c r="CR380" s="238"/>
      <c r="CS380" s="238"/>
      <c r="CT380" s="238"/>
      <c r="CU380" s="238"/>
      <c r="CV380" s="238"/>
      <c r="CW380" s="238"/>
      <c r="CX380" s="238"/>
      <c r="CY380" s="238"/>
      <c r="CZ380" s="238"/>
      <c r="DA380" s="238"/>
    </row>
    <row r="381" spans="2:105">
      <c r="B381" s="226"/>
      <c r="BP381" s="82"/>
      <c r="BQ381" s="238"/>
      <c r="BR381" s="238"/>
      <c r="BS381" s="238"/>
      <c r="BT381" s="238"/>
      <c r="BU381" s="238"/>
      <c r="BV381" s="238"/>
      <c r="BW381" s="238"/>
      <c r="BX381" s="238"/>
      <c r="BY381" s="238"/>
      <c r="BZ381" s="238"/>
      <c r="CA381" s="238"/>
      <c r="CB381" s="238"/>
      <c r="CC381" s="238"/>
      <c r="CD381" s="238"/>
      <c r="CE381" s="238"/>
      <c r="CF381" s="238"/>
      <c r="CG381" s="238"/>
      <c r="CH381" s="238"/>
      <c r="CI381" s="238"/>
      <c r="CJ381" s="238"/>
      <c r="CK381" s="238"/>
      <c r="CL381" s="238"/>
      <c r="CM381" s="238"/>
      <c r="CN381" s="238"/>
      <c r="CO381" s="238"/>
      <c r="CP381" s="238"/>
      <c r="CQ381" s="238"/>
      <c r="CR381" s="238"/>
      <c r="CS381" s="238"/>
      <c r="CT381" s="238"/>
      <c r="CU381" s="238"/>
      <c r="CV381" s="238"/>
      <c r="CW381" s="238"/>
      <c r="CX381" s="238"/>
      <c r="CY381" s="238"/>
      <c r="CZ381" s="238"/>
      <c r="DA381" s="238"/>
    </row>
    <row r="382" spans="2:105">
      <c r="B382" s="226"/>
      <c r="BP382" s="82"/>
      <c r="BQ382" s="238"/>
      <c r="BR382" s="238"/>
      <c r="BS382" s="238"/>
      <c r="BT382" s="238"/>
      <c r="BU382" s="238"/>
      <c r="BV382" s="238"/>
      <c r="BW382" s="238"/>
      <c r="BX382" s="238"/>
      <c r="BY382" s="238"/>
      <c r="BZ382" s="238"/>
      <c r="CA382" s="238"/>
      <c r="CB382" s="238"/>
      <c r="CC382" s="238"/>
      <c r="CD382" s="238"/>
      <c r="CE382" s="238"/>
      <c r="CF382" s="238"/>
      <c r="CG382" s="238"/>
      <c r="CH382" s="238"/>
      <c r="CI382" s="238"/>
      <c r="CJ382" s="238"/>
      <c r="CK382" s="238"/>
      <c r="CL382" s="238"/>
      <c r="CM382" s="238"/>
      <c r="CN382" s="238"/>
      <c r="CO382" s="238"/>
      <c r="CP382" s="238"/>
      <c r="CQ382" s="238"/>
      <c r="CR382" s="238"/>
      <c r="CS382" s="238"/>
      <c r="CT382" s="238"/>
      <c r="CU382" s="238"/>
      <c r="CV382" s="238"/>
      <c r="CW382" s="238"/>
      <c r="CX382" s="238"/>
      <c r="CY382" s="238"/>
      <c r="CZ382" s="238"/>
      <c r="DA382" s="238"/>
    </row>
    <row r="383" spans="2:105">
      <c r="B383" s="226"/>
      <c r="BP383" s="82"/>
      <c r="BQ383" s="238"/>
      <c r="BR383" s="238"/>
      <c r="BS383" s="238"/>
      <c r="BT383" s="238"/>
      <c r="BU383" s="238"/>
      <c r="BV383" s="238"/>
      <c r="BW383" s="238"/>
      <c r="BX383" s="238"/>
      <c r="BY383" s="238"/>
      <c r="BZ383" s="238"/>
      <c r="CA383" s="238"/>
      <c r="CB383" s="238"/>
      <c r="CC383" s="238"/>
      <c r="CD383" s="238"/>
      <c r="CE383" s="238"/>
      <c r="CF383" s="238"/>
      <c r="CG383" s="238"/>
      <c r="CH383" s="238"/>
      <c r="CI383" s="238"/>
      <c r="CJ383" s="238"/>
      <c r="CK383" s="238"/>
      <c r="CL383" s="238"/>
      <c r="CM383" s="238"/>
      <c r="CN383" s="238"/>
      <c r="CO383" s="238"/>
      <c r="CP383" s="238"/>
      <c r="CQ383" s="238"/>
      <c r="CR383" s="238"/>
      <c r="CS383" s="238"/>
      <c r="CT383" s="238"/>
      <c r="CU383" s="238"/>
      <c r="CV383" s="238"/>
      <c r="CW383" s="238"/>
      <c r="CX383" s="238"/>
      <c r="CY383" s="238"/>
      <c r="CZ383" s="238"/>
      <c r="DA383" s="238"/>
    </row>
    <row r="384" spans="2:105">
      <c r="B384" s="226"/>
      <c r="BP384" s="82"/>
      <c r="BQ384" s="238"/>
      <c r="BR384" s="238"/>
      <c r="BS384" s="238"/>
      <c r="BT384" s="238"/>
      <c r="BU384" s="238"/>
      <c r="BV384" s="238"/>
      <c r="BW384" s="238"/>
      <c r="BX384" s="238"/>
      <c r="BY384" s="238"/>
      <c r="BZ384" s="238"/>
      <c r="CA384" s="238"/>
      <c r="CB384" s="238"/>
      <c r="CC384" s="238"/>
      <c r="CD384" s="238"/>
      <c r="CE384" s="238"/>
      <c r="CF384" s="238"/>
      <c r="CG384" s="238"/>
      <c r="CH384" s="238"/>
      <c r="CI384" s="238"/>
      <c r="CJ384" s="238"/>
      <c r="CK384" s="238"/>
      <c r="CL384" s="238"/>
      <c r="CM384" s="238"/>
      <c r="CN384" s="238"/>
      <c r="CO384" s="238"/>
      <c r="CP384" s="238"/>
      <c r="CQ384" s="238"/>
      <c r="CR384" s="238"/>
      <c r="CS384" s="238"/>
      <c r="CT384" s="238"/>
      <c r="CU384" s="238"/>
      <c r="CV384" s="238"/>
      <c r="CW384" s="238"/>
      <c r="CX384" s="238"/>
      <c r="CY384" s="238"/>
      <c r="CZ384" s="238"/>
      <c r="DA384" s="238"/>
    </row>
    <row r="385" spans="2:105">
      <c r="B385" s="226"/>
      <c r="BP385" s="82"/>
      <c r="BQ385" s="238"/>
      <c r="BR385" s="238"/>
      <c r="BS385" s="238"/>
      <c r="BT385" s="238"/>
      <c r="BU385" s="238"/>
      <c r="BV385" s="238"/>
      <c r="BW385" s="238"/>
      <c r="BX385" s="238"/>
      <c r="BY385" s="238"/>
      <c r="BZ385" s="238"/>
      <c r="CA385" s="238"/>
      <c r="CB385" s="238"/>
      <c r="CC385" s="238"/>
      <c r="CD385" s="238"/>
      <c r="CE385" s="238"/>
      <c r="CF385" s="238"/>
      <c r="CG385" s="238"/>
      <c r="CH385" s="238"/>
      <c r="CI385" s="238"/>
      <c r="CJ385" s="238"/>
      <c r="CK385" s="238"/>
      <c r="CL385" s="238"/>
      <c r="CM385" s="238"/>
      <c r="CN385" s="238"/>
      <c r="CO385" s="238"/>
      <c r="CP385" s="238"/>
      <c r="CQ385" s="238"/>
      <c r="CR385" s="238"/>
      <c r="CS385" s="238"/>
      <c r="CT385" s="238"/>
      <c r="CU385" s="238"/>
      <c r="CV385" s="238"/>
      <c r="CW385" s="238"/>
      <c r="CX385" s="238"/>
      <c r="CY385" s="238"/>
      <c r="CZ385" s="238"/>
      <c r="DA385" s="238"/>
    </row>
    <row r="386" spans="2:105">
      <c r="B386" s="226"/>
      <c r="BP386" s="82"/>
      <c r="BQ386" s="238"/>
      <c r="BR386" s="238"/>
      <c r="BS386" s="238"/>
      <c r="BT386" s="238"/>
      <c r="BU386" s="238"/>
      <c r="BV386" s="238"/>
      <c r="BW386" s="238"/>
      <c r="BX386" s="238"/>
      <c r="BY386" s="238"/>
      <c r="BZ386" s="238"/>
      <c r="CA386" s="238"/>
      <c r="CB386" s="238"/>
      <c r="CC386" s="238"/>
      <c r="CD386" s="238"/>
      <c r="CE386" s="238"/>
      <c r="CF386" s="238"/>
      <c r="CG386" s="238"/>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row>
    <row r="387" spans="2:105">
      <c r="B387" s="226"/>
      <c r="BP387" s="82"/>
      <c r="BQ387" s="238"/>
      <c r="BR387" s="238"/>
      <c r="BS387" s="238"/>
      <c r="BT387" s="238"/>
      <c r="BU387" s="238"/>
      <c r="BV387" s="238"/>
      <c r="BW387" s="238"/>
      <c r="BX387" s="238"/>
      <c r="BY387" s="238"/>
      <c r="BZ387" s="238"/>
      <c r="CA387" s="238"/>
      <c r="CB387" s="238"/>
      <c r="CC387" s="238"/>
      <c r="CD387" s="238"/>
      <c r="CE387" s="238"/>
      <c r="CF387" s="238"/>
      <c r="CG387" s="238"/>
      <c r="CH387" s="238"/>
      <c r="CI387" s="238"/>
      <c r="CJ387" s="238"/>
      <c r="CK387" s="238"/>
      <c r="CL387" s="238"/>
      <c r="CM387" s="238"/>
      <c r="CN387" s="238"/>
      <c r="CO387" s="238"/>
      <c r="CP387" s="238"/>
      <c r="CQ387" s="238"/>
      <c r="CR387" s="238"/>
      <c r="CS387" s="238"/>
      <c r="CT387" s="238"/>
      <c r="CU387" s="238"/>
      <c r="CV387" s="238"/>
      <c r="CW387" s="238"/>
      <c r="CX387" s="238"/>
      <c r="CY387" s="238"/>
      <c r="CZ387" s="238"/>
      <c r="DA387" s="238"/>
    </row>
    <row r="388" spans="2:105">
      <c r="B388" s="226"/>
      <c r="BP388" s="82"/>
      <c r="BQ388" s="238"/>
      <c r="BR388" s="238"/>
      <c r="BS388" s="238"/>
      <c r="BT388" s="238"/>
      <c r="BU388" s="238"/>
      <c r="BV388" s="238"/>
      <c r="BW388" s="238"/>
      <c r="BX388" s="238"/>
      <c r="BY388" s="238"/>
      <c r="BZ388" s="238"/>
      <c r="CA388" s="238"/>
      <c r="CB388" s="238"/>
      <c r="CC388" s="238"/>
      <c r="CD388" s="238"/>
      <c r="CE388" s="238"/>
      <c r="CF388" s="238"/>
      <c r="CG388" s="238"/>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row>
    <row r="389" spans="2:105">
      <c r="B389" s="226"/>
      <c r="BP389" s="82"/>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row>
    <row r="390" spans="2:105">
      <c r="B390" s="226"/>
      <c r="BP390" s="82"/>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row>
    <row r="391" spans="2:105">
      <c r="B391" s="226"/>
      <c r="BP391" s="82"/>
      <c r="BQ391" s="238"/>
      <c r="BR391" s="238"/>
      <c r="BS391" s="238"/>
      <c r="BT391" s="238"/>
      <c r="BU391" s="238"/>
      <c r="BV391" s="238"/>
      <c r="BW391" s="238"/>
      <c r="BX391" s="238"/>
      <c r="BY391" s="238"/>
      <c r="BZ391" s="238"/>
      <c r="CA391" s="238"/>
      <c r="CB391" s="238"/>
      <c r="CC391" s="238"/>
      <c r="CD391" s="238"/>
      <c r="CE391" s="238"/>
      <c r="CF391" s="238"/>
      <c r="CG391" s="238"/>
      <c r="CH391" s="238"/>
      <c r="CI391" s="238"/>
      <c r="CJ391" s="238"/>
      <c r="CK391" s="238"/>
      <c r="CL391" s="238"/>
      <c r="CM391" s="238"/>
      <c r="CN391" s="238"/>
      <c r="CO391" s="238"/>
      <c r="CP391" s="238"/>
      <c r="CQ391" s="238"/>
      <c r="CR391" s="238"/>
      <c r="CS391" s="238"/>
      <c r="CT391" s="238"/>
      <c r="CU391" s="238"/>
      <c r="CV391" s="238"/>
      <c r="CW391" s="238"/>
      <c r="CX391" s="238"/>
      <c r="CY391" s="238"/>
      <c r="CZ391" s="238"/>
      <c r="DA391" s="238"/>
    </row>
    <row r="392" spans="2:105">
      <c r="B392" s="226"/>
      <c r="BP392" s="82"/>
      <c r="BQ392" s="238"/>
      <c r="BR392" s="238"/>
      <c r="BS392" s="238"/>
      <c r="BT392" s="238"/>
      <c r="BU392" s="238"/>
      <c r="BV392" s="238"/>
      <c r="BW392" s="238"/>
      <c r="BX392" s="238"/>
      <c r="BY392" s="238"/>
      <c r="BZ392" s="238"/>
      <c r="CA392" s="238"/>
      <c r="CB392" s="238"/>
      <c r="CC392" s="238"/>
      <c r="CD392" s="238"/>
      <c r="CE392" s="238"/>
      <c r="CF392" s="238"/>
      <c r="CG392" s="238"/>
      <c r="CH392" s="238"/>
      <c r="CI392" s="238"/>
      <c r="CJ392" s="238"/>
      <c r="CK392" s="238"/>
      <c r="CL392" s="238"/>
      <c r="CM392" s="238"/>
      <c r="CN392" s="238"/>
      <c r="CO392" s="238"/>
      <c r="CP392" s="238"/>
      <c r="CQ392" s="238"/>
      <c r="CR392" s="238"/>
      <c r="CS392" s="238"/>
      <c r="CT392" s="238"/>
      <c r="CU392" s="238"/>
      <c r="CV392" s="238"/>
      <c r="CW392" s="238"/>
      <c r="CX392" s="238"/>
      <c r="CY392" s="238"/>
      <c r="CZ392" s="238"/>
      <c r="DA392" s="238"/>
    </row>
    <row r="393" spans="2:105">
      <c r="B393" s="226"/>
      <c r="BP393" s="82"/>
      <c r="BQ393" s="238"/>
      <c r="BR393" s="238"/>
      <c r="BS393" s="238"/>
      <c r="BT393" s="238"/>
      <c r="BU393" s="238"/>
      <c r="BV393" s="238"/>
      <c r="BW393" s="238"/>
      <c r="BX393" s="238"/>
      <c r="BY393" s="238"/>
      <c r="BZ393" s="238"/>
      <c r="CA393" s="238"/>
      <c r="CB393" s="238"/>
      <c r="CC393" s="238"/>
      <c r="CD393" s="238"/>
      <c r="CE393" s="238"/>
      <c r="CF393" s="238"/>
      <c r="CG393" s="238"/>
      <c r="CH393" s="238"/>
      <c r="CI393" s="238"/>
      <c r="CJ393" s="238"/>
      <c r="CK393" s="238"/>
      <c r="CL393" s="238"/>
      <c r="CM393" s="238"/>
      <c r="CN393" s="238"/>
      <c r="CO393" s="238"/>
      <c r="CP393" s="238"/>
      <c r="CQ393" s="238"/>
      <c r="CR393" s="238"/>
      <c r="CS393" s="238"/>
      <c r="CT393" s="238"/>
      <c r="CU393" s="238"/>
      <c r="CV393" s="238"/>
      <c r="CW393" s="238"/>
      <c r="CX393" s="238"/>
      <c r="CY393" s="238"/>
      <c r="CZ393" s="238"/>
      <c r="DA393" s="238"/>
    </row>
    <row r="394" spans="2:105">
      <c r="B394" s="226"/>
      <c r="BP394" s="82"/>
      <c r="BQ394" s="238"/>
      <c r="BR394" s="238"/>
      <c r="BS394" s="238"/>
      <c r="BT394" s="238"/>
      <c r="BU394" s="238"/>
      <c r="BV394" s="238"/>
      <c r="BW394" s="238"/>
      <c r="BX394" s="238"/>
      <c r="BY394" s="238"/>
      <c r="BZ394" s="238"/>
      <c r="CA394" s="238"/>
      <c r="CB394" s="238"/>
      <c r="CC394" s="238"/>
      <c r="CD394" s="238"/>
      <c r="CE394" s="238"/>
      <c r="CF394" s="238"/>
      <c r="CG394" s="238"/>
      <c r="CH394" s="238"/>
      <c r="CI394" s="238"/>
      <c r="CJ394" s="238"/>
      <c r="CK394" s="238"/>
      <c r="CL394" s="238"/>
      <c r="CM394" s="238"/>
      <c r="CN394" s="238"/>
      <c r="CO394" s="238"/>
      <c r="CP394" s="238"/>
      <c r="CQ394" s="238"/>
      <c r="CR394" s="238"/>
      <c r="CS394" s="238"/>
      <c r="CT394" s="238"/>
      <c r="CU394" s="238"/>
      <c r="CV394" s="238"/>
      <c r="CW394" s="238"/>
      <c r="CX394" s="238"/>
      <c r="CY394" s="238"/>
      <c r="CZ394" s="238"/>
      <c r="DA394" s="238"/>
    </row>
    <row r="395" spans="2:105">
      <c r="B395" s="226"/>
      <c r="BP395" s="82"/>
      <c r="BQ395" s="238"/>
      <c r="BR395" s="238"/>
      <c r="BS395" s="238"/>
      <c r="BT395" s="238"/>
      <c r="BU395" s="238"/>
      <c r="BV395" s="238"/>
      <c r="BW395" s="238"/>
      <c r="BX395" s="238"/>
      <c r="BY395" s="238"/>
      <c r="BZ395" s="238"/>
      <c r="CA395" s="238"/>
      <c r="CB395" s="238"/>
      <c r="CC395" s="238"/>
      <c r="CD395" s="238"/>
      <c r="CE395" s="238"/>
      <c r="CF395" s="238"/>
      <c r="CG395" s="238"/>
      <c r="CH395" s="238"/>
      <c r="CI395" s="238"/>
      <c r="CJ395" s="238"/>
      <c r="CK395" s="238"/>
      <c r="CL395" s="238"/>
      <c r="CM395" s="238"/>
      <c r="CN395" s="238"/>
      <c r="CO395" s="238"/>
      <c r="CP395" s="238"/>
      <c r="CQ395" s="238"/>
      <c r="CR395" s="238"/>
      <c r="CS395" s="238"/>
      <c r="CT395" s="238"/>
      <c r="CU395" s="238"/>
      <c r="CV395" s="238"/>
      <c r="CW395" s="238"/>
      <c r="CX395" s="238"/>
      <c r="CY395" s="238"/>
      <c r="CZ395" s="238"/>
      <c r="DA395" s="238"/>
    </row>
    <row r="396" spans="2:105">
      <c r="B396" s="226"/>
      <c r="BP396" s="82"/>
      <c r="BQ396" s="238"/>
      <c r="BR396" s="238"/>
      <c r="BS396" s="238"/>
      <c r="BT396" s="238"/>
      <c r="BU396" s="238"/>
      <c r="BV396" s="238"/>
      <c r="BW396" s="238"/>
      <c r="BX396" s="238"/>
      <c r="BY396" s="238"/>
      <c r="BZ396" s="238"/>
      <c r="CA396" s="238"/>
      <c r="CB396" s="238"/>
      <c r="CC396" s="238"/>
      <c r="CD396" s="238"/>
      <c r="CE396" s="238"/>
      <c r="CF396" s="238"/>
      <c r="CG396" s="238"/>
      <c r="CH396" s="238"/>
      <c r="CI396" s="238"/>
      <c r="CJ396" s="238"/>
      <c r="CK396" s="238"/>
      <c r="CL396" s="238"/>
      <c r="CM396" s="238"/>
      <c r="CN396" s="238"/>
      <c r="CO396" s="238"/>
      <c r="CP396" s="238"/>
      <c r="CQ396" s="238"/>
      <c r="CR396" s="238"/>
      <c r="CS396" s="238"/>
      <c r="CT396" s="238"/>
      <c r="CU396" s="238"/>
      <c r="CV396" s="238"/>
      <c r="CW396" s="238"/>
      <c r="CX396" s="238"/>
      <c r="CY396" s="238"/>
      <c r="CZ396" s="238"/>
      <c r="DA396" s="238"/>
    </row>
    <row r="397" spans="2:105">
      <c r="B397" s="226"/>
      <c r="BP397" s="82"/>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row>
    <row r="398" spans="2:105">
      <c r="B398" s="226"/>
      <c r="BP398" s="82"/>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row>
    <row r="399" spans="2:105">
      <c r="B399" s="226"/>
      <c r="BP399" s="82"/>
      <c r="BQ399" s="238"/>
      <c r="BR399" s="238"/>
      <c r="BS399" s="238"/>
      <c r="BT399" s="238"/>
      <c r="BU399" s="238"/>
      <c r="BV399" s="238"/>
      <c r="BW399" s="238"/>
      <c r="BX399" s="238"/>
      <c r="BY399" s="238"/>
      <c r="BZ399" s="238"/>
      <c r="CA399" s="238"/>
      <c r="CB399" s="238"/>
      <c r="CC399" s="238"/>
      <c r="CD399" s="238"/>
      <c r="CE399" s="238"/>
      <c r="CF399" s="238"/>
      <c r="CG399" s="238"/>
      <c r="CH399" s="238"/>
      <c r="CI399" s="238"/>
      <c r="CJ399" s="238"/>
      <c r="CK399" s="238"/>
      <c r="CL399" s="238"/>
      <c r="CM399" s="238"/>
      <c r="CN399" s="238"/>
      <c r="CO399" s="238"/>
      <c r="CP399" s="238"/>
      <c r="CQ399" s="238"/>
      <c r="CR399" s="238"/>
      <c r="CS399" s="238"/>
      <c r="CT399" s="238"/>
      <c r="CU399" s="238"/>
      <c r="CV399" s="238"/>
      <c r="CW399" s="238"/>
      <c r="CX399" s="238"/>
      <c r="CY399" s="238"/>
      <c r="CZ399" s="238"/>
      <c r="DA399" s="238"/>
    </row>
    <row r="400" spans="2:105">
      <c r="B400" s="226"/>
      <c r="BP400" s="82"/>
      <c r="BQ400" s="238"/>
      <c r="BR400" s="238"/>
      <c r="BS400" s="238"/>
      <c r="BT400" s="238"/>
      <c r="BU400" s="238"/>
      <c r="BV400" s="238"/>
      <c r="BW400" s="238"/>
      <c r="BX400" s="238"/>
      <c r="BY400" s="238"/>
      <c r="BZ400" s="238"/>
      <c r="CA400" s="238"/>
      <c r="CB400" s="238"/>
      <c r="CC400" s="238"/>
      <c r="CD400" s="238"/>
      <c r="CE400" s="238"/>
      <c r="CF400" s="238"/>
      <c r="CG400" s="238"/>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row>
    <row r="401" spans="2:105">
      <c r="B401" s="226"/>
      <c r="BP401" s="82"/>
      <c r="BQ401" s="238"/>
      <c r="BR401" s="238"/>
      <c r="BS401" s="238"/>
      <c r="BT401" s="238"/>
      <c r="BU401" s="238"/>
      <c r="BV401" s="238"/>
      <c r="BW401" s="238"/>
      <c r="BX401" s="238"/>
      <c r="BY401" s="238"/>
      <c r="BZ401" s="238"/>
      <c r="CA401" s="238"/>
      <c r="CB401" s="238"/>
      <c r="CC401" s="238"/>
      <c r="CD401" s="238"/>
      <c r="CE401" s="238"/>
      <c r="CF401" s="238"/>
      <c r="CG401" s="238"/>
      <c r="CH401" s="238"/>
      <c r="CI401" s="238"/>
      <c r="CJ401" s="238"/>
      <c r="CK401" s="238"/>
      <c r="CL401" s="238"/>
      <c r="CM401" s="238"/>
      <c r="CN401" s="238"/>
      <c r="CO401" s="238"/>
      <c r="CP401" s="238"/>
      <c r="CQ401" s="238"/>
      <c r="CR401" s="238"/>
      <c r="CS401" s="238"/>
      <c r="CT401" s="238"/>
      <c r="CU401" s="238"/>
      <c r="CV401" s="238"/>
      <c r="CW401" s="238"/>
      <c r="CX401" s="238"/>
      <c r="CY401" s="238"/>
      <c r="CZ401" s="238"/>
      <c r="DA401" s="238"/>
    </row>
    <row r="402" spans="2:105">
      <c r="B402" s="226"/>
      <c r="BP402" s="82"/>
      <c r="BQ402" s="238"/>
      <c r="BR402" s="238"/>
      <c r="BS402" s="238"/>
      <c r="BT402" s="238"/>
      <c r="BU402" s="238"/>
      <c r="BV402" s="238"/>
      <c r="BW402" s="238"/>
      <c r="BX402" s="238"/>
      <c r="BY402" s="238"/>
      <c r="BZ402" s="238"/>
      <c r="CA402" s="238"/>
      <c r="CB402" s="238"/>
      <c r="CC402" s="238"/>
      <c r="CD402" s="238"/>
      <c r="CE402" s="238"/>
      <c r="CF402" s="238"/>
      <c r="CG402" s="238"/>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row>
    <row r="403" spans="2:105">
      <c r="B403" s="226"/>
      <c r="BP403" s="82"/>
      <c r="BQ403" s="238"/>
      <c r="BR403" s="238"/>
      <c r="BS403" s="238"/>
      <c r="BT403" s="238"/>
      <c r="BU403" s="238"/>
      <c r="BV403" s="238"/>
      <c r="BW403" s="238"/>
      <c r="BX403" s="238"/>
      <c r="BY403" s="238"/>
      <c r="BZ403" s="238"/>
      <c r="CA403" s="238"/>
      <c r="CB403" s="238"/>
      <c r="CC403" s="238"/>
      <c r="CD403" s="238"/>
      <c r="CE403" s="238"/>
      <c r="CF403" s="238"/>
      <c r="CG403" s="238"/>
      <c r="CH403" s="238"/>
      <c r="CI403" s="238"/>
      <c r="CJ403" s="238"/>
      <c r="CK403" s="238"/>
      <c r="CL403" s="238"/>
      <c r="CM403" s="238"/>
      <c r="CN403" s="238"/>
      <c r="CO403" s="238"/>
      <c r="CP403" s="238"/>
      <c r="CQ403" s="238"/>
      <c r="CR403" s="238"/>
      <c r="CS403" s="238"/>
      <c r="CT403" s="238"/>
      <c r="CU403" s="238"/>
      <c r="CV403" s="238"/>
      <c r="CW403" s="238"/>
      <c r="CX403" s="238"/>
      <c r="CY403" s="238"/>
      <c r="CZ403" s="238"/>
      <c r="DA403" s="238"/>
    </row>
    <row r="404" spans="2:105">
      <c r="B404" s="226"/>
      <c r="BP404" s="82"/>
      <c r="BQ404" s="238"/>
      <c r="BR404" s="238"/>
      <c r="BS404" s="238"/>
      <c r="BT404" s="238"/>
      <c r="BU404" s="238"/>
      <c r="BV404" s="238"/>
      <c r="BW404" s="238"/>
      <c r="BX404" s="238"/>
      <c r="BY404" s="238"/>
      <c r="BZ404" s="238"/>
      <c r="CA404" s="238"/>
      <c r="CB404" s="238"/>
      <c r="CC404" s="238"/>
      <c r="CD404" s="238"/>
      <c r="CE404" s="238"/>
      <c r="CF404" s="238"/>
      <c r="CG404" s="238"/>
      <c r="CH404" s="238"/>
      <c r="CI404" s="238"/>
      <c r="CJ404" s="238"/>
      <c r="CK404" s="238"/>
      <c r="CL404" s="238"/>
      <c r="CM404" s="238"/>
      <c r="CN404" s="238"/>
      <c r="CO404" s="238"/>
      <c r="CP404" s="238"/>
      <c r="CQ404" s="238"/>
      <c r="CR404" s="238"/>
      <c r="CS404" s="238"/>
      <c r="CT404" s="238"/>
      <c r="CU404" s="238"/>
      <c r="CV404" s="238"/>
      <c r="CW404" s="238"/>
      <c r="CX404" s="238"/>
      <c r="CY404" s="238"/>
      <c r="CZ404" s="238"/>
      <c r="DA404" s="238"/>
    </row>
    <row r="405" spans="2:105">
      <c r="B405" s="226"/>
      <c r="BP405" s="82"/>
      <c r="BQ405" s="238"/>
      <c r="BR405" s="238"/>
      <c r="BS405" s="238"/>
      <c r="BT405" s="238"/>
      <c r="BU405" s="238"/>
      <c r="BV405" s="238"/>
      <c r="BW405" s="238"/>
      <c r="BX405" s="238"/>
      <c r="BY405" s="238"/>
      <c r="BZ405" s="238"/>
      <c r="CA405" s="238"/>
      <c r="CB405" s="238"/>
      <c r="CC405" s="238"/>
      <c r="CD405" s="238"/>
      <c r="CE405" s="238"/>
      <c r="CF405" s="238"/>
      <c r="CG405" s="238"/>
      <c r="CH405" s="238"/>
      <c r="CI405" s="238"/>
      <c r="CJ405" s="238"/>
      <c r="CK405" s="238"/>
      <c r="CL405" s="238"/>
      <c r="CM405" s="238"/>
      <c r="CN405" s="238"/>
      <c r="CO405" s="238"/>
      <c r="CP405" s="238"/>
      <c r="CQ405" s="238"/>
      <c r="CR405" s="238"/>
      <c r="CS405" s="238"/>
      <c r="CT405" s="238"/>
      <c r="CU405" s="238"/>
      <c r="CV405" s="238"/>
      <c r="CW405" s="238"/>
      <c r="CX405" s="238"/>
      <c r="CY405" s="238"/>
      <c r="CZ405" s="238"/>
      <c r="DA405" s="238"/>
    </row>
    <row r="406" spans="2:105">
      <c r="B406" s="226"/>
      <c r="BP406" s="82"/>
      <c r="BQ406" s="238"/>
      <c r="BR406" s="238"/>
      <c r="BS406" s="238"/>
      <c r="BT406" s="238"/>
      <c r="BU406" s="238"/>
      <c r="BV406" s="238"/>
      <c r="BW406" s="238"/>
      <c r="BX406" s="238"/>
      <c r="BY406" s="238"/>
      <c r="BZ406" s="238"/>
      <c r="CA406" s="238"/>
      <c r="CB406" s="238"/>
      <c r="CC406" s="238"/>
      <c r="CD406" s="238"/>
      <c r="CE406" s="238"/>
      <c r="CF406" s="238"/>
      <c r="CG406" s="238"/>
      <c r="CH406" s="238"/>
      <c r="CI406" s="238"/>
      <c r="CJ406" s="238"/>
      <c r="CK406" s="238"/>
      <c r="CL406" s="238"/>
      <c r="CM406" s="238"/>
      <c r="CN406" s="238"/>
      <c r="CO406" s="238"/>
      <c r="CP406" s="238"/>
      <c r="CQ406" s="238"/>
      <c r="CR406" s="238"/>
      <c r="CS406" s="238"/>
      <c r="CT406" s="238"/>
      <c r="CU406" s="238"/>
      <c r="CV406" s="238"/>
      <c r="CW406" s="238"/>
      <c r="CX406" s="238"/>
      <c r="CY406" s="238"/>
      <c r="CZ406" s="238"/>
      <c r="DA406" s="238"/>
    </row>
    <row r="407" spans="2:105">
      <c r="B407" s="226"/>
      <c r="BP407" s="82"/>
      <c r="BQ407" s="238"/>
      <c r="BR407" s="238"/>
      <c r="BS407" s="238"/>
      <c r="BT407" s="238"/>
      <c r="BU407" s="238"/>
      <c r="BV407" s="238"/>
      <c r="BW407" s="238"/>
      <c r="BX407" s="238"/>
      <c r="BY407" s="238"/>
      <c r="BZ407" s="238"/>
      <c r="CA407" s="238"/>
      <c r="CB407" s="238"/>
      <c r="CC407" s="238"/>
      <c r="CD407" s="238"/>
      <c r="CE407" s="238"/>
      <c r="CF407" s="238"/>
      <c r="CG407" s="238"/>
      <c r="CH407" s="238"/>
      <c r="CI407" s="238"/>
      <c r="CJ407" s="238"/>
      <c r="CK407" s="238"/>
      <c r="CL407" s="238"/>
      <c r="CM407" s="238"/>
      <c r="CN407" s="238"/>
      <c r="CO407" s="238"/>
      <c r="CP407" s="238"/>
      <c r="CQ407" s="238"/>
      <c r="CR407" s="238"/>
      <c r="CS407" s="238"/>
      <c r="CT407" s="238"/>
      <c r="CU407" s="238"/>
      <c r="CV407" s="238"/>
      <c r="CW407" s="238"/>
      <c r="CX407" s="238"/>
      <c r="CY407" s="238"/>
      <c r="CZ407" s="238"/>
      <c r="DA407" s="238"/>
    </row>
    <row r="408" spans="2:105">
      <c r="B408" s="226"/>
      <c r="BP408" s="82"/>
      <c r="BQ408" s="238"/>
      <c r="BR408" s="238"/>
      <c r="BS408" s="238"/>
      <c r="BT408" s="238"/>
      <c r="BU408" s="238"/>
      <c r="BV408" s="238"/>
      <c r="BW408" s="238"/>
      <c r="BX408" s="238"/>
      <c r="BY408" s="238"/>
      <c r="BZ408" s="238"/>
      <c r="CA408" s="238"/>
      <c r="CB408" s="238"/>
      <c r="CC408" s="238"/>
      <c r="CD408" s="238"/>
      <c r="CE408" s="238"/>
      <c r="CF408" s="238"/>
      <c r="CG408" s="238"/>
      <c r="CH408" s="238"/>
      <c r="CI408" s="238"/>
      <c r="CJ408" s="238"/>
      <c r="CK408" s="238"/>
      <c r="CL408" s="238"/>
      <c r="CM408" s="238"/>
      <c r="CN408" s="238"/>
      <c r="CO408" s="238"/>
      <c r="CP408" s="238"/>
      <c r="CQ408" s="238"/>
      <c r="CR408" s="238"/>
      <c r="CS408" s="238"/>
      <c r="CT408" s="238"/>
      <c r="CU408" s="238"/>
      <c r="CV408" s="238"/>
      <c r="CW408" s="238"/>
      <c r="CX408" s="238"/>
      <c r="CY408" s="238"/>
      <c r="CZ408" s="238"/>
      <c r="DA408" s="238"/>
    </row>
    <row r="409" spans="2:105">
      <c r="B409" s="226"/>
      <c r="BP409" s="82"/>
      <c r="BQ409" s="238"/>
      <c r="BR409" s="238"/>
      <c r="BS409" s="238"/>
      <c r="BT409" s="238"/>
      <c r="BU409" s="238"/>
      <c r="BV409" s="238"/>
      <c r="BW409" s="238"/>
      <c r="BX409" s="238"/>
      <c r="BY409" s="238"/>
      <c r="BZ409" s="238"/>
      <c r="CA409" s="238"/>
      <c r="CB409" s="238"/>
      <c r="CC409" s="238"/>
      <c r="CD409" s="238"/>
      <c r="CE409" s="238"/>
      <c r="CF409" s="238"/>
      <c r="CG409" s="238"/>
      <c r="CH409" s="238"/>
      <c r="CI409" s="238"/>
      <c r="CJ409" s="238"/>
      <c r="CK409" s="238"/>
      <c r="CL409" s="238"/>
      <c r="CM409" s="238"/>
      <c r="CN409" s="238"/>
      <c r="CO409" s="238"/>
      <c r="CP409" s="238"/>
      <c r="CQ409" s="238"/>
      <c r="CR409" s="238"/>
      <c r="CS409" s="238"/>
      <c r="CT409" s="238"/>
      <c r="CU409" s="238"/>
      <c r="CV409" s="238"/>
      <c r="CW409" s="238"/>
      <c r="CX409" s="238"/>
      <c r="CY409" s="238"/>
      <c r="CZ409" s="238"/>
      <c r="DA409" s="238"/>
    </row>
    <row r="410" spans="2:105">
      <c r="B410" s="226"/>
      <c r="BP410" s="82"/>
      <c r="BQ410" s="238"/>
      <c r="BR410" s="238"/>
      <c r="BS410" s="238"/>
      <c r="BT410" s="238"/>
      <c r="BU410" s="238"/>
      <c r="BV410" s="238"/>
      <c r="BW410" s="238"/>
      <c r="BX410" s="238"/>
      <c r="BY410" s="238"/>
      <c r="BZ410" s="238"/>
      <c r="CA410" s="238"/>
      <c r="CB410" s="238"/>
      <c r="CC410" s="238"/>
      <c r="CD410" s="238"/>
      <c r="CE410" s="238"/>
      <c r="CF410" s="238"/>
      <c r="CG410" s="238"/>
      <c r="CH410" s="238"/>
      <c r="CI410" s="238"/>
      <c r="CJ410" s="238"/>
      <c r="CK410" s="238"/>
      <c r="CL410" s="238"/>
      <c r="CM410" s="238"/>
      <c r="CN410" s="238"/>
      <c r="CO410" s="238"/>
      <c r="CP410" s="238"/>
      <c r="CQ410" s="238"/>
      <c r="CR410" s="238"/>
      <c r="CS410" s="238"/>
      <c r="CT410" s="238"/>
      <c r="CU410" s="238"/>
      <c r="CV410" s="238"/>
      <c r="CW410" s="238"/>
      <c r="CX410" s="238"/>
      <c r="CY410" s="238"/>
      <c r="CZ410" s="238"/>
      <c r="DA410" s="238"/>
    </row>
    <row r="411" spans="2:105">
      <c r="B411" s="226"/>
      <c r="BP411" s="82"/>
      <c r="BQ411" s="238"/>
      <c r="BR411" s="238"/>
      <c r="BS411" s="238"/>
      <c r="BT411" s="238"/>
      <c r="BU411" s="238"/>
      <c r="BV411" s="238"/>
      <c r="BW411" s="238"/>
      <c r="BX411" s="238"/>
      <c r="BY411" s="238"/>
      <c r="BZ411" s="238"/>
      <c r="CA411" s="238"/>
      <c r="CB411" s="238"/>
      <c r="CC411" s="238"/>
      <c r="CD411" s="238"/>
      <c r="CE411" s="238"/>
      <c r="CF411" s="238"/>
      <c r="CG411" s="238"/>
      <c r="CH411" s="238"/>
      <c r="CI411" s="238"/>
      <c r="CJ411" s="238"/>
      <c r="CK411" s="238"/>
      <c r="CL411" s="238"/>
      <c r="CM411" s="238"/>
      <c r="CN411" s="238"/>
      <c r="CO411" s="238"/>
      <c r="CP411" s="238"/>
      <c r="CQ411" s="238"/>
      <c r="CR411" s="238"/>
      <c r="CS411" s="238"/>
      <c r="CT411" s="238"/>
      <c r="CU411" s="238"/>
      <c r="CV411" s="238"/>
      <c r="CW411" s="238"/>
      <c r="CX411" s="238"/>
      <c r="CY411" s="238"/>
      <c r="CZ411" s="238"/>
      <c r="DA411" s="238"/>
    </row>
    <row r="412" spans="2:105">
      <c r="B412" s="226"/>
      <c r="BP412" s="82"/>
      <c r="BQ412" s="238"/>
      <c r="BR412" s="238"/>
      <c r="BS412" s="238"/>
      <c r="BT412" s="238"/>
      <c r="BU412" s="238"/>
      <c r="BV412" s="238"/>
      <c r="BW412" s="238"/>
      <c r="BX412" s="238"/>
      <c r="BY412" s="238"/>
      <c r="BZ412" s="238"/>
      <c r="CA412" s="238"/>
      <c r="CB412" s="238"/>
      <c r="CC412" s="238"/>
      <c r="CD412" s="238"/>
      <c r="CE412" s="238"/>
      <c r="CF412" s="238"/>
      <c r="CG412" s="238"/>
      <c r="CH412" s="238"/>
      <c r="CI412" s="238"/>
      <c r="CJ412" s="238"/>
      <c r="CK412" s="238"/>
      <c r="CL412" s="238"/>
      <c r="CM412" s="238"/>
      <c r="CN412" s="238"/>
      <c r="CO412" s="238"/>
      <c r="CP412" s="238"/>
      <c r="CQ412" s="238"/>
      <c r="CR412" s="238"/>
      <c r="CS412" s="238"/>
      <c r="CT412" s="238"/>
      <c r="CU412" s="238"/>
      <c r="CV412" s="238"/>
      <c r="CW412" s="238"/>
      <c r="CX412" s="238"/>
      <c r="CY412" s="238"/>
      <c r="CZ412" s="238"/>
      <c r="DA412" s="238"/>
    </row>
    <row r="413" spans="2:105">
      <c r="B413" s="226"/>
      <c r="BP413" s="82"/>
      <c r="BQ413" s="238"/>
      <c r="BR413" s="238"/>
      <c r="BS413" s="238"/>
      <c r="BT413" s="238"/>
      <c r="BU413" s="238"/>
      <c r="BV413" s="238"/>
      <c r="BW413" s="238"/>
      <c r="BX413" s="238"/>
      <c r="BY413" s="238"/>
      <c r="BZ413" s="238"/>
      <c r="CA413" s="238"/>
      <c r="CB413" s="238"/>
      <c r="CC413" s="238"/>
      <c r="CD413" s="238"/>
      <c r="CE413" s="238"/>
      <c r="CF413" s="238"/>
      <c r="CG413" s="238"/>
      <c r="CH413" s="238"/>
      <c r="CI413" s="238"/>
      <c r="CJ413" s="238"/>
      <c r="CK413" s="238"/>
      <c r="CL413" s="238"/>
      <c r="CM413" s="238"/>
      <c r="CN413" s="238"/>
      <c r="CO413" s="238"/>
      <c r="CP413" s="238"/>
      <c r="CQ413" s="238"/>
      <c r="CR413" s="238"/>
      <c r="CS413" s="238"/>
      <c r="CT413" s="238"/>
      <c r="CU413" s="238"/>
      <c r="CV413" s="238"/>
      <c r="CW413" s="238"/>
      <c r="CX413" s="238"/>
      <c r="CY413" s="238"/>
      <c r="CZ413" s="238"/>
      <c r="DA413" s="238"/>
    </row>
    <row r="414" spans="2:105">
      <c r="B414" s="226"/>
      <c r="BP414" s="82"/>
      <c r="BQ414" s="238"/>
      <c r="BR414" s="238"/>
      <c r="BS414" s="238"/>
      <c r="BT414" s="238"/>
      <c r="BU414" s="238"/>
      <c r="BV414" s="238"/>
      <c r="BW414" s="238"/>
      <c r="BX414" s="238"/>
      <c r="BY414" s="238"/>
      <c r="BZ414" s="238"/>
      <c r="CA414" s="238"/>
      <c r="CB414" s="238"/>
      <c r="CC414" s="238"/>
      <c r="CD414" s="238"/>
      <c r="CE414" s="238"/>
      <c r="CF414" s="238"/>
      <c r="CG414" s="238"/>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row>
    <row r="415" spans="2:105">
      <c r="B415" s="226"/>
      <c r="BP415" s="82"/>
      <c r="BQ415" s="238"/>
      <c r="BR415" s="238"/>
      <c r="BS415" s="238"/>
      <c r="BT415" s="238"/>
      <c r="BU415" s="238"/>
      <c r="BV415" s="238"/>
      <c r="BW415" s="238"/>
      <c r="BX415" s="238"/>
      <c r="BY415" s="238"/>
      <c r="BZ415" s="238"/>
      <c r="CA415" s="238"/>
      <c r="CB415" s="238"/>
      <c r="CC415" s="238"/>
      <c r="CD415" s="238"/>
      <c r="CE415" s="238"/>
      <c r="CF415" s="238"/>
      <c r="CG415" s="238"/>
      <c r="CH415" s="238"/>
      <c r="CI415" s="238"/>
      <c r="CJ415" s="238"/>
      <c r="CK415" s="238"/>
      <c r="CL415" s="238"/>
      <c r="CM415" s="238"/>
      <c r="CN415" s="238"/>
      <c r="CO415" s="238"/>
      <c r="CP415" s="238"/>
      <c r="CQ415" s="238"/>
      <c r="CR415" s="238"/>
      <c r="CS415" s="238"/>
      <c r="CT415" s="238"/>
      <c r="CU415" s="238"/>
      <c r="CV415" s="238"/>
      <c r="CW415" s="238"/>
      <c r="CX415" s="238"/>
      <c r="CY415" s="238"/>
      <c r="CZ415" s="238"/>
      <c r="DA415" s="238"/>
    </row>
    <row r="416" spans="2:105">
      <c r="B416" s="226"/>
      <c r="BP416" s="82"/>
      <c r="BQ416" s="238"/>
      <c r="BR416" s="238"/>
      <c r="BS416" s="238"/>
      <c r="BT416" s="238"/>
      <c r="BU416" s="238"/>
      <c r="BV416" s="238"/>
      <c r="BW416" s="238"/>
      <c r="BX416" s="238"/>
      <c r="BY416" s="238"/>
      <c r="BZ416" s="238"/>
      <c r="CA416" s="238"/>
      <c r="CB416" s="238"/>
      <c r="CC416" s="238"/>
      <c r="CD416" s="238"/>
      <c r="CE416" s="238"/>
      <c r="CF416" s="238"/>
      <c r="CG416" s="238"/>
      <c r="CH416" s="238"/>
      <c r="CI416" s="238"/>
      <c r="CJ416" s="238"/>
      <c r="CK416" s="238"/>
      <c r="CL416" s="238"/>
      <c r="CM416" s="238"/>
      <c r="CN416" s="238"/>
      <c r="CO416" s="238"/>
      <c r="CP416" s="238"/>
      <c r="CQ416" s="238"/>
      <c r="CR416" s="238"/>
      <c r="CS416" s="238"/>
      <c r="CT416" s="238"/>
      <c r="CU416" s="238"/>
      <c r="CV416" s="238"/>
      <c r="CW416" s="238"/>
      <c r="CX416" s="238"/>
      <c r="CY416" s="238"/>
      <c r="CZ416" s="238"/>
      <c r="DA416" s="238"/>
    </row>
    <row r="417" spans="2:105">
      <c r="B417" s="226"/>
      <c r="BP417" s="82"/>
      <c r="BQ417" s="238"/>
      <c r="BR417" s="238"/>
      <c r="BS417" s="238"/>
      <c r="BT417" s="238"/>
      <c r="BU417" s="238"/>
      <c r="BV417" s="238"/>
      <c r="BW417" s="238"/>
      <c r="BX417" s="238"/>
      <c r="BY417" s="238"/>
      <c r="BZ417" s="238"/>
      <c r="CA417" s="238"/>
      <c r="CB417" s="238"/>
      <c r="CC417" s="238"/>
      <c r="CD417" s="238"/>
      <c r="CE417" s="238"/>
      <c r="CF417" s="238"/>
      <c r="CG417" s="238"/>
      <c r="CH417" s="238"/>
      <c r="CI417" s="238"/>
      <c r="CJ417" s="238"/>
      <c r="CK417" s="238"/>
      <c r="CL417" s="238"/>
      <c r="CM417" s="238"/>
      <c r="CN417" s="238"/>
      <c r="CO417" s="238"/>
      <c r="CP417" s="238"/>
      <c r="CQ417" s="238"/>
      <c r="CR417" s="238"/>
      <c r="CS417" s="238"/>
      <c r="CT417" s="238"/>
      <c r="CU417" s="238"/>
      <c r="CV417" s="238"/>
      <c r="CW417" s="238"/>
      <c r="CX417" s="238"/>
      <c r="CY417" s="238"/>
      <c r="CZ417" s="238"/>
      <c r="DA417" s="238"/>
    </row>
    <row r="418" spans="2:105">
      <c r="B418" s="226"/>
      <c r="BP418" s="82"/>
      <c r="BQ418" s="238"/>
      <c r="BR418" s="238"/>
      <c r="BS418" s="238"/>
      <c r="BT418" s="238"/>
      <c r="BU418" s="238"/>
      <c r="BV418" s="238"/>
      <c r="BW418" s="238"/>
      <c r="BX418" s="238"/>
      <c r="BY418" s="238"/>
      <c r="BZ418" s="238"/>
      <c r="CA418" s="238"/>
      <c r="CB418" s="238"/>
      <c r="CC418" s="238"/>
      <c r="CD418" s="238"/>
      <c r="CE418" s="238"/>
      <c r="CF418" s="238"/>
      <c r="CG418" s="238"/>
      <c r="CH418" s="238"/>
      <c r="CI418" s="238"/>
      <c r="CJ418" s="238"/>
      <c r="CK418" s="238"/>
      <c r="CL418" s="238"/>
      <c r="CM418" s="238"/>
      <c r="CN418" s="238"/>
      <c r="CO418" s="238"/>
      <c r="CP418" s="238"/>
      <c r="CQ418" s="238"/>
      <c r="CR418" s="238"/>
      <c r="CS418" s="238"/>
      <c r="CT418" s="238"/>
      <c r="CU418" s="238"/>
      <c r="CV418" s="238"/>
      <c r="CW418" s="238"/>
      <c r="CX418" s="238"/>
      <c r="CY418" s="238"/>
      <c r="CZ418" s="238"/>
      <c r="DA418" s="238"/>
    </row>
    <row r="419" spans="2:105">
      <c r="B419" s="226"/>
      <c r="BP419" s="82"/>
      <c r="BQ419" s="238"/>
      <c r="BR419" s="238"/>
      <c r="BS419" s="238"/>
      <c r="BT419" s="238"/>
      <c r="BU419" s="238"/>
      <c r="BV419" s="238"/>
      <c r="BW419" s="238"/>
      <c r="BX419" s="238"/>
      <c r="BY419" s="238"/>
      <c r="BZ419" s="238"/>
      <c r="CA419" s="238"/>
      <c r="CB419" s="238"/>
      <c r="CC419" s="238"/>
      <c r="CD419" s="238"/>
      <c r="CE419" s="238"/>
      <c r="CF419" s="238"/>
      <c r="CG419" s="238"/>
      <c r="CH419" s="238"/>
      <c r="CI419" s="238"/>
      <c r="CJ419" s="238"/>
      <c r="CK419" s="238"/>
      <c r="CL419" s="238"/>
      <c r="CM419" s="238"/>
      <c r="CN419" s="238"/>
      <c r="CO419" s="238"/>
      <c r="CP419" s="238"/>
      <c r="CQ419" s="238"/>
      <c r="CR419" s="238"/>
      <c r="CS419" s="238"/>
      <c r="CT419" s="238"/>
      <c r="CU419" s="238"/>
      <c r="CV419" s="238"/>
      <c r="CW419" s="238"/>
      <c r="CX419" s="238"/>
      <c r="CY419" s="238"/>
      <c r="CZ419" s="238"/>
      <c r="DA419" s="238"/>
    </row>
    <row r="420" spans="2:105">
      <c r="B420" s="226"/>
      <c r="BP420" s="82"/>
      <c r="BQ420" s="238"/>
      <c r="BR420" s="238"/>
      <c r="BS420" s="238"/>
      <c r="BT420" s="238"/>
      <c r="BU420" s="238"/>
      <c r="BV420" s="238"/>
      <c r="BW420" s="238"/>
      <c r="BX420" s="238"/>
      <c r="BY420" s="238"/>
      <c r="BZ420" s="238"/>
      <c r="CA420" s="238"/>
      <c r="CB420" s="238"/>
      <c r="CC420" s="238"/>
      <c r="CD420" s="238"/>
      <c r="CE420" s="238"/>
      <c r="CF420" s="238"/>
      <c r="CG420" s="238"/>
      <c r="CH420" s="238"/>
      <c r="CI420" s="238"/>
      <c r="CJ420" s="238"/>
      <c r="CK420" s="238"/>
      <c r="CL420" s="238"/>
      <c r="CM420" s="238"/>
      <c r="CN420" s="238"/>
      <c r="CO420" s="238"/>
      <c r="CP420" s="238"/>
      <c r="CQ420" s="238"/>
      <c r="CR420" s="238"/>
      <c r="CS420" s="238"/>
      <c r="CT420" s="238"/>
      <c r="CU420" s="238"/>
      <c r="CV420" s="238"/>
      <c r="CW420" s="238"/>
      <c r="CX420" s="238"/>
      <c r="CY420" s="238"/>
      <c r="CZ420" s="238"/>
      <c r="DA420" s="238"/>
    </row>
    <row r="421" spans="2:105">
      <c r="B421" s="226"/>
      <c r="BP421" s="82"/>
      <c r="BQ421" s="238"/>
      <c r="BR421" s="238"/>
      <c r="BS421" s="238"/>
      <c r="BT421" s="238"/>
      <c r="BU421" s="238"/>
      <c r="BV421" s="238"/>
      <c r="BW421" s="238"/>
      <c r="BX421" s="238"/>
      <c r="BY421" s="238"/>
      <c r="BZ421" s="238"/>
      <c r="CA421" s="238"/>
      <c r="CB421" s="238"/>
      <c r="CC421" s="238"/>
      <c r="CD421" s="238"/>
      <c r="CE421" s="238"/>
      <c r="CF421" s="238"/>
      <c r="CG421" s="238"/>
      <c r="CH421" s="238"/>
      <c r="CI421" s="238"/>
      <c r="CJ421" s="238"/>
      <c r="CK421" s="238"/>
      <c r="CL421" s="238"/>
      <c r="CM421" s="238"/>
      <c r="CN421" s="238"/>
      <c r="CO421" s="238"/>
      <c r="CP421" s="238"/>
      <c r="CQ421" s="238"/>
      <c r="CR421" s="238"/>
      <c r="CS421" s="238"/>
      <c r="CT421" s="238"/>
      <c r="CU421" s="238"/>
      <c r="CV421" s="238"/>
      <c r="CW421" s="238"/>
      <c r="CX421" s="238"/>
      <c r="CY421" s="238"/>
      <c r="CZ421" s="238"/>
      <c r="DA421" s="238"/>
    </row>
    <row r="422" spans="2:105">
      <c r="B422" s="226"/>
      <c r="BP422" s="82"/>
      <c r="BQ422" s="238"/>
      <c r="BR422" s="238"/>
      <c r="BS422" s="238"/>
      <c r="BT422" s="238"/>
      <c r="BU422" s="238"/>
      <c r="BV422" s="238"/>
      <c r="BW422" s="238"/>
      <c r="BX422" s="238"/>
      <c r="BY422" s="238"/>
      <c r="BZ422" s="238"/>
      <c r="CA422" s="238"/>
      <c r="CB422" s="238"/>
      <c r="CC422" s="238"/>
      <c r="CD422" s="238"/>
      <c r="CE422" s="238"/>
      <c r="CF422" s="238"/>
      <c r="CG422" s="238"/>
      <c r="CH422" s="238"/>
      <c r="CI422" s="238"/>
      <c r="CJ422" s="238"/>
      <c r="CK422" s="238"/>
      <c r="CL422" s="238"/>
      <c r="CM422" s="238"/>
      <c r="CN422" s="238"/>
      <c r="CO422" s="238"/>
      <c r="CP422" s="238"/>
      <c r="CQ422" s="238"/>
      <c r="CR422" s="238"/>
      <c r="CS422" s="238"/>
      <c r="CT422" s="238"/>
      <c r="CU422" s="238"/>
      <c r="CV422" s="238"/>
      <c r="CW422" s="238"/>
      <c r="CX422" s="238"/>
      <c r="CY422" s="238"/>
      <c r="CZ422" s="238"/>
      <c r="DA422" s="238"/>
    </row>
    <row r="423" spans="2:105">
      <c r="B423" s="226"/>
      <c r="BP423" s="82"/>
      <c r="BQ423" s="238"/>
      <c r="BR423" s="238"/>
      <c r="BS423" s="238"/>
      <c r="BT423" s="238"/>
      <c r="BU423" s="238"/>
      <c r="BV423" s="238"/>
      <c r="BW423" s="238"/>
      <c r="BX423" s="238"/>
      <c r="BY423" s="238"/>
      <c r="BZ423" s="238"/>
      <c r="CA423" s="238"/>
      <c r="CB423" s="238"/>
      <c r="CC423" s="238"/>
      <c r="CD423" s="238"/>
      <c r="CE423" s="238"/>
      <c r="CF423" s="238"/>
      <c r="CG423" s="238"/>
      <c r="CH423" s="238"/>
      <c r="CI423" s="238"/>
      <c r="CJ423" s="238"/>
      <c r="CK423" s="238"/>
      <c r="CL423" s="238"/>
      <c r="CM423" s="238"/>
      <c r="CN423" s="238"/>
      <c r="CO423" s="238"/>
      <c r="CP423" s="238"/>
      <c r="CQ423" s="238"/>
      <c r="CR423" s="238"/>
      <c r="CS423" s="238"/>
      <c r="CT423" s="238"/>
      <c r="CU423" s="238"/>
      <c r="CV423" s="238"/>
      <c r="CW423" s="238"/>
      <c r="CX423" s="238"/>
      <c r="CY423" s="238"/>
      <c r="CZ423" s="238"/>
      <c r="DA423" s="238"/>
    </row>
    <row r="424" spans="2:105">
      <c r="B424" s="226"/>
      <c r="BP424" s="82"/>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38"/>
      <c r="CN424" s="238"/>
      <c r="CO424" s="238"/>
      <c r="CP424" s="238"/>
      <c r="CQ424" s="238"/>
      <c r="CR424" s="238"/>
      <c r="CS424" s="238"/>
      <c r="CT424" s="238"/>
      <c r="CU424" s="238"/>
      <c r="CV424" s="238"/>
      <c r="CW424" s="238"/>
      <c r="CX424" s="238"/>
      <c r="CY424" s="238"/>
      <c r="CZ424" s="238"/>
      <c r="DA424" s="238"/>
    </row>
    <row r="425" spans="2:105">
      <c r="B425" s="226"/>
      <c r="BP425" s="82"/>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row>
    <row r="426" spans="2:105">
      <c r="B426" s="226"/>
      <c r="BP426" s="82"/>
      <c r="BQ426" s="238"/>
      <c r="BR426" s="238"/>
      <c r="BS426" s="238"/>
      <c r="BT426" s="238"/>
      <c r="BU426" s="238"/>
      <c r="BV426" s="238"/>
      <c r="BW426" s="238"/>
      <c r="BX426" s="238"/>
      <c r="BY426" s="238"/>
      <c r="BZ426" s="238"/>
      <c r="CA426" s="238"/>
      <c r="CB426" s="238"/>
      <c r="CC426" s="238"/>
      <c r="CD426" s="238"/>
      <c r="CE426" s="238"/>
      <c r="CF426" s="238"/>
      <c r="CG426" s="238"/>
      <c r="CH426" s="238"/>
      <c r="CI426" s="238"/>
      <c r="CJ426" s="238"/>
      <c r="CK426" s="238"/>
      <c r="CL426" s="238"/>
      <c r="CM426" s="238"/>
      <c r="CN426" s="238"/>
      <c r="CO426" s="238"/>
      <c r="CP426" s="238"/>
      <c r="CQ426" s="238"/>
      <c r="CR426" s="238"/>
      <c r="CS426" s="238"/>
      <c r="CT426" s="238"/>
      <c r="CU426" s="238"/>
      <c r="CV426" s="238"/>
      <c r="CW426" s="238"/>
      <c r="CX426" s="238"/>
      <c r="CY426" s="238"/>
      <c r="CZ426" s="238"/>
      <c r="DA426" s="238"/>
    </row>
    <row r="427" spans="2:105">
      <c r="B427" s="226"/>
      <c r="BP427" s="82"/>
      <c r="BQ427" s="238"/>
      <c r="BR427" s="238"/>
      <c r="BS427" s="238"/>
      <c r="BT427" s="238"/>
      <c r="BU427" s="238"/>
      <c r="BV427" s="238"/>
      <c r="BW427" s="238"/>
      <c r="BX427" s="238"/>
      <c r="BY427" s="238"/>
      <c r="BZ427" s="238"/>
      <c r="CA427" s="238"/>
      <c r="CB427" s="238"/>
      <c r="CC427" s="238"/>
      <c r="CD427" s="238"/>
      <c r="CE427" s="238"/>
      <c r="CF427" s="238"/>
      <c r="CG427" s="238"/>
      <c r="CH427" s="238"/>
      <c r="CI427" s="238"/>
      <c r="CJ427" s="238"/>
      <c r="CK427" s="238"/>
      <c r="CL427" s="238"/>
      <c r="CM427" s="238"/>
      <c r="CN427" s="238"/>
      <c r="CO427" s="238"/>
      <c r="CP427" s="238"/>
      <c r="CQ427" s="238"/>
      <c r="CR427" s="238"/>
      <c r="CS427" s="238"/>
      <c r="CT427" s="238"/>
      <c r="CU427" s="238"/>
      <c r="CV427" s="238"/>
      <c r="CW427" s="238"/>
      <c r="CX427" s="238"/>
      <c r="CY427" s="238"/>
      <c r="CZ427" s="238"/>
      <c r="DA427" s="238"/>
    </row>
    <row r="428" spans="2:105">
      <c r="B428" s="226"/>
      <c r="BP428" s="82"/>
      <c r="BQ428" s="238"/>
      <c r="BR428" s="238"/>
      <c r="BS428" s="238"/>
      <c r="BT428" s="238"/>
      <c r="BU428" s="238"/>
      <c r="BV428" s="238"/>
      <c r="BW428" s="238"/>
      <c r="BX428" s="238"/>
      <c r="BY428" s="238"/>
      <c r="BZ428" s="238"/>
      <c r="CA428" s="238"/>
      <c r="CB428" s="238"/>
      <c r="CC428" s="238"/>
      <c r="CD428" s="238"/>
      <c r="CE428" s="238"/>
      <c r="CF428" s="238"/>
      <c r="CG428" s="238"/>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row>
    <row r="429" spans="2:105">
      <c r="B429" s="226"/>
      <c r="BP429" s="82"/>
      <c r="BQ429" s="238"/>
      <c r="BR429" s="238"/>
      <c r="BS429" s="238"/>
      <c r="BT429" s="238"/>
      <c r="BU429" s="238"/>
      <c r="BV429" s="238"/>
      <c r="BW429" s="238"/>
      <c r="BX429" s="238"/>
      <c r="BY429" s="238"/>
      <c r="BZ429" s="238"/>
      <c r="CA429" s="238"/>
      <c r="CB429" s="238"/>
      <c r="CC429" s="238"/>
      <c r="CD429" s="238"/>
      <c r="CE429" s="238"/>
      <c r="CF429" s="238"/>
      <c r="CG429" s="238"/>
      <c r="CH429" s="238"/>
      <c r="CI429" s="238"/>
      <c r="CJ429" s="238"/>
      <c r="CK429" s="238"/>
      <c r="CL429" s="238"/>
      <c r="CM429" s="238"/>
      <c r="CN429" s="238"/>
      <c r="CO429" s="238"/>
      <c r="CP429" s="238"/>
      <c r="CQ429" s="238"/>
      <c r="CR429" s="238"/>
      <c r="CS429" s="238"/>
      <c r="CT429" s="238"/>
      <c r="CU429" s="238"/>
      <c r="CV429" s="238"/>
      <c r="CW429" s="238"/>
      <c r="CX429" s="238"/>
      <c r="CY429" s="238"/>
      <c r="CZ429" s="238"/>
      <c r="DA429" s="238"/>
    </row>
    <row r="430" spans="2:105">
      <c r="B430" s="226"/>
      <c r="BP430" s="82"/>
      <c r="BQ430" s="238"/>
      <c r="BR430" s="238"/>
      <c r="BS430" s="238"/>
      <c r="BT430" s="238"/>
      <c r="BU430" s="238"/>
      <c r="BV430" s="238"/>
      <c r="BW430" s="238"/>
      <c r="BX430" s="238"/>
      <c r="BY430" s="238"/>
      <c r="BZ430" s="238"/>
      <c r="CA430" s="238"/>
      <c r="CB430" s="238"/>
      <c r="CC430" s="238"/>
      <c r="CD430" s="238"/>
      <c r="CE430" s="238"/>
      <c r="CF430" s="238"/>
      <c r="CG430" s="238"/>
      <c r="CH430" s="238"/>
      <c r="CI430" s="238"/>
      <c r="CJ430" s="238"/>
      <c r="CK430" s="238"/>
      <c r="CL430" s="238"/>
      <c r="CM430" s="238"/>
      <c r="CN430" s="238"/>
      <c r="CO430" s="238"/>
      <c r="CP430" s="238"/>
      <c r="CQ430" s="238"/>
      <c r="CR430" s="238"/>
      <c r="CS430" s="238"/>
      <c r="CT430" s="238"/>
      <c r="CU430" s="238"/>
      <c r="CV430" s="238"/>
      <c r="CW430" s="238"/>
      <c r="CX430" s="238"/>
      <c r="CY430" s="238"/>
      <c r="CZ430" s="238"/>
      <c r="DA430" s="238"/>
    </row>
    <row r="431" spans="2:105">
      <c r="B431" s="226"/>
      <c r="BP431" s="82"/>
      <c r="BQ431" s="238"/>
      <c r="BR431" s="238"/>
      <c r="BS431" s="238"/>
      <c r="BT431" s="238"/>
      <c r="BU431" s="238"/>
      <c r="BV431" s="238"/>
      <c r="BW431" s="238"/>
      <c r="BX431" s="238"/>
      <c r="BY431" s="238"/>
      <c r="BZ431" s="238"/>
      <c r="CA431" s="238"/>
      <c r="CB431" s="238"/>
      <c r="CC431" s="238"/>
      <c r="CD431" s="238"/>
      <c r="CE431" s="238"/>
      <c r="CF431" s="238"/>
      <c r="CG431" s="238"/>
      <c r="CH431" s="238"/>
      <c r="CI431" s="238"/>
      <c r="CJ431" s="238"/>
      <c r="CK431" s="238"/>
      <c r="CL431" s="238"/>
      <c r="CM431" s="238"/>
      <c r="CN431" s="238"/>
      <c r="CO431" s="238"/>
      <c r="CP431" s="238"/>
      <c r="CQ431" s="238"/>
      <c r="CR431" s="238"/>
      <c r="CS431" s="238"/>
      <c r="CT431" s="238"/>
      <c r="CU431" s="238"/>
      <c r="CV431" s="238"/>
      <c r="CW431" s="238"/>
      <c r="CX431" s="238"/>
      <c r="CY431" s="238"/>
      <c r="CZ431" s="238"/>
      <c r="DA431" s="238"/>
    </row>
    <row r="432" spans="2:105">
      <c r="B432" s="226"/>
      <c r="BP432" s="82"/>
      <c r="BQ432" s="238"/>
      <c r="BR432" s="238"/>
      <c r="BS432" s="238"/>
      <c r="BT432" s="238"/>
      <c r="BU432" s="238"/>
      <c r="BV432" s="238"/>
      <c r="BW432" s="238"/>
      <c r="BX432" s="238"/>
      <c r="BY432" s="238"/>
      <c r="BZ432" s="238"/>
      <c r="CA432" s="238"/>
      <c r="CB432" s="238"/>
      <c r="CC432" s="238"/>
      <c r="CD432" s="238"/>
      <c r="CE432" s="238"/>
      <c r="CF432" s="238"/>
      <c r="CG432" s="238"/>
      <c r="CH432" s="238"/>
      <c r="CI432" s="238"/>
      <c r="CJ432" s="238"/>
      <c r="CK432" s="238"/>
      <c r="CL432" s="238"/>
      <c r="CM432" s="238"/>
      <c r="CN432" s="238"/>
      <c r="CO432" s="238"/>
      <c r="CP432" s="238"/>
      <c r="CQ432" s="238"/>
      <c r="CR432" s="238"/>
      <c r="CS432" s="238"/>
      <c r="CT432" s="238"/>
      <c r="CU432" s="238"/>
      <c r="CV432" s="238"/>
      <c r="CW432" s="238"/>
      <c r="CX432" s="238"/>
      <c r="CY432" s="238"/>
      <c r="CZ432" s="238"/>
      <c r="DA432" s="238"/>
    </row>
    <row r="433" spans="2:105">
      <c r="B433" s="226"/>
      <c r="BP433" s="82"/>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row>
    <row r="434" spans="2:105">
      <c r="B434" s="226"/>
      <c r="BP434" s="82"/>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row>
    <row r="435" spans="2:105">
      <c r="B435" s="226"/>
      <c r="BP435" s="82"/>
      <c r="BQ435" s="238"/>
      <c r="BR435" s="238"/>
      <c r="BS435" s="238"/>
      <c r="BT435" s="238"/>
      <c r="BU435" s="238"/>
      <c r="BV435" s="238"/>
      <c r="BW435" s="238"/>
      <c r="BX435" s="238"/>
      <c r="BY435" s="238"/>
      <c r="BZ435" s="238"/>
      <c r="CA435" s="238"/>
      <c r="CB435" s="238"/>
      <c r="CC435" s="238"/>
      <c r="CD435" s="238"/>
      <c r="CE435" s="238"/>
      <c r="CF435" s="238"/>
      <c r="CG435" s="238"/>
      <c r="CH435" s="238"/>
      <c r="CI435" s="238"/>
      <c r="CJ435" s="238"/>
      <c r="CK435" s="238"/>
      <c r="CL435" s="238"/>
      <c r="CM435" s="238"/>
      <c r="CN435" s="238"/>
      <c r="CO435" s="238"/>
      <c r="CP435" s="238"/>
      <c r="CQ435" s="238"/>
      <c r="CR435" s="238"/>
      <c r="CS435" s="238"/>
      <c r="CT435" s="238"/>
      <c r="CU435" s="238"/>
      <c r="CV435" s="238"/>
      <c r="CW435" s="238"/>
      <c r="CX435" s="238"/>
      <c r="CY435" s="238"/>
      <c r="CZ435" s="238"/>
      <c r="DA435" s="238"/>
    </row>
    <row r="436" spans="2:105">
      <c r="B436" s="226"/>
      <c r="BP436" s="82"/>
      <c r="BQ436" s="238"/>
      <c r="BR436" s="238"/>
      <c r="BS436" s="238"/>
      <c r="BT436" s="238"/>
      <c r="BU436" s="238"/>
      <c r="BV436" s="238"/>
      <c r="BW436" s="238"/>
      <c r="BX436" s="238"/>
      <c r="BY436" s="238"/>
      <c r="BZ436" s="238"/>
      <c r="CA436" s="238"/>
      <c r="CB436" s="238"/>
      <c r="CC436" s="238"/>
      <c r="CD436" s="238"/>
      <c r="CE436" s="238"/>
      <c r="CF436" s="238"/>
      <c r="CG436" s="238"/>
      <c r="CH436" s="238"/>
      <c r="CI436" s="238"/>
      <c r="CJ436" s="238"/>
      <c r="CK436" s="238"/>
      <c r="CL436" s="238"/>
      <c r="CM436" s="238"/>
      <c r="CN436" s="238"/>
      <c r="CO436" s="238"/>
      <c r="CP436" s="238"/>
      <c r="CQ436" s="238"/>
      <c r="CR436" s="238"/>
      <c r="CS436" s="238"/>
      <c r="CT436" s="238"/>
      <c r="CU436" s="238"/>
      <c r="CV436" s="238"/>
      <c r="CW436" s="238"/>
      <c r="CX436" s="238"/>
      <c r="CY436" s="238"/>
      <c r="CZ436" s="238"/>
      <c r="DA436" s="238"/>
    </row>
    <row r="437" spans="2:105">
      <c r="B437" s="226"/>
      <c r="BP437" s="82"/>
      <c r="BQ437" s="238"/>
      <c r="BR437" s="238"/>
      <c r="BS437" s="238"/>
      <c r="BT437" s="238"/>
      <c r="BU437" s="238"/>
      <c r="BV437" s="238"/>
      <c r="BW437" s="238"/>
      <c r="BX437" s="238"/>
      <c r="BY437" s="238"/>
      <c r="BZ437" s="238"/>
      <c r="CA437" s="238"/>
      <c r="CB437" s="238"/>
      <c r="CC437" s="238"/>
      <c r="CD437" s="238"/>
      <c r="CE437" s="238"/>
      <c r="CF437" s="238"/>
      <c r="CG437" s="238"/>
      <c r="CH437" s="238"/>
      <c r="CI437" s="238"/>
      <c r="CJ437" s="238"/>
      <c r="CK437" s="238"/>
      <c r="CL437" s="238"/>
      <c r="CM437" s="238"/>
      <c r="CN437" s="238"/>
      <c r="CO437" s="238"/>
      <c r="CP437" s="238"/>
      <c r="CQ437" s="238"/>
      <c r="CR437" s="238"/>
      <c r="CS437" s="238"/>
      <c r="CT437" s="238"/>
      <c r="CU437" s="238"/>
      <c r="CV437" s="238"/>
      <c r="CW437" s="238"/>
      <c r="CX437" s="238"/>
      <c r="CY437" s="238"/>
      <c r="CZ437" s="238"/>
      <c r="DA437" s="238"/>
    </row>
    <row r="438" spans="2:105">
      <c r="B438" s="226"/>
      <c r="BP438" s="82"/>
      <c r="BQ438" s="238"/>
      <c r="BR438" s="238"/>
      <c r="BS438" s="238"/>
      <c r="BT438" s="238"/>
      <c r="BU438" s="238"/>
      <c r="BV438" s="238"/>
      <c r="BW438" s="238"/>
      <c r="BX438" s="238"/>
      <c r="BY438" s="238"/>
      <c r="BZ438" s="238"/>
      <c r="CA438" s="238"/>
      <c r="CB438" s="238"/>
      <c r="CC438" s="238"/>
      <c r="CD438" s="238"/>
      <c r="CE438" s="238"/>
      <c r="CF438" s="238"/>
      <c r="CG438" s="238"/>
      <c r="CH438" s="238"/>
      <c r="CI438" s="238"/>
      <c r="CJ438" s="238"/>
      <c r="CK438" s="238"/>
      <c r="CL438" s="238"/>
      <c r="CM438" s="238"/>
      <c r="CN438" s="238"/>
      <c r="CO438" s="238"/>
      <c r="CP438" s="238"/>
      <c r="CQ438" s="238"/>
      <c r="CR438" s="238"/>
      <c r="CS438" s="238"/>
      <c r="CT438" s="238"/>
      <c r="CU438" s="238"/>
      <c r="CV438" s="238"/>
      <c r="CW438" s="238"/>
      <c r="CX438" s="238"/>
      <c r="CY438" s="238"/>
      <c r="CZ438" s="238"/>
      <c r="DA438" s="238"/>
    </row>
    <row r="439" spans="2:105">
      <c r="B439" s="226"/>
      <c r="BP439" s="82"/>
      <c r="BQ439" s="238"/>
      <c r="BR439" s="238"/>
      <c r="BS439" s="238"/>
      <c r="BT439" s="238"/>
      <c r="BU439" s="238"/>
      <c r="BV439" s="238"/>
      <c r="BW439" s="238"/>
      <c r="BX439" s="238"/>
      <c r="BY439" s="238"/>
      <c r="BZ439" s="238"/>
      <c r="CA439" s="238"/>
      <c r="CB439" s="238"/>
      <c r="CC439" s="238"/>
      <c r="CD439" s="238"/>
      <c r="CE439" s="238"/>
      <c r="CF439" s="238"/>
      <c r="CG439" s="238"/>
      <c r="CH439" s="238"/>
      <c r="CI439" s="238"/>
      <c r="CJ439" s="238"/>
      <c r="CK439" s="238"/>
      <c r="CL439" s="238"/>
      <c r="CM439" s="238"/>
      <c r="CN439" s="238"/>
      <c r="CO439" s="238"/>
      <c r="CP439" s="238"/>
      <c r="CQ439" s="238"/>
      <c r="CR439" s="238"/>
      <c r="CS439" s="238"/>
      <c r="CT439" s="238"/>
      <c r="CU439" s="238"/>
      <c r="CV439" s="238"/>
      <c r="CW439" s="238"/>
      <c r="CX439" s="238"/>
      <c r="CY439" s="238"/>
      <c r="CZ439" s="238"/>
      <c r="DA439" s="238"/>
    </row>
    <row r="440" spans="2:105">
      <c r="B440" s="226"/>
      <c r="BP440" s="82"/>
      <c r="BQ440" s="238"/>
      <c r="BR440" s="238"/>
      <c r="BS440" s="238"/>
      <c r="BT440" s="238"/>
      <c r="BU440" s="238"/>
      <c r="BV440" s="238"/>
      <c r="BW440" s="238"/>
      <c r="BX440" s="238"/>
      <c r="BY440" s="238"/>
      <c r="BZ440" s="238"/>
      <c r="CA440" s="238"/>
      <c r="CB440" s="238"/>
      <c r="CC440" s="238"/>
      <c r="CD440" s="238"/>
      <c r="CE440" s="238"/>
      <c r="CF440" s="238"/>
      <c r="CG440" s="238"/>
      <c r="CH440" s="238"/>
      <c r="CI440" s="238"/>
      <c r="CJ440" s="238"/>
      <c r="CK440" s="238"/>
      <c r="CL440" s="238"/>
      <c r="CM440" s="238"/>
      <c r="CN440" s="238"/>
      <c r="CO440" s="238"/>
      <c r="CP440" s="238"/>
      <c r="CQ440" s="238"/>
      <c r="CR440" s="238"/>
      <c r="CS440" s="238"/>
      <c r="CT440" s="238"/>
      <c r="CU440" s="238"/>
      <c r="CV440" s="238"/>
      <c r="CW440" s="238"/>
      <c r="CX440" s="238"/>
      <c r="CY440" s="238"/>
      <c r="CZ440" s="238"/>
      <c r="DA440" s="238"/>
    </row>
    <row r="441" spans="2:105">
      <c r="B441" s="226"/>
      <c r="BP441" s="82"/>
      <c r="BQ441" s="238"/>
      <c r="BR441" s="238"/>
      <c r="BS441" s="238"/>
      <c r="BT441" s="238"/>
      <c r="BU441" s="238"/>
      <c r="BV441" s="238"/>
      <c r="BW441" s="238"/>
      <c r="BX441" s="238"/>
      <c r="BY441" s="238"/>
      <c r="BZ441" s="238"/>
      <c r="CA441" s="238"/>
      <c r="CB441" s="238"/>
      <c r="CC441" s="238"/>
      <c r="CD441" s="238"/>
      <c r="CE441" s="238"/>
      <c r="CF441" s="238"/>
      <c r="CG441" s="238"/>
      <c r="CH441" s="238"/>
      <c r="CI441" s="238"/>
      <c r="CJ441" s="238"/>
      <c r="CK441" s="238"/>
      <c r="CL441" s="238"/>
      <c r="CM441" s="238"/>
      <c r="CN441" s="238"/>
      <c r="CO441" s="238"/>
      <c r="CP441" s="238"/>
      <c r="CQ441" s="238"/>
      <c r="CR441" s="238"/>
      <c r="CS441" s="238"/>
      <c r="CT441" s="238"/>
      <c r="CU441" s="238"/>
      <c r="CV441" s="238"/>
      <c r="CW441" s="238"/>
      <c r="CX441" s="238"/>
      <c r="CY441" s="238"/>
      <c r="CZ441" s="238"/>
      <c r="DA441" s="238"/>
    </row>
    <row r="442" spans="2:105">
      <c r="B442" s="226"/>
      <c r="BP442" s="82"/>
      <c r="BQ442" s="238"/>
      <c r="BR442" s="238"/>
      <c r="BS442" s="238"/>
      <c r="BT442" s="238"/>
      <c r="BU442" s="238"/>
      <c r="BV442" s="238"/>
      <c r="BW442" s="238"/>
      <c r="BX442" s="238"/>
      <c r="BY442" s="238"/>
      <c r="BZ442" s="238"/>
      <c r="CA442" s="238"/>
      <c r="CB442" s="238"/>
      <c r="CC442" s="238"/>
      <c r="CD442" s="238"/>
      <c r="CE442" s="238"/>
      <c r="CF442" s="238"/>
      <c r="CG442" s="238"/>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row>
    <row r="443" spans="2:105">
      <c r="B443" s="226"/>
      <c r="BP443" s="82"/>
      <c r="BQ443" s="238"/>
      <c r="BR443" s="238"/>
      <c r="BS443" s="238"/>
      <c r="BT443" s="238"/>
      <c r="BU443" s="238"/>
      <c r="BV443" s="238"/>
      <c r="BW443" s="238"/>
      <c r="BX443" s="238"/>
      <c r="BY443" s="238"/>
      <c r="BZ443" s="238"/>
      <c r="CA443" s="238"/>
      <c r="CB443" s="238"/>
      <c r="CC443" s="238"/>
      <c r="CD443" s="238"/>
      <c r="CE443" s="238"/>
      <c r="CF443" s="238"/>
      <c r="CG443" s="238"/>
      <c r="CH443" s="238"/>
      <c r="CI443" s="238"/>
      <c r="CJ443" s="238"/>
      <c r="CK443" s="238"/>
      <c r="CL443" s="238"/>
      <c r="CM443" s="238"/>
      <c r="CN443" s="238"/>
      <c r="CO443" s="238"/>
      <c r="CP443" s="238"/>
      <c r="CQ443" s="238"/>
      <c r="CR443" s="238"/>
      <c r="CS443" s="238"/>
      <c r="CT443" s="238"/>
      <c r="CU443" s="238"/>
      <c r="CV443" s="238"/>
      <c r="CW443" s="238"/>
      <c r="CX443" s="238"/>
      <c r="CY443" s="238"/>
      <c r="CZ443" s="238"/>
      <c r="DA443" s="238"/>
    </row>
    <row r="444" spans="2:105">
      <c r="B444" s="226"/>
      <c r="BP444" s="82"/>
      <c r="BQ444" s="238"/>
      <c r="BR444" s="238"/>
      <c r="BS444" s="238"/>
      <c r="BT444" s="238"/>
      <c r="BU444" s="238"/>
      <c r="BV444" s="238"/>
      <c r="BW444" s="238"/>
      <c r="BX444" s="238"/>
      <c r="BY444" s="238"/>
      <c r="BZ444" s="238"/>
      <c r="CA444" s="238"/>
      <c r="CB444" s="238"/>
      <c r="CC444" s="238"/>
      <c r="CD444" s="238"/>
      <c r="CE444" s="238"/>
      <c r="CF444" s="238"/>
      <c r="CG444" s="238"/>
      <c r="CH444" s="238"/>
      <c r="CI444" s="238"/>
      <c r="CJ444" s="238"/>
      <c r="CK444" s="238"/>
      <c r="CL444" s="238"/>
      <c r="CM444" s="238"/>
      <c r="CN444" s="238"/>
      <c r="CO444" s="238"/>
      <c r="CP444" s="238"/>
      <c r="CQ444" s="238"/>
      <c r="CR444" s="238"/>
      <c r="CS444" s="238"/>
      <c r="CT444" s="238"/>
      <c r="CU444" s="238"/>
      <c r="CV444" s="238"/>
      <c r="CW444" s="238"/>
      <c r="CX444" s="238"/>
      <c r="CY444" s="238"/>
      <c r="CZ444" s="238"/>
      <c r="DA444" s="238"/>
    </row>
    <row r="445" spans="2:105">
      <c r="B445" s="226"/>
      <c r="BP445" s="82"/>
      <c r="BQ445" s="238"/>
      <c r="BR445" s="238"/>
      <c r="BS445" s="238"/>
      <c r="BT445" s="238"/>
      <c r="BU445" s="238"/>
      <c r="BV445" s="238"/>
      <c r="BW445" s="238"/>
      <c r="BX445" s="238"/>
      <c r="BY445" s="238"/>
      <c r="BZ445" s="238"/>
      <c r="CA445" s="238"/>
      <c r="CB445" s="238"/>
      <c r="CC445" s="238"/>
      <c r="CD445" s="238"/>
      <c r="CE445" s="238"/>
      <c r="CF445" s="238"/>
      <c r="CG445" s="238"/>
      <c r="CH445" s="238"/>
      <c r="CI445" s="238"/>
      <c r="CJ445" s="238"/>
      <c r="CK445" s="238"/>
      <c r="CL445" s="238"/>
      <c r="CM445" s="238"/>
      <c r="CN445" s="238"/>
      <c r="CO445" s="238"/>
      <c r="CP445" s="238"/>
      <c r="CQ445" s="238"/>
      <c r="CR445" s="238"/>
      <c r="CS445" s="238"/>
      <c r="CT445" s="238"/>
      <c r="CU445" s="238"/>
      <c r="CV445" s="238"/>
      <c r="CW445" s="238"/>
      <c r="CX445" s="238"/>
      <c r="CY445" s="238"/>
      <c r="CZ445" s="238"/>
      <c r="DA445" s="238"/>
    </row>
    <row r="446" spans="2:105">
      <c r="B446" s="226"/>
      <c r="BP446" s="82"/>
      <c r="BQ446" s="238"/>
      <c r="BR446" s="238"/>
      <c r="BS446" s="238"/>
      <c r="BT446" s="238"/>
      <c r="BU446" s="238"/>
      <c r="BV446" s="238"/>
      <c r="BW446" s="238"/>
      <c r="BX446" s="238"/>
      <c r="BY446" s="238"/>
      <c r="BZ446" s="238"/>
      <c r="CA446" s="238"/>
      <c r="CB446" s="238"/>
      <c r="CC446" s="238"/>
      <c r="CD446" s="238"/>
      <c r="CE446" s="238"/>
      <c r="CF446" s="238"/>
      <c r="CG446" s="238"/>
      <c r="CH446" s="238"/>
      <c r="CI446" s="238"/>
      <c r="CJ446" s="238"/>
      <c r="CK446" s="238"/>
      <c r="CL446" s="238"/>
      <c r="CM446" s="238"/>
      <c r="CN446" s="238"/>
      <c r="CO446" s="238"/>
      <c r="CP446" s="238"/>
      <c r="CQ446" s="238"/>
      <c r="CR446" s="238"/>
      <c r="CS446" s="238"/>
      <c r="CT446" s="238"/>
      <c r="CU446" s="238"/>
      <c r="CV446" s="238"/>
      <c r="CW446" s="238"/>
      <c r="CX446" s="238"/>
      <c r="CY446" s="238"/>
      <c r="CZ446" s="238"/>
      <c r="DA446" s="238"/>
    </row>
    <row r="447" spans="2:105">
      <c r="B447" s="226"/>
      <c r="BP447" s="82"/>
      <c r="BQ447" s="238"/>
      <c r="BR447" s="238"/>
      <c r="BS447" s="238"/>
      <c r="BT447" s="238"/>
      <c r="BU447" s="238"/>
      <c r="BV447" s="238"/>
      <c r="BW447" s="238"/>
      <c r="BX447" s="238"/>
      <c r="BY447" s="238"/>
      <c r="BZ447" s="238"/>
      <c r="CA447" s="238"/>
      <c r="CB447" s="238"/>
      <c r="CC447" s="238"/>
      <c r="CD447" s="238"/>
      <c r="CE447" s="238"/>
      <c r="CF447" s="238"/>
      <c r="CG447" s="238"/>
      <c r="CH447" s="238"/>
      <c r="CI447" s="238"/>
      <c r="CJ447" s="238"/>
      <c r="CK447" s="238"/>
      <c r="CL447" s="238"/>
      <c r="CM447" s="238"/>
      <c r="CN447" s="238"/>
      <c r="CO447" s="238"/>
      <c r="CP447" s="238"/>
      <c r="CQ447" s="238"/>
      <c r="CR447" s="238"/>
      <c r="CS447" s="238"/>
      <c r="CT447" s="238"/>
      <c r="CU447" s="238"/>
      <c r="CV447" s="238"/>
      <c r="CW447" s="238"/>
      <c r="CX447" s="238"/>
      <c r="CY447" s="238"/>
      <c r="CZ447" s="238"/>
      <c r="DA447" s="238"/>
    </row>
    <row r="448" spans="2:105">
      <c r="B448" s="226"/>
      <c r="BP448" s="82"/>
      <c r="BQ448" s="238"/>
      <c r="BR448" s="238"/>
      <c r="BS448" s="238"/>
      <c r="BT448" s="238"/>
      <c r="BU448" s="238"/>
      <c r="BV448" s="238"/>
      <c r="BW448" s="238"/>
      <c r="BX448" s="238"/>
      <c r="BY448" s="238"/>
      <c r="BZ448" s="238"/>
      <c r="CA448" s="238"/>
      <c r="CB448" s="238"/>
      <c r="CC448" s="238"/>
      <c r="CD448" s="238"/>
      <c r="CE448" s="238"/>
      <c r="CF448" s="238"/>
      <c r="CG448" s="238"/>
      <c r="CH448" s="238"/>
      <c r="CI448" s="238"/>
      <c r="CJ448" s="238"/>
      <c r="CK448" s="238"/>
      <c r="CL448" s="238"/>
      <c r="CM448" s="238"/>
      <c r="CN448" s="238"/>
      <c r="CO448" s="238"/>
      <c r="CP448" s="238"/>
      <c r="CQ448" s="238"/>
      <c r="CR448" s="238"/>
      <c r="CS448" s="238"/>
      <c r="CT448" s="238"/>
      <c r="CU448" s="238"/>
      <c r="CV448" s="238"/>
      <c r="CW448" s="238"/>
      <c r="CX448" s="238"/>
      <c r="CY448" s="238"/>
      <c r="CZ448" s="238"/>
      <c r="DA448" s="238"/>
    </row>
    <row r="449" spans="2:105">
      <c r="B449" s="226"/>
      <c r="BP449" s="82"/>
      <c r="BQ449" s="238"/>
      <c r="BR449" s="238"/>
      <c r="BS449" s="238"/>
      <c r="BT449" s="238"/>
      <c r="BU449" s="238"/>
      <c r="BV449" s="238"/>
      <c r="BW449" s="238"/>
      <c r="BX449" s="238"/>
      <c r="BY449" s="238"/>
      <c r="BZ449" s="238"/>
      <c r="CA449" s="238"/>
      <c r="CB449" s="238"/>
      <c r="CC449" s="238"/>
      <c r="CD449" s="238"/>
      <c r="CE449" s="238"/>
      <c r="CF449" s="238"/>
      <c r="CG449" s="238"/>
      <c r="CH449" s="238"/>
      <c r="CI449" s="238"/>
      <c r="CJ449" s="238"/>
      <c r="CK449" s="238"/>
      <c r="CL449" s="238"/>
      <c r="CM449" s="238"/>
      <c r="CN449" s="238"/>
      <c r="CO449" s="238"/>
      <c r="CP449" s="238"/>
      <c r="CQ449" s="238"/>
      <c r="CR449" s="238"/>
      <c r="CS449" s="238"/>
      <c r="CT449" s="238"/>
      <c r="CU449" s="238"/>
      <c r="CV449" s="238"/>
      <c r="CW449" s="238"/>
      <c r="CX449" s="238"/>
      <c r="CY449" s="238"/>
      <c r="CZ449" s="238"/>
      <c r="DA449" s="238"/>
    </row>
    <row r="450" spans="2:105">
      <c r="B450" s="226"/>
      <c r="BP450" s="82"/>
      <c r="BQ450" s="238"/>
      <c r="BR450" s="238"/>
      <c r="BS450" s="238"/>
      <c r="BT450" s="238"/>
      <c r="BU450" s="238"/>
      <c r="BV450" s="238"/>
      <c r="BW450" s="238"/>
      <c r="BX450" s="238"/>
      <c r="BY450" s="238"/>
      <c r="BZ450" s="238"/>
      <c r="CA450" s="238"/>
      <c r="CB450" s="238"/>
      <c r="CC450" s="238"/>
      <c r="CD450" s="238"/>
      <c r="CE450" s="238"/>
      <c r="CF450" s="238"/>
      <c r="CG450" s="238"/>
      <c r="CH450" s="238"/>
      <c r="CI450" s="238"/>
      <c r="CJ450" s="238"/>
      <c r="CK450" s="238"/>
      <c r="CL450" s="238"/>
      <c r="CM450" s="238"/>
      <c r="CN450" s="238"/>
      <c r="CO450" s="238"/>
      <c r="CP450" s="238"/>
      <c r="CQ450" s="238"/>
      <c r="CR450" s="238"/>
      <c r="CS450" s="238"/>
      <c r="CT450" s="238"/>
      <c r="CU450" s="238"/>
      <c r="CV450" s="238"/>
      <c r="CW450" s="238"/>
      <c r="CX450" s="238"/>
      <c r="CY450" s="238"/>
      <c r="CZ450" s="238"/>
      <c r="DA450" s="238"/>
    </row>
    <row r="451" spans="2:105">
      <c r="B451" s="226"/>
      <c r="BP451" s="82"/>
      <c r="BQ451" s="238"/>
      <c r="BR451" s="238"/>
      <c r="BS451" s="238"/>
      <c r="BT451" s="238"/>
      <c r="BU451" s="238"/>
      <c r="BV451" s="238"/>
      <c r="BW451" s="238"/>
      <c r="BX451" s="238"/>
      <c r="BY451" s="238"/>
      <c r="BZ451" s="238"/>
      <c r="CA451" s="238"/>
      <c r="CB451" s="238"/>
      <c r="CC451" s="238"/>
      <c r="CD451" s="238"/>
      <c r="CE451" s="238"/>
      <c r="CF451" s="238"/>
      <c r="CG451" s="238"/>
      <c r="CH451" s="238"/>
      <c r="CI451" s="238"/>
      <c r="CJ451" s="238"/>
      <c r="CK451" s="238"/>
      <c r="CL451" s="238"/>
      <c r="CM451" s="238"/>
      <c r="CN451" s="238"/>
      <c r="CO451" s="238"/>
      <c r="CP451" s="238"/>
      <c r="CQ451" s="238"/>
      <c r="CR451" s="238"/>
      <c r="CS451" s="238"/>
      <c r="CT451" s="238"/>
      <c r="CU451" s="238"/>
      <c r="CV451" s="238"/>
      <c r="CW451" s="238"/>
      <c r="CX451" s="238"/>
      <c r="CY451" s="238"/>
      <c r="CZ451" s="238"/>
      <c r="DA451" s="238"/>
    </row>
    <row r="452" spans="2:105">
      <c r="B452" s="226"/>
      <c r="BP452" s="82"/>
      <c r="BQ452" s="238"/>
      <c r="BR452" s="238"/>
      <c r="BS452" s="238"/>
      <c r="BT452" s="238"/>
      <c r="BU452" s="238"/>
      <c r="BV452" s="238"/>
      <c r="BW452" s="238"/>
      <c r="BX452" s="238"/>
      <c r="BY452" s="238"/>
      <c r="BZ452" s="238"/>
      <c r="CA452" s="238"/>
      <c r="CB452" s="238"/>
      <c r="CC452" s="238"/>
      <c r="CD452" s="238"/>
      <c r="CE452" s="238"/>
      <c r="CF452" s="238"/>
      <c r="CG452" s="238"/>
      <c r="CH452" s="238"/>
      <c r="CI452" s="238"/>
      <c r="CJ452" s="238"/>
      <c r="CK452" s="238"/>
      <c r="CL452" s="238"/>
      <c r="CM452" s="238"/>
      <c r="CN452" s="238"/>
      <c r="CO452" s="238"/>
      <c r="CP452" s="238"/>
      <c r="CQ452" s="238"/>
      <c r="CR452" s="238"/>
      <c r="CS452" s="238"/>
      <c r="CT452" s="238"/>
      <c r="CU452" s="238"/>
      <c r="CV452" s="238"/>
      <c r="CW452" s="238"/>
      <c r="CX452" s="238"/>
      <c r="CY452" s="238"/>
      <c r="CZ452" s="238"/>
      <c r="DA452" s="238"/>
    </row>
    <row r="453" spans="2:105">
      <c r="B453" s="226"/>
      <c r="BP453" s="82"/>
      <c r="BQ453" s="238"/>
      <c r="BR453" s="238"/>
      <c r="BS453" s="238"/>
      <c r="BT453" s="238"/>
      <c r="BU453" s="238"/>
      <c r="BV453" s="238"/>
      <c r="BW453" s="238"/>
      <c r="BX453" s="238"/>
      <c r="BY453" s="238"/>
      <c r="BZ453" s="238"/>
      <c r="CA453" s="238"/>
      <c r="CB453" s="238"/>
      <c r="CC453" s="238"/>
      <c r="CD453" s="238"/>
      <c r="CE453" s="238"/>
      <c r="CF453" s="238"/>
      <c r="CG453" s="238"/>
      <c r="CH453" s="238"/>
      <c r="CI453" s="238"/>
      <c r="CJ453" s="238"/>
      <c r="CK453" s="238"/>
      <c r="CL453" s="238"/>
      <c r="CM453" s="238"/>
      <c r="CN453" s="238"/>
      <c r="CO453" s="238"/>
      <c r="CP453" s="238"/>
      <c r="CQ453" s="238"/>
      <c r="CR453" s="238"/>
      <c r="CS453" s="238"/>
      <c r="CT453" s="238"/>
      <c r="CU453" s="238"/>
      <c r="CV453" s="238"/>
      <c r="CW453" s="238"/>
      <c r="CX453" s="238"/>
      <c r="CY453" s="238"/>
      <c r="CZ453" s="238"/>
      <c r="DA453" s="238"/>
    </row>
    <row r="454" spans="2:105">
      <c r="B454" s="226"/>
      <c r="BP454" s="82"/>
      <c r="BQ454" s="238"/>
      <c r="BR454" s="238"/>
      <c r="BS454" s="238"/>
      <c r="BT454" s="238"/>
      <c r="BU454" s="238"/>
      <c r="BV454" s="238"/>
      <c r="BW454" s="238"/>
      <c r="BX454" s="238"/>
      <c r="BY454" s="238"/>
      <c r="BZ454" s="238"/>
      <c r="CA454" s="238"/>
      <c r="CB454" s="238"/>
      <c r="CC454" s="238"/>
      <c r="CD454" s="238"/>
      <c r="CE454" s="238"/>
      <c r="CF454" s="238"/>
      <c r="CG454" s="238"/>
      <c r="CH454" s="238"/>
      <c r="CI454" s="238"/>
      <c r="CJ454" s="238"/>
      <c r="CK454" s="238"/>
      <c r="CL454" s="238"/>
      <c r="CM454" s="238"/>
      <c r="CN454" s="238"/>
      <c r="CO454" s="238"/>
      <c r="CP454" s="238"/>
      <c r="CQ454" s="238"/>
      <c r="CR454" s="238"/>
      <c r="CS454" s="238"/>
      <c r="CT454" s="238"/>
      <c r="CU454" s="238"/>
      <c r="CV454" s="238"/>
      <c r="CW454" s="238"/>
      <c r="CX454" s="238"/>
      <c r="CY454" s="238"/>
      <c r="CZ454" s="238"/>
      <c r="DA454" s="238"/>
    </row>
    <row r="455" spans="2:105">
      <c r="B455" s="226"/>
      <c r="BP455" s="82"/>
      <c r="BQ455" s="238"/>
      <c r="BR455" s="238"/>
      <c r="BS455" s="238"/>
      <c r="BT455" s="238"/>
      <c r="BU455" s="238"/>
      <c r="BV455" s="238"/>
      <c r="BW455" s="238"/>
      <c r="BX455" s="238"/>
      <c r="BY455" s="238"/>
      <c r="BZ455" s="238"/>
      <c r="CA455" s="238"/>
      <c r="CB455" s="238"/>
      <c r="CC455" s="238"/>
      <c r="CD455" s="238"/>
      <c r="CE455" s="238"/>
      <c r="CF455" s="238"/>
      <c r="CG455" s="238"/>
      <c r="CH455" s="238"/>
      <c r="CI455" s="238"/>
      <c r="CJ455" s="238"/>
      <c r="CK455" s="238"/>
      <c r="CL455" s="238"/>
      <c r="CM455" s="238"/>
      <c r="CN455" s="238"/>
      <c r="CO455" s="238"/>
      <c r="CP455" s="238"/>
      <c r="CQ455" s="238"/>
      <c r="CR455" s="238"/>
      <c r="CS455" s="238"/>
      <c r="CT455" s="238"/>
      <c r="CU455" s="238"/>
      <c r="CV455" s="238"/>
      <c r="CW455" s="238"/>
      <c r="CX455" s="238"/>
      <c r="CY455" s="238"/>
      <c r="CZ455" s="238"/>
      <c r="DA455" s="238"/>
    </row>
    <row r="456" spans="2:105">
      <c r="B456" s="226"/>
      <c r="BP456" s="82"/>
      <c r="BQ456" s="238"/>
      <c r="BR456" s="238"/>
      <c r="BS456" s="238"/>
      <c r="BT456" s="238"/>
      <c r="BU456" s="238"/>
      <c r="BV456" s="238"/>
      <c r="BW456" s="238"/>
      <c r="BX456" s="238"/>
      <c r="BY456" s="238"/>
      <c r="BZ456" s="238"/>
      <c r="CA456" s="238"/>
      <c r="CB456" s="238"/>
      <c r="CC456" s="238"/>
      <c r="CD456" s="238"/>
      <c r="CE456" s="238"/>
      <c r="CF456" s="238"/>
      <c r="CG456" s="238"/>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row>
    <row r="457" spans="2:105">
      <c r="B457" s="226"/>
      <c r="BP457" s="82"/>
      <c r="BQ457" s="238"/>
      <c r="BR457" s="238"/>
      <c r="BS457" s="238"/>
      <c r="BT457" s="238"/>
      <c r="BU457" s="238"/>
      <c r="BV457" s="238"/>
      <c r="BW457" s="238"/>
      <c r="BX457" s="238"/>
      <c r="BY457" s="238"/>
      <c r="BZ457" s="238"/>
      <c r="CA457" s="238"/>
      <c r="CB457" s="238"/>
      <c r="CC457" s="238"/>
      <c r="CD457" s="238"/>
      <c r="CE457" s="238"/>
      <c r="CF457" s="238"/>
      <c r="CG457" s="238"/>
      <c r="CH457" s="238"/>
      <c r="CI457" s="238"/>
      <c r="CJ457" s="238"/>
      <c r="CK457" s="238"/>
      <c r="CL457" s="238"/>
      <c r="CM457" s="238"/>
      <c r="CN457" s="238"/>
      <c r="CO457" s="238"/>
      <c r="CP457" s="238"/>
      <c r="CQ457" s="238"/>
      <c r="CR457" s="238"/>
      <c r="CS457" s="238"/>
      <c r="CT457" s="238"/>
      <c r="CU457" s="238"/>
      <c r="CV457" s="238"/>
      <c r="CW457" s="238"/>
      <c r="CX457" s="238"/>
      <c r="CY457" s="238"/>
      <c r="CZ457" s="238"/>
      <c r="DA457" s="238"/>
    </row>
    <row r="458" spans="2:105">
      <c r="B458" s="226"/>
      <c r="BP458" s="82"/>
      <c r="BQ458" s="238"/>
      <c r="BR458" s="238"/>
      <c r="BS458" s="238"/>
      <c r="BT458" s="238"/>
      <c r="BU458" s="238"/>
      <c r="BV458" s="238"/>
      <c r="BW458" s="238"/>
      <c r="BX458" s="238"/>
      <c r="BY458" s="238"/>
      <c r="BZ458" s="238"/>
      <c r="CA458" s="238"/>
      <c r="CB458" s="238"/>
      <c r="CC458" s="238"/>
      <c r="CD458" s="238"/>
      <c r="CE458" s="238"/>
      <c r="CF458" s="238"/>
      <c r="CG458" s="238"/>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row>
    <row r="459" spans="2:105">
      <c r="B459" s="226"/>
      <c r="BP459" s="82"/>
      <c r="BQ459" s="238"/>
      <c r="BR459" s="238"/>
      <c r="BS459" s="238"/>
      <c r="BT459" s="238"/>
      <c r="BU459" s="238"/>
      <c r="BV459" s="238"/>
      <c r="BW459" s="238"/>
      <c r="BX459" s="238"/>
      <c r="BY459" s="238"/>
      <c r="BZ459" s="238"/>
      <c r="CA459" s="238"/>
      <c r="CB459" s="238"/>
      <c r="CC459" s="238"/>
      <c r="CD459" s="238"/>
      <c r="CE459" s="238"/>
      <c r="CF459" s="238"/>
      <c r="CG459" s="238"/>
      <c r="CH459" s="238"/>
      <c r="CI459" s="238"/>
      <c r="CJ459" s="238"/>
      <c r="CK459" s="238"/>
      <c r="CL459" s="238"/>
      <c r="CM459" s="238"/>
      <c r="CN459" s="238"/>
      <c r="CO459" s="238"/>
      <c r="CP459" s="238"/>
      <c r="CQ459" s="238"/>
      <c r="CR459" s="238"/>
      <c r="CS459" s="238"/>
      <c r="CT459" s="238"/>
      <c r="CU459" s="238"/>
      <c r="CV459" s="238"/>
      <c r="CW459" s="238"/>
      <c r="CX459" s="238"/>
      <c r="CY459" s="238"/>
      <c r="CZ459" s="238"/>
      <c r="DA459" s="238"/>
    </row>
    <row r="460" spans="2:105">
      <c r="B460" s="226"/>
      <c r="BP460" s="82"/>
      <c r="BQ460" s="238"/>
      <c r="BR460" s="238"/>
      <c r="BS460" s="238"/>
      <c r="BT460" s="238"/>
      <c r="BU460" s="238"/>
      <c r="BV460" s="238"/>
      <c r="BW460" s="238"/>
      <c r="BX460" s="238"/>
      <c r="BY460" s="238"/>
      <c r="BZ460" s="238"/>
      <c r="CA460" s="238"/>
      <c r="CB460" s="238"/>
      <c r="CC460" s="238"/>
      <c r="CD460" s="238"/>
      <c r="CE460" s="238"/>
      <c r="CF460" s="238"/>
      <c r="CG460" s="238"/>
      <c r="CH460" s="238"/>
      <c r="CI460" s="238"/>
      <c r="CJ460" s="238"/>
      <c r="CK460" s="238"/>
      <c r="CL460" s="238"/>
      <c r="CM460" s="238"/>
      <c r="CN460" s="238"/>
      <c r="CO460" s="238"/>
      <c r="CP460" s="238"/>
      <c r="CQ460" s="238"/>
      <c r="CR460" s="238"/>
      <c r="CS460" s="238"/>
      <c r="CT460" s="238"/>
      <c r="CU460" s="238"/>
      <c r="CV460" s="238"/>
      <c r="CW460" s="238"/>
      <c r="CX460" s="238"/>
      <c r="CY460" s="238"/>
      <c r="CZ460" s="238"/>
      <c r="DA460" s="238"/>
    </row>
    <row r="461" spans="2:105">
      <c r="B461" s="226"/>
      <c r="BP461" s="82"/>
      <c r="BQ461" s="238"/>
      <c r="BR461" s="238"/>
      <c r="BS461" s="238"/>
      <c r="BT461" s="238"/>
      <c r="BU461" s="238"/>
      <c r="BV461" s="238"/>
      <c r="BW461" s="238"/>
      <c r="BX461" s="238"/>
      <c r="BY461" s="238"/>
      <c r="BZ461" s="238"/>
      <c r="CA461" s="238"/>
      <c r="CB461" s="238"/>
      <c r="CC461" s="238"/>
      <c r="CD461" s="238"/>
      <c r="CE461" s="238"/>
      <c r="CF461" s="238"/>
      <c r="CG461" s="238"/>
      <c r="CH461" s="238"/>
      <c r="CI461" s="238"/>
      <c r="CJ461" s="238"/>
      <c r="CK461" s="238"/>
      <c r="CL461" s="238"/>
      <c r="CM461" s="238"/>
      <c r="CN461" s="238"/>
      <c r="CO461" s="238"/>
      <c r="CP461" s="238"/>
      <c r="CQ461" s="238"/>
      <c r="CR461" s="238"/>
      <c r="CS461" s="238"/>
      <c r="CT461" s="238"/>
      <c r="CU461" s="238"/>
      <c r="CV461" s="238"/>
      <c r="CW461" s="238"/>
      <c r="CX461" s="238"/>
      <c r="CY461" s="238"/>
      <c r="CZ461" s="238"/>
      <c r="DA461" s="238"/>
    </row>
    <row r="462" spans="2:105">
      <c r="B462" s="226"/>
      <c r="BP462" s="82"/>
      <c r="BQ462" s="238"/>
      <c r="BR462" s="238"/>
      <c r="BS462" s="238"/>
      <c r="BT462" s="238"/>
      <c r="BU462" s="238"/>
      <c r="BV462" s="238"/>
      <c r="BW462" s="238"/>
      <c r="BX462" s="238"/>
      <c r="BY462" s="238"/>
      <c r="BZ462" s="238"/>
      <c r="CA462" s="238"/>
      <c r="CB462" s="238"/>
      <c r="CC462" s="238"/>
      <c r="CD462" s="238"/>
      <c r="CE462" s="238"/>
      <c r="CF462" s="238"/>
      <c r="CG462" s="238"/>
      <c r="CH462" s="238"/>
      <c r="CI462" s="238"/>
      <c r="CJ462" s="238"/>
      <c r="CK462" s="238"/>
      <c r="CL462" s="238"/>
      <c r="CM462" s="238"/>
      <c r="CN462" s="238"/>
      <c r="CO462" s="238"/>
      <c r="CP462" s="238"/>
      <c r="CQ462" s="238"/>
      <c r="CR462" s="238"/>
      <c r="CS462" s="238"/>
      <c r="CT462" s="238"/>
      <c r="CU462" s="238"/>
      <c r="CV462" s="238"/>
      <c r="CW462" s="238"/>
      <c r="CX462" s="238"/>
      <c r="CY462" s="238"/>
      <c r="CZ462" s="238"/>
      <c r="DA462" s="238"/>
    </row>
    <row r="463" spans="2:105">
      <c r="B463" s="226"/>
      <c r="BP463" s="82"/>
      <c r="BQ463" s="238"/>
      <c r="BR463" s="238"/>
      <c r="BS463" s="238"/>
      <c r="BT463" s="238"/>
      <c r="BU463" s="238"/>
      <c r="BV463" s="238"/>
      <c r="BW463" s="238"/>
      <c r="BX463" s="238"/>
      <c r="BY463" s="238"/>
      <c r="BZ463" s="238"/>
      <c r="CA463" s="238"/>
      <c r="CB463" s="238"/>
      <c r="CC463" s="238"/>
      <c r="CD463" s="238"/>
      <c r="CE463" s="238"/>
      <c r="CF463" s="238"/>
      <c r="CG463" s="238"/>
      <c r="CH463" s="238"/>
      <c r="CI463" s="238"/>
      <c r="CJ463" s="238"/>
      <c r="CK463" s="238"/>
      <c r="CL463" s="238"/>
      <c r="CM463" s="238"/>
      <c r="CN463" s="238"/>
      <c r="CO463" s="238"/>
      <c r="CP463" s="238"/>
      <c r="CQ463" s="238"/>
      <c r="CR463" s="238"/>
      <c r="CS463" s="238"/>
      <c r="CT463" s="238"/>
      <c r="CU463" s="238"/>
      <c r="CV463" s="238"/>
      <c r="CW463" s="238"/>
      <c r="CX463" s="238"/>
      <c r="CY463" s="238"/>
      <c r="CZ463" s="238"/>
      <c r="DA463" s="238"/>
    </row>
    <row r="464" spans="2:105">
      <c r="B464" s="226"/>
      <c r="BP464" s="82"/>
      <c r="BQ464" s="238"/>
      <c r="BR464" s="238"/>
      <c r="BS464" s="238"/>
      <c r="BT464" s="238"/>
      <c r="BU464" s="238"/>
      <c r="BV464" s="238"/>
      <c r="BW464" s="238"/>
      <c r="BX464" s="238"/>
      <c r="BY464" s="238"/>
      <c r="BZ464" s="238"/>
      <c r="CA464" s="238"/>
      <c r="CB464" s="238"/>
      <c r="CC464" s="238"/>
      <c r="CD464" s="238"/>
      <c r="CE464" s="238"/>
      <c r="CF464" s="238"/>
      <c r="CG464" s="238"/>
      <c r="CH464" s="238"/>
      <c r="CI464" s="238"/>
      <c r="CJ464" s="238"/>
      <c r="CK464" s="238"/>
      <c r="CL464" s="238"/>
      <c r="CM464" s="238"/>
      <c r="CN464" s="238"/>
      <c r="CO464" s="238"/>
      <c r="CP464" s="238"/>
      <c r="CQ464" s="238"/>
      <c r="CR464" s="238"/>
      <c r="CS464" s="238"/>
      <c r="CT464" s="238"/>
      <c r="CU464" s="238"/>
      <c r="CV464" s="238"/>
      <c r="CW464" s="238"/>
      <c r="CX464" s="238"/>
      <c r="CY464" s="238"/>
      <c r="CZ464" s="238"/>
      <c r="DA464" s="238"/>
    </row>
    <row r="465" spans="2:105">
      <c r="B465" s="226"/>
      <c r="BP465" s="82"/>
      <c r="BQ465" s="238"/>
      <c r="BR465" s="238"/>
      <c r="BS465" s="238"/>
      <c r="BT465" s="238"/>
      <c r="BU465" s="238"/>
      <c r="BV465" s="238"/>
      <c r="BW465" s="238"/>
      <c r="BX465" s="238"/>
      <c r="BY465" s="238"/>
      <c r="BZ465" s="238"/>
      <c r="CA465" s="238"/>
      <c r="CB465" s="238"/>
      <c r="CC465" s="238"/>
      <c r="CD465" s="238"/>
      <c r="CE465" s="238"/>
      <c r="CF465" s="238"/>
      <c r="CG465" s="238"/>
      <c r="CH465" s="238"/>
      <c r="CI465" s="238"/>
      <c r="CJ465" s="238"/>
      <c r="CK465" s="238"/>
      <c r="CL465" s="238"/>
      <c r="CM465" s="238"/>
      <c r="CN465" s="238"/>
      <c r="CO465" s="238"/>
      <c r="CP465" s="238"/>
      <c r="CQ465" s="238"/>
      <c r="CR465" s="238"/>
      <c r="CS465" s="238"/>
      <c r="CT465" s="238"/>
      <c r="CU465" s="238"/>
      <c r="CV465" s="238"/>
      <c r="CW465" s="238"/>
      <c r="CX465" s="238"/>
      <c r="CY465" s="238"/>
      <c r="CZ465" s="238"/>
      <c r="DA465" s="238"/>
    </row>
    <row r="466" spans="2:105">
      <c r="B466" s="226"/>
      <c r="BP466" s="82"/>
      <c r="BQ466" s="238"/>
      <c r="BR466" s="238"/>
      <c r="BS466" s="238"/>
      <c r="BT466" s="238"/>
      <c r="BU466" s="238"/>
      <c r="BV466" s="238"/>
      <c r="BW466" s="238"/>
      <c r="BX466" s="238"/>
      <c r="BY466" s="238"/>
      <c r="BZ466" s="238"/>
      <c r="CA466" s="238"/>
      <c r="CB466" s="238"/>
      <c r="CC466" s="238"/>
      <c r="CD466" s="238"/>
      <c r="CE466" s="238"/>
      <c r="CF466" s="238"/>
      <c r="CG466" s="238"/>
      <c r="CH466" s="238"/>
      <c r="CI466" s="238"/>
      <c r="CJ466" s="238"/>
      <c r="CK466" s="238"/>
      <c r="CL466" s="238"/>
      <c r="CM466" s="238"/>
      <c r="CN466" s="238"/>
      <c r="CO466" s="238"/>
      <c r="CP466" s="238"/>
      <c r="CQ466" s="238"/>
      <c r="CR466" s="238"/>
      <c r="CS466" s="238"/>
      <c r="CT466" s="238"/>
      <c r="CU466" s="238"/>
      <c r="CV466" s="238"/>
      <c r="CW466" s="238"/>
      <c r="CX466" s="238"/>
      <c r="CY466" s="238"/>
      <c r="CZ466" s="238"/>
      <c r="DA466" s="238"/>
    </row>
    <row r="467" spans="2:105">
      <c r="B467" s="226"/>
      <c r="BP467" s="82"/>
      <c r="BQ467" s="238"/>
      <c r="BR467" s="238"/>
      <c r="BS467" s="238"/>
      <c r="BT467" s="238"/>
      <c r="BU467" s="238"/>
      <c r="BV467" s="238"/>
      <c r="BW467" s="238"/>
      <c r="BX467" s="238"/>
      <c r="BY467" s="238"/>
      <c r="BZ467" s="238"/>
      <c r="CA467" s="238"/>
      <c r="CB467" s="238"/>
      <c r="CC467" s="238"/>
      <c r="CD467" s="238"/>
      <c r="CE467" s="238"/>
      <c r="CF467" s="238"/>
      <c r="CG467" s="238"/>
      <c r="CH467" s="238"/>
      <c r="CI467" s="238"/>
      <c r="CJ467" s="238"/>
      <c r="CK467" s="238"/>
      <c r="CL467" s="238"/>
      <c r="CM467" s="238"/>
      <c r="CN467" s="238"/>
      <c r="CO467" s="238"/>
      <c r="CP467" s="238"/>
      <c r="CQ467" s="238"/>
      <c r="CR467" s="238"/>
      <c r="CS467" s="238"/>
      <c r="CT467" s="238"/>
      <c r="CU467" s="238"/>
      <c r="CV467" s="238"/>
      <c r="CW467" s="238"/>
      <c r="CX467" s="238"/>
      <c r="CY467" s="238"/>
      <c r="CZ467" s="238"/>
      <c r="DA467" s="238"/>
    </row>
    <row r="468" spans="2:105">
      <c r="B468" s="226"/>
      <c r="BP468" s="82"/>
      <c r="BQ468" s="238"/>
      <c r="BR468" s="238"/>
      <c r="BS468" s="238"/>
      <c r="BT468" s="238"/>
      <c r="BU468" s="238"/>
      <c r="BV468" s="238"/>
      <c r="BW468" s="238"/>
      <c r="BX468" s="238"/>
      <c r="BY468" s="238"/>
      <c r="BZ468" s="238"/>
      <c r="CA468" s="238"/>
      <c r="CB468" s="238"/>
      <c r="CC468" s="238"/>
      <c r="CD468" s="238"/>
      <c r="CE468" s="238"/>
      <c r="CF468" s="238"/>
      <c r="CG468" s="238"/>
      <c r="CH468" s="238"/>
      <c r="CI468" s="238"/>
      <c r="CJ468" s="238"/>
      <c r="CK468" s="238"/>
      <c r="CL468" s="238"/>
      <c r="CM468" s="238"/>
      <c r="CN468" s="238"/>
      <c r="CO468" s="238"/>
      <c r="CP468" s="238"/>
      <c r="CQ468" s="238"/>
      <c r="CR468" s="238"/>
      <c r="CS468" s="238"/>
      <c r="CT468" s="238"/>
      <c r="CU468" s="238"/>
      <c r="CV468" s="238"/>
      <c r="CW468" s="238"/>
      <c r="CX468" s="238"/>
      <c r="CY468" s="238"/>
      <c r="CZ468" s="238"/>
      <c r="DA468" s="238"/>
    </row>
    <row r="469" spans="2:105">
      <c r="B469" s="226"/>
      <c r="BP469" s="82"/>
      <c r="BQ469" s="238"/>
      <c r="BR469" s="238"/>
      <c r="BS469" s="238"/>
      <c r="BT469" s="238"/>
      <c r="BU469" s="238"/>
      <c r="BV469" s="238"/>
      <c r="BW469" s="238"/>
      <c r="BX469" s="238"/>
      <c r="BY469" s="238"/>
      <c r="BZ469" s="238"/>
      <c r="CA469" s="238"/>
      <c r="CB469" s="238"/>
      <c r="CC469" s="238"/>
      <c r="CD469" s="238"/>
      <c r="CE469" s="238"/>
      <c r="CF469" s="238"/>
      <c r="CG469" s="238"/>
      <c r="CH469" s="238"/>
      <c r="CI469" s="238"/>
      <c r="CJ469" s="238"/>
      <c r="CK469" s="238"/>
      <c r="CL469" s="238"/>
      <c r="CM469" s="238"/>
      <c r="CN469" s="238"/>
      <c r="CO469" s="238"/>
      <c r="CP469" s="238"/>
      <c r="CQ469" s="238"/>
      <c r="CR469" s="238"/>
      <c r="CS469" s="238"/>
      <c r="CT469" s="238"/>
      <c r="CU469" s="238"/>
      <c r="CV469" s="238"/>
      <c r="CW469" s="238"/>
      <c r="CX469" s="238"/>
      <c r="CY469" s="238"/>
      <c r="CZ469" s="238"/>
      <c r="DA469" s="238"/>
    </row>
    <row r="470" spans="2:105">
      <c r="B470" s="226"/>
      <c r="BP470" s="82"/>
      <c r="BQ470" s="238"/>
      <c r="BR470" s="238"/>
      <c r="BS470" s="238"/>
      <c r="BT470" s="238"/>
      <c r="BU470" s="238"/>
      <c r="BV470" s="238"/>
      <c r="BW470" s="238"/>
      <c r="BX470" s="238"/>
      <c r="BY470" s="238"/>
      <c r="BZ470" s="238"/>
      <c r="CA470" s="238"/>
      <c r="CB470" s="238"/>
      <c r="CC470" s="238"/>
      <c r="CD470" s="238"/>
      <c r="CE470" s="238"/>
      <c r="CF470" s="238"/>
      <c r="CG470" s="238"/>
      <c r="CH470" s="238"/>
      <c r="CI470" s="238"/>
      <c r="CJ470" s="238"/>
      <c r="CK470" s="238"/>
      <c r="CL470" s="238"/>
      <c r="CM470" s="238"/>
      <c r="CN470" s="238"/>
      <c r="CO470" s="238"/>
      <c r="CP470" s="238"/>
      <c r="CQ470" s="238"/>
      <c r="CR470" s="238"/>
      <c r="CS470" s="238"/>
      <c r="CT470" s="238"/>
      <c r="CU470" s="238"/>
      <c r="CV470" s="238"/>
      <c r="CW470" s="238"/>
      <c r="CX470" s="238"/>
      <c r="CY470" s="238"/>
      <c r="CZ470" s="238"/>
      <c r="DA470" s="238"/>
    </row>
    <row r="471" spans="2:105">
      <c r="B471" s="226"/>
      <c r="BP471" s="82"/>
      <c r="BQ471" s="238"/>
      <c r="BR471" s="238"/>
      <c r="BS471" s="238"/>
      <c r="BT471" s="238"/>
      <c r="BU471" s="238"/>
      <c r="BV471" s="238"/>
      <c r="BW471" s="238"/>
      <c r="BX471" s="238"/>
      <c r="BY471" s="238"/>
      <c r="BZ471" s="238"/>
      <c r="CA471" s="238"/>
      <c r="CB471" s="238"/>
      <c r="CC471" s="238"/>
      <c r="CD471" s="238"/>
      <c r="CE471" s="238"/>
      <c r="CF471" s="238"/>
      <c r="CG471" s="238"/>
      <c r="CH471" s="238"/>
      <c r="CI471" s="238"/>
      <c r="CJ471" s="238"/>
      <c r="CK471" s="238"/>
      <c r="CL471" s="238"/>
      <c r="CM471" s="238"/>
      <c r="CN471" s="238"/>
      <c r="CO471" s="238"/>
      <c r="CP471" s="238"/>
      <c r="CQ471" s="238"/>
      <c r="CR471" s="238"/>
      <c r="CS471" s="238"/>
      <c r="CT471" s="238"/>
      <c r="CU471" s="238"/>
      <c r="CV471" s="238"/>
      <c r="CW471" s="238"/>
      <c r="CX471" s="238"/>
      <c r="CY471" s="238"/>
      <c r="CZ471" s="238"/>
      <c r="DA471" s="238"/>
    </row>
    <row r="472" spans="2:105">
      <c r="B472" s="226"/>
      <c r="BP472" s="82"/>
      <c r="BQ472" s="238"/>
      <c r="BR472" s="238"/>
      <c r="BS472" s="238"/>
      <c r="BT472" s="238"/>
      <c r="BU472" s="238"/>
      <c r="BV472" s="238"/>
      <c r="BW472" s="238"/>
      <c r="BX472" s="238"/>
      <c r="BY472" s="238"/>
      <c r="BZ472" s="238"/>
      <c r="CA472" s="238"/>
      <c r="CB472" s="238"/>
      <c r="CC472" s="238"/>
      <c r="CD472" s="238"/>
      <c r="CE472" s="238"/>
      <c r="CF472" s="238"/>
      <c r="CG472" s="238"/>
      <c r="CH472" s="238"/>
      <c r="CI472" s="238"/>
      <c r="CJ472" s="238"/>
      <c r="CK472" s="238"/>
      <c r="CL472" s="238"/>
      <c r="CM472" s="238"/>
      <c r="CN472" s="238"/>
      <c r="CO472" s="238"/>
      <c r="CP472" s="238"/>
      <c r="CQ472" s="238"/>
      <c r="CR472" s="238"/>
      <c r="CS472" s="238"/>
      <c r="CT472" s="238"/>
      <c r="CU472" s="238"/>
      <c r="CV472" s="238"/>
      <c r="CW472" s="238"/>
      <c r="CX472" s="238"/>
      <c r="CY472" s="238"/>
      <c r="CZ472" s="238"/>
      <c r="DA472" s="238"/>
    </row>
    <row r="473" spans="2:105">
      <c r="B473" s="226"/>
      <c r="BP473" s="82"/>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38"/>
      <c r="CN473" s="238"/>
      <c r="CO473" s="238"/>
      <c r="CP473" s="238"/>
      <c r="CQ473" s="238"/>
      <c r="CR473" s="238"/>
      <c r="CS473" s="238"/>
      <c r="CT473" s="238"/>
      <c r="CU473" s="238"/>
      <c r="CV473" s="238"/>
      <c r="CW473" s="238"/>
      <c r="CX473" s="238"/>
      <c r="CY473" s="238"/>
      <c r="CZ473" s="238"/>
      <c r="DA473" s="238"/>
    </row>
    <row r="474" spans="2:105">
      <c r="B474" s="226"/>
      <c r="BP474" s="82"/>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row>
    <row r="475" spans="2:105">
      <c r="B475" s="226"/>
      <c r="BP475" s="82"/>
      <c r="BQ475" s="238"/>
      <c r="BR475" s="238"/>
      <c r="BS475" s="238"/>
      <c r="BT475" s="238"/>
      <c r="BU475" s="238"/>
      <c r="BV475" s="238"/>
      <c r="BW475" s="238"/>
      <c r="BX475" s="238"/>
      <c r="BY475" s="238"/>
      <c r="BZ475" s="238"/>
      <c r="CA475" s="238"/>
      <c r="CB475" s="238"/>
      <c r="CC475" s="238"/>
      <c r="CD475" s="238"/>
      <c r="CE475" s="238"/>
      <c r="CF475" s="238"/>
      <c r="CG475" s="238"/>
      <c r="CH475" s="238"/>
      <c r="CI475" s="238"/>
      <c r="CJ475" s="238"/>
      <c r="CK475" s="238"/>
      <c r="CL475" s="238"/>
      <c r="CM475" s="238"/>
      <c r="CN475" s="238"/>
      <c r="CO475" s="238"/>
      <c r="CP475" s="238"/>
      <c r="CQ475" s="238"/>
      <c r="CR475" s="238"/>
      <c r="CS475" s="238"/>
      <c r="CT475" s="238"/>
      <c r="CU475" s="238"/>
      <c r="CV475" s="238"/>
      <c r="CW475" s="238"/>
      <c r="CX475" s="238"/>
      <c r="CY475" s="238"/>
      <c r="CZ475" s="238"/>
      <c r="DA475" s="238"/>
    </row>
    <row r="476" spans="2:105">
      <c r="B476" s="226"/>
      <c r="BP476" s="82"/>
      <c r="BQ476" s="238"/>
      <c r="BR476" s="238"/>
      <c r="BS476" s="238"/>
      <c r="BT476" s="238"/>
      <c r="BU476" s="238"/>
      <c r="BV476" s="238"/>
      <c r="BW476" s="238"/>
      <c r="BX476" s="238"/>
      <c r="BY476" s="238"/>
      <c r="BZ476" s="238"/>
      <c r="CA476" s="238"/>
      <c r="CB476" s="238"/>
      <c r="CC476" s="238"/>
      <c r="CD476" s="238"/>
      <c r="CE476" s="238"/>
      <c r="CF476" s="238"/>
      <c r="CG476" s="238"/>
      <c r="CH476" s="238"/>
      <c r="CI476" s="238"/>
      <c r="CJ476" s="238"/>
      <c r="CK476" s="238"/>
      <c r="CL476" s="238"/>
      <c r="CM476" s="238"/>
      <c r="CN476" s="238"/>
      <c r="CO476" s="238"/>
      <c r="CP476" s="238"/>
      <c r="CQ476" s="238"/>
      <c r="CR476" s="238"/>
      <c r="CS476" s="238"/>
      <c r="CT476" s="238"/>
      <c r="CU476" s="238"/>
      <c r="CV476" s="238"/>
      <c r="CW476" s="238"/>
      <c r="CX476" s="238"/>
      <c r="CY476" s="238"/>
      <c r="CZ476" s="238"/>
      <c r="DA476" s="238"/>
    </row>
    <row r="477" spans="2:105">
      <c r="B477" s="226"/>
      <c r="BP477" s="82"/>
      <c r="BQ477" s="238"/>
      <c r="BR477" s="238"/>
      <c r="BS477" s="238"/>
      <c r="BT477" s="238"/>
      <c r="BU477" s="238"/>
      <c r="BV477" s="238"/>
      <c r="BW477" s="238"/>
      <c r="BX477" s="238"/>
      <c r="BY477" s="238"/>
      <c r="BZ477" s="238"/>
      <c r="CA477" s="238"/>
      <c r="CB477" s="238"/>
      <c r="CC477" s="238"/>
      <c r="CD477" s="238"/>
      <c r="CE477" s="238"/>
      <c r="CF477" s="238"/>
      <c r="CG477" s="238"/>
      <c r="CH477" s="238"/>
      <c r="CI477" s="238"/>
      <c r="CJ477" s="238"/>
      <c r="CK477" s="238"/>
      <c r="CL477" s="238"/>
      <c r="CM477" s="238"/>
      <c r="CN477" s="238"/>
      <c r="CO477" s="238"/>
      <c r="CP477" s="238"/>
      <c r="CQ477" s="238"/>
      <c r="CR477" s="238"/>
      <c r="CS477" s="238"/>
      <c r="CT477" s="238"/>
      <c r="CU477" s="238"/>
      <c r="CV477" s="238"/>
      <c r="CW477" s="238"/>
      <c r="CX477" s="238"/>
      <c r="CY477" s="238"/>
      <c r="CZ477" s="238"/>
      <c r="DA477" s="238"/>
    </row>
    <row r="478" spans="2:105">
      <c r="B478" s="226"/>
      <c r="BP478" s="82"/>
      <c r="BQ478" s="238"/>
      <c r="BR478" s="238"/>
      <c r="BS478" s="238"/>
      <c r="BT478" s="238"/>
      <c r="BU478" s="238"/>
      <c r="BV478" s="238"/>
      <c r="BW478" s="238"/>
      <c r="BX478" s="238"/>
      <c r="BY478" s="238"/>
      <c r="BZ478" s="238"/>
      <c r="CA478" s="238"/>
      <c r="CB478" s="238"/>
      <c r="CC478" s="238"/>
      <c r="CD478" s="238"/>
      <c r="CE478" s="238"/>
      <c r="CF478" s="238"/>
      <c r="CG478" s="238"/>
      <c r="CH478" s="238"/>
      <c r="CI478" s="238"/>
      <c r="CJ478" s="238"/>
      <c r="CK478" s="238"/>
      <c r="CL478" s="238"/>
      <c r="CM478" s="238"/>
      <c r="CN478" s="238"/>
      <c r="CO478" s="238"/>
      <c r="CP478" s="238"/>
      <c r="CQ478" s="238"/>
      <c r="CR478" s="238"/>
      <c r="CS478" s="238"/>
      <c r="CT478" s="238"/>
      <c r="CU478" s="238"/>
      <c r="CV478" s="238"/>
      <c r="CW478" s="238"/>
      <c r="CX478" s="238"/>
      <c r="CY478" s="238"/>
      <c r="CZ478" s="238"/>
      <c r="DA478" s="238"/>
    </row>
    <row r="479" spans="2:105">
      <c r="B479" s="226"/>
      <c r="BP479" s="82"/>
      <c r="BQ479" s="238"/>
      <c r="BR479" s="238"/>
      <c r="BS479" s="238"/>
      <c r="BT479" s="238"/>
      <c r="BU479" s="238"/>
      <c r="BV479" s="238"/>
      <c r="BW479" s="238"/>
      <c r="BX479" s="238"/>
      <c r="BY479" s="238"/>
      <c r="BZ479" s="238"/>
      <c r="CA479" s="238"/>
      <c r="CB479" s="238"/>
      <c r="CC479" s="238"/>
      <c r="CD479" s="238"/>
      <c r="CE479" s="238"/>
      <c r="CF479" s="238"/>
      <c r="CG479" s="238"/>
      <c r="CH479" s="238"/>
      <c r="CI479" s="238"/>
      <c r="CJ479" s="238"/>
      <c r="CK479" s="238"/>
      <c r="CL479" s="238"/>
      <c r="CM479" s="238"/>
      <c r="CN479" s="238"/>
      <c r="CO479" s="238"/>
      <c r="CP479" s="238"/>
      <c r="CQ479" s="238"/>
      <c r="CR479" s="238"/>
      <c r="CS479" s="238"/>
      <c r="CT479" s="238"/>
      <c r="CU479" s="238"/>
      <c r="CV479" s="238"/>
      <c r="CW479" s="238"/>
      <c r="CX479" s="238"/>
      <c r="CY479" s="238"/>
      <c r="CZ479" s="238"/>
      <c r="DA479" s="238"/>
    </row>
    <row r="480" spans="2:105">
      <c r="B480" s="226"/>
      <c r="BP480" s="82"/>
      <c r="BQ480" s="238"/>
      <c r="BR480" s="238"/>
      <c r="BS480" s="238"/>
      <c r="BT480" s="238"/>
      <c r="BU480" s="238"/>
      <c r="BV480" s="238"/>
      <c r="BW480" s="238"/>
      <c r="BX480" s="238"/>
      <c r="BY480" s="238"/>
      <c r="BZ480" s="238"/>
      <c r="CA480" s="238"/>
      <c r="CB480" s="238"/>
      <c r="CC480" s="238"/>
      <c r="CD480" s="238"/>
      <c r="CE480" s="238"/>
      <c r="CF480" s="238"/>
      <c r="CG480" s="238"/>
      <c r="CH480" s="238"/>
      <c r="CI480" s="238"/>
      <c r="CJ480" s="238"/>
      <c r="CK480" s="238"/>
      <c r="CL480" s="238"/>
      <c r="CM480" s="238"/>
      <c r="CN480" s="238"/>
      <c r="CO480" s="238"/>
      <c r="CP480" s="238"/>
      <c r="CQ480" s="238"/>
      <c r="CR480" s="238"/>
      <c r="CS480" s="238"/>
      <c r="CT480" s="238"/>
      <c r="CU480" s="238"/>
      <c r="CV480" s="238"/>
      <c r="CW480" s="238"/>
      <c r="CX480" s="238"/>
      <c r="CY480" s="238"/>
      <c r="CZ480" s="238"/>
      <c r="DA480" s="238"/>
    </row>
    <row r="481" spans="2:105">
      <c r="B481" s="226"/>
      <c r="BP481" s="82"/>
      <c r="BQ481" s="238"/>
      <c r="BR481" s="238"/>
      <c r="BS481" s="238"/>
      <c r="BT481" s="238"/>
      <c r="BU481" s="238"/>
      <c r="BV481" s="238"/>
      <c r="BW481" s="238"/>
      <c r="BX481" s="238"/>
      <c r="BY481" s="238"/>
      <c r="BZ481" s="238"/>
      <c r="CA481" s="238"/>
      <c r="CB481" s="238"/>
      <c r="CC481" s="238"/>
      <c r="CD481" s="238"/>
      <c r="CE481" s="238"/>
      <c r="CF481" s="238"/>
      <c r="CG481" s="238"/>
      <c r="CH481" s="238"/>
      <c r="CI481" s="238"/>
      <c r="CJ481" s="238"/>
      <c r="CK481" s="238"/>
      <c r="CL481" s="238"/>
      <c r="CM481" s="238"/>
      <c r="CN481" s="238"/>
      <c r="CO481" s="238"/>
      <c r="CP481" s="238"/>
      <c r="CQ481" s="238"/>
      <c r="CR481" s="238"/>
      <c r="CS481" s="238"/>
      <c r="CT481" s="238"/>
      <c r="CU481" s="238"/>
      <c r="CV481" s="238"/>
      <c r="CW481" s="238"/>
      <c r="CX481" s="238"/>
      <c r="CY481" s="238"/>
      <c r="CZ481" s="238"/>
      <c r="DA481" s="238"/>
    </row>
    <row r="482" spans="2:105">
      <c r="B482" s="226"/>
      <c r="BP482" s="82"/>
      <c r="BQ482" s="238"/>
      <c r="BR482" s="238"/>
      <c r="BS482" s="238"/>
      <c r="BT482" s="238"/>
      <c r="BU482" s="238"/>
      <c r="BV482" s="238"/>
      <c r="BW482" s="238"/>
      <c r="BX482" s="238"/>
      <c r="BY482" s="238"/>
      <c r="BZ482" s="238"/>
      <c r="CA482" s="238"/>
      <c r="CB482" s="238"/>
      <c r="CC482" s="238"/>
      <c r="CD482" s="238"/>
      <c r="CE482" s="238"/>
      <c r="CF482" s="238"/>
      <c r="CG482" s="238"/>
      <c r="CH482" s="238"/>
      <c r="CI482" s="238"/>
      <c r="CJ482" s="238"/>
      <c r="CK482" s="238"/>
      <c r="CL482" s="238"/>
      <c r="CM482" s="238"/>
      <c r="CN482" s="238"/>
      <c r="CO482" s="238"/>
      <c r="CP482" s="238"/>
      <c r="CQ482" s="238"/>
      <c r="CR482" s="238"/>
      <c r="CS482" s="238"/>
      <c r="CT482" s="238"/>
      <c r="CU482" s="238"/>
      <c r="CV482" s="238"/>
      <c r="CW482" s="238"/>
      <c r="CX482" s="238"/>
      <c r="CY482" s="238"/>
      <c r="CZ482" s="238"/>
      <c r="DA482" s="238"/>
    </row>
    <row r="483" spans="2:105">
      <c r="B483" s="226"/>
      <c r="BP483" s="82"/>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row>
    <row r="484" spans="2:105">
      <c r="B484" s="226"/>
      <c r="BP484" s="82"/>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row>
    <row r="485" spans="2:105">
      <c r="B485" s="226"/>
      <c r="BP485" s="82"/>
      <c r="BQ485" s="238"/>
      <c r="BR485" s="238"/>
      <c r="BS485" s="238"/>
      <c r="BT485" s="238"/>
      <c r="BU485" s="238"/>
      <c r="BV485" s="238"/>
      <c r="BW485" s="238"/>
      <c r="BX485" s="238"/>
      <c r="BY485" s="238"/>
      <c r="BZ485" s="238"/>
      <c r="CA485" s="238"/>
      <c r="CB485" s="238"/>
      <c r="CC485" s="238"/>
      <c r="CD485" s="238"/>
      <c r="CE485" s="238"/>
      <c r="CF485" s="238"/>
      <c r="CG485" s="238"/>
      <c r="CH485" s="238"/>
      <c r="CI485" s="238"/>
      <c r="CJ485" s="238"/>
      <c r="CK485" s="238"/>
      <c r="CL485" s="238"/>
      <c r="CM485" s="238"/>
      <c r="CN485" s="238"/>
      <c r="CO485" s="238"/>
      <c r="CP485" s="238"/>
      <c r="CQ485" s="238"/>
      <c r="CR485" s="238"/>
      <c r="CS485" s="238"/>
      <c r="CT485" s="238"/>
      <c r="CU485" s="238"/>
      <c r="CV485" s="238"/>
      <c r="CW485" s="238"/>
      <c r="CX485" s="238"/>
      <c r="CY485" s="238"/>
      <c r="CZ485" s="238"/>
      <c r="DA485" s="238"/>
    </row>
    <row r="486" spans="2:105">
      <c r="B486" s="226"/>
      <c r="BP486" s="82"/>
      <c r="BQ486" s="238"/>
      <c r="BR486" s="238"/>
      <c r="BS486" s="238"/>
      <c r="BT486" s="238"/>
      <c r="BU486" s="238"/>
      <c r="BV486" s="238"/>
      <c r="BW486" s="238"/>
      <c r="BX486" s="238"/>
      <c r="BY486" s="238"/>
      <c r="BZ486" s="238"/>
      <c r="CA486" s="238"/>
      <c r="CB486" s="238"/>
      <c r="CC486" s="238"/>
      <c r="CD486" s="238"/>
      <c r="CE486" s="238"/>
      <c r="CF486" s="238"/>
      <c r="CG486" s="238"/>
      <c r="CH486" s="238"/>
      <c r="CI486" s="238"/>
      <c r="CJ486" s="238"/>
      <c r="CK486" s="238"/>
      <c r="CL486" s="238"/>
      <c r="CM486" s="238"/>
      <c r="CN486" s="238"/>
      <c r="CO486" s="238"/>
      <c r="CP486" s="238"/>
      <c r="CQ486" s="238"/>
      <c r="CR486" s="238"/>
      <c r="CS486" s="238"/>
      <c r="CT486" s="238"/>
      <c r="CU486" s="238"/>
      <c r="CV486" s="238"/>
      <c r="CW486" s="238"/>
      <c r="CX486" s="238"/>
      <c r="CY486" s="238"/>
      <c r="CZ486" s="238"/>
      <c r="DA486" s="238"/>
    </row>
    <row r="487" spans="2:105">
      <c r="B487" s="226"/>
      <c r="BP487" s="82"/>
      <c r="BQ487" s="238"/>
      <c r="BR487" s="238"/>
      <c r="BS487" s="238"/>
      <c r="BT487" s="238"/>
      <c r="BU487" s="238"/>
      <c r="BV487" s="238"/>
      <c r="BW487" s="238"/>
      <c r="BX487" s="238"/>
      <c r="BY487" s="238"/>
      <c r="BZ487" s="238"/>
      <c r="CA487" s="238"/>
      <c r="CB487" s="238"/>
      <c r="CC487" s="238"/>
      <c r="CD487" s="238"/>
      <c r="CE487" s="238"/>
      <c r="CF487" s="238"/>
      <c r="CG487" s="238"/>
      <c r="CH487" s="238"/>
      <c r="CI487" s="238"/>
      <c r="CJ487" s="238"/>
      <c r="CK487" s="238"/>
      <c r="CL487" s="238"/>
      <c r="CM487" s="238"/>
      <c r="CN487" s="238"/>
      <c r="CO487" s="238"/>
      <c r="CP487" s="238"/>
      <c r="CQ487" s="238"/>
      <c r="CR487" s="238"/>
      <c r="CS487" s="238"/>
      <c r="CT487" s="238"/>
      <c r="CU487" s="238"/>
      <c r="CV487" s="238"/>
      <c r="CW487" s="238"/>
      <c r="CX487" s="238"/>
      <c r="CY487" s="238"/>
      <c r="CZ487" s="238"/>
      <c r="DA487" s="238"/>
    </row>
    <row r="488" spans="2:105">
      <c r="B488" s="226"/>
      <c r="BP488" s="82"/>
      <c r="BQ488" s="238"/>
      <c r="BR488" s="238"/>
      <c r="BS488" s="238"/>
      <c r="BT488" s="238"/>
      <c r="BU488" s="238"/>
      <c r="BV488" s="238"/>
      <c r="BW488" s="238"/>
      <c r="BX488" s="238"/>
      <c r="BY488" s="238"/>
      <c r="BZ488" s="238"/>
      <c r="CA488" s="238"/>
      <c r="CB488" s="238"/>
      <c r="CC488" s="238"/>
      <c r="CD488" s="238"/>
      <c r="CE488" s="238"/>
      <c r="CF488" s="238"/>
      <c r="CG488" s="238"/>
      <c r="CH488" s="238"/>
      <c r="CI488" s="238"/>
      <c r="CJ488" s="238"/>
      <c r="CK488" s="238"/>
      <c r="CL488" s="238"/>
      <c r="CM488" s="238"/>
      <c r="CN488" s="238"/>
      <c r="CO488" s="238"/>
      <c r="CP488" s="238"/>
      <c r="CQ488" s="238"/>
      <c r="CR488" s="238"/>
      <c r="CS488" s="238"/>
      <c r="CT488" s="238"/>
      <c r="CU488" s="238"/>
      <c r="CV488" s="238"/>
      <c r="CW488" s="238"/>
      <c r="CX488" s="238"/>
      <c r="CY488" s="238"/>
      <c r="CZ488" s="238"/>
      <c r="DA488" s="238"/>
    </row>
    <row r="489" spans="2:105">
      <c r="B489" s="226"/>
      <c r="BP489" s="82"/>
      <c r="BQ489" s="238"/>
      <c r="BR489" s="238"/>
      <c r="BS489" s="238"/>
      <c r="BT489" s="238"/>
      <c r="BU489" s="238"/>
      <c r="BV489" s="238"/>
      <c r="BW489" s="238"/>
      <c r="BX489" s="238"/>
      <c r="BY489" s="238"/>
      <c r="BZ489" s="238"/>
      <c r="CA489" s="238"/>
      <c r="CB489" s="238"/>
      <c r="CC489" s="238"/>
      <c r="CD489" s="238"/>
      <c r="CE489" s="238"/>
      <c r="CF489" s="238"/>
      <c r="CG489" s="238"/>
      <c r="CH489" s="238"/>
      <c r="CI489" s="238"/>
      <c r="CJ489" s="238"/>
      <c r="CK489" s="238"/>
      <c r="CL489" s="238"/>
      <c r="CM489" s="238"/>
      <c r="CN489" s="238"/>
      <c r="CO489" s="238"/>
      <c r="CP489" s="238"/>
      <c r="CQ489" s="238"/>
      <c r="CR489" s="238"/>
      <c r="CS489" s="238"/>
      <c r="CT489" s="238"/>
      <c r="CU489" s="238"/>
      <c r="CV489" s="238"/>
      <c r="CW489" s="238"/>
      <c r="CX489" s="238"/>
      <c r="CY489" s="238"/>
      <c r="CZ489" s="238"/>
      <c r="DA489" s="238"/>
    </row>
    <row r="490" spans="2:105">
      <c r="B490" s="226"/>
      <c r="BP490" s="82"/>
      <c r="BQ490" s="238"/>
      <c r="BR490" s="238"/>
      <c r="BS490" s="238"/>
      <c r="BT490" s="238"/>
      <c r="BU490" s="238"/>
      <c r="BV490" s="238"/>
      <c r="BW490" s="238"/>
      <c r="BX490" s="238"/>
      <c r="BY490" s="238"/>
      <c r="BZ490" s="238"/>
      <c r="CA490" s="238"/>
      <c r="CB490" s="238"/>
      <c r="CC490" s="238"/>
      <c r="CD490" s="238"/>
      <c r="CE490" s="238"/>
      <c r="CF490" s="238"/>
      <c r="CG490" s="238"/>
      <c r="CH490" s="238"/>
      <c r="CI490" s="238"/>
      <c r="CJ490" s="238"/>
      <c r="CK490" s="238"/>
      <c r="CL490" s="238"/>
      <c r="CM490" s="238"/>
      <c r="CN490" s="238"/>
      <c r="CO490" s="238"/>
      <c r="CP490" s="238"/>
      <c r="CQ490" s="238"/>
      <c r="CR490" s="238"/>
      <c r="CS490" s="238"/>
      <c r="CT490" s="238"/>
      <c r="CU490" s="238"/>
      <c r="CV490" s="238"/>
      <c r="CW490" s="238"/>
      <c r="CX490" s="238"/>
      <c r="CY490" s="238"/>
      <c r="CZ490" s="238"/>
      <c r="DA490" s="238"/>
    </row>
    <row r="491" spans="2:105">
      <c r="B491" s="226"/>
      <c r="BP491" s="82"/>
      <c r="BQ491" s="238"/>
      <c r="BR491" s="238"/>
      <c r="BS491" s="238"/>
      <c r="BT491" s="238"/>
      <c r="BU491" s="238"/>
      <c r="BV491" s="238"/>
      <c r="BW491" s="238"/>
      <c r="BX491" s="238"/>
      <c r="BY491" s="238"/>
      <c r="BZ491" s="238"/>
      <c r="CA491" s="238"/>
      <c r="CB491" s="238"/>
      <c r="CC491" s="238"/>
      <c r="CD491" s="238"/>
      <c r="CE491" s="238"/>
      <c r="CF491" s="238"/>
      <c r="CG491" s="238"/>
      <c r="CH491" s="238"/>
      <c r="CI491" s="238"/>
      <c r="CJ491" s="238"/>
      <c r="CK491" s="238"/>
      <c r="CL491" s="238"/>
      <c r="CM491" s="238"/>
      <c r="CN491" s="238"/>
      <c r="CO491" s="238"/>
      <c r="CP491" s="238"/>
      <c r="CQ491" s="238"/>
      <c r="CR491" s="238"/>
      <c r="CS491" s="238"/>
      <c r="CT491" s="238"/>
      <c r="CU491" s="238"/>
      <c r="CV491" s="238"/>
      <c r="CW491" s="238"/>
      <c r="CX491" s="238"/>
      <c r="CY491" s="238"/>
      <c r="CZ491" s="238"/>
      <c r="DA491" s="238"/>
    </row>
    <row r="492" spans="2:105">
      <c r="B492" s="226"/>
      <c r="BP492" s="82"/>
      <c r="BQ492" s="238"/>
      <c r="BR492" s="238"/>
      <c r="BS492" s="238"/>
      <c r="BT492" s="238"/>
      <c r="BU492" s="238"/>
      <c r="BV492" s="238"/>
      <c r="BW492" s="238"/>
      <c r="BX492" s="238"/>
      <c r="BY492" s="238"/>
      <c r="BZ492" s="238"/>
      <c r="CA492" s="238"/>
      <c r="CB492" s="238"/>
      <c r="CC492" s="238"/>
      <c r="CD492" s="238"/>
      <c r="CE492" s="238"/>
      <c r="CF492" s="238"/>
      <c r="CG492" s="238"/>
      <c r="CH492" s="238"/>
      <c r="CI492" s="238"/>
      <c r="CJ492" s="238"/>
      <c r="CK492" s="238"/>
      <c r="CL492" s="238"/>
      <c r="CM492" s="238"/>
      <c r="CN492" s="238"/>
      <c r="CO492" s="238"/>
      <c r="CP492" s="238"/>
      <c r="CQ492" s="238"/>
      <c r="CR492" s="238"/>
      <c r="CS492" s="238"/>
      <c r="CT492" s="238"/>
      <c r="CU492" s="238"/>
      <c r="CV492" s="238"/>
      <c r="CW492" s="238"/>
      <c r="CX492" s="238"/>
      <c r="CY492" s="238"/>
      <c r="CZ492" s="238"/>
      <c r="DA492" s="238"/>
    </row>
    <row r="493" spans="2:105">
      <c r="B493" s="226"/>
      <c r="BP493" s="82"/>
      <c r="BQ493" s="238"/>
      <c r="BR493" s="238"/>
      <c r="BS493" s="238"/>
      <c r="BT493" s="238"/>
      <c r="BU493" s="238"/>
      <c r="BV493" s="238"/>
      <c r="BW493" s="238"/>
      <c r="BX493" s="238"/>
      <c r="BY493" s="238"/>
      <c r="BZ493" s="238"/>
      <c r="CA493" s="238"/>
      <c r="CB493" s="238"/>
      <c r="CC493" s="238"/>
      <c r="CD493" s="238"/>
      <c r="CE493" s="238"/>
      <c r="CF493" s="238"/>
      <c r="CG493" s="238"/>
      <c r="CH493" s="238"/>
      <c r="CI493" s="238"/>
      <c r="CJ493" s="238"/>
      <c r="CK493" s="238"/>
      <c r="CL493" s="238"/>
      <c r="CM493" s="238"/>
      <c r="CN493" s="238"/>
      <c r="CO493" s="238"/>
      <c r="CP493" s="238"/>
      <c r="CQ493" s="238"/>
      <c r="CR493" s="238"/>
      <c r="CS493" s="238"/>
      <c r="CT493" s="238"/>
      <c r="CU493" s="238"/>
      <c r="CV493" s="238"/>
      <c r="CW493" s="238"/>
      <c r="CX493" s="238"/>
      <c r="CY493" s="238"/>
      <c r="CZ493" s="238"/>
      <c r="DA493" s="238"/>
    </row>
    <row r="494" spans="2:105">
      <c r="B494" s="226"/>
      <c r="BP494" s="82"/>
      <c r="BQ494" s="238"/>
      <c r="BR494" s="238"/>
      <c r="BS494" s="238"/>
      <c r="BT494" s="238"/>
      <c r="BU494" s="238"/>
      <c r="BV494" s="238"/>
      <c r="BW494" s="238"/>
      <c r="BX494" s="238"/>
      <c r="BY494" s="238"/>
      <c r="BZ494" s="238"/>
      <c r="CA494" s="238"/>
      <c r="CB494" s="238"/>
      <c r="CC494" s="238"/>
      <c r="CD494" s="238"/>
      <c r="CE494" s="238"/>
      <c r="CF494" s="238"/>
      <c r="CG494" s="238"/>
      <c r="CH494" s="238"/>
      <c r="CI494" s="238"/>
      <c r="CJ494" s="238"/>
      <c r="CK494" s="238"/>
      <c r="CL494" s="238"/>
      <c r="CM494" s="238"/>
      <c r="CN494" s="238"/>
      <c r="CO494" s="238"/>
      <c r="CP494" s="238"/>
      <c r="CQ494" s="238"/>
      <c r="CR494" s="238"/>
      <c r="CS494" s="238"/>
      <c r="CT494" s="238"/>
      <c r="CU494" s="238"/>
      <c r="CV494" s="238"/>
      <c r="CW494" s="238"/>
      <c r="CX494" s="238"/>
      <c r="CY494" s="238"/>
      <c r="CZ494" s="238"/>
      <c r="DA494" s="238"/>
    </row>
    <row r="495" spans="2:105">
      <c r="B495" s="226"/>
      <c r="BP495" s="82"/>
      <c r="BQ495" s="238"/>
      <c r="BR495" s="238"/>
      <c r="BS495" s="238"/>
      <c r="BT495" s="238"/>
      <c r="BU495" s="238"/>
      <c r="BV495" s="238"/>
      <c r="BW495" s="238"/>
      <c r="BX495" s="238"/>
      <c r="BY495" s="238"/>
      <c r="BZ495" s="238"/>
      <c r="CA495" s="238"/>
      <c r="CB495" s="238"/>
      <c r="CC495" s="238"/>
      <c r="CD495" s="238"/>
      <c r="CE495" s="238"/>
      <c r="CF495" s="238"/>
      <c r="CG495" s="238"/>
      <c r="CH495" s="238"/>
      <c r="CI495" s="238"/>
      <c r="CJ495" s="238"/>
      <c r="CK495" s="238"/>
      <c r="CL495" s="238"/>
      <c r="CM495" s="238"/>
      <c r="CN495" s="238"/>
      <c r="CO495" s="238"/>
      <c r="CP495" s="238"/>
      <c r="CQ495" s="238"/>
      <c r="CR495" s="238"/>
      <c r="CS495" s="238"/>
      <c r="CT495" s="238"/>
      <c r="CU495" s="238"/>
      <c r="CV495" s="238"/>
      <c r="CW495" s="238"/>
      <c r="CX495" s="238"/>
      <c r="CY495" s="238"/>
      <c r="CZ495" s="238"/>
      <c r="DA495" s="238"/>
    </row>
    <row r="496" spans="2:105">
      <c r="B496" s="226"/>
      <c r="BP496" s="82"/>
      <c r="BQ496" s="238"/>
      <c r="BR496" s="238"/>
      <c r="BS496" s="238"/>
      <c r="BT496" s="238"/>
      <c r="BU496" s="238"/>
      <c r="BV496" s="238"/>
      <c r="BW496" s="238"/>
      <c r="BX496" s="238"/>
      <c r="BY496" s="238"/>
      <c r="BZ496" s="238"/>
      <c r="CA496" s="238"/>
      <c r="CB496" s="238"/>
      <c r="CC496" s="238"/>
      <c r="CD496" s="238"/>
      <c r="CE496" s="238"/>
      <c r="CF496" s="238"/>
      <c r="CG496" s="238"/>
      <c r="CH496" s="238"/>
      <c r="CI496" s="238"/>
      <c r="CJ496" s="238"/>
      <c r="CK496" s="238"/>
      <c r="CL496" s="238"/>
      <c r="CM496" s="238"/>
      <c r="CN496" s="238"/>
      <c r="CO496" s="238"/>
      <c r="CP496" s="238"/>
      <c r="CQ496" s="238"/>
      <c r="CR496" s="238"/>
      <c r="CS496" s="238"/>
      <c r="CT496" s="238"/>
      <c r="CU496" s="238"/>
      <c r="CV496" s="238"/>
      <c r="CW496" s="238"/>
      <c r="CX496" s="238"/>
      <c r="CY496" s="238"/>
      <c r="CZ496" s="238"/>
      <c r="DA496" s="238"/>
    </row>
    <row r="497" spans="2:105">
      <c r="B497" s="226"/>
      <c r="BP497" s="82"/>
      <c r="BQ497" s="238"/>
      <c r="BR497" s="238"/>
      <c r="BS497" s="238"/>
      <c r="BT497" s="238"/>
      <c r="BU497" s="238"/>
      <c r="BV497" s="238"/>
      <c r="BW497" s="238"/>
      <c r="BX497" s="238"/>
      <c r="BY497" s="238"/>
      <c r="BZ497" s="238"/>
      <c r="CA497" s="238"/>
      <c r="CB497" s="238"/>
      <c r="CC497" s="238"/>
      <c r="CD497" s="238"/>
      <c r="CE497" s="238"/>
      <c r="CF497" s="238"/>
      <c r="CG497" s="238"/>
      <c r="CH497" s="238"/>
      <c r="CI497" s="238"/>
      <c r="CJ497" s="238"/>
      <c r="CK497" s="238"/>
      <c r="CL497" s="238"/>
      <c r="CM497" s="238"/>
      <c r="CN497" s="238"/>
      <c r="CO497" s="238"/>
      <c r="CP497" s="238"/>
      <c r="CQ497" s="238"/>
      <c r="CR497" s="238"/>
      <c r="CS497" s="238"/>
      <c r="CT497" s="238"/>
      <c r="CU497" s="238"/>
      <c r="CV497" s="238"/>
      <c r="CW497" s="238"/>
      <c r="CX497" s="238"/>
      <c r="CY497" s="238"/>
      <c r="CZ497" s="238"/>
      <c r="DA497" s="238"/>
    </row>
    <row r="498" spans="2:105">
      <c r="B498" s="226"/>
      <c r="BP498" s="82"/>
      <c r="BQ498" s="238"/>
      <c r="BR498" s="238"/>
      <c r="BS498" s="238"/>
      <c r="BT498" s="238"/>
      <c r="BU498" s="238"/>
      <c r="BV498" s="238"/>
      <c r="BW498" s="238"/>
      <c r="BX498" s="238"/>
      <c r="BY498" s="238"/>
      <c r="BZ498" s="238"/>
      <c r="CA498" s="238"/>
      <c r="CB498" s="238"/>
      <c r="CC498" s="238"/>
      <c r="CD498" s="238"/>
      <c r="CE498" s="238"/>
      <c r="CF498" s="238"/>
      <c r="CG498" s="238"/>
      <c r="CH498" s="238"/>
      <c r="CI498" s="238"/>
      <c r="CJ498" s="238"/>
      <c r="CK498" s="238"/>
      <c r="CL498" s="238"/>
      <c r="CM498" s="238"/>
      <c r="CN498" s="238"/>
      <c r="CO498" s="238"/>
      <c r="CP498" s="238"/>
      <c r="CQ498" s="238"/>
      <c r="CR498" s="238"/>
      <c r="CS498" s="238"/>
      <c r="CT498" s="238"/>
      <c r="CU498" s="238"/>
      <c r="CV498" s="238"/>
      <c r="CW498" s="238"/>
      <c r="CX498" s="238"/>
      <c r="CY498" s="238"/>
      <c r="CZ498" s="238"/>
      <c r="DA498" s="238"/>
    </row>
    <row r="499" spans="2:105">
      <c r="B499" s="226"/>
      <c r="BP499" s="82"/>
      <c r="BQ499" s="238"/>
      <c r="BR499" s="238"/>
      <c r="BS499" s="238"/>
      <c r="BT499" s="238"/>
      <c r="BU499" s="238"/>
      <c r="BV499" s="238"/>
      <c r="BW499" s="238"/>
      <c r="BX499" s="238"/>
      <c r="BY499" s="238"/>
      <c r="BZ499" s="238"/>
      <c r="CA499" s="238"/>
      <c r="CB499" s="238"/>
      <c r="CC499" s="238"/>
      <c r="CD499" s="238"/>
      <c r="CE499" s="238"/>
      <c r="CF499" s="238"/>
      <c r="CG499" s="238"/>
      <c r="CH499" s="238"/>
      <c r="CI499" s="238"/>
      <c r="CJ499" s="238"/>
      <c r="CK499" s="238"/>
      <c r="CL499" s="238"/>
      <c r="CM499" s="238"/>
      <c r="CN499" s="238"/>
      <c r="CO499" s="238"/>
      <c r="CP499" s="238"/>
      <c r="CQ499" s="238"/>
      <c r="CR499" s="238"/>
      <c r="CS499" s="238"/>
      <c r="CT499" s="238"/>
      <c r="CU499" s="238"/>
      <c r="CV499" s="238"/>
      <c r="CW499" s="238"/>
      <c r="CX499" s="238"/>
      <c r="CY499" s="238"/>
      <c r="CZ499" s="238"/>
      <c r="DA499" s="238"/>
    </row>
    <row r="500" spans="2:105">
      <c r="B500" s="226"/>
      <c r="BP500" s="82"/>
      <c r="BQ500" s="238"/>
      <c r="BR500" s="238"/>
      <c r="BS500" s="238"/>
      <c r="BT500" s="238"/>
      <c r="BU500" s="238"/>
      <c r="BV500" s="238"/>
      <c r="BW500" s="238"/>
      <c r="BX500" s="238"/>
      <c r="BY500" s="238"/>
      <c r="BZ500" s="238"/>
      <c r="CA500" s="238"/>
      <c r="CB500" s="238"/>
      <c r="CC500" s="238"/>
      <c r="CD500" s="238"/>
      <c r="CE500" s="238"/>
      <c r="CF500" s="238"/>
      <c r="CG500" s="238"/>
      <c r="CH500" s="238"/>
      <c r="CI500" s="238"/>
      <c r="CJ500" s="238"/>
      <c r="CK500" s="238"/>
      <c r="CL500" s="238"/>
      <c r="CM500" s="238"/>
      <c r="CN500" s="238"/>
      <c r="CO500" s="238"/>
      <c r="CP500" s="238"/>
      <c r="CQ500" s="238"/>
      <c r="CR500" s="238"/>
      <c r="CS500" s="238"/>
      <c r="CT500" s="238"/>
      <c r="CU500" s="238"/>
      <c r="CV500" s="238"/>
      <c r="CW500" s="238"/>
      <c r="CX500" s="238"/>
      <c r="CY500" s="238"/>
      <c r="CZ500" s="238"/>
      <c r="DA500" s="238"/>
    </row>
    <row r="501" spans="2:105">
      <c r="B501" s="226"/>
      <c r="BP501" s="82"/>
      <c r="BQ501" s="238"/>
      <c r="BR501" s="238"/>
      <c r="BS501" s="238"/>
      <c r="BT501" s="238"/>
      <c r="BU501" s="238"/>
      <c r="BV501" s="238"/>
      <c r="BW501" s="238"/>
      <c r="BX501" s="238"/>
      <c r="BY501" s="238"/>
      <c r="BZ501" s="238"/>
      <c r="CA501" s="238"/>
      <c r="CB501" s="238"/>
      <c r="CC501" s="238"/>
      <c r="CD501" s="238"/>
      <c r="CE501" s="238"/>
      <c r="CF501" s="238"/>
      <c r="CG501" s="238"/>
      <c r="CH501" s="238"/>
      <c r="CI501" s="238"/>
      <c r="CJ501" s="238"/>
      <c r="CK501" s="238"/>
      <c r="CL501" s="238"/>
      <c r="CM501" s="238"/>
      <c r="CN501" s="238"/>
      <c r="CO501" s="238"/>
      <c r="CP501" s="238"/>
      <c r="CQ501" s="238"/>
      <c r="CR501" s="238"/>
      <c r="CS501" s="238"/>
      <c r="CT501" s="238"/>
      <c r="CU501" s="238"/>
      <c r="CV501" s="238"/>
      <c r="CW501" s="238"/>
      <c r="CX501" s="238"/>
      <c r="CY501" s="238"/>
      <c r="CZ501" s="238"/>
      <c r="DA501" s="238"/>
    </row>
    <row r="502" spans="2:105">
      <c r="B502" s="226"/>
      <c r="BP502" s="82"/>
      <c r="BQ502" s="238"/>
      <c r="BR502" s="238"/>
      <c r="BS502" s="238"/>
      <c r="BT502" s="238"/>
      <c r="BU502" s="238"/>
      <c r="BV502" s="238"/>
      <c r="BW502" s="238"/>
      <c r="BX502" s="238"/>
      <c r="BY502" s="238"/>
      <c r="BZ502" s="238"/>
      <c r="CA502" s="238"/>
      <c r="CB502" s="238"/>
      <c r="CC502" s="238"/>
      <c r="CD502" s="238"/>
      <c r="CE502" s="238"/>
      <c r="CF502" s="238"/>
      <c r="CG502" s="238"/>
      <c r="CH502" s="238"/>
      <c r="CI502" s="238"/>
      <c r="CJ502" s="238"/>
      <c r="CK502" s="238"/>
      <c r="CL502" s="238"/>
      <c r="CM502" s="238"/>
      <c r="CN502" s="238"/>
      <c r="CO502" s="238"/>
      <c r="CP502" s="238"/>
      <c r="CQ502" s="238"/>
      <c r="CR502" s="238"/>
      <c r="CS502" s="238"/>
      <c r="CT502" s="238"/>
      <c r="CU502" s="238"/>
      <c r="CV502" s="238"/>
      <c r="CW502" s="238"/>
      <c r="CX502" s="238"/>
      <c r="CY502" s="238"/>
      <c r="CZ502" s="238"/>
      <c r="DA502" s="238"/>
    </row>
    <row r="503" spans="2:105">
      <c r="B503" s="226"/>
      <c r="BP503" s="82"/>
      <c r="BQ503" s="238"/>
      <c r="BR503" s="238"/>
      <c r="BS503" s="238"/>
      <c r="BT503" s="238"/>
      <c r="BU503" s="238"/>
      <c r="BV503" s="238"/>
      <c r="BW503" s="238"/>
      <c r="BX503" s="238"/>
      <c r="BY503" s="238"/>
      <c r="BZ503" s="238"/>
      <c r="CA503" s="238"/>
      <c r="CB503" s="238"/>
      <c r="CC503" s="238"/>
      <c r="CD503" s="238"/>
      <c r="CE503" s="238"/>
      <c r="CF503" s="238"/>
      <c r="CG503" s="238"/>
      <c r="CH503" s="238"/>
      <c r="CI503" s="238"/>
      <c r="CJ503" s="238"/>
      <c r="CK503" s="238"/>
      <c r="CL503" s="238"/>
      <c r="CM503" s="238"/>
      <c r="CN503" s="238"/>
      <c r="CO503" s="238"/>
      <c r="CP503" s="238"/>
      <c r="CQ503" s="238"/>
      <c r="CR503" s="238"/>
      <c r="CS503" s="238"/>
      <c r="CT503" s="238"/>
      <c r="CU503" s="238"/>
      <c r="CV503" s="238"/>
      <c r="CW503" s="238"/>
      <c r="CX503" s="238"/>
      <c r="CY503" s="238"/>
      <c r="CZ503" s="238"/>
      <c r="DA503" s="238"/>
    </row>
    <row r="504" spans="2:105">
      <c r="B504" s="226"/>
      <c r="BP504" s="82"/>
      <c r="BQ504" s="238"/>
      <c r="BR504" s="238"/>
      <c r="BS504" s="238"/>
      <c r="BT504" s="238"/>
      <c r="BU504" s="238"/>
      <c r="BV504" s="238"/>
      <c r="BW504" s="238"/>
      <c r="BX504" s="238"/>
      <c r="BY504" s="238"/>
      <c r="BZ504" s="238"/>
      <c r="CA504" s="238"/>
      <c r="CB504" s="238"/>
      <c r="CC504" s="238"/>
      <c r="CD504" s="238"/>
      <c r="CE504" s="238"/>
      <c r="CF504" s="238"/>
      <c r="CG504" s="238"/>
      <c r="CH504" s="238"/>
      <c r="CI504" s="238"/>
      <c r="CJ504" s="238"/>
      <c r="CK504" s="238"/>
      <c r="CL504" s="238"/>
      <c r="CM504" s="238"/>
      <c r="CN504" s="238"/>
      <c r="CO504" s="238"/>
      <c r="CP504" s="238"/>
      <c r="CQ504" s="238"/>
      <c r="CR504" s="238"/>
      <c r="CS504" s="238"/>
      <c r="CT504" s="238"/>
      <c r="CU504" s="238"/>
      <c r="CV504" s="238"/>
      <c r="CW504" s="238"/>
      <c r="CX504" s="238"/>
      <c r="CY504" s="238"/>
      <c r="CZ504" s="238"/>
      <c r="DA504" s="238"/>
    </row>
    <row r="505" spans="2:105">
      <c r="B505" s="226"/>
      <c r="BP505" s="82"/>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38"/>
      <c r="CN505" s="238"/>
      <c r="CO505" s="238"/>
      <c r="CP505" s="238"/>
      <c r="CQ505" s="238"/>
      <c r="CR505" s="238"/>
      <c r="CS505" s="238"/>
      <c r="CT505" s="238"/>
      <c r="CU505" s="238"/>
      <c r="CV505" s="238"/>
      <c r="CW505" s="238"/>
      <c r="CX505" s="238"/>
      <c r="CY505" s="238"/>
      <c r="CZ505" s="238"/>
      <c r="DA505" s="238"/>
    </row>
    <row r="506" spans="2:105">
      <c r="B506" s="226"/>
      <c r="BP506" s="82"/>
      <c r="BQ506" s="238"/>
      <c r="BR506" s="238"/>
      <c r="BS506" s="238"/>
      <c r="BT506" s="238"/>
      <c r="BU506" s="238"/>
      <c r="BV506" s="238"/>
      <c r="BW506" s="238"/>
      <c r="BX506" s="238"/>
      <c r="BY506" s="238"/>
      <c r="BZ506" s="238"/>
      <c r="CA506" s="238"/>
      <c r="CB506" s="238"/>
      <c r="CC506" s="238"/>
      <c r="CD506" s="238"/>
      <c r="CE506" s="238"/>
      <c r="CF506" s="238"/>
      <c r="CG506" s="238"/>
      <c r="CH506" s="238"/>
      <c r="CI506" s="238"/>
      <c r="CJ506" s="238"/>
      <c r="CK506" s="238"/>
      <c r="CL506" s="238"/>
      <c r="CM506" s="238"/>
      <c r="CN506" s="238"/>
      <c r="CO506" s="238"/>
      <c r="CP506" s="238"/>
      <c r="CQ506" s="238"/>
      <c r="CR506" s="238"/>
      <c r="CS506" s="238"/>
      <c r="CT506" s="238"/>
      <c r="CU506" s="238"/>
      <c r="CV506" s="238"/>
      <c r="CW506" s="238"/>
      <c r="CX506" s="238"/>
      <c r="CY506" s="238"/>
      <c r="CZ506" s="238"/>
      <c r="DA506" s="238"/>
    </row>
    <row r="507" spans="2:105">
      <c r="B507" s="226"/>
      <c r="BP507" s="82"/>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row>
    <row r="508" spans="2:105">
      <c r="B508" s="226"/>
      <c r="BP508" s="82"/>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row>
    <row r="509" spans="2:105">
      <c r="B509" s="226"/>
      <c r="BP509" s="82"/>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38"/>
      <c r="CN509" s="238"/>
      <c r="CO509" s="238"/>
      <c r="CP509" s="238"/>
      <c r="CQ509" s="238"/>
      <c r="CR509" s="238"/>
      <c r="CS509" s="238"/>
      <c r="CT509" s="238"/>
      <c r="CU509" s="238"/>
      <c r="CV509" s="238"/>
      <c r="CW509" s="238"/>
      <c r="CX509" s="238"/>
      <c r="CY509" s="238"/>
      <c r="CZ509" s="238"/>
      <c r="DA509" s="238"/>
    </row>
    <row r="510" spans="2:105">
      <c r="B510" s="226"/>
      <c r="BP510" s="82"/>
      <c r="BQ510" s="238"/>
      <c r="BR510" s="238"/>
      <c r="BS510" s="238"/>
      <c r="BT510" s="238"/>
      <c r="BU510" s="238"/>
      <c r="BV510" s="238"/>
      <c r="BW510" s="238"/>
      <c r="BX510" s="238"/>
      <c r="BY510" s="238"/>
      <c r="BZ510" s="238"/>
      <c r="CA510" s="238"/>
      <c r="CB510" s="238"/>
      <c r="CC510" s="238"/>
      <c r="CD510" s="238"/>
      <c r="CE510" s="238"/>
      <c r="CF510" s="238"/>
      <c r="CG510" s="238"/>
      <c r="CH510" s="238"/>
      <c r="CI510" s="238"/>
      <c r="CJ510" s="238"/>
      <c r="CK510" s="238"/>
      <c r="CL510" s="238"/>
      <c r="CM510" s="238"/>
      <c r="CN510" s="238"/>
      <c r="CO510" s="238"/>
      <c r="CP510" s="238"/>
      <c r="CQ510" s="238"/>
      <c r="CR510" s="238"/>
      <c r="CS510" s="238"/>
      <c r="CT510" s="238"/>
      <c r="CU510" s="238"/>
      <c r="CV510" s="238"/>
      <c r="CW510" s="238"/>
      <c r="CX510" s="238"/>
      <c r="CY510" s="238"/>
      <c r="CZ510" s="238"/>
      <c r="DA510" s="238"/>
    </row>
    <row r="511" spans="2:105">
      <c r="B511" s="226"/>
      <c r="BP511" s="82"/>
      <c r="BQ511" s="238"/>
      <c r="BR511" s="238"/>
      <c r="BS511" s="238"/>
      <c r="BT511" s="238"/>
      <c r="BU511" s="238"/>
      <c r="BV511" s="238"/>
      <c r="BW511" s="238"/>
      <c r="BX511" s="238"/>
      <c r="BY511" s="238"/>
      <c r="BZ511" s="238"/>
      <c r="CA511" s="238"/>
      <c r="CB511" s="238"/>
      <c r="CC511" s="238"/>
      <c r="CD511" s="238"/>
      <c r="CE511" s="238"/>
      <c r="CF511" s="238"/>
      <c r="CG511" s="238"/>
      <c r="CH511" s="238"/>
      <c r="CI511" s="238"/>
      <c r="CJ511" s="238"/>
      <c r="CK511" s="238"/>
      <c r="CL511" s="238"/>
      <c r="CM511" s="238"/>
      <c r="CN511" s="238"/>
      <c r="CO511" s="238"/>
      <c r="CP511" s="238"/>
      <c r="CQ511" s="238"/>
      <c r="CR511" s="238"/>
      <c r="CS511" s="238"/>
      <c r="CT511" s="238"/>
      <c r="CU511" s="238"/>
      <c r="CV511" s="238"/>
      <c r="CW511" s="238"/>
      <c r="CX511" s="238"/>
      <c r="CY511" s="238"/>
      <c r="CZ511" s="238"/>
      <c r="DA511" s="238"/>
    </row>
    <row r="512" spans="2:105">
      <c r="B512" s="226"/>
      <c r="BP512" s="82"/>
      <c r="BQ512" s="238"/>
      <c r="BR512" s="238"/>
      <c r="BS512" s="238"/>
      <c r="BT512" s="238"/>
      <c r="BU512" s="238"/>
      <c r="BV512" s="238"/>
      <c r="BW512" s="238"/>
      <c r="BX512" s="238"/>
      <c r="BY512" s="238"/>
      <c r="BZ512" s="238"/>
      <c r="CA512" s="238"/>
      <c r="CB512" s="238"/>
      <c r="CC512" s="238"/>
      <c r="CD512" s="238"/>
      <c r="CE512" s="238"/>
      <c r="CF512" s="238"/>
      <c r="CG512" s="238"/>
      <c r="CH512" s="238"/>
      <c r="CI512" s="238"/>
      <c r="CJ512" s="238"/>
      <c r="CK512" s="238"/>
      <c r="CL512" s="238"/>
      <c r="CM512" s="238"/>
      <c r="CN512" s="238"/>
      <c r="CO512" s="238"/>
      <c r="CP512" s="238"/>
      <c r="CQ512" s="238"/>
      <c r="CR512" s="238"/>
      <c r="CS512" s="238"/>
      <c r="CT512" s="238"/>
      <c r="CU512" s="238"/>
      <c r="CV512" s="238"/>
      <c r="CW512" s="238"/>
      <c r="CX512" s="238"/>
      <c r="CY512" s="238"/>
      <c r="CZ512" s="238"/>
      <c r="DA512" s="238"/>
    </row>
    <row r="513" spans="2:105">
      <c r="B513" s="226"/>
      <c r="BP513" s="82"/>
      <c r="BQ513" s="238"/>
      <c r="BR513" s="238"/>
      <c r="BS513" s="238"/>
      <c r="BT513" s="238"/>
      <c r="BU513" s="238"/>
      <c r="BV513" s="238"/>
      <c r="BW513" s="238"/>
      <c r="BX513" s="238"/>
      <c r="BY513" s="238"/>
      <c r="BZ513" s="238"/>
      <c r="CA513" s="238"/>
      <c r="CB513" s="238"/>
      <c r="CC513" s="238"/>
      <c r="CD513" s="238"/>
      <c r="CE513" s="238"/>
      <c r="CF513" s="238"/>
      <c r="CG513" s="238"/>
      <c r="CH513" s="238"/>
      <c r="CI513" s="238"/>
      <c r="CJ513" s="238"/>
      <c r="CK513" s="238"/>
      <c r="CL513" s="238"/>
      <c r="CM513" s="238"/>
      <c r="CN513" s="238"/>
      <c r="CO513" s="238"/>
      <c r="CP513" s="238"/>
      <c r="CQ513" s="238"/>
      <c r="CR513" s="238"/>
      <c r="CS513" s="238"/>
      <c r="CT513" s="238"/>
      <c r="CU513" s="238"/>
      <c r="CV513" s="238"/>
      <c r="CW513" s="238"/>
      <c r="CX513" s="238"/>
      <c r="CY513" s="238"/>
      <c r="CZ513" s="238"/>
      <c r="DA513" s="238"/>
    </row>
    <row r="514" spans="2:105">
      <c r="B514" s="226"/>
      <c r="BP514" s="82"/>
      <c r="BQ514" s="238"/>
      <c r="BR514" s="238"/>
      <c r="BS514" s="238"/>
      <c r="BT514" s="238"/>
      <c r="BU514" s="238"/>
      <c r="BV514" s="238"/>
      <c r="BW514" s="238"/>
      <c r="BX514" s="238"/>
      <c r="BY514" s="238"/>
      <c r="BZ514" s="238"/>
      <c r="CA514" s="238"/>
      <c r="CB514" s="238"/>
      <c r="CC514" s="238"/>
      <c r="CD514" s="238"/>
      <c r="CE514" s="238"/>
      <c r="CF514" s="238"/>
      <c r="CG514" s="238"/>
      <c r="CH514" s="238"/>
      <c r="CI514" s="238"/>
      <c r="CJ514" s="238"/>
      <c r="CK514" s="238"/>
      <c r="CL514" s="238"/>
      <c r="CM514" s="238"/>
      <c r="CN514" s="238"/>
      <c r="CO514" s="238"/>
      <c r="CP514" s="238"/>
      <c r="CQ514" s="238"/>
      <c r="CR514" s="238"/>
      <c r="CS514" s="238"/>
      <c r="CT514" s="238"/>
      <c r="CU514" s="238"/>
      <c r="CV514" s="238"/>
      <c r="CW514" s="238"/>
      <c r="CX514" s="238"/>
      <c r="CY514" s="238"/>
      <c r="CZ514" s="238"/>
      <c r="DA514" s="238"/>
    </row>
    <row r="515" spans="2:105">
      <c r="B515" s="226"/>
      <c r="BP515" s="82"/>
      <c r="BQ515" s="238"/>
      <c r="BR515" s="238"/>
      <c r="BS515" s="238"/>
      <c r="BT515" s="238"/>
      <c r="BU515" s="238"/>
      <c r="BV515" s="238"/>
      <c r="BW515" s="238"/>
      <c r="BX515" s="238"/>
      <c r="BY515" s="238"/>
      <c r="BZ515" s="238"/>
      <c r="CA515" s="238"/>
      <c r="CB515" s="238"/>
      <c r="CC515" s="238"/>
      <c r="CD515" s="238"/>
      <c r="CE515" s="238"/>
      <c r="CF515" s="238"/>
      <c r="CG515" s="238"/>
      <c r="CH515" s="238"/>
      <c r="CI515" s="238"/>
      <c r="CJ515" s="238"/>
      <c r="CK515" s="238"/>
      <c r="CL515" s="238"/>
      <c r="CM515" s="238"/>
      <c r="CN515" s="238"/>
      <c r="CO515" s="238"/>
      <c r="CP515" s="238"/>
      <c r="CQ515" s="238"/>
      <c r="CR515" s="238"/>
      <c r="CS515" s="238"/>
      <c r="CT515" s="238"/>
      <c r="CU515" s="238"/>
      <c r="CV515" s="238"/>
      <c r="CW515" s="238"/>
      <c r="CX515" s="238"/>
      <c r="CY515" s="238"/>
      <c r="CZ515" s="238"/>
      <c r="DA515" s="238"/>
    </row>
    <row r="516" spans="2:105">
      <c r="B516" s="226"/>
      <c r="BP516" s="82"/>
      <c r="BQ516" s="238"/>
      <c r="BR516" s="238"/>
      <c r="BS516" s="238"/>
      <c r="BT516" s="238"/>
      <c r="BU516" s="238"/>
      <c r="BV516" s="238"/>
      <c r="BW516" s="238"/>
      <c r="BX516" s="238"/>
      <c r="BY516" s="238"/>
      <c r="BZ516" s="238"/>
      <c r="CA516" s="238"/>
      <c r="CB516" s="238"/>
      <c r="CC516" s="238"/>
      <c r="CD516" s="238"/>
      <c r="CE516" s="238"/>
      <c r="CF516" s="238"/>
      <c r="CG516" s="238"/>
      <c r="CH516" s="238"/>
      <c r="CI516" s="238"/>
      <c r="CJ516" s="238"/>
      <c r="CK516" s="238"/>
      <c r="CL516" s="238"/>
      <c r="CM516" s="238"/>
      <c r="CN516" s="238"/>
      <c r="CO516" s="238"/>
      <c r="CP516" s="238"/>
      <c r="CQ516" s="238"/>
      <c r="CR516" s="238"/>
      <c r="CS516" s="238"/>
      <c r="CT516" s="238"/>
      <c r="CU516" s="238"/>
      <c r="CV516" s="238"/>
      <c r="CW516" s="238"/>
      <c r="CX516" s="238"/>
      <c r="CY516" s="238"/>
      <c r="CZ516" s="238"/>
      <c r="DA516" s="238"/>
    </row>
    <row r="517" spans="2:105">
      <c r="B517" s="226"/>
      <c r="BP517" s="82"/>
      <c r="BQ517" s="238"/>
      <c r="BR517" s="238"/>
      <c r="BS517" s="238"/>
      <c r="BT517" s="238"/>
      <c r="BU517" s="238"/>
      <c r="BV517" s="238"/>
      <c r="BW517" s="238"/>
      <c r="BX517" s="238"/>
      <c r="BY517" s="238"/>
      <c r="BZ517" s="238"/>
      <c r="CA517" s="238"/>
      <c r="CB517" s="238"/>
      <c r="CC517" s="238"/>
      <c r="CD517" s="238"/>
      <c r="CE517" s="238"/>
      <c r="CF517" s="238"/>
      <c r="CG517" s="238"/>
      <c r="CH517" s="238"/>
      <c r="CI517" s="238"/>
      <c r="CJ517" s="238"/>
      <c r="CK517" s="238"/>
      <c r="CL517" s="238"/>
      <c r="CM517" s="238"/>
      <c r="CN517" s="238"/>
      <c r="CO517" s="238"/>
      <c r="CP517" s="238"/>
      <c r="CQ517" s="238"/>
      <c r="CR517" s="238"/>
      <c r="CS517" s="238"/>
      <c r="CT517" s="238"/>
      <c r="CU517" s="238"/>
      <c r="CV517" s="238"/>
      <c r="CW517" s="238"/>
      <c r="CX517" s="238"/>
      <c r="CY517" s="238"/>
      <c r="CZ517" s="238"/>
      <c r="DA517" s="238"/>
    </row>
    <row r="518" spans="2:105">
      <c r="B518" s="226"/>
      <c r="BP518" s="82"/>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row>
    <row r="519" spans="2:105">
      <c r="B519" s="226"/>
      <c r="BP519" s="82"/>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row>
    <row r="520" spans="2:105">
      <c r="B520" s="226"/>
      <c r="BP520" s="82"/>
      <c r="BQ520" s="238"/>
      <c r="BR520" s="238"/>
      <c r="BS520" s="238"/>
      <c r="BT520" s="238"/>
      <c r="BU520" s="238"/>
      <c r="BV520" s="238"/>
      <c r="BW520" s="238"/>
      <c r="BX520" s="238"/>
      <c r="BY520" s="238"/>
      <c r="BZ520" s="238"/>
      <c r="CA520" s="238"/>
      <c r="CB520" s="238"/>
      <c r="CC520" s="238"/>
      <c r="CD520" s="238"/>
      <c r="CE520" s="238"/>
      <c r="CF520" s="238"/>
      <c r="CG520" s="238"/>
      <c r="CH520" s="238"/>
      <c r="CI520" s="238"/>
      <c r="CJ520" s="238"/>
      <c r="CK520" s="238"/>
      <c r="CL520" s="238"/>
      <c r="CM520" s="238"/>
      <c r="CN520" s="238"/>
      <c r="CO520" s="238"/>
      <c r="CP520" s="238"/>
      <c r="CQ520" s="238"/>
      <c r="CR520" s="238"/>
      <c r="CS520" s="238"/>
      <c r="CT520" s="238"/>
      <c r="CU520" s="238"/>
      <c r="CV520" s="238"/>
      <c r="CW520" s="238"/>
      <c r="CX520" s="238"/>
      <c r="CY520" s="238"/>
      <c r="CZ520" s="238"/>
      <c r="DA520" s="238"/>
    </row>
    <row r="521" spans="2:105">
      <c r="B521" s="226"/>
      <c r="BP521" s="82"/>
      <c r="BQ521" s="238"/>
      <c r="BR521" s="238"/>
      <c r="BS521" s="238"/>
      <c r="BT521" s="238"/>
      <c r="BU521" s="238"/>
      <c r="BV521" s="238"/>
      <c r="BW521" s="238"/>
      <c r="BX521" s="238"/>
      <c r="BY521" s="238"/>
      <c r="BZ521" s="238"/>
      <c r="CA521" s="238"/>
      <c r="CB521" s="238"/>
      <c r="CC521" s="238"/>
      <c r="CD521" s="238"/>
      <c r="CE521" s="238"/>
      <c r="CF521" s="238"/>
      <c r="CG521" s="238"/>
      <c r="CH521" s="238"/>
      <c r="CI521" s="238"/>
      <c r="CJ521" s="238"/>
      <c r="CK521" s="238"/>
      <c r="CL521" s="238"/>
      <c r="CM521" s="238"/>
      <c r="CN521" s="238"/>
      <c r="CO521" s="238"/>
      <c r="CP521" s="238"/>
      <c r="CQ521" s="238"/>
      <c r="CR521" s="238"/>
      <c r="CS521" s="238"/>
      <c r="CT521" s="238"/>
      <c r="CU521" s="238"/>
      <c r="CV521" s="238"/>
      <c r="CW521" s="238"/>
      <c r="CX521" s="238"/>
      <c r="CY521" s="238"/>
      <c r="CZ521" s="238"/>
      <c r="DA521" s="238"/>
    </row>
    <row r="522" spans="2:105">
      <c r="B522" s="226"/>
      <c r="BP522" s="82"/>
      <c r="BQ522" s="238"/>
      <c r="BR522" s="238"/>
      <c r="BS522" s="238"/>
      <c r="BT522" s="238"/>
      <c r="BU522" s="238"/>
      <c r="BV522" s="238"/>
      <c r="BW522" s="238"/>
      <c r="BX522" s="238"/>
      <c r="BY522" s="238"/>
      <c r="BZ522" s="238"/>
      <c r="CA522" s="238"/>
      <c r="CB522" s="238"/>
      <c r="CC522" s="238"/>
      <c r="CD522" s="238"/>
      <c r="CE522" s="238"/>
      <c r="CF522" s="238"/>
      <c r="CG522" s="238"/>
      <c r="CH522" s="238"/>
      <c r="CI522" s="238"/>
      <c r="CJ522" s="238"/>
      <c r="CK522" s="238"/>
      <c r="CL522" s="238"/>
      <c r="CM522" s="238"/>
      <c r="CN522" s="238"/>
      <c r="CO522" s="238"/>
      <c r="CP522" s="238"/>
      <c r="CQ522" s="238"/>
      <c r="CR522" s="238"/>
      <c r="CS522" s="238"/>
      <c r="CT522" s="238"/>
      <c r="CU522" s="238"/>
      <c r="CV522" s="238"/>
      <c r="CW522" s="238"/>
      <c r="CX522" s="238"/>
      <c r="CY522" s="238"/>
      <c r="CZ522" s="238"/>
      <c r="DA522" s="238"/>
    </row>
    <row r="523" spans="2:105">
      <c r="B523" s="226"/>
      <c r="BP523" s="82"/>
      <c r="BQ523" s="238"/>
      <c r="BR523" s="238"/>
      <c r="BS523" s="238"/>
      <c r="BT523" s="238"/>
      <c r="BU523" s="238"/>
      <c r="BV523" s="238"/>
      <c r="BW523" s="238"/>
      <c r="BX523" s="238"/>
      <c r="BY523" s="238"/>
      <c r="BZ523" s="238"/>
      <c r="CA523" s="238"/>
      <c r="CB523" s="238"/>
      <c r="CC523" s="238"/>
      <c r="CD523" s="238"/>
      <c r="CE523" s="238"/>
      <c r="CF523" s="238"/>
      <c r="CG523" s="238"/>
      <c r="CH523" s="238"/>
      <c r="CI523" s="238"/>
      <c r="CJ523" s="238"/>
      <c r="CK523" s="238"/>
      <c r="CL523" s="238"/>
      <c r="CM523" s="238"/>
      <c r="CN523" s="238"/>
      <c r="CO523" s="238"/>
      <c r="CP523" s="238"/>
      <c r="CQ523" s="238"/>
      <c r="CR523" s="238"/>
      <c r="CS523" s="238"/>
      <c r="CT523" s="238"/>
      <c r="CU523" s="238"/>
      <c r="CV523" s="238"/>
      <c r="CW523" s="238"/>
      <c r="CX523" s="238"/>
      <c r="CY523" s="238"/>
      <c r="CZ523" s="238"/>
      <c r="DA523" s="238"/>
    </row>
    <row r="524" spans="2:105">
      <c r="B524" s="226"/>
      <c r="BP524" s="82"/>
      <c r="BQ524" s="238"/>
      <c r="BR524" s="238"/>
      <c r="BS524" s="238"/>
      <c r="BT524" s="238"/>
      <c r="BU524" s="238"/>
      <c r="BV524" s="238"/>
      <c r="BW524" s="238"/>
      <c r="BX524" s="238"/>
      <c r="BY524" s="238"/>
      <c r="BZ524" s="238"/>
      <c r="CA524" s="238"/>
      <c r="CB524" s="238"/>
      <c r="CC524" s="238"/>
      <c r="CD524" s="238"/>
      <c r="CE524" s="238"/>
      <c r="CF524" s="238"/>
      <c r="CG524" s="238"/>
      <c r="CH524" s="238"/>
      <c r="CI524" s="238"/>
      <c r="CJ524" s="238"/>
      <c r="CK524" s="238"/>
      <c r="CL524" s="238"/>
      <c r="CM524" s="238"/>
      <c r="CN524" s="238"/>
      <c r="CO524" s="238"/>
      <c r="CP524" s="238"/>
      <c r="CQ524" s="238"/>
      <c r="CR524" s="238"/>
      <c r="CS524" s="238"/>
      <c r="CT524" s="238"/>
      <c r="CU524" s="238"/>
      <c r="CV524" s="238"/>
      <c r="CW524" s="238"/>
      <c r="CX524" s="238"/>
      <c r="CY524" s="238"/>
      <c r="CZ524" s="238"/>
      <c r="DA524" s="238"/>
    </row>
    <row r="525" spans="2:105">
      <c r="B525" s="226"/>
      <c r="BP525" s="82"/>
      <c r="BQ525" s="238"/>
      <c r="BR525" s="238"/>
      <c r="BS525" s="238"/>
      <c r="BT525" s="238"/>
      <c r="BU525" s="238"/>
      <c r="BV525" s="238"/>
      <c r="BW525" s="238"/>
      <c r="BX525" s="238"/>
      <c r="BY525" s="238"/>
      <c r="BZ525" s="238"/>
      <c r="CA525" s="238"/>
      <c r="CB525" s="238"/>
      <c r="CC525" s="238"/>
      <c r="CD525" s="238"/>
      <c r="CE525" s="238"/>
      <c r="CF525" s="238"/>
      <c r="CG525" s="238"/>
      <c r="CH525" s="238"/>
      <c r="CI525" s="238"/>
      <c r="CJ525" s="238"/>
      <c r="CK525" s="238"/>
      <c r="CL525" s="238"/>
      <c r="CM525" s="238"/>
      <c r="CN525" s="238"/>
      <c r="CO525" s="238"/>
      <c r="CP525" s="238"/>
      <c r="CQ525" s="238"/>
      <c r="CR525" s="238"/>
      <c r="CS525" s="238"/>
      <c r="CT525" s="238"/>
      <c r="CU525" s="238"/>
      <c r="CV525" s="238"/>
      <c r="CW525" s="238"/>
      <c r="CX525" s="238"/>
      <c r="CY525" s="238"/>
      <c r="CZ525" s="238"/>
      <c r="DA525" s="238"/>
    </row>
    <row r="526" spans="2:105">
      <c r="B526" s="226"/>
      <c r="BP526" s="82"/>
      <c r="BQ526" s="238"/>
      <c r="BR526" s="238"/>
      <c r="BS526" s="238"/>
      <c r="BT526" s="238"/>
      <c r="BU526" s="238"/>
      <c r="BV526" s="238"/>
      <c r="BW526" s="238"/>
      <c r="BX526" s="238"/>
      <c r="BY526" s="238"/>
      <c r="BZ526" s="238"/>
      <c r="CA526" s="238"/>
      <c r="CB526" s="238"/>
      <c r="CC526" s="238"/>
      <c r="CD526" s="238"/>
      <c r="CE526" s="238"/>
      <c r="CF526" s="238"/>
      <c r="CG526" s="238"/>
      <c r="CH526" s="238"/>
      <c r="CI526" s="238"/>
      <c r="CJ526" s="238"/>
      <c r="CK526" s="238"/>
      <c r="CL526" s="238"/>
      <c r="CM526" s="238"/>
      <c r="CN526" s="238"/>
      <c r="CO526" s="238"/>
      <c r="CP526" s="238"/>
      <c r="CQ526" s="238"/>
      <c r="CR526" s="238"/>
      <c r="CS526" s="238"/>
      <c r="CT526" s="238"/>
      <c r="CU526" s="238"/>
      <c r="CV526" s="238"/>
      <c r="CW526" s="238"/>
      <c r="CX526" s="238"/>
      <c r="CY526" s="238"/>
      <c r="CZ526" s="238"/>
      <c r="DA526" s="238"/>
    </row>
    <row r="527" spans="2:105">
      <c r="B527" s="226"/>
      <c r="BP527" s="82"/>
      <c r="BQ527" s="238"/>
      <c r="BR527" s="238"/>
      <c r="BS527" s="238"/>
      <c r="BT527" s="238"/>
      <c r="BU527" s="238"/>
      <c r="BV527" s="238"/>
      <c r="BW527" s="238"/>
      <c r="BX527" s="238"/>
      <c r="BY527" s="238"/>
      <c r="BZ527" s="238"/>
      <c r="CA527" s="238"/>
      <c r="CB527" s="238"/>
      <c r="CC527" s="238"/>
      <c r="CD527" s="238"/>
      <c r="CE527" s="238"/>
      <c r="CF527" s="238"/>
      <c r="CG527" s="238"/>
      <c r="CH527" s="238"/>
      <c r="CI527" s="238"/>
      <c r="CJ527" s="238"/>
      <c r="CK527" s="238"/>
      <c r="CL527" s="238"/>
      <c r="CM527" s="238"/>
      <c r="CN527" s="238"/>
      <c r="CO527" s="238"/>
      <c r="CP527" s="238"/>
      <c r="CQ527" s="238"/>
      <c r="CR527" s="238"/>
      <c r="CS527" s="238"/>
      <c r="CT527" s="238"/>
      <c r="CU527" s="238"/>
      <c r="CV527" s="238"/>
      <c r="CW527" s="238"/>
      <c r="CX527" s="238"/>
      <c r="CY527" s="238"/>
      <c r="CZ527" s="238"/>
      <c r="DA527" s="238"/>
    </row>
    <row r="528" spans="2:105">
      <c r="B528" s="226"/>
      <c r="BP528" s="82"/>
      <c r="BQ528" s="238"/>
      <c r="BR528" s="238"/>
      <c r="BS528" s="238"/>
      <c r="BT528" s="238"/>
      <c r="BU528" s="238"/>
      <c r="BV528" s="238"/>
      <c r="BW528" s="238"/>
      <c r="BX528" s="238"/>
      <c r="BY528" s="238"/>
      <c r="BZ528" s="238"/>
      <c r="CA528" s="238"/>
      <c r="CB528" s="238"/>
      <c r="CC528" s="238"/>
      <c r="CD528" s="238"/>
      <c r="CE528" s="238"/>
      <c r="CF528" s="238"/>
      <c r="CG528" s="238"/>
      <c r="CH528" s="238"/>
      <c r="CI528" s="238"/>
      <c r="CJ528" s="238"/>
      <c r="CK528" s="238"/>
      <c r="CL528" s="238"/>
      <c r="CM528" s="238"/>
      <c r="CN528" s="238"/>
      <c r="CO528" s="238"/>
      <c r="CP528" s="238"/>
      <c r="CQ528" s="238"/>
      <c r="CR528" s="238"/>
      <c r="CS528" s="238"/>
      <c r="CT528" s="238"/>
      <c r="CU528" s="238"/>
      <c r="CV528" s="238"/>
      <c r="CW528" s="238"/>
      <c r="CX528" s="238"/>
      <c r="CY528" s="238"/>
      <c r="CZ528" s="238"/>
      <c r="DA528" s="238"/>
    </row>
    <row r="529" spans="2:105">
      <c r="B529" s="226"/>
      <c r="BP529" s="82"/>
      <c r="BQ529" s="238"/>
      <c r="BR529" s="238"/>
      <c r="BS529" s="238"/>
      <c r="BT529" s="238"/>
      <c r="BU529" s="238"/>
      <c r="BV529" s="238"/>
      <c r="BW529" s="238"/>
      <c r="BX529" s="238"/>
      <c r="BY529" s="238"/>
      <c r="BZ529" s="238"/>
      <c r="CA529" s="238"/>
      <c r="CB529" s="238"/>
      <c r="CC529" s="238"/>
      <c r="CD529" s="238"/>
      <c r="CE529" s="238"/>
      <c r="CF529" s="238"/>
      <c r="CG529" s="238"/>
      <c r="CH529" s="238"/>
      <c r="CI529" s="238"/>
      <c r="CJ529" s="238"/>
      <c r="CK529" s="238"/>
      <c r="CL529" s="238"/>
      <c r="CM529" s="238"/>
      <c r="CN529" s="238"/>
      <c r="CO529" s="238"/>
      <c r="CP529" s="238"/>
      <c r="CQ529" s="238"/>
      <c r="CR529" s="238"/>
      <c r="CS529" s="238"/>
      <c r="CT529" s="238"/>
      <c r="CU529" s="238"/>
      <c r="CV529" s="238"/>
      <c r="CW529" s="238"/>
      <c r="CX529" s="238"/>
      <c r="CY529" s="238"/>
      <c r="CZ529" s="238"/>
      <c r="DA529" s="238"/>
    </row>
    <row r="530" spans="2:105">
      <c r="B530" s="226"/>
      <c r="BP530" s="82"/>
      <c r="BQ530" s="238"/>
      <c r="BR530" s="238"/>
      <c r="BS530" s="238"/>
      <c r="BT530" s="238"/>
      <c r="BU530" s="238"/>
      <c r="BV530" s="238"/>
      <c r="BW530" s="238"/>
      <c r="BX530" s="238"/>
      <c r="BY530" s="238"/>
      <c r="BZ530" s="238"/>
      <c r="CA530" s="238"/>
      <c r="CB530" s="238"/>
      <c r="CC530" s="238"/>
      <c r="CD530" s="238"/>
      <c r="CE530" s="238"/>
      <c r="CF530" s="238"/>
      <c r="CG530" s="238"/>
      <c r="CH530" s="238"/>
      <c r="CI530" s="238"/>
      <c r="CJ530" s="238"/>
      <c r="CK530" s="238"/>
      <c r="CL530" s="238"/>
      <c r="CM530" s="238"/>
      <c r="CN530" s="238"/>
      <c r="CO530" s="238"/>
      <c r="CP530" s="238"/>
      <c r="CQ530" s="238"/>
      <c r="CR530" s="238"/>
      <c r="CS530" s="238"/>
      <c r="CT530" s="238"/>
      <c r="CU530" s="238"/>
      <c r="CV530" s="238"/>
      <c r="CW530" s="238"/>
      <c r="CX530" s="238"/>
      <c r="CY530" s="238"/>
      <c r="CZ530" s="238"/>
      <c r="DA530" s="238"/>
    </row>
    <row r="531" spans="2:105">
      <c r="B531" s="226"/>
      <c r="BP531" s="82"/>
      <c r="BQ531" s="238"/>
      <c r="BR531" s="238"/>
      <c r="BS531" s="238"/>
      <c r="BT531" s="238"/>
      <c r="BU531" s="238"/>
      <c r="BV531" s="238"/>
      <c r="BW531" s="238"/>
      <c r="BX531" s="238"/>
      <c r="BY531" s="238"/>
      <c r="BZ531" s="238"/>
      <c r="CA531" s="238"/>
      <c r="CB531" s="238"/>
      <c r="CC531" s="238"/>
      <c r="CD531" s="238"/>
      <c r="CE531" s="238"/>
      <c r="CF531" s="238"/>
      <c r="CG531" s="238"/>
      <c r="CH531" s="238"/>
      <c r="CI531" s="238"/>
      <c r="CJ531" s="238"/>
      <c r="CK531" s="238"/>
      <c r="CL531" s="238"/>
      <c r="CM531" s="238"/>
      <c r="CN531" s="238"/>
      <c r="CO531" s="238"/>
      <c r="CP531" s="238"/>
      <c r="CQ531" s="238"/>
      <c r="CR531" s="238"/>
      <c r="CS531" s="238"/>
      <c r="CT531" s="238"/>
      <c r="CU531" s="238"/>
      <c r="CV531" s="238"/>
      <c r="CW531" s="238"/>
      <c r="CX531" s="238"/>
      <c r="CY531" s="238"/>
      <c r="CZ531" s="238"/>
      <c r="DA531" s="238"/>
    </row>
    <row r="532" spans="2:105">
      <c r="B532" s="226"/>
      <c r="BP532" s="82"/>
      <c r="BQ532" s="238"/>
      <c r="BR532" s="238"/>
      <c r="BS532" s="238"/>
      <c r="BT532" s="238"/>
      <c r="BU532" s="238"/>
      <c r="BV532" s="238"/>
      <c r="BW532" s="238"/>
      <c r="BX532" s="238"/>
      <c r="BY532" s="238"/>
      <c r="BZ532" s="238"/>
      <c r="CA532" s="238"/>
      <c r="CB532" s="238"/>
      <c r="CC532" s="238"/>
      <c r="CD532" s="238"/>
      <c r="CE532" s="238"/>
      <c r="CF532" s="238"/>
      <c r="CG532" s="238"/>
      <c r="CH532" s="238"/>
      <c r="CI532" s="238"/>
      <c r="CJ532" s="238"/>
      <c r="CK532" s="238"/>
      <c r="CL532" s="238"/>
      <c r="CM532" s="238"/>
      <c r="CN532" s="238"/>
      <c r="CO532" s="238"/>
      <c r="CP532" s="238"/>
      <c r="CQ532" s="238"/>
      <c r="CR532" s="238"/>
      <c r="CS532" s="238"/>
      <c r="CT532" s="238"/>
      <c r="CU532" s="238"/>
      <c r="CV532" s="238"/>
      <c r="CW532" s="238"/>
      <c r="CX532" s="238"/>
      <c r="CY532" s="238"/>
      <c r="CZ532" s="238"/>
      <c r="DA532" s="238"/>
    </row>
    <row r="533" spans="2:105">
      <c r="B533" s="226"/>
      <c r="BP533" s="82"/>
      <c r="BQ533" s="238"/>
      <c r="BR533" s="238"/>
      <c r="BS533" s="238"/>
      <c r="BT533" s="238"/>
      <c r="BU533" s="238"/>
      <c r="BV533" s="238"/>
      <c r="BW533" s="238"/>
      <c r="BX533" s="238"/>
      <c r="BY533" s="238"/>
      <c r="BZ533" s="238"/>
      <c r="CA533" s="238"/>
      <c r="CB533" s="238"/>
      <c r="CC533" s="238"/>
      <c r="CD533" s="238"/>
      <c r="CE533" s="238"/>
      <c r="CF533" s="238"/>
      <c r="CG533" s="238"/>
      <c r="CH533" s="238"/>
      <c r="CI533" s="238"/>
      <c r="CJ533" s="238"/>
      <c r="CK533" s="238"/>
      <c r="CL533" s="238"/>
      <c r="CM533" s="238"/>
      <c r="CN533" s="238"/>
      <c r="CO533" s="238"/>
      <c r="CP533" s="238"/>
      <c r="CQ533" s="238"/>
      <c r="CR533" s="238"/>
      <c r="CS533" s="238"/>
      <c r="CT533" s="238"/>
      <c r="CU533" s="238"/>
      <c r="CV533" s="238"/>
      <c r="CW533" s="238"/>
      <c r="CX533" s="238"/>
      <c r="CY533" s="238"/>
      <c r="CZ533" s="238"/>
      <c r="DA533" s="238"/>
    </row>
    <row r="534" spans="2:105">
      <c r="B534" s="226"/>
      <c r="BP534" s="82"/>
      <c r="BQ534" s="238"/>
      <c r="BR534" s="238"/>
      <c r="BS534" s="238"/>
      <c r="BT534" s="238"/>
      <c r="BU534" s="238"/>
      <c r="BV534" s="238"/>
      <c r="BW534" s="238"/>
      <c r="BX534" s="238"/>
      <c r="BY534" s="238"/>
      <c r="BZ534" s="238"/>
      <c r="CA534" s="238"/>
      <c r="CB534" s="238"/>
      <c r="CC534" s="238"/>
      <c r="CD534" s="238"/>
      <c r="CE534" s="238"/>
      <c r="CF534" s="238"/>
      <c r="CG534" s="238"/>
      <c r="CH534" s="238"/>
      <c r="CI534" s="238"/>
      <c r="CJ534" s="238"/>
      <c r="CK534" s="238"/>
      <c r="CL534" s="238"/>
      <c r="CM534" s="238"/>
      <c r="CN534" s="238"/>
      <c r="CO534" s="238"/>
      <c r="CP534" s="238"/>
      <c r="CQ534" s="238"/>
      <c r="CR534" s="238"/>
      <c r="CS534" s="238"/>
      <c r="CT534" s="238"/>
      <c r="CU534" s="238"/>
      <c r="CV534" s="238"/>
      <c r="CW534" s="238"/>
      <c r="CX534" s="238"/>
      <c r="CY534" s="238"/>
      <c r="CZ534" s="238"/>
      <c r="DA534" s="238"/>
    </row>
    <row r="535" spans="2:105">
      <c r="B535" s="226"/>
      <c r="BP535" s="82"/>
      <c r="BQ535" s="238"/>
      <c r="BR535" s="238"/>
      <c r="BS535" s="238"/>
      <c r="BT535" s="238"/>
      <c r="BU535" s="238"/>
      <c r="BV535" s="238"/>
      <c r="BW535" s="238"/>
      <c r="BX535" s="238"/>
      <c r="BY535" s="238"/>
      <c r="BZ535" s="238"/>
      <c r="CA535" s="238"/>
      <c r="CB535" s="238"/>
      <c r="CC535" s="238"/>
      <c r="CD535" s="238"/>
      <c r="CE535" s="238"/>
      <c r="CF535" s="238"/>
      <c r="CG535" s="238"/>
      <c r="CH535" s="238"/>
      <c r="CI535" s="238"/>
      <c r="CJ535" s="238"/>
      <c r="CK535" s="238"/>
      <c r="CL535" s="238"/>
      <c r="CM535" s="238"/>
      <c r="CN535" s="238"/>
      <c r="CO535" s="238"/>
      <c r="CP535" s="238"/>
      <c r="CQ535" s="238"/>
      <c r="CR535" s="238"/>
      <c r="CS535" s="238"/>
      <c r="CT535" s="238"/>
      <c r="CU535" s="238"/>
      <c r="CV535" s="238"/>
      <c r="CW535" s="238"/>
      <c r="CX535" s="238"/>
      <c r="CY535" s="238"/>
      <c r="CZ535" s="238"/>
      <c r="DA535" s="238"/>
    </row>
    <row r="536" spans="2:105">
      <c r="B536" s="226"/>
      <c r="BP536" s="82"/>
      <c r="BQ536" s="238"/>
      <c r="BR536" s="238"/>
      <c r="BS536" s="238"/>
      <c r="BT536" s="238"/>
      <c r="BU536" s="238"/>
      <c r="BV536" s="238"/>
      <c r="BW536" s="238"/>
      <c r="BX536" s="238"/>
      <c r="BY536" s="238"/>
      <c r="BZ536" s="238"/>
      <c r="CA536" s="238"/>
      <c r="CB536" s="238"/>
      <c r="CC536" s="238"/>
      <c r="CD536" s="238"/>
      <c r="CE536" s="238"/>
      <c r="CF536" s="238"/>
      <c r="CG536" s="238"/>
      <c r="CH536" s="238"/>
      <c r="CI536" s="238"/>
      <c r="CJ536" s="238"/>
      <c r="CK536" s="238"/>
      <c r="CL536" s="238"/>
      <c r="CM536" s="238"/>
      <c r="CN536" s="238"/>
      <c r="CO536" s="238"/>
      <c r="CP536" s="238"/>
      <c r="CQ536" s="238"/>
      <c r="CR536" s="238"/>
      <c r="CS536" s="238"/>
      <c r="CT536" s="238"/>
      <c r="CU536" s="238"/>
      <c r="CV536" s="238"/>
      <c r="CW536" s="238"/>
      <c r="CX536" s="238"/>
      <c r="CY536" s="238"/>
      <c r="CZ536" s="238"/>
      <c r="DA536" s="238"/>
    </row>
    <row r="537" spans="2:105">
      <c r="B537" s="226"/>
      <c r="BP537" s="82"/>
      <c r="BQ537" s="238"/>
      <c r="BR537" s="238"/>
      <c r="BS537" s="238"/>
      <c r="BT537" s="238"/>
      <c r="BU537" s="238"/>
      <c r="BV537" s="238"/>
      <c r="BW537" s="238"/>
      <c r="BX537" s="238"/>
      <c r="BY537" s="238"/>
      <c r="BZ537" s="238"/>
      <c r="CA537" s="238"/>
      <c r="CB537" s="238"/>
      <c r="CC537" s="238"/>
      <c r="CD537" s="238"/>
      <c r="CE537" s="238"/>
      <c r="CF537" s="238"/>
      <c r="CG537" s="238"/>
      <c r="CH537" s="238"/>
      <c r="CI537" s="238"/>
      <c r="CJ537" s="238"/>
      <c r="CK537" s="238"/>
      <c r="CL537" s="238"/>
      <c r="CM537" s="238"/>
      <c r="CN537" s="238"/>
      <c r="CO537" s="238"/>
      <c r="CP537" s="238"/>
      <c r="CQ537" s="238"/>
      <c r="CR537" s="238"/>
      <c r="CS537" s="238"/>
      <c r="CT537" s="238"/>
      <c r="CU537" s="238"/>
      <c r="CV537" s="238"/>
      <c r="CW537" s="238"/>
      <c r="CX537" s="238"/>
      <c r="CY537" s="238"/>
      <c r="CZ537" s="238"/>
      <c r="DA537" s="238"/>
    </row>
    <row r="538" spans="2:105">
      <c r="B538" s="226"/>
      <c r="BP538" s="82"/>
      <c r="BQ538" s="238"/>
      <c r="BR538" s="238"/>
      <c r="BS538" s="238"/>
      <c r="BT538" s="238"/>
      <c r="BU538" s="238"/>
      <c r="BV538" s="238"/>
      <c r="BW538" s="238"/>
      <c r="BX538" s="238"/>
      <c r="BY538" s="238"/>
      <c r="BZ538" s="238"/>
      <c r="CA538" s="238"/>
      <c r="CB538" s="238"/>
      <c r="CC538" s="238"/>
      <c r="CD538" s="238"/>
      <c r="CE538" s="238"/>
      <c r="CF538" s="238"/>
      <c r="CG538" s="238"/>
      <c r="CH538" s="238"/>
      <c r="CI538" s="238"/>
      <c r="CJ538" s="238"/>
      <c r="CK538" s="238"/>
      <c r="CL538" s="238"/>
      <c r="CM538" s="238"/>
      <c r="CN538" s="238"/>
      <c r="CO538" s="238"/>
      <c r="CP538" s="238"/>
      <c r="CQ538" s="238"/>
      <c r="CR538" s="238"/>
      <c r="CS538" s="238"/>
      <c r="CT538" s="238"/>
      <c r="CU538" s="238"/>
      <c r="CV538" s="238"/>
      <c r="CW538" s="238"/>
      <c r="CX538" s="238"/>
      <c r="CY538" s="238"/>
      <c r="CZ538" s="238"/>
      <c r="DA538" s="238"/>
    </row>
    <row r="539" spans="2:105">
      <c r="B539" s="226"/>
      <c r="BP539" s="82"/>
      <c r="BQ539" s="238"/>
      <c r="BR539" s="238"/>
      <c r="BS539" s="238"/>
      <c r="BT539" s="238"/>
      <c r="BU539" s="238"/>
      <c r="BV539" s="238"/>
      <c r="BW539" s="238"/>
      <c r="BX539" s="238"/>
      <c r="BY539" s="238"/>
      <c r="BZ539" s="238"/>
      <c r="CA539" s="238"/>
      <c r="CB539" s="238"/>
      <c r="CC539" s="238"/>
      <c r="CD539" s="238"/>
      <c r="CE539" s="238"/>
      <c r="CF539" s="238"/>
      <c r="CG539" s="238"/>
      <c r="CH539" s="238"/>
      <c r="CI539" s="238"/>
      <c r="CJ539" s="238"/>
      <c r="CK539" s="238"/>
      <c r="CL539" s="238"/>
      <c r="CM539" s="238"/>
      <c r="CN539" s="238"/>
      <c r="CO539" s="238"/>
      <c r="CP539" s="238"/>
      <c r="CQ539" s="238"/>
      <c r="CR539" s="238"/>
      <c r="CS539" s="238"/>
      <c r="CT539" s="238"/>
      <c r="CU539" s="238"/>
      <c r="CV539" s="238"/>
      <c r="CW539" s="238"/>
      <c r="CX539" s="238"/>
      <c r="CY539" s="238"/>
      <c r="CZ539" s="238"/>
      <c r="DA539" s="238"/>
    </row>
    <row r="540" spans="2:105">
      <c r="B540" s="226"/>
      <c r="BP540" s="82"/>
      <c r="BQ540" s="238"/>
      <c r="BR540" s="238"/>
      <c r="BS540" s="238"/>
      <c r="BT540" s="238"/>
      <c r="BU540" s="238"/>
      <c r="BV540" s="238"/>
      <c r="BW540" s="238"/>
      <c r="BX540" s="238"/>
      <c r="BY540" s="238"/>
      <c r="BZ540" s="238"/>
      <c r="CA540" s="238"/>
      <c r="CB540" s="238"/>
      <c r="CC540" s="238"/>
      <c r="CD540" s="238"/>
      <c r="CE540" s="238"/>
      <c r="CF540" s="238"/>
      <c r="CG540" s="238"/>
      <c r="CH540" s="238"/>
      <c r="CI540" s="238"/>
      <c r="CJ540" s="238"/>
      <c r="CK540" s="238"/>
      <c r="CL540" s="238"/>
      <c r="CM540" s="238"/>
      <c r="CN540" s="238"/>
      <c r="CO540" s="238"/>
      <c r="CP540" s="238"/>
      <c r="CQ540" s="238"/>
      <c r="CR540" s="238"/>
      <c r="CS540" s="238"/>
      <c r="CT540" s="238"/>
      <c r="CU540" s="238"/>
      <c r="CV540" s="238"/>
      <c r="CW540" s="238"/>
      <c r="CX540" s="238"/>
      <c r="CY540" s="238"/>
      <c r="CZ540" s="238"/>
      <c r="DA540" s="238"/>
    </row>
    <row r="541" spans="2:105">
      <c r="B541" s="226"/>
      <c r="BP541" s="82"/>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38"/>
      <c r="CN541" s="238"/>
      <c r="CO541" s="238"/>
      <c r="CP541" s="238"/>
      <c r="CQ541" s="238"/>
      <c r="CR541" s="238"/>
      <c r="CS541" s="238"/>
      <c r="CT541" s="238"/>
      <c r="CU541" s="238"/>
      <c r="CV541" s="238"/>
      <c r="CW541" s="238"/>
      <c r="CX541" s="238"/>
      <c r="CY541" s="238"/>
      <c r="CZ541" s="238"/>
      <c r="DA541" s="238"/>
    </row>
    <row r="542" spans="2:105">
      <c r="B542" s="226"/>
      <c r="BP542" s="82"/>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row>
    <row r="543" spans="2:105">
      <c r="B543" s="226"/>
      <c r="BP543" s="82"/>
      <c r="BQ543" s="238"/>
      <c r="BR543" s="238"/>
      <c r="BS543" s="238"/>
      <c r="BT543" s="238"/>
      <c r="BU543" s="238"/>
      <c r="BV543" s="238"/>
      <c r="BW543" s="238"/>
      <c r="BX543" s="238"/>
      <c r="BY543" s="238"/>
      <c r="BZ543" s="238"/>
      <c r="CA543" s="238"/>
      <c r="CB543" s="238"/>
      <c r="CC543" s="238"/>
      <c r="CD543" s="238"/>
      <c r="CE543" s="238"/>
      <c r="CF543" s="238"/>
      <c r="CG543" s="238"/>
      <c r="CH543" s="238"/>
      <c r="CI543" s="238"/>
      <c r="CJ543" s="238"/>
      <c r="CK543" s="238"/>
      <c r="CL543" s="238"/>
      <c r="CM543" s="238"/>
      <c r="CN543" s="238"/>
      <c r="CO543" s="238"/>
      <c r="CP543" s="238"/>
      <c r="CQ543" s="238"/>
      <c r="CR543" s="238"/>
      <c r="CS543" s="238"/>
      <c r="CT543" s="238"/>
      <c r="CU543" s="238"/>
      <c r="CV543" s="238"/>
      <c r="CW543" s="238"/>
      <c r="CX543" s="238"/>
      <c r="CY543" s="238"/>
      <c r="CZ543" s="238"/>
      <c r="DA543" s="238"/>
    </row>
    <row r="544" spans="2:105">
      <c r="B544" s="226"/>
      <c r="BP544" s="82"/>
      <c r="BQ544" s="238"/>
      <c r="BR544" s="238"/>
      <c r="BS544" s="238"/>
      <c r="BT544" s="238"/>
      <c r="BU544" s="238"/>
      <c r="BV544" s="238"/>
      <c r="BW544" s="238"/>
      <c r="BX544" s="238"/>
      <c r="BY544" s="238"/>
      <c r="BZ544" s="238"/>
      <c r="CA544" s="238"/>
      <c r="CB544" s="238"/>
      <c r="CC544" s="238"/>
      <c r="CD544" s="238"/>
      <c r="CE544" s="238"/>
      <c r="CF544" s="238"/>
      <c r="CG544" s="238"/>
      <c r="CH544" s="238"/>
      <c r="CI544" s="238"/>
      <c r="CJ544" s="238"/>
      <c r="CK544" s="238"/>
      <c r="CL544" s="238"/>
      <c r="CM544" s="238"/>
      <c r="CN544" s="238"/>
      <c r="CO544" s="238"/>
      <c r="CP544" s="238"/>
      <c r="CQ544" s="238"/>
      <c r="CR544" s="238"/>
      <c r="CS544" s="238"/>
      <c r="CT544" s="238"/>
      <c r="CU544" s="238"/>
      <c r="CV544" s="238"/>
      <c r="CW544" s="238"/>
      <c r="CX544" s="238"/>
      <c r="CY544" s="238"/>
      <c r="CZ544" s="238"/>
      <c r="DA544" s="238"/>
    </row>
    <row r="545" spans="2:105">
      <c r="B545" s="226"/>
      <c r="BP545" s="82"/>
      <c r="BQ545" s="238"/>
      <c r="BR545" s="238"/>
      <c r="BS545" s="238"/>
      <c r="BT545" s="238"/>
      <c r="BU545" s="238"/>
      <c r="BV545" s="238"/>
      <c r="BW545" s="238"/>
      <c r="BX545" s="238"/>
      <c r="BY545" s="238"/>
      <c r="BZ545" s="238"/>
      <c r="CA545" s="238"/>
      <c r="CB545" s="238"/>
      <c r="CC545" s="238"/>
      <c r="CD545" s="238"/>
      <c r="CE545" s="238"/>
      <c r="CF545" s="238"/>
      <c r="CG545" s="238"/>
      <c r="CH545" s="238"/>
      <c r="CI545" s="238"/>
      <c r="CJ545" s="238"/>
      <c r="CK545" s="238"/>
      <c r="CL545" s="238"/>
      <c r="CM545" s="238"/>
      <c r="CN545" s="238"/>
      <c r="CO545" s="238"/>
      <c r="CP545" s="238"/>
      <c r="CQ545" s="238"/>
      <c r="CR545" s="238"/>
      <c r="CS545" s="238"/>
      <c r="CT545" s="238"/>
      <c r="CU545" s="238"/>
      <c r="CV545" s="238"/>
      <c r="CW545" s="238"/>
      <c r="CX545" s="238"/>
      <c r="CY545" s="238"/>
      <c r="CZ545" s="238"/>
      <c r="DA545" s="238"/>
    </row>
    <row r="546" spans="2:105">
      <c r="B546" s="226"/>
      <c r="BP546" s="82"/>
      <c r="BQ546" s="238"/>
      <c r="BR546" s="238"/>
      <c r="BS546" s="238"/>
      <c r="BT546" s="238"/>
      <c r="BU546" s="238"/>
      <c r="BV546" s="238"/>
      <c r="BW546" s="238"/>
      <c r="BX546" s="238"/>
      <c r="BY546" s="238"/>
      <c r="BZ546" s="238"/>
      <c r="CA546" s="238"/>
      <c r="CB546" s="238"/>
      <c r="CC546" s="238"/>
      <c r="CD546" s="238"/>
      <c r="CE546" s="238"/>
      <c r="CF546" s="238"/>
      <c r="CG546" s="238"/>
      <c r="CH546" s="238"/>
      <c r="CI546" s="238"/>
      <c r="CJ546" s="238"/>
      <c r="CK546" s="238"/>
      <c r="CL546" s="238"/>
      <c r="CM546" s="238"/>
      <c r="CN546" s="238"/>
      <c r="CO546" s="238"/>
      <c r="CP546" s="238"/>
      <c r="CQ546" s="238"/>
      <c r="CR546" s="238"/>
      <c r="CS546" s="238"/>
      <c r="CT546" s="238"/>
      <c r="CU546" s="238"/>
      <c r="CV546" s="238"/>
      <c r="CW546" s="238"/>
      <c r="CX546" s="238"/>
      <c r="CY546" s="238"/>
      <c r="CZ546" s="238"/>
      <c r="DA546" s="238"/>
    </row>
    <row r="547" spans="2:105">
      <c r="B547" s="226"/>
      <c r="BP547" s="82"/>
      <c r="BQ547" s="238"/>
      <c r="BR547" s="238"/>
      <c r="BS547" s="238"/>
      <c r="BT547" s="238"/>
      <c r="BU547" s="238"/>
      <c r="BV547" s="238"/>
      <c r="BW547" s="238"/>
      <c r="BX547" s="238"/>
      <c r="BY547" s="238"/>
      <c r="BZ547" s="238"/>
      <c r="CA547" s="238"/>
      <c r="CB547" s="238"/>
      <c r="CC547" s="238"/>
      <c r="CD547" s="238"/>
      <c r="CE547" s="238"/>
      <c r="CF547" s="238"/>
      <c r="CG547" s="238"/>
      <c r="CH547" s="238"/>
      <c r="CI547" s="238"/>
      <c r="CJ547" s="238"/>
      <c r="CK547" s="238"/>
      <c r="CL547" s="238"/>
      <c r="CM547" s="238"/>
      <c r="CN547" s="238"/>
      <c r="CO547" s="238"/>
      <c r="CP547" s="238"/>
      <c r="CQ547" s="238"/>
      <c r="CR547" s="238"/>
      <c r="CS547" s="238"/>
      <c r="CT547" s="238"/>
      <c r="CU547" s="238"/>
      <c r="CV547" s="238"/>
      <c r="CW547" s="238"/>
      <c r="CX547" s="238"/>
      <c r="CY547" s="238"/>
      <c r="CZ547" s="238"/>
      <c r="DA547" s="238"/>
    </row>
    <row r="548" spans="2:105">
      <c r="B548" s="226"/>
      <c r="BP548" s="82"/>
      <c r="BQ548" s="238"/>
      <c r="BR548" s="238"/>
      <c r="BS548" s="238"/>
      <c r="BT548" s="238"/>
      <c r="BU548" s="238"/>
      <c r="BV548" s="238"/>
      <c r="BW548" s="238"/>
      <c r="BX548" s="238"/>
      <c r="BY548" s="238"/>
      <c r="BZ548" s="238"/>
      <c r="CA548" s="238"/>
      <c r="CB548" s="238"/>
      <c r="CC548" s="238"/>
      <c r="CD548" s="238"/>
      <c r="CE548" s="238"/>
      <c r="CF548" s="238"/>
      <c r="CG548" s="238"/>
      <c r="CH548" s="238"/>
      <c r="CI548" s="238"/>
      <c r="CJ548" s="238"/>
      <c r="CK548" s="238"/>
      <c r="CL548" s="238"/>
      <c r="CM548" s="238"/>
      <c r="CN548" s="238"/>
      <c r="CO548" s="238"/>
      <c r="CP548" s="238"/>
      <c r="CQ548" s="238"/>
      <c r="CR548" s="238"/>
      <c r="CS548" s="238"/>
      <c r="CT548" s="238"/>
      <c r="CU548" s="238"/>
      <c r="CV548" s="238"/>
      <c r="CW548" s="238"/>
      <c r="CX548" s="238"/>
      <c r="CY548" s="238"/>
      <c r="CZ548" s="238"/>
      <c r="DA548" s="238"/>
    </row>
    <row r="549" spans="2:105">
      <c r="B549" s="226"/>
      <c r="BP549" s="82"/>
      <c r="BQ549" s="238"/>
      <c r="BR549" s="238"/>
      <c r="BS549" s="238"/>
      <c r="BT549" s="238"/>
      <c r="BU549" s="238"/>
      <c r="BV549" s="238"/>
      <c r="BW549" s="238"/>
      <c r="BX549" s="238"/>
      <c r="BY549" s="238"/>
      <c r="BZ549" s="238"/>
      <c r="CA549" s="238"/>
      <c r="CB549" s="238"/>
      <c r="CC549" s="238"/>
      <c r="CD549" s="238"/>
      <c r="CE549" s="238"/>
      <c r="CF549" s="238"/>
      <c r="CG549" s="238"/>
      <c r="CH549" s="238"/>
      <c r="CI549" s="238"/>
      <c r="CJ549" s="238"/>
      <c r="CK549" s="238"/>
      <c r="CL549" s="238"/>
      <c r="CM549" s="238"/>
      <c r="CN549" s="238"/>
      <c r="CO549" s="238"/>
      <c r="CP549" s="238"/>
      <c r="CQ549" s="238"/>
      <c r="CR549" s="238"/>
      <c r="CS549" s="238"/>
      <c r="CT549" s="238"/>
      <c r="CU549" s="238"/>
      <c r="CV549" s="238"/>
      <c r="CW549" s="238"/>
      <c r="CX549" s="238"/>
      <c r="CY549" s="238"/>
      <c r="CZ549" s="238"/>
      <c r="DA549" s="238"/>
    </row>
    <row r="550" spans="2:105">
      <c r="B550" s="226"/>
      <c r="BP550" s="82"/>
      <c r="BQ550" s="238"/>
      <c r="BR550" s="238"/>
      <c r="BS550" s="238"/>
      <c r="BT550" s="238"/>
      <c r="BU550" s="238"/>
      <c r="BV550" s="238"/>
      <c r="BW550" s="238"/>
      <c r="BX550" s="238"/>
      <c r="BY550" s="238"/>
      <c r="BZ550" s="238"/>
      <c r="CA550" s="238"/>
      <c r="CB550" s="238"/>
      <c r="CC550" s="238"/>
      <c r="CD550" s="238"/>
      <c r="CE550" s="238"/>
      <c r="CF550" s="238"/>
      <c r="CG550" s="238"/>
      <c r="CH550" s="238"/>
      <c r="CI550" s="238"/>
      <c r="CJ550" s="238"/>
      <c r="CK550" s="238"/>
      <c r="CL550" s="238"/>
      <c r="CM550" s="238"/>
      <c r="CN550" s="238"/>
      <c r="CO550" s="238"/>
      <c r="CP550" s="238"/>
      <c r="CQ550" s="238"/>
      <c r="CR550" s="238"/>
      <c r="CS550" s="238"/>
      <c r="CT550" s="238"/>
      <c r="CU550" s="238"/>
      <c r="CV550" s="238"/>
      <c r="CW550" s="238"/>
      <c r="CX550" s="238"/>
      <c r="CY550" s="238"/>
      <c r="CZ550" s="238"/>
      <c r="DA550" s="238"/>
    </row>
    <row r="551" spans="2:105">
      <c r="B551" s="226"/>
      <c r="BP551" s="82"/>
      <c r="BQ551" s="238"/>
      <c r="BR551" s="238"/>
      <c r="BS551" s="238"/>
      <c r="BT551" s="238"/>
      <c r="BU551" s="238"/>
      <c r="BV551" s="238"/>
      <c r="BW551" s="238"/>
      <c r="BX551" s="238"/>
      <c r="BY551" s="238"/>
      <c r="BZ551" s="238"/>
      <c r="CA551" s="238"/>
      <c r="CB551" s="238"/>
      <c r="CC551" s="238"/>
      <c r="CD551" s="238"/>
      <c r="CE551" s="238"/>
      <c r="CF551" s="238"/>
      <c r="CG551" s="238"/>
      <c r="CH551" s="238"/>
      <c r="CI551" s="238"/>
      <c r="CJ551" s="238"/>
      <c r="CK551" s="238"/>
      <c r="CL551" s="238"/>
      <c r="CM551" s="238"/>
      <c r="CN551" s="238"/>
      <c r="CO551" s="238"/>
      <c r="CP551" s="238"/>
      <c r="CQ551" s="238"/>
      <c r="CR551" s="238"/>
      <c r="CS551" s="238"/>
      <c r="CT551" s="238"/>
      <c r="CU551" s="238"/>
      <c r="CV551" s="238"/>
      <c r="CW551" s="238"/>
      <c r="CX551" s="238"/>
      <c r="CY551" s="238"/>
      <c r="CZ551" s="238"/>
      <c r="DA551" s="238"/>
    </row>
    <row r="552" spans="2:105">
      <c r="B552" s="226"/>
      <c r="BP552" s="82"/>
      <c r="BQ552" s="238"/>
      <c r="BR552" s="238"/>
      <c r="BS552" s="238"/>
      <c r="BT552" s="238"/>
      <c r="BU552" s="238"/>
      <c r="BV552" s="238"/>
      <c r="BW552" s="238"/>
      <c r="BX552" s="238"/>
      <c r="BY552" s="238"/>
      <c r="BZ552" s="238"/>
      <c r="CA552" s="238"/>
      <c r="CB552" s="238"/>
      <c r="CC552" s="238"/>
      <c r="CD552" s="238"/>
      <c r="CE552" s="238"/>
      <c r="CF552" s="238"/>
      <c r="CG552" s="238"/>
      <c r="CH552" s="238"/>
      <c r="CI552" s="238"/>
      <c r="CJ552" s="238"/>
      <c r="CK552" s="238"/>
      <c r="CL552" s="238"/>
      <c r="CM552" s="238"/>
      <c r="CN552" s="238"/>
      <c r="CO552" s="238"/>
      <c r="CP552" s="238"/>
      <c r="CQ552" s="238"/>
      <c r="CR552" s="238"/>
      <c r="CS552" s="238"/>
      <c r="CT552" s="238"/>
      <c r="CU552" s="238"/>
      <c r="CV552" s="238"/>
      <c r="CW552" s="238"/>
      <c r="CX552" s="238"/>
      <c r="CY552" s="238"/>
      <c r="CZ552" s="238"/>
      <c r="DA552" s="238"/>
    </row>
    <row r="553" spans="2:105">
      <c r="B553" s="226"/>
      <c r="BP553" s="82"/>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row>
    <row r="554" spans="2:105">
      <c r="B554" s="226"/>
      <c r="BP554" s="82"/>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row>
    <row r="555" spans="2:105">
      <c r="B555" s="226"/>
      <c r="BP555" s="82"/>
      <c r="BQ555" s="238"/>
      <c r="BR555" s="238"/>
      <c r="BS555" s="238"/>
      <c r="BT555" s="238"/>
      <c r="BU555" s="238"/>
      <c r="BV555" s="238"/>
      <c r="BW555" s="238"/>
      <c r="BX555" s="238"/>
      <c r="BY555" s="238"/>
      <c r="BZ555" s="238"/>
      <c r="CA555" s="238"/>
      <c r="CB555" s="238"/>
      <c r="CC555" s="238"/>
      <c r="CD555" s="238"/>
      <c r="CE555" s="238"/>
      <c r="CF555" s="238"/>
      <c r="CG555" s="238"/>
      <c r="CH555" s="238"/>
      <c r="CI555" s="238"/>
      <c r="CJ555" s="238"/>
      <c r="CK555" s="238"/>
      <c r="CL555" s="238"/>
      <c r="CM555" s="238"/>
      <c r="CN555" s="238"/>
      <c r="CO555" s="238"/>
      <c r="CP555" s="238"/>
      <c r="CQ555" s="238"/>
      <c r="CR555" s="238"/>
      <c r="CS555" s="238"/>
      <c r="CT555" s="238"/>
      <c r="CU555" s="238"/>
      <c r="CV555" s="238"/>
      <c r="CW555" s="238"/>
      <c r="CX555" s="238"/>
      <c r="CY555" s="238"/>
      <c r="CZ555" s="238"/>
      <c r="DA555" s="238"/>
    </row>
    <row r="556" spans="2:105">
      <c r="B556" s="226"/>
      <c r="BP556" s="82"/>
      <c r="BQ556" s="238"/>
      <c r="BR556" s="238"/>
      <c r="BS556" s="238"/>
      <c r="BT556" s="238"/>
      <c r="BU556" s="238"/>
      <c r="BV556" s="238"/>
      <c r="BW556" s="238"/>
      <c r="BX556" s="238"/>
      <c r="BY556" s="238"/>
      <c r="BZ556" s="238"/>
      <c r="CA556" s="238"/>
      <c r="CB556" s="238"/>
      <c r="CC556" s="238"/>
      <c r="CD556" s="238"/>
      <c r="CE556" s="238"/>
      <c r="CF556" s="238"/>
      <c r="CG556" s="238"/>
      <c r="CH556" s="238"/>
      <c r="CI556" s="238"/>
      <c r="CJ556" s="238"/>
      <c r="CK556" s="238"/>
      <c r="CL556" s="238"/>
      <c r="CM556" s="238"/>
      <c r="CN556" s="238"/>
      <c r="CO556" s="238"/>
      <c r="CP556" s="238"/>
      <c r="CQ556" s="238"/>
      <c r="CR556" s="238"/>
      <c r="CS556" s="238"/>
      <c r="CT556" s="238"/>
      <c r="CU556" s="238"/>
      <c r="CV556" s="238"/>
      <c r="CW556" s="238"/>
      <c r="CX556" s="238"/>
      <c r="CY556" s="238"/>
      <c r="CZ556" s="238"/>
      <c r="DA556" s="238"/>
    </row>
    <row r="557" spans="2:105">
      <c r="B557" s="226"/>
      <c r="BP557" s="82"/>
      <c r="BQ557" s="238"/>
      <c r="BR557" s="238"/>
      <c r="BS557" s="238"/>
      <c r="BT557" s="238"/>
      <c r="BU557" s="238"/>
      <c r="BV557" s="238"/>
      <c r="BW557" s="238"/>
      <c r="BX557" s="238"/>
      <c r="BY557" s="238"/>
      <c r="BZ557" s="238"/>
      <c r="CA557" s="238"/>
      <c r="CB557" s="238"/>
      <c r="CC557" s="238"/>
      <c r="CD557" s="238"/>
      <c r="CE557" s="238"/>
      <c r="CF557" s="238"/>
      <c r="CG557" s="238"/>
      <c r="CH557" s="238"/>
      <c r="CI557" s="238"/>
      <c r="CJ557" s="238"/>
      <c r="CK557" s="238"/>
      <c r="CL557" s="238"/>
      <c r="CM557" s="238"/>
      <c r="CN557" s="238"/>
      <c r="CO557" s="238"/>
      <c r="CP557" s="238"/>
      <c r="CQ557" s="238"/>
      <c r="CR557" s="238"/>
      <c r="CS557" s="238"/>
      <c r="CT557" s="238"/>
      <c r="CU557" s="238"/>
      <c r="CV557" s="238"/>
      <c r="CW557" s="238"/>
      <c r="CX557" s="238"/>
      <c r="CY557" s="238"/>
      <c r="CZ557" s="238"/>
      <c r="DA557" s="238"/>
    </row>
    <row r="558" spans="2:105">
      <c r="B558" s="226"/>
      <c r="BP558" s="82"/>
      <c r="BQ558" s="238"/>
      <c r="BR558" s="238"/>
      <c r="BS558" s="238"/>
      <c r="BT558" s="238"/>
      <c r="BU558" s="238"/>
      <c r="BV558" s="238"/>
      <c r="BW558" s="238"/>
      <c r="BX558" s="238"/>
      <c r="BY558" s="238"/>
      <c r="BZ558" s="238"/>
      <c r="CA558" s="238"/>
      <c r="CB558" s="238"/>
      <c r="CC558" s="238"/>
      <c r="CD558" s="238"/>
      <c r="CE558" s="238"/>
      <c r="CF558" s="238"/>
      <c r="CG558" s="238"/>
      <c r="CH558" s="238"/>
      <c r="CI558" s="238"/>
      <c r="CJ558" s="238"/>
      <c r="CK558" s="238"/>
      <c r="CL558" s="238"/>
      <c r="CM558" s="238"/>
      <c r="CN558" s="238"/>
      <c r="CO558" s="238"/>
      <c r="CP558" s="238"/>
      <c r="CQ558" s="238"/>
      <c r="CR558" s="238"/>
      <c r="CS558" s="238"/>
      <c r="CT558" s="238"/>
      <c r="CU558" s="238"/>
      <c r="CV558" s="238"/>
      <c r="CW558" s="238"/>
      <c r="CX558" s="238"/>
      <c r="CY558" s="238"/>
      <c r="CZ558" s="238"/>
      <c r="DA558" s="238"/>
    </row>
    <row r="559" spans="2:105">
      <c r="B559" s="226"/>
      <c r="BP559" s="82"/>
      <c r="BQ559" s="238"/>
      <c r="BR559" s="238"/>
      <c r="BS559" s="238"/>
      <c r="BT559" s="238"/>
      <c r="BU559" s="238"/>
      <c r="BV559" s="238"/>
      <c r="BW559" s="238"/>
      <c r="BX559" s="238"/>
      <c r="BY559" s="238"/>
      <c r="BZ559" s="238"/>
      <c r="CA559" s="238"/>
      <c r="CB559" s="238"/>
      <c r="CC559" s="238"/>
      <c r="CD559" s="238"/>
      <c r="CE559" s="238"/>
      <c r="CF559" s="238"/>
      <c r="CG559" s="238"/>
      <c r="CH559" s="238"/>
      <c r="CI559" s="238"/>
      <c r="CJ559" s="238"/>
      <c r="CK559" s="238"/>
      <c r="CL559" s="238"/>
      <c r="CM559" s="238"/>
      <c r="CN559" s="238"/>
      <c r="CO559" s="238"/>
      <c r="CP559" s="238"/>
      <c r="CQ559" s="238"/>
      <c r="CR559" s="238"/>
      <c r="CS559" s="238"/>
      <c r="CT559" s="238"/>
      <c r="CU559" s="238"/>
      <c r="CV559" s="238"/>
      <c r="CW559" s="238"/>
      <c r="CX559" s="238"/>
      <c r="CY559" s="238"/>
      <c r="CZ559" s="238"/>
      <c r="DA559" s="238"/>
    </row>
    <row r="560" spans="2:105">
      <c r="B560" s="226"/>
      <c r="BP560" s="82"/>
      <c r="BQ560" s="238"/>
      <c r="BR560" s="238"/>
      <c r="BS560" s="238"/>
      <c r="BT560" s="238"/>
      <c r="BU560" s="238"/>
      <c r="BV560" s="238"/>
      <c r="BW560" s="238"/>
      <c r="BX560" s="238"/>
      <c r="BY560" s="238"/>
      <c r="BZ560" s="238"/>
      <c r="CA560" s="238"/>
      <c r="CB560" s="238"/>
      <c r="CC560" s="238"/>
      <c r="CD560" s="238"/>
      <c r="CE560" s="238"/>
      <c r="CF560" s="238"/>
      <c r="CG560" s="238"/>
      <c r="CH560" s="238"/>
      <c r="CI560" s="238"/>
      <c r="CJ560" s="238"/>
      <c r="CK560" s="238"/>
      <c r="CL560" s="238"/>
      <c r="CM560" s="238"/>
      <c r="CN560" s="238"/>
      <c r="CO560" s="238"/>
      <c r="CP560" s="238"/>
      <c r="CQ560" s="238"/>
      <c r="CR560" s="238"/>
      <c r="CS560" s="238"/>
      <c r="CT560" s="238"/>
      <c r="CU560" s="238"/>
      <c r="CV560" s="238"/>
      <c r="CW560" s="238"/>
      <c r="CX560" s="238"/>
      <c r="CY560" s="238"/>
      <c r="CZ560" s="238"/>
      <c r="DA560" s="238"/>
    </row>
    <row r="561" spans="2:105">
      <c r="B561" s="226"/>
      <c r="BP561" s="82"/>
      <c r="BQ561" s="238"/>
      <c r="BR561" s="238"/>
      <c r="BS561" s="238"/>
      <c r="BT561" s="238"/>
      <c r="BU561" s="238"/>
      <c r="BV561" s="238"/>
      <c r="BW561" s="238"/>
      <c r="BX561" s="238"/>
      <c r="BY561" s="238"/>
      <c r="BZ561" s="238"/>
      <c r="CA561" s="238"/>
      <c r="CB561" s="238"/>
      <c r="CC561" s="238"/>
      <c r="CD561" s="238"/>
      <c r="CE561" s="238"/>
      <c r="CF561" s="238"/>
      <c r="CG561" s="238"/>
      <c r="CH561" s="238"/>
      <c r="CI561" s="238"/>
      <c r="CJ561" s="238"/>
      <c r="CK561" s="238"/>
      <c r="CL561" s="238"/>
      <c r="CM561" s="238"/>
      <c r="CN561" s="238"/>
      <c r="CO561" s="238"/>
      <c r="CP561" s="238"/>
      <c r="CQ561" s="238"/>
      <c r="CR561" s="238"/>
      <c r="CS561" s="238"/>
      <c r="CT561" s="238"/>
      <c r="CU561" s="238"/>
      <c r="CV561" s="238"/>
      <c r="CW561" s="238"/>
      <c r="CX561" s="238"/>
      <c r="CY561" s="238"/>
      <c r="CZ561" s="238"/>
      <c r="DA561" s="238"/>
    </row>
    <row r="562" spans="2:105">
      <c r="B562" s="226"/>
      <c r="BP562" s="82"/>
      <c r="BQ562" s="238"/>
      <c r="BR562" s="238"/>
      <c r="BS562" s="238"/>
      <c r="BT562" s="238"/>
      <c r="BU562" s="238"/>
      <c r="BV562" s="238"/>
      <c r="BW562" s="238"/>
      <c r="BX562" s="238"/>
      <c r="BY562" s="238"/>
      <c r="BZ562" s="238"/>
      <c r="CA562" s="238"/>
      <c r="CB562" s="238"/>
      <c r="CC562" s="238"/>
      <c r="CD562" s="238"/>
      <c r="CE562" s="238"/>
      <c r="CF562" s="238"/>
      <c r="CG562" s="238"/>
      <c r="CH562" s="238"/>
      <c r="CI562" s="238"/>
      <c r="CJ562" s="238"/>
      <c r="CK562" s="238"/>
      <c r="CL562" s="238"/>
      <c r="CM562" s="238"/>
      <c r="CN562" s="238"/>
      <c r="CO562" s="238"/>
      <c r="CP562" s="238"/>
      <c r="CQ562" s="238"/>
      <c r="CR562" s="238"/>
      <c r="CS562" s="238"/>
      <c r="CT562" s="238"/>
      <c r="CU562" s="238"/>
      <c r="CV562" s="238"/>
      <c r="CW562" s="238"/>
      <c r="CX562" s="238"/>
      <c r="CY562" s="238"/>
      <c r="CZ562" s="238"/>
      <c r="DA562" s="238"/>
    </row>
    <row r="563" spans="2:105">
      <c r="B563" s="226"/>
      <c r="BP563" s="82"/>
      <c r="BQ563" s="238"/>
      <c r="BR563" s="238"/>
      <c r="BS563" s="238"/>
      <c r="BT563" s="238"/>
      <c r="BU563" s="238"/>
      <c r="BV563" s="238"/>
      <c r="BW563" s="238"/>
      <c r="BX563" s="238"/>
      <c r="BY563" s="238"/>
      <c r="BZ563" s="238"/>
      <c r="CA563" s="238"/>
      <c r="CB563" s="238"/>
      <c r="CC563" s="238"/>
      <c r="CD563" s="238"/>
      <c r="CE563" s="238"/>
      <c r="CF563" s="238"/>
      <c r="CG563" s="238"/>
      <c r="CH563" s="238"/>
      <c r="CI563" s="238"/>
      <c r="CJ563" s="238"/>
      <c r="CK563" s="238"/>
      <c r="CL563" s="238"/>
      <c r="CM563" s="238"/>
      <c r="CN563" s="238"/>
      <c r="CO563" s="238"/>
      <c r="CP563" s="238"/>
      <c r="CQ563" s="238"/>
      <c r="CR563" s="238"/>
      <c r="CS563" s="238"/>
      <c r="CT563" s="238"/>
      <c r="CU563" s="238"/>
      <c r="CV563" s="238"/>
      <c r="CW563" s="238"/>
      <c r="CX563" s="238"/>
      <c r="CY563" s="238"/>
      <c r="CZ563" s="238"/>
      <c r="DA563" s="238"/>
    </row>
    <row r="564" spans="2:105">
      <c r="B564" s="226"/>
      <c r="BQ564" s="238"/>
      <c r="BR564" s="238"/>
      <c r="BS564" s="238"/>
      <c r="BT564" s="238"/>
      <c r="BU564" s="238"/>
      <c r="BV564" s="238"/>
      <c r="BW564" s="238"/>
      <c r="BX564" s="238"/>
      <c r="BY564" s="238"/>
      <c r="BZ564" s="238"/>
      <c r="CA564" s="238"/>
      <c r="CB564" s="238"/>
      <c r="CC564" s="238"/>
      <c r="CD564" s="238"/>
      <c r="CE564" s="238"/>
      <c r="CF564" s="238"/>
      <c r="CG564" s="238"/>
      <c r="CH564" s="238"/>
      <c r="CI564" s="238"/>
      <c r="CJ564" s="238"/>
      <c r="CK564" s="238"/>
      <c r="CL564" s="238"/>
      <c r="CM564" s="238"/>
      <c r="CN564" s="238"/>
      <c r="CO564" s="238"/>
      <c r="CP564" s="238"/>
      <c r="CQ564" s="238"/>
      <c r="CR564" s="238"/>
      <c r="CS564" s="238"/>
      <c r="CT564" s="238"/>
      <c r="CU564" s="238"/>
      <c r="CV564" s="238"/>
      <c r="CW564" s="238"/>
      <c r="CX564" s="238"/>
      <c r="CY564" s="238"/>
      <c r="CZ564" s="238"/>
      <c r="DA564" s="238"/>
    </row>
    <row r="565" spans="2:105">
      <c r="BQ565" s="238"/>
      <c r="BR565" s="238"/>
      <c r="BS565" s="238"/>
      <c r="BT565" s="238"/>
      <c r="BU565" s="238"/>
      <c r="BV565" s="238"/>
      <c r="BW565" s="238"/>
      <c r="BX565" s="238"/>
      <c r="BY565" s="238"/>
      <c r="BZ565" s="238"/>
      <c r="CA565" s="238"/>
      <c r="CB565" s="238"/>
      <c r="CC565" s="238"/>
      <c r="CD565" s="238"/>
      <c r="CE565" s="238"/>
      <c r="CF565" s="238"/>
      <c r="CG565" s="238"/>
      <c r="CH565" s="238"/>
      <c r="CI565" s="238"/>
      <c r="CJ565" s="238"/>
      <c r="CK565" s="238"/>
      <c r="CL565" s="238"/>
      <c r="CM565" s="238"/>
      <c r="CN565" s="238"/>
      <c r="CO565" s="238"/>
      <c r="CP565" s="238"/>
      <c r="CQ565" s="238"/>
      <c r="CR565" s="238"/>
      <c r="CS565" s="238"/>
      <c r="CT565" s="238"/>
      <c r="CU565" s="238"/>
      <c r="CV565" s="238"/>
      <c r="CW565" s="238"/>
      <c r="CX565" s="238"/>
      <c r="CY565" s="238"/>
      <c r="CZ565" s="238"/>
      <c r="DA565" s="238"/>
    </row>
    <row r="566" spans="2:105">
      <c r="BQ566" s="238"/>
      <c r="BR566" s="238"/>
      <c r="BS566" s="238"/>
      <c r="BT566" s="238"/>
      <c r="BU566" s="238"/>
      <c r="BV566" s="238"/>
      <c r="BW566" s="238"/>
      <c r="BX566" s="238"/>
      <c r="BY566" s="238"/>
      <c r="BZ566" s="238"/>
      <c r="CA566" s="238"/>
      <c r="CB566" s="238"/>
      <c r="CC566" s="238"/>
      <c r="CD566" s="238"/>
      <c r="CE566" s="238"/>
      <c r="CF566" s="238"/>
      <c r="CG566" s="238"/>
      <c r="CH566" s="238"/>
      <c r="CI566" s="238"/>
      <c r="CJ566" s="238"/>
      <c r="CK566" s="238"/>
      <c r="CL566" s="238"/>
      <c r="CM566" s="238"/>
      <c r="CN566" s="238"/>
      <c r="CO566" s="238"/>
      <c r="CP566" s="238"/>
      <c r="CQ566" s="238"/>
      <c r="CR566" s="238"/>
      <c r="CS566" s="238"/>
      <c r="CT566" s="238"/>
      <c r="CU566" s="238"/>
      <c r="CV566" s="238"/>
      <c r="CW566" s="238"/>
      <c r="CX566" s="238"/>
      <c r="CY566" s="238"/>
      <c r="CZ566" s="238"/>
      <c r="DA566" s="238"/>
    </row>
  </sheetData>
  <sheetProtection formatCells="0" formatColumns="0" formatRows="0" insertHyperlinks="0" sort="0" autoFilter="0" pivotTables="0"/>
  <mergeCells count="114">
    <mergeCell ref="BN6:BP6"/>
    <mergeCell ref="C9:I9"/>
    <mergeCell ref="J9:P9"/>
    <mergeCell ref="Q9:W9"/>
    <mergeCell ref="X9:AD9"/>
    <mergeCell ref="AE9:AK9"/>
    <mergeCell ref="AL9:AR9"/>
    <mergeCell ref="AS9:AY9"/>
    <mergeCell ref="AZ9:BF9"/>
    <mergeCell ref="BG9:BM9"/>
    <mergeCell ref="BN9:BT9"/>
    <mergeCell ref="A10:B14"/>
    <mergeCell ref="C10:I10"/>
    <mergeCell ref="J10:P10"/>
    <mergeCell ref="Q10:W10"/>
    <mergeCell ref="X10:AD10"/>
    <mergeCell ref="AE10:AK10"/>
    <mergeCell ref="AL10:AR10"/>
    <mergeCell ref="AS10:AY10"/>
    <mergeCell ref="AZ10:BF10"/>
    <mergeCell ref="BG10:BM10"/>
    <mergeCell ref="BN10:BT10"/>
    <mergeCell ref="BU10:BW10"/>
    <mergeCell ref="C11:D13"/>
    <mergeCell ref="E11:F13"/>
    <mergeCell ref="J11:K13"/>
    <mergeCell ref="L11:M13"/>
    <mergeCell ref="Q11:R13"/>
    <mergeCell ref="S11:T13"/>
    <mergeCell ref="X11:Y13"/>
    <mergeCell ref="BU12:BU13"/>
    <mergeCell ref="BV12:BV13"/>
    <mergeCell ref="BW12:BW13"/>
    <mergeCell ref="A20:B20"/>
    <mergeCell ref="A21:B21"/>
    <mergeCell ref="A22:B22"/>
    <mergeCell ref="A23:B23"/>
    <mergeCell ref="A24:B24"/>
    <mergeCell ref="A25:B25"/>
    <mergeCell ref="BP11:BQ13"/>
    <mergeCell ref="A15:B15"/>
    <mergeCell ref="A16:B16"/>
    <mergeCell ref="A17:B17"/>
    <mergeCell ref="A18:B18"/>
    <mergeCell ref="A19:B19"/>
    <mergeCell ref="AU11:AV13"/>
    <mergeCell ref="AZ11:BA13"/>
    <mergeCell ref="BB11:BC13"/>
    <mergeCell ref="BG11:BH13"/>
    <mergeCell ref="BI11:BJ13"/>
    <mergeCell ref="BN11:BO13"/>
    <mergeCell ref="Z11:AA13"/>
    <mergeCell ref="AE11:AF13"/>
    <mergeCell ref="AG11:AH13"/>
    <mergeCell ref="AL11:AM13"/>
    <mergeCell ref="AN11:AO13"/>
    <mergeCell ref="AS11:AT13"/>
    <mergeCell ref="A32:B32"/>
    <mergeCell ref="A33:B33"/>
    <mergeCell ref="A34:B34"/>
    <mergeCell ref="A35:B35"/>
    <mergeCell ref="A36:B36"/>
    <mergeCell ref="A37:B37"/>
    <mergeCell ref="A26:B26"/>
    <mergeCell ref="A27:B27"/>
    <mergeCell ref="A28:B28"/>
    <mergeCell ref="A29:B29"/>
    <mergeCell ref="A30:B30"/>
    <mergeCell ref="A31:B31"/>
    <mergeCell ref="A44:B44"/>
    <mergeCell ref="A45:B45"/>
    <mergeCell ref="A46:B46"/>
    <mergeCell ref="A47:B47"/>
    <mergeCell ref="A48:B48"/>
    <mergeCell ref="A49:B49"/>
    <mergeCell ref="A38:B38"/>
    <mergeCell ref="A39:B39"/>
    <mergeCell ref="A40:B40"/>
    <mergeCell ref="A41:B41"/>
    <mergeCell ref="A42:B42"/>
    <mergeCell ref="A43:B43"/>
    <mergeCell ref="A56:B56"/>
    <mergeCell ref="A57:B57"/>
    <mergeCell ref="A58:B58"/>
    <mergeCell ref="C58:F58"/>
    <mergeCell ref="J58:M58"/>
    <mergeCell ref="Q58:T58"/>
    <mergeCell ref="A50:B50"/>
    <mergeCell ref="A51:B51"/>
    <mergeCell ref="A52:B52"/>
    <mergeCell ref="A53:B53"/>
    <mergeCell ref="A54:B54"/>
    <mergeCell ref="A55:B55"/>
    <mergeCell ref="BG59:BI59"/>
    <mergeCell ref="BN59:BP59"/>
    <mergeCell ref="A60:B60"/>
    <mergeCell ref="A61:B61"/>
    <mergeCell ref="A62:B62"/>
    <mergeCell ref="BN58:BQ58"/>
    <mergeCell ref="A59:B59"/>
    <mergeCell ref="C59:E59"/>
    <mergeCell ref="J59:L59"/>
    <mergeCell ref="Q59:S59"/>
    <mergeCell ref="X59:Z59"/>
    <mergeCell ref="AE59:AG59"/>
    <mergeCell ref="AL59:AN59"/>
    <mergeCell ref="AS59:AU59"/>
    <mergeCell ref="AZ59:BB59"/>
    <mergeCell ref="X58:AA58"/>
    <mergeCell ref="AE58:AH58"/>
    <mergeCell ref="AL58:AO58"/>
    <mergeCell ref="AS58:AV58"/>
    <mergeCell ref="AZ58:BC58"/>
    <mergeCell ref="BG58:BJ58"/>
  </mergeCells>
  <conditionalFormatting sqref="C15:C57 J15:J57 Q15:Q57 X15:X57 AE15:AE57 AL15:AL57 AS15:AS57 AZ15:AZ57 BG15:BG57 BN15:BN57">
    <cfRule type="expression" dxfId="469" priority="12">
      <formula>AND(C15&gt;0,C15&lt;C$79)</formula>
    </cfRule>
  </conditionalFormatting>
  <conditionalFormatting sqref="C15:E57 J15:L57 Q15:S57 X15:Z57 AE15:AG57 AL15:AN57 AS15:AU57 AZ15:BB57 BG15:BI57 BN15:BP57">
    <cfRule type="expression" dxfId="468" priority="9">
      <formula>$A15=""</formula>
    </cfRule>
    <cfRule type="containsBlanks" dxfId="467" priority="11">
      <formula>LEN(TRIM(C15))=0</formula>
    </cfRule>
  </conditionalFormatting>
  <conditionalFormatting sqref="C59:BQ62">
    <cfRule type="expression" dxfId="466" priority="8">
      <formula>C$77&gt;C$76</formula>
    </cfRule>
  </conditionalFormatting>
  <conditionalFormatting sqref="C15:BT57 C58 G58:J58 Q58 X58 AE58 AL58 AS58 AZ58 BG58 BN58 N58:P62 U58:W62 AB58:AD62 AI58:AK62 AP58:AR62 AW58:AY62 BD58:BF62 BK58:BM62 BR58:BT62">
    <cfRule type="expression" dxfId="465" priority="6">
      <formula>C$77&gt;C$76</formula>
    </cfRule>
  </conditionalFormatting>
  <conditionalFormatting sqref="G60 I60 N60 P60 U60 W60 AB60 AD60 AI60 AK60 AP60 AR60 AW60 AY60 BD60 BF60 BK60 BM60 BR60 BT60">
    <cfRule type="containsBlanks" dxfId="464" priority="10">
      <formula>LEN(TRIM(G60))=0</formula>
    </cfRule>
  </conditionalFormatting>
  <conditionalFormatting sqref="BR61">
    <cfRule type="expression" dxfId="463" priority="4">
      <formula>BR$77&gt;BR$76</formula>
    </cfRule>
  </conditionalFormatting>
  <conditionalFormatting sqref="BT61">
    <cfRule type="expression" dxfId="462" priority="2">
      <formula>BT$77&gt;BT$76</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id="{A4D0A6A1-7DB0-4278-8C1A-2A0866B347C1}">
            <xm:f>C$74&gt;'Summary - ML &amp; PM'!$D$5</xm:f>
            <x14:dxf>
              <fill>
                <patternFill>
                  <bgColor theme="0" tint="-0.499984740745262"/>
                </patternFill>
              </fill>
            </x14:dxf>
          </x14:cfRule>
          <xm:sqref>C59:BQ62</xm:sqref>
        </x14:conditionalFormatting>
        <x14:conditionalFormatting xmlns:xm="http://schemas.microsoft.com/office/excel/2006/main">
          <x14:cfRule type="expression" priority="3" id="{2ED1830E-FB35-4B59-9D61-8D88A99B336B}">
            <xm:f>BR$74&gt;'Summary - ML &amp; PM'!$D$5</xm:f>
            <x14:dxf>
              <fill>
                <patternFill>
                  <bgColor theme="0" tint="-0.499984740745262"/>
                </patternFill>
              </fill>
            </x14:dxf>
          </x14:cfRule>
          <xm:sqref>BR61</xm:sqref>
        </x14:conditionalFormatting>
        <x14:conditionalFormatting xmlns:xm="http://schemas.microsoft.com/office/excel/2006/main">
          <x14:cfRule type="expression" priority="5" id="{E64DF41D-6632-4137-B0F0-BA7FCC872146}">
            <xm:f>C$74&gt;'Summary - ML &amp; PM'!$D$5</xm:f>
            <x14:dxf>
              <fill>
                <patternFill>
                  <bgColor theme="0" tint="-0.499984740745262"/>
                </patternFill>
              </fill>
            </x14:dxf>
          </x14:cfRule>
          <xm:sqref>BR58:BT62 C10:BT57 C58 G58:J58 Q58 X58 AE58 AL58 AS58 AZ58 BG58 BN58 N58:P62 U58:W62 AB58:AD62 AI58:AK62 AP58:AR62 AW58:AY62 BD58:BF62 BK58:BM62</xm:sqref>
        </x14:conditionalFormatting>
        <x14:conditionalFormatting xmlns:xm="http://schemas.microsoft.com/office/excel/2006/main">
          <x14:cfRule type="expression" priority="1" id="{E1BAE0AD-8266-47F2-AB88-DF78CDE184E2}">
            <xm:f>BT$74&gt;'Summary - ML &amp; PM'!$D$5</xm:f>
            <x14:dxf>
              <fill>
                <patternFill>
                  <bgColor theme="0" tint="-0.499984740745262"/>
                </patternFill>
              </fill>
            </x14:dxf>
          </x14:cfRule>
          <xm:sqref>BT61</xm:sqref>
        </x14:conditionalFormatting>
      </x14:conditionalFormatting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9F67E-5CD1-47A5-97ED-CE7C42FA38A7}">
  <sheetPr>
    <tabColor rgb="FF99CCFF"/>
    <pageSetUpPr fitToPage="1"/>
  </sheetPr>
  <dimension ref="A1:AL125"/>
  <sheetViews>
    <sheetView showGridLines="0" showZeros="0" zoomScaleNormal="100" workbookViewId="0">
      <pane xSplit="1" ySplit="13" topLeftCell="R14" activePane="bottomRight" state="frozen"/>
      <selection pane="topRight" activeCell="C9" sqref="C9:I9"/>
      <selection pane="bottomLeft" activeCell="C9" sqref="C9:I9"/>
      <selection pane="bottomRight" activeCell="C9" sqref="C9:I9"/>
    </sheetView>
  </sheetViews>
  <sheetFormatPr defaultColWidth="9.81640625" defaultRowHeight="12.5" outlineLevelCol="1"/>
  <cols>
    <col min="1" max="1" width="20.1796875" customWidth="1"/>
    <col min="2" max="2" width="42.453125" customWidth="1"/>
    <col min="3" max="4" width="14.7265625" customWidth="1" outlineLevel="1"/>
    <col min="5" max="5" width="14.7265625" customWidth="1"/>
    <col min="6" max="7" width="14.7265625" customWidth="1" outlineLevel="1"/>
    <col min="8" max="8" width="14.7265625" customWidth="1"/>
    <col min="9" max="10" width="14.7265625" customWidth="1" outlineLevel="1"/>
    <col min="11" max="11" width="14.7265625" customWidth="1"/>
    <col min="12" max="13" width="14.7265625" customWidth="1" outlineLevel="1"/>
    <col min="14" max="14" width="14.7265625" customWidth="1"/>
    <col min="15" max="16" width="14.7265625" customWidth="1" outlineLevel="1"/>
    <col min="17" max="17" width="14.7265625" customWidth="1"/>
    <col min="18" max="19" width="14.7265625" customWidth="1" outlineLevel="1"/>
    <col min="20" max="20" width="14.7265625" customWidth="1"/>
    <col min="21" max="22" width="14.7265625" customWidth="1" outlineLevel="1"/>
    <col min="23" max="23" width="14.7265625" customWidth="1"/>
    <col min="24" max="25" width="14.7265625" customWidth="1" outlineLevel="1"/>
    <col min="26" max="26" width="14.7265625" customWidth="1"/>
    <col min="27" max="28" width="14.7265625" customWidth="1" outlineLevel="1"/>
    <col min="29" max="29" width="14.7265625" customWidth="1"/>
    <col min="30" max="31" width="14.7265625" customWidth="1" outlineLevel="1"/>
    <col min="32" max="32" width="14.7265625" customWidth="1"/>
    <col min="33" max="34" width="13.54296875" customWidth="1"/>
    <col min="35" max="35" width="13.26953125" customWidth="1"/>
    <col min="36" max="36" width="2.26953125" customWidth="1"/>
    <col min="37" max="37" width="13.26953125" customWidth="1"/>
    <col min="38" max="38" width="2.26953125" customWidth="1"/>
    <col min="39" max="39" width="10.26953125" customWidth="1"/>
  </cols>
  <sheetData>
    <row r="1" spans="1:35" ht="15.5">
      <c r="A1" s="78" t="str">
        <f>'Summary (9)'!A1</f>
        <v>DEPARTMENT OF HOMELESSNESS AND SUPPORTIVE HOUSING</v>
      </c>
      <c r="B1" s="78"/>
      <c r="C1" s="71"/>
      <c r="D1" s="71"/>
      <c r="E1" s="71"/>
      <c r="F1" s="71"/>
      <c r="G1" s="71"/>
      <c r="AI1" s="347"/>
    </row>
    <row r="2" spans="1:35" ht="15.5">
      <c r="A2" s="78" t="s">
        <v>292</v>
      </c>
      <c r="B2" s="78"/>
      <c r="C2" s="78"/>
      <c r="D2" s="71"/>
      <c r="E2" s="71"/>
      <c r="F2" s="71"/>
      <c r="G2" s="74"/>
    </row>
    <row r="3" spans="1:35" ht="15" customHeight="1">
      <c r="A3" s="83" t="s">
        <v>211</v>
      </c>
      <c r="B3" s="474">
        <f>'Summary (9)'!B3</f>
        <v>0</v>
      </c>
      <c r="D3" s="71"/>
      <c r="E3" s="71"/>
      <c r="F3" s="75"/>
      <c r="G3" s="75"/>
      <c r="H3" s="75"/>
      <c r="I3" s="75"/>
      <c r="J3" s="75"/>
      <c r="K3" s="75"/>
      <c r="L3" s="75"/>
      <c r="M3" s="75"/>
      <c r="N3" s="75"/>
      <c r="O3" s="75"/>
      <c r="P3" s="75"/>
      <c r="Q3" s="75"/>
      <c r="R3" s="75"/>
      <c r="S3" s="75"/>
      <c r="T3" s="75"/>
      <c r="U3" s="75"/>
      <c r="V3" s="75"/>
      <c r="W3" s="75"/>
      <c r="X3" s="75"/>
      <c r="Y3" s="75"/>
      <c r="Z3" s="75"/>
      <c r="AA3" s="75"/>
      <c r="AB3" s="75"/>
      <c r="AC3" s="75"/>
      <c r="AD3" s="75"/>
      <c r="AE3" s="75"/>
      <c r="AF3" s="75"/>
    </row>
    <row r="4" spans="1:35" ht="15" customHeight="1">
      <c r="A4" s="84" t="str">
        <f>'Summary (9)'!A7</f>
        <v>Program</v>
      </c>
      <c r="B4" s="475">
        <f>'Summary (9)'!B7</f>
        <v>0</v>
      </c>
      <c r="D4" s="71"/>
      <c r="E4" s="71"/>
      <c r="F4" s="72"/>
      <c r="G4" s="72"/>
      <c r="H4" s="72"/>
      <c r="I4" s="72"/>
      <c r="J4" s="72"/>
      <c r="K4" s="72"/>
      <c r="L4" s="72"/>
      <c r="M4" s="72"/>
      <c r="N4" s="72"/>
      <c r="O4" s="72"/>
      <c r="P4" s="72"/>
      <c r="Q4" s="72"/>
      <c r="R4" s="72"/>
      <c r="S4" s="72"/>
      <c r="T4" s="72"/>
      <c r="U4" s="72"/>
      <c r="V4" s="72"/>
      <c r="W4" s="72"/>
      <c r="X4" s="72"/>
      <c r="Y4" s="72"/>
      <c r="Z4" s="72"/>
      <c r="AA4" s="72"/>
      <c r="AB4" s="72"/>
      <c r="AC4" s="72"/>
      <c r="AD4" s="72"/>
      <c r="AE4" s="72"/>
      <c r="AF4" s="72"/>
    </row>
    <row r="5" spans="1:35" ht="15" customHeight="1">
      <c r="A5" s="84" t="str">
        <f>'Summary (9)'!A8</f>
        <v>Budget Name</v>
      </c>
      <c r="B5" s="475">
        <f>'Summary (9)'!B8</f>
        <v>0</v>
      </c>
      <c r="D5" s="71"/>
      <c r="E5" s="71"/>
      <c r="F5" s="72"/>
      <c r="G5" s="72"/>
      <c r="H5" s="72"/>
      <c r="I5" s="72"/>
      <c r="J5" s="72"/>
      <c r="K5" s="72"/>
      <c r="L5" s="72"/>
      <c r="M5" s="72"/>
      <c r="N5" s="72"/>
      <c r="O5" s="72"/>
      <c r="P5" s="72"/>
      <c r="Q5" s="72"/>
      <c r="R5" s="72"/>
      <c r="S5" s="72"/>
      <c r="T5" s="72"/>
      <c r="U5" s="72"/>
      <c r="V5" s="72"/>
      <c r="W5" s="72"/>
      <c r="X5" s="72"/>
      <c r="Y5" s="72"/>
      <c r="Z5" s="72"/>
      <c r="AA5" s="72"/>
      <c r="AB5" s="72"/>
      <c r="AC5" s="72"/>
      <c r="AD5" s="72"/>
      <c r="AE5" s="72"/>
      <c r="AF5" s="72"/>
    </row>
    <row r="6" spans="1:35" ht="15.5">
      <c r="A6" s="84" t="str">
        <f>'Summary (9)'!A9</f>
        <v>Funding:</v>
      </c>
      <c r="B6" s="476">
        <f>'Summary (9)'!B9</f>
        <v>0</v>
      </c>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row>
    <row r="7" spans="1:35" ht="15.5">
      <c r="A7" s="84" t="s">
        <v>272</v>
      </c>
      <c r="B7" s="537">
        <f>'Summary (9)'!B12</f>
        <v>0</v>
      </c>
      <c r="D7" s="71"/>
      <c r="E7" s="71"/>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row>
    <row r="8" spans="1:35" ht="13.5" thickBot="1">
      <c r="A8" s="53"/>
      <c r="B8" s="53"/>
      <c r="C8" s="1522">
        <f>'Summary (9)'!E17</f>
        <v>0</v>
      </c>
      <c r="D8" s="1522"/>
      <c r="E8" s="1522"/>
      <c r="F8" s="1521">
        <f>'Summary (9)'!H17</f>
        <v>0</v>
      </c>
      <c r="G8" s="1521"/>
      <c r="H8" s="1521"/>
      <c r="I8" s="1521">
        <f>'Summary (9)'!K17</f>
        <v>0</v>
      </c>
      <c r="J8" s="1521"/>
      <c r="K8" s="1521"/>
      <c r="L8" s="1521">
        <f>'Summary (9)'!N17</f>
        <v>0</v>
      </c>
      <c r="M8" s="1521"/>
      <c r="N8" s="1521"/>
      <c r="O8" s="1521">
        <f>'Summary (9)'!Q17</f>
        <v>0</v>
      </c>
      <c r="P8" s="1521"/>
      <c r="Q8" s="1521"/>
      <c r="R8" s="1521">
        <f>'Summary (9)'!T17</f>
        <v>0</v>
      </c>
      <c r="S8" s="1521"/>
      <c r="T8" s="1521"/>
      <c r="U8" s="1521">
        <f>'Summary (9)'!W17</f>
        <v>0</v>
      </c>
      <c r="V8" s="1521"/>
      <c r="W8" s="1521"/>
      <c r="X8" s="1521">
        <f>'Summary (9)'!Z17</f>
        <v>0</v>
      </c>
      <c r="Y8" s="1521"/>
      <c r="Z8" s="1521"/>
      <c r="AA8" s="1521">
        <f>'Summary (9)'!AC17</f>
        <v>0</v>
      </c>
      <c r="AB8" s="1521"/>
      <c r="AC8" s="1521"/>
      <c r="AD8" s="1521">
        <f>'Summary (9)'!AF17</f>
        <v>0</v>
      </c>
      <c r="AE8" s="1521"/>
      <c r="AF8" s="1521"/>
    </row>
    <row r="9" spans="1:35" ht="24.75" customHeight="1">
      <c r="C9" s="1523">
        <f>'Summary (6)'!E18</f>
        <v>0</v>
      </c>
      <c r="D9" s="1524"/>
      <c r="E9" s="1525"/>
      <c r="F9" s="1541">
        <f>'Summary (6)'!H18</f>
        <v>0</v>
      </c>
      <c r="G9" s="1542"/>
      <c r="H9" s="1543"/>
      <c r="I9" s="1544">
        <f>'Summary (6)'!K18</f>
        <v>0</v>
      </c>
      <c r="J9" s="1545"/>
      <c r="K9" s="1546"/>
      <c r="L9" s="1547">
        <f>'Summary (6)'!N18</f>
        <v>0</v>
      </c>
      <c r="M9" s="1548"/>
      <c r="N9" s="1549"/>
      <c r="O9" s="1550">
        <f>'Summary (6)'!Q18</f>
        <v>0</v>
      </c>
      <c r="P9" s="1551"/>
      <c r="Q9" s="1552"/>
      <c r="R9" s="1553">
        <f>'Summary (6)'!T18</f>
        <v>0</v>
      </c>
      <c r="S9" s="1554"/>
      <c r="T9" s="1555"/>
      <c r="U9" s="1538">
        <f>'Summary (6)'!W18</f>
        <v>0</v>
      </c>
      <c r="V9" s="1539"/>
      <c r="W9" s="1540"/>
      <c r="X9" s="1526">
        <f>'Summary (6)'!Z18</f>
        <v>0</v>
      </c>
      <c r="Y9" s="1527"/>
      <c r="Z9" s="1528"/>
      <c r="AA9" s="1529">
        <f>'Summary (6)'!AC18</f>
        <v>0</v>
      </c>
      <c r="AB9" s="1530"/>
      <c r="AC9" s="1531"/>
      <c r="AD9" s="1532">
        <f>'Summary (6)'!AF18</f>
        <v>0</v>
      </c>
      <c r="AE9" s="1533"/>
      <c r="AF9" s="1534"/>
      <c r="AG9" s="1535" t="s">
        <v>249</v>
      </c>
      <c r="AH9" s="1536"/>
      <c r="AI9" s="1537"/>
    </row>
    <row r="10" spans="1:35" s="21" customFormat="1" ht="27" customHeight="1">
      <c r="C10" s="403">
        <f>'Salary Detail (6)'!G11</f>
        <v>0</v>
      </c>
      <c r="D10" s="404">
        <f>'Salary Detail (6)'!H11</f>
        <v>0</v>
      </c>
      <c r="E10" s="405">
        <f>'Salary Detail (6)'!I11</f>
        <v>0</v>
      </c>
      <c r="F10" s="406">
        <f>'Salary Detail (6)'!N11</f>
        <v>0</v>
      </c>
      <c r="G10" s="407">
        <f>'Salary Detail (6)'!O11</f>
        <v>0</v>
      </c>
      <c r="H10" s="408">
        <f>'Salary Detail (6)'!P11</f>
        <v>0</v>
      </c>
      <c r="I10" s="409">
        <f>'Salary Detail (6)'!U11</f>
        <v>0</v>
      </c>
      <c r="J10" s="410">
        <f>'Salary Detail (6)'!V11</f>
        <v>0</v>
      </c>
      <c r="K10" s="411">
        <f>'Salary Detail (6)'!W11</f>
        <v>0</v>
      </c>
      <c r="L10" s="412">
        <f>'Salary Detail (6)'!AB11</f>
        <v>0</v>
      </c>
      <c r="M10" s="413">
        <f>'Salary Detail (6)'!AC11</f>
        <v>0</v>
      </c>
      <c r="N10" s="414">
        <f>'Salary Detail (6)'!AD11</f>
        <v>0</v>
      </c>
      <c r="O10" s="415">
        <f>'Salary Detail (6)'!AI11</f>
        <v>0</v>
      </c>
      <c r="P10" s="416">
        <f>'Salary Detail (6)'!AJ11</f>
        <v>0</v>
      </c>
      <c r="Q10" s="417">
        <f>'Salary Detail (6)'!AK11</f>
        <v>0</v>
      </c>
      <c r="R10" s="418">
        <f>'Salary Detail (6)'!AP11</f>
        <v>0</v>
      </c>
      <c r="S10" s="419">
        <f>'Salary Detail (6)'!AQ11</f>
        <v>0</v>
      </c>
      <c r="T10" s="420">
        <f>'Salary Detail (6)'!AR11</f>
        <v>0</v>
      </c>
      <c r="U10" s="421">
        <f>'Salary Detail (6)'!AW11</f>
        <v>0</v>
      </c>
      <c r="V10" s="422">
        <f>'Salary Detail (6)'!AX11</f>
        <v>0</v>
      </c>
      <c r="W10" s="423">
        <f>'Salary Detail (6)'!AY11</f>
        <v>0</v>
      </c>
      <c r="X10" s="424">
        <f>'Salary Detail (6)'!BD11</f>
        <v>0</v>
      </c>
      <c r="Y10" s="425">
        <f>'Salary Detail (6)'!BE11</f>
        <v>0</v>
      </c>
      <c r="Z10" s="426">
        <f>'Salary Detail (6)'!BF11</f>
        <v>0</v>
      </c>
      <c r="AA10" s="427">
        <f>'Salary Detail (6)'!BK11</f>
        <v>0</v>
      </c>
      <c r="AB10" s="428">
        <f>'Salary Detail (6)'!BL11</f>
        <v>0</v>
      </c>
      <c r="AC10" s="429">
        <f>'Salary Detail (6)'!BM11</f>
        <v>0</v>
      </c>
      <c r="AD10" s="430">
        <f>'Salary Detail (6)'!BR11</f>
        <v>0</v>
      </c>
      <c r="AE10" s="431">
        <f>'Salary Detail (6)'!BS11</f>
        <v>0</v>
      </c>
      <c r="AF10" s="432">
        <f>'Salary Detail (6)'!BT11</f>
        <v>0</v>
      </c>
      <c r="AG10" s="495">
        <f>'Salary Detail (6)'!BU11</f>
        <v>0</v>
      </c>
      <c r="AH10" s="496">
        <f>'Salary Detail (6)'!BV11</f>
        <v>0</v>
      </c>
      <c r="AI10" s="497">
        <f>'Salary Detail (6)'!BW11</f>
        <v>0</v>
      </c>
    </row>
    <row r="11" spans="1:35" s="501" customFormat="1" ht="19.5" customHeight="1">
      <c r="C11" s="646">
        <f>'Salary Detail (6)'!G12</f>
        <v>0</v>
      </c>
      <c r="D11" s="655">
        <f>'Salary Detail (6)'!H12</f>
        <v>0</v>
      </c>
      <c r="E11" s="656">
        <f>'Salary Detail (6)'!I12</f>
        <v>0</v>
      </c>
      <c r="F11" s="649">
        <f>'Salary Detail (6)'!N12</f>
        <v>0</v>
      </c>
      <c r="G11" s="657">
        <f>'Salary Detail (6)'!O12</f>
        <v>0</v>
      </c>
      <c r="H11" s="651">
        <f>'Salary Detail (6)'!P12</f>
        <v>0</v>
      </c>
      <c r="I11" s="658">
        <f>'Salary Detail (6)'!U12</f>
        <v>0</v>
      </c>
      <c r="J11" s="659">
        <f>'Salary Detail (6)'!V12</f>
        <v>0</v>
      </c>
      <c r="K11" s="660">
        <f>'Salary Detail (6)'!W12</f>
        <v>0</v>
      </c>
      <c r="L11" s="622">
        <f>'Salary Detail (6)'!AB12</f>
        <v>0</v>
      </c>
      <c r="M11" s="661">
        <f>'Salary Detail (6)'!AC12</f>
        <v>0</v>
      </c>
      <c r="N11" s="624">
        <f>'Salary Detail (6)'!AD12</f>
        <v>0</v>
      </c>
      <c r="O11" s="625">
        <f>'Salary Detail (6)'!AI12</f>
        <v>0</v>
      </c>
      <c r="P11" s="662">
        <f>'Salary Detail (6)'!AJ12</f>
        <v>0</v>
      </c>
      <c r="Q11" s="627">
        <f>'Salary Detail (6)'!AK12</f>
        <v>0</v>
      </c>
      <c r="R11" s="628">
        <f>'Salary Detail (6)'!AP12</f>
        <v>0</v>
      </c>
      <c r="S11" s="663">
        <f>'Salary Detail (6)'!AQ12</f>
        <v>0</v>
      </c>
      <c r="T11" s="630">
        <f>'Salary Detail (6)'!AR12</f>
        <v>0</v>
      </c>
      <c r="U11" s="631">
        <f>'Salary Detail (6)'!AW12</f>
        <v>0</v>
      </c>
      <c r="V11" s="664">
        <f>'Salary Detail (6)'!AX12</f>
        <v>0</v>
      </c>
      <c r="W11" s="633">
        <f>'Salary Detail (6)'!AY12</f>
        <v>0</v>
      </c>
      <c r="X11" s="634">
        <f>'Salary Detail (6)'!BD12</f>
        <v>0</v>
      </c>
      <c r="Y11" s="665">
        <f>'Salary Detail (6)'!BE12</f>
        <v>0</v>
      </c>
      <c r="Z11" s="636">
        <f>'Salary Detail (6)'!BF12</f>
        <v>0</v>
      </c>
      <c r="AA11" s="637">
        <f>'Salary Detail (6)'!BK12</f>
        <v>0</v>
      </c>
      <c r="AB11" s="666">
        <f>'Salary Detail (6)'!BL12</f>
        <v>0</v>
      </c>
      <c r="AC11" s="639">
        <f>'Salary Detail (6)'!BM12</f>
        <v>0</v>
      </c>
      <c r="AD11" s="640">
        <f>'Salary Detail (6)'!BR12</f>
        <v>0</v>
      </c>
      <c r="AE11" s="667">
        <f>'Salary Detail (6)'!BS12</f>
        <v>0</v>
      </c>
      <c r="AF11" s="642">
        <f>'Salary Detail (6)'!BT12</f>
        <v>0</v>
      </c>
      <c r="AG11" s="1570" t="e">
        <f>'Salary Detail (6)'!BU12</f>
        <v>#REF!</v>
      </c>
      <c r="AH11" s="1572">
        <f>'Salary Detail (6)'!BV12</f>
        <v>0</v>
      </c>
      <c r="AI11" s="1574">
        <f>'Salary Detail (6)'!BW12</f>
        <v>0</v>
      </c>
    </row>
    <row r="12" spans="1:35" s="501" customFormat="1" ht="19.5" customHeight="1">
      <c r="C12" s="646" t="e">
        <f>'Salary Detail (6)'!G13</f>
        <v>#REF!</v>
      </c>
      <c r="D12" s="647">
        <f>'Salary Detail (6)'!H13</f>
        <v>0</v>
      </c>
      <c r="E12" s="648">
        <f>'Salary Detail (6)'!I13</f>
        <v>0</v>
      </c>
      <c r="F12" s="649" t="e">
        <f>'Salary Detail (6)'!N13</f>
        <v>#REF!</v>
      </c>
      <c r="G12" s="650">
        <f>'Salary Detail (6)'!O13</f>
        <v>0</v>
      </c>
      <c r="H12" s="651">
        <f>'Salary Detail (6)'!P13</f>
        <v>0</v>
      </c>
      <c r="I12" s="652" t="e">
        <f>'Salary Detail (6)'!U13</f>
        <v>#REF!</v>
      </c>
      <c r="J12" s="653">
        <f>'Salary Detail (6)'!V13</f>
        <v>0</v>
      </c>
      <c r="K12" s="654">
        <f>'Salary Detail (6)'!W13</f>
        <v>0</v>
      </c>
      <c r="L12" s="622" t="e">
        <f>'Salary Detail (6)'!AB13</f>
        <v>#REF!</v>
      </c>
      <c r="M12" s="623">
        <f>'Salary Detail (6)'!AC13</f>
        <v>0</v>
      </c>
      <c r="N12" s="624">
        <f>'Salary Detail (6)'!AD13</f>
        <v>0</v>
      </c>
      <c r="O12" s="625" t="e">
        <f>'Salary Detail (6)'!AI13</f>
        <v>#REF!</v>
      </c>
      <c r="P12" s="626">
        <f>'Salary Detail (6)'!AJ13</f>
        <v>0</v>
      </c>
      <c r="Q12" s="627">
        <f>'Salary Detail (6)'!AK13</f>
        <v>0</v>
      </c>
      <c r="R12" s="628" t="e">
        <f>'Salary Detail (6)'!AP13</f>
        <v>#REF!</v>
      </c>
      <c r="S12" s="629">
        <f>'Salary Detail (6)'!AQ13</f>
        <v>0</v>
      </c>
      <c r="T12" s="630">
        <f>'Salary Detail (6)'!AR13</f>
        <v>0</v>
      </c>
      <c r="U12" s="631" t="e">
        <f>'Salary Detail (6)'!AW13</f>
        <v>#REF!</v>
      </c>
      <c r="V12" s="632">
        <f>'Salary Detail (6)'!AX13</f>
        <v>0</v>
      </c>
      <c r="W12" s="633">
        <f>'Salary Detail (6)'!AY13</f>
        <v>0</v>
      </c>
      <c r="X12" s="634" t="e">
        <f>'Salary Detail (6)'!BD13</f>
        <v>#REF!</v>
      </c>
      <c r="Y12" s="635">
        <f>'Salary Detail (6)'!BE13</f>
        <v>0</v>
      </c>
      <c r="Z12" s="636">
        <f>'Salary Detail (6)'!BF13</f>
        <v>0</v>
      </c>
      <c r="AA12" s="637" t="e">
        <f>'Salary Detail (6)'!BK13</f>
        <v>#REF!</v>
      </c>
      <c r="AB12" s="638">
        <f>'Salary Detail (6)'!BL13</f>
        <v>0</v>
      </c>
      <c r="AC12" s="639">
        <f>'Salary Detail (6)'!BM13</f>
        <v>0</v>
      </c>
      <c r="AD12" s="640" t="e">
        <f>'Salary Detail (6)'!BR13</f>
        <v>#REF!</v>
      </c>
      <c r="AE12" s="641">
        <f>'Salary Detail (6)'!BS13</f>
        <v>0</v>
      </c>
      <c r="AF12" s="642">
        <f>'Salary Detail (6)'!BT13</f>
        <v>0</v>
      </c>
      <c r="AG12" s="1571"/>
      <c r="AH12" s="1573"/>
      <c r="AI12" s="1575"/>
    </row>
    <row r="13" spans="1:35" s="501" customFormat="1" ht="30.75" customHeight="1">
      <c r="A13" s="611" t="s">
        <v>293</v>
      </c>
      <c r="B13" s="612"/>
      <c r="C13" s="613" t="s">
        <v>294</v>
      </c>
      <c r="D13" s="614" t="s">
        <v>285</v>
      </c>
      <c r="E13" s="615" t="s">
        <v>294</v>
      </c>
      <c r="F13" s="616" t="s">
        <v>294</v>
      </c>
      <c r="G13" s="617" t="s">
        <v>285</v>
      </c>
      <c r="H13" s="618" t="s">
        <v>294</v>
      </c>
      <c r="I13" s="619" t="s">
        <v>294</v>
      </c>
      <c r="J13" s="620" t="s">
        <v>285</v>
      </c>
      <c r="K13" s="621" t="s">
        <v>294</v>
      </c>
      <c r="L13" s="622" t="s">
        <v>294</v>
      </c>
      <c r="M13" s="623" t="s">
        <v>285</v>
      </c>
      <c r="N13" s="624" t="s">
        <v>294</v>
      </c>
      <c r="O13" s="625" t="s">
        <v>294</v>
      </c>
      <c r="P13" s="626" t="s">
        <v>285</v>
      </c>
      <c r="Q13" s="627" t="s">
        <v>294</v>
      </c>
      <c r="R13" s="628" t="s">
        <v>294</v>
      </c>
      <c r="S13" s="629" t="s">
        <v>285</v>
      </c>
      <c r="T13" s="630" t="s">
        <v>294</v>
      </c>
      <c r="U13" s="631" t="s">
        <v>294</v>
      </c>
      <c r="V13" s="632" t="s">
        <v>285</v>
      </c>
      <c r="W13" s="633" t="s">
        <v>294</v>
      </c>
      <c r="X13" s="634" t="s">
        <v>294</v>
      </c>
      <c r="Y13" s="635" t="s">
        <v>285</v>
      </c>
      <c r="Z13" s="636" t="s">
        <v>294</v>
      </c>
      <c r="AA13" s="637" t="s">
        <v>294</v>
      </c>
      <c r="AB13" s="638" t="s">
        <v>285</v>
      </c>
      <c r="AC13" s="639" t="s">
        <v>294</v>
      </c>
      <c r="AD13" s="640" t="s">
        <v>294</v>
      </c>
      <c r="AE13" s="641" t="s">
        <v>285</v>
      </c>
      <c r="AF13" s="642" t="s">
        <v>294</v>
      </c>
      <c r="AG13" s="643" t="s">
        <v>294</v>
      </c>
      <c r="AH13" s="644" t="s">
        <v>285</v>
      </c>
      <c r="AI13" s="645" t="s">
        <v>294</v>
      </c>
    </row>
    <row r="14" spans="1:35" s="290" customFormat="1" ht="17.25" customHeight="1">
      <c r="A14" s="1255" t="s">
        <v>295</v>
      </c>
      <c r="B14" s="1505"/>
      <c r="C14" s="291"/>
      <c r="D14" s="301">
        <f>E14-C14</f>
        <v>0</v>
      </c>
      <c r="E14" s="292"/>
      <c r="F14" s="291"/>
      <c r="G14" s="301">
        <f>H14-F14</f>
        <v>0</v>
      </c>
      <c r="H14" s="292"/>
      <c r="I14" s="291"/>
      <c r="J14" s="301">
        <f>K14-I14</f>
        <v>0</v>
      </c>
      <c r="K14" s="292"/>
      <c r="L14" s="291"/>
      <c r="M14" s="301">
        <f>N14-L14</f>
        <v>0</v>
      </c>
      <c r="N14" s="292"/>
      <c r="O14" s="291"/>
      <c r="P14" s="301">
        <f>Q14-O14</f>
        <v>0</v>
      </c>
      <c r="Q14" s="292"/>
      <c r="R14" s="291"/>
      <c r="S14" s="301">
        <f>T14-R14</f>
        <v>0</v>
      </c>
      <c r="T14" s="292"/>
      <c r="U14" s="291"/>
      <c r="V14" s="301">
        <f>W14-U14</f>
        <v>0</v>
      </c>
      <c r="W14" s="292"/>
      <c r="X14" s="291"/>
      <c r="Y14" s="301">
        <f>Z14-X14</f>
        <v>0</v>
      </c>
      <c r="Z14" s="292"/>
      <c r="AA14" s="291"/>
      <c r="AB14" s="301">
        <f>AC14-AA14</f>
        <v>0</v>
      </c>
      <c r="AC14" s="292"/>
      <c r="AD14" s="291"/>
      <c r="AE14" s="301">
        <f>AF14-AD14</f>
        <v>0</v>
      </c>
      <c r="AF14" s="292"/>
      <c r="AG14" s="308">
        <f>SUM(C14,F14,I14,L14,O14,R14,U14,X14,AA14,AD14)</f>
        <v>0</v>
      </c>
      <c r="AH14" s="309">
        <f>SUM(D14,G14,J14,M14,P14,S14,V14,Y14,AB14,AE14)</f>
        <v>0</v>
      </c>
      <c r="AI14" s="442">
        <f>SUM(E14,H14,K14,N14,Q14,T14,W14,Z14,AC14,AF14)</f>
        <v>0</v>
      </c>
    </row>
    <row r="15" spans="1:35" s="290" customFormat="1" ht="17.25" customHeight="1">
      <c r="A15" s="1255" t="s">
        <v>296</v>
      </c>
      <c r="B15" s="1505"/>
      <c r="C15" s="304"/>
      <c r="D15" s="301">
        <f t="shared" ref="D15:D66" si="0">E15-C15</f>
        <v>0</v>
      </c>
      <c r="E15" s="305"/>
      <c r="F15" s="291"/>
      <c r="G15" s="301">
        <f t="shared" ref="G15:G66" si="1">H15-F15</f>
        <v>0</v>
      </c>
      <c r="H15" s="292"/>
      <c r="I15" s="291"/>
      <c r="J15" s="301">
        <f t="shared" ref="J15:J66" si="2">K15-I15</f>
        <v>0</v>
      </c>
      <c r="K15" s="292"/>
      <c r="L15" s="291"/>
      <c r="M15" s="301">
        <f t="shared" ref="M15:M66" si="3">N15-L15</f>
        <v>0</v>
      </c>
      <c r="N15" s="292"/>
      <c r="O15" s="291"/>
      <c r="P15" s="301">
        <f t="shared" ref="P15:P66" si="4">Q15-O15</f>
        <v>0</v>
      </c>
      <c r="Q15" s="292"/>
      <c r="R15" s="291"/>
      <c r="S15" s="301">
        <f t="shared" ref="S15:S66" si="5">T15-R15</f>
        <v>0</v>
      </c>
      <c r="T15" s="292"/>
      <c r="U15" s="291"/>
      <c r="V15" s="301">
        <f t="shared" ref="V15:V66" si="6">W15-U15</f>
        <v>0</v>
      </c>
      <c r="W15" s="292"/>
      <c r="X15" s="291"/>
      <c r="Y15" s="301">
        <f t="shared" ref="Y15:Y66" si="7">Z15-X15</f>
        <v>0</v>
      </c>
      <c r="Z15" s="292"/>
      <c r="AA15" s="291"/>
      <c r="AB15" s="301">
        <f t="shared" ref="AB15:AB66" si="8">AC15-AA15</f>
        <v>0</v>
      </c>
      <c r="AC15" s="292"/>
      <c r="AD15" s="291"/>
      <c r="AE15" s="301">
        <f t="shared" ref="AE15:AE66" si="9">AF15-AD15</f>
        <v>0</v>
      </c>
      <c r="AF15" s="292"/>
      <c r="AG15" s="308">
        <f t="shared" ref="AG15:AI30" si="10">SUM(C15,F15,I15,L15,O15,R15,U15,X15,AA15,AD15)</f>
        <v>0</v>
      </c>
      <c r="AH15" s="309">
        <f t="shared" si="10"/>
        <v>0</v>
      </c>
      <c r="AI15" s="442">
        <f t="shared" si="10"/>
        <v>0</v>
      </c>
    </row>
    <row r="16" spans="1:35" s="290" customFormat="1" ht="17.25" customHeight="1">
      <c r="A16" s="1255" t="s">
        <v>297</v>
      </c>
      <c r="B16" s="1505"/>
      <c r="C16" s="304"/>
      <c r="D16" s="301">
        <f t="shared" si="0"/>
        <v>0</v>
      </c>
      <c r="E16" s="292"/>
      <c r="F16" s="291"/>
      <c r="G16" s="301">
        <f t="shared" si="1"/>
        <v>0</v>
      </c>
      <c r="H16" s="292"/>
      <c r="I16" s="291"/>
      <c r="J16" s="301">
        <f t="shared" si="2"/>
        <v>0</v>
      </c>
      <c r="K16" s="292"/>
      <c r="L16" s="291"/>
      <c r="M16" s="301">
        <f t="shared" si="3"/>
        <v>0</v>
      </c>
      <c r="N16" s="292"/>
      <c r="O16" s="291"/>
      <c r="P16" s="301">
        <f t="shared" si="4"/>
        <v>0</v>
      </c>
      <c r="Q16" s="292"/>
      <c r="R16" s="291"/>
      <c r="S16" s="301">
        <f t="shared" si="5"/>
        <v>0</v>
      </c>
      <c r="T16" s="292"/>
      <c r="U16" s="291"/>
      <c r="V16" s="301">
        <f t="shared" si="6"/>
        <v>0</v>
      </c>
      <c r="W16" s="292"/>
      <c r="X16" s="291"/>
      <c r="Y16" s="301">
        <f t="shared" si="7"/>
        <v>0</v>
      </c>
      <c r="Z16" s="292"/>
      <c r="AA16" s="291"/>
      <c r="AB16" s="301">
        <f t="shared" si="8"/>
        <v>0</v>
      </c>
      <c r="AC16" s="292"/>
      <c r="AD16" s="291"/>
      <c r="AE16" s="301">
        <f t="shared" si="9"/>
        <v>0</v>
      </c>
      <c r="AF16" s="292"/>
      <c r="AG16" s="308">
        <f t="shared" si="10"/>
        <v>0</v>
      </c>
      <c r="AH16" s="309">
        <f t="shared" si="10"/>
        <v>0</v>
      </c>
      <c r="AI16" s="442">
        <f t="shared" si="10"/>
        <v>0</v>
      </c>
    </row>
    <row r="17" spans="1:38" s="290" customFormat="1" ht="17.25" customHeight="1">
      <c r="A17" s="1255" t="s">
        <v>298</v>
      </c>
      <c r="B17" s="1505"/>
      <c r="C17" s="291"/>
      <c r="D17" s="301">
        <f t="shared" si="0"/>
        <v>0</v>
      </c>
      <c r="E17" s="292"/>
      <c r="F17" s="291"/>
      <c r="G17" s="301">
        <f t="shared" si="1"/>
        <v>0</v>
      </c>
      <c r="H17" s="292"/>
      <c r="I17" s="291"/>
      <c r="J17" s="301">
        <f t="shared" si="2"/>
        <v>0</v>
      </c>
      <c r="K17" s="292"/>
      <c r="L17" s="291"/>
      <c r="M17" s="301">
        <f t="shared" si="3"/>
        <v>0</v>
      </c>
      <c r="N17" s="292"/>
      <c r="O17" s="291"/>
      <c r="P17" s="301">
        <f t="shared" si="4"/>
        <v>0</v>
      </c>
      <c r="Q17" s="292"/>
      <c r="R17" s="291"/>
      <c r="S17" s="301">
        <f t="shared" si="5"/>
        <v>0</v>
      </c>
      <c r="T17" s="292"/>
      <c r="U17" s="291"/>
      <c r="V17" s="301">
        <f t="shared" si="6"/>
        <v>0</v>
      </c>
      <c r="W17" s="292"/>
      <c r="X17" s="291"/>
      <c r="Y17" s="301">
        <f t="shared" si="7"/>
        <v>0</v>
      </c>
      <c r="Z17" s="292"/>
      <c r="AA17" s="291"/>
      <c r="AB17" s="301">
        <f t="shared" si="8"/>
        <v>0</v>
      </c>
      <c r="AC17" s="292"/>
      <c r="AD17" s="291"/>
      <c r="AE17" s="301">
        <f t="shared" si="9"/>
        <v>0</v>
      </c>
      <c r="AF17" s="292"/>
      <c r="AG17" s="308">
        <f t="shared" si="10"/>
        <v>0</v>
      </c>
      <c r="AH17" s="309">
        <f t="shared" si="10"/>
        <v>0</v>
      </c>
      <c r="AI17" s="442">
        <f t="shared" si="10"/>
        <v>0</v>
      </c>
    </row>
    <row r="18" spans="1:38" s="290" customFormat="1" ht="17.25" customHeight="1">
      <c r="A18" s="1255" t="s">
        <v>299</v>
      </c>
      <c r="B18" s="1505"/>
      <c r="C18" s="291"/>
      <c r="D18" s="301">
        <f t="shared" si="0"/>
        <v>0</v>
      </c>
      <c r="E18" s="292"/>
      <c r="F18" s="291"/>
      <c r="G18" s="301">
        <f t="shared" si="1"/>
        <v>0</v>
      </c>
      <c r="H18" s="292"/>
      <c r="I18" s="291"/>
      <c r="J18" s="301">
        <f t="shared" si="2"/>
        <v>0</v>
      </c>
      <c r="K18" s="292"/>
      <c r="L18" s="291"/>
      <c r="M18" s="301">
        <f t="shared" si="3"/>
        <v>0</v>
      </c>
      <c r="N18" s="292"/>
      <c r="O18" s="291"/>
      <c r="P18" s="301">
        <f t="shared" si="4"/>
        <v>0</v>
      </c>
      <c r="Q18" s="292"/>
      <c r="R18" s="291"/>
      <c r="S18" s="301">
        <f t="shared" si="5"/>
        <v>0</v>
      </c>
      <c r="T18" s="292"/>
      <c r="U18" s="291"/>
      <c r="V18" s="301">
        <f t="shared" si="6"/>
        <v>0</v>
      </c>
      <c r="W18" s="292"/>
      <c r="X18" s="291"/>
      <c r="Y18" s="301">
        <f t="shared" si="7"/>
        <v>0</v>
      </c>
      <c r="Z18" s="292"/>
      <c r="AA18" s="291"/>
      <c r="AB18" s="301">
        <f t="shared" si="8"/>
        <v>0</v>
      </c>
      <c r="AC18" s="292"/>
      <c r="AD18" s="291"/>
      <c r="AE18" s="301">
        <f t="shared" si="9"/>
        <v>0</v>
      </c>
      <c r="AF18" s="292"/>
      <c r="AG18" s="308">
        <f t="shared" si="10"/>
        <v>0</v>
      </c>
      <c r="AH18" s="309">
        <f t="shared" si="10"/>
        <v>0</v>
      </c>
      <c r="AI18" s="442">
        <f t="shared" si="10"/>
        <v>0</v>
      </c>
    </row>
    <row r="19" spans="1:38" s="290" customFormat="1" ht="17.25" customHeight="1">
      <c r="A19" s="1255" t="s">
        <v>300</v>
      </c>
      <c r="B19" s="1505"/>
      <c r="C19" s="291"/>
      <c r="D19" s="301">
        <f t="shared" si="0"/>
        <v>0</v>
      </c>
      <c r="E19" s="292"/>
      <c r="F19" s="304"/>
      <c r="G19" s="301">
        <f t="shared" si="1"/>
        <v>0</v>
      </c>
      <c r="H19" s="305"/>
      <c r="I19" s="304"/>
      <c r="J19" s="301">
        <f t="shared" si="2"/>
        <v>0</v>
      </c>
      <c r="K19" s="305"/>
      <c r="L19" s="304"/>
      <c r="M19" s="301">
        <f t="shared" si="3"/>
        <v>0</v>
      </c>
      <c r="N19" s="305"/>
      <c r="O19" s="304"/>
      <c r="P19" s="301">
        <f t="shared" si="4"/>
        <v>0</v>
      </c>
      <c r="Q19" s="305"/>
      <c r="R19" s="304"/>
      <c r="S19" s="301">
        <f t="shared" si="5"/>
        <v>0</v>
      </c>
      <c r="T19" s="305"/>
      <c r="U19" s="304"/>
      <c r="V19" s="301">
        <f t="shared" si="6"/>
        <v>0</v>
      </c>
      <c r="W19" s="305"/>
      <c r="X19" s="304"/>
      <c r="Y19" s="301">
        <f t="shared" si="7"/>
        <v>0</v>
      </c>
      <c r="Z19" s="305"/>
      <c r="AA19" s="304"/>
      <c r="AB19" s="301">
        <f t="shared" si="8"/>
        <v>0</v>
      </c>
      <c r="AC19" s="305"/>
      <c r="AD19" s="304"/>
      <c r="AE19" s="301">
        <f t="shared" si="9"/>
        <v>0</v>
      </c>
      <c r="AF19" s="305"/>
      <c r="AG19" s="308">
        <f t="shared" si="10"/>
        <v>0</v>
      </c>
      <c r="AH19" s="309">
        <f t="shared" si="10"/>
        <v>0</v>
      </c>
      <c r="AI19" s="442">
        <f t="shared" si="10"/>
        <v>0</v>
      </c>
      <c r="AJ19"/>
      <c r="AK19"/>
      <c r="AL19" s="13"/>
    </row>
    <row r="20" spans="1:38" s="290" customFormat="1" ht="17.25" customHeight="1">
      <c r="A20" s="1255" t="s">
        <v>301</v>
      </c>
      <c r="B20" s="1505"/>
      <c r="C20" s="291"/>
      <c r="D20" s="301">
        <f t="shared" si="0"/>
        <v>0</v>
      </c>
      <c r="E20" s="292"/>
      <c r="F20" s="304"/>
      <c r="G20" s="301">
        <f t="shared" si="1"/>
        <v>0</v>
      </c>
      <c r="H20" s="305"/>
      <c r="I20" s="304"/>
      <c r="J20" s="301">
        <f t="shared" si="2"/>
        <v>0</v>
      </c>
      <c r="K20" s="305"/>
      <c r="L20" s="304"/>
      <c r="M20" s="301">
        <f t="shared" si="3"/>
        <v>0</v>
      </c>
      <c r="N20" s="305"/>
      <c r="O20" s="304"/>
      <c r="P20" s="301">
        <f t="shared" si="4"/>
        <v>0</v>
      </c>
      <c r="Q20" s="305"/>
      <c r="R20" s="304"/>
      <c r="S20" s="301">
        <f t="shared" si="5"/>
        <v>0</v>
      </c>
      <c r="T20" s="305"/>
      <c r="U20" s="304"/>
      <c r="V20" s="301">
        <f t="shared" si="6"/>
        <v>0</v>
      </c>
      <c r="W20" s="305"/>
      <c r="X20" s="304"/>
      <c r="Y20" s="301">
        <f t="shared" si="7"/>
        <v>0</v>
      </c>
      <c r="Z20" s="305"/>
      <c r="AA20" s="304"/>
      <c r="AB20" s="301">
        <f t="shared" si="8"/>
        <v>0</v>
      </c>
      <c r="AC20" s="305"/>
      <c r="AD20" s="304"/>
      <c r="AE20" s="301">
        <f t="shared" si="9"/>
        <v>0</v>
      </c>
      <c r="AF20" s="305"/>
      <c r="AG20" s="308">
        <f t="shared" si="10"/>
        <v>0</v>
      </c>
      <c r="AH20" s="309">
        <f t="shared" si="10"/>
        <v>0</v>
      </c>
      <c r="AI20" s="442">
        <f t="shared" si="10"/>
        <v>0</v>
      </c>
      <c r="AJ20"/>
      <c r="AK20"/>
      <c r="AL20"/>
    </row>
    <row r="21" spans="1:38" s="290" customFormat="1" ht="17.25" customHeight="1">
      <c r="A21" s="1255" t="s">
        <v>302</v>
      </c>
      <c r="B21" s="1505"/>
      <c r="C21" s="291"/>
      <c r="D21" s="301">
        <f t="shared" si="0"/>
        <v>0</v>
      </c>
      <c r="E21" s="292"/>
      <c r="F21" s="304"/>
      <c r="G21" s="301">
        <f t="shared" si="1"/>
        <v>0</v>
      </c>
      <c r="H21" s="292"/>
      <c r="I21" s="304"/>
      <c r="J21" s="301">
        <f t="shared" si="2"/>
        <v>0</v>
      </c>
      <c r="K21" s="305"/>
      <c r="L21" s="304"/>
      <c r="M21" s="301">
        <f t="shared" si="3"/>
        <v>0</v>
      </c>
      <c r="N21" s="305"/>
      <c r="O21" s="304"/>
      <c r="P21" s="301">
        <f t="shared" si="4"/>
        <v>0</v>
      </c>
      <c r="Q21" s="305"/>
      <c r="R21" s="304"/>
      <c r="S21" s="301">
        <f t="shared" si="5"/>
        <v>0</v>
      </c>
      <c r="T21" s="305"/>
      <c r="U21" s="304"/>
      <c r="V21" s="301">
        <f t="shared" si="6"/>
        <v>0</v>
      </c>
      <c r="W21" s="305"/>
      <c r="X21" s="304"/>
      <c r="Y21" s="301">
        <f t="shared" si="7"/>
        <v>0</v>
      </c>
      <c r="Z21" s="305"/>
      <c r="AA21" s="304"/>
      <c r="AB21" s="301">
        <f t="shared" si="8"/>
        <v>0</v>
      </c>
      <c r="AC21" s="305"/>
      <c r="AD21" s="304"/>
      <c r="AE21" s="301">
        <f t="shared" si="9"/>
        <v>0</v>
      </c>
      <c r="AF21" s="305"/>
      <c r="AG21" s="308">
        <f t="shared" si="10"/>
        <v>0</v>
      </c>
      <c r="AH21" s="309">
        <f t="shared" si="10"/>
        <v>0</v>
      </c>
      <c r="AI21" s="442">
        <f t="shared" si="10"/>
        <v>0</v>
      </c>
      <c r="AJ21"/>
      <c r="AK21"/>
      <c r="AL21"/>
    </row>
    <row r="22" spans="1:38" s="290" customFormat="1" ht="17.25" customHeight="1">
      <c r="A22" s="1255" t="s">
        <v>303</v>
      </c>
      <c r="B22" s="1505"/>
      <c r="C22" s="291"/>
      <c r="D22" s="301">
        <f t="shared" si="0"/>
        <v>0</v>
      </c>
      <c r="E22" s="292"/>
      <c r="F22" s="291"/>
      <c r="G22" s="301">
        <f t="shared" si="1"/>
        <v>0</v>
      </c>
      <c r="H22" s="292"/>
      <c r="I22" s="291"/>
      <c r="J22" s="301">
        <f t="shared" si="2"/>
        <v>0</v>
      </c>
      <c r="K22" s="292"/>
      <c r="L22" s="291"/>
      <c r="M22" s="301">
        <f t="shared" si="3"/>
        <v>0</v>
      </c>
      <c r="N22" s="292"/>
      <c r="O22" s="291"/>
      <c r="P22" s="301">
        <f t="shared" si="4"/>
        <v>0</v>
      </c>
      <c r="Q22" s="292"/>
      <c r="R22" s="291"/>
      <c r="S22" s="301">
        <f t="shared" si="5"/>
        <v>0</v>
      </c>
      <c r="T22" s="292"/>
      <c r="U22" s="291"/>
      <c r="V22" s="301">
        <f t="shared" si="6"/>
        <v>0</v>
      </c>
      <c r="W22" s="292"/>
      <c r="X22" s="291"/>
      <c r="Y22" s="301">
        <f t="shared" si="7"/>
        <v>0</v>
      </c>
      <c r="Z22" s="292"/>
      <c r="AA22" s="291"/>
      <c r="AB22" s="301">
        <f t="shared" si="8"/>
        <v>0</v>
      </c>
      <c r="AC22" s="292"/>
      <c r="AD22" s="291"/>
      <c r="AE22" s="301">
        <f t="shared" si="9"/>
        <v>0</v>
      </c>
      <c r="AF22" s="292"/>
      <c r="AG22" s="308">
        <f t="shared" si="10"/>
        <v>0</v>
      </c>
      <c r="AH22" s="309">
        <f t="shared" si="10"/>
        <v>0</v>
      </c>
      <c r="AI22" s="442">
        <f t="shared" si="10"/>
        <v>0</v>
      </c>
    </row>
    <row r="23" spans="1:38" s="290" customFormat="1" ht="17.25" customHeight="1">
      <c r="A23" s="1261"/>
      <c r="B23" s="1506"/>
      <c r="C23" s="291"/>
      <c r="D23" s="301">
        <f t="shared" si="0"/>
        <v>0</v>
      </c>
      <c r="E23" s="292"/>
      <c r="F23" s="304"/>
      <c r="G23" s="301">
        <f t="shared" si="1"/>
        <v>0</v>
      </c>
      <c r="H23" s="305"/>
      <c r="I23" s="304"/>
      <c r="J23" s="301">
        <f t="shared" si="2"/>
        <v>0</v>
      </c>
      <c r="K23" s="305"/>
      <c r="L23" s="304"/>
      <c r="M23" s="301">
        <f t="shared" si="3"/>
        <v>0</v>
      </c>
      <c r="N23" s="305"/>
      <c r="O23" s="304"/>
      <c r="P23" s="301">
        <f t="shared" si="4"/>
        <v>0</v>
      </c>
      <c r="Q23" s="305"/>
      <c r="R23" s="304"/>
      <c r="S23" s="301">
        <f t="shared" si="5"/>
        <v>0</v>
      </c>
      <c r="T23" s="305"/>
      <c r="U23" s="304"/>
      <c r="V23" s="301">
        <f t="shared" si="6"/>
        <v>0</v>
      </c>
      <c r="W23" s="305"/>
      <c r="X23" s="304"/>
      <c r="Y23" s="301">
        <f t="shared" si="7"/>
        <v>0</v>
      </c>
      <c r="Z23" s="305"/>
      <c r="AA23" s="304"/>
      <c r="AB23" s="301">
        <f t="shared" si="8"/>
        <v>0</v>
      </c>
      <c r="AC23" s="305"/>
      <c r="AD23" s="304"/>
      <c r="AE23" s="301">
        <f t="shared" si="9"/>
        <v>0</v>
      </c>
      <c r="AF23" s="305"/>
      <c r="AG23" s="308">
        <f t="shared" si="10"/>
        <v>0</v>
      </c>
      <c r="AH23" s="309">
        <f t="shared" si="10"/>
        <v>0</v>
      </c>
      <c r="AI23" s="442">
        <f t="shared" si="10"/>
        <v>0</v>
      </c>
      <c r="AJ23"/>
      <c r="AK23"/>
      <c r="AL23"/>
    </row>
    <row r="24" spans="1:38" s="290" customFormat="1" ht="17.25" customHeight="1">
      <c r="A24" s="1261"/>
      <c r="B24" s="1506"/>
      <c r="C24" s="291"/>
      <c r="D24" s="301">
        <f t="shared" si="0"/>
        <v>0</v>
      </c>
      <c r="E24" s="292"/>
      <c r="F24" s="304"/>
      <c r="G24" s="301">
        <f t="shared" si="1"/>
        <v>0</v>
      </c>
      <c r="H24" s="305"/>
      <c r="I24" s="304"/>
      <c r="J24" s="301">
        <f t="shared" si="2"/>
        <v>0</v>
      </c>
      <c r="K24" s="305"/>
      <c r="L24" s="304"/>
      <c r="M24" s="301">
        <f t="shared" si="3"/>
        <v>0</v>
      </c>
      <c r="N24" s="305"/>
      <c r="O24" s="304"/>
      <c r="P24" s="301">
        <f t="shared" si="4"/>
        <v>0</v>
      </c>
      <c r="Q24" s="305"/>
      <c r="R24" s="304"/>
      <c r="S24" s="301">
        <f t="shared" si="5"/>
        <v>0</v>
      </c>
      <c r="T24" s="305"/>
      <c r="U24" s="304"/>
      <c r="V24" s="301">
        <f t="shared" si="6"/>
        <v>0</v>
      </c>
      <c r="W24" s="305"/>
      <c r="X24" s="304"/>
      <c r="Y24" s="301">
        <f t="shared" si="7"/>
        <v>0</v>
      </c>
      <c r="Z24" s="305"/>
      <c r="AA24" s="304"/>
      <c r="AB24" s="301">
        <f t="shared" si="8"/>
        <v>0</v>
      </c>
      <c r="AC24" s="305"/>
      <c r="AD24" s="304"/>
      <c r="AE24" s="301">
        <f t="shared" si="9"/>
        <v>0</v>
      </c>
      <c r="AF24" s="305"/>
      <c r="AG24" s="308">
        <f t="shared" si="10"/>
        <v>0</v>
      </c>
      <c r="AH24" s="309">
        <f t="shared" si="10"/>
        <v>0</v>
      </c>
      <c r="AI24" s="442">
        <f t="shared" si="10"/>
        <v>0</v>
      </c>
      <c r="AJ24"/>
      <c r="AK24"/>
      <c r="AL24"/>
    </row>
    <row r="25" spans="1:38" s="290" customFormat="1" ht="17.25" customHeight="1">
      <c r="A25" s="1261"/>
      <c r="B25" s="1506"/>
      <c r="C25" s="291"/>
      <c r="D25" s="301">
        <f t="shared" si="0"/>
        <v>0</v>
      </c>
      <c r="E25" s="292"/>
      <c r="F25" s="304"/>
      <c r="G25" s="301">
        <f t="shared" si="1"/>
        <v>0</v>
      </c>
      <c r="H25" s="305"/>
      <c r="I25" s="304"/>
      <c r="J25" s="301">
        <f t="shared" si="2"/>
        <v>0</v>
      </c>
      <c r="K25" s="305"/>
      <c r="L25" s="304"/>
      <c r="M25" s="301">
        <f t="shared" si="3"/>
        <v>0</v>
      </c>
      <c r="N25" s="305"/>
      <c r="O25" s="304"/>
      <c r="P25" s="301">
        <f t="shared" si="4"/>
        <v>0</v>
      </c>
      <c r="Q25" s="305"/>
      <c r="R25" s="304"/>
      <c r="S25" s="301">
        <f t="shared" si="5"/>
        <v>0</v>
      </c>
      <c r="T25" s="305"/>
      <c r="U25" s="304"/>
      <c r="V25" s="301">
        <f t="shared" si="6"/>
        <v>0</v>
      </c>
      <c r="W25" s="305"/>
      <c r="X25" s="304"/>
      <c r="Y25" s="301">
        <f t="shared" si="7"/>
        <v>0</v>
      </c>
      <c r="Z25" s="305"/>
      <c r="AA25" s="304"/>
      <c r="AB25" s="301">
        <f t="shared" si="8"/>
        <v>0</v>
      </c>
      <c r="AC25" s="305"/>
      <c r="AD25" s="304"/>
      <c r="AE25" s="301">
        <f t="shared" si="9"/>
        <v>0</v>
      </c>
      <c r="AF25" s="305"/>
      <c r="AG25" s="308">
        <f t="shared" si="10"/>
        <v>0</v>
      </c>
      <c r="AH25" s="309">
        <f t="shared" si="10"/>
        <v>0</v>
      </c>
      <c r="AI25" s="442">
        <f t="shared" si="10"/>
        <v>0</v>
      </c>
      <c r="AJ25"/>
      <c r="AK25"/>
      <c r="AL25"/>
    </row>
    <row r="26" spans="1:38" s="290" customFormat="1" ht="17.25" customHeight="1">
      <c r="A26" s="1261"/>
      <c r="B26" s="1506"/>
      <c r="C26" s="291"/>
      <c r="D26" s="301">
        <f t="shared" si="0"/>
        <v>0</v>
      </c>
      <c r="E26" s="292"/>
      <c r="F26" s="291"/>
      <c r="G26" s="301">
        <f t="shared" si="1"/>
        <v>0</v>
      </c>
      <c r="H26" s="292"/>
      <c r="I26" s="291"/>
      <c r="J26" s="301">
        <f t="shared" si="2"/>
        <v>0</v>
      </c>
      <c r="K26" s="292"/>
      <c r="L26" s="291"/>
      <c r="M26" s="301">
        <f t="shared" si="3"/>
        <v>0</v>
      </c>
      <c r="N26" s="292"/>
      <c r="O26" s="291"/>
      <c r="P26" s="301">
        <f t="shared" si="4"/>
        <v>0</v>
      </c>
      <c r="Q26" s="292"/>
      <c r="R26" s="291"/>
      <c r="S26" s="301">
        <f t="shared" si="5"/>
        <v>0</v>
      </c>
      <c r="T26" s="292"/>
      <c r="U26" s="291"/>
      <c r="V26" s="301">
        <f t="shared" si="6"/>
        <v>0</v>
      </c>
      <c r="W26" s="292"/>
      <c r="X26" s="291"/>
      <c r="Y26" s="301">
        <f t="shared" si="7"/>
        <v>0</v>
      </c>
      <c r="Z26" s="292"/>
      <c r="AA26" s="291"/>
      <c r="AB26" s="301">
        <f t="shared" si="8"/>
        <v>0</v>
      </c>
      <c r="AC26" s="292"/>
      <c r="AD26" s="291"/>
      <c r="AE26" s="301">
        <f t="shared" si="9"/>
        <v>0</v>
      </c>
      <c r="AF26" s="292"/>
      <c r="AG26" s="308">
        <f t="shared" si="10"/>
        <v>0</v>
      </c>
      <c r="AH26" s="309">
        <f t="shared" si="10"/>
        <v>0</v>
      </c>
      <c r="AI26" s="442">
        <f t="shared" si="10"/>
        <v>0</v>
      </c>
    </row>
    <row r="27" spans="1:38" s="290" customFormat="1" ht="17.25" customHeight="1">
      <c r="A27" s="1261"/>
      <c r="B27" s="1506"/>
      <c r="C27" s="291"/>
      <c r="D27" s="301">
        <f t="shared" si="0"/>
        <v>0</v>
      </c>
      <c r="E27" s="292"/>
      <c r="F27" s="304"/>
      <c r="G27" s="301">
        <f t="shared" si="1"/>
        <v>0</v>
      </c>
      <c r="H27" s="305"/>
      <c r="I27" s="304"/>
      <c r="J27" s="301">
        <f t="shared" si="2"/>
        <v>0</v>
      </c>
      <c r="K27" s="305"/>
      <c r="L27" s="304"/>
      <c r="M27" s="301">
        <f t="shared" si="3"/>
        <v>0</v>
      </c>
      <c r="N27" s="305"/>
      <c r="O27" s="304"/>
      <c r="P27" s="301">
        <f t="shared" si="4"/>
        <v>0</v>
      </c>
      <c r="Q27" s="305"/>
      <c r="R27" s="304"/>
      <c r="S27" s="301">
        <f t="shared" si="5"/>
        <v>0</v>
      </c>
      <c r="T27" s="305"/>
      <c r="U27" s="304"/>
      <c r="V27" s="301">
        <f t="shared" si="6"/>
        <v>0</v>
      </c>
      <c r="W27" s="305"/>
      <c r="X27" s="304"/>
      <c r="Y27" s="301">
        <f t="shared" si="7"/>
        <v>0</v>
      </c>
      <c r="Z27" s="305"/>
      <c r="AA27" s="304"/>
      <c r="AB27" s="301">
        <f t="shared" si="8"/>
        <v>0</v>
      </c>
      <c r="AC27" s="305"/>
      <c r="AD27" s="304"/>
      <c r="AE27" s="301">
        <f t="shared" si="9"/>
        <v>0</v>
      </c>
      <c r="AF27" s="305"/>
      <c r="AG27" s="308">
        <f>SUM(C27,F27,I27,L27,O27,R27,U27,X27,AA27,AD27)</f>
        <v>0</v>
      </c>
      <c r="AH27" s="309">
        <f>SUM(D27,G27,J27,M27,P27,S27,V27,Y27,AB27,AE27)</f>
        <v>0</v>
      </c>
      <c r="AI27" s="442">
        <f t="shared" si="10"/>
        <v>0</v>
      </c>
      <c r="AJ27"/>
      <c r="AK27"/>
      <c r="AL27"/>
    </row>
    <row r="28" spans="1:38" s="290" customFormat="1" ht="17.25" customHeight="1">
      <c r="A28" s="1261"/>
      <c r="B28" s="1506"/>
      <c r="C28" s="291"/>
      <c r="D28" s="301">
        <f t="shared" si="0"/>
        <v>0</v>
      </c>
      <c r="E28" s="292"/>
      <c r="F28" s="304"/>
      <c r="G28" s="301">
        <f t="shared" si="1"/>
        <v>0</v>
      </c>
      <c r="H28" s="305"/>
      <c r="I28" s="304"/>
      <c r="J28" s="301">
        <f t="shared" si="2"/>
        <v>0</v>
      </c>
      <c r="K28" s="305"/>
      <c r="L28" s="304"/>
      <c r="M28" s="301">
        <f t="shared" si="3"/>
        <v>0</v>
      </c>
      <c r="N28" s="305"/>
      <c r="O28" s="304"/>
      <c r="P28" s="301">
        <f t="shared" si="4"/>
        <v>0</v>
      </c>
      <c r="Q28" s="305"/>
      <c r="R28" s="304"/>
      <c r="S28" s="301">
        <f t="shared" si="5"/>
        <v>0</v>
      </c>
      <c r="T28" s="305"/>
      <c r="U28" s="304"/>
      <c r="V28" s="301">
        <f t="shared" si="6"/>
        <v>0</v>
      </c>
      <c r="W28" s="305"/>
      <c r="X28" s="304"/>
      <c r="Y28" s="301">
        <f t="shared" si="7"/>
        <v>0</v>
      </c>
      <c r="Z28" s="305"/>
      <c r="AA28" s="304"/>
      <c r="AB28" s="301">
        <f t="shared" si="8"/>
        <v>0</v>
      </c>
      <c r="AC28" s="305"/>
      <c r="AD28" s="304"/>
      <c r="AE28" s="301">
        <f t="shared" si="9"/>
        <v>0</v>
      </c>
      <c r="AF28" s="305"/>
      <c r="AG28" s="308">
        <f t="shared" ref="AG28:AI63" si="11">SUM(C28,F28,I28,L28,O28,R28,U28,X28,AA28,AD28)</f>
        <v>0</v>
      </c>
      <c r="AH28" s="309">
        <f t="shared" si="11"/>
        <v>0</v>
      </c>
      <c r="AI28" s="442">
        <f t="shared" si="10"/>
        <v>0</v>
      </c>
      <c r="AJ28"/>
      <c r="AK28"/>
      <c r="AL28"/>
    </row>
    <row r="29" spans="1:38" s="290" customFormat="1" ht="17.25" customHeight="1">
      <c r="A29" s="1261"/>
      <c r="B29" s="1506"/>
      <c r="C29" s="291"/>
      <c r="D29" s="301">
        <f t="shared" si="0"/>
        <v>0</v>
      </c>
      <c r="E29" s="292"/>
      <c r="F29" s="304"/>
      <c r="G29" s="301">
        <f t="shared" si="1"/>
        <v>0</v>
      </c>
      <c r="H29" s="305"/>
      <c r="I29" s="304"/>
      <c r="J29" s="301">
        <f t="shared" si="2"/>
        <v>0</v>
      </c>
      <c r="K29" s="305"/>
      <c r="L29" s="304"/>
      <c r="M29" s="301">
        <f t="shared" si="3"/>
        <v>0</v>
      </c>
      <c r="N29" s="305"/>
      <c r="O29" s="304"/>
      <c r="P29" s="301">
        <f t="shared" si="4"/>
        <v>0</v>
      </c>
      <c r="Q29" s="305"/>
      <c r="R29" s="304"/>
      <c r="S29" s="301">
        <f t="shared" si="5"/>
        <v>0</v>
      </c>
      <c r="T29" s="305"/>
      <c r="U29" s="304"/>
      <c r="V29" s="301">
        <f t="shared" si="6"/>
        <v>0</v>
      </c>
      <c r="W29" s="305"/>
      <c r="X29" s="304"/>
      <c r="Y29" s="301">
        <f t="shared" si="7"/>
        <v>0</v>
      </c>
      <c r="Z29" s="305"/>
      <c r="AA29" s="304"/>
      <c r="AB29" s="301">
        <f t="shared" si="8"/>
        <v>0</v>
      </c>
      <c r="AC29" s="305"/>
      <c r="AD29" s="304"/>
      <c r="AE29" s="301">
        <f t="shared" si="9"/>
        <v>0</v>
      </c>
      <c r="AF29" s="305"/>
      <c r="AG29" s="308">
        <f t="shared" si="11"/>
        <v>0</v>
      </c>
      <c r="AH29" s="309">
        <f t="shared" si="11"/>
        <v>0</v>
      </c>
      <c r="AI29" s="442">
        <f t="shared" si="10"/>
        <v>0</v>
      </c>
      <c r="AJ29"/>
      <c r="AK29"/>
      <c r="AL29"/>
    </row>
    <row r="30" spans="1:38" s="290" customFormat="1" ht="17.25" customHeight="1">
      <c r="A30" s="1261"/>
      <c r="B30" s="1506"/>
      <c r="C30" s="291"/>
      <c r="D30" s="301">
        <f t="shared" si="0"/>
        <v>0</v>
      </c>
      <c r="E30" s="292"/>
      <c r="F30" s="291"/>
      <c r="G30" s="301">
        <f t="shared" si="1"/>
        <v>0</v>
      </c>
      <c r="H30" s="292"/>
      <c r="I30" s="291"/>
      <c r="J30" s="301">
        <f t="shared" si="2"/>
        <v>0</v>
      </c>
      <c r="K30" s="292"/>
      <c r="L30" s="291"/>
      <c r="M30" s="301">
        <f t="shared" si="3"/>
        <v>0</v>
      </c>
      <c r="N30" s="292"/>
      <c r="O30" s="291"/>
      <c r="P30" s="301">
        <f t="shared" si="4"/>
        <v>0</v>
      </c>
      <c r="Q30" s="292"/>
      <c r="R30" s="291"/>
      <c r="S30" s="301">
        <f t="shared" si="5"/>
        <v>0</v>
      </c>
      <c r="T30" s="292"/>
      <c r="U30" s="291"/>
      <c r="V30" s="301">
        <f t="shared" si="6"/>
        <v>0</v>
      </c>
      <c r="W30" s="292"/>
      <c r="X30" s="291"/>
      <c r="Y30" s="301">
        <f t="shared" si="7"/>
        <v>0</v>
      </c>
      <c r="Z30" s="292"/>
      <c r="AA30" s="291"/>
      <c r="AB30" s="301">
        <f t="shared" si="8"/>
        <v>0</v>
      </c>
      <c r="AC30" s="292"/>
      <c r="AD30" s="291"/>
      <c r="AE30" s="301">
        <f t="shared" si="9"/>
        <v>0</v>
      </c>
      <c r="AF30" s="292"/>
      <c r="AG30" s="308">
        <f t="shared" si="11"/>
        <v>0</v>
      </c>
      <c r="AH30" s="309">
        <f t="shared" si="11"/>
        <v>0</v>
      </c>
      <c r="AI30" s="442">
        <f t="shared" si="10"/>
        <v>0</v>
      </c>
      <c r="AJ30"/>
      <c r="AK30"/>
      <c r="AL30"/>
    </row>
    <row r="31" spans="1:38" s="290" customFormat="1" ht="17.25" customHeight="1">
      <c r="A31" s="1261"/>
      <c r="B31" s="1506"/>
      <c r="C31" s="291"/>
      <c r="D31" s="301">
        <f t="shared" si="0"/>
        <v>0</v>
      </c>
      <c r="E31" s="292"/>
      <c r="F31" s="304"/>
      <c r="G31" s="301">
        <f t="shared" si="1"/>
        <v>0</v>
      </c>
      <c r="H31" s="305"/>
      <c r="I31" s="304"/>
      <c r="J31" s="301">
        <f t="shared" si="2"/>
        <v>0</v>
      </c>
      <c r="K31" s="305"/>
      <c r="L31" s="304"/>
      <c r="M31" s="301">
        <f t="shared" si="3"/>
        <v>0</v>
      </c>
      <c r="N31" s="305"/>
      <c r="O31" s="304"/>
      <c r="P31" s="301">
        <f t="shared" si="4"/>
        <v>0</v>
      </c>
      <c r="Q31" s="305"/>
      <c r="R31" s="304"/>
      <c r="S31" s="301">
        <f t="shared" si="5"/>
        <v>0</v>
      </c>
      <c r="T31" s="305"/>
      <c r="U31" s="304"/>
      <c r="V31" s="301">
        <f t="shared" si="6"/>
        <v>0</v>
      </c>
      <c r="W31" s="305"/>
      <c r="X31" s="304"/>
      <c r="Y31" s="301">
        <f t="shared" si="7"/>
        <v>0</v>
      </c>
      <c r="Z31" s="305"/>
      <c r="AA31" s="304"/>
      <c r="AB31" s="301">
        <f t="shared" si="8"/>
        <v>0</v>
      </c>
      <c r="AC31" s="305"/>
      <c r="AD31" s="304"/>
      <c r="AE31" s="301">
        <f t="shared" si="9"/>
        <v>0</v>
      </c>
      <c r="AF31" s="305"/>
      <c r="AG31" s="308">
        <f t="shared" si="11"/>
        <v>0</v>
      </c>
      <c r="AH31" s="309">
        <f t="shared" si="11"/>
        <v>0</v>
      </c>
      <c r="AI31" s="442">
        <f t="shared" si="11"/>
        <v>0</v>
      </c>
      <c r="AJ31"/>
      <c r="AK31"/>
      <c r="AL31"/>
    </row>
    <row r="32" spans="1:38" s="290" customFormat="1" ht="17.25" customHeight="1">
      <c r="A32" s="1261"/>
      <c r="B32" s="1506"/>
      <c r="C32" s="291"/>
      <c r="D32" s="301">
        <f t="shared" si="0"/>
        <v>0</v>
      </c>
      <c r="E32" s="292"/>
      <c r="F32" s="291"/>
      <c r="G32" s="301">
        <f t="shared" si="1"/>
        <v>0</v>
      </c>
      <c r="H32" s="292"/>
      <c r="I32" s="291"/>
      <c r="J32" s="301">
        <f t="shared" si="2"/>
        <v>0</v>
      </c>
      <c r="K32" s="292"/>
      <c r="L32" s="291"/>
      <c r="M32" s="301">
        <f t="shared" si="3"/>
        <v>0</v>
      </c>
      <c r="N32" s="292"/>
      <c r="O32" s="291"/>
      <c r="P32" s="301">
        <f t="shared" si="4"/>
        <v>0</v>
      </c>
      <c r="Q32" s="292"/>
      <c r="R32" s="291"/>
      <c r="S32" s="301">
        <f t="shared" si="5"/>
        <v>0</v>
      </c>
      <c r="T32" s="292"/>
      <c r="U32" s="291"/>
      <c r="V32" s="301">
        <f t="shared" si="6"/>
        <v>0</v>
      </c>
      <c r="W32" s="292"/>
      <c r="X32" s="291"/>
      <c r="Y32" s="301">
        <f t="shared" si="7"/>
        <v>0</v>
      </c>
      <c r="Z32" s="292"/>
      <c r="AA32" s="291"/>
      <c r="AB32" s="301">
        <f t="shared" si="8"/>
        <v>0</v>
      </c>
      <c r="AC32" s="292"/>
      <c r="AD32" s="291"/>
      <c r="AE32" s="301">
        <f t="shared" si="9"/>
        <v>0</v>
      </c>
      <c r="AF32" s="292"/>
      <c r="AG32" s="308">
        <f t="shared" si="11"/>
        <v>0</v>
      </c>
      <c r="AH32" s="309">
        <f t="shared" si="11"/>
        <v>0</v>
      </c>
      <c r="AI32" s="442">
        <f t="shared" si="11"/>
        <v>0</v>
      </c>
    </row>
    <row r="33" spans="1:38" s="290" customFormat="1" ht="17.25" customHeight="1">
      <c r="A33" s="1261"/>
      <c r="B33" s="1506"/>
      <c r="C33" s="291"/>
      <c r="D33" s="301">
        <f t="shared" si="0"/>
        <v>0</v>
      </c>
      <c r="E33" s="292"/>
      <c r="F33" s="291"/>
      <c r="G33" s="301">
        <f t="shared" si="1"/>
        <v>0</v>
      </c>
      <c r="H33" s="292"/>
      <c r="I33" s="291"/>
      <c r="J33" s="301">
        <f t="shared" si="2"/>
        <v>0</v>
      </c>
      <c r="K33" s="292"/>
      <c r="L33" s="291"/>
      <c r="M33" s="301">
        <f t="shared" si="3"/>
        <v>0</v>
      </c>
      <c r="N33" s="292"/>
      <c r="O33" s="291"/>
      <c r="P33" s="301">
        <f t="shared" si="4"/>
        <v>0</v>
      </c>
      <c r="Q33" s="292"/>
      <c r="R33" s="291"/>
      <c r="S33" s="301">
        <f t="shared" si="5"/>
        <v>0</v>
      </c>
      <c r="T33" s="292"/>
      <c r="U33" s="291"/>
      <c r="V33" s="301">
        <f t="shared" si="6"/>
        <v>0</v>
      </c>
      <c r="W33" s="292"/>
      <c r="X33" s="291"/>
      <c r="Y33" s="301">
        <f t="shared" si="7"/>
        <v>0</v>
      </c>
      <c r="Z33" s="292"/>
      <c r="AA33" s="291"/>
      <c r="AB33" s="301">
        <f t="shared" si="8"/>
        <v>0</v>
      </c>
      <c r="AC33" s="292"/>
      <c r="AD33" s="291"/>
      <c r="AE33" s="301">
        <f t="shared" si="9"/>
        <v>0</v>
      </c>
      <c r="AF33" s="292"/>
      <c r="AG33" s="308">
        <f t="shared" si="11"/>
        <v>0</v>
      </c>
      <c r="AH33" s="309">
        <f t="shared" si="11"/>
        <v>0</v>
      </c>
      <c r="AI33" s="442">
        <f t="shared" si="11"/>
        <v>0</v>
      </c>
    </row>
    <row r="34" spans="1:38" s="290" customFormat="1" ht="17.25" customHeight="1">
      <c r="A34" s="1261"/>
      <c r="B34" s="1506"/>
      <c r="C34" s="291"/>
      <c r="D34" s="301">
        <f t="shared" si="0"/>
        <v>0</v>
      </c>
      <c r="E34" s="292"/>
      <c r="F34" s="291"/>
      <c r="G34" s="301">
        <f t="shared" si="1"/>
        <v>0</v>
      </c>
      <c r="H34" s="305"/>
      <c r="I34" s="291"/>
      <c r="J34" s="301">
        <f t="shared" si="2"/>
        <v>0</v>
      </c>
      <c r="K34" s="305"/>
      <c r="L34" s="291"/>
      <c r="M34" s="301">
        <f t="shared" si="3"/>
        <v>0</v>
      </c>
      <c r="N34" s="305"/>
      <c r="O34" s="291"/>
      <c r="P34" s="301">
        <f t="shared" si="4"/>
        <v>0</v>
      </c>
      <c r="Q34" s="305"/>
      <c r="R34" s="291"/>
      <c r="S34" s="301">
        <f t="shared" si="5"/>
        <v>0</v>
      </c>
      <c r="T34" s="305"/>
      <c r="U34" s="291"/>
      <c r="V34" s="301">
        <f t="shared" si="6"/>
        <v>0</v>
      </c>
      <c r="W34" s="305"/>
      <c r="X34" s="291"/>
      <c r="Y34" s="301">
        <f t="shared" si="7"/>
        <v>0</v>
      </c>
      <c r="Z34" s="305"/>
      <c r="AA34" s="291"/>
      <c r="AB34" s="301">
        <f t="shared" si="8"/>
        <v>0</v>
      </c>
      <c r="AC34" s="305"/>
      <c r="AD34" s="291"/>
      <c r="AE34" s="301">
        <f t="shared" si="9"/>
        <v>0</v>
      </c>
      <c r="AF34" s="305"/>
      <c r="AG34" s="308">
        <f t="shared" si="11"/>
        <v>0</v>
      </c>
      <c r="AH34" s="309">
        <f t="shared" si="11"/>
        <v>0</v>
      </c>
      <c r="AI34" s="442">
        <f t="shared" si="11"/>
        <v>0</v>
      </c>
      <c r="AJ34"/>
      <c r="AK34"/>
      <c r="AL34"/>
    </row>
    <row r="35" spans="1:38" s="290" customFormat="1" ht="17.25" customHeight="1">
      <c r="A35" s="1261"/>
      <c r="B35" s="1506"/>
      <c r="C35" s="291"/>
      <c r="D35" s="301">
        <f t="shared" si="0"/>
        <v>0</v>
      </c>
      <c r="E35" s="292"/>
      <c r="F35" s="291"/>
      <c r="G35" s="301">
        <f t="shared" si="1"/>
        <v>0</v>
      </c>
      <c r="H35" s="305"/>
      <c r="I35" s="291"/>
      <c r="J35" s="301">
        <f t="shared" si="2"/>
        <v>0</v>
      </c>
      <c r="K35" s="305"/>
      <c r="L35" s="291"/>
      <c r="M35" s="301">
        <f t="shared" si="3"/>
        <v>0</v>
      </c>
      <c r="N35" s="305"/>
      <c r="O35" s="291"/>
      <c r="P35" s="301">
        <f t="shared" si="4"/>
        <v>0</v>
      </c>
      <c r="Q35" s="305"/>
      <c r="R35" s="291"/>
      <c r="S35" s="301">
        <f t="shared" si="5"/>
        <v>0</v>
      </c>
      <c r="T35" s="305"/>
      <c r="U35" s="291"/>
      <c r="V35" s="301">
        <f t="shared" si="6"/>
        <v>0</v>
      </c>
      <c r="W35" s="305"/>
      <c r="X35" s="291"/>
      <c r="Y35" s="301">
        <f t="shared" si="7"/>
        <v>0</v>
      </c>
      <c r="Z35" s="305"/>
      <c r="AA35" s="291"/>
      <c r="AB35" s="301">
        <f t="shared" si="8"/>
        <v>0</v>
      </c>
      <c r="AC35" s="305"/>
      <c r="AD35" s="291"/>
      <c r="AE35" s="301">
        <f t="shared" si="9"/>
        <v>0</v>
      </c>
      <c r="AF35" s="305"/>
      <c r="AG35" s="308">
        <f t="shared" si="11"/>
        <v>0</v>
      </c>
      <c r="AH35" s="309">
        <f t="shared" si="11"/>
        <v>0</v>
      </c>
      <c r="AI35" s="442">
        <f t="shared" si="11"/>
        <v>0</v>
      </c>
      <c r="AJ35"/>
      <c r="AK35"/>
      <c r="AL35"/>
    </row>
    <row r="36" spans="1:38" s="290" customFormat="1" ht="17.25" customHeight="1">
      <c r="A36" s="1261"/>
      <c r="B36" s="1506"/>
      <c r="C36" s="291"/>
      <c r="D36" s="301">
        <f t="shared" si="0"/>
        <v>0</v>
      </c>
      <c r="E36" s="292"/>
      <c r="F36" s="291"/>
      <c r="G36" s="301">
        <f t="shared" si="1"/>
        <v>0</v>
      </c>
      <c r="H36" s="305"/>
      <c r="I36" s="291"/>
      <c r="J36" s="301">
        <f t="shared" si="2"/>
        <v>0</v>
      </c>
      <c r="K36" s="305"/>
      <c r="L36" s="291"/>
      <c r="M36" s="301">
        <f t="shared" si="3"/>
        <v>0</v>
      </c>
      <c r="N36" s="305"/>
      <c r="O36" s="291"/>
      <c r="P36" s="301">
        <f t="shared" si="4"/>
        <v>0</v>
      </c>
      <c r="Q36" s="305"/>
      <c r="R36" s="291"/>
      <c r="S36" s="301">
        <f t="shared" si="5"/>
        <v>0</v>
      </c>
      <c r="T36" s="305"/>
      <c r="U36" s="291"/>
      <c r="V36" s="301">
        <f t="shared" si="6"/>
        <v>0</v>
      </c>
      <c r="W36" s="305"/>
      <c r="X36" s="291"/>
      <c r="Y36" s="301">
        <f t="shared" si="7"/>
        <v>0</v>
      </c>
      <c r="Z36" s="305"/>
      <c r="AA36" s="291"/>
      <c r="AB36" s="301">
        <f t="shared" si="8"/>
        <v>0</v>
      </c>
      <c r="AC36" s="305"/>
      <c r="AD36" s="291"/>
      <c r="AE36" s="301">
        <f t="shared" si="9"/>
        <v>0</v>
      </c>
      <c r="AF36" s="305"/>
      <c r="AG36" s="308">
        <f t="shared" si="11"/>
        <v>0</v>
      </c>
      <c r="AH36" s="309">
        <f t="shared" si="11"/>
        <v>0</v>
      </c>
      <c r="AI36" s="442">
        <f t="shared" si="11"/>
        <v>0</v>
      </c>
      <c r="AJ36"/>
      <c r="AK36"/>
      <c r="AL36"/>
    </row>
    <row r="37" spans="1:38" s="290" customFormat="1" ht="17.25" customHeight="1">
      <c r="A37" s="1261"/>
      <c r="B37" s="1506"/>
      <c r="C37" s="291"/>
      <c r="D37" s="301">
        <f t="shared" si="0"/>
        <v>0</v>
      </c>
      <c r="E37" s="292"/>
      <c r="F37" s="291"/>
      <c r="G37" s="301">
        <f t="shared" si="1"/>
        <v>0</v>
      </c>
      <c r="H37" s="305"/>
      <c r="I37" s="291"/>
      <c r="J37" s="301">
        <f t="shared" si="2"/>
        <v>0</v>
      </c>
      <c r="K37" s="305"/>
      <c r="L37" s="291"/>
      <c r="M37" s="301">
        <f t="shared" si="3"/>
        <v>0</v>
      </c>
      <c r="N37" s="305"/>
      <c r="O37" s="291"/>
      <c r="P37" s="301">
        <f t="shared" si="4"/>
        <v>0</v>
      </c>
      <c r="Q37" s="305"/>
      <c r="R37" s="291"/>
      <c r="S37" s="301">
        <f t="shared" si="5"/>
        <v>0</v>
      </c>
      <c r="T37" s="305"/>
      <c r="U37" s="291"/>
      <c r="V37" s="301">
        <f t="shared" si="6"/>
        <v>0</v>
      </c>
      <c r="W37" s="305"/>
      <c r="X37" s="291"/>
      <c r="Y37" s="301">
        <f t="shared" si="7"/>
        <v>0</v>
      </c>
      <c r="Z37" s="305"/>
      <c r="AA37" s="291"/>
      <c r="AB37" s="301">
        <f t="shared" si="8"/>
        <v>0</v>
      </c>
      <c r="AC37" s="305"/>
      <c r="AD37" s="291"/>
      <c r="AE37" s="301">
        <f t="shared" si="9"/>
        <v>0</v>
      </c>
      <c r="AF37" s="305"/>
      <c r="AG37" s="308">
        <f t="shared" si="11"/>
        <v>0</v>
      </c>
      <c r="AH37" s="309">
        <f t="shared" si="11"/>
        <v>0</v>
      </c>
      <c r="AI37" s="442">
        <f t="shared" si="11"/>
        <v>0</v>
      </c>
      <c r="AJ37"/>
      <c r="AK37"/>
      <c r="AL37"/>
    </row>
    <row r="38" spans="1:38" s="290" customFormat="1" ht="17.25" customHeight="1">
      <c r="A38" s="1261"/>
      <c r="B38" s="1506"/>
      <c r="C38" s="291"/>
      <c r="D38" s="301">
        <f t="shared" si="0"/>
        <v>0</v>
      </c>
      <c r="E38" s="292"/>
      <c r="F38" s="291"/>
      <c r="G38" s="301">
        <f t="shared" si="1"/>
        <v>0</v>
      </c>
      <c r="H38" s="305"/>
      <c r="I38" s="291"/>
      <c r="J38" s="301">
        <f t="shared" si="2"/>
        <v>0</v>
      </c>
      <c r="K38" s="305"/>
      <c r="L38" s="291"/>
      <c r="M38" s="301">
        <f t="shared" si="3"/>
        <v>0</v>
      </c>
      <c r="N38" s="305"/>
      <c r="O38" s="291"/>
      <c r="P38" s="301">
        <f t="shared" si="4"/>
        <v>0</v>
      </c>
      <c r="Q38" s="305"/>
      <c r="R38" s="291"/>
      <c r="S38" s="301">
        <f t="shared" si="5"/>
        <v>0</v>
      </c>
      <c r="T38" s="305"/>
      <c r="U38" s="291"/>
      <c r="V38" s="301">
        <f t="shared" si="6"/>
        <v>0</v>
      </c>
      <c r="W38" s="305"/>
      <c r="X38" s="291"/>
      <c r="Y38" s="301">
        <f t="shared" si="7"/>
        <v>0</v>
      </c>
      <c r="Z38" s="305"/>
      <c r="AA38" s="291"/>
      <c r="AB38" s="301">
        <f t="shared" si="8"/>
        <v>0</v>
      </c>
      <c r="AC38" s="305"/>
      <c r="AD38" s="291"/>
      <c r="AE38" s="301">
        <f t="shared" si="9"/>
        <v>0</v>
      </c>
      <c r="AF38" s="305"/>
      <c r="AG38" s="308">
        <f t="shared" si="11"/>
        <v>0</v>
      </c>
      <c r="AH38" s="309">
        <f t="shared" si="11"/>
        <v>0</v>
      </c>
      <c r="AI38" s="442">
        <f t="shared" si="11"/>
        <v>0</v>
      </c>
      <c r="AJ38"/>
      <c r="AK38"/>
      <c r="AL38"/>
    </row>
    <row r="39" spans="1:38" s="290" customFormat="1" ht="17.25" customHeight="1">
      <c r="A39" s="1261"/>
      <c r="B39" s="1506"/>
      <c r="C39" s="291"/>
      <c r="D39" s="301">
        <f t="shared" si="0"/>
        <v>0</v>
      </c>
      <c r="E39" s="292"/>
      <c r="F39" s="291"/>
      <c r="G39" s="301">
        <f t="shared" si="1"/>
        <v>0</v>
      </c>
      <c r="H39" s="305"/>
      <c r="I39" s="291"/>
      <c r="J39" s="301">
        <f t="shared" si="2"/>
        <v>0</v>
      </c>
      <c r="K39" s="305"/>
      <c r="L39" s="291"/>
      <c r="M39" s="301">
        <f t="shared" si="3"/>
        <v>0</v>
      </c>
      <c r="N39" s="305"/>
      <c r="O39" s="291"/>
      <c r="P39" s="301">
        <f t="shared" si="4"/>
        <v>0</v>
      </c>
      <c r="Q39" s="305"/>
      <c r="R39" s="291"/>
      <c r="S39" s="301">
        <f t="shared" si="5"/>
        <v>0</v>
      </c>
      <c r="T39" s="305"/>
      <c r="U39" s="291"/>
      <c r="V39" s="301">
        <f t="shared" si="6"/>
        <v>0</v>
      </c>
      <c r="W39" s="305"/>
      <c r="X39" s="291"/>
      <c r="Y39" s="301">
        <f t="shared" si="7"/>
        <v>0</v>
      </c>
      <c r="Z39" s="305"/>
      <c r="AA39" s="291"/>
      <c r="AB39" s="301">
        <f t="shared" si="8"/>
        <v>0</v>
      </c>
      <c r="AC39" s="305"/>
      <c r="AD39" s="291"/>
      <c r="AE39" s="301">
        <f t="shared" si="9"/>
        <v>0</v>
      </c>
      <c r="AF39" s="305"/>
      <c r="AG39" s="308">
        <f t="shared" si="11"/>
        <v>0</v>
      </c>
      <c r="AH39" s="309">
        <f t="shared" si="11"/>
        <v>0</v>
      </c>
      <c r="AI39" s="442">
        <f t="shared" si="11"/>
        <v>0</v>
      </c>
      <c r="AJ39"/>
      <c r="AK39"/>
      <c r="AL39"/>
    </row>
    <row r="40" spans="1:38" s="290" customFormat="1" ht="17.25" customHeight="1">
      <c r="A40" s="1261"/>
      <c r="B40" s="1506"/>
      <c r="C40" s="291"/>
      <c r="D40" s="301">
        <f t="shared" si="0"/>
        <v>0</v>
      </c>
      <c r="E40" s="292"/>
      <c r="F40" s="291"/>
      <c r="G40" s="301">
        <f t="shared" si="1"/>
        <v>0</v>
      </c>
      <c r="H40" s="305"/>
      <c r="I40" s="291"/>
      <c r="J40" s="301">
        <f t="shared" si="2"/>
        <v>0</v>
      </c>
      <c r="K40" s="305"/>
      <c r="L40" s="291"/>
      <c r="M40" s="301">
        <f t="shared" si="3"/>
        <v>0</v>
      </c>
      <c r="N40" s="305"/>
      <c r="O40" s="291"/>
      <c r="P40" s="301">
        <f t="shared" si="4"/>
        <v>0</v>
      </c>
      <c r="Q40" s="305"/>
      <c r="R40" s="291"/>
      <c r="S40" s="301">
        <f t="shared" si="5"/>
        <v>0</v>
      </c>
      <c r="T40" s="305"/>
      <c r="U40" s="291"/>
      <c r="V40" s="301">
        <f t="shared" si="6"/>
        <v>0</v>
      </c>
      <c r="W40" s="305"/>
      <c r="X40" s="291"/>
      <c r="Y40" s="301">
        <f t="shared" si="7"/>
        <v>0</v>
      </c>
      <c r="Z40" s="305"/>
      <c r="AA40" s="291"/>
      <c r="AB40" s="301">
        <f t="shared" si="8"/>
        <v>0</v>
      </c>
      <c r="AC40" s="305"/>
      <c r="AD40" s="291"/>
      <c r="AE40" s="301">
        <f t="shared" si="9"/>
        <v>0</v>
      </c>
      <c r="AF40" s="305"/>
      <c r="AG40" s="308">
        <f t="shared" si="11"/>
        <v>0</v>
      </c>
      <c r="AH40" s="309">
        <f t="shared" si="11"/>
        <v>0</v>
      </c>
      <c r="AI40" s="442">
        <f t="shared" si="11"/>
        <v>0</v>
      </c>
      <c r="AJ40"/>
      <c r="AK40"/>
      <c r="AL40"/>
    </row>
    <row r="41" spans="1:38" s="290" customFormat="1" ht="17.25" customHeight="1">
      <c r="A41" s="1261"/>
      <c r="B41" s="1506"/>
      <c r="C41" s="291"/>
      <c r="D41" s="301">
        <f t="shared" si="0"/>
        <v>0</v>
      </c>
      <c r="E41" s="292"/>
      <c r="F41" s="291"/>
      <c r="G41" s="301">
        <f t="shared" si="1"/>
        <v>0</v>
      </c>
      <c r="H41" s="305"/>
      <c r="I41" s="291"/>
      <c r="J41" s="301">
        <f t="shared" si="2"/>
        <v>0</v>
      </c>
      <c r="K41" s="305"/>
      <c r="L41" s="291"/>
      <c r="M41" s="301">
        <f t="shared" si="3"/>
        <v>0</v>
      </c>
      <c r="N41" s="305"/>
      <c r="O41" s="291"/>
      <c r="P41" s="301">
        <f t="shared" si="4"/>
        <v>0</v>
      </c>
      <c r="Q41" s="305"/>
      <c r="R41" s="291"/>
      <c r="S41" s="301">
        <f t="shared" si="5"/>
        <v>0</v>
      </c>
      <c r="T41" s="305"/>
      <c r="U41" s="291"/>
      <c r="V41" s="301">
        <f t="shared" si="6"/>
        <v>0</v>
      </c>
      <c r="W41" s="305"/>
      <c r="X41" s="291"/>
      <c r="Y41" s="301">
        <f t="shared" si="7"/>
        <v>0</v>
      </c>
      <c r="Z41" s="305"/>
      <c r="AA41" s="291"/>
      <c r="AB41" s="301">
        <f t="shared" si="8"/>
        <v>0</v>
      </c>
      <c r="AC41" s="305"/>
      <c r="AD41" s="291"/>
      <c r="AE41" s="301">
        <f t="shared" si="9"/>
        <v>0</v>
      </c>
      <c r="AF41" s="305"/>
      <c r="AG41" s="308">
        <f t="shared" si="11"/>
        <v>0</v>
      </c>
      <c r="AH41" s="309">
        <f t="shared" si="11"/>
        <v>0</v>
      </c>
      <c r="AI41" s="442">
        <f t="shared" si="11"/>
        <v>0</v>
      </c>
      <c r="AJ41"/>
      <c r="AK41"/>
      <c r="AL41"/>
    </row>
    <row r="42" spans="1:38" s="290" customFormat="1" ht="17.25" customHeight="1">
      <c r="A42" s="1261"/>
      <c r="B42" s="1506"/>
      <c r="C42" s="291"/>
      <c r="D42" s="324">
        <f t="shared" si="0"/>
        <v>0</v>
      </c>
      <c r="E42" s="292"/>
      <c r="F42" s="291"/>
      <c r="G42" s="324">
        <f t="shared" si="1"/>
        <v>0</v>
      </c>
      <c r="H42" s="305"/>
      <c r="I42" s="291"/>
      <c r="J42" s="324">
        <f t="shared" si="2"/>
        <v>0</v>
      </c>
      <c r="K42" s="305"/>
      <c r="L42" s="291"/>
      <c r="M42" s="324">
        <f t="shared" si="3"/>
        <v>0</v>
      </c>
      <c r="N42" s="305"/>
      <c r="O42" s="291"/>
      <c r="P42" s="324">
        <f t="shared" si="4"/>
        <v>0</v>
      </c>
      <c r="Q42" s="305"/>
      <c r="R42" s="291"/>
      <c r="S42" s="324">
        <f t="shared" si="5"/>
        <v>0</v>
      </c>
      <c r="T42" s="305"/>
      <c r="U42" s="291"/>
      <c r="V42" s="324">
        <f t="shared" si="6"/>
        <v>0</v>
      </c>
      <c r="W42" s="305"/>
      <c r="X42" s="291"/>
      <c r="Y42" s="324">
        <f t="shared" si="7"/>
        <v>0</v>
      </c>
      <c r="Z42" s="305"/>
      <c r="AA42" s="291"/>
      <c r="AB42" s="324">
        <f t="shared" si="8"/>
        <v>0</v>
      </c>
      <c r="AC42" s="305"/>
      <c r="AD42" s="291"/>
      <c r="AE42" s="324">
        <f t="shared" si="9"/>
        <v>0</v>
      </c>
      <c r="AF42" s="305"/>
      <c r="AG42" s="308">
        <f t="shared" si="11"/>
        <v>0</v>
      </c>
      <c r="AH42" s="325">
        <f t="shared" si="11"/>
        <v>0</v>
      </c>
      <c r="AI42" s="442">
        <f t="shared" si="11"/>
        <v>0</v>
      </c>
      <c r="AJ42"/>
      <c r="AK42"/>
      <c r="AL42"/>
    </row>
    <row r="43" spans="1:38" s="290" customFormat="1" ht="17.25" customHeight="1">
      <c r="A43" s="1261"/>
      <c r="B43" s="1506"/>
      <c r="C43" s="291"/>
      <c r="D43" s="301">
        <f t="shared" si="0"/>
        <v>0</v>
      </c>
      <c r="E43" s="292"/>
      <c r="F43" s="291"/>
      <c r="G43" s="301">
        <f t="shared" si="1"/>
        <v>0</v>
      </c>
      <c r="H43" s="305"/>
      <c r="I43" s="291"/>
      <c r="J43" s="301">
        <f t="shared" si="2"/>
        <v>0</v>
      </c>
      <c r="K43" s="305"/>
      <c r="L43" s="291"/>
      <c r="M43" s="301">
        <f t="shared" si="3"/>
        <v>0</v>
      </c>
      <c r="N43" s="305"/>
      <c r="O43" s="291"/>
      <c r="P43" s="301">
        <f t="shared" si="4"/>
        <v>0</v>
      </c>
      <c r="Q43" s="305"/>
      <c r="R43" s="291"/>
      <c r="S43" s="301">
        <f t="shared" si="5"/>
        <v>0</v>
      </c>
      <c r="T43" s="305"/>
      <c r="U43" s="291"/>
      <c r="V43" s="301">
        <f t="shared" si="6"/>
        <v>0</v>
      </c>
      <c r="W43" s="305"/>
      <c r="X43" s="291"/>
      <c r="Y43" s="301">
        <f t="shared" si="7"/>
        <v>0</v>
      </c>
      <c r="Z43" s="305"/>
      <c r="AA43" s="291"/>
      <c r="AB43" s="301">
        <f t="shared" si="8"/>
        <v>0</v>
      </c>
      <c r="AC43" s="305"/>
      <c r="AD43" s="291"/>
      <c r="AE43" s="301">
        <f t="shared" si="9"/>
        <v>0</v>
      </c>
      <c r="AF43" s="305"/>
      <c r="AG43" s="308">
        <f t="shared" si="11"/>
        <v>0</v>
      </c>
      <c r="AH43" s="309">
        <f t="shared" si="11"/>
        <v>0</v>
      </c>
      <c r="AI43" s="442">
        <f t="shared" si="11"/>
        <v>0</v>
      </c>
      <c r="AJ43"/>
      <c r="AK43"/>
      <c r="AL43"/>
    </row>
    <row r="44" spans="1:38" s="290" customFormat="1" ht="17.25" customHeight="1">
      <c r="A44" s="1261"/>
      <c r="B44" s="1506"/>
      <c r="C44" s="291"/>
      <c r="D44" s="326">
        <f t="shared" si="0"/>
        <v>0</v>
      </c>
      <c r="E44" s="292"/>
      <c r="F44" s="291"/>
      <c r="G44" s="326">
        <f t="shared" si="1"/>
        <v>0</v>
      </c>
      <c r="H44" s="305"/>
      <c r="I44" s="291"/>
      <c r="J44" s="326">
        <f t="shared" si="2"/>
        <v>0</v>
      </c>
      <c r="K44" s="305"/>
      <c r="L44" s="291"/>
      <c r="M44" s="326">
        <f t="shared" si="3"/>
        <v>0</v>
      </c>
      <c r="N44" s="305"/>
      <c r="O44" s="291"/>
      <c r="P44" s="326">
        <f t="shared" si="4"/>
        <v>0</v>
      </c>
      <c r="Q44" s="305"/>
      <c r="R44" s="291"/>
      <c r="S44" s="326">
        <f t="shared" si="5"/>
        <v>0</v>
      </c>
      <c r="T44" s="305"/>
      <c r="U44" s="291"/>
      <c r="V44" s="326">
        <f t="shared" si="6"/>
        <v>0</v>
      </c>
      <c r="W44" s="305"/>
      <c r="X44" s="291"/>
      <c r="Y44" s="326">
        <f t="shared" si="7"/>
        <v>0</v>
      </c>
      <c r="Z44" s="305"/>
      <c r="AA44" s="291"/>
      <c r="AB44" s="326">
        <f t="shared" si="8"/>
        <v>0</v>
      </c>
      <c r="AC44" s="305"/>
      <c r="AD44" s="291"/>
      <c r="AE44" s="326">
        <f t="shared" si="9"/>
        <v>0</v>
      </c>
      <c r="AF44" s="305"/>
      <c r="AG44" s="308">
        <f t="shared" si="11"/>
        <v>0</v>
      </c>
      <c r="AH44" s="327">
        <f t="shared" si="11"/>
        <v>0</v>
      </c>
      <c r="AI44" s="442">
        <f t="shared" si="11"/>
        <v>0</v>
      </c>
      <c r="AJ44"/>
      <c r="AK44"/>
      <c r="AL44"/>
    </row>
    <row r="45" spans="1:38" s="290" customFormat="1" ht="17.25" customHeight="1">
      <c r="A45" s="1261"/>
      <c r="B45" s="1506"/>
      <c r="C45" s="291"/>
      <c r="D45" s="301">
        <f t="shared" si="0"/>
        <v>0</v>
      </c>
      <c r="E45" s="292"/>
      <c r="F45" s="291"/>
      <c r="G45" s="301">
        <f t="shared" si="1"/>
        <v>0</v>
      </c>
      <c r="H45" s="305"/>
      <c r="I45" s="291"/>
      <c r="J45" s="301">
        <f t="shared" si="2"/>
        <v>0</v>
      </c>
      <c r="K45" s="305"/>
      <c r="L45" s="291"/>
      <c r="M45" s="301">
        <f t="shared" si="3"/>
        <v>0</v>
      </c>
      <c r="N45" s="305"/>
      <c r="O45" s="291"/>
      <c r="P45" s="301">
        <f t="shared" si="4"/>
        <v>0</v>
      </c>
      <c r="Q45" s="305"/>
      <c r="R45" s="291"/>
      <c r="S45" s="301">
        <f t="shared" si="5"/>
        <v>0</v>
      </c>
      <c r="T45" s="305"/>
      <c r="U45" s="291"/>
      <c r="V45" s="301">
        <f t="shared" si="6"/>
        <v>0</v>
      </c>
      <c r="W45" s="305"/>
      <c r="X45" s="291"/>
      <c r="Y45" s="301">
        <f t="shared" si="7"/>
        <v>0</v>
      </c>
      <c r="Z45" s="305"/>
      <c r="AA45" s="291"/>
      <c r="AB45" s="301">
        <f t="shared" si="8"/>
        <v>0</v>
      </c>
      <c r="AC45" s="305"/>
      <c r="AD45" s="291"/>
      <c r="AE45" s="301">
        <f t="shared" si="9"/>
        <v>0</v>
      </c>
      <c r="AF45" s="305"/>
      <c r="AG45" s="308">
        <f t="shared" si="11"/>
        <v>0</v>
      </c>
      <c r="AH45" s="309">
        <f t="shared" si="11"/>
        <v>0</v>
      </c>
      <c r="AI45" s="442">
        <f t="shared" si="11"/>
        <v>0</v>
      </c>
      <c r="AJ45"/>
      <c r="AK45"/>
      <c r="AL45"/>
    </row>
    <row r="46" spans="1:38" s="290" customFormat="1" ht="17.25" customHeight="1">
      <c r="A46" s="1261"/>
      <c r="B46" s="1506"/>
      <c r="C46" s="291"/>
      <c r="D46" s="301">
        <f t="shared" si="0"/>
        <v>0</v>
      </c>
      <c r="E46" s="292"/>
      <c r="F46" s="291"/>
      <c r="G46" s="301">
        <f t="shared" si="1"/>
        <v>0</v>
      </c>
      <c r="H46" s="305"/>
      <c r="I46" s="291"/>
      <c r="J46" s="301">
        <f t="shared" si="2"/>
        <v>0</v>
      </c>
      <c r="K46" s="305"/>
      <c r="L46" s="291"/>
      <c r="M46" s="301">
        <f t="shared" si="3"/>
        <v>0</v>
      </c>
      <c r="N46" s="305"/>
      <c r="O46" s="291"/>
      <c r="P46" s="301">
        <f t="shared" si="4"/>
        <v>0</v>
      </c>
      <c r="Q46" s="305"/>
      <c r="R46" s="291"/>
      <c r="S46" s="301">
        <f t="shared" si="5"/>
        <v>0</v>
      </c>
      <c r="T46" s="305"/>
      <c r="U46" s="291"/>
      <c r="V46" s="301">
        <f t="shared" si="6"/>
        <v>0</v>
      </c>
      <c r="W46" s="305"/>
      <c r="X46" s="291"/>
      <c r="Y46" s="301">
        <f t="shared" si="7"/>
        <v>0</v>
      </c>
      <c r="Z46" s="305"/>
      <c r="AA46" s="291"/>
      <c r="AB46" s="301">
        <f t="shared" si="8"/>
        <v>0</v>
      </c>
      <c r="AC46" s="305"/>
      <c r="AD46" s="291"/>
      <c r="AE46" s="301">
        <f t="shared" si="9"/>
        <v>0</v>
      </c>
      <c r="AF46" s="305"/>
      <c r="AG46" s="308">
        <f t="shared" si="11"/>
        <v>0</v>
      </c>
      <c r="AH46" s="309">
        <f t="shared" si="11"/>
        <v>0</v>
      </c>
      <c r="AI46" s="442">
        <f t="shared" si="11"/>
        <v>0</v>
      </c>
      <c r="AJ46"/>
      <c r="AK46"/>
      <c r="AL46"/>
    </row>
    <row r="47" spans="1:38" s="290" customFormat="1" ht="17.25" customHeight="1">
      <c r="A47" s="1261"/>
      <c r="B47" s="1506"/>
      <c r="C47" s="291"/>
      <c r="D47" s="301">
        <f t="shared" si="0"/>
        <v>0</v>
      </c>
      <c r="E47" s="292"/>
      <c r="F47" s="291"/>
      <c r="G47" s="301">
        <f t="shared" si="1"/>
        <v>0</v>
      </c>
      <c r="H47" s="305"/>
      <c r="I47" s="291"/>
      <c r="J47" s="301">
        <f t="shared" si="2"/>
        <v>0</v>
      </c>
      <c r="K47" s="305"/>
      <c r="L47" s="291"/>
      <c r="M47" s="301">
        <f t="shared" si="3"/>
        <v>0</v>
      </c>
      <c r="N47" s="305"/>
      <c r="O47" s="291"/>
      <c r="P47" s="301">
        <f t="shared" si="4"/>
        <v>0</v>
      </c>
      <c r="Q47" s="305"/>
      <c r="R47" s="291"/>
      <c r="S47" s="301">
        <f t="shared" si="5"/>
        <v>0</v>
      </c>
      <c r="T47" s="305"/>
      <c r="U47" s="291"/>
      <c r="V47" s="301">
        <f t="shared" si="6"/>
        <v>0</v>
      </c>
      <c r="W47" s="305"/>
      <c r="X47" s="291"/>
      <c r="Y47" s="301">
        <f t="shared" si="7"/>
        <v>0</v>
      </c>
      <c r="Z47" s="305"/>
      <c r="AA47" s="291"/>
      <c r="AB47" s="301">
        <f t="shared" si="8"/>
        <v>0</v>
      </c>
      <c r="AC47" s="305"/>
      <c r="AD47" s="291"/>
      <c r="AE47" s="301">
        <f t="shared" si="9"/>
        <v>0</v>
      </c>
      <c r="AF47" s="305"/>
      <c r="AG47" s="308">
        <f t="shared" si="11"/>
        <v>0</v>
      </c>
      <c r="AH47" s="309">
        <f t="shared" si="11"/>
        <v>0</v>
      </c>
      <c r="AI47" s="442">
        <f t="shared" si="11"/>
        <v>0</v>
      </c>
      <c r="AJ47"/>
      <c r="AK47"/>
      <c r="AL47"/>
    </row>
    <row r="48" spans="1:38" s="290" customFormat="1" ht="17.25" customHeight="1">
      <c r="A48" s="1261"/>
      <c r="B48" s="1506"/>
      <c r="C48" s="291"/>
      <c r="D48" s="301">
        <f t="shared" si="0"/>
        <v>0</v>
      </c>
      <c r="E48" s="292"/>
      <c r="F48" s="291"/>
      <c r="G48" s="301">
        <f t="shared" si="1"/>
        <v>0</v>
      </c>
      <c r="H48" s="305"/>
      <c r="I48" s="291"/>
      <c r="J48" s="301">
        <f t="shared" si="2"/>
        <v>0</v>
      </c>
      <c r="K48" s="305"/>
      <c r="L48" s="291"/>
      <c r="M48" s="301">
        <f t="shared" si="3"/>
        <v>0</v>
      </c>
      <c r="N48" s="305"/>
      <c r="O48" s="291"/>
      <c r="P48" s="301">
        <f t="shared" si="4"/>
        <v>0</v>
      </c>
      <c r="Q48" s="305"/>
      <c r="R48" s="291"/>
      <c r="S48" s="301">
        <f t="shared" si="5"/>
        <v>0</v>
      </c>
      <c r="T48" s="305"/>
      <c r="U48" s="291"/>
      <c r="V48" s="301">
        <f t="shared" si="6"/>
        <v>0</v>
      </c>
      <c r="W48" s="305"/>
      <c r="X48" s="291"/>
      <c r="Y48" s="301">
        <f t="shared" si="7"/>
        <v>0</v>
      </c>
      <c r="Z48" s="305"/>
      <c r="AA48" s="291"/>
      <c r="AB48" s="301">
        <f t="shared" si="8"/>
        <v>0</v>
      </c>
      <c r="AC48" s="305"/>
      <c r="AD48" s="291"/>
      <c r="AE48" s="301">
        <f t="shared" si="9"/>
        <v>0</v>
      </c>
      <c r="AF48" s="305"/>
      <c r="AG48" s="308">
        <f t="shared" si="11"/>
        <v>0</v>
      </c>
      <c r="AH48" s="309">
        <f t="shared" si="11"/>
        <v>0</v>
      </c>
      <c r="AI48" s="442">
        <f t="shared" si="11"/>
        <v>0</v>
      </c>
      <c r="AJ48"/>
      <c r="AK48"/>
      <c r="AL48"/>
    </row>
    <row r="49" spans="1:38" s="290" customFormat="1" ht="17.25" customHeight="1">
      <c r="A49" s="1261"/>
      <c r="B49" s="1506"/>
      <c r="C49" s="291"/>
      <c r="D49" s="301">
        <f t="shared" si="0"/>
        <v>0</v>
      </c>
      <c r="E49" s="292"/>
      <c r="F49" s="291"/>
      <c r="G49" s="301">
        <f t="shared" si="1"/>
        <v>0</v>
      </c>
      <c r="H49" s="305"/>
      <c r="I49" s="291"/>
      <c r="J49" s="301">
        <f t="shared" si="2"/>
        <v>0</v>
      </c>
      <c r="K49" s="305"/>
      <c r="L49" s="291"/>
      <c r="M49" s="301">
        <f t="shared" si="3"/>
        <v>0</v>
      </c>
      <c r="N49" s="305"/>
      <c r="O49" s="291"/>
      <c r="P49" s="301">
        <f t="shared" si="4"/>
        <v>0</v>
      </c>
      <c r="Q49" s="305"/>
      <c r="R49" s="291"/>
      <c r="S49" s="301">
        <f t="shared" si="5"/>
        <v>0</v>
      </c>
      <c r="T49" s="305"/>
      <c r="U49" s="291"/>
      <c r="V49" s="301">
        <f t="shared" si="6"/>
        <v>0</v>
      </c>
      <c r="W49" s="305"/>
      <c r="X49" s="291"/>
      <c r="Y49" s="301">
        <f t="shared" si="7"/>
        <v>0</v>
      </c>
      <c r="Z49" s="305"/>
      <c r="AA49" s="291"/>
      <c r="AB49" s="301">
        <f t="shared" si="8"/>
        <v>0</v>
      </c>
      <c r="AC49" s="305"/>
      <c r="AD49" s="291"/>
      <c r="AE49" s="301">
        <f t="shared" si="9"/>
        <v>0</v>
      </c>
      <c r="AF49" s="305"/>
      <c r="AG49" s="308">
        <f t="shared" si="11"/>
        <v>0</v>
      </c>
      <c r="AH49" s="309">
        <f t="shared" si="11"/>
        <v>0</v>
      </c>
      <c r="AI49" s="442">
        <f t="shared" si="11"/>
        <v>0</v>
      </c>
      <c r="AJ49"/>
      <c r="AK49"/>
      <c r="AL49"/>
    </row>
    <row r="50" spans="1:38" s="290" customFormat="1" ht="17.25" customHeight="1">
      <c r="A50" s="1261"/>
      <c r="B50" s="1506"/>
      <c r="C50" s="291"/>
      <c r="D50" s="301">
        <f t="shared" si="0"/>
        <v>0</v>
      </c>
      <c r="E50" s="292"/>
      <c r="F50" s="291"/>
      <c r="G50" s="301">
        <f t="shared" si="1"/>
        <v>0</v>
      </c>
      <c r="H50" s="305"/>
      <c r="I50" s="291"/>
      <c r="J50" s="301">
        <f t="shared" si="2"/>
        <v>0</v>
      </c>
      <c r="K50" s="305"/>
      <c r="L50" s="291"/>
      <c r="M50" s="301">
        <f t="shared" si="3"/>
        <v>0</v>
      </c>
      <c r="N50" s="305"/>
      <c r="O50" s="291"/>
      <c r="P50" s="301">
        <f t="shared" si="4"/>
        <v>0</v>
      </c>
      <c r="Q50" s="305"/>
      <c r="R50" s="291"/>
      <c r="S50" s="301">
        <f t="shared" si="5"/>
        <v>0</v>
      </c>
      <c r="T50" s="305"/>
      <c r="U50" s="291"/>
      <c r="V50" s="301">
        <f t="shared" si="6"/>
        <v>0</v>
      </c>
      <c r="W50" s="305"/>
      <c r="X50" s="291"/>
      <c r="Y50" s="301">
        <f t="shared" si="7"/>
        <v>0</v>
      </c>
      <c r="Z50" s="305"/>
      <c r="AA50" s="291"/>
      <c r="AB50" s="301">
        <f t="shared" si="8"/>
        <v>0</v>
      </c>
      <c r="AC50" s="305"/>
      <c r="AD50" s="291"/>
      <c r="AE50" s="301">
        <f t="shared" si="9"/>
        <v>0</v>
      </c>
      <c r="AF50" s="305"/>
      <c r="AG50" s="308">
        <f t="shared" si="11"/>
        <v>0</v>
      </c>
      <c r="AH50" s="309">
        <f t="shared" si="11"/>
        <v>0</v>
      </c>
      <c r="AI50" s="442">
        <f t="shared" si="11"/>
        <v>0</v>
      </c>
      <c r="AJ50"/>
      <c r="AK50"/>
      <c r="AL50"/>
    </row>
    <row r="51" spans="1:38" s="290" customFormat="1" ht="17.25" customHeight="1">
      <c r="A51" s="1261"/>
      <c r="B51" s="1506"/>
      <c r="C51" s="291"/>
      <c r="D51" s="301">
        <f t="shared" si="0"/>
        <v>0</v>
      </c>
      <c r="E51" s="292"/>
      <c r="F51" s="291"/>
      <c r="G51" s="301">
        <f t="shared" si="1"/>
        <v>0</v>
      </c>
      <c r="H51" s="305"/>
      <c r="I51" s="291"/>
      <c r="J51" s="301">
        <f t="shared" si="2"/>
        <v>0</v>
      </c>
      <c r="K51" s="305"/>
      <c r="L51" s="291"/>
      <c r="M51" s="301">
        <f t="shared" si="3"/>
        <v>0</v>
      </c>
      <c r="N51" s="305"/>
      <c r="O51" s="291"/>
      <c r="P51" s="301">
        <f t="shared" si="4"/>
        <v>0</v>
      </c>
      <c r="Q51" s="305"/>
      <c r="R51" s="291"/>
      <c r="S51" s="301">
        <f t="shared" si="5"/>
        <v>0</v>
      </c>
      <c r="T51" s="305"/>
      <c r="U51" s="291"/>
      <c r="V51" s="301">
        <f t="shared" si="6"/>
        <v>0</v>
      </c>
      <c r="W51" s="305"/>
      <c r="X51" s="291"/>
      <c r="Y51" s="301">
        <f t="shared" si="7"/>
        <v>0</v>
      </c>
      <c r="Z51" s="305"/>
      <c r="AA51" s="291"/>
      <c r="AB51" s="301">
        <f t="shared" si="8"/>
        <v>0</v>
      </c>
      <c r="AC51" s="305"/>
      <c r="AD51" s="291"/>
      <c r="AE51" s="301">
        <f t="shared" si="9"/>
        <v>0</v>
      </c>
      <c r="AF51" s="305"/>
      <c r="AG51" s="308">
        <f t="shared" si="11"/>
        <v>0</v>
      </c>
      <c r="AH51" s="309">
        <f t="shared" si="11"/>
        <v>0</v>
      </c>
      <c r="AI51" s="442">
        <f t="shared" si="11"/>
        <v>0</v>
      </c>
      <c r="AJ51"/>
      <c r="AK51"/>
      <c r="AL51"/>
    </row>
    <row r="52" spans="1:38" s="290" customFormat="1" ht="17.25" customHeight="1">
      <c r="A52" s="1261"/>
      <c r="B52" s="1506"/>
      <c r="C52" s="291"/>
      <c r="D52" s="301">
        <f t="shared" si="0"/>
        <v>0</v>
      </c>
      <c r="E52" s="292"/>
      <c r="F52" s="291"/>
      <c r="G52" s="301">
        <f t="shared" si="1"/>
        <v>0</v>
      </c>
      <c r="H52" s="305"/>
      <c r="I52" s="291"/>
      <c r="J52" s="301">
        <f t="shared" si="2"/>
        <v>0</v>
      </c>
      <c r="K52" s="305"/>
      <c r="L52" s="291"/>
      <c r="M52" s="301">
        <f t="shared" si="3"/>
        <v>0</v>
      </c>
      <c r="N52" s="305"/>
      <c r="O52" s="291"/>
      <c r="P52" s="301">
        <f t="shared" si="4"/>
        <v>0</v>
      </c>
      <c r="Q52" s="305"/>
      <c r="R52" s="291"/>
      <c r="S52" s="301">
        <f t="shared" si="5"/>
        <v>0</v>
      </c>
      <c r="T52" s="305"/>
      <c r="U52" s="291"/>
      <c r="V52" s="301">
        <f t="shared" si="6"/>
        <v>0</v>
      </c>
      <c r="W52" s="305"/>
      <c r="X52" s="291"/>
      <c r="Y52" s="301">
        <f t="shared" si="7"/>
        <v>0</v>
      </c>
      <c r="Z52" s="305"/>
      <c r="AA52" s="291"/>
      <c r="AB52" s="301">
        <f t="shared" si="8"/>
        <v>0</v>
      </c>
      <c r="AC52" s="305"/>
      <c r="AD52" s="291"/>
      <c r="AE52" s="301">
        <f t="shared" si="9"/>
        <v>0</v>
      </c>
      <c r="AF52" s="305"/>
      <c r="AG52" s="308">
        <f t="shared" si="11"/>
        <v>0</v>
      </c>
      <c r="AH52" s="309">
        <f t="shared" si="11"/>
        <v>0</v>
      </c>
      <c r="AI52" s="442">
        <f t="shared" si="11"/>
        <v>0</v>
      </c>
      <c r="AJ52"/>
      <c r="AK52"/>
      <c r="AL52"/>
    </row>
    <row r="53" spans="1:38" s="290" customFormat="1" ht="17.25" customHeight="1">
      <c r="A53" s="1261"/>
      <c r="B53" s="1506"/>
      <c r="C53" s="291"/>
      <c r="D53" s="301">
        <f t="shared" si="0"/>
        <v>0</v>
      </c>
      <c r="E53" s="292"/>
      <c r="F53" s="304"/>
      <c r="G53" s="301">
        <f t="shared" si="1"/>
        <v>0</v>
      </c>
      <c r="H53" s="305"/>
      <c r="I53" s="304"/>
      <c r="J53" s="301">
        <f t="shared" si="2"/>
        <v>0</v>
      </c>
      <c r="K53" s="305"/>
      <c r="L53" s="304"/>
      <c r="M53" s="301">
        <f t="shared" si="3"/>
        <v>0</v>
      </c>
      <c r="N53" s="305"/>
      <c r="O53" s="304"/>
      <c r="P53" s="301">
        <f t="shared" si="4"/>
        <v>0</v>
      </c>
      <c r="Q53" s="305"/>
      <c r="R53" s="304"/>
      <c r="S53" s="301">
        <f t="shared" si="5"/>
        <v>0</v>
      </c>
      <c r="T53" s="305"/>
      <c r="U53" s="304"/>
      <c r="V53" s="301">
        <f t="shared" si="6"/>
        <v>0</v>
      </c>
      <c r="W53" s="305"/>
      <c r="X53" s="304"/>
      <c r="Y53" s="301">
        <f t="shared" si="7"/>
        <v>0</v>
      </c>
      <c r="Z53" s="305"/>
      <c r="AA53" s="304"/>
      <c r="AB53" s="301">
        <f t="shared" si="8"/>
        <v>0</v>
      </c>
      <c r="AC53" s="305"/>
      <c r="AD53" s="304"/>
      <c r="AE53" s="301">
        <f t="shared" si="9"/>
        <v>0</v>
      </c>
      <c r="AF53" s="305"/>
      <c r="AG53" s="308">
        <f t="shared" si="11"/>
        <v>0</v>
      </c>
      <c r="AH53" s="309">
        <f t="shared" si="11"/>
        <v>0</v>
      </c>
      <c r="AI53" s="442">
        <f t="shared" si="11"/>
        <v>0</v>
      </c>
      <c r="AJ53"/>
      <c r="AK53"/>
      <c r="AL53"/>
    </row>
    <row r="54" spans="1:38" s="290" customFormat="1" ht="17.25" customHeight="1">
      <c r="A54" s="1261"/>
      <c r="B54" s="1506"/>
      <c r="C54" s="291"/>
      <c r="D54" s="301">
        <f t="shared" si="0"/>
        <v>0</v>
      </c>
      <c r="E54" s="292"/>
      <c r="F54" s="291"/>
      <c r="G54" s="301">
        <f t="shared" si="1"/>
        <v>0</v>
      </c>
      <c r="H54" s="292"/>
      <c r="I54" s="291"/>
      <c r="J54" s="301">
        <f t="shared" si="2"/>
        <v>0</v>
      </c>
      <c r="K54" s="292"/>
      <c r="L54" s="291"/>
      <c r="M54" s="301">
        <f t="shared" si="3"/>
        <v>0</v>
      </c>
      <c r="N54" s="292"/>
      <c r="O54" s="291"/>
      <c r="P54" s="301">
        <f t="shared" si="4"/>
        <v>0</v>
      </c>
      <c r="Q54" s="292"/>
      <c r="R54" s="291"/>
      <c r="S54" s="301">
        <f t="shared" si="5"/>
        <v>0</v>
      </c>
      <c r="T54" s="292"/>
      <c r="U54" s="291"/>
      <c r="V54" s="301">
        <f t="shared" si="6"/>
        <v>0</v>
      </c>
      <c r="W54" s="292"/>
      <c r="X54" s="291"/>
      <c r="Y54" s="301">
        <f t="shared" si="7"/>
        <v>0</v>
      </c>
      <c r="Z54" s="292"/>
      <c r="AA54" s="291"/>
      <c r="AB54" s="301">
        <f t="shared" si="8"/>
        <v>0</v>
      </c>
      <c r="AC54" s="292"/>
      <c r="AD54" s="291"/>
      <c r="AE54" s="301">
        <f t="shared" si="9"/>
        <v>0</v>
      </c>
      <c r="AF54" s="292"/>
      <c r="AG54" s="308">
        <f t="shared" si="11"/>
        <v>0</v>
      </c>
      <c r="AH54" s="309">
        <f t="shared" si="11"/>
        <v>0</v>
      </c>
      <c r="AI54" s="442">
        <f t="shared" si="11"/>
        <v>0</v>
      </c>
    </row>
    <row r="55" spans="1:38" s="290" customFormat="1" ht="17.25" customHeight="1">
      <c r="A55" s="1261"/>
      <c r="B55" s="1506"/>
      <c r="C55" s="291"/>
      <c r="D55" s="301">
        <f t="shared" si="0"/>
        <v>0</v>
      </c>
      <c r="E55" s="292"/>
      <c r="F55" s="291"/>
      <c r="G55" s="301">
        <f t="shared" si="1"/>
        <v>0</v>
      </c>
      <c r="H55" s="292"/>
      <c r="I55" s="291"/>
      <c r="J55" s="301">
        <f t="shared" si="2"/>
        <v>0</v>
      </c>
      <c r="K55" s="292"/>
      <c r="L55" s="291"/>
      <c r="M55" s="301">
        <f t="shared" si="3"/>
        <v>0</v>
      </c>
      <c r="N55" s="292"/>
      <c r="O55" s="291"/>
      <c r="P55" s="301">
        <f t="shared" si="4"/>
        <v>0</v>
      </c>
      <c r="Q55" s="292"/>
      <c r="R55" s="291"/>
      <c r="S55" s="301">
        <f t="shared" si="5"/>
        <v>0</v>
      </c>
      <c r="T55" s="292"/>
      <c r="U55" s="291"/>
      <c r="V55" s="301">
        <f t="shared" si="6"/>
        <v>0</v>
      </c>
      <c r="W55" s="292"/>
      <c r="X55" s="291"/>
      <c r="Y55" s="301">
        <f t="shared" si="7"/>
        <v>0</v>
      </c>
      <c r="Z55" s="292"/>
      <c r="AA55" s="291"/>
      <c r="AB55" s="301">
        <f t="shared" si="8"/>
        <v>0</v>
      </c>
      <c r="AC55" s="292"/>
      <c r="AD55" s="291"/>
      <c r="AE55" s="301">
        <f t="shared" si="9"/>
        <v>0</v>
      </c>
      <c r="AF55" s="292"/>
      <c r="AG55" s="308">
        <f t="shared" si="11"/>
        <v>0</v>
      </c>
      <c r="AH55" s="309">
        <f t="shared" si="11"/>
        <v>0</v>
      </c>
      <c r="AI55" s="442">
        <f t="shared" si="11"/>
        <v>0</v>
      </c>
    </row>
    <row r="56" spans="1:38" s="290" customFormat="1" ht="17.25" customHeight="1">
      <c r="A56" s="1361" t="s">
        <v>304</v>
      </c>
      <c r="B56" s="1507"/>
      <c r="C56" s="322"/>
      <c r="D56" s="328"/>
      <c r="E56" s="323"/>
      <c r="F56" s="322"/>
      <c r="G56" s="328"/>
      <c r="H56" s="345"/>
      <c r="I56" s="322"/>
      <c r="J56" s="328"/>
      <c r="K56" s="345"/>
      <c r="L56" s="322"/>
      <c r="M56" s="328"/>
      <c r="N56" s="345"/>
      <c r="O56" s="322"/>
      <c r="P56" s="328"/>
      <c r="Q56" s="345"/>
      <c r="R56" s="322"/>
      <c r="S56" s="328"/>
      <c r="T56" s="345"/>
      <c r="U56" s="322"/>
      <c r="V56" s="328"/>
      <c r="W56" s="345"/>
      <c r="X56" s="322"/>
      <c r="Y56" s="328"/>
      <c r="Z56" s="345"/>
      <c r="AA56" s="322"/>
      <c r="AB56" s="328"/>
      <c r="AC56" s="345"/>
      <c r="AD56" s="322"/>
      <c r="AE56" s="328"/>
      <c r="AF56" s="345"/>
      <c r="AG56" s="308"/>
      <c r="AH56" s="329"/>
      <c r="AI56" s="344"/>
      <c r="AJ56"/>
      <c r="AK56"/>
      <c r="AL56"/>
    </row>
    <row r="57" spans="1:38" s="290" customFormat="1" ht="17.25" customHeight="1">
      <c r="A57" s="1261"/>
      <c r="B57" s="1506"/>
      <c r="C57" s="291"/>
      <c r="D57" s="301">
        <f t="shared" si="0"/>
        <v>0</v>
      </c>
      <c r="E57" s="292"/>
      <c r="F57" s="291"/>
      <c r="G57" s="301">
        <f t="shared" si="1"/>
        <v>0</v>
      </c>
      <c r="H57" s="305"/>
      <c r="I57" s="291"/>
      <c r="J57" s="301">
        <f t="shared" si="2"/>
        <v>0</v>
      </c>
      <c r="K57" s="305"/>
      <c r="L57" s="291"/>
      <c r="M57" s="301">
        <f t="shared" si="3"/>
        <v>0</v>
      </c>
      <c r="N57" s="305"/>
      <c r="O57" s="291"/>
      <c r="P57" s="301">
        <f t="shared" si="4"/>
        <v>0</v>
      </c>
      <c r="Q57" s="305"/>
      <c r="R57" s="291"/>
      <c r="S57" s="301">
        <f t="shared" si="5"/>
        <v>0</v>
      </c>
      <c r="T57" s="305"/>
      <c r="U57" s="291"/>
      <c r="V57" s="301">
        <f t="shared" si="6"/>
        <v>0</v>
      </c>
      <c r="W57" s="305"/>
      <c r="X57" s="291"/>
      <c r="Y57" s="301">
        <f t="shared" si="7"/>
        <v>0</v>
      </c>
      <c r="Z57" s="305"/>
      <c r="AA57" s="291"/>
      <c r="AB57" s="301">
        <f t="shared" si="8"/>
        <v>0</v>
      </c>
      <c r="AC57" s="305"/>
      <c r="AD57" s="291"/>
      <c r="AE57" s="301">
        <f t="shared" si="9"/>
        <v>0</v>
      </c>
      <c r="AF57" s="305"/>
      <c r="AG57" s="308">
        <f t="shared" si="11"/>
        <v>0</v>
      </c>
      <c r="AH57" s="309">
        <f t="shared" si="11"/>
        <v>0</v>
      </c>
      <c r="AI57" s="442">
        <f t="shared" si="11"/>
        <v>0</v>
      </c>
      <c r="AJ57"/>
      <c r="AK57"/>
      <c r="AL57"/>
    </row>
    <row r="58" spans="1:38" s="290" customFormat="1" ht="17.25" customHeight="1">
      <c r="A58" s="1261"/>
      <c r="B58" s="1506"/>
      <c r="C58" s="291"/>
      <c r="D58" s="301">
        <f t="shared" si="0"/>
        <v>0</v>
      </c>
      <c r="E58" s="292"/>
      <c r="F58" s="291"/>
      <c r="G58" s="301">
        <f t="shared" si="1"/>
        <v>0</v>
      </c>
      <c r="H58" s="305"/>
      <c r="I58" s="291"/>
      <c r="J58" s="301">
        <f t="shared" si="2"/>
        <v>0</v>
      </c>
      <c r="K58" s="305"/>
      <c r="L58" s="291"/>
      <c r="M58" s="301">
        <f t="shared" si="3"/>
        <v>0</v>
      </c>
      <c r="N58" s="305"/>
      <c r="O58" s="291"/>
      <c r="P58" s="301">
        <f t="shared" si="4"/>
        <v>0</v>
      </c>
      <c r="Q58" s="305"/>
      <c r="R58" s="291"/>
      <c r="S58" s="301">
        <f t="shared" si="5"/>
        <v>0</v>
      </c>
      <c r="T58" s="305"/>
      <c r="U58" s="291"/>
      <c r="V58" s="301">
        <f t="shared" si="6"/>
        <v>0</v>
      </c>
      <c r="W58" s="305"/>
      <c r="X58" s="291"/>
      <c r="Y58" s="301">
        <f t="shared" si="7"/>
        <v>0</v>
      </c>
      <c r="Z58" s="305"/>
      <c r="AA58" s="291"/>
      <c r="AB58" s="301">
        <f t="shared" si="8"/>
        <v>0</v>
      </c>
      <c r="AC58" s="305"/>
      <c r="AD58" s="291"/>
      <c r="AE58" s="301">
        <f t="shared" si="9"/>
        <v>0</v>
      </c>
      <c r="AF58" s="305"/>
      <c r="AG58" s="308">
        <f t="shared" si="11"/>
        <v>0</v>
      </c>
      <c r="AH58" s="309">
        <f t="shared" si="11"/>
        <v>0</v>
      </c>
      <c r="AI58" s="442">
        <f t="shared" si="11"/>
        <v>0</v>
      </c>
      <c r="AJ58"/>
      <c r="AK58"/>
      <c r="AL58"/>
    </row>
    <row r="59" spans="1:38" s="290" customFormat="1" ht="17.25" customHeight="1">
      <c r="A59" s="1261"/>
      <c r="B59" s="1506"/>
      <c r="C59" s="291"/>
      <c r="D59" s="301">
        <f t="shared" si="0"/>
        <v>0</v>
      </c>
      <c r="E59" s="292"/>
      <c r="F59" s="291"/>
      <c r="G59" s="301">
        <f t="shared" si="1"/>
        <v>0</v>
      </c>
      <c r="H59" s="305"/>
      <c r="I59" s="291"/>
      <c r="J59" s="301">
        <f t="shared" si="2"/>
        <v>0</v>
      </c>
      <c r="K59" s="305"/>
      <c r="L59" s="291"/>
      <c r="M59" s="301">
        <f t="shared" si="3"/>
        <v>0</v>
      </c>
      <c r="N59" s="305"/>
      <c r="O59" s="291"/>
      <c r="P59" s="301">
        <f t="shared" si="4"/>
        <v>0</v>
      </c>
      <c r="Q59" s="305"/>
      <c r="R59" s="291"/>
      <c r="S59" s="301">
        <f t="shared" si="5"/>
        <v>0</v>
      </c>
      <c r="T59" s="305"/>
      <c r="U59" s="291"/>
      <c r="V59" s="301">
        <f t="shared" si="6"/>
        <v>0</v>
      </c>
      <c r="W59" s="305"/>
      <c r="X59" s="291"/>
      <c r="Y59" s="301">
        <f t="shared" si="7"/>
        <v>0</v>
      </c>
      <c r="Z59" s="305"/>
      <c r="AA59" s="291"/>
      <c r="AB59" s="301">
        <f t="shared" si="8"/>
        <v>0</v>
      </c>
      <c r="AC59" s="305"/>
      <c r="AD59" s="291"/>
      <c r="AE59" s="301">
        <f t="shared" si="9"/>
        <v>0</v>
      </c>
      <c r="AF59" s="305"/>
      <c r="AG59" s="308">
        <f t="shared" si="11"/>
        <v>0</v>
      </c>
      <c r="AH59" s="309">
        <f t="shared" si="11"/>
        <v>0</v>
      </c>
      <c r="AI59" s="442">
        <f t="shared" si="11"/>
        <v>0</v>
      </c>
      <c r="AJ59"/>
      <c r="AK59"/>
      <c r="AL59"/>
    </row>
    <row r="60" spans="1:38" s="290" customFormat="1" ht="17.25" customHeight="1">
      <c r="A60" s="1261"/>
      <c r="B60" s="1506"/>
      <c r="C60" s="291"/>
      <c r="D60" s="301">
        <f t="shared" si="0"/>
        <v>0</v>
      </c>
      <c r="E60" s="292"/>
      <c r="F60" s="304"/>
      <c r="G60" s="301">
        <f t="shared" si="1"/>
        <v>0</v>
      </c>
      <c r="H60" s="305"/>
      <c r="I60" s="304"/>
      <c r="J60" s="301">
        <f t="shared" si="2"/>
        <v>0</v>
      </c>
      <c r="K60" s="305"/>
      <c r="L60" s="304"/>
      <c r="M60" s="301">
        <f t="shared" si="3"/>
        <v>0</v>
      </c>
      <c r="N60" s="305"/>
      <c r="O60" s="304"/>
      <c r="P60" s="301">
        <f t="shared" si="4"/>
        <v>0</v>
      </c>
      <c r="Q60" s="305"/>
      <c r="R60" s="304"/>
      <c r="S60" s="301">
        <f t="shared" si="5"/>
        <v>0</v>
      </c>
      <c r="T60" s="305"/>
      <c r="U60" s="304"/>
      <c r="V60" s="301">
        <f t="shared" si="6"/>
        <v>0</v>
      </c>
      <c r="W60" s="305"/>
      <c r="X60" s="304"/>
      <c r="Y60" s="301">
        <f t="shared" si="7"/>
        <v>0</v>
      </c>
      <c r="Z60" s="305"/>
      <c r="AA60" s="304"/>
      <c r="AB60" s="301">
        <f t="shared" si="8"/>
        <v>0</v>
      </c>
      <c r="AC60" s="305"/>
      <c r="AD60" s="304"/>
      <c r="AE60" s="301">
        <f t="shared" si="9"/>
        <v>0</v>
      </c>
      <c r="AF60" s="305"/>
      <c r="AG60" s="308">
        <f t="shared" si="11"/>
        <v>0</v>
      </c>
      <c r="AH60" s="309">
        <f t="shared" si="11"/>
        <v>0</v>
      </c>
      <c r="AI60" s="442">
        <f t="shared" si="11"/>
        <v>0</v>
      </c>
      <c r="AJ60"/>
      <c r="AK60"/>
      <c r="AL60"/>
    </row>
    <row r="61" spans="1:38" s="290" customFormat="1" ht="17.25" customHeight="1">
      <c r="A61" s="1261"/>
      <c r="B61" s="1506"/>
      <c r="C61" s="291"/>
      <c r="D61" s="301">
        <f t="shared" si="0"/>
        <v>0</v>
      </c>
      <c r="E61" s="292"/>
      <c r="F61" s="291"/>
      <c r="G61" s="301">
        <f t="shared" si="1"/>
        <v>0</v>
      </c>
      <c r="H61" s="292"/>
      <c r="I61" s="291"/>
      <c r="J61" s="301">
        <f t="shared" si="2"/>
        <v>0</v>
      </c>
      <c r="K61" s="292"/>
      <c r="L61" s="291"/>
      <c r="M61" s="301">
        <f t="shared" si="3"/>
        <v>0</v>
      </c>
      <c r="N61" s="292"/>
      <c r="O61" s="291"/>
      <c r="P61" s="301">
        <f t="shared" si="4"/>
        <v>0</v>
      </c>
      <c r="Q61" s="292"/>
      <c r="R61" s="291"/>
      <c r="S61" s="301">
        <f t="shared" si="5"/>
        <v>0</v>
      </c>
      <c r="T61" s="292"/>
      <c r="U61" s="291"/>
      <c r="V61" s="301">
        <f t="shared" si="6"/>
        <v>0</v>
      </c>
      <c r="W61" s="292"/>
      <c r="X61" s="291"/>
      <c r="Y61" s="301">
        <f t="shared" si="7"/>
        <v>0</v>
      </c>
      <c r="Z61" s="292"/>
      <c r="AA61" s="291"/>
      <c r="AB61" s="301">
        <f t="shared" si="8"/>
        <v>0</v>
      </c>
      <c r="AC61" s="292"/>
      <c r="AD61" s="291"/>
      <c r="AE61" s="301">
        <f t="shared" si="9"/>
        <v>0</v>
      </c>
      <c r="AF61" s="292"/>
      <c r="AG61" s="308">
        <f t="shared" si="11"/>
        <v>0</v>
      </c>
      <c r="AH61" s="309">
        <f t="shared" si="11"/>
        <v>0</v>
      </c>
      <c r="AI61" s="442">
        <f t="shared" si="11"/>
        <v>0</v>
      </c>
    </row>
    <row r="62" spans="1:38" s="290" customFormat="1" ht="17.25" customHeight="1">
      <c r="A62" s="1261"/>
      <c r="B62" s="1506"/>
      <c r="C62" s="291"/>
      <c r="D62" s="301">
        <f t="shared" si="0"/>
        <v>0</v>
      </c>
      <c r="E62" s="292"/>
      <c r="F62" s="304"/>
      <c r="G62" s="301">
        <f t="shared" si="1"/>
        <v>0</v>
      </c>
      <c r="H62" s="305"/>
      <c r="I62" s="304"/>
      <c r="J62" s="301">
        <f t="shared" si="2"/>
        <v>0</v>
      </c>
      <c r="K62" s="305"/>
      <c r="L62" s="304"/>
      <c r="M62" s="301">
        <f t="shared" si="3"/>
        <v>0</v>
      </c>
      <c r="N62" s="305"/>
      <c r="O62" s="304"/>
      <c r="P62" s="301">
        <f t="shared" si="4"/>
        <v>0</v>
      </c>
      <c r="Q62" s="305"/>
      <c r="R62" s="304"/>
      <c r="S62" s="301">
        <f t="shared" si="5"/>
        <v>0</v>
      </c>
      <c r="T62" s="305"/>
      <c r="U62" s="304"/>
      <c r="V62" s="301">
        <f t="shared" si="6"/>
        <v>0</v>
      </c>
      <c r="W62" s="305"/>
      <c r="X62" s="304"/>
      <c r="Y62" s="301">
        <f t="shared" si="7"/>
        <v>0</v>
      </c>
      <c r="Z62" s="305"/>
      <c r="AA62" s="304"/>
      <c r="AB62" s="301">
        <f t="shared" si="8"/>
        <v>0</v>
      </c>
      <c r="AC62" s="305"/>
      <c r="AD62" s="304"/>
      <c r="AE62" s="301">
        <f t="shared" si="9"/>
        <v>0</v>
      </c>
      <c r="AF62" s="305"/>
      <c r="AG62" s="308">
        <f t="shared" si="11"/>
        <v>0</v>
      </c>
      <c r="AH62" s="309">
        <f t="shared" si="11"/>
        <v>0</v>
      </c>
      <c r="AI62" s="442">
        <f t="shared" si="11"/>
        <v>0</v>
      </c>
      <c r="AJ62"/>
      <c r="AK62"/>
      <c r="AL62"/>
    </row>
    <row r="63" spans="1:38" s="290" customFormat="1" ht="17.25" customHeight="1">
      <c r="A63" s="1261"/>
      <c r="B63" s="1506"/>
      <c r="C63" s="291"/>
      <c r="D63" s="301">
        <f t="shared" si="0"/>
        <v>0</v>
      </c>
      <c r="E63" s="292"/>
      <c r="F63" s="291"/>
      <c r="G63" s="301">
        <f t="shared" si="1"/>
        <v>0</v>
      </c>
      <c r="H63" s="292"/>
      <c r="I63" s="291"/>
      <c r="J63" s="301">
        <f t="shared" si="2"/>
        <v>0</v>
      </c>
      <c r="K63" s="292"/>
      <c r="L63" s="291"/>
      <c r="M63" s="301">
        <f t="shared" si="3"/>
        <v>0</v>
      </c>
      <c r="N63" s="292"/>
      <c r="O63" s="291"/>
      <c r="P63" s="301">
        <f t="shared" si="4"/>
        <v>0</v>
      </c>
      <c r="Q63" s="292"/>
      <c r="R63" s="291"/>
      <c r="S63" s="301">
        <f t="shared" si="5"/>
        <v>0</v>
      </c>
      <c r="T63" s="292"/>
      <c r="U63" s="291"/>
      <c r="V63" s="301">
        <f t="shared" si="6"/>
        <v>0</v>
      </c>
      <c r="W63" s="292"/>
      <c r="X63" s="291"/>
      <c r="Y63" s="301">
        <f t="shared" si="7"/>
        <v>0</v>
      </c>
      <c r="Z63" s="292"/>
      <c r="AA63" s="291"/>
      <c r="AB63" s="301">
        <f t="shared" si="8"/>
        <v>0</v>
      </c>
      <c r="AC63" s="292"/>
      <c r="AD63" s="291"/>
      <c r="AE63" s="301">
        <f t="shared" si="9"/>
        <v>0</v>
      </c>
      <c r="AF63" s="292"/>
      <c r="AG63" s="308">
        <f t="shared" si="11"/>
        <v>0</v>
      </c>
      <c r="AH63" s="309">
        <f t="shared" si="11"/>
        <v>0</v>
      </c>
      <c r="AI63" s="442">
        <f t="shared" si="11"/>
        <v>0</v>
      </c>
    </row>
    <row r="64" spans="1:38" s="290" customFormat="1" ht="17.25" customHeight="1">
      <c r="A64" s="1261"/>
      <c r="B64" s="1506"/>
      <c r="C64" s="291"/>
      <c r="D64" s="301">
        <f t="shared" si="0"/>
        <v>0</v>
      </c>
      <c r="E64" s="292"/>
      <c r="F64" s="291"/>
      <c r="G64" s="301">
        <f t="shared" si="1"/>
        <v>0</v>
      </c>
      <c r="H64" s="292"/>
      <c r="I64" s="291"/>
      <c r="J64" s="301">
        <f t="shared" si="2"/>
        <v>0</v>
      </c>
      <c r="K64" s="292"/>
      <c r="L64" s="291"/>
      <c r="M64" s="301">
        <f t="shared" si="3"/>
        <v>0</v>
      </c>
      <c r="N64" s="292"/>
      <c r="O64" s="291"/>
      <c r="P64" s="301">
        <f t="shared" si="4"/>
        <v>0</v>
      </c>
      <c r="Q64" s="292"/>
      <c r="R64" s="291"/>
      <c r="S64" s="301">
        <f t="shared" si="5"/>
        <v>0</v>
      </c>
      <c r="T64" s="292"/>
      <c r="U64" s="291"/>
      <c r="V64" s="301">
        <f t="shared" si="6"/>
        <v>0</v>
      </c>
      <c r="W64" s="292"/>
      <c r="X64" s="291"/>
      <c r="Y64" s="301">
        <f t="shared" si="7"/>
        <v>0</v>
      </c>
      <c r="Z64" s="292"/>
      <c r="AA64" s="291"/>
      <c r="AB64" s="301">
        <f t="shared" si="8"/>
        <v>0</v>
      </c>
      <c r="AC64" s="292"/>
      <c r="AD64" s="291"/>
      <c r="AE64" s="301">
        <f t="shared" si="9"/>
        <v>0</v>
      </c>
      <c r="AF64" s="292"/>
      <c r="AG64" s="308">
        <f t="shared" ref="AG64:AI66" si="12">SUM(C64,F64,I64,L64,O64,R64,U64,X64,AA64,AD64)</f>
        <v>0</v>
      </c>
      <c r="AH64" s="309">
        <f t="shared" si="12"/>
        <v>0</v>
      </c>
      <c r="AI64" s="442">
        <f t="shared" si="12"/>
        <v>0</v>
      </c>
    </row>
    <row r="65" spans="1:37" s="290" customFormat="1" ht="17.25" customHeight="1">
      <c r="A65" s="1261"/>
      <c r="B65" s="1506"/>
      <c r="C65" s="291"/>
      <c r="D65" s="301">
        <f t="shared" si="0"/>
        <v>0</v>
      </c>
      <c r="E65" s="292"/>
      <c r="F65" s="291"/>
      <c r="G65" s="301">
        <f t="shared" si="1"/>
        <v>0</v>
      </c>
      <c r="H65" s="292"/>
      <c r="I65" s="291"/>
      <c r="J65" s="301">
        <f t="shared" si="2"/>
        <v>0</v>
      </c>
      <c r="K65" s="292"/>
      <c r="L65" s="291"/>
      <c r="M65" s="301">
        <f t="shared" si="3"/>
        <v>0</v>
      </c>
      <c r="N65" s="292"/>
      <c r="O65" s="291"/>
      <c r="P65" s="301">
        <f t="shared" si="4"/>
        <v>0</v>
      </c>
      <c r="Q65" s="292"/>
      <c r="R65" s="291"/>
      <c r="S65" s="301">
        <f t="shared" si="5"/>
        <v>0</v>
      </c>
      <c r="T65" s="292"/>
      <c r="U65" s="291"/>
      <c r="V65" s="301">
        <f t="shared" si="6"/>
        <v>0</v>
      </c>
      <c r="W65" s="292"/>
      <c r="X65" s="291"/>
      <c r="Y65" s="301">
        <f t="shared" si="7"/>
        <v>0</v>
      </c>
      <c r="Z65" s="292"/>
      <c r="AA65" s="291"/>
      <c r="AB65" s="301">
        <f t="shared" si="8"/>
        <v>0</v>
      </c>
      <c r="AC65" s="292"/>
      <c r="AD65" s="291"/>
      <c r="AE65" s="301">
        <f t="shared" si="9"/>
        <v>0</v>
      </c>
      <c r="AF65" s="292"/>
      <c r="AG65" s="308">
        <f t="shared" si="12"/>
        <v>0</v>
      </c>
      <c r="AH65" s="309">
        <f t="shared" si="12"/>
        <v>0</v>
      </c>
      <c r="AI65" s="442">
        <f t="shared" si="12"/>
        <v>0</v>
      </c>
    </row>
    <row r="66" spans="1:37" s="290" customFormat="1" ht="17.25" customHeight="1">
      <c r="A66" s="1261"/>
      <c r="B66" s="1506"/>
      <c r="C66" s="291"/>
      <c r="D66" s="301">
        <f t="shared" si="0"/>
        <v>0</v>
      </c>
      <c r="E66" s="292"/>
      <c r="F66" s="291"/>
      <c r="G66" s="301">
        <f t="shared" si="1"/>
        <v>0</v>
      </c>
      <c r="H66" s="292"/>
      <c r="I66" s="291"/>
      <c r="J66" s="301">
        <f t="shared" si="2"/>
        <v>0</v>
      </c>
      <c r="K66" s="292"/>
      <c r="L66" s="291"/>
      <c r="M66" s="301">
        <f t="shared" si="3"/>
        <v>0</v>
      </c>
      <c r="N66" s="292"/>
      <c r="O66" s="291"/>
      <c r="P66" s="301">
        <f t="shared" si="4"/>
        <v>0</v>
      </c>
      <c r="Q66" s="292"/>
      <c r="R66" s="291"/>
      <c r="S66" s="301">
        <f t="shared" si="5"/>
        <v>0</v>
      </c>
      <c r="T66" s="292"/>
      <c r="U66" s="291"/>
      <c r="V66" s="301">
        <f t="shared" si="6"/>
        <v>0</v>
      </c>
      <c r="W66" s="292"/>
      <c r="X66" s="291"/>
      <c r="Y66" s="301">
        <f t="shared" si="7"/>
        <v>0</v>
      </c>
      <c r="Z66" s="292"/>
      <c r="AA66" s="291"/>
      <c r="AB66" s="301">
        <f t="shared" si="8"/>
        <v>0</v>
      </c>
      <c r="AC66" s="292"/>
      <c r="AD66" s="291"/>
      <c r="AE66" s="301">
        <f t="shared" si="9"/>
        <v>0</v>
      </c>
      <c r="AF66" s="292"/>
      <c r="AG66" s="308">
        <f t="shared" si="12"/>
        <v>0</v>
      </c>
      <c r="AH66" s="309">
        <f t="shared" si="12"/>
        <v>0</v>
      </c>
      <c r="AI66" s="442">
        <f t="shared" si="12"/>
        <v>0</v>
      </c>
    </row>
    <row r="67" spans="1:37" s="290" customFormat="1" ht="15" customHeight="1">
      <c r="A67" s="1261"/>
      <c r="B67" s="1506"/>
      <c r="C67" s="294"/>
      <c r="D67" s="301"/>
      <c r="E67" s="295"/>
      <c r="F67" s="294"/>
      <c r="G67" s="301"/>
      <c r="H67" s="295"/>
      <c r="I67" s="294"/>
      <c r="J67" s="301"/>
      <c r="K67" s="295"/>
      <c r="L67" s="294"/>
      <c r="M67" s="301"/>
      <c r="N67" s="295"/>
      <c r="O67" s="294"/>
      <c r="P67" s="301"/>
      <c r="Q67" s="295"/>
      <c r="R67" s="294"/>
      <c r="S67" s="301"/>
      <c r="T67" s="295"/>
      <c r="U67" s="294"/>
      <c r="V67" s="301"/>
      <c r="W67" s="295"/>
      <c r="X67" s="294"/>
      <c r="Y67" s="301"/>
      <c r="Z67" s="295"/>
      <c r="AA67" s="294"/>
      <c r="AB67" s="301"/>
      <c r="AC67" s="295"/>
      <c r="AD67" s="294"/>
      <c r="AE67" s="301"/>
      <c r="AF67" s="295"/>
      <c r="AG67" s="311"/>
      <c r="AH67" s="506"/>
      <c r="AI67" s="313"/>
    </row>
    <row r="68" spans="1:37" ht="17.25" customHeight="1">
      <c r="A68" s="1265" t="s">
        <v>305</v>
      </c>
      <c r="B68" s="1508"/>
      <c r="C68" s="304">
        <f t="shared" ref="C68:AF68" si="13">ROUND(SUM(C14:C67),0)</f>
        <v>0</v>
      </c>
      <c r="D68" s="303">
        <f t="shared" si="13"/>
        <v>0</v>
      </c>
      <c r="E68" s="305">
        <f t="shared" si="13"/>
        <v>0</v>
      </c>
      <c r="F68" s="304">
        <f t="shared" si="13"/>
        <v>0</v>
      </c>
      <c r="G68" s="303">
        <f t="shared" si="13"/>
        <v>0</v>
      </c>
      <c r="H68" s="305">
        <f t="shared" si="13"/>
        <v>0</v>
      </c>
      <c r="I68" s="304">
        <f t="shared" si="13"/>
        <v>0</v>
      </c>
      <c r="J68" s="303">
        <f t="shared" si="13"/>
        <v>0</v>
      </c>
      <c r="K68" s="305">
        <f t="shared" si="13"/>
        <v>0</v>
      </c>
      <c r="L68" s="304">
        <f t="shared" si="13"/>
        <v>0</v>
      </c>
      <c r="M68" s="303">
        <f t="shared" si="13"/>
        <v>0</v>
      </c>
      <c r="N68" s="305">
        <f t="shared" si="13"/>
        <v>0</v>
      </c>
      <c r="O68" s="304">
        <f t="shared" si="13"/>
        <v>0</v>
      </c>
      <c r="P68" s="303">
        <f t="shared" si="13"/>
        <v>0</v>
      </c>
      <c r="Q68" s="305">
        <f t="shared" si="13"/>
        <v>0</v>
      </c>
      <c r="R68" s="304">
        <f t="shared" si="13"/>
        <v>0</v>
      </c>
      <c r="S68" s="303">
        <f t="shared" si="13"/>
        <v>0</v>
      </c>
      <c r="T68" s="305">
        <f t="shared" si="13"/>
        <v>0</v>
      </c>
      <c r="U68" s="304">
        <f t="shared" si="13"/>
        <v>0</v>
      </c>
      <c r="V68" s="303">
        <f t="shared" si="13"/>
        <v>0</v>
      </c>
      <c r="W68" s="305">
        <f t="shared" si="13"/>
        <v>0</v>
      </c>
      <c r="X68" s="304">
        <f t="shared" si="13"/>
        <v>0</v>
      </c>
      <c r="Y68" s="303">
        <f t="shared" si="13"/>
        <v>0</v>
      </c>
      <c r="Z68" s="305">
        <f t="shared" si="13"/>
        <v>0</v>
      </c>
      <c r="AA68" s="304">
        <f t="shared" si="13"/>
        <v>0</v>
      </c>
      <c r="AB68" s="303">
        <f t="shared" si="13"/>
        <v>0</v>
      </c>
      <c r="AC68" s="305">
        <f t="shared" si="13"/>
        <v>0</v>
      </c>
      <c r="AD68" s="304">
        <f t="shared" si="13"/>
        <v>0</v>
      </c>
      <c r="AE68" s="303">
        <f t="shared" si="13"/>
        <v>0</v>
      </c>
      <c r="AF68" s="305">
        <f t="shared" si="13"/>
        <v>0</v>
      </c>
      <c r="AG68" s="306">
        <f t="shared" ref="AG68:AI68" si="14">SUM(AG14:AG66)</f>
        <v>0</v>
      </c>
      <c r="AH68" s="307">
        <f t="shared" si="14"/>
        <v>0</v>
      </c>
      <c r="AI68" s="305">
        <f t="shared" si="14"/>
        <v>0</v>
      </c>
    </row>
    <row r="69" spans="1:37" s="290" customFormat="1" ht="17.25" customHeight="1">
      <c r="A69" s="1264"/>
      <c r="B69" s="1514"/>
      <c r="C69" s="294"/>
      <c r="D69" s="302"/>
      <c r="E69" s="295"/>
      <c r="F69" s="294"/>
      <c r="G69" s="302"/>
      <c r="H69" s="295"/>
      <c r="I69" s="294"/>
      <c r="J69" s="302"/>
      <c r="K69" s="295"/>
      <c r="L69" s="294"/>
      <c r="M69" s="302"/>
      <c r="N69" s="295"/>
      <c r="O69" s="294"/>
      <c r="P69" s="302"/>
      <c r="Q69" s="295"/>
      <c r="R69" s="294"/>
      <c r="S69" s="302"/>
      <c r="T69" s="295"/>
      <c r="U69" s="294"/>
      <c r="V69" s="302"/>
      <c r="W69" s="295"/>
      <c r="X69" s="294"/>
      <c r="Y69" s="302"/>
      <c r="Z69" s="295"/>
      <c r="AA69" s="294"/>
      <c r="AB69" s="302"/>
      <c r="AC69" s="295"/>
      <c r="AD69" s="294"/>
      <c r="AE69" s="302"/>
      <c r="AF69" s="295"/>
      <c r="AG69" s="311"/>
      <c r="AH69" s="312"/>
      <c r="AI69" s="313"/>
    </row>
    <row r="70" spans="1:37" s="290" customFormat="1" ht="17.25" customHeight="1">
      <c r="A70" s="1263" t="s">
        <v>306</v>
      </c>
      <c r="B70" s="1513"/>
      <c r="C70" s="294"/>
      <c r="D70" s="302"/>
      <c r="E70" s="295"/>
      <c r="F70" s="294"/>
      <c r="G70" s="302"/>
      <c r="H70" s="295"/>
      <c r="I70" s="294"/>
      <c r="J70" s="302"/>
      <c r="K70" s="295"/>
      <c r="L70" s="294"/>
      <c r="M70" s="302"/>
      <c r="N70" s="295"/>
      <c r="O70" s="294"/>
      <c r="P70" s="302"/>
      <c r="Q70" s="295"/>
      <c r="R70" s="294"/>
      <c r="S70" s="302"/>
      <c r="T70" s="295"/>
      <c r="U70" s="294"/>
      <c r="V70" s="302"/>
      <c r="W70" s="295"/>
      <c r="X70" s="294"/>
      <c r="Y70" s="302"/>
      <c r="Z70" s="295"/>
      <c r="AA70" s="294"/>
      <c r="AB70" s="302"/>
      <c r="AC70" s="295"/>
      <c r="AD70" s="294"/>
      <c r="AE70" s="302"/>
      <c r="AF70" s="295"/>
      <c r="AG70" s="311"/>
      <c r="AH70" s="312"/>
      <c r="AI70" s="313"/>
    </row>
    <row r="71" spans="1:37" s="290" customFormat="1" ht="17.25" customHeight="1">
      <c r="A71" s="1261"/>
      <c r="B71" s="1506"/>
      <c r="C71" s="291"/>
      <c r="D71" s="301">
        <f t="shared" ref="D71:D91" si="15">E71-C71</f>
        <v>0</v>
      </c>
      <c r="E71" s="292"/>
      <c r="F71" s="291"/>
      <c r="G71" s="301">
        <f t="shared" ref="G71:G91" si="16">H71-F71</f>
        <v>0</v>
      </c>
      <c r="H71" s="292"/>
      <c r="I71" s="291"/>
      <c r="J71" s="301">
        <f t="shared" ref="J71:J90" si="17">K71-I71</f>
        <v>0</v>
      </c>
      <c r="K71" s="292"/>
      <c r="L71" s="291"/>
      <c r="M71" s="301">
        <f t="shared" ref="M71:M91" si="18">N71-L71</f>
        <v>0</v>
      </c>
      <c r="N71" s="292"/>
      <c r="O71" s="291"/>
      <c r="P71" s="301">
        <f t="shared" ref="P71:P91" si="19">Q71-O71</f>
        <v>0</v>
      </c>
      <c r="Q71" s="292"/>
      <c r="R71" s="291"/>
      <c r="S71" s="301">
        <f t="shared" ref="S71:S91" si="20">T71-R71</f>
        <v>0</v>
      </c>
      <c r="T71" s="292"/>
      <c r="U71" s="291"/>
      <c r="V71" s="301">
        <f t="shared" ref="V71:V91" si="21">W71-U71</f>
        <v>0</v>
      </c>
      <c r="W71" s="292"/>
      <c r="X71" s="291"/>
      <c r="Y71" s="301">
        <f t="shared" ref="Y71:Y91" si="22">Z71-X71</f>
        <v>0</v>
      </c>
      <c r="Z71" s="292"/>
      <c r="AA71" s="291"/>
      <c r="AB71" s="301">
        <f t="shared" ref="AB71:AB91" si="23">AC71-AA71</f>
        <v>0</v>
      </c>
      <c r="AC71" s="292"/>
      <c r="AD71" s="291"/>
      <c r="AE71" s="301">
        <f t="shared" ref="AE71:AE91" si="24">AF71-AD71</f>
        <v>0</v>
      </c>
      <c r="AF71" s="292"/>
      <c r="AG71" s="308">
        <f t="shared" ref="AG71:AI91" si="25">SUM(C71,F71,I71,L71,O71,R71,U71,X71,AA71,AD71)</f>
        <v>0</v>
      </c>
      <c r="AH71" s="309">
        <f t="shared" si="25"/>
        <v>0</v>
      </c>
      <c r="AI71" s="442">
        <f t="shared" si="25"/>
        <v>0</v>
      </c>
      <c r="AK71" s="348"/>
    </row>
    <row r="72" spans="1:37" s="290" customFormat="1" ht="17.25" customHeight="1">
      <c r="A72" s="1261"/>
      <c r="B72" s="1506"/>
      <c r="C72" s="291"/>
      <c r="D72" s="301">
        <f t="shared" si="15"/>
        <v>0</v>
      </c>
      <c r="E72" s="292"/>
      <c r="F72" s="291"/>
      <c r="G72" s="301">
        <f t="shared" si="16"/>
        <v>0</v>
      </c>
      <c r="H72" s="292"/>
      <c r="I72" s="291"/>
      <c r="J72" s="301">
        <f t="shared" si="17"/>
        <v>0</v>
      </c>
      <c r="K72" s="292"/>
      <c r="L72" s="291"/>
      <c r="M72" s="301">
        <f t="shared" si="18"/>
        <v>0</v>
      </c>
      <c r="N72" s="292"/>
      <c r="O72" s="291"/>
      <c r="P72" s="301">
        <f t="shared" si="19"/>
        <v>0</v>
      </c>
      <c r="Q72" s="292"/>
      <c r="R72" s="291"/>
      <c r="S72" s="301">
        <f t="shared" si="20"/>
        <v>0</v>
      </c>
      <c r="T72" s="292"/>
      <c r="U72" s="291"/>
      <c r="V72" s="301">
        <f t="shared" si="21"/>
        <v>0</v>
      </c>
      <c r="W72" s="292"/>
      <c r="X72" s="291"/>
      <c r="Y72" s="301">
        <f t="shared" si="22"/>
        <v>0</v>
      </c>
      <c r="Z72" s="292"/>
      <c r="AA72" s="291"/>
      <c r="AB72" s="301">
        <f t="shared" si="23"/>
        <v>0</v>
      </c>
      <c r="AC72" s="292"/>
      <c r="AD72" s="291"/>
      <c r="AE72" s="301">
        <f t="shared" si="24"/>
        <v>0</v>
      </c>
      <c r="AF72" s="292"/>
      <c r="AG72" s="308">
        <f t="shared" si="25"/>
        <v>0</v>
      </c>
      <c r="AH72" s="309">
        <f t="shared" si="25"/>
        <v>0</v>
      </c>
      <c r="AI72" s="442">
        <f t="shared" si="25"/>
        <v>0</v>
      </c>
      <c r="AK72" s="348"/>
    </row>
    <row r="73" spans="1:37" s="290" customFormat="1" ht="17.25" customHeight="1">
      <c r="A73" s="1261"/>
      <c r="B73" s="1506"/>
      <c r="C73" s="291"/>
      <c r="D73" s="301">
        <f t="shared" si="15"/>
        <v>0</v>
      </c>
      <c r="E73" s="292"/>
      <c r="F73" s="291"/>
      <c r="G73" s="301">
        <f t="shared" si="16"/>
        <v>0</v>
      </c>
      <c r="H73" s="292"/>
      <c r="I73" s="291"/>
      <c r="J73" s="301">
        <f t="shared" si="17"/>
        <v>0</v>
      </c>
      <c r="K73" s="292"/>
      <c r="L73" s="291"/>
      <c r="M73" s="301">
        <f t="shared" si="18"/>
        <v>0</v>
      </c>
      <c r="N73" s="292"/>
      <c r="O73" s="291"/>
      <c r="P73" s="301">
        <f t="shared" si="19"/>
        <v>0</v>
      </c>
      <c r="Q73" s="292"/>
      <c r="R73" s="291"/>
      <c r="S73" s="301">
        <f t="shared" si="20"/>
        <v>0</v>
      </c>
      <c r="T73" s="292"/>
      <c r="U73" s="291"/>
      <c r="V73" s="301">
        <f t="shared" si="21"/>
        <v>0</v>
      </c>
      <c r="W73" s="292"/>
      <c r="X73" s="291"/>
      <c r="Y73" s="301">
        <f t="shared" si="22"/>
        <v>0</v>
      </c>
      <c r="Z73" s="292"/>
      <c r="AA73" s="291"/>
      <c r="AB73" s="301">
        <f t="shared" si="23"/>
        <v>0</v>
      </c>
      <c r="AC73" s="292"/>
      <c r="AD73" s="291"/>
      <c r="AE73" s="301">
        <f t="shared" si="24"/>
        <v>0</v>
      </c>
      <c r="AF73" s="292"/>
      <c r="AG73" s="308">
        <f t="shared" si="25"/>
        <v>0</v>
      </c>
      <c r="AH73" s="309">
        <f t="shared" si="25"/>
        <v>0</v>
      </c>
      <c r="AI73" s="442">
        <f t="shared" si="25"/>
        <v>0</v>
      </c>
      <c r="AK73" s="348"/>
    </row>
    <row r="74" spans="1:37" s="290" customFormat="1" ht="17.25" customHeight="1">
      <c r="A74" s="1261"/>
      <c r="B74" s="1506"/>
      <c r="C74" s="291"/>
      <c r="D74" s="301">
        <f t="shared" si="15"/>
        <v>0</v>
      </c>
      <c r="E74" s="292"/>
      <c r="F74" s="291"/>
      <c r="G74" s="301">
        <f t="shared" si="16"/>
        <v>0</v>
      </c>
      <c r="H74" s="292"/>
      <c r="I74" s="291"/>
      <c r="J74" s="301">
        <f t="shared" si="17"/>
        <v>0</v>
      </c>
      <c r="K74" s="292"/>
      <c r="L74" s="291"/>
      <c r="M74" s="301">
        <f t="shared" si="18"/>
        <v>0</v>
      </c>
      <c r="N74" s="292"/>
      <c r="O74" s="291"/>
      <c r="P74" s="301">
        <f t="shared" si="19"/>
        <v>0</v>
      </c>
      <c r="Q74" s="292"/>
      <c r="R74" s="291"/>
      <c r="S74" s="301">
        <f t="shared" si="20"/>
        <v>0</v>
      </c>
      <c r="T74" s="292"/>
      <c r="U74" s="291"/>
      <c r="V74" s="301">
        <f t="shared" si="21"/>
        <v>0</v>
      </c>
      <c r="W74" s="292"/>
      <c r="X74" s="291"/>
      <c r="Y74" s="301">
        <f t="shared" si="22"/>
        <v>0</v>
      </c>
      <c r="Z74" s="292"/>
      <c r="AA74" s="291"/>
      <c r="AB74" s="301">
        <f t="shared" si="23"/>
        <v>0</v>
      </c>
      <c r="AC74" s="292"/>
      <c r="AD74" s="291"/>
      <c r="AE74" s="301">
        <f t="shared" si="24"/>
        <v>0</v>
      </c>
      <c r="AF74" s="292"/>
      <c r="AG74" s="308">
        <f t="shared" si="25"/>
        <v>0</v>
      </c>
      <c r="AH74" s="309">
        <f t="shared" si="25"/>
        <v>0</v>
      </c>
      <c r="AI74" s="442">
        <f t="shared" si="25"/>
        <v>0</v>
      </c>
      <c r="AK74" s="348"/>
    </row>
    <row r="75" spans="1:37" s="290" customFormat="1" ht="17.25" customHeight="1">
      <c r="A75" s="1261"/>
      <c r="B75" s="1506"/>
      <c r="C75" s="291"/>
      <c r="D75" s="301">
        <f t="shared" si="15"/>
        <v>0</v>
      </c>
      <c r="E75" s="292"/>
      <c r="F75" s="291"/>
      <c r="G75" s="301">
        <f t="shared" si="16"/>
        <v>0</v>
      </c>
      <c r="H75" s="292"/>
      <c r="I75" s="291"/>
      <c r="J75" s="301">
        <f t="shared" si="17"/>
        <v>0</v>
      </c>
      <c r="K75" s="292"/>
      <c r="L75" s="291"/>
      <c r="M75" s="301">
        <f t="shared" si="18"/>
        <v>0</v>
      </c>
      <c r="N75" s="292"/>
      <c r="O75" s="291"/>
      <c r="P75" s="301">
        <f t="shared" si="19"/>
        <v>0</v>
      </c>
      <c r="Q75" s="292"/>
      <c r="R75" s="291"/>
      <c r="S75" s="301">
        <f t="shared" si="20"/>
        <v>0</v>
      </c>
      <c r="T75" s="292"/>
      <c r="U75" s="291"/>
      <c r="V75" s="301">
        <f t="shared" si="21"/>
        <v>0</v>
      </c>
      <c r="W75" s="292"/>
      <c r="X75" s="291"/>
      <c r="Y75" s="301">
        <f t="shared" si="22"/>
        <v>0</v>
      </c>
      <c r="Z75" s="292"/>
      <c r="AA75" s="291"/>
      <c r="AB75" s="301">
        <f t="shared" si="23"/>
        <v>0</v>
      </c>
      <c r="AC75" s="292"/>
      <c r="AD75" s="291"/>
      <c r="AE75" s="301">
        <f t="shared" si="24"/>
        <v>0</v>
      </c>
      <c r="AF75" s="292"/>
      <c r="AG75" s="308">
        <f t="shared" si="25"/>
        <v>0</v>
      </c>
      <c r="AH75" s="309">
        <f t="shared" si="25"/>
        <v>0</v>
      </c>
      <c r="AI75" s="442">
        <f t="shared" si="25"/>
        <v>0</v>
      </c>
      <c r="AK75" s="348"/>
    </row>
    <row r="76" spans="1:37" s="290" customFormat="1" ht="17.25" customHeight="1">
      <c r="A76" s="1261"/>
      <c r="B76" s="1506"/>
      <c r="C76" s="291"/>
      <c r="D76" s="301">
        <f t="shared" si="15"/>
        <v>0</v>
      </c>
      <c r="E76" s="292"/>
      <c r="F76" s="291"/>
      <c r="G76" s="301">
        <f t="shared" si="16"/>
        <v>0</v>
      </c>
      <c r="H76" s="292"/>
      <c r="I76" s="291"/>
      <c r="J76" s="301">
        <f t="shared" si="17"/>
        <v>0</v>
      </c>
      <c r="K76" s="292"/>
      <c r="L76" s="291"/>
      <c r="M76" s="301">
        <f t="shared" si="18"/>
        <v>0</v>
      </c>
      <c r="N76" s="292"/>
      <c r="O76" s="291"/>
      <c r="P76" s="301">
        <f t="shared" si="19"/>
        <v>0</v>
      </c>
      <c r="Q76" s="292"/>
      <c r="R76" s="291"/>
      <c r="S76" s="301">
        <f t="shared" si="20"/>
        <v>0</v>
      </c>
      <c r="T76" s="292"/>
      <c r="U76" s="291"/>
      <c r="V76" s="301">
        <f t="shared" si="21"/>
        <v>0</v>
      </c>
      <c r="W76" s="292"/>
      <c r="X76" s="291"/>
      <c r="Y76" s="301">
        <f t="shared" si="22"/>
        <v>0</v>
      </c>
      <c r="Z76" s="292"/>
      <c r="AA76" s="291"/>
      <c r="AB76" s="301">
        <f t="shared" si="23"/>
        <v>0</v>
      </c>
      <c r="AC76" s="292"/>
      <c r="AD76" s="291"/>
      <c r="AE76" s="301">
        <f t="shared" si="24"/>
        <v>0</v>
      </c>
      <c r="AF76" s="292"/>
      <c r="AG76" s="308">
        <f t="shared" si="25"/>
        <v>0</v>
      </c>
      <c r="AH76" s="309">
        <f t="shared" si="25"/>
        <v>0</v>
      </c>
      <c r="AI76" s="442">
        <f t="shared" si="25"/>
        <v>0</v>
      </c>
      <c r="AK76" s="348"/>
    </row>
    <row r="77" spans="1:37" s="290" customFormat="1" ht="17.25" customHeight="1">
      <c r="A77" s="1261"/>
      <c r="B77" s="1506"/>
      <c r="C77" s="291"/>
      <c r="D77" s="301">
        <f t="shared" si="15"/>
        <v>0</v>
      </c>
      <c r="E77" s="292"/>
      <c r="F77" s="291"/>
      <c r="G77" s="301">
        <f t="shared" si="16"/>
        <v>0</v>
      </c>
      <c r="H77" s="292"/>
      <c r="I77" s="291"/>
      <c r="J77" s="301">
        <f t="shared" si="17"/>
        <v>0</v>
      </c>
      <c r="K77" s="292"/>
      <c r="L77" s="291"/>
      <c r="M77" s="301">
        <f t="shared" si="18"/>
        <v>0</v>
      </c>
      <c r="N77" s="292"/>
      <c r="O77" s="291"/>
      <c r="P77" s="301">
        <f t="shared" si="19"/>
        <v>0</v>
      </c>
      <c r="Q77" s="292"/>
      <c r="R77" s="291"/>
      <c r="S77" s="301">
        <f t="shared" si="20"/>
        <v>0</v>
      </c>
      <c r="T77" s="292"/>
      <c r="U77" s="291"/>
      <c r="V77" s="301">
        <f t="shared" si="21"/>
        <v>0</v>
      </c>
      <c r="W77" s="292"/>
      <c r="X77" s="291"/>
      <c r="Y77" s="301">
        <f t="shared" si="22"/>
        <v>0</v>
      </c>
      <c r="Z77" s="292"/>
      <c r="AA77" s="291"/>
      <c r="AB77" s="301">
        <f t="shared" si="23"/>
        <v>0</v>
      </c>
      <c r="AC77" s="292"/>
      <c r="AD77" s="291"/>
      <c r="AE77" s="301">
        <f t="shared" si="24"/>
        <v>0</v>
      </c>
      <c r="AF77" s="292"/>
      <c r="AG77" s="308">
        <f t="shared" si="25"/>
        <v>0</v>
      </c>
      <c r="AH77" s="309">
        <f t="shared" si="25"/>
        <v>0</v>
      </c>
      <c r="AI77" s="442">
        <f t="shared" si="25"/>
        <v>0</v>
      </c>
      <c r="AK77" s="348"/>
    </row>
    <row r="78" spans="1:37" s="290" customFormat="1" ht="17.25" customHeight="1">
      <c r="A78" s="1261"/>
      <c r="B78" s="1506"/>
      <c r="C78" s="291"/>
      <c r="D78" s="301">
        <f t="shared" si="15"/>
        <v>0</v>
      </c>
      <c r="E78" s="292"/>
      <c r="F78" s="291"/>
      <c r="G78" s="301">
        <f t="shared" si="16"/>
        <v>0</v>
      </c>
      <c r="H78" s="292"/>
      <c r="I78" s="291"/>
      <c r="J78" s="301">
        <f t="shared" si="17"/>
        <v>0</v>
      </c>
      <c r="K78" s="292"/>
      <c r="L78" s="291"/>
      <c r="M78" s="301">
        <f t="shared" si="18"/>
        <v>0</v>
      </c>
      <c r="N78" s="292"/>
      <c r="O78" s="291"/>
      <c r="P78" s="301">
        <f t="shared" si="19"/>
        <v>0</v>
      </c>
      <c r="Q78" s="292"/>
      <c r="R78" s="291"/>
      <c r="S78" s="301">
        <f t="shared" si="20"/>
        <v>0</v>
      </c>
      <c r="T78" s="292"/>
      <c r="U78" s="291"/>
      <c r="V78" s="301">
        <f t="shared" si="21"/>
        <v>0</v>
      </c>
      <c r="W78" s="292"/>
      <c r="X78" s="291"/>
      <c r="Y78" s="301">
        <f t="shared" si="22"/>
        <v>0</v>
      </c>
      <c r="Z78" s="292"/>
      <c r="AA78" s="291"/>
      <c r="AB78" s="301">
        <f t="shared" si="23"/>
        <v>0</v>
      </c>
      <c r="AC78" s="292"/>
      <c r="AD78" s="291"/>
      <c r="AE78" s="301">
        <f t="shared" si="24"/>
        <v>0</v>
      </c>
      <c r="AF78" s="292"/>
      <c r="AG78" s="308">
        <f t="shared" si="25"/>
        <v>0</v>
      </c>
      <c r="AH78" s="309">
        <f t="shared" si="25"/>
        <v>0</v>
      </c>
      <c r="AI78" s="442">
        <f t="shared" si="25"/>
        <v>0</v>
      </c>
      <c r="AK78" s="348"/>
    </row>
    <row r="79" spans="1:37" s="290" customFormat="1" ht="17.25" customHeight="1">
      <c r="A79" s="1261"/>
      <c r="B79" s="1506"/>
      <c r="C79" s="291"/>
      <c r="D79" s="301">
        <f t="shared" si="15"/>
        <v>0</v>
      </c>
      <c r="E79" s="292"/>
      <c r="F79" s="291"/>
      <c r="G79" s="301">
        <f t="shared" si="16"/>
        <v>0</v>
      </c>
      <c r="H79" s="292"/>
      <c r="I79" s="291"/>
      <c r="J79" s="301">
        <f t="shared" si="17"/>
        <v>0</v>
      </c>
      <c r="K79" s="292"/>
      <c r="L79" s="291"/>
      <c r="M79" s="301">
        <f t="shared" si="18"/>
        <v>0</v>
      </c>
      <c r="N79" s="292"/>
      <c r="O79" s="291"/>
      <c r="P79" s="301">
        <f t="shared" si="19"/>
        <v>0</v>
      </c>
      <c r="Q79" s="292"/>
      <c r="R79" s="291"/>
      <c r="S79" s="301">
        <f t="shared" si="20"/>
        <v>0</v>
      </c>
      <c r="T79" s="292"/>
      <c r="U79" s="291"/>
      <c r="V79" s="301">
        <f t="shared" si="21"/>
        <v>0</v>
      </c>
      <c r="W79" s="292"/>
      <c r="X79" s="291"/>
      <c r="Y79" s="301">
        <f t="shared" si="22"/>
        <v>0</v>
      </c>
      <c r="Z79" s="292"/>
      <c r="AA79" s="291"/>
      <c r="AB79" s="301">
        <f t="shared" si="23"/>
        <v>0</v>
      </c>
      <c r="AC79" s="292"/>
      <c r="AD79" s="291"/>
      <c r="AE79" s="301">
        <f t="shared" si="24"/>
        <v>0</v>
      </c>
      <c r="AF79" s="292"/>
      <c r="AG79" s="308">
        <f t="shared" si="25"/>
        <v>0</v>
      </c>
      <c r="AH79" s="309">
        <f t="shared" si="25"/>
        <v>0</v>
      </c>
      <c r="AI79" s="442">
        <f t="shared" si="25"/>
        <v>0</v>
      </c>
      <c r="AK79" s="348"/>
    </row>
    <row r="80" spans="1:37" s="290" customFormat="1" ht="17.25" customHeight="1">
      <c r="A80" s="1261"/>
      <c r="B80" s="1506"/>
      <c r="C80" s="291"/>
      <c r="D80" s="301">
        <f t="shared" si="15"/>
        <v>0</v>
      </c>
      <c r="E80" s="292"/>
      <c r="F80" s="291"/>
      <c r="G80" s="301">
        <f t="shared" si="16"/>
        <v>0</v>
      </c>
      <c r="H80" s="292"/>
      <c r="I80" s="291"/>
      <c r="J80" s="301">
        <f t="shared" si="17"/>
        <v>0</v>
      </c>
      <c r="K80" s="292"/>
      <c r="L80" s="291"/>
      <c r="M80" s="301">
        <f t="shared" si="18"/>
        <v>0</v>
      </c>
      <c r="N80" s="292"/>
      <c r="O80" s="291"/>
      <c r="P80" s="301">
        <f t="shared" si="19"/>
        <v>0</v>
      </c>
      <c r="Q80" s="292"/>
      <c r="R80" s="291"/>
      <c r="S80" s="301">
        <f t="shared" si="20"/>
        <v>0</v>
      </c>
      <c r="T80" s="292"/>
      <c r="U80" s="291"/>
      <c r="V80" s="301">
        <f t="shared" si="21"/>
        <v>0</v>
      </c>
      <c r="W80" s="292"/>
      <c r="X80" s="291"/>
      <c r="Y80" s="301">
        <f t="shared" si="22"/>
        <v>0</v>
      </c>
      <c r="Z80" s="292"/>
      <c r="AA80" s="291"/>
      <c r="AB80" s="301">
        <f t="shared" si="23"/>
        <v>0</v>
      </c>
      <c r="AC80" s="292"/>
      <c r="AD80" s="291"/>
      <c r="AE80" s="301">
        <f t="shared" si="24"/>
        <v>0</v>
      </c>
      <c r="AF80" s="292"/>
      <c r="AG80" s="308">
        <f t="shared" si="25"/>
        <v>0</v>
      </c>
      <c r="AH80" s="309">
        <f t="shared" si="25"/>
        <v>0</v>
      </c>
      <c r="AI80" s="442">
        <f t="shared" si="25"/>
        <v>0</v>
      </c>
      <c r="AK80" s="348"/>
    </row>
    <row r="81" spans="1:38" s="290" customFormat="1" ht="17.25" customHeight="1">
      <c r="A81" s="1361" t="s">
        <v>307</v>
      </c>
      <c r="B81" s="1507"/>
      <c r="C81" s="322"/>
      <c r="D81" s="328"/>
      <c r="E81" s="323"/>
      <c r="F81" s="322"/>
      <c r="G81" s="328"/>
      <c r="H81" s="345"/>
      <c r="I81" s="322"/>
      <c r="J81" s="328"/>
      <c r="K81" s="345"/>
      <c r="L81" s="322"/>
      <c r="M81" s="328"/>
      <c r="N81" s="345"/>
      <c r="O81" s="322"/>
      <c r="P81" s="328"/>
      <c r="Q81" s="345"/>
      <c r="R81" s="322"/>
      <c r="S81" s="328"/>
      <c r="T81" s="345"/>
      <c r="U81" s="322"/>
      <c r="V81" s="328"/>
      <c r="W81" s="345"/>
      <c r="X81" s="322"/>
      <c r="Y81" s="328"/>
      <c r="Z81" s="345"/>
      <c r="AA81" s="322"/>
      <c r="AB81" s="328"/>
      <c r="AC81" s="345"/>
      <c r="AD81" s="322"/>
      <c r="AE81" s="328"/>
      <c r="AF81" s="345"/>
      <c r="AG81" s="308"/>
      <c r="AH81" s="329"/>
      <c r="AI81" s="344"/>
      <c r="AJ81"/>
      <c r="AK81"/>
      <c r="AL81"/>
    </row>
    <row r="82" spans="1:38" s="290" customFormat="1" ht="17.25" customHeight="1">
      <c r="A82" s="1261"/>
      <c r="B82" s="1506"/>
      <c r="C82" s="291"/>
      <c r="D82" s="301">
        <f t="shared" si="15"/>
        <v>0</v>
      </c>
      <c r="E82" s="292"/>
      <c r="F82" s="291"/>
      <c r="G82" s="301">
        <f t="shared" si="16"/>
        <v>0</v>
      </c>
      <c r="H82" s="292"/>
      <c r="I82" s="291"/>
      <c r="J82" s="301">
        <f t="shared" si="17"/>
        <v>0</v>
      </c>
      <c r="K82" s="292"/>
      <c r="L82" s="291"/>
      <c r="M82" s="301">
        <f t="shared" si="18"/>
        <v>0</v>
      </c>
      <c r="N82" s="292"/>
      <c r="O82" s="291"/>
      <c r="P82" s="301">
        <f t="shared" si="19"/>
        <v>0</v>
      </c>
      <c r="Q82" s="292"/>
      <c r="R82" s="291"/>
      <c r="S82" s="301">
        <f t="shared" si="20"/>
        <v>0</v>
      </c>
      <c r="T82" s="292"/>
      <c r="U82" s="291"/>
      <c r="V82" s="301">
        <f t="shared" si="21"/>
        <v>0</v>
      </c>
      <c r="W82" s="292"/>
      <c r="X82" s="291"/>
      <c r="Y82" s="301">
        <f t="shared" si="22"/>
        <v>0</v>
      </c>
      <c r="Z82" s="292"/>
      <c r="AA82" s="291"/>
      <c r="AB82" s="301">
        <f t="shared" si="23"/>
        <v>0</v>
      </c>
      <c r="AC82" s="292"/>
      <c r="AD82" s="291"/>
      <c r="AE82" s="301">
        <f t="shared" si="24"/>
        <v>0</v>
      </c>
      <c r="AF82" s="292"/>
      <c r="AG82" s="308">
        <f t="shared" si="25"/>
        <v>0</v>
      </c>
      <c r="AH82" s="309">
        <f t="shared" si="25"/>
        <v>0</v>
      </c>
      <c r="AI82" s="442">
        <f t="shared" si="25"/>
        <v>0</v>
      </c>
      <c r="AK82" s="348"/>
    </row>
    <row r="83" spans="1:38" s="290" customFormat="1" ht="17.25" customHeight="1">
      <c r="A83" s="1261"/>
      <c r="B83" s="1506"/>
      <c r="C83" s="291"/>
      <c r="D83" s="301">
        <f t="shared" si="15"/>
        <v>0</v>
      </c>
      <c r="E83" s="292"/>
      <c r="F83" s="291"/>
      <c r="G83" s="301">
        <f t="shared" si="16"/>
        <v>0</v>
      </c>
      <c r="H83" s="292"/>
      <c r="I83" s="291"/>
      <c r="J83" s="301">
        <f t="shared" si="17"/>
        <v>0</v>
      </c>
      <c r="K83" s="292"/>
      <c r="L83" s="291"/>
      <c r="M83" s="301">
        <f t="shared" si="18"/>
        <v>0</v>
      </c>
      <c r="N83" s="292"/>
      <c r="O83" s="291"/>
      <c r="P83" s="301">
        <f t="shared" si="19"/>
        <v>0</v>
      </c>
      <c r="Q83" s="292"/>
      <c r="R83" s="291"/>
      <c r="S83" s="301">
        <f t="shared" si="20"/>
        <v>0</v>
      </c>
      <c r="T83" s="292"/>
      <c r="U83" s="291"/>
      <c r="V83" s="301">
        <f t="shared" si="21"/>
        <v>0</v>
      </c>
      <c r="W83" s="292"/>
      <c r="X83" s="291"/>
      <c r="Y83" s="301">
        <f t="shared" si="22"/>
        <v>0</v>
      </c>
      <c r="Z83" s="292"/>
      <c r="AA83" s="291"/>
      <c r="AB83" s="301">
        <f t="shared" si="23"/>
        <v>0</v>
      </c>
      <c r="AC83" s="292"/>
      <c r="AD83" s="291"/>
      <c r="AE83" s="301">
        <f t="shared" si="24"/>
        <v>0</v>
      </c>
      <c r="AF83" s="292"/>
      <c r="AG83" s="308">
        <f t="shared" si="25"/>
        <v>0</v>
      </c>
      <c r="AH83" s="309">
        <f t="shared" si="25"/>
        <v>0</v>
      </c>
      <c r="AI83" s="442">
        <f t="shared" si="25"/>
        <v>0</v>
      </c>
      <c r="AK83" s="348"/>
    </row>
    <row r="84" spans="1:38" s="290" customFormat="1" ht="17.25" customHeight="1">
      <c r="A84" s="1261"/>
      <c r="B84" s="1506"/>
      <c r="C84" s="291"/>
      <c r="D84" s="301">
        <f t="shared" si="15"/>
        <v>0</v>
      </c>
      <c r="E84" s="292"/>
      <c r="F84" s="291"/>
      <c r="G84" s="301">
        <f t="shared" si="16"/>
        <v>0</v>
      </c>
      <c r="H84" s="292"/>
      <c r="I84" s="291"/>
      <c r="J84" s="301">
        <f t="shared" si="17"/>
        <v>0</v>
      </c>
      <c r="K84" s="292"/>
      <c r="L84" s="291"/>
      <c r="M84" s="301">
        <f t="shared" si="18"/>
        <v>0</v>
      </c>
      <c r="N84" s="292"/>
      <c r="O84" s="291"/>
      <c r="P84" s="301">
        <f t="shared" si="19"/>
        <v>0</v>
      </c>
      <c r="Q84" s="292"/>
      <c r="R84" s="291"/>
      <c r="S84" s="301">
        <f t="shared" si="20"/>
        <v>0</v>
      </c>
      <c r="T84" s="292"/>
      <c r="U84" s="291"/>
      <c r="V84" s="301">
        <f t="shared" si="21"/>
        <v>0</v>
      </c>
      <c r="W84" s="292"/>
      <c r="X84" s="291"/>
      <c r="Y84" s="301">
        <f t="shared" si="22"/>
        <v>0</v>
      </c>
      <c r="Z84" s="292"/>
      <c r="AA84" s="291"/>
      <c r="AB84" s="301">
        <f t="shared" si="23"/>
        <v>0</v>
      </c>
      <c r="AC84" s="292"/>
      <c r="AD84" s="291"/>
      <c r="AE84" s="301">
        <f t="shared" si="24"/>
        <v>0</v>
      </c>
      <c r="AF84" s="292"/>
      <c r="AG84" s="308">
        <f t="shared" si="25"/>
        <v>0</v>
      </c>
      <c r="AH84" s="309">
        <f t="shared" si="25"/>
        <v>0</v>
      </c>
      <c r="AI84" s="442">
        <f t="shared" si="25"/>
        <v>0</v>
      </c>
      <c r="AK84" s="348"/>
    </row>
    <row r="85" spans="1:38" s="290" customFormat="1" ht="17.25" customHeight="1">
      <c r="A85" s="1261"/>
      <c r="B85" s="1506"/>
      <c r="C85" s="291"/>
      <c r="D85" s="301">
        <f t="shared" si="15"/>
        <v>0</v>
      </c>
      <c r="E85" s="292"/>
      <c r="F85" s="291"/>
      <c r="G85" s="301">
        <f t="shared" si="16"/>
        <v>0</v>
      </c>
      <c r="H85" s="292"/>
      <c r="I85" s="291"/>
      <c r="J85" s="301">
        <f t="shared" si="17"/>
        <v>0</v>
      </c>
      <c r="K85" s="292"/>
      <c r="L85" s="291"/>
      <c r="M85" s="301">
        <f t="shared" si="18"/>
        <v>0</v>
      </c>
      <c r="N85" s="292"/>
      <c r="O85" s="291"/>
      <c r="P85" s="301">
        <f t="shared" si="19"/>
        <v>0</v>
      </c>
      <c r="Q85" s="292"/>
      <c r="R85" s="291"/>
      <c r="S85" s="301">
        <f t="shared" si="20"/>
        <v>0</v>
      </c>
      <c r="T85" s="292"/>
      <c r="U85" s="291"/>
      <c r="V85" s="301">
        <f t="shared" si="21"/>
        <v>0</v>
      </c>
      <c r="W85" s="292"/>
      <c r="X85" s="291"/>
      <c r="Y85" s="301">
        <f t="shared" si="22"/>
        <v>0</v>
      </c>
      <c r="Z85" s="292"/>
      <c r="AA85" s="291"/>
      <c r="AB85" s="301">
        <f t="shared" si="23"/>
        <v>0</v>
      </c>
      <c r="AC85" s="292"/>
      <c r="AD85" s="291"/>
      <c r="AE85" s="301">
        <f t="shared" si="24"/>
        <v>0</v>
      </c>
      <c r="AF85" s="292"/>
      <c r="AG85" s="308">
        <f t="shared" si="25"/>
        <v>0</v>
      </c>
      <c r="AH85" s="309">
        <f t="shared" si="25"/>
        <v>0</v>
      </c>
      <c r="AI85" s="442">
        <f t="shared" si="25"/>
        <v>0</v>
      </c>
      <c r="AK85" s="348"/>
    </row>
    <row r="86" spans="1:38" s="290" customFormat="1" ht="17.25" customHeight="1">
      <c r="A86" s="1261"/>
      <c r="B86" s="1506"/>
      <c r="C86" s="291"/>
      <c r="D86" s="301">
        <f t="shared" si="15"/>
        <v>0</v>
      </c>
      <c r="E86" s="292"/>
      <c r="F86" s="291"/>
      <c r="G86" s="301">
        <f t="shared" si="16"/>
        <v>0</v>
      </c>
      <c r="H86" s="292"/>
      <c r="I86" s="291"/>
      <c r="J86" s="301">
        <f t="shared" si="17"/>
        <v>0</v>
      </c>
      <c r="K86" s="292"/>
      <c r="L86" s="291"/>
      <c r="M86" s="301">
        <f t="shared" si="18"/>
        <v>0</v>
      </c>
      <c r="N86" s="292"/>
      <c r="O86" s="291"/>
      <c r="P86" s="301">
        <f t="shared" si="19"/>
        <v>0</v>
      </c>
      <c r="Q86" s="292"/>
      <c r="R86" s="291"/>
      <c r="S86" s="301">
        <f t="shared" si="20"/>
        <v>0</v>
      </c>
      <c r="T86" s="292"/>
      <c r="U86" s="291"/>
      <c r="V86" s="301">
        <f t="shared" si="21"/>
        <v>0</v>
      </c>
      <c r="W86" s="292"/>
      <c r="X86" s="291"/>
      <c r="Y86" s="301">
        <f t="shared" si="22"/>
        <v>0</v>
      </c>
      <c r="Z86" s="292"/>
      <c r="AA86" s="291"/>
      <c r="AB86" s="301">
        <f t="shared" si="23"/>
        <v>0</v>
      </c>
      <c r="AC86" s="292"/>
      <c r="AD86" s="291"/>
      <c r="AE86" s="301">
        <f t="shared" si="24"/>
        <v>0</v>
      </c>
      <c r="AF86" s="292"/>
      <c r="AG86" s="308">
        <f t="shared" si="25"/>
        <v>0</v>
      </c>
      <c r="AH86" s="309">
        <f t="shared" si="25"/>
        <v>0</v>
      </c>
      <c r="AI86" s="442">
        <f t="shared" si="25"/>
        <v>0</v>
      </c>
      <c r="AK86" s="348"/>
    </row>
    <row r="87" spans="1:38" s="290" customFormat="1" ht="17.25" customHeight="1">
      <c r="A87" s="1261"/>
      <c r="B87" s="1506"/>
      <c r="C87" s="291"/>
      <c r="D87" s="301">
        <f t="shared" si="15"/>
        <v>0</v>
      </c>
      <c r="E87" s="292"/>
      <c r="F87" s="291"/>
      <c r="G87" s="301">
        <f t="shared" si="16"/>
        <v>0</v>
      </c>
      <c r="H87" s="292"/>
      <c r="I87" s="291"/>
      <c r="J87" s="301">
        <f t="shared" si="17"/>
        <v>0</v>
      </c>
      <c r="K87" s="292"/>
      <c r="L87" s="291"/>
      <c r="M87" s="301">
        <f t="shared" si="18"/>
        <v>0</v>
      </c>
      <c r="N87" s="292"/>
      <c r="O87" s="291"/>
      <c r="P87" s="301">
        <f t="shared" si="19"/>
        <v>0</v>
      </c>
      <c r="Q87" s="292"/>
      <c r="R87" s="291"/>
      <c r="S87" s="301">
        <f t="shared" si="20"/>
        <v>0</v>
      </c>
      <c r="T87" s="292"/>
      <c r="U87" s="291"/>
      <c r="V87" s="301">
        <f t="shared" si="21"/>
        <v>0</v>
      </c>
      <c r="W87" s="292"/>
      <c r="X87" s="291"/>
      <c r="Y87" s="301">
        <f t="shared" si="22"/>
        <v>0</v>
      </c>
      <c r="Z87" s="292"/>
      <c r="AA87" s="291"/>
      <c r="AB87" s="301">
        <f t="shared" si="23"/>
        <v>0</v>
      </c>
      <c r="AC87" s="292"/>
      <c r="AD87" s="291"/>
      <c r="AE87" s="301">
        <f t="shared" si="24"/>
        <v>0</v>
      </c>
      <c r="AF87" s="292"/>
      <c r="AG87" s="308">
        <f t="shared" si="25"/>
        <v>0</v>
      </c>
      <c r="AH87" s="309">
        <f t="shared" si="25"/>
        <v>0</v>
      </c>
      <c r="AI87" s="442">
        <f t="shared" si="25"/>
        <v>0</v>
      </c>
      <c r="AK87" s="348"/>
      <c r="AL87" s="293"/>
    </row>
    <row r="88" spans="1:38" s="290" customFormat="1" ht="17.25" customHeight="1">
      <c r="A88" s="1261"/>
      <c r="B88" s="1506"/>
      <c r="C88" s="291"/>
      <c r="D88" s="301">
        <f t="shared" si="15"/>
        <v>0</v>
      </c>
      <c r="E88" s="292"/>
      <c r="F88" s="291"/>
      <c r="G88" s="301">
        <f t="shared" si="16"/>
        <v>0</v>
      </c>
      <c r="H88" s="292"/>
      <c r="I88" s="291"/>
      <c r="J88" s="301">
        <f t="shared" si="17"/>
        <v>0</v>
      </c>
      <c r="K88" s="292"/>
      <c r="L88" s="291"/>
      <c r="M88" s="301">
        <f t="shared" si="18"/>
        <v>0</v>
      </c>
      <c r="N88" s="292"/>
      <c r="O88" s="291"/>
      <c r="P88" s="301">
        <f t="shared" si="19"/>
        <v>0</v>
      </c>
      <c r="Q88" s="292"/>
      <c r="R88" s="291"/>
      <c r="S88" s="301">
        <f t="shared" si="20"/>
        <v>0</v>
      </c>
      <c r="T88" s="292"/>
      <c r="U88" s="291"/>
      <c r="V88" s="301">
        <f t="shared" si="21"/>
        <v>0</v>
      </c>
      <c r="W88" s="292"/>
      <c r="X88" s="291"/>
      <c r="Y88" s="301">
        <f t="shared" si="22"/>
        <v>0</v>
      </c>
      <c r="Z88" s="292"/>
      <c r="AA88" s="291"/>
      <c r="AB88" s="301">
        <f t="shared" si="23"/>
        <v>0</v>
      </c>
      <c r="AC88" s="292"/>
      <c r="AD88" s="291"/>
      <c r="AE88" s="301">
        <f t="shared" si="24"/>
        <v>0</v>
      </c>
      <c r="AF88" s="292"/>
      <c r="AG88" s="308">
        <f t="shared" si="25"/>
        <v>0</v>
      </c>
      <c r="AH88" s="309">
        <f t="shared" si="25"/>
        <v>0</v>
      </c>
      <c r="AI88" s="442">
        <f t="shared" si="25"/>
        <v>0</v>
      </c>
    </row>
    <row r="89" spans="1:38" s="290" customFormat="1" ht="17.25" customHeight="1">
      <c r="A89" s="1261"/>
      <c r="B89" s="1506"/>
      <c r="C89" s="291"/>
      <c r="D89" s="301">
        <f t="shared" si="15"/>
        <v>0</v>
      </c>
      <c r="E89" s="292"/>
      <c r="F89" s="291"/>
      <c r="G89" s="301">
        <f t="shared" si="16"/>
        <v>0</v>
      </c>
      <c r="H89" s="292"/>
      <c r="I89" s="291"/>
      <c r="J89" s="301">
        <f>K89-I89</f>
        <v>0</v>
      </c>
      <c r="K89" s="292"/>
      <c r="L89" s="291"/>
      <c r="M89" s="301">
        <f t="shared" si="18"/>
        <v>0</v>
      </c>
      <c r="N89" s="292"/>
      <c r="O89" s="291"/>
      <c r="P89" s="301">
        <f t="shared" si="19"/>
        <v>0</v>
      </c>
      <c r="Q89" s="292"/>
      <c r="R89" s="291"/>
      <c r="S89" s="301">
        <f t="shared" si="20"/>
        <v>0</v>
      </c>
      <c r="T89" s="292"/>
      <c r="U89" s="291"/>
      <c r="V89" s="301">
        <f t="shared" si="21"/>
        <v>0</v>
      </c>
      <c r="W89" s="292"/>
      <c r="X89" s="291"/>
      <c r="Y89" s="301">
        <f t="shared" si="22"/>
        <v>0</v>
      </c>
      <c r="Z89" s="292"/>
      <c r="AA89" s="291"/>
      <c r="AB89" s="301">
        <f t="shared" si="23"/>
        <v>0</v>
      </c>
      <c r="AC89" s="292"/>
      <c r="AD89" s="291"/>
      <c r="AE89" s="301">
        <f t="shared" si="24"/>
        <v>0</v>
      </c>
      <c r="AF89" s="292"/>
      <c r="AG89" s="308">
        <f t="shared" si="25"/>
        <v>0</v>
      </c>
      <c r="AH89" s="309">
        <f t="shared" si="25"/>
        <v>0</v>
      </c>
      <c r="AI89" s="442">
        <f t="shared" si="25"/>
        <v>0</v>
      </c>
    </row>
    <row r="90" spans="1:38" s="290" customFormat="1" ht="17.25" customHeight="1">
      <c r="A90" s="1261"/>
      <c r="B90" s="1506"/>
      <c r="C90" s="291"/>
      <c r="D90" s="301">
        <f t="shared" si="15"/>
        <v>0</v>
      </c>
      <c r="E90" s="292"/>
      <c r="F90" s="291"/>
      <c r="G90" s="301">
        <f t="shared" si="16"/>
        <v>0</v>
      </c>
      <c r="H90" s="292"/>
      <c r="I90" s="291"/>
      <c r="J90" s="301">
        <f t="shared" si="17"/>
        <v>0</v>
      </c>
      <c r="K90" s="292"/>
      <c r="L90" s="291"/>
      <c r="M90" s="301">
        <f t="shared" si="18"/>
        <v>0</v>
      </c>
      <c r="N90" s="292"/>
      <c r="O90" s="291"/>
      <c r="P90" s="301">
        <f t="shared" si="19"/>
        <v>0</v>
      </c>
      <c r="Q90" s="292"/>
      <c r="R90" s="291"/>
      <c r="S90" s="301">
        <f t="shared" si="20"/>
        <v>0</v>
      </c>
      <c r="T90" s="292"/>
      <c r="U90" s="291"/>
      <c r="V90" s="301">
        <f t="shared" si="21"/>
        <v>0</v>
      </c>
      <c r="W90" s="292"/>
      <c r="X90" s="291"/>
      <c r="Y90" s="301">
        <f t="shared" si="22"/>
        <v>0</v>
      </c>
      <c r="Z90" s="292"/>
      <c r="AA90" s="291"/>
      <c r="AB90" s="301">
        <f t="shared" si="23"/>
        <v>0</v>
      </c>
      <c r="AC90" s="292"/>
      <c r="AD90" s="291"/>
      <c r="AE90" s="301">
        <f t="shared" si="24"/>
        <v>0</v>
      </c>
      <c r="AF90" s="292"/>
      <c r="AG90" s="308">
        <f t="shared" si="25"/>
        <v>0</v>
      </c>
      <c r="AH90" s="309">
        <f t="shared" si="25"/>
        <v>0</v>
      </c>
      <c r="AI90" s="442">
        <f t="shared" si="25"/>
        <v>0</v>
      </c>
    </row>
    <row r="91" spans="1:38" s="290" customFormat="1" ht="17.25" customHeight="1">
      <c r="A91" s="1261" t="s">
        <v>308</v>
      </c>
      <c r="B91" s="1506"/>
      <c r="C91" s="304">
        <f>IF(C82&lt;25000,C82*C125,25000*C125)+IF(C83&lt;25000,C83*C125,25000*C125)+IF(C84&lt;25000,C84*C125,25000*C125)+IF(C85&lt;25000,C85*C125,25000*C125)+IF(C86&lt;25000,C86*C125,25000*C125)+IF(C87&lt;25000,C87*C125,25000*C125)+IF(C88&lt;25000,C88*C125,25000*C125)+IF(C89&lt;25000,C89*C125,25000*C125)+IF(C90&lt;25000,C90*C125,25000*C125)</f>
        <v>0</v>
      </c>
      <c r="D91" s="301">
        <f t="shared" si="15"/>
        <v>0</v>
      </c>
      <c r="E91" s="489">
        <f>IF(E82&lt;25000,E82*E125,25000*E125)+IF(E83&lt;25000,E83*E125,25000*E125)+IF(E84&lt;25000,E84*E125,25000*E125)+IF(E85&lt;25000,E85*E125,25000*E125)+IF(E86&lt;25000,E86*E125,25000*E125)+IF(E87&lt;25000,E87*E125,25000*E125)+IF(E88&lt;25000,E88*E125,25000*E125)+IF(E89&lt;25000,E89*E125,25000*E125)+IF(E90&lt;25000,E90*E125,25000*E125)</f>
        <v>0</v>
      </c>
      <c r="F91" s="304">
        <f>IF(F82&lt;25000,F82*F125,25000*F125)+IF(F83&lt;25000,F83*F125,25000*F125)+IF(F84&lt;25000,F84*F125,25000*F125)+IF(F85&lt;25000,F85*F125,25000*F125)+IF(F86&lt;25000,F86*F125,25000*F125)+IF(F87&lt;25000,F87*F125,25000*F125)+IF(F88&lt;25000,F88*F125,25000*F125)+IF(F89&lt;25000,F89*F125,25000*F125)+IF(F90&lt;25000,F90*F125,25000*F125)</f>
        <v>0</v>
      </c>
      <c r="G91" s="307">
        <f t="shared" si="16"/>
        <v>0</v>
      </c>
      <c r="H91" s="305">
        <f>IF(H82&lt;25000,H82*H125,25000*H125)+IF(H83&lt;25000,H83*H125,25000*H125)+IF(H84&lt;25000,H84*H125,25000*H125)+IF(H85&lt;25000,H85*H125,25000*H125)+IF(H86&lt;25000,H86*H125,25000*H125)+IF(H87&lt;25000,H87*H125,25000*H125)+IF(H88&lt;25000,H88*H125,25000*H125)+IF(H89&lt;25000,H89*H125,25000*H125)+IF(H90&lt;25000,H90*H125,25000*H125)</f>
        <v>0</v>
      </c>
      <c r="I91" s="304">
        <f>IF(I82&lt;25000,I82*I125,25000*I125)+IF(I83&lt;25000,I83*I125,25000*I125)+IF(I84&lt;25000,I84*I125,25000*I125)+IF(I85&lt;25000,I85*I125,25000*I125)+IF(I86&lt;25000,I86*I125,25000*I125)+IF(I87&lt;25000,I87*I125,25000*I125)+IF(I88&lt;25000,I88*I125,25000*I125)+IF(I89&lt;25000,I89*I125,25000*I125)+IF(I90&lt;25000,I90*I125,25000*I125)</f>
        <v>0</v>
      </c>
      <c r="J91" s="307">
        <f>K91-I91</f>
        <v>0</v>
      </c>
      <c r="K91" s="305">
        <f>IF(K82&lt;25000,K82*K125,25000*K125)+IF(K83&lt;25000,K83*K125,25000*K125)+IF(K84&lt;25000,K84*K125,25000*K125)+IF(K85&lt;25000,K85*K125,25000*K125)+IF(K86&lt;25000,K86*K125,25000*K125)+IF(K87&lt;25000,K87*K125,25000*K125)+IF(K88&lt;25000,K88*K125,25000*K125)+IF(K89&lt;25000,K89*K125,25000*K125)+IF(K90&lt;25000,K90*K125,25000*K125)</f>
        <v>0</v>
      </c>
      <c r="L91" s="304">
        <f>IF(L82&lt;25000,L82*L125,25000*L125)+IF(L83&lt;25000,L83*L125,25000*L125)+IF(L84&lt;25000,L84*L125,25000*L125)+IF(L85&lt;25000,L85*L125,25000*L125)+IF(L86&lt;25000,L86*L125,25000*L125)+IF(L87&lt;25000,L87*L125,25000*L125)+IF(L88&lt;25000,L88*L125,25000*L125)+IF(L89&lt;25000,L89*L125,25000*L125)+IF(L90&lt;25000,L90*L125,25000*L125)</f>
        <v>0</v>
      </c>
      <c r="M91" s="307">
        <f t="shared" si="18"/>
        <v>0</v>
      </c>
      <c r="N91" s="305">
        <f>IF(N82&lt;25000,N82*N125,25000*N125)+IF(N83&lt;25000,N83*N125,25000*N125)+IF(N84&lt;25000,N84*N125,25000*N125)+IF(N85&lt;25000,N85*N125,25000*N125)+IF(N86&lt;25000,N86*N125,25000*N125)+IF(N87&lt;25000,N87*N125,25000*N125)+IF(N88&lt;25000,N88*N125,25000*N125)+IF(N89&lt;25000,N89*N125,25000*N125)+IF(N90&lt;25000,N90*N125,25000*N125)</f>
        <v>0</v>
      </c>
      <c r="O91" s="304">
        <f>IF(O82&lt;25000,O82*O125,25000*O125)+IF(O83&lt;25000,O83*O125,25000*O125)+IF(O84&lt;25000,O84*O125,25000*O125)+IF(O85&lt;25000,O85*O125,25000*O125)+IF(O86&lt;25000,O86*O125,25000*O125)+IF(O87&lt;25000,O87*O125,25000*O125)+IF(O88&lt;25000,O88*O125,25000*O125)+IF(O89&lt;25000,O89*O125,25000*O125)+IF(O90&lt;25000,O90*O125,25000*O125)</f>
        <v>0</v>
      </c>
      <c r="P91" s="301">
        <f t="shared" si="19"/>
        <v>0</v>
      </c>
      <c r="Q91" s="489">
        <f>IF(Q82&lt;25000,Q82*Q125,25000*Q125)+IF(Q83&lt;25000,Q83*Q125,25000*Q125)+IF(Q84&lt;25000,Q84*Q125,25000*Q125)+IF(Q85&lt;25000,Q85*Q125,25000*Q125)+IF(Q86&lt;25000,Q86*Q125,25000*Q125)+IF(Q87&lt;25000,Q87*Q125,25000*Q125)+IF(Q88&lt;25000,Q88*Q125,25000*Q125)+IF(Q89&lt;25000,Q89*Q125,25000*Q125)+IF(Q90&lt;25000,Q90*Q125,25000*Q125)</f>
        <v>0</v>
      </c>
      <c r="R91" s="304">
        <f>IF(R82&lt;25000,R82*R125,25000*R125)+IF(R83&lt;25000,R83*R125,25000*R125)+IF(R84&lt;25000,R84*R125,25000*R125)+IF(R85&lt;25000,R85*R125,25000*R125)+IF(R86&lt;25000,R86*R125,25000*R125)+IF(R87&lt;25000,R87*R125,25000*R125)+IF(R88&lt;25000,R88*R125,25000*R125)+IF(R89&lt;25000,R89*R125,25000*R125)+IF(R90&lt;25000,R90*R125,25000*R125)</f>
        <v>0</v>
      </c>
      <c r="S91" s="307">
        <f t="shared" si="20"/>
        <v>0</v>
      </c>
      <c r="T91" s="305">
        <f>IF(T82&lt;25000,T82*T125,25000*T125)+IF(T83&lt;25000,T83*T125,25000*T125)+IF(T84&lt;25000,T84*T125,25000*T125)+IF(T85&lt;25000,T85*T125,25000*T125)+IF(T86&lt;25000,T86*T125,25000*T125)+IF(T87&lt;25000,T87*T125,25000*T125)+IF(T88&lt;25000,T88*T125,25000*T125)+IF(T89&lt;25000,T89*T125,25000*T125)+IF(T90&lt;25000,T90*T125,25000*T125)</f>
        <v>0</v>
      </c>
      <c r="U91" s="304">
        <f>IF(U82&lt;25000,U82*U125,25000*U125)+IF(U83&lt;25000,U83*U125,25000*U125)+IF(U84&lt;25000,U84*U125,25000*U125)+IF(U85&lt;25000,U85*U125,25000*U125)+IF(U86&lt;25000,U86*U125,25000*U125)+IF(U87&lt;25000,U87*U125,25000*U125)+IF(U88&lt;25000,U88*U125,25000*U125)+IF(U89&lt;25000,U89*U125,25000*U125)+IF(U90&lt;25000,U90*U125,25000*U125)</f>
        <v>0</v>
      </c>
      <c r="V91" s="307">
        <f t="shared" si="21"/>
        <v>0</v>
      </c>
      <c r="W91" s="305">
        <f>IF(W82&lt;25000,W82*W125,25000*W125)+IF(W83&lt;25000,W83*W125,25000*W125)+IF(W84&lt;25000,W84*W125,25000*W125)+IF(W85&lt;25000,W85*W125,25000*W125)+IF(W86&lt;25000,W86*W125,25000*W125)+IF(W87&lt;25000,W87*W125,25000*W125)+IF(W88&lt;25000,W88*W125,25000*W125)+IF(W89&lt;25000,W89*W125,25000*W125)+IF(W90&lt;25000,W90*W125,25000*W125)</f>
        <v>0</v>
      </c>
      <c r="X91" s="304">
        <f>IF(X82&lt;25000,X82*X125,25000*X125)+IF(X83&lt;25000,X83*X125,25000*X125)+IF(X84&lt;25000,X84*X125,25000*X125)+IF(X85&lt;25000,X85*X125,25000*X125)+IF(X86&lt;25000,X86*X125,25000*X125)+IF(X87&lt;25000,X87*X125,25000*X125)+IF(X88&lt;25000,X88*X125,25000*X125)+IF(X89&lt;25000,X89*X125,25000*X125)+IF(X90&lt;25000,X90*X125,25000*X125)</f>
        <v>0</v>
      </c>
      <c r="Y91" s="301">
        <f t="shared" si="22"/>
        <v>0</v>
      </c>
      <c r="Z91" s="489">
        <f>IF(Z82&lt;25000,Z82*Z125,25000*Z125)+IF(Z83&lt;25000,Z83*Z125,25000*Z125)+IF(Z84&lt;25000,Z84*Z125,25000*Z125)+IF(Z85&lt;25000,Z85*Z125,25000*Z125)+IF(Z86&lt;25000,Z86*Z125,25000*Z125)+IF(Z87&lt;25000,Z87*Z125,25000*Z125)+IF(Z88&lt;25000,Z88*Z125,25000*Z125)+IF(Z89&lt;25000,Z89*Z125,25000*Z125)+IF(Z90&lt;25000,Z90*Z125,25000*Z125)</f>
        <v>0</v>
      </c>
      <c r="AA91" s="304">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07">
        <f t="shared" si="23"/>
        <v>0</v>
      </c>
      <c r="AC91" s="30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04">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07">
        <f t="shared" si="24"/>
        <v>0</v>
      </c>
      <c r="AF91" s="305">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08">
        <f t="shared" si="25"/>
        <v>0</v>
      </c>
      <c r="AH91" s="309">
        <f t="shared" si="25"/>
        <v>0</v>
      </c>
      <c r="AI91" s="442">
        <f t="shared" si="25"/>
        <v>0</v>
      </c>
    </row>
    <row r="92" spans="1:38" s="290" customFormat="1" ht="16.5" customHeight="1">
      <c r="A92" s="1367"/>
      <c r="B92" s="1509"/>
      <c r="C92" s="294"/>
      <c r="D92" s="302"/>
      <c r="E92" s="295"/>
      <c r="F92" s="294"/>
      <c r="G92" s="302"/>
      <c r="H92" s="295"/>
      <c r="I92" s="294"/>
      <c r="J92" s="302"/>
      <c r="K92" s="295"/>
      <c r="L92" s="294"/>
      <c r="M92" s="302"/>
      <c r="N92" s="295"/>
      <c r="O92" s="294"/>
      <c r="P92" s="302"/>
      <c r="Q92" s="295"/>
      <c r="R92" s="294"/>
      <c r="S92" s="302"/>
      <c r="T92" s="295"/>
      <c r="U92" s="294"/>
      <c r="V92" s="302"/>
      <c r="W92" s="295"/>
      <c r="X92" s="294"/>
      <c r="Y92" s="302"/>
      <c r="Z92" s="295"/>
      <c r="AA92" s="294"/>
      <c r="AB92" s="302"/>
      <c r="AC92" s="295"/>
      <c r="AD92" s="294"/>
      <c r="AE92" s="302"/>
      <c r="AF92" s="295"/>
      <c r="AG92" s="311"/>
      <c r="AH92" s="312"/>
      <c r="AI92" s="313"/>
    </row>
    <row r="93" spans="1:38" ht="20.149999999999999" customHeight="1">
      <c r="A93" s="330" t="s">
        <v>309</v>
      </c>
      <c r="B93" s="483"/>
      <c r="C93" s="304">
        <f>ROUND(SUM(C71:C91),0)</f>
        <v>0</v>
      </c>
      <c r="D93" s="301">
        <f t="shared" ref="D93:AF93" si="26">ROUND(SUM(D71:D91),0)</f>
        <v>0</v>
      </c>
      <c r="E93" s="305">
        <f t="shared" si="26"/>
        <v>0</v>
      </c>
      <c r="F93" s="304">
        <f t="shared" si="26"/>
        <v>0</v>
      </c>
      <c r="G93" s="301">
        <f t="shared" si="26"/>
        <v>0</v>
      </c>
      <c r="H93" s="305">
        <f t="shared" si="26"/>
        <v>0</v>
      </c>
      <c r="I93" s="304">
        <f t="shared" si="26"/>
        <v>0</v>
      </c>
      <c r="J93" s="301">
        <f t="shared" si="26"/>
        <v>0</v>
      </c>
      <c r="K93" s="305">
        <f t="shared" si="26"/>
        <v>0</v>
      </c>
      <c r="L93" s="304">
        <f t="shared" si="26"/>
        <v>0</v>
      </c>
      <c r="M93" s="301">
        <f t="shared" si="26"/>
        <v>0</v>
      </c>
      <c r="N93" s="305">
        <f t="shared" si="26"/>
        <v>0</v>
      </c>
      <c r="O93" s="304">
        <f t="shared" si="26"/>
        <v>0</v>
      </c>
      <c r="P93" s="301">
        <f t="shared" si="26"/>
        <v>0</v>
      </c>
      <c r="Q93" s="305">
        <f t="shared" si="26"/>
        <v>0</v>
      </c>
      <c r="R93" s="304">
        <f t="shared" si="26"/>
        <v>0</v>
      </c>
      <c r="S93" s="301">
        <f t="shared" si="26"/>
        <v>0</v>
      </c>
      <c r="T93" s="305">
        <f t="shared" si="26"/>
        <v>0</v>
      </c>
      <c r="U93" s="304">
        <f t="shared" si="26"/>
        <v>0</v>
      </c>
      <c r="V93" s="301">
        <f t="shared" si="26"/>
        <v>0</v>
      </c>
      <c r="W93" s="305">
        <f t="shared" si="26"/>
        <v>0</v>
      </c>
      <c r="X93" s="304">
        <f t="shared" si="26"/>
        <v>0</v>
      </c>
      <c r="Y93" s="301">
        <f t="shared" si="26"/>
        <v>0</v>
      </c>
      <c r="Z93" s="305">
        <f t="shared" si="26"/>
        <v>0</v>
      </c>
      <c r="AA93" s="304">
        <f t="shared" si="26"/>
        <v>0</v>
      </c>
      <c r="AB93" s="301">
        <f t="shared" si="26"/>
        <v>0</v>
      </c>
      <c r="AC93" s="305">
        <f t="shared" si="26"/>
        <v>0</v>
      </c>
      <c r="AD93" s="304">
        <f t="shared" si="26"/>
        <v>0</v>
      </c>
      <c r="AE93" s="301">
        <f t="shared" si="26"/>
        <v>0</v>
      </c>
      <c r="AF93" s="305">
        <f t="shared" si="26"/>
        <v>0</v>
      </c>
      <c r="AG93" s="308">
        <f t="shared" ref="AG93:AI93" si="27">SUM(AG71:AG91)</f>
        <v>0</v>
      </c>
      <c r="AH93" s="309">
        <f>SUM(AH71:AH91)</f>
        <v>0</v>
      </c>
      <c r="AI93" s="310">
        <f t="shared" si="27"/>
        <v>0</v>
      </c>
    </row>
    <row r="94" spans="1:38" s="290" customFormat="1" ht="20.149999999999999" customHeight="1">
      <c r="C94" s="296"/>
      <c r="D94"/>
      <c r="E94" s="297"/>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290" customFormat="1" ht="17.25" customHeight="1">
      <c r="A95" s="367" t="s">
        <v>310</v>
      </c>
      <c r="B95" s="367"/>
      <c r="C95" s="294"/>
      <c r="D95" s="302"/>
      <c r="E95" s="295"/>
      <c r="F95" s="331"/>
      <c r="G95" s="302"/>
      <c r="H95" s="332"/>
      <c r="I95" s="331"/>
      <c r="J95" s="302"/>
      <c r="K95" s="332"/>
      <c r="L95" s="331"/>
      <c r="M95" s="302"/>
      <c r="N95" s="332"/>
      <c r="O95" s="331"/>
      <c r="P95" s="302"/>
      <c r="Q95" s="332"/>
      <c r="R95" s="331"/>
      <c r="S95" s="302"/>
      <c r="T95" s="332"/>
      <c r="U95" s="331"/>
      <c r="V95" s="302"/>
      <c r="W95" s="332"/>
      <c r="X95" s="331"/>
      <c r="Y95" s="302"/>
      <c r="Z95" s="332"/>
      <c r="AA95" s="331"/>
      <c r="AB95" s="302"/>
      <c r="AC95" s="332"/>
      <c r="AD95" s="331"/>
      <c r="AE95" s="302"/>
      <c r="AF95" s="332"/>
      <c r="AG95" s="311"/>
      <c r="AH95" s="312"/>
      <c r="AI95" s="313"/>
      <c r="AJ95"/>
      <c r="AK95"/>
      <c r="AL95"/>
    </row>
    <row r="96" spans="1:38" s="290" customFormat="1" ht="17.25" customHeight="1">
      <c r="A96" s="1261"/>
      <c r="B96" s="1506"/>
      <c r="C96" s="291"/>
      <c r="D96" s="301">
        <f t="shared" ref="D96:D102" si="28">E96-C96</f>
        <v>0</v>
      </c>
      <c r="E96" s="292"/>
      <c r="F96" s="304"/>
      <c r="G96" s="301">
        <f t="shared" ref="G96:G102" si="29">H96-F96</f>
        <v>0</v>
      </c>
      <c r="H96" s="305"/>
      <c r="I96" s="304"/>
      <c r="J96" s="301">
        <f t="shared" ref="J96:J102" si="30">K96-I96</f>
        <v>0</v>
      </c>
      <c r="K96" s="305"/>
      <c r="L96" s="304"/>
      <c r="M96" s="301">
        <f t="shared" ref="M96:M102" si="31">N96-L96</f>
        <v>0</v>
      </c>
      <c r="N96" s="305"/>
      <c r="O96" s="304"/>
      <c r="P96" s="301">
        <f t="shared" ref="P96:P102" si="32">Q96-O96</f>
        <v>0</v>
      </c>
      <c r="Q96" s="305"/>
      <c r="R96" s="304"/>
      <c r="S96" s="301">
        <f t="shared" ref="S96:S102" si="33">T96-R96</f>
        <v>0</v>
      </c>
      <c r="T96" s="305"/>
      <c r="U96" s="304"/>
      <c r="V96" s="301">
        <f t="shared" ref="V96:V102" si="34">W96-U96</f>
        <v>0</v>
      </c>
      <c r="W96" s="305"/>
      <c r="X96" s="304"/>
      <c r="Y96" s="301">
        <f t="shared" ref="Y96:Y102" si="35">Z96-X96</f>
        <v>0</v>
      </c>
      <c r="Z96" s="305"/>
      <c r="AA96" s="304"/>
      <c r="AB96" s="301">
        <f t="shared" ref="AB96:AB102" si="36">AC96-AA96</f>
        <v>0</v>
      </c>
      <c r="AC96" s="305"/>
      <c r="AD96" s="304"/>
      <c r="AE96" s="301">
        <f t="shared" ref="AE96:AE102" si="37">AF96-AD96</f>
        <v>0</v>
      </c>
      <c r="AF96" s="305"/>
      <c r="AG96" s="308">
        <f t="shared" ref="AG96:AI102" si="38">SUM(C96,F96,I96,L96,O96,R96,U96,X96,AA96,AD96)</f>
        <v>0</v>
      </c>
      <c r="AH96" s="309">
        <f t="shared" si="38"/>
        <v>0</v>
      </c>
      <c r="AI96" s="442">
        <f t="shared" si="38"/>
        <v>0</v>
      </c>
      <c r="AJ96"/>
      <c r="AK96" s="349"/>
      <c r="AL96"/>
    </row>
    <row r="97" spans="1:38" s="290" customFormat="1" ht="17.25" customHeight="1">
      <c r="A97" s="1261"/>
      <c r="B97" s="1506"/>
      <c r="C97" s="291"/>
      <c r="D97" s="301">
        <f t="shared" si="28"/>
        <v>0</v>
      </c>
      <c r="E97" s="292"/>
      <c r="F97" s="304"/>
      <c r="G97" s="301">
        <f t="shared" si="29"/>
        <v>0</v>
      </c>
      <c r="H97" s="305"/>
      <c r="I97" s="304"/>
      <c r="J97" s="301">
        <f t="shared" si="30"/>
        <v>0</v>
      </c>
      <c r="K97" s="305"/>
      <c r="L97" s="304"/>
      <c r="M97" s="301">
        <f t="shared" si="31"/>
        <v>0</v>
      </c>
      <c r="N97" s="305"/>
      <c r="O97" s="304"/>
      <c r="P97" s="301">
        <f t="shared" si="32"/>
        <v>0</v>
      </c>
      <c r="Q97" s="305"/>
      <c r="R97" s="304"/>
      <c r="S97" s="301">
        <f t="shared" si="33"/>
        <v>0</v>
      </c>
      <c r="T97" s="305"/>
      <c r="U97" s="304"/>
      <c r="V97" s="301">
        <f t="shared" si="34"/>
        <v>0</v>
      </c>
      <c r="W97" s="305"/>
      <c r="X97" s="304"/>
      <c r="Y97" s="301">
        <f t="shared" si="35"/>
        <v>0</v>
      </c>
      <c r="Z97" s="305"/>
      <c r="AA97" s="304"/>
      <c r="AB97" s="301">
        <f t="shared" si="36"/>
        <v>0</v>
      </c>
      <c r="AC97" s="305"/>
      <c r="AD97" s="304"/>
      <c r="AE97" s="301">
        <f t="shared" si="37"/>
        <v>0</v>
      </c>
      <c r="AF97" s="305"/>
      <c r="AG97" s="308">
        <f t="shared" si="38"/>
        <v>0</v>
      </c>
      <c r="AH97" s="309">
        <f t="shared" si="38"/>
        <v>0</v>
      </c>
      <c r="AI97" s="442">
        <f t="shared" si="38"/>
        <v>0</v>
      </c>
      <c r="AK97" s="348"/>
    </row>
    <row r="98" spans="1:38" s="290" customFormat="1" ht="17.25" customHeight="1">
      <c r="A98" s="1261"/>
      <c r="B98" s="1506"/>
      <c r="C98" s="291"/>
      <c r="D98" s="301">
        <f t="shared" si="28"/>
        <v>0</v>
      </c>
      <c r="E98" s="292"/>
      <c r="F98" s="291"/>
      <c r="G98" s="301">
        <f t="shared" si="29"/>
        <v>0</v>
      </c>
      <c r="H98" s="292"/>
      <c r="I98" s="291"/>
      <c r="J98" s="301">
        <f t="shared" si="30"/>
        <v>0</v>
      </c>
      <c r="K98" s="292"/>
      <c r="L98" s="291"/>
      <c r="M98" s="301">
        <f t="shared" si="31"/>
        <v>0</v>
      </c>
      <c r="N98" s="292"/>
      <c r="O98" s="291"/>
      <c r="P98" s="301">
        <f t="shared" si="32"/>
        <v>0</v>
      </c>
      <c r="Q98" s="292"/>
      <c r="R98" s="291"/>
      <c r="S98" s="301">
        <f t="shared" si="33"/>
        <v>0</v>
      </c>
      <c r="T98" s="292"/>
      <c r="U98" s="291"/>
      <c r="V98" s="301">
        <f t="shared" si="34"/>
        <v>0</v>
      </c>
      <c r="W98" s="292"/>
      <c r="X98" s="291"/>
      <c r="Y98" s="301">
        <f t="shared" si="35"/>
        <v>0</v>
      </c>
      <c r="Z98" s="292"/>
      <c r="AA98" s="291"/>
      <c r="AB98" s="301">
        <f t="shared" si="36"/>
        <v>0</v>
      </c>
      <c r="AC98" s="292"/>
      <c r="AD98" s="291"/>
      <c r="AE98" s="301">
        <f t="shared" si="37"/>
        <v>0</v>
      </c>
      <c r="AF98" s="292"/>
      <c r="AG98" s="308">
        <f t="shared" si="38"/>
        <v>0</v>
      </c>
      <c r="AH98" s="309">
        <f t="shared" si="38"/>
        <v>0</v>
      </c>
      <c r="AI98" s="442">
        <f t="shared" si="38"/>
        <v>0</v>
      </c>
      <c r="AJ98"/>
      <c r="AK98" s="349"/>
      <c r="AL98" s="13"/>
    </row>
    <row r="99" spans="1:38" s="290" customFormat="1" ht="17.25" customHeight="1">
      <c r="A99" s="1261"/>
      <c r="B99" s="1506"/>
      <c r="C99" s="291"/>
      <c r="D99" s="301">
        <f t="shared" si="28"/>
        <v>0</v>
      </c>
      <c r="E99" s="292"/>
      <c r="F99" s="291"/>
      <c r="G99" s="301">
        <f t="shared" si="29"/>
        <v>0</v>
      </c>
      <c r="H99" s="292"/>
      <c r="I99" s="291"/>
      <c r="J99" s="301">
        <f t="shared" si="30"/>
        <v>0</v>
      </c>
      <c r="K99" s="292"/>
      <c r="L99" s="291"/>
      <c r="M99" s="301">
        <f t="shared" si="31"/>
        <v>0</v>
      </c>
      <c r="N99" s="292"/>
      <c r="O99" s="291"/>
      <c r="P99" s="301">
        <f t="shared" si="32"/>
        <v>0</v>
      </c>
      <c r="Q99" s="292"/>
      <c r="R99" s="291"/>
      <c r="S99" s="301">
        <f t="shared" si="33"/>
        <v>0</v>
      </c>
      <c r="T99" s="292"/>
      <c r="U99" s="291"/>
      <c r="V99" s="301">
        <f t="shared" si="34"/>
        <v>0</v>
      </c>
      <c r="W99" s="292"/>
      <c r="X99" s="291"/>
      <c r="Y99" s="301">
        <f t="shared" si="35"/>
        <v>0</v>
      </c>
      <c r="Z99" s="292"/>
      <c r="AA99" s="291"/>
      <c r="AB99" s="301">
        <f t="shared" si="36"/>
        <v>0</v>
      </c>
      <c r="AC99" s="292"/>
      <c r="AD99" s="291"/>
      <c r="AE99" s="301">
        <f t="shared" si="37"/>
        <v>0</v>
      </c>
      <c r="AF99" s="292"/>
      <c r="AG99" s="308">
        <f t="shared" si="38"/>
        <v>0</v>
      </c>
      <c r="AH99" s="309">
        <f t="shared" si="38"/>
        <v>0</v>
      </c>
      <c r="AI99" s="442">
        <f t="shared" si="38"/>
        <v>0</v>
      </c>
      <c r="AJ99"/>
      <c r="AK99"/>
      <c r="AL99"/>
    </row>
    <row r="100" spans="1:38" s="290" customFormat="1" ht="17.25" customHeight="1">
      <c r="A100" s="1261"/>
      <c r="B100" s="1506"/>
      <c r="C100" s="291"/>
      <c r="D100" s="301">
        <f t="shared" si="28"/>
        <v>0</v>
      </c>
      <c r="E100" s="292"/>
      <c r="F100" s="291"/>
      <c r="G100" s="301">
        <f t="shared" si="29"/>
        <v>0</v>
      </c>
      <c r="H100" s="292"/>
      <c r="I100" s="291"/>
      <c r="J100" s="301">
        <f t="shared" si="30"/>
        <v>0</v>
      </c>
      <c r="K100" s="292"/>
      <c r="L100" s="291"/>
      <c r="M100" s="301">
        <f t="shared" si="31"/>
        <v>0</v>
      </c>
      <c r="N100" s="292"/>
      <c r="O100" s="291"/>
      <c r="P100" s="301">
        <f t="shared" si="32"/>
        <v>0</v>
      </c>
      <c r="Q100" s="292"/>
      <c r="R100" s="291"/>
      <c r="S100" s="301">
        <f t="shared" si="33"/>
        <v>0</v>
      </c>
      <c r="T100" s="292"/>
      <c r="U100" s="291"/>
      <c r="V100" s="301">
        <f t="shared" si="34"/>
        <v>0</v>
      </c>
      <c r="W100" s="292"/>
      <c r="X100" s="291"/>
      <c r="Y100" s="301">
        <f t="shared" si="35"/>
        <v>0</v>
      </c>
      <c r="Z100" s="292"/>
      <c r="AA100" s="291"/>
      <c r="AB100" s="301">
        <f t="shared" si="36"/>
        <v>0</v>
      </c>
      <c r="AC100" s="292"/>
      <c r="AD100" s="291"/>
      <c r="AE100" s="301">
        <f t="shared" si="37"/>
        <v>0</v>
      </c>
      <c r="AF100" s="292"/>
      <c r="AG100" s="308">
        <f t="shared" si="38"/>
        <v>0</v>
      </c>
      <c r="AH100" s="309">
        <f t="shared" si="38"/>
        <v>0</v>
      </c>
      <c r="AI100" s="442">
        <f t="shared" si="38"/>
        <v>0</v>
      </c>
    </row>
    <row r="101" spans="1:38" s="290" customFormat="1" ht="17.25" customHeight="1">
      <c r="A101" s="1261"/>
      <c r="B101" s="1506"/>
      <c r="C101" s="291"/>
      <c r="D101" s="301">
        <f t="shared" si="28"/>
        <v>0</v>
      </c>
      <c r="E101" s="292"/>
      <c r="F101" s="291"/>
      <c r="G101" s="301">
        <f t="shared" si="29"/>
        <v>0</v>
      </c>
      <c r="H101" s="292"/>
      <c r="I101" s="291"/>
      <c r="J101" s="301">
        <f t="shared" si="30"/>
        <v>0</v>
      </c>
      <c r="K101" s="292"/>
      <c r="L101" s="291"/>
      <c r="M101" s="301">
        <f t="shared" si="31"/>
        <v>0</v>
      </c>
      <c r="N101" s="292"/>
      <c r="O101" s="291"/>
      <c r="P101" s="301">
        <f t="shared" si="32"/>
        <v>0</v>
      </c>
      <c r="Q101" s="292"/>
      <c r="R101" s="291"/>
      <c r="S101" s="301">
        <f t="shared" si="33"/>
        <v>0</v>
      </c>
      <c r="T101" s="292"/>
      <c r="U101" s="291"/>
      <c r="V101" s="301">
        <f t="shared" si="34"/>
        <v>0</v>
      </c>
      <c r="W101" s="292"/>
      <c r="X101" s="291"/>
      <c r="Y101" s="301">
        <f t="shared" si="35"/>
        <v>0</v>
      </c>
      <c r="Z101" s="292"/>
      <c r="AA101" s="291"/>
      <c r="AB101" s="301">
        <f t="shared" si="36"/>
        <v>0</v>
      </c>
      <c r="AC101" s="292"/>
      <c r="AD101" s="291"/>
      <c r="AE101" s="301">
        <f t="shared" si="37"/>
        <v>0</v>
      </c>
      <c r="AF101" s="292"/>
      <c r="AG101" s="308">
        <f t="shared" si="38"/>
        <v>0</v>
      </c>
      <c r="AH101" s="309">
        <f t="shared" si="38"/>
        <v>0</v>
      </c>
      <c r="AI101" s="442">
        <f t="shared" si="38"/>
        <v>0</v>
      </c>
    </row>
    <row r="102" spans="1:38" s="290" customFormat="1" ht="17.25" customHeight="1">
      <c r="A102" s="1261"/>
      <c r="B102" s="1506"/>
      <c r="C102" s="291"/>
      <c r="D102" s="301">
        <f t="shared" si="28"/>
        <v>0</v>
      </c>
      <c r="E102" s="292"/>
      <c r="F102" s="291"/>
      <c r="G102" s="301">
        <f t="shared" si="29"/>
        <v>0</v>
      </c>
      <c r="H102" s="292"/>
      <c r="I102" s="291"/>
      <c r="J102" s="301">
        <f t="shared" si="30"/>
        <v>0</v>
      </c>
      <c r="K102" s="292"/>
      <c r="L102" s="291"/>
      <c r="M102" s="301">
        <f t="shared" si="31"/>
        <v>0</v>
      </c>
      <c r="N102" s="292"/>
      <c r="O102" s="291"/>
      <c r="P102" s="301">
        <f t="shared" si="32"/>
        <v>0</v>
      </c>
      <c r="Q102" s="292"/>
      <c r="R102" s="291"/>
      <c r="S102" s="301">
        <f t="shared" si="33"/>
        <v>0</v>
      </c>
      <c r="T102" s="292"/>
      <c r="U102" s="291"/>
      <c r="V102" s="301">
        <f t="shared" si="34"/>
        <v>0</v>
      </c>
      <c r="W102" s="292"/>
      <c r="X102" s="291"/>
      <c r="Y102" s="301">
        <f t="shared" si="35"/>
        <v>0</v>
      </c>
      <c r="Z102" s="292"/>
      <c r="AA102" s="291"/>
      <c r="AB102" s="301">
        <f t="shared" si="36"/>
        <v>0</v>
      </c>
      <c r="AC102" s="292"/>
      <c r="AD102" s="291"/>
      <c r="AE102" s="301">
        <f t="shared" si="37"/>
        <v>0</v>
      </c>
      <c r="AF102" s="292"/>
      <c r="AG102" s="308">
        <f t="shared" si="38"/>
        <v>0</v>
      </c>
      <c r="AH102" s="309">
        <f t="shared" si="38"/>
        <v>0</v>
      </c>
      <c r="AI102" s="442">
        <f t="shared" si="38"/>
        <v>0</v>
      </c>
    </row>
    <row r="103" spans="1:38" s="290" customFormat="1" ht="15" customHeight="1">
      <c r="A103" s="1261"/>
      <c r="B103" s="1506"/>
      <c r="C103" s="294"/>
      <c r="D103" s="302"/>
      <c r="E103" s="295"/>
      <c r="F103" s="294"/>
      <c r="G103" s="302"/>
      <c r="H103" s="295"/>
      <c r="I103" s="294"/>
      <c r="J103" s="302"/>
      <c r="K103" s="295"/>
      <c r="L103" s="294"/>
      <c r="M103" s="302"/>
      <c r="N103" s="295"/>
      <c r="O103" s="294"/>
      <c r="P103" s="302"/>
      <c r="Q103" s="295"/>
      <c r="R103" s="294"/>
      <c r="S103" s="302"/>
      <c r="T103" s="295"/>
      <c r="U103" s="294"/>
      <c r="V103" s="302"/>
      <c r="W103" s="295"/>
      <c r="X103" s="294"/>
      <c r="Y103" s="302"/>
      <c r="Z103" s="295"/>
      <c r="AA103" s="294"/>
      <c r="AB103" s="302"/>
      <c r="AC103" s="295"/>
      <c r="AD103" s="294"/>
      <c r="AE103" s="302"/>
      <c r="AF103" s="295"/>
      <c r="AG103" s="311"/>
      <c r="AH103" s="312"/>
      <c r="AI103" s="313"/>
    </row>
    <row r="104" spans="1:38" ht="20.149999999999999" customHeight="1">
      <c r="A104" s="1265" t="s">
        <v>311</v>
      </c>
      <c r="B104" s="1508"/>
      <c r="C104" s="304">
        <f>ROUND(SUM(C96:C102),0)</f>
        <v>0</v>
      </c>
      <c r="D104" s="301">
        <f t="shared" ref="D104:AF104" si="39">ROUND(SUM(D96:D102),0)</f>
        <v>0</v>
      </c>
      <c r="E104" s="305">
        <f t="shared" si="39"/>
        <v>0</v>
      </c>
      <c r="F104" s="304">
        <f t="shared" si="39"/>
        <v>0</v>
      </c>
      <c r="G104" s="301">
        <f t="shared" si="39"/>
        <v>0</v>
      </c>
      <c r="H104" s="305">
        <f t="shared" si="39"/>
        <v>0</v>
      </c>
      <c r="I104" s="304">
        <f t="shared" si="39"/>
        <v>0</v>
      </c>
      <c r="J104" s="301">
        <f t="shared" si="39"/>
        <v>0</v>
      </c>
      <c r="K104" s="305">
        <f t="shared" si="39"/>
        <v>0</v>
      </c>
      <c r="L104" s="304">
        <f t="shared" si="39"/>
        <v>0</v>
      </c>
      <c r="M104" s="301">
        <f t="shared" si="39"/>
        <v>0</v>
      </c>
      <c r="N104" s="305">
        <f t="shared" si="39"/>
        <v>0</v>
      </c>
      <c r="O104" s="304">
        <f t="shared" si="39"/>
        <v>0</v>
      </c>
      <c r="P104" s="301">
        <f t="shared" si="39"/>
        <v>0</v>
      </c>
      <c r="Q104" s="305">
        <f t="shared" si="39"/>
        <v>0</v>
      </c>
      <c r="R104" s="304">
        <f t="shared" si="39"/>
        <v>0</v>
      </c>
      <c r="S104" s="301">
        <f t="shared" si="39"/>
        <v>0</v>
      </c>
      <c r="T104" s="305">
        <f t="shared" si="39"/>
        <v>0</v>
      </c>
      <c r="U104" s="304">
        <f t="shared" si="39"/>
        <v>0</v>
      </c>
      <c r="V104" s="301">
        <f t="shared" si="39"/>
        <v>0</v>
      </c>
      <c r="W104" s="305">
        <f t="shared" si="39"/>
        <v>0</v>
      </c>
      <c r="X104" s="304">
        <f t="shared" si="39"/>
        <v>0</v>
      </c>
      <c r="Y104" s="301">
        <f t="shared" si="39"/>
        <v>0</v>
      </c>
      <c r="Z104" s="305">
        <f t="shared" si="39"/>
        <v>0</v>
      </c>
      <c r="AA104" s="304">
        <f t="shared" si="39"/>
        <v>0</v>
      </c>
      <c r="AB104" s="301">
        <f t="shared" si="39"/>
        <v>0</v>
      </c>
      <c r="AC104" s="305">
        <f t="shared" si="39"/>
        <v>0</v>
      </c>
      <c r="AD104" s="304">
        <f t="shared" si="39"/>
        <v>0</v>
      </c>
      <c r="AE104" s="301">
        <f t="shared" si="39"/>
        <v>0</v>
      </c>
      <c r="AF104" s="305">
        <f t="shared" si="39"/>
        <v>0</v>
      </c>
      <c r="AG104" s="308">
        <f t="shared" ref="AG104" si="40">SUM(AG96:AG102)</f>
        <v>0</v>
      </c>
      <c r="AH104" s="309">
        <f>SUM(AH96:AH102)</f>
        <v>0</v>
      </c>
      <c r="AI104" s="310">
        <f t="shared" ref="AI104" si="41">SUM(AI96:AI102)</f>
        <v>0</v>
      </c>
    </row>
    <row r="105" spans="1:38" s="290" customFormat="1" ht="20.149999999999999" customHeight="1">
      <c r="C105" s="296"/>
      <c r="D105"/>
      <c r="E105" s="297"/>
      <c r="F105" s="296"/>
      <c r="G105"/>
      <c r="H105" s="297"/>
      <c r="I105" s="296"/>
      <c r="J105"/>
      <c r="K105" s="297"/>
      <c r="L105" s="296"/>
      <c r="M105"/>
      <c r="N105" s="297"/>
      <c r="O105" s="296"/>
      <c r="P105"/>
      <c r="Q105" s="297"/>
      <c r="R105" s="296"/>
      <c r="S105"/>
      <c r="T105" s="297"/>
      <c r="U105" s="296"/>
      <c r="V105"/>
      <c r="W105" s="297"/>
      <c r="X105" s="296"/>
      <c r="Y105"/>
      <c r="Z105" s="297"/>
      <c r="AA105" s="296"/>
      <c r="AB105"/>
      <c r="AC105" s="297"/>
      <c r="AD105" s="296"/>
      <c r="AE105"/>
      <c r="AF105" s="297"/>
      <c r="AG105" s="16"/>
      <c r="AH105" s="52"/>
      <c r="AI105" s="17"/>
    </row>
    <row r="106" spans="1:38" s="290" customFormat="1" ht="20.149999999999999" customHeight="1" thickBot="1">
      <c r="A106" s="298" t="s">
        <v>312</v>
      </c>
      <c r="B106" s="486"/>
      <c r="C106" s="299"/>
      <c r="D106" s="18"/>
      <c r="E106" s="300"/>
      <c r="F106" s="299"/>
      <c r="G106" s="18"/>
      <c r="H106" s="300"/>
      <c r="I106" s="299"/>
      <c r="J106" s="18"/>
      <c r="K106" s="300"/>
      <c r="L106" s="299"/>
      <c r="M106" s="18"/>
      <c r="N106" s="300"/>
      <c r="O106" s="299"/>
      <c r="P106" s="18"/>
      <c r="Q106" s="300"/>
      <c r="R106" s="299"/>
      <c r="S106" s="18"/>
      <c r="T106" s="300"/>
      <c r="U106" s="299"/>
      <c r="V106" s="18"/>
      <c r="W106" s="300"/>
      <c r="X106" s="299"/>
      <c r="Y106" s="18"/>
      <c r="Z106" s="300"/>
      <c r="AA106" s="299"/>
      <c r="AB106" s="18"/>
      <c r="AC106" s="300"/>
      <c r="AD106" s="299"/>
      <c r="AE106" s="18"/>
      <c r="AF106" s="300"/>
      <c r="AG106" s="19"/>
      <c r="AH106" s="443">
        <f>'Summary (6)'!A72</f>
        <v>0</v>
      </c>
      <c r="AI106" s="444">
        <f>'Summary (6)'!C72</f>
        <v>0</v>
      </c>
    </row>
    <row r="107" spans="1:38">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row>
    <row r="108" spans="1:38">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row>
    <row r="109" spans="1:38">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row>
    <row r="110" spans="1:38">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row>
    <row r="111" spans="1:38">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row>
    <row r="112" spans="1:38">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row>
    <row r="113" spans="1:3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row>
    <row r="114" spans="1:3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row>
    <row r="115" spans="1:3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row>
    <row r="116" spans="1:3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row>
    <row r="117" spans="1:3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row>
    <row r="118" spans="1:3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row>
    <row r="119" spans="1:35">
      <c r="A119" s="290"/>
      <c r="B119" s="290"/>
      <c r="C119" s="290"/>
      <c r="D119" s="293"/>
      <c r="E119" s="293"/>
      <c r="F119" s="293"/>
      <c r="G119" s="293"/>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3"/>
      <c r="AH119" s="293"/>
      <c r="AI119" s="290"/>
    </row>
    <row r="120" spans="1:35">
      <c r="A120" s="359" t="s">
        <v>222</v>
      </c>
      <c r="B120" s="359"/>
      <c r="C120" s="445">
        <f>'Summary (9)'!E86</f>
        <v>0</v>
      </c>
      <c r="D120" s="445">
        <f>'Summary (9)'!F86</f>
        <v>0</v>
      </c>
      <c r="E120" s="445">
        <f>'Summary (9)'!G86</f>
        <v>0</v>
      </c>
      <c r="F120" s="445">
        <f>'Summary (9)'!H86</f>
        <v>0</v>
      </c>
      <c r="G120" s="445">
        <f>'Summary (9)'!I86</f>
        <v>0</v>
      </c>
      <c r="H120" s="445">
        <f>'Summary (9)'!J86</f>
        <v>0</v>
      </c>
      <c r="I120" s="445">
        <f>'Summary (9)'!K86</f>
        <v>0</v>
      </c>
      <c r="J120" s="445">
        <f>'Summary (9)'!L86</f>
        <v>0</v>
      </c>
      <c r="K120" s="445">
        <f>'Summary (9)'!M86</f>
        <v>0</v>
      </c>
      <c r="L120" s="445">
        <f>'Summary (9)'!N86</f>
        <v>0</v>
      </c>
      <c r="M120" s="445">
        <f>'Summary (9)'!O86</f>
        <v>0</v>
      </c>
      <c r="N120" s="445">
        <f>'Summary (9)'!P86</f>
        <v>0</v>
      </c>
      <c r="O120" s="445">
        <f>'Summary (9)'!Q86</f>
        <v>0</v>
      </c>
      <c r="P120" s="445">
        <f>'Summary (9)'!R86</f>
        <v>0</v>
      </c>
      <c r="Q120" s="445">
        <f>'Summary (9)'!S86</f>
        <v>0</v>
      </c>
      <c r="R120" s="445">
        <f>'Summary (9)'!T86</f>
        <v>0</v>
      </c>
      <c r="S120" s="445">
        <f>'Summary (9)'!U86</f>
        <v>0</v>
      </c>
      <c r="T120" s="445">
        <f>'Summary (9)'!V86</f>
        <v>0</v>
      </c>
      <c r="U120" s="445">
        <f>'Summary (9)'!W86</f>
        <v>0</v>
      </c>
      <c r="V120" s="445">
        <f>'Summary (9)'!X86</f>
        <v>0</v>
      </c>
      <c r="W120" s="445">
        <f>'Summary (9)'!Y86</f>
        <v>0</v>
      </c>
      <c r="X120" s="445">
        <f>'Summary (9)'!Z86</f>
        <v>0</v>
      </c>
      <c r="Y120" s="445">
        <f>'Summary (9)'!AA86</f>
        <v>0</v>
      </c>
      <c r="Z120" s="445">
        <f>'Summary (9)'!AB86</f>
        <v>0</v>
      </c>
      <c r="AA120" s="445">
        <f>'Summary (9)'!AC86</f>
        <v>0</v>
      </c>
      <c r="AB120" s="445">
        <f>'Summary (9)'!AD86</f>
        <v>0</v>
      </c>
      <c r="AC120" s="445">
        <f>'Summary (9)'!AE86</f>
        <v>0</v>
      </c>
      <c r="AD120" s="445">
        <f>'Summary (9)'!AF86</f>
        <v>0</v>
      </c>
      <c r="AE120" s="445">
        <f>'Summary (9)'!AG86</f>
        <v>0</v>
      </c>
      <c r="AF120" s="445">
        <f>'Summary (9)'!AH86</f>
        <v>0</v>
      </c>
      <c r="AG120" s="445">
        <f>AE120</f>
        <v>0</v>
      </c>
      <c r="AH120" s="445">
        <f>AF120</f>
        <v>0</v>
      </c>
      <c r="AI120" s="445">
        <f>AG120</f>
        <v>0</v>
      </c>
    </row>
    <row r="121" spans="1:35" s="54" customFormat="1">
      <c r="A121" s="360" t="s">
        <v>223</v>
      </c>
      <c r="B121" s="360"/>
      <c r="C121" s="446">
        <f>'Summary (9)'!E87</f>
        <v>0</v>
      </c>
      <c r="D121" s="446">
        <f>'Summary (9)'!F87</f>
        <v>0</v>
      </c>
      <c r="E121" s="446">
        <f>'Summary (9)'!G87</f>
        <v>0</v>
      </c>
      <c r="F121" s="446">
        <f>'Summary (9)'!H87</f>
        <v>0</v>
      </c>
      <c r="G121" s="446">
        <f>'Summary (9)'!I87</f>
        <v>0</v>
      </c>
      <c r="H121" s="446">
        <f>'Summary (9)'!J87</f>
        <v>0</v>
      </c>
      <c r="I121" s="446">
        <f>'Summary (9)'!K87</f>
        <v>0</v>
      </c>
      <c r="J121" s="446">
        <f>'Summary (9)'!L87</f>
        <v>0</v>
      </c>
      <c r="K121" s="446">
        <f>'Summary (9)'!M87</f>
        <v>0</v>
      </c>
      <c r="L121" s="446">
        <f>'Summary (9)'!N87</f>
        <v>0</v>
      </c>
      <c r="M121" s="446">
        <f>'Summary (9)'!O87</f>
        <v>0</v>
      </c>
      <c r="N121" s="446">
        <f>'Summary (9)'!P87</f>
        <v>0</v>
      </c>
      <c r="O121" s="446">
        <f>'Summary (9)'!Q87</f>
        <v>0</v>
      </c>
      <c r="P121" s="446">
        <f>'Summary (9)'!R87</f>
        <v>0</v>
      </c>
      <c r="Q121" s="446">
        <f>'Summary (9)'!S87</f>
        <v>0</v>
      </c>
      <c r="R121" s="446">
        <f>'Summary (9)'!T87</f>
        <v>0</v>
      </c>
      <c r="S121" s="446">
        <f>'Summary (9)'!U87</f>
        <v>0</v>
      </c>
      <c r="T121" s="446">
        <f>'Summary (9)'!V87</f>
        <v>0</v>
      </c>
      <c r="U121" s="446">
        <f>'Summary (9)'!W87</f>
        <v>0</v>
      </c>
      <c r="V121" s="446">
        <f>'Summary (9)'!X87</f>
        <v>0</v>
      </c>
      <c r="W121" s="446">
        <f>'Summary (9)'!Y87</f>
        <v>0</v>
      </c>
      <c r="X121" s="446">
        <f>'Summary (9)'!Z87</f>
        <v>0</v>
      </c>
      <c r="Y121" s="446">
        <f>'Summary (9)'!AA87</f>
        <v>0</v>
      </c>
      <c r="Z121" s="446">
        <f>'Summary (9)'!AB87</f>
        <v>0</v>
      </c>
      <c r="AA121" s="446">
        <f>'Summary (9)'!AC87</f>
        <v>0</v>
      </c>
      <c r="AB121" s="446">
        <f>'Summary (9)'!AD87</f>
        <v>0</v>
      </c>
      <c r="AC121" s="446">
        <f>'Summary (9)'!AE87</f>
        <v>0</v>
      </c>
      <c r="AD121" s="446">
        <f>'Summary (9)'!AF87</f>
        <v>0</v>
      </c>
      <c r="AE121" s="446">
        <f>'Summary (9)'!AG87</f>
        <v>0</v>
      </c>
      <c r="AF121" s="446">
        <f>'Summary (9)'!AH87</f>
        <v>0</v>
      </c>
      <c r="AG121" s="446">
        <f>'Summary (9)'!AI87</f>
        <v>0</v>
      </c>
      <c r="AH121" s="446">
        <f>'Summary (9)'!AJ87</f>
        <v>0</v>
      </c>
      <c r="AI121" s="446">
        <f>'Summary (9)'!AK87</f>
        <v>0</v>
      </c>
    </row>
    <row r="122" spans="1:35" s="54" customFormat="1">
      <c r="A122" s="360" t="s">
        <v>224</v>
      </c>
      <c r="B122" s="360"/>
      <c r="C122" s="446">
        <f>'Summary (9)'!E88</f>
        <v>0</v>
      </c>
      <c r="D122" s="446">
        <f>'Summary (9)'!F88</f>
        <v>0</v>
      </c>
      <c r="E122" s="446">
        <f>'Summary (9)'!G88</f>
        <v>0</v>
      </c>
      <c r="F122" s="446">
        <f>'Summary (9)'!H88</f>
        <v>0</v>
      </c>
      <c r="G122" s="446">
        <f>'Summary (9)'!I88</f>
        <v>0</v>
      </c>
      <c r="H122" s="446">
        <f>'Summary (9)'!J88</f>
        <v>0</v>
      </c>
      <c r="I122" s="446">
        <f>'Summary (9)'!K88</f>
        <v>0</v>
      </c>
      <c r="J122" s="446">
        <f>'Summary (9)'!L88</f>
        <v>0</v>
      </c>
      <c r="K122" s="446">
        <f>'Summary (9)'!M88</f>
        <v>0</v>
      </c>
      <c r="L122" s="446">
        <f>'Summary (9)'!N88</f>
        <v>0</v>
      </c>
      <c r="M122" s="446">
        <f>'Summary (9)'!O88</f>
        <v>0</v>
      </c>
      <c r="N122" s="446">
        <f>'Summary (9)'!P88</f>
        <v>0</v>
      </c>
      <c r="O122" s="446">
        <f>'Summary (9)'!Q88</f>
        <v>0</v>
      </c>
      <c r="P122" s="446">
        <f>'Summary (9)'!R88</f>
        <v>0</v>
      </c>
      <c r="Q122" s="446">
        <f>'Summary (9)'!S88</f>
        <v>0</v>
      </c>
      <c r="R122" s="446">
        <f>'Summary (9)'!T88</f>
        <v>0</v>
      </c>
      <c r="S122" s="446">
        <f>'Summary (9)'!U88</f>
        <v>0</v>
      </c>
      <c r="T122" s="446">
        <f>'Summary (9)'!V88</f>
        <v>0</v>
      </c>
      <c r="U122" s="446">
        <f>'Summary (9)'!W88</f>
        <v>0</v>
      </c>
      <c r="V122" s="446">
        <f>'Summary (9)'!X88</f>
        <v>0</v>
      </c>
      <c r="W122" s="446">
        <f>'Summary (9)'!Y88</f>
        <v>0</v>
      </c>
      <c r="X122" s="446">
        <f>'Summary (9)'!Z88</f>
        <v>0</v>
      </c>
      <c r="Y122" s="446">
        <f>'Summary (9)'!AA88</f>
        <v>0</v>
      </c>
      <c r="Z122" s="446">
        <f>'Summary (9)'!AB88</f>
        <v>0</v>
      </c>
      <c r="AA122" s="446">
        <f>'Summary (9)'!AC88</f>
        <v>0</v>
      </c>
      <c r="AB122" s="446">
        <f>'Summary (9)'!AD88</f>
        <v>0</v>
      </c>
      <c r="AC122" s="446">
        <f>'Summary (9)'!AE88</f>
        <v>0</v>
      </c>
      <c r="AD122" s="446">
        <f>'Summary (9)'!AF88</f>
        <v>0</v>
      </c>
      <c r="AE122" s="446">
        <f>'Summary (9)'!AG88</f>
        <v>0</v>
      </c>
      <c r="AF122" s="446">
        <f>'Summary (9)'!AH88</f>
        <v>0</v>
      </c>
      <c r="AG122" s="446">
        <f>'Summary (9)'!AI88</f>
        <v>0</v>
      </c>
      <c r="AH122" s="446">
        <f>'Summary (9)'!AJ88</f>
        <v>0</v>
      </c>
      <c r="AI122" s="446">
        <f>'Summary (9)'!AK88</f>
        <v>0</v>
      </c>
    </row>
    <row r="123" spans="1:35">
      <c r="A123" s="359" t="s">
        <v>211</v>
      </c>
      <c r="B123" s="359"/>
      <c r="C123" s="446">
        <f>'Summary (9)'!E89</f>
        <v>0</v>
      </c>
      <c r="D123" s="446">
        <f>'Summary (9)'!F89</f>
        <v>0</v>
      </c>
      <c r="E123" s="446">
        <f>'Summary (9)'!G89</f>
        <v>0</v>
      </c>
      <c r="F123" s="446">
        <f>'Summary (9)'!H89</f>
        <v>0</v>
      </c>
      <c r="G123" s="446">
        <f>'Summary (9)'!I89</f>
        <v>0</v>
      </c>
      <c r="H123" s="446">
        <f>'Summary (9)'!J89</f>
        <v>0</v>
      </c>
      <c r="I123" s="446">
        <f>'Summary (9)'!K89</f>
        <v>0</v>
      </c>
      <c r="J123" s="446">
        <f>'Summary (9)'!L89</f>
        <v>0</v>
      </c>
      <c r="K123" s="446">
        <f>'Summary (9)'!M89</f>
        <v>0</v>
      </c>
      <c r="L123" s="446">
        <f>'Summary (9)'!N89</f>
        <v>0</v>
      </c>
      <c r="M123" s="446">
        <f>'Summary (9)'!O89</f>
        <v>0</v>
      </c>
      <c r="N123" s="446">
        <f>'Summary (9)'!P89</f>
        <v>0</v>
      </c>
      <c r="O123" s="446">
        <f>'Summary (9)'!Q89</f>
        <v>0</v>
      </c>
      <c r="P123" s="446">
        <f>'Summary (9)'!R89</f>
        <v>0</v>
      </c>
      <c r="Q123" s="446">
        <f>'Summary (9)'!S89</f>
        <v>0</v>
      </c>
      <c r="R123" s="446">
        <f>'Summary (9)'!T89</f>
        <v>0</v>
      </c>
      <c r="S123" s="446">
        <f>'Summary (9)'!U89</f>
        <v>0</v>
      </c>
      <c r="T123" s="446">
        <f>'Summary (9)'!V89</f>
        <v>0</v>
      </c>
      <c r="U123" s="446">
        <f>'Summary (9)'!W89</f>
        <v>0</v>
      </c>
      <c r="V123" s="446">
        <f>'Summary (9)'!X89</f>
        <v>0</v>
      </c>
      <c r="W123" s="446">
        <f>'Summary (9)'!Y89</f>
        <v>0</v>
      </c>
      <c r="X123" s="446">
        <f>'Summary (9)'!Z89</f>
        <v>0</v>
      </c>
      <c r="Y123" s="446">
        <f>'Summary (9)'!AA89</f>
        <v>0</v>
      </c>
      <c r="Z123" s="446">
        <f>'Summary (9)'!AB89</f>
        <v>0</v>
      </c>
      <c r="AA123" s="446">
        <f>'Summary (9)'!AC89</f>
        <v>0</v>
      </c>
      <c r="AB123" s="446">
        <f>'Summary (9)'!AD89</f>
        <v>0</v>
      </c>
      <c r="AC123" s="446">
        <f>'Summary (9)'!AE89</f>
        <v>0</v>
      </c>
      <c r="AD123" s="446">
        <f>'Summary (9)'!AF89</f>
        <v>0</v>
      </c>
      <c r="AE123" s="446">
        <f>'Summary (9)'!AG89</f>
        <v>0</v>
      </c>
      <c r="AF123" s="446">
        <f>'Summary (9)'!AH89</f>
        <v>0</v>
      </c>
      <c r="AG123" s="446">
        <f>'Summary (9)'!AI89</f>
        <v>0</v>
      </c>
      <c r="AH123" s="446">
        <f>'Summary (9)'!AJ89</f>
        <v>0</v>
      </c>
      <c r="AI123" s="446">
        <f>'Summary (9)'!AK89</f>
        <v>0</v>
      </c>
    </row>
    <row r="124" spans="1:35">
      <c r="A124" s="359" t="s">
        <v>225</v>
      </c>
      <c r="B124" s="359"/>
      <c r="C124" s="447">
        <f>'Summary (9)'!E90</f>
        <v>0</v>
      </c>
      <c r="D124" s="447">
        <f>'Summary (9)'!F90</f>
        <v>0</v>
      </c>
      <c r="E124" s="447">
        <f>'Summary (9)'!G90</f>
        <v>0</v>
      </c>
      <c r="F124" s="447">
        <f>'Summary (9)'!H90</f>
        <v>0</v>
      </c>
      <c r="G124" s="447">
        <f>'Summary (9)'!I90</f>
        <v>0</v>
      </c>
      <c r="H124" s="447">
        <f>'Summary (9)'!J90</f>
        <v>0</v>
      </c>
      <c r="I124" s="447">
        <f>'Summary (9)'!K90</f>
        <v>0</v>
      </c>
      <c r="J124" s="447">
        <f>'Summary (9)'!L90</f>
        <v>0</v>
      </c>
      <c r="K124" s="447">
        <f>'Summary (9)'!M90</f>
        <v>0</v>
      </c>
      <c r="L124" s="447">
        <f>'Summary (9)'!N90</f>
        <v>0</v>
      </c>
      <c r="M124" s="447">
        <f>'Summary (9)'!O90</f>
        <v>0</v>
      </c>
      <c r="N124" s="447">
        <f>'Summary (9)'!P90</f>
        <v>0</v>
      </c>
      <c r="O124" s="447">
        <f>'Summary (9)'!Q90</f>
        <v>0</v>
      </c>
      <c r="P124" s="447">
        <f>'Summary (9)'!R90</f>
        <v>0</v>
      </c>
      <c r="Q124" s="447">
        <f>'Summary (9)'!S90</f>
        <v>0</v>
      </c>
      <c r="R124" s="447">
        <f>'Summary (9)'!T90</f>
        <v>0</v>
      </c>
      <c r="S124" s="447">
        <f>'Summary (9)'!U90</f>
        <v>0</v>
      </c>
      <c r="T124" s="447">
        <f>'Summary (9)'!V90</f>
        <v>0</v>
      </c>
      <c r="U124" s="447">
        <f>'Summary (9)'!W90</f>
        <v>0</v>
      </c>
      <c r="V124" s="447">
        <f>'Summary (9)'!X90</f>
        <v>0</v>
      </c>
      <c r="W124" s="447">
        <f>'Summary (9)'!Y90</f>
        <v>0</v>
      </c>
      <c r="X124" s="447">
        <f>'Summary (9)'!Z90</f>
        <v>0</v>
      </c>
      <c r="Y124" s="447">
        <f>'Summary (9)'!AA90</f>
        <v>0</v>
      </c>
      <c r="Z124" s="447">
        <f>'Summary (9)'!AB90</f>
        <v>0</v>
      </c>
      <c r="AA124" s="447">
        <f>'Summary (9)'!AC90</f>
        <v>0</v>
      </c>
      <c r="AB124" s="447">
        <f>'Summary (9)'!AD90</f>
        <v>0</v>
      </c>
      <c r="AC124" s="447">
        <f>'Summary (9)'!AE90</f>
        <v>0</v>
      </c>
      <c r="AD124" s="447">
        <f>'Summary (9)'!AF90</f>
        <v>0</v>
      </c>
      <c r="AE124" s="447">
        <f>'Summary (9)'!AG90</f>
        <v>0</v>
      </c>
      <c r="AF124" s="447">
        <f>'Summary (9)'!AH90</f>
        <v>0</v>
      </c>
    </row>
    <row r="125" spans="1:35" s="401" customFormat="1">
      <c r="A125" s="400" t="s">
        <v>313</v>
      </c>
      <c r="B125" s="400"/>
      <c r="C125" s="402">
        <f>'Summary (9)'!E26</f>
        <v>0</v>
      </c>
      <c r="D125" s="402">
        <f>'Summary (9)'!F26</f>
        <v>0</v>
      </c>
      <c r="E125" s="402">
        <f>'Summary (9)'!G26</f>
        <v>0</v>
      </c>
      <c r="F125" s="402">
        <f>'Summary (9)'!H26</f>
        <v>0</v>
      </c>
      <c r="G125" s="402">
        <f>'Summary (9)'!I26</f>
        <v>0</v>
      </c>
      <c r="H125" s="402">
        <f>'Summary (9)'!J26</f>
        <v>0</v>
      </c>
      <c r="I125" s="402">
        <f>'Summary (9)'!K26</f>
        <v>0</v>
      </c>
      <c r="J125" s="402">
        <f>'Summary (9)'!L26</f>
        <v>0</v>
      </c>
      <c r="K125" s="402">
        <f>'Summary (9)'!M26</f>
        <v>0</v>
      </c>
      <c r="L125" s="402">
        <f>'Summary (9)'!N26</f>
        <v>0</v>
      </c>
      <c r="M125" s="402">
        <f>'Summary (9)'!O26</f>
        <v>0</v>
      </c>
      <c r="N125" s="402">
        <f>'Summary (9)'!P26</f>
        <v>0</v>
      </c>
      <c r="O125" s="402">
        <f>'Summary (9)'!Q26</f>
        <v>0</v>
      </c>
      <c r="P125" s="402">
        <f>'Summary (9)'!R26</f>
        <v>0</v>
      </c>
      <c r="Q125" s="402">
        <f>'Summary (9)'!S26</f>
        <v>0</v>
      </c>
      <c r="R125" s="402">
        <f>'Summary (9)'!T26</f>
        <v>0</v>
      </c>
      <c r="S125" s="402">
        <f>'Summary (9)'!U26</f>
        <v>0</v>
      </c>
      <c r="T125" s="402">
        <f>'Summary (9)'!V26</f>
        <v>0</v>
      </c>
      <c r="U125" s="402">
        <f>'Summary (9)'!W26</f>
        <v>0</v>
      </c>
      <c r="V125" s="402">
        <f>'Summary (9)'!X26</f>
        <v>0</v>
      </c>
      <c r="W125" s="402">
        <f>'Summary (9)'!Y26</f>
        <v>0</v>
      </c>
      <c r="X125" s="402">
        <f>'Summary (9)'!Z26</f>
        <v>0</v>
      </c>
      <c r="Y125" s="402">
        <f>'Summary (9)'!AA26</f>
        <v>0</v>
      </c>
      <c r="Z125" s="402">
        <f>'Summary (9)'!AB26</f>
        <v>0</v>
      </c>
      <c r="AA125" s="402">
        <f>'Summary (9)'!AC26</f>
        <v>0</v>
      </c>
      <c r="AB125" s="402">
        <f>'Summary (9)'!AD26</f>
        <v>0</v>
      </c>
      <c r="AC125" s="402">
        <f>'Summary (9)'!AE26</f>
        <v>0</v>
      </c>
      <c r="AD125" s="402">
        <f>'Summary (9)'!AF26</f>
        <v>0</v>
      </c>
      <c r="AE125" s="402">
        <f>'Summary (9)'!AG26</f>
        <v>0</v>
      </c>
      <c r="AF125" s="402">
        <f>'Summary (9)'!AH26</f>
        <v>0</v>
      </c>
      <c r="AG125" s="399"/>
      <c r="AH125" s="399"/>
      <c r="AI125" s="399"/>
    </row>
  </sheetData>
  <sheetProtection formatCells="0" formatColumns="0" formatRows="0" insertHyperlinks="0" sort="0" autoFilter="0" pivotTables="0"/>
  <mergeCells count="112">
    <mergeCell ref="AD9:AF9"/>
    <mergeCell ref="AG9:AI9"/>
    <mergeCell ref="A14:B14"/>
    <mergeCell ref="U8:W8"/>
    <mergeCell ref="X8:Z8"/>
    <mergeCell ref="AA8:AC8"/>
    <mergeCell ref="AD8:AF8"/>
    <mergeCell ref="C9:E9"/>
    <mergeCell ref="F9:H9"/>
    <mergeCell ref="I9:K9"/>
    <mergeCell ref="L9:N9"/>
    <mergeCell ref="O9:Q9"/>
    <mergeCell ref="R9:T9"/>
    <mergeCell ref="C8:E8"/>
    <mergeCell ref="F8:H8"/>
    <mergeCell ref="I8:K8"/>
    <mergeCell ref="L8:N8"/>
    <mergeCell ref="O8:Q8"/>
    <mergeCell ref="R8:T8"/>
    <mergeCell ref="AG11:AG12"/>
    <mergeCell ref="AH11:AH12"/>
    <mergeCell ref="AI11:AI12"/>
    <mergeCell ref="A15:B15"/>
    <mergeCell ref="A16:B16"/>
    <mergeCell ref="A17:B17"/>
    <mergeCell ref="A18:B18"/>
    <mergeCell ref="A19:B19"/>
    <mergeCell ref="A20:B20"/>
    <mergeCell ref="U9:W9"/>
    <mergeCell ref="X9:Z9"/>
    <mergeCell ref="AA9:AC9"/>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102:B102"/>
    <mergeCell ref="A103:B103"/>
    <mergeCell ref="A104:B104"/>
    <mergeCell ref="A96:B96"/>
    <mergeCell ref="A97:B97"/>
    <mergeCell ref="A98:B98"/>
    <mergeCell ref="A99:B99"/>
    <mergeCell ref="A100:B100"/>
    <mergeCell ref="A101:B101"/>
  </mergeCells>
  <conditionalFormatting sqref="C14:AF81">
    <cfRule type="expression" dxfId="457" priority="3">
      <formula>$A14=""</formula>
    </cfRule>
  </conditionalFormatting>
  <conditionalFormatting sqref="C14:AF106">
    <cfRule type="expression" dxfId="456" priority="2">
      <formula>C$123&gt;C$122</formula>
    </cfRule>
  </conditionalFormatting>
  <conditionalFormatting sqref="C82:AF102">
    <cfRule type="expression" dxfId="455" priority="13">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454" priority="14">
      <formula>LEN(TRIM(E14))=0</formula>
    </cfRule>
  </conditionalFormatting>
  <conditionalFormatting sqref="F91">
    <cfRule type="containsBlanks" dxfId="453" priority="12">
      <formula>LEN(TRIM(F91))=0</formula>
    </cfRule>
  </conditionalFormatting>
  <conditionalFormatting sqref="I91">
    <cfRule type="containsBlanks" dxfId="452" priority="11">
      <formula>LEN(TRIM(I91))=0</formula>
    </cfRule>
  </conditionalFormatting>
  <conditionalFormatting sqref="L91">
    <cfRule type="containsBlanks" dxfId="451" priority="10">
      <formula>LEN(TRIM(L91))=0</formula>
    </cfRule>
  </conditionalFormatting>
  <conditionalFormatting sqref="O91">
    <cfRule type="containsBlanks" dxfId="450" priority="9">
      <formula>LEN(TRIM(O91))=0</formula>
    </cfRule>
  </conditionalFormatting>
  <conditionalFormatting sqref="R91">
    <cfRule type="containsBlanks" dxfId="449" priority="8">
      <formula>LEN(TRIM(R91))=0</formula>
    </cfRule>
  </conditionalFormatting>
  <conditionalFormatting sqref="U91">
    <cfRule type="containsBlanks" dxfId="448" priority="7">
      <formula>LEN(TRIM(U91))=0</formula>
    </cfRule>
  </conditionalFormatting>
  <conditionalFormatting sqref="X91">
    <cfRule type="containsBlanks" dxfId="447" priority="6">
      <formula>LEN(TRIM(X91))=0</formula>
    </cfRule>
  </conditionalFormatting>
  <conditionalFormatting sqref="AA91">
    <cfRule type="containsBlanks" dxfId="446" priority="5">
      <formula>LEN(TRIM(AA91))=0</formula>
    </cfRule>
  </conditionalFormatting>
  <conditionalFormatting sqref="AD91">
    <cfRule type="containsBlanks" dxfId="445" priority="4">
      <formula>LEN(TRIM(AD91))=0</formula>
    </cfRule>
  </conditionalFormatting>
  <dataValidations count="1">
    <dataValidation type="whole" allowBlank="1" showInputMessage="1" showErrorMessage="1" sqref="AC57:AC66 Z57:Z66 W57:W66 T57:T66 Q57:Q66 N57:N66 K57:K66 H57:H66 E57:E66 AF57:AF66" xr:uid="{B06ECC7E-EC58-466C-A490-83FEBF59C439}">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8A604F1E-D1A2-4B08-A2F3-6D759C707257}">
            <xm:f>C$120&gt;'Summary - ML &amp; PM'!$D$5</xm:f>
            <x14:dxf>
              <fill>
                <patternFill>
                  <bgColor theme="0" tint="-0.499984740745262"/>
                </patternFill>
              </fill>
            </x14:dxf>
          </x14:cfRule>
          <xm:sqref>C9:AF106</xm:sqref>
        </x14:conditionalFormatting>
      </x14:conditionalFormatting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9E813-3FC9-482F-A0FA-8B302DA39352}">
  <sheetPr>
    <tabColor rgb="FF99CCFF"/>
    <pageSetUpPr fitToPage="1"/>
  </sheetPr>
  <dimension ref="A1:AB208"/>
  <sheetViews>
    <sheetView showZeros="0" zoomScale="115" zoomScaleNormal="115" workbookViewId="0">
      <pane ySplit="2" topLeftCell="A3" activePane="bottomLeft" state="frozen"/>
      <selection activeCell="C9" sqref="C9:I9"/>
      <selection pane="bottomLeft" activeCell="C9" sqref="C9:I9"/>
    </sheetView>
  </sheetViews>
  <sheetFormatPr defaultColWidth="10.81640625" defaultRowHeight="12.5"/>
  <cols>
    <col min="1" max="1" width="31.7265625" style="8" customWidth="1"/>
    <col min="2" max="2" width="10.7265625" style="8" customWidth="1"/>
    <col min="3" max="3" width="11.26953125" style="166" customWidth="1"/>
    <col min="4" max="4" width="67.7265625" style="4" customWidth="1"/>
    <col min="5" max="5" width="26.7265625" style="8" customWidth="1"/>
    <col min="6" max="6" width="20.7265625" style="8" customWidth="1"/>
    <col min="7" max="7" width="16" style="566" customWidth="1"/>
    <col min="8" max="8" width="20.54296875" style="566" customWidth="1"/>
    <col min="9" max="9" width="20.54296875" style="8" customWidth="1"/>
    <col min="10" max="10" width="19.7265625" style="8" customWidth="1"/>
    <col min="11" max="16384" width="10.81640625" style="8"/>
  </cols>
  <sheetData>
    <row r="1" spans="1:28" ht="13.5" thickBot="1">
      <c r="A1" s="9" t="s">
        <v>314</v>
      </c>
      <c r="B1" s="1561" t="s">
        <v>315</v>
      </c>
      <c r="C1" s="1561"/>
      <c r="I1" s="548" t="s">
        <v>316</v>
      </c>
      <c r="J1" s="549" t="s">
        <v>317</v>
      </c>
    </row>
    <row r="2" spans="1:28" ht="27.75" customHeight="1" thickBot="1">
      <c r="A2" s="535">
        <f>'Summary (9)'!B12</f>
        <v>0</v>
      </c>
      <c r="B2" s="1562"/>
      <c r="C2" s="1563"/>
      <c r="D2" s="531"/>
      <c r="F2" s="193"/>
      <c r="I2" s="550" t="str">
        <f>IFERROR(VLOOKUP(B2,'Dropdown Lists'!F:G,2,FALSE), "auto-populate")</f>
        <v>auto-populate</v>
      </c>
      <c r="J2" s="551" t="str">
        <f>IFERROR(VLOOKUP(B2,'Dropdown Lists'!F:H,3,FALSE),"auto-populate")</f>
        <v>auto-populate</v>
      </c>
    </row>
    <row r="3" spans="1:28" s="4" customFormat="1" ht="39">
      <c r="A3" s="580" t="s">
        <v>318</v>
      </c>
      <c r="B3" s="197" t="s">
        <v>283</v>
      </c>
      <c r="C3" s="198" t="s">
        <v>284</v>
      </c>
      <c r="D3" s="197" t="s">
        <v>319</v>
      </c>
      <c r="E3" s="197" t="s">
        <v>320</v>
      </c>
      <c r="F3" s="529" t="s">
        <v>321</v>
      </c>
      <c r="G3" s="567"/>
      <c r="H3" s="567"/>
      <c r="I3" s="14"/>
    </row>
    <row r="4" spans="1:28">
      <c r="A4" s="753">
        <f>'Salary Detail (9)'!A15</f>
        <v>0</v>
      </c>
      <c r="B4" s="6" t="e" cm="1">
        <f t="array" ref="B4">INDEX('Salary Detail (9)'!$C15:$BT15,0,MATCH(1,('Salary Detail (9)'!$C$14:$BT$14='Budget Narrative (9)'!$B$3)*('Salary Detail (9)'!$C$75:$BT$75='Budget Narrative (9)'!$I$2),0))</f>
        <v>#N/A</v>
      </c>
      <c r="C4" s="180" t="e">
        <f t="array" ref="C4">INDEX('Salary Detail (9)'!$C15:$BT15,0,MATCH(1,('Salary Detail (9)'!$C$13:$BT$13="New")*('Salary Detail (9)'!$C$75:$BT$75='Budget Narrative (9)'!$I$2),0))</f>
        <v>#N/A</v>
      </c>
      <c r="D4" s="519"/>
      <c r="E4" s="519"/>
      <c r="F4" s="530"/>
      <c r="I4" s="7"/>
      <c r="J4" s="14"/>
    </row>
    <row r="5" spans="1:28">
      <c r="A5" s="753">
        <f>'Salary Detail (9)'!A16</f>
        <v>0</v>
      </c>
      <c r="B5" s="6" t="e">
        <f t="array" ref="B5">INDEX('Salary Detail (9)'!$C16:$BT16,0,MATCH(1,('Salary Detail (9)'!$C$14:$BT$14='Budget Narrative (9)'!$B$3)*('Salary Detail (9)'!$C$75:$BT$75='Budget Narrative (9)'!$I$2),0))</f>
        <v>#N/A</v>
      </c>
      <c r="C5" s="180" t="e">
        <f t="array" ref="C5">INDEX('Salary Detail (9)'!$C16:$BT16,0,MATCH(1,('Salary Detail (9)'!$C$13:$BT$13="New")*('Salary Detail (9)'!$C$75:$BT$75='Budget Narrative (9)'!$I$2),0))</f>
        <v>#N/A</v>
      </c>
      <c r="D5" s="519"/>
      <c r="E5" s="10"/>
      <c r="F5" s="530"/>
      <c r="I5" s="194"/>
      <c r="J5" s="14"/>
    </row>
    <row r="6" spans="1:28">
      <c r="A6" s="753">
        <f>'Salary Detail (9)'!A17</f>
        <v>0</v>
      </c>
      <c r="B6" s="6" t="e">
        <f t="array" ref="B6">INDEX('Salary Detail (9)'!$C17:$BT17,0,MATCH(1,('Salary Detail (9)'!$C$14:$BT$14='Budget Narrative (9)'!$B$3)*('Salary Detail (9)'!$C$75:$BT$75='Budget Narrative (9)'!$I$2),0))</f>
        <v>#N/A</v>
      </c>
      <c r="C6" s="180" t="e">
        <f t="array" ref="C6">INDEX('Salary Detail (9)'!$C17:$BT17,0,MATCH(1,('Salary Detail (9)'!$C$13:$BT$13="New")*('Salary Detail (9)'!$C$75:$BT$75='Budget Narrative (9)'!$I$2),0))</f>
        <v>#N/A</v>
      </c>
      <c r="D6" s="519"/>
      <c r="E6" s="10"/>
      <c r="F6" s="530"/>
      <c r="I6" s="195"/>
      <c r="J6" s="14"/>
      <c r="AB6" s="517"/>
    </row>
    <row r="7" spans="1:28">
      <c r="A7" s="753">
        <f>'Salary Detail (9)'!A18</f>
        <v>0</v>
      </c>
      <c r="B7" s="6" t="e">
        <f t="array" ref="B7">INDEX('Salary Detail (9)'!$C18:$BT18,0,MATCH(1,('Salary Detail (9)'!$C$14:$BT$14='Budget Narrative (9)'!$B$3)*('Salary Detail (9)'!$C$75:$BT$75='Budget Narrative (9)'!$I$2),0))</f>
        <v>#N/A</v>
      </c>
      <c r="C7" s="180" t="e">
        <f t="array" ref="C7">INDEX('Salary Detail (9)'!$C18:$BT18,0,MATCH(1,('Salary Detail (9)'!$C$13:$BT$13="New")*('Salary Detail (9)'!$C$75:$BT$75='Budget Narrative (9)'!$I$2),0))</f>
        <v>#N/A</v>
      </c>
      <c r="D7" s="519"/>
      <c r="E7" s="10"/>
      <c r="F7" s="530"/>
      <c r="I7" s="7"/>
      <c r="J7" s="14"/>
    </row>
    <row r="8" spans="1:28">
      <c r="A8" s="753">
        <f>'Salary Detail (9)'!A19</f>
        <v>0</v>
      </c>
      <c r="B8" s="6" t="e">
        <f t="array" ref="B8">INDEX('Salary Detail (9)'!$C19:$BT19,0,MATCH(1,('Salary Detail (9)'!$C$14:$BT$14='Budget Narrative (9)'!$B$3)*('Salary Detail (9)'!$C$75:$BT$75='Budget Narrative (9)'!$I$2),0))</f>
        <v>#N/A</v>
      </c>
      <c r="C8" s="180" t="e">
        <f t="array" ref="C8">INDEX('Salary Detail (9)'!$C19:$BT19,0,MATCH(1,('Salary Detail (9)'!$C$13:$BT$13="New")*('Salary Detail (9)'!$C$75:$BT$75='Budget Narrative (9)'!$I$2),0))</f>
        <v>#N/A</v>
      </c>
      <c r="D8" s="519"/>
      <c r="E8" s="10"/>
      <c r="F8" s="530"/>
      <c r="I8" s="7"/>
      <c r="J8" s="14"/>
    </row>
    <row r="9" spans="1:28">
      <c r="A9" s="753">
        <f>'Salary Detail (9)'!A20</f>
        <v>0</v>
      </c>
      <c r="B9" s="6" t="e">
        <f t="array" ref="B9">INDEX('Salary Detail (9)'!$C20:$BT20,0,MATCH(1,('Salary Detail (9)'!$C$14:$BT$14='Budget Narrative (9)'!$B$3)*('Salary Detail (9)'!$C$75:$BT$75='Budget Narrative (9)'!$I$2),0))</f>
        <v>#N/A</v>
      </c>
      <c r="C9" s="180" t="e">
        <f t="array" ref="C9">INDEX('Salary Detail (9)'!$C20:$BT20,0,MATCH(1,('Salary Detail (9)'!$C$13:$BT$13="New")*('Salary Detail (9)'!$C$75:$BT$75='Budget Narrative (9)'!$I$2),0))</f>
        <v>#N/A</v>
      </c>
      <c r="D9" s="519"/>
      <c r="E9" s="10"/>
      <c r="F9" s="530"/>
      <c r="I9" s="7"/>
      <c r="J9" s="14"/>
    </row>
    <row r="10" spans="1:28">
      <c r="A10" s="753">
        <f>'Salary Detail (9)'!A21</f>
        <v>0</v>
      </c>
      <c r="B10" s="6" t="e">
        <f t="array" ref="B10">INDEX('Salary Detail (9)'!$C21:$BT21,0,MATCH(1,('Salary Detail (9)'!$C$14:$BT$14='Budget Narrative (9)'!$B$3)*('Salary Detail (9)'!$C$75:$BT$75='Budget Narrative (9)'!$I$2),0))</f>
        <v>#N/A</v>
      </c>
      <c r="C10" s="180" t="e">
        <f t="array" ref="C10">INDEX('Salary Detail (9)'!$C21:$BT21,0,MATCH(1,('Salary Detail (9)'!$C$13:$BT$13="New")*('Salary Detail (9)'!$C$75:$BT$75='Budget Narrative (9)'!$I$2),0))</f>
        <v>#N/A</v>
      </c>
      <c r="D10" s="519"/>
      <c r="E10" s="10"/>
      <c r="F10" s="530"/>
      <c r="I10" s="7"/>
      <c r="J10" s="14"/>
    </row>
    <row r="11" spans="1:28">
      <c r="A11" s="753">
        <f>'Salary Detail (9)'!A22</f>
        <v>0</v>
      </c>
      <c r="B11" s="6" t="e">
        <f t="array" ref="B11">INDEX('Salary Detail (9)'!$C22:$BT22,0,MATCH(1,('Salary Detail (9)'!$C$14:$BT$14='Budget Narrative (9)'!$B$3)*('Salary Detail (9)'!$C$75:$BT$75='Budget Narrative (9)'!$I$2),0))</f>
        <v>#N/A</v>
      </c>
      <c r="C11" s="180" t="e">
        <f t="array" ref="C11">INDEX('Salary Detail (9)'!$C22:$BT22,0,MATCH(1,('Salary Detail (9)'!$C$13:$BT$13="New")*('Salary Detail (9)'!$C$75:$BT$75='Budget Narrative (9)'!$I$2),0))</f>
        <v>#N/A</v>
      </c>
      <c r="D11" s="519"/>
      <c r="E11" s="10"/>
      <c r="F11" s="530"/>
      <c r="I11" s="7"/>
      <c r="J11" s="14"/>
    </row>
    <row r="12" spans="1:28">
      <c r="A12" s="753">
        <f>'Salary Detail (9)'!A23</f>
        <v>0</v>
      </c>
      <c r="B12" s="6" t="e">
        <f t="array" ref="B12">INDEX('Salary Detail (9)'!$C23:$BT23,0,MATCH(1,('Salary Detail (9)'!$C$14:$BT$14='Budget Narrative (9)'!$B$3)*('Salary Detail (9)'!$C$75:$BT$75='Budget Narrative (9)'!$I$2),0))</f>
        <v>#N/A</v>
      </c>
      <c r="C12" s="180" t="e">
        <f t="array" ref="C12">INDEX('Salary Detail (9)'!$C23:$BT23,0,MATCH(1,('Salary Detail (9)'!$C$13:$BT$13="New")*('Salary Detail (9)'!$C$75:$BT$75='Budget Narrative (9)'!$I$2),0))</f>
        <v>#N/A</v>
      </c>
      <c r="D12" s="519"/>
      <c r="E12" s="10"/>
      <c r="F12" s="530"/>
      <c r="I12" s="7"/>
      <c r="J12" s="14"/>
    </row>
    <row r="13" spans="1:28">
      <c r="A13" s="753">
        <f>'Salary Detail (9)'!A24</f>
        <v>0</v>
      </c>
      <c r="B13" s="6" t="e">
        <f t="array" ref="B13">INDEX('Salary Detail (9)'!$C24:$BT24,0,MATCH(1,('Salary Detail (9)'!$C$14:$BT$14='Budget Narrative (9)'!$B$3)*('Salary Detail (9)'!$C$75:$BT$75='Budget Narrative (9)'!$I$2),0))</f>
        <v>#N/A</v>
      </c>
      <c r="C13" s="180" t="e">
        <f t="array" ref="C13">INDEX('Salary Detail (9)'!$C24:$BT24,0,MATCH(1,('Salary Detail (9)'!$C$13:$BT$13="New")*('Salary Detail (9)'!$C$75:$BT$75='Budget Narrative (9)'!$I$2),0))</f>
        <v>#N/A</v>
      </c>
      <c r="D13" s="519"/>
      <c r="E13" s="10"/>
      <c r="F13" s="530"/>
      <c r="I13" s="7"/>
      <c r="J13" s="14"/>
    </row>
    <row r="14" spans="1:28">
      <c r="A14" s="753">
        <f>'Salary Detail (9)'!A25</f>
        <v>0</v>
      </c>
      <c r="B14" s="6" t="e">
        <f t="array" ref="B14">INDEX('Salary Detail (9)'!$C25:$BT25,0,MATCH(1,('Salary Detail (9)'!$C$14:$BT$14='Budget Narrative (9)'!$B$3)*('Salary Detail (9)'!$C$75:$BT$75='Budget Narrative (9)'!$I$2),0))</f>
        <v>#N/A</v>
      </c>
      <c r="C14" s="340" t="e">
        <f t="array" ref="C14">INDEX('Salary Detail (9)'!$C25:$BT25,0,MATCH(1,('Salary Detail (9)'!$C$13:$BT$13="New")*('Salary Detail (9)'!$C$75:$BT$75='Budget Narrative (9)'!$I$2),0))</f>
        <v>#N/A</v>
      </c>
      <c r="D14" s="519"/>
      <c r="E14" s="10"/>
      <c r="F14" s="530"/>
      <c r="I14" s="7"/>
      <c r="J14" s="14"/>
    </row>
    <row r="15" spans="1:28">
      <c r="A15" s="753">
        <f>'Salary Detail (9)'!A26</f>
        <v>0</v>
      </c>
      <c r="B15" s="6" t="e">
        <f t="array" ref="B15">INDEX('Salary Detail (9)'!$C26:$BT26,0,MATCH(1,('Salary Detail (9)'!$C$14:$BT$14='Budget Narrative (9)'!$B$3)*('Salary Detail (9)'!$C$75:$BT$75='Budget Narrative (9)'!$I$2),0))</f>
        <v>#N/A</v>
      </c>
      <c r="C15" s="340" t="e">
        <f t="array" ref="C15">INDEX('Salary Detail (9)'!$C26:$BT26,0,MATCH(1,('Salary Detail (9)'!$C$13:$BT$13="New")*('Salary Detail (9)'!$C$75:$BT$75='Budget Narrative (9)'!$I$2),0))</f>
        <v>#N/A</v>
      </c>
      <c r="D15" s="519"/>
      <c r="E15" s="10"/>
      <c r="F15" s="530"/>
      <c r="I15" s="7"/>
      <c r="J15" s="14"/>
    </row>
    <row r="16" spans="1:28">
      <c r="A16" s="753">
        <f>'Salary Detail (9)'!A27</f>
        <v>0</v>
      </c>
      <c r="B16" s="6" t="e">
        <f t="array" ref="B16">INDEX('Salary Detail (9)'!$C27:$BT27,0,MATCH(1,('Salary Detail (9)'!$C$14:$BT$14='Budget Narrative (9)'!$B$3)*('Salary Detail (9)'!$C$75:$BT$75='Budget Narrative (9)'!$I$2),0))</f>
        <v>#N/A</v>
      </c>
      <c r="C16" s="340" t="e">
        <f t="array" ref="C16">INDEX('Salary Detail (9)'!$C27:$BT27,0,MATCH(1,('Salary Detail (9)'!$C$13:$BT$13="New")*('Salary Detail (9)'!$C$75:$BT$75='Budget Narrative (9)'!$I$2),0))</f>
        <v>#N/A</v>
      </c>
      <c r="D16" s="519"/>
      <c r="E16" s="10"/>
      <c r="F16" s="530"/>
      <c r="I16" s="7"/>
      <c r="J16" s="14"/>
    </row>
    <row r="17" spans="1:10">
      <c r="A17" s="753">
        <f>'Salary Detail (9)'!A28</f>
        <v>0</v>
      </c>
      <c r="B17" s="6" t="e">
        <f t="array" ref="B17">INDEX('Salary Detail (9)'!$C28:$BT28,0,MATCH(1,('Salary Detail (9)'!$C$14:$BT$14='Budget Narrative (9)'!$B$3)*('Salary Detail (9)'!$C$75:$BT$75='Budget Narrative (9)'!$I$2),0))</f>
        <v>#N/A</v>
      </c>
      <c r="C17" s="180" t="e">
        <f t="array" ref="C17">INDEX('Salary Detail (9)'!$C28:$BT28,0,MATCH(1,('Salary Detail (9)'!$C$13:$BT$13="New")*('Salary Detail (9)'!$C$75:$BT$75='Budget Narrative (9)'!$I$2),0))</f>
        <v>#N/A</v>
      </c>
      <c r="D17" s="519"/>
      <c r="E17" s="10"/>
      <c r="F17" s="530"/>
      <c r="I17" s="7"/>
      <c r="J17" s="14"/>
    </row>
    <row r="18" spans="1:10">
      <c r="A18" s="753">
        <f>'Salary Detail (9)'!A29</f>
        <v>0</v>
      </c>
      <c r="B18" s="6" t="e">
        <f t="array" ref="B18">INDEX('Salary Detail (9)'!$C29:$BT29,0,MATCH(1,('Salary Detail (9)'!$C$14:$BT$14='Budget Narrative (9)'!$B$3)*('Salary Detail (9)'!$C$75:$BT$75='Budget Narrative (9)'!$I$2),0))</f>
        <v>#N/A</v>
      </c>
      <c r="C18" s="180" t="e">
        <f t="array" ref="C18">INDEX('Salary Detail (9)'!$C29:$BT29,0,MATCH(1,('Salary Detail (9)'!$C$13:$BT$13="New")*('Salary Detail (9)'!$C$75:$BT$75='Budget Narrative (9)'!$I$2),0))</f>
        <v>#N/A</v>
      </c>
      <c r="D18" s="519"/>
      <c r="E18" s="10"/>
      <c r="F18" s="530"/>
      <c r="I18" s="7"/>
      <c r="J18" s="14"/>
    </row>
    <row r="19" spans="1:10">
      <c r="A19" s="753">
        <f>'Salary Detail (9)'!A30</f>
        <v>0</v>
      </c>
      <c r="B19" s="6" t="e">
        <f t="array" ref="B19">INDEX('Salary Detail (9)'!$C30:$BT30,0,MATCH(1,('Salary Detail (9)'!$C$14:$BT$14='Budget Narrative (9)'!$B$3)*('Salary Detail (9)'!$C$75:$BT$75='Budget Narrative (9)'!$I$2),0))</f>
        <v>#N/A</v>
      </c>
      <c r="C19" s="180" t="e">
        <f t="array" ref="C19">INDEX('Salary Detail (9)'!$C30:$BT30,0,MATCH(1,('Salary Detail (9)'!$C$13:$BT$13="New")*('Salary Detail (9)'!$C$75:$BT$75='Budget Narrative (9)'!$I$2),0))</f>
        <v>#N/A</v>
      </c>
      <c r="D19" s="519"/>
      <c r="E19" s="10"/>
      <c r="F19" s="530"/>
      <c r="I19" s="7"/>
      <c r="J19" s="14"/>
    </row>
    <row r="20" spans="1:10">
      <c r="A20" s="753">
        <f>'Salary Detail (9)'!A31</f>
        <v>0</v>
      </c>
      <c r="B20" s="6" t="e">
        <f t="array" ref="B20">INDEX('Salary Detail (9)'!$C31:$BT31,0,MATCH(1,('Salary Detail (9)'!$C$14:$BT$14='Budget Narrative (9)'!$B$3)*('Salary Detail (9)'!$C$75:$BT$75='Budget Narrative (9)'!$I$2),0))</f>
        <v>#N/A</v>
      </c>
      <c r="C20" s="180" t="e">
        <f t="array" ref="C20">INDEX('Salary Detail (9)'!$C31:$BT31,0,MATCH(1,('Salary Detail (9)'!$C$13:$BT$13="New")*('Salary Detail (9)'!$C$75:$BT$75='Budget Narrative (9)'!$I$2),0))</f>
        <v>#N/A</v>
      </c>
      <c r="D20" s="519"/>
      <c r="E20" s="10"/>
      <c r="F20" s="530"/>
      <c r="I20" s="7"/>
      <c r="J20" s="14"/>
    </row>
    <row r="21" spans="1:10">
      <c r="A21" s="753">
        <f>'Salary Detail (9)'!A32</f>
        <v>0</v>
      </c>
      <c r="B21" s="6" t="e">
        <f t="array" ref="B21">INDEX('Salary Detail (9)'!$C32:$BT32,0,MATCH(1,('Salary Detail (9)'!$C$14:$BT$14='Budget Narrative (9)'!$B$3)*('Salary Detail (9)'!$C$75:$BT$75='Budget Narrative (9)'!$I$2),0))</f>
        <v>#N/A</v>
      </c>
      <c r="C21" s="180" t="e">
        <f t="array" ref="C21">INDEX('Salary Detail (9)'!$C32:$BT32,0,MATCH(1,('Salary Detail (9)'!$C$13:$BT$13="New")*('Salary Detail (9)'!$C$75:$BT$75='Budget Narrative (9)'!$I$2),0))</f>
        <v>#N/A</v>
      </c>
      <c r="D21" s="519"/>
      <c r="E21" s="10"/>
      <c r="F21" s="530"/>
      <c r="I21" s="7"/>
      <c r="J21" s="14"/>
    </row>
    <row r="22" spans="1:10">
      <c r="A22" s="753">
        <f>'Salary Detail (9)'!A33</f>
        <v>0</v>
      </c>
      <c r="B22" s="6" t="e">
        <f t="array" ref="B22">INDEX('Salary Detail (9)'!$C33:$BT33,0,MATCH(1,('Salary Detail (9)'!$C$14:$BT$14='Budget Narrative (9)'!$B$3)*('Salary Detail (9)'!$C$75:$BT$75='Budget Narrative (9)'!$I$2),0))</f>
        <v>#N/A</v>
      </c>
      <c r="C22" s="180" t="e">
        <f t="array" ref="C22">INDEX('Salary Detail (9)'!$C33:$BT33,0,MATCH(1,('Salary Detail (9)'!$C$13:$BT$13="New")*('Salary Detail (9)'!$C$75:$BT$75='Budget Narrative (9)'!$I$2),0))</f>
        <v>#N/A</v>
      </c>
      <c r="D22" s="519"/>
      <c r="E22" s="10"/>
      <c r="F22" s="530"/>
      <c r="I22" s="7"/>
      <c r="J22" s="14"/>
    </row>
    <row r="23" spans="1:10">
      <c r="A23" s="753">
        <f>'Salary Detail (9)'!A34</f>
        <v>0</v>
      </c>
      <c r="B23" s="6" t="e">
        <f t="array" ref="B23">INDEX('Salary Detail (9)'!$C34:$BT34,0,MATCH(1,('Salary Detail (9)'!$C$14:$BT$14='Budget Narrative (9)'!$B$3)*('Salary Detail (9)'!$C$75:$BT$75='Budget Narrative (9)'!$I$2),0))</f>
        <v>#N/A</v>
      </c>
      <c r="C23" s="180" t="e">
        <f t="array" ref="C23">INDEX('Salary Detail (9)'!$C34:$BT34,0,MATCH(1,('Salary Detail (9)'!$C$13:$BT$13="New")*('Salary Detail (9)'!$C$75:$BT$75='Budget Narrative (9)'!$I$2),0))</f>
        <v>#N/A</v>
      </c>
      <c r="D23" s="519"/>
      <c r="E23" s="10"/>
      <c r="F23" s="530"/>
      <c r="I23" s="7"/>
      <c r="J23" s="14"/>
    </row>
    <row r="24" spans="1:10">
      <c r="A24" s="753">
        <f>'Salary Detail (9)'!A35</f>
        <v>0</v>
      </c>
      <c r="B24" s="6" t="e">
        <f t="array" ref="B24">INDEX('Salary Detail (9)'!$C35:$BT35,0,MATCH(1,('Salary Detail (9)'!$C$14:$BT$14='Budget Narrative (9)'!$B$3)*('Salary Detail (9)'!$C$75:$BT$75='Budget Narrative (9)'!$I$2),0))</f>
        <v>#N/A</v>
      </c>
      <c r="C24" s="180" t="e">
        <f t="array" ref="C24">INDEX('Salary Detail (9)'!$C35:$BT35,0,MATCH(1,('Salary Detail (9)'!$C$13:$BT$13="New")*('Salary Detail (9)'!$C$75:$BT$75='Budget Narrative (9)'!$I$2),0))</f>
        <v>#N/A</v>
      </c>
      <c r="D24" s="519"/>
      <c r="E24" s="10"/>
      <c r="F24" s="530"/>
      <c r="I24" s="7"/>
      <c r="J24" s="14"/>
    </row>
    <row r="25" spans="1:10">
      <c r="A25" s="753">
        <f>'Salary Detail (9)'!A36</f>
        <v>0</v>
      </c>
      <c r="B25" s="6" t="e">
        <f t="array" ref="B25">INDEX('Salary Detail (9)'!$C36:$BT36,0,MATCH(1,('Salary Detail (9)'!$C$14:$BT$14='Budget Narrative (9)'!$B$3)*('Salary Detail (9)'!$C$75:$BT$75='Budget Narrative (9)'!$I$2),0))</f>
        <v>#N/A</v>
      </c>
      <c r="C25" s="180" t="e" cm="1">
        <f t="array" ref="C25">INDEX('Salary Detail (9)'!$C36:$BT36,0,MATCH(1,('Salary Detail (9)'!$C$13:$BT$13="New")*('Salary Detail (9)'!$C$75:$BT$75='Budget Narrative (9)'!$I$2),0))</f>
        <v>#N/A</v>
      </c>
      <c r="D25" s="519"/>
      <c r="E25" s="10"/>
      <c r="F25" s="530"/>
      <c r="I25" s="7"/>
      <c r="J25" s="14"/>
    </row>
    <row r="26" spans="1:10">
      <c r="A26" s="753">
        <f>'Salary Detail (9)'!A37</f>
        <v>0</v>
      </c>
      <c r="B26" s="6" t="e">
        <f t="array" ref="B26">INDEX('Salary Detail (9)'!$C37:$BT37,0,MATCH(1,('Salary Detail (9)'!$C$14:$BT$14='Budget Narrative (9)'!$B$3)*('Salary Detail (9)'!$C$75:$BT$75='Budget Narrative (9)'!$I$2),0))</f>
        <v>#N/A</v>
      </c>
      <c r="C26" s="180" t="e">
        <f t="array" ref="C26">INDEX('Salary Detail (9)'!$C37:$BT37,0,MATCH(1,('Salary Detail (9)'!$C$13:$BT$13="New")*('Salary Detail (9)'!$C$75:$BT$75='Budget Narrative (9)'!$I$2),0))</f>
        <v>#N/A</v>
      </c>
      <c r="D26" s="519"/>
      <c r="E26" s="10"/>
      <c r="F26" s="530"/>
      <c r="J26" s="14"/>
    </row>
    <row r="27" spans="1:10">
      <c r="A27" s="753">
        <f>'Salary Detail (9)'!A38</f>
        <v>0</v>
      </c>
      <c r="B27" s="6" t="e">
        <f t="array" ref="B27">INDEX('Salary Detail (9)'!$C38:$BT38,0,MATCH(1,('Salary Detail (9)'!$C$14:$BT$14='Budget Narrative (9)'!$B$3)*('Salary Detail (9)'!$C$75:$BT$75='Budget Narrative (9)'!$I$2),0))</f>
        <v>#N/A</v>
      </c>
      <c r="C27" s="180" t="e">
        <f t="array" ref="C27">INDEX('Salary Detail (9)'!$C38:$BT38,0,MATCH(1,('Salary Detail (9)'!$C$13:$BT$13="New")*('Salary Detail (9)'!$C$75:$BT$75='Budget Narrative (9)'!$I$2),0))</f>
        <v>#N/A</v>
      </c>
      <c r="D27" s="519"/>
      <c r="E27" s="10"/>
      <c r="F27" s="530"/>
      <c r="I27" s="7"/>
      <c r="J27" s="14"/>
    </row>
    <row r="28" spans="1:10">
      <c r="A28" s="753">
        <f>'Salary Detail (9)'!A39</f>
        <v>0</v>
      </c>
      <c r="B28" s="6" t="e">
        <f t="array" ref="B28">INDEX('Salary Detail (9)'!$C39:$BT39,0,MATCH(1,('Salary Detail (9)'!$C$14:$BT$14='Budget Narrative (9)'!$B$3)*('Salary Detail (9)'!$C$75:$BT$75='Budget Narrative (9)'!$I$2),0))</f>
        <v>#N/A</v>
      </c>
      <c r="C28" s="180" t="e">
        <f t="array" ref="C28">INDEX('Salary Detail (9)'!$C39:$BT39,0,MATCH(1,('Salary Detail (9)'!$C$13:$BT$13="New")*('Salary Detail (9)'!$C$75:$BT$75='Budget Narrative (9)'!$I$2),0))</f>
        <v>#N/A</v>
      </c>
      <c r="D28" s="519"/>
      <c r="E28" s="10"/>
      <c r="F28" s="530"/>
      <c r="I28" s="7"/>
      <c r="J28" s="14"/>
    </row>
    <row r="29" spans="1:10">
      <c r="A29" s="753">
        <f>'Salary Detail (9)'!A40</f>
        <v>0</v>
      </c>
      <c r="B29" s="6" t="e">
        <f t="array" ref="B29">INDEX('Salary Detail (9)'!$C40:$BT40,0,MATCH(1,('Salary Detail (9)'!$C$14:$BT$14='Budget Narrative (9)'!$B$3)*('Salary Detail (9)'!$C$75:$BT$75='Budget Narrative (9)'!$I$2),0))</f>
        <v>#N/A</v>
      </c>
      <c r="C29" s="180" t="e">
        <f t="array" ref="C29">INDEX('Salary Detail (9)'!$C40:$BT40,0,MATCH(1,('Salary Detail (9)'!$C$13:$BT$13="New")*('Salary Detail (9)'!$C$75:$BT$75='Budget Narrative (9)'!$I$2),0))</f>
        <v>#N/A</v>
      </c>
      <c r="D29" s="519"/>
      <c r="E29" s="10"/>
      <c r="F29" s="530"/>
      <c r="I29" s="7"/>
      <c r="J29" s="14"/>
    </row>
    <row r="30" spans="1:10">
      <c r="A30" s="753">
        <f>'Salary Detail (9)'!A41</f>
        <v>0</v>
      </c>
      <c r="B30" s="6" t="e">
        <f t="array" ref="B30">INDEX('Salary Detail (9)'!$C41:$BT41,0,MATCH(1,('Salary Detail (9)'!$C$14:$BT$14='Budget Narrative (9)'!$B$3)*('Salary Detail (9)'!$C$75:$BT$75='Budget Narrative (9)'!$I$2),0))</f>
        <v>#N/A</v>
      </c>
      <c r="C30" s="180" t="e">
        <f t="array" ref="C30">INDEX('Salary Detail (9)'!$C41:$BT41,0,MATCH(1,('Salary Detail (9)'!$C$13:$BT$13="New")*('Salary Detail (9)'!$C$75:$BT$75='Budget Narrative (9)'!$I$2),0))</f>
        <v>#N/A</v>
      </c>
      <c r="D30" s="519"/>
      <c r="E30" s="10"/>
      <c r="F30" s="530"/>
      <c r="I30" s="7"/>
      <c r="J30" s="14"/>
    </row>
    <row r="31" spans="1:10">
      <c r="A31" s="753">
        <f>'Salary Detail (9)'!A42</f>
        <v>0</v>
      </c>
      <c r="B31" s="6" t="e">
        <f t="array" ref="B31">INDEX('Salary Detail (9)'!$C42:$BT42,0,MATCH(1,('Salary Detail (9)'!$C$14:$BT$14='Budget Narrative (9)'!$B$3)*('Salary Detail (9)'!$C$75:$BT$75='Budget Narrative (9)'!$I$2),0))</f>
        <v>#N/A</v>
      </c>
      <c r="C31" s="180" t="e">
        <f t="array" ref="C31">INDEX('Salary Detail (9)'!$C42:$BT42,0,MATCH(1,('Salary Detail (9)'!$C$13:$BT$13="New")*('Salary Detail (9)'!$C$75:$BT$75='Budget Narrative (9)'!$I$2),0))</f>
        <v>#N/A</v>
      </c>
      <c r="D31" s="519"/>
      <c r="E31" s="10"/>
      <c r="F31" s="530"/>
      <c r="I31" s="7"/>
      <c r="J31" s="14"/>
    </row>
    <row r="32" spans="1:10">
      <c r="A32" s="753">
        <f>'Salary Detail (9)'!A43</f>
        <v>0</v>
      </c>
      <c r="B32" s="6" t="e">
        <f t="array" ref="B32">INDEX('Salary Detail (9)'!$C43:$BT43,0,MATCH(1,('Salary Detail (9)'!$C$14:$BT$14='Budget Narrative (9)'!$B$3)*('Salary Detail (9)'!$C$75:$BT$75='Budget Narrative (9)'!$I$2),0))</f>
        <v>#N/A</v>
      </c>
      <c r="C32" s="180" t="e">
        <f t="array" ref="C32">INDEX('Salary Detail (9)'!$C43:$BT43,0,MATCH(1,('Salary Detail (9)'!$C$13:$BT$13="New")*('Salary Detail (9)'!$C$75:$BT$75='Budget Narrative (9)'!$I$2),0))</f>
        <v>#N/A</v>
      </c>
      <c r="D32" s="519"/>
      <c r="E32" s="10"/>
      <c r="F32" s="530"/>
      <c r="I32" s="7"/>
      <c r="J32" s="14"/>
    </row>
    <row r="33" spans="1:10">
      <c r="A33" s="753">
        <f>'Salary Detail (9)'!A44</f>
        <v>0</v>
      </c>
      <c r="B33" s="6" t="e">
        <f t="array" ref="B33">INDEX('Salary Detail (9)'!$C44:$BT44,0,MATCH(1,('Salary Detail (9)'!$C$14:$BT$14='Budget Narrative (9)'!$B$3)*('Salary Detail (9)'!$C$75:$BT$75='Budget Narrative (9)'!$I$2),0))</f>
        <v>#N/A</v>
      </c>
      <c r="C33" s="180" t="e">
        <f t="array" ref="C33">INDEX('Salary Detail (9)'!$C44:$BT44,0,MATCH(1,('Salary Detail (9)'!$C$13:$BT$13="New")*('Salary Detail (9)'!$C$75:$BT$75='Budget Narrative (9)'!$I$2),0))</f>
        <v>#N/A</v>
      </c>
      <c r="D33" s="519"/>
      <c r="E33" s="10"/>
      <c r="F33" s="530"/>
      <c r="I33" s="7"/>
      <c r="J33" s="14"/>
    </row>
    <row r="34" spans="1:10">
      <c r="A34" s="753">
        <f>'Salary Detail (9)'!A45</f>
        <v>0</v>
      </c>
      <c r="B34" s="6" t="e">
        <f t="array" ref="B34">INDEX('Salary Detail (9)'!$C45:$BT45,0,MATCH(1,('Salary Detail (9)'!$C$14:$BT$14='Budget Narrative (9)'!$B$3)*('Salary Detail (9)'!$C$75:$BT$75='Budget Narrative (9)'!$I$2),0))</f>
        <v>#N/A</v>
      </c>
      <c r="C34" s="180" t="e">
        <f t="array" ref="C34">INDEX('Salary Detail (9)'!$C45:$BT45,0,MATCH(1,('Salary Detail (9)'!$C$13:$BT$13="New")*('Salary Detail (9)'!$C$75:$BT$75='Budget Narrative (9)'!$I$2),0))</f>
        <v>#N/A</v>
      </c>
      <c r="D34" s="519"/>
      <c r="E34" s="10"/>
      <c r="F34" s="530"/>
      <c r="I34" s="7"/>
      <c r="J34" s="14"/>
    </row>
    <row r="35" spans="1:10">
      <c r="A35" s="753">
        <f>'Salary Detail (9)'!A46</f>
        <v>0</v>
      </c>
      <c r="B35" s="6" t="e">
        <f t="array" ref="B35">INDEX('Salary Detail (9)'!$C46:$BT46,0,MATCH(1,('Salary Detail (9)'!$C$14:$BT$14='Budget Narrative (9)'!$B$3)*('Salary Detail (9)'!$C$75:$BT$75='Budget Narrative (9)'!$I$2),0))</f>
        <v>#N/A</v>
      </c>
      <c r="C35" s="180" t="e">
        <f t="array" ref="C35">INDEX('Salary Detail (9)'!$C46:$BT46,0,MATCH(1,('Salary Detail (9)'!$C$13:$BT$13="New")*('Salary Detail (9)'!$C$75:$BT$75='Budget Narrative (9)'!$I$2),0))</f>
        <v>#N/A</v>
      </c>
      <c r="D35" s="519"/>
      <c r="E35" s="10"/>
      <c r="F35" s="530"/>
      <c r="I35" s="7"/>
      <c r="J35" s="14"/>
    </row>
    <row r="36" spans="1:10">
      <c r="A36" s="753">
        <f>'Salary Detail (9)'!A47</f>
        <v>0</v>
      </c>
      <c r="B36" s="6" t="e">
        <f t="array" ref="B36">INDEX('Salary Detail (9)'!$C47:$BT47,0,MATCH(1,('Salary Detail (9)'!$C$14:$BT$14='Budget Narrative (9)'!$B$3)*('Salary Detail (9)'!$C$75:$BT$75='Budget Narrative (9)'!$I$2),0))</f>
        <v>#N/A</v>
      </c>
      <c r="C36" s="180" t="e">
        <f t="array" ref="C36">INDEX('Salary Detail (9)'!$C47:$BT47,0,MATCH(1,('Salary Detail (9)'!$C$13:$BT$13="New")*('Salary Detail (9)'!$C$75:$BT$75='Budget Narrative (9)'!$I$2),0))</f>
        <v>#N/A</v>
      </c>
      <c r="D36" s="519"/>
      <c r="E36" s="10"/>
      <c r="F36" s="530"/>
      <c r="I36" s="7"/>
      <c r="J36" s="14"/>
    </row>
    <row r="37" spans="1:10">
      <c r="A37" s="753">
        <f>'Salary Detail (9)'!A48</f>
        <v>0</v>
      </c>
      <c r="B37" s="6" t="e">
        <f t="array" ref="B37">INDEX('Salary Detail (9)'!$C48:$BT48,0,MATCH(1,('Salary Detail (9)'!$C$14:$BT$14='Budget Narrative (9)'!$B$3)*('Salary Detail (9)'!$C$75:$BT$75='Budget Narrative (9)'!$I$2),0))</f>
        <v>#N/A</v>
      </c>
      <c r="C37" s="180" t="e">
        <f t="array" ref="C37">INDEX('Salary Detail (9)'!$C48:$BT48,0,MATCH(1,('Salary Detail (9)'!$C$13:$BT$13="New")*('Salary Detail (9)'!$C$75:$BT$75='Budget Narrative (9)'!$I$2),0))</f>
        <v>#N/A</v>
      </c>
      <c r="D37" s="519"/>
      <c r="E37" s="10"/>
      <c r="F37" s="530"/>
      <c r="I37" s="7"/>
      <c r="J37" s="14"/>
    </row>
    <row r="38" spans="1:10">
      <c r="A38" s="753">
        <f>'Salary Detail (9)'!A49</f>
        <v>0</v>
      </c>
      <c r="B38" s="6" t="e">
        <f t="array" ref="B38">INDEX('Salary Detail (9)'!$C49:$BT49,0,MATCH(1,('Salary Detail (9)'!$C$14:$BT$14='Budget Narrative (9)'!$B$3)*('Salary Detail (9)'!$C$75:$BT$75='Budget Narrative (9)'!$I$2),0))</f>
        <v>#N/A</v>
      </c>
      <c r="C38" s="180" t="e">
        <f t="array" ref="C38">INDEX('Salary Detail (9)'!$C49:$BT49,0,MATCH(1,('Salary Detail (9)'!$C$13:$BT$13="New")*('Salary Detail (9)'!$C$75:$BT$75='Budget Narrative (9)'!$I$2),0))</f>
        <v>#N/A</v>
      </c>
      <c r="D38" s="519"/>
      <c r="E38" s="10"/>
      <c r="F38" s="530"/>
      <c r="I38" s="7"/>
      <c r="J38" s="14"/>
    </row>
    <row r="39" spans="1:10">
      <c r="A39" s="753">
        <f>'Salary Detail (9)'!A50</f>
        <v>0</v>
      </c>
      <c r="B39" s="6" t="e">
        <f t="array" ref="B39">INDEX('Salary Detail (9)'!$C50:$BT50,0,MATCH(1,('Salary Detail (9)'!$C$14:$BT$14='Budget Narrative (9)'!$B$3)*('Salary Detail (9)'!$C$75:$BT$75='Budget Narrative (9)'!$I$2),0))</f>
        <v>#N/A</v>
      </c>
      <c r="C39" s="180" t="e">
        <f t="array" ref="C39">INDEX('Salary Detail (9)'!$C50:$BT50,0,MATCH(1,('Salary Detail (9)'!$C$13:$BT$13="New")*('Salary Detail (9)'!$C$75:$BT$75='Budget Narrative (9)'!$I$2),0))</f>
        <v>#N/A</v>
      </c>
      <c r="D39" s="519"/>
      <c r="E39" s="10"/>
      <c r="F39" s="530"/>
      <c r="I39" s="7"/>
      <c r="J39" s="14"/>
    </row>
    <row r="40" spans="1:10">
      <c r="A40" s="753">
        <f>'Salary Detail (9)'!A51</f>
        <v>0</v>
      </c>
      <c r="B40" s="6" t="e">
        <f t="array" ref="B40">INDEX('Salary Detail (9)'!$C51:$BT51,0,MATCH(1,('Salary Detail (9)'!$C$14:$BT$14='Budget Narrative (9)'!$B$3)*('Salary Detail (9)'!$C$75:$BT$75='Budget Narrative (9)'!$I$2),0))</f>
        <v>#N/A</v>
      </c>
      <c r="C40" s="180" t="e">
        <f t="array" ref="C40">INDEX('Salary Detail (9)'!$C51:$BT51,0,MATCH(1,('Salary Detail (9)'!$C$13:$BT$13="New")*('Salary Detail (9)'!$C$75:$BT$75='Budget Narrative (9)'!$I$2),0))</f>
        <v>#N/A</v>
      </c>
      <c r="D40" s="519"/>
      <c r="E40" s="3"/>
      <c r="F40" s="530"/>
    </row>
    <row r="41" spans="1:10">
      <c r="A41" s="753">
        <f>'Salary Detail (9)'!A52</f>
        <v>0</v>
      </c>
      <c r="B41" s="6" t="e">
        <f t="array" ref="B41">INDEX('Salary Detail (9)'!$C52:$BT52,0,MATCH(1,('Salary Detail (9)'!$C$14:$BT$14='Budget Narrative (9)'!$B$3)*('Salary Detail (9)'!$C$75:$BT$75='Budget Narrative (9)'!$I$2),0))</f>
        <v>#N/A</v>
      </c>
      <c r="C41" s="180" t="e">
        <f t="array" ref="C41">INDEX('Salary Detail (9)'!$C52:$BT52,0,MATCH(1,('Salary Detail (9)'!$C$13:$BT$13="New")*('Salary Detail (9)'!$C$75:$BT$75='Budget Narrative (9)'!$I$2),0))</f>
        <v>#N/A</v>
      </c>
      <c r="D41" s="519"/>
      <c r="E41" s="3"/>
      <c r="F41" s="530"/>
    </row>
    <row r="42" spans="1:10" ht="15.65" customHeight="1">
      <c r="A42" s="753">
        <f>'Salary Detail (9)'!A53</f>
        <v>0</v>
      </c>
      <c r="B42" s="6" t="e">
        <f t="array" ref="B42">INDEX('Salary Detail (9)'!$C53:$BT53,0,MATCH(1,('Salary Detail (9)'!$C$14:$BT$14='Budget Narrative (9)'!$B$3)*('Salary Detail (9)'!$C$75:$BT$75='Budget Narrative (9)'!$I$2),0))</f>
        <v>#N/A</v>
      </c>
      <c r="C42" s="180" t="e">
        <f t="array" ref="C42">INDEX('Salary Detail (9)'!$C53:$BT53,0,MATCH(1,('Salary Detail (9)'!$C$13:$BT$13="New")*('Salary Detail (9)'!$C$75:$BT$75='Budget Narrative (9)'!$I$2),0))</f>
        <v>#N/A</v>
      </c>
      <c r="D42" s="519"/>
      <c r="E42" s="10"/>
      <c r="F42" s="530"/>
      <c r="I42" s="7"/>
      <c r="J42" s="14"/>
    </row>
    <row r="43" spans="1:10" ht="15.65" customHeight="1">
      <c r="A43" s="753">
        <f>'Salary Detail (9)'!A54</f>
        <v>0</v>
      </c>
      <c r="B43" s="6" t="e">
        <f t="array" ref="B43">INDEX('Salary Detail (9)'!$C54:$BT54,0,MATCH(1,('Salary Detail (9)'!$C$14:$BT$14='Budget Narrative (9)'!$B$3)*('Salary Detail (9)'!$C$75:$BT$75='Budget Narrative (9)'!$I$2),0))</f>
        <v>#N/A</v>
      </c>
      <c r="C43" s="180" t="e">
        <f t="array" ref="C43">INDEX('Salary Detail (9)'!$C54:$BT54,0,MATCH(1,('Salary Detail (9)'!$C$13:$BT$13="New")*('Salary Detail (9)'!$C$75:$BT$75='Budget Narrative (9)'!$I$2),0))</f>
        <v>#N/A</v>
      </c>
      <c r="D43" s="519"/>
      <c r="E43" s="10"/>
      <c r="F43" s="530"/>
      <c r="I43" s="7"/>
      <c r="J43" s="14"/>
    </row>
    <row r="44" spans="1:10" ht="15.65" customHeight="1">
      <c r="A44" s="753">
        <f>'Salary Detail (9)'!A55</f>
        <v>0</v>
      </c>
      <c r="B44" s="6" t="e">
        <f t="array" ref="B44">INDEX('Salary Detail (9)'!$C55:$BT55,0,MATCH(1,('Salary Detail (9)'!$C$14:$BT$14='Budget Narrative (9)'!$B$3)*('Salary Detail (9)'!$C$75:$BT$75='Budget Narrative (9)'!$I$2),0))</f>
        <v>#N/A</v>
      </c>
      <c r="C44" s="180" t="e">
        <f t="array" ref="C44">INDEX('Salary Detail (9)'!$C55:$BT55,0,MATCH(1,('Salary Detail (9)'!$C$13:$BT$13="New")*('Salary Detail (9)'!$C$75:$BT$75='Budget Narrative (9)'!$I$2),0))</f>
        <v>#N/A</v>
      </c>
      <c r="D44" s="519"/>
      <c r="E44" s="10"/>
      <c r="F44" s="530"/>
      <c r="I44" s="7"/>
      <c r="J44" s="14"/>
    </row>
    <row r="45" spans="1:10" ht="15.65" customHeight="1">
      <c r="A45" s="756">
        <f>'Salary Detail (9)'!A56</f>
        <v>0</v>
      </c>
      <c r="B45" s="6" t="e">
        <f t="array" ref="B45">INDEX('Salary Detail (9)'!$C56:$BT56,0,MATCH(1,('Salary Detail (9)'!$C$14:$BT$14='Budget Narrative (9)'!$B$3)*('Salary Detail (9)'!$C$75:$BT$75='Budget Narrative (9)'!$I$2),0))</f>
        <v>#N/A</v>
      </c>
      <c r="C45" s="180" t="e">
        <f t="array" ref="C45">INDEX('Salary Detail (9)'!$C56:$BT56,0,MATCH(1,('Salary Detail (9)'!$C$13:$BT$13="New")*('Salary Detail (9)'!$C$75:$BT$75='Budget Narrative (9)'!$I$2),0))</f>
        <v>#N/A</v>
      </c>
      <c r="D45" s="520"/>
      <c r="E45" s="164"/>
      <c r="F45" s="530"/>
      <c r="I45" s="7"/>
      <c r="J45" s="14"/>
    </row>
    <row r="46" spans="1:10" ht="15.65" customHeight="1">
      <c r="A46" s="756" t="s">
        <v>322</v>
      </c>
      <c r="B46" s="196" t="e">
        <f>SUM(B4:B45)</f>
        <v>#N/A</v>
      </c>
      <c r="C46" s="168" t="e">
        <f>SUM(C4:C45)</f>
        <v>#N/A</v>
      </c>
      <c r="D46" s="163"/>
      <c r="E46" s="164"/>
      <c r="F46" s="530"/>
      <c r="I46" s="7"/>
      <c r="J46" s="14"/>
    </row>
    <row r="47" spans="1:10" s="593" customFormat="1" ht="24" customHeight="1">
      <c r="A47" s="581" t="s">
        <v>323</v>
      </c>
      <c r="B47" s="582" t="e">
        <f>C47/C46</f>
        <v>#N/A</v>
      </c>
      <c r="C47" s="583" t="e">
        <f t="array" ref="C47">INDEX('Salary Detail (9)'!$C61:$BT61,0,MATCH(1,('Salary Detail (9)'!$C$13:$BT$13="New")*('Salary Detail (9)'!$C$75:$BT$75='Budget Narrative (9)'!$I$2),0))</f>
        <v>#N/A</v>
      </c>
      <c r="D47" s="608" t="s">
        <v>324</v>
      </c>
      <c r="E47" s="609"/>
      <c r="F47" s="610"/>
      <c r="G47" s="589"/>
      <c r="H47" s="590"/>
      <c r="I47" s="591"/>
      <c r="J47" s="592"/>
    </row>
    <row r="48" spans="1:10" s="593" customFormat="1" ht="16.5" customHeight="1" thickBot="1">
      <c r="A48" s="1323" t="s">
        <v>325</v>
      </c>
      <c r="B48" s="1324"/>
      <c r="C48" s="585" t="e">
        <f>C46+C47</f>
        <v>#N/A</v>
      </c>
      <c r="D48" s="586"/>
      <c r="E48" s="587"/>
      <c r="F48" s="588"/>
      <c r="G48" s="589"/>
      <c r="H48" s="590"/>
      <c r="I48" s="591"/>
      <c r="J48" s="592"/>
    </row>
    <row r="49" spans="1:10" ht="13" thickBot="1">
      <c r="A49" s="10"/>
      <c r="B49" s="12"/>
      <c r="C49" s="167"/>
      <c r="E49" s="10"/>
      <c r="F49" s="10"/>
      <c r="G49" s="568"/>
      <c r="I49" s="7"/>
      <c r="J49" s="4"/>
    </row>
    <row r="50" spans="1:10" s="4" customFormat="1" ht="39" customHeight="1">
      <c r="A50" s="1325" t="s">
        <v>252</v>
      </c>
      <c r="B50" s="1326"/>
      <c r="C50" s="198" t="s">
        <v>294</v>
      </c>
      <c r="D50" s="197" t="s">
        <v>319</v>
      </c>
      <c r="E50" s="199" t="s">
        <v>320</v>
      </c>
      <c r="F50" s="184"/>
      <c r="G50" s="567"/>
      <c r="H50" s="567"/>
    </row>
    <row r="51" spans="1:10">
      <c r="A51" s="1321" t="str">
        <f>'Operating Detail (9)'!A14</f>
        <v>Rental of Property</v>
      </c>
      <c r="B51" s="1322"/>
      <c r="C51" s="217" t="e">
        <f t="array" ref="C51">INDEX('Operating Detail (9)'!$C14:$AF14,0,MATCH(1,('Operating Detail (9)'!$C$12:$AF$12="New")*('Operating Detail (9)'!$C$121:$AF$121='Budget Narrative (9)'!$I$2),0))</f>
        <v>#N/A</v>
      </c>
      <c r="D51" s="523"/>
      <c r="E51" s="524"/>
      <c r="F51" s="752"/>
      <c r="I51" s="11"/>
      <c r="J51" s="4"/>
    </row>
    <row r="52" spans="1:10">
      <c r="A52" s="1321" t="str">
        <f>'Operating Detail (9)'!A15</f>
        <v xml:space="preserve">Utilities(Elec, Water, Gas, Phone, Scavenger) </v>
      </c>
      <c r="B52" s="1322"/>
      <c r="C52" s="217" t="e">
        <f t="array" ref="C52">INDEX('Operating Detail (9)'!$C15:$AF15,0,MATCH(1,('Operating Detail (9)'!$C$12:$AF$12="New")*('Operating Detail (9)'!$C$121:$AF$121='Budget Narrative (9)'!$I$2),0))</f>
        <v>#N/A</v>
      </c>
      <c r="D52" s="523"/>
      <c r="E52" s="525"/>
      <c r="F52" s="752"/>
      <c r="I52" s="11"/>
      <c r="J52" s="4"/>
    </row>
    <row r="53" spans="1:10">
      <c r="A53" s="1321" t="str">
        <f>'Operating Detail (9)'!A16</f>
        <v>Office Supplies, Postage</v>
      </c>
      <c r="B53" s="1322"/>
      <c r="C53" s="217" t="e">
        <f t="array" ref="C53">INDEX('Operating Detail (9)'!$C16:$AF16,0,MATCH(1,('Operating Detail (9)'!$C$12:$AF$12="New")*('Operating Detail (9)'!$C$121:$AF$121='Budget Narrative (9)'!$I$2),0))</f>
        <v>#N/A</v>
      </c>
      <c r="D53" s="523"/>
      <c r="E53" s="526"/>
      <c r="F53" s="752"/>
      <c r="I53" s="7"/>
      <c r="J53" s="14"/>
    </row>
    <row r="54" spans="1:10">
      <c r="A54" s="1321" t="str">
        <f>'Operating Detail (9)'!A17</f>
        <v>Building Maintenance Supplies and Repair</v>
      </c>
      <c r="B54" s="1322"/>
      <c r="C54" s="217" t="e">
        <f t="array" ref="C54">INDEX('Operating Detail (9)'!$C17:$AF17,0,MATCH(1,('Operating Detail (9)'!$C$12:$AF$12="New")*('Operating Detail (9)'!$C$121:$AF$121='Budget Narrative (9)'!$I$2),0))</f>
        <v>#N/A</v>
      </c>
      <c r="D54" s="523"/>
      <c r="E54" s="525"/>
      <c r="F54" s="752"/>
      <c r="I54" s="7"/>
      <c r="J54" s="14"/>
    </row>
    <row r="55" spans="1:10">
      <c r="A55" s="1321" t="str">
        <f>'Operating Detail (9)'!A18</f>
        <v>Printing and Reproduction</v>
      </c>
      <c r="B55" s="1322"/>
      <c r="C55" s="217" t="e">
        <f t="array" ref="C55">INDEX('Operating Detail (9)'!$C18:$AF18,0,MATCH(1,('Operating Detail (9)'!$C$12:$AF$12="New")*('Operating Detail (9)'!$C$121:$AF$121='Budget Narrative (9)'!$I$2),0))</f>
        <v>#N/A</v>
      </c>
      <c r="D55" s="523"/>
      <c r="E55" s="525"/>
      <c r="F55" s="752"/>
      <c r="I55" s="11"/>
      <c r="J55" s="14"/>
    </row>
    <row r="56" spans="1:10">
      <c r="A56" s="1321" t="str">
        <f>'Operating Detail (9)'!A19</f>
        <v>Insurance</v>
      </c>
      <c r="B56" s="1322"/>
      <c r="C56" s="217" t="e">
        <f t="array" ref="C56">INDEX('Operating Detail (9)'!$C19:$AF19,0,MATCH(1,('Operating Detail (9)'!$C$12:$AF$12="New")*('Operating Detail (9)'!$C$121:$AF$121='Budget Narrative (9)'!$I$2),0))</f>
        <v>#N/A</v>
      </c>
      <c r="D56" s="523"/>
      <c r="E56" s="525"/>
      <c r="F56" s="752"/>
      <c r="I56" s="11"/>
      <c r="J56" s="14"/>
    </row>
    <row r="57" spans="1:10">
      <c r="A57" s="1321" t="str">
        <f>'Operating Detail (9)'!A20</f>
        <v>Staff Training</v>
      </c>
      <c r="B57" s="1322"/>
      <c r="C57" s="217" t="e">
        <f t="array" ref="C57">INDEX('Operating Detail (9)'!$C20:$AF20,0,MATCH(1,('Operating Detail (9)'!$C$12:$AF$12="New")*('Operating Detail (9)'!$C$121:$AF$121='Budget Narrative (9)'!$I$2),0))</f>
        <v>#N/A</v>
      </c>
      <c r="D57" s="523"/>
      <c r="E57" s="525"/>
      <c r="F57" s="752"/>
      <c r="I57" s="11"/>
      <c r="J57" s="14"/>
    </row>
    <row r="58" spans="1:10">
      <c r="A58" s="1321" t="str">
        <f>'Operating Detail (9)'!A21</f>
        <v>Staff Travel-(Local &amp; Out of Town)</v>
      </c>
      <c r="B58" s="1322"/>
      <c r="C58" s="217" t="e">
        <f t="array" ref="C58">INDEX('Operating Detail (9)'!$C21:$AF21,0,MATCH(1,('Operating Detail (9)'!$C$12:$AF$12="New")*('Operating Detail (9)'!$C$121:$AF$121='Budget Narrative (9)'!$I$2),0))</f>
        <v>#N/A</v>
      </c>
      <c r="D58" s="523"/>
      <c r="E58" s="525"/>
      <c r="F58" s="752"/>
      <c r="I58" s="11"/>
      <c r="J58" s="14"/>
    </row>
    <row r="59" spans="1:10">
      <c r="A59" s="1321" t="str">
        <f>'Operating Detail (9)'!A22</f>
        <v>Rental of Equipment</v>
      </c>
      <c r="B59" s="1322"/>
      <c r="C59" s="217" t="e">
        <f t="array" ref="C59">INDEX('Operating Detail (9)'!$C22:$AF22,0,MATCH(1,('Operating Detail (9)'!$C$12:$AF$12="New")*('Operating Detail (9)'!$C$121:$AF$121='Budget Narrative (9)'!$I$2),0))</f>
        <v>#N/A</v>
      </c>
      <c r="D59" s="523"/>
      <c r="E59" s="525"/>
      <c r="F59" s="752"/>
      <c r="I59" s="11"/>
      <c r="J59" s="14"/>
    </row>
    <row r="60" spans="1:10">
      <c r="A60" s="1311">
        <f>'Operating Detail (9)'!A23</f>
        <v>0</v>
      </c>
      <c r="B60" s="1312"/>
      <c r="C60" s="217" t="e">
        <f t="array" ref="C60">INDEX('Operating Detail (9)'!$C23:$AF23,0,MATCH(1,('Operating Detail (9)'!$C$12:$AF$12="New")*('Operating Detail (9)'!$C$121:$AF$121='Budget Narrative (9)'!$I$2),0))</f>
        <v>#N/A</v>
      </c>
      <c r="D60" s="523"/>
      <c r="E60" s="525"/>
      <c r="F60" s="752"/>
      <c r="I60" s="11"/>
      <c r="J60" s="14"/>
    </row>
    <row r="61" spans="1:10">
      <c r="A61" s="1311">
        <f>'Operating Detail (9)'!A24</f>
        <v>0</v>
      </c>
      <c r="B61" s="1312"/>
      <c r="C61" s="217" t="e">
        <f t="array" ref="C61">INDEX('Operating Detail (9)'!$C24:$AF24,0,MATCH(1,('Operating Detail (9)'!$C$12:$AF$12="New")*('Operating Detail (9)'!$C$121:$AF$121='Budget Narrative (9)'!$I$2),0))</f>
        <v>#N/A</v>
      </c>
      <c r="D61" s="523"/>
      <c r="E61" s="525"/>
      <c r="F61" s="752"/>
      <c r="I61" s="7"/>
      <c r="J61" s="14"/>
    </row>
    <row r="62" spans="1:10">
      <c r="A62" s="1311">
        <f>'Operating Detail (9)'!A25</f>
        <v>0</v>
      </c>
      <c r="B62" s="1312"/>
      <c r="C62" s="217" t="e">
        <f t="array" ref="C62">INDEX('Operating Detail (9)'!$C25:$AF25,0,MATCH(1,('Operating Detail (9)'!$C$12:$AF$12="New")*('Operating Detail (9)'!$C$121:$AF$121='Budget Narrative (9)'!$I$2),0))</f>
        <v>#N/A</v>
      </c>
      <c r="D62" s="523"/>
      <c r="E62" s="525"/>
      <c r="F62" s="752"/>
      <c r="I62" s="7"/>
      <c r="J62" s="14"/>
    </row>
    <row r="63" spans="1:10">
      <c r="A63" s="1311">
        <f>'Operating Detail (9)'!A26</f>
        <v>0</v>
      </c>
      <c r="B63" s="1312"/>
      <c r="C63" s="217" t="e">
        <f t="array" ref="C63">INDEX('Operating Detail (9)'!$C26:$AF26,0,MATCH(1,('Operating Detail (9)'!$C$12:$AF$12="New")*('Operating Detail (9)'!$C$121:$AF$121='Budget Narrative (9)'!$I$2),0))</f>
        <v>#N/A</v>
      </c>
      <c r="D63" s="523"/>
      <c r="E63" s="525"/>
      <c r="F63" s="752"/>
      <c r="I63" s="7"/>
      <c r="J63" s="14"/>
    </row>
    <row r="64" spans="1:10">
      <c r="A64" s="1311">
        <f>'Operating Detail (9)'!A27</f>
        <v>0</v>
      </c>
      <c r="B64" s="1312"/>
      <c r="C64" s="217" t="e">
        <f t="array" ref="C64">INDEX('Operating Detail (9)'!$C27:$AF27,0,MATCH(1,('Operating Detail (9)'!$C$12:$AF$12="New")*('Operating Detail (9)'!$C$121:$AF$121='Budget Narrative (9)'!$I$2),0))</f>
        <v>#N/A</v>
      </c>
      <c r="D64" s="523"/>
      <c r="E64" s="525"/>
      <c r="F64" s="752"/>
      <c r="I64" s="7"/>
      <c r="J64" s="14"/>
    </row>
    <row r="65" spans="1:10">
      <c r="A65" s="1311">
        <f>'Operating Detail (9)'!A28</f>
        <v>0</v>
      </c>
      <c r="B65" s="1312"/>
      <c r="C65" s="217" t="e">
        <f t="array" ref="C65">INDEX('Operating Detail (9)'!$C28:$AF28,0,MATCH(1,('Operating Detail (9)'!$C$12:$AF$12="New")*('Operating Detail (9)'!$C$121:$AF$121='Budget Narrative (9)'!$I$2),0))</f>
        <v>#N/A</v>
      </c>
      <c r="D65" s="523"/>
      <c r="E65" s="525"/>
      <c r="F65" s="752"/>
    </row>
    <row r="66" spans="1:10">
      <c r="A66" s="1311">
        <f>'Operating Detail (9)'!A29</f>
        <v>0</v>
      </c>
      <c r="B66" s="1312"/>
      <c r="C66" s="217" t="e">
        <f t="array" ref="C66">INDEX('Operating Detail (9)'!$C29:$AF29,0,MATCH(1,('Operating Detail (9)'!$C$12:$AF$12="New")*('Operating Detail (9)'!$C$121:$AF$121='Budget Narrative (9)'!$I$2),0))</f>
        <v>#N/A</v>
      </c>
      <c r="D66" s="523"/>
      <c r="E66" s="525"/>
      <c r="F66" s="752"/>
      <c r="I66" s="7"/>
      <c r="J66" s="14"/>
    </row>
    <row r="67" spans="1:10">
      <c r="A67" s="1311">
        <f>'Operating Detail (9)'!A30</f>
        <v>0</v>
      </c>
      <c r="B67" s="1312"/>
      <c r="C67" s="217" t="e">
        <f t="array" ref="C67">INDEX('Operating Detail (9)'!$C30:$AF30,0,MATCH(1,('Operating Detail (9)'!$C$12:$AF$12="New")*('Operating Detail (9)'!$C$121:$AF$121='Budget Narrative (9)'!$I$2),0))</f>
        <v>#N/A</v>
      </c>
      <c r="D67" s="523"/>
      <c r="E67" s="525"/>
      <c r="F67" s="752"/>
      <c r="I67" s="7"/>
      <c r="J67" s="14"/>
    </row>
    <row r="68" spans="1:10">
      <c r="A68" s="1311">
        <f>'Operating Detail (9)'!A31</f>
        <v>0</v>
      </c>
      <c r="B68" s="1312"/>
      <c r="C68" s="217" t="e">
        <f t="array" ref="C68">INDEX('Operating Detail (9)'!$C31:$AF31,0,MATCH(1,('Operating Detail (9)'!$C$12:$AF$12="New")*('Operating Detail (9)'!$C$121:$AF$121='Budget Narrative (9)'!$I$2),0))</f>
        <v>#N/A</v>
      </c>
      <c r="D68" s="523"/>
      <c r="E68" s="525"/>
      <c r="F68" s="752"/>
      <c r="I68" s="7"/>
      <c r="J68" s="14"/>
    </row>
    <row r="69" spans="1:10">
      <c r="A69" s="1311">
        <f>'Operating Detail (9)'!A32</f>
        <v>0</v>
      </c>
      <c r="B69" s="1312"/>
      <c r="C69" s="217" t="e">
        <f t="array" ref="C69">INDEX('Operating Detail (9)'!$C32:$AF32,0,MATCH(1,('Operating Detail (9)'!$C$12:$AF$12="New")*('Operating Detail (9)'!$C$121:$AF$121='Budget Narrative (9)'!$I$2),0))</f>
        <v>#N/A</v>
      </c>
      <c r="D69" s="523"/>
      <c r="E69" s="525"/>
      <c r="F69" s="752"/>
      <c r="I69" s="7"/>
    </row>
    <row r="70" spans="1:10">
      <c r="A70" s="1311">
        <f>'Operating Detail (9)'!A33</f>
        <v>0</v>
      </c>
      <c r="B70" s="1312"/>
      <c r="C70" s="217" t="e">
        <f t="array" ref="C70">INDEX('Operating Detail (9)'!$C33:$AF33,0,MATCH(1,('Operating Detail (9)'!$C$12:$AF$12="New")*('Operating Detail (9)'!$C$121:$AF$121='Budget Narrative (9)'!$I$2),0))</f>
        <v>#N/A</v>
      </c>
      <c r="D70" s="523"/>
      <c r="E70" s="525"/>
      <c r="F70" s="752"/>
      <c r="I70" s="7"/>
      <c r="J70" s="14"/>
    </row>
    <row r="71" spans="1:10">
      <c r="A71" s="1311">
        <f>'Operating Detail (9)'!A34</f>
        <v>0</v>
      </c>
      <c r="B71" s="1312"/>
      <c r="C71" s="217" t="e">
        <f t="array" ref="C71">INDEX('Operating Detail (9)'!$C34:$AF34,0,MATCH(1,('Operating Detail (9)'!$C$12:$AF$12="New")*('Operating Detail (9)'!$C$121:$AF$121='Budget Narrative (9)'!$I$2),0))</f>
        <v>#N/A</v>
      </c>
      <c r="D71" s="523"/>
      <c r="E71" s="525"/>
      <c r="F71" s="752"/>
      <c r="I71" s="7"/>
      <c r="J71" s="14"/>
    </row>
    <row r="72" spans="1:10">
      <c r="A72" s="1311">
        <f>'Operating Detail (9)'!A35</f>
        <v>0</v>
      </c>
      <c r="B72" s="1312"/>
      <c r="C72" s="217" t="e">
        <f t="array" ref="C72">INDEX('Operating Detail (9)'!$C35:$AF35,0,MATCH(1,('Operating Detail (9)'!$C$12:$AF$12="New")*('Operating Detail (9)'!$C$121:$AF$121='Budget Narrative (9)'!$I$2),0))</f>
        <v>#N/A</v>
      </c>
      <c r="D72" s="523"/>
      <c r="E72" s="525"/>
      <c r="F72" s="752"/>
      <c r="I72" s="7"/>
      <c r="J72" s="14"/>
    </row>
    <row r="73" spans="1:10">
      <c r="A73" s="1311">
        <f>'Operating Detail (9)'!A36</f>
        <v>0</v>
      </c>
      <c r="B73" s="1312"/>
      <c r="C73" s="217" t="e">
        <f t="array" ref="C73">INDEX('Operating Detail (9)'!$C36:$AF36,0,MATCH(1,('Operating Detail (9)'!$C$12:$AF$12="New")*('Operating Detail (9)'!$C$121:$AF$121='Budget Narrative (9)'!$I$2),0))</f>
        <v>#N/A</v>
      </c>
      <c r="D73" s="523"/>
      <c r="E73" s="525"/>
      <c r="F73" s="752"/>
    </row>
    <row r="74" spans="1:10">
      <c r="A74" s="1311">
        <f>'Operating Detail (9)'!A37</f>
        <v>0</v>
      </c>
      <c r="B74" s="1312"/>
      <c r="C74" s="217" t="e">
        <f t="array" ref="C74">INDEX('Operating Detail (9)'!$C37:$AF37,0,MATCH(1,('Operating Detail (9)'!$C$12:$AF$12="New")*('Operating Detail (9)'!$C$121:$AF$121='Budget Narrative (9)'!$I$2),0))</f>
        <v>#N/A</v>
      </c>
      <c r="D74" s="523"/>
      <c r="E74" s="525"/>
      <c r="F74" s="752"/>
      <c r="I74" s="7"/>
      <c r="J74" s="4"/>
    </row>
    <row r="75" spans="1:10">
      <c r="A75" s="1311">
        <f>'Operating Detail (9)'!A38</f>
        <v>0</v>
      </c>
      <c r="B75" s="1312"/>
      <c r="C75" s="217" t="e">
        <f t="array" ref="C75">INDEX('Operating Detail (9)'!$C38:$AF38,0,MATCH(1,('Operating Detail (9)'!$C$12:$AF$12="New")*('Operating Detail (9)'!$C$121:$AF$121='Budget Narrative (9)'!$I$2),0))</f>
        <v>#N/A</v>
      </c>
      <c r="D75" s="523"/>
      <c r="E75" s="525"/>
      <c r="F75" s="752"/>
      <c r="I75" s="7"/>
      <c r="J75" s="4"/>
    </row>
    <row r="76" spans="1:10">
      <c r="A76" s="1311">
        <f>'Operating Detail (9)'!A39</f>
        <v>0</v>
      </c>
      <c r="B76" s="1312"/>
      <c r="C76" s="217" t="e">
        <f t="array" ref="C76">INDEX('Operating Detail (9)'!$C39:$AF39,0,MATCH(1,('Operating Detail (9)'!$C$12:$AF$12="New")*('Operating Detail (9)'!$C$121:$AF$121='Budget Narrative (9)'!$I$2),0))</f>
        <v>#N/A</v>
      </c>
      <c r="D76" s="523"/>
      <c r="E76" s="525"/>
      <c r="F76" s="752"/>
      <c r="I76" s="7"/>
      <c r="J76" s="4"/>
    </row>
    <row r="77" spans="1:10">
      <c r="A77" s="1311">
        <f>'Operating Detail (9)'!A40</f>
        <v>0</v>
      </c>
      <c r="B77" s="1312"/>
      <c r="C77" s="217" t="e">
        <f t="array" ref="C77">INDEX('Operating Detail (9)'!$C40:$AF40,0,MATCH(1,('Operating Detail (9)'!$C$12:$AF$12="New")*('Operating Detail (9)'!$C$121:$AF$121='Budget Narrative (9)'!$I$2),0))</f>
        <v>#N/A</v>
      </c>
      <c r="D77" s="523"/>
      <c r="E77" s="525"/>
      <c r="F77" s="752"/>
    </row>
    <row r="78" spans="1:10">
      <c r="A78" s="1311">
        <f>'Operating Detail (9)'!A41</f>
        <v>0</v>
      </c>
      <c r="B78" s="1312"/>
      <c r="C78" s="217" t="e">
        <f t="array" ref="C78">INDEX('Operating Detail (9)'!$C41:$AF41,0,MATCH(1,('Operating Detail (9)'!$C$12:$AF$12="New")*('Operating Detail (9)'!$C$121:$AF$121='Budget Narrative (9)'!$I$2),0))</f>
        <v>#N/A</v>
      </c>
      <c r="D78" s="523"/>
      <c r="E78" s="525"/>
      <c r="F78" s="752"/>
      <c r="I78" s="7"/>
      <c r="J78" s="14"/>
    </row>
    <row r="79" spans="1:10">
      <c r="A79" s="1311">
        <f>'Operating Detail (9)'!A42</f>
        <v>0</v>
      </c>
      <c r="B79" s="1312"/>
      <c r="C79" s="217" t="e">
        <f t="array" ref="C79">INDEX('Operating Detail (9)'!$C42:$AF42,0,MATCH(1,('Operating Detail (9)'!$C$12:$AF$12="New")*('Operating Detail (9)'!$C$121:$AF$121='Budget Narrative (9)'!$I$2),0))</f>
        <v>#N/A</v>
      </c>
      <c r="D79" s="523"/>
      <c r="E79" s="525"/>
      <c r="F79" s="752"/>
      <c r="I79" s="7"/>
      <c r="J79" s="14"/>
    </row>
    <row r="80" spans="1:10">
      <c r="A80" s="1311">
        <f>'Operating Detail (9)'!A43</f>
        <v>0</v>
      </c>
      <c r="B80" s="1312"/>
      <c r="C80" s="217" t="e">
        <f t="array" ref="C80">INDEX('Operating Detail (9)'!$C43:$AF43,0,MATCH(1,('Operating Detail (9)'!$C$12:$AF$12="New")*('Operating Detail (9)'!$C$121:$AF$121='Budget Narrative (9)'!$I$2),0))</f>
        <v>#N/A</v>
      </c>
      <c r="D80" s="523"/>
      <c r="E80" s="525"/>
      <c r="F80" s="752"/>
      <c r="I80" s="7"/>
      <c r="J80" s="14"/>
    </row>
    <row r="81" spans="1:10">
      <c r="A81" s="1311">
        <f>'Operating Detail (9)'!A44</f>
        <v>0</v>
      </c>
      <c r="B81" s="1312"/>
      <c r="C81" s="217" t="e">
        <f t="array" ref="C81">INDEX('Operating Detail (9)'!$C44:$AF44,0,MATCH(1,('Operating Detail (9)'!$C$12:$AF$12="New")*('Operating Detail (9)'!$C$121:$AF$121='Budget Narrative (9)'!$I$2),0))</f>
        <v>#N/A</v>
      </c>
      <c r="D81" s="523"/>
      <c r="E81" s="525"/>
      <c r="F81" s="752"/>
      <c r="I81" s="7"/>
      <c r="J81" s="14"/>
    </row>
    <row r="82" spans="1:10">
      <c r="A82" s="1311">
        <f>'Operating Detail (9)'!A45</f>
        <v>0</v>
      </c>
      <c r="B82" s="1312"/>
      <c r="C82" s="217" t="e">
        <f t="array" ref="C82">INDEX('Operating Detail (9)'!$C45:$AF45,0,MATCH(1,('Operating Detail (9)'!$C$12:$AF$12="New")*('Operating Detail (9)'!$C$121:$AF$121='Budget Narrative (9)'!$I$2),0))</f>
        <v>#N/A</v>
      </c>
      <c r="D82" s="523"/>
      <c r="E82" s="525"/>
      <c r="F82" s="752"/>
      <c r="I82" s="7"/>
      <c r="J82" s="14"/>
    </row>
    <row r="83" spans="1:10">
      <c r="A83" s="1311">
        <f>'Operating Detail (9)'!A46</f>
        <v>0</v>
      </c>
      <c r="B83" s="1312"/>
      <c r="C83" s="217" t="e">
        <f t="array" ref="C83">INDEX('Operating Detail (9)'!$C46:$AF46,0,MATCH(1,('Operating Detail (9)'!$C$12:$AF$12="New")*('Operating Detail (9)'!$C$121:$AF$121='Budget Narrative (9)'!$I$2),0))</f>
        <v>#N/A</v>
      </c>
      <c r="D83" s="523"/>
      <c r="E83" s="525"/>
      <c r="F83" s="752"/>
      <c r="I83" s="7"/>
      <c r="J83" s="14"/>
    </row>
    <row r="84" spans="1:10">
      <c r="A84" s="1311">
        <f>'Operating Detail (9)'!A47</f>
        <v>0</v>
      </c>
      <c r="B84" s="1312"/>
      <c r="C84" s="217" t="e">
        <f t="array" ref="C84">INDEX('Operating Detail (9)'!$C47:$AF47,0,MATCH(1,('Operating Detail (9)'!$C$12:$AF$12="New")*('Operating Detail (9)'!$C$121:$AF$121='Budget Narrative (9)'!$I$2),0))</f>
        <v>#N/A</v>
      </c>
      <c r="D84" s="523"/>
      <c r="E84" s="525"/>
      <c r="F84" s="752"/>
      <c r="I84" s="7"/>
      <c r="J84" s="14"/>
    </row>
    <row r="85" spans="1:10">
      <c r="A85" s="1311">
        <f>'Operating Detail (9)'!A48</f>
        <v>0</v>
      </c>
      <c r="B85" s="1312"/>
      <c r="C85" s="217" t="e">
        <f t="array" ref="C85">INDEX('Operating Detail (9)'!$C48:$AF48,0,MATCH(1,('Operating Detail (9)'!$C$12:$AF$12="New")*('Operating Detail (9)'!$C$121:$AF$121='Budget Narrative (9)'!$I$2),0))</f>
        <v>#N/A</v>
      </c>
      <c r="D85" s="523"/>
      <c r="E85" s="525"/>
      <c r="F85" s="752"/>
      <c r="I85" s="7"/>
      <c r="J85" s="14"/>
    </row>
    <row r="86" spans="1:10">
      <c r="A86" s="1311">
        <f>'Operating Detail (9)'!A49</f>
        <v>0</v>
      </c>
      <c r="B86" s="1312"/>
      <c r="C86" s="217" t="e">
        <f t="array" ref="C86">INDEX('Operating Detail (9)'!$C49:$AF49,0,MATCH(1,('Operating Detail (9)'!$C$12:$AF$12="New")*('Operating Detail (9)'!$C$121:$AF$121='Budget Narrative (9)'!$I$2),0))</f>
        <v>#N/A</v>
      </c>
      <c r="D86" s="523"/>
      <c r="E86" s="525"/>
      <c r="F86" s="752"/>
      <c r="I86" s="7"/>
      <c r="J86" s="14"/>
    </row>
    <row r="87" spans="1:10">
      <c r="A87" s="1311">
        <f>'Operating Detail (9)'!A50</f>
        <v>0</v>
      </c>
      <c r="B87" s="1312"/>
      <c r="C87" s="217" t="e">
        <f t="array" ref="C87">INDEX('Operating Detail (9)'!$C50:$AF50,0,MATCH(1,('Operating Detail (9)'!$C$12:$AF$12="New")*('Operating Detail (9)'!$C$121:$AF$121='Budget Narrative (9)'!$I$2),0))</f>
        <v>#N/A</v>
      </c>
      <c r="D87" s="523"/>
      <c r="E87" s="525"/>
      <c r="F87" s="752"/>
      <c r="I87" s="7"/>
      <c r="J87" s="14"/>
    </row>
    <row r="88" spans="1:10">
      <c r="A88" s="1311">
        <f>'Operating Detail (9)'!A51</f>
        <v>0</v>
      </c>
      <c r="B88" s="1312"/>
      <c r="C88" s="217" t="e">
        <f t="array" ref="C88">INDEX('Operating Detail (9)'!$C51:$AF51,0,MATCH(1,('Operating Detail (9)'!$C$12:$AF$12="New")*('Operating Detail (9)'!$C$121:$AF$121='Budget Narrative (9)'!$I$2),0))</f>
        <v>#N/A</v>
      </c>
      <c r="D88" s="523"/>
      <c r="E88" s="525"/>
      <c r="F88" s="752"/>
      <c r="I88" s="7"/>
      <c r="J88" s="14"/>
    </row>
    <row r="89" spans="1:10">
      <c r="A89" s="1311">
        <f>'Operating Detail (9)'!A52</f>
        <v>0</v>
      </c>
      <c r="B89" s="1312"/>
      <c r="C89" s="217" t="e">
        <f t="array" ref="C89">INDEX('Operating Detail (9)'!$C52:$AF52,0,MATCH(1,('Operating Detail (9)'!$C$12:$AF$12="New")*('Operating Detail (9)'!$C$121:$AF$121='Budget Narrative (9)'!$I$2),0))</f>
        <v>#N/A</v>
      </c>
      <c r="D89" s="523"/>
      <c r="E89" s="525"/>
      <c r="F89" s="752"/>
      <c r="I89" s="7"/>
      <c r="J89" s="14"/>
    </row>
    <row r="90" spans="1:10">
      <c r="A90" s="1311">
        <f>'Operating Detail (9)'!A53</f>
        <v>0</v>
      </c>
      <c r="B90" s="1312"/>
      <c r="C90" s="217" t="e">
        <f t="array" ref="C90">INDEX('Operating Detail (9)'!$C53:$AF53,0,MATCH(1,('Operating Detail (9)'!$C$12:$AF$12="New")*('Operating Detail (9)'!$C$121:$AF$121='Budget Narrative (9)'!$I$2),0))</f>
        <v>#N/A</v>
      </c>
      <c r="D90" s="523"/>
      <c r="E90" s="525"/>
      <c r="F90" s="752"/>
      <c r="I90" s="7"/>
      <c r="J90" s="14"/>
    </row>
    <row r="91" spans="1:10">
      <c r="A91" s="1311">
        <f>'Operating Detail (9)'!A54</f>
        <v>0</v>
      </c>
      <c r="B91" s="1312"/>
      <c r="C91" s="217" t="e">
        <f t="array" ref="C91">INDEX('Operating Detail (9)'!$C54:$AF54,0,MATCH(1,('Operating Detail (9)'!$C$12:$AF$12="New")*('Operating Detail (9)'!$C$121:$AF$121='Budget Narrative (9)'!$I$2),0))</f>
        <v>#N/A</v>
      </c>
      <c r="D91" s="523"/>
      <c r="E91" s="525"/>
      <c r="F91" s="752"/>
      <c r="I91" s="7"/>
      <c r="J91" s="14"/>
    </row>
    <row r="92" spans="1:10">
      <c r="A92" s="1311">
        <f>'Operating Detail (9)'!A55</f>
        <v>0</v>
      </c>
      <c r="B92" s="1312"/>
      <c r="C92" s="217" t="e">
        <f t="array" ref="C92">INDEX('Operating Detail (9)'!$C55:$AF55,0,MATCH(1,('Operating Detail (9)'!$C$12:$AF$12="New")*('Operating Detail (9)'!$C$121:$AF$121='Budget Narrative (9)'!$I$2),0))</f>
        <v>#N/A</v>
      </c>
      <c r="D92" s="523"/>
      <c r="E92" s="525"/>
      <c r="F92" s="752"/>
      <c r="I92" s="7"/>
      <c r="J92" s="14"/>
    </row>
    <row r="93" spans="1:10">
      <c r="A93" s="1319" t="str">
        <f>'Operating Detail (9)'!A56</f>
        <v>Consultants:</v>
      </c>
      <c r="B93" s="1320"/>
      <c r="C93" s="527"/>
      <c r="D93" s="527"/>
      <c r="E93" s="528"/>
      <c r="F93" s="752"/>
      <c r="I93" s="7"/>
      <c r="J93" s="14"/>
    </row>
    <row r="94" spans="1:10">
      <c r="A94" s="1311">
        <f>'Operating Detail (9)'!A57</f>
        <v>0</v>
      </c>
      <c r="B94" s="1312"/>
      <c r="C94" s="217" t="e">
        <f t="array" ref="C94">INDEX('Operating Detail (9)'!$C57:$AF57,0,MATCH(1,('Operating Detail (9)'!$C$12:$AF$12="New")*('Operating Detail (9)'!$C$121:$AF$121='Budget Narrative (9)'!$I$2),0))</f>
        <v>#N/A</v>
      </c>
      <c r="D94" s="523"/>
      <c r="E94" s="525"/>
      <c r="F94" s="752"/>
      <c r="I94" s="7"/>
      <c r="J94" s="14"/>
    </row>
    <row r="95" spans="1:10">
      <c r="A95" s="1311">
        <f>'Operating Detail (9)'!A58</f>
        <v>0</v>
      </c>
      <c r="B95" s="1312"/>
      <c r="C95" s="217" t="e">
        <f t="array" ref="C95">INDEX('Operating Detail (9)'!$C58:$AF58,0,MATCH(1,('Operating Detail (9)'!$C$12:$AF$12="New")*('Operating Detail (9)'!$C$121:$AF$121='Budget Narrative (9)'!$I$2),0))</f>
        <v>#N/A</v>
      </c>
      <c r="D95" s="523"/>
      <c r="E95" s="525"/>
      <c r="F95" s="752"/>
      <c r="I95" s="7"/>
      <c r="J95" s="14"/>
    </row>
    <row r="96" spans="1:10">
      <c r="A96" s="1311">
        <f>'Operating Detail (9)'!A59</f>
        <v>0</v>
      </c>
      <c r="B96" s="1312"/>
      <c r="C96" s="217" t="e">
        <f t="array" ref="C96">INDEX('Operating Detail (9)'!$C59:$AF59,0,MATCH(1,('Operating Detail (9)'!$C$12:$AF$12="New")*('Operating Detail (9)'!$C$121:$AF$121='Budget Narrative (9)'!$I$2),0))</f>
        <v>#N/A</v>
      </c>
      <c r="D96" s="523"/>
      <c r="E96" s="525"/>
      <c r="F96" s="752"/>
      <c r="I96" s="7"/>
      <c r="J96" s="14"/>
    </row>
    <row r="97" spans="1:10">
      <c r="A97" s="1311">
        <f>'Operating Detail (9)'!A60</f>
        <v>0</v>
      </c>
      <c r="B97" s="1312"/>
      <c r="C97" s="217" t="e">
        <f t="array" ref="C97">INDEX('Operating Detail (9)'!$C60:$AF60,0,MATCH(1,('Operating Detail (9)'!$C$12:$AF$12="New")*('Operating Detail (9)'!$C$121:$AF$121='Budget Narrative (9)'!$I$2),0))</f>
        <v>#N/A</v>
      </c>
      <c r="D97" s="523"/>
      <c r="E97" s="525"/>
      <c r="F97" s="752"/>
      <c r="I97" s="7"/>
      <c r="J97" s="14"/>
    </row>
    <row r="98" spans="1:10">
      <c r="A98" s="1311">
        <f>'Operating Detail (9)'!A61</f>
        <v>0</v>
      </c>
      <c r="B98" s="1312"/>
      <c r="C98" s="217" t="e">
        <f t="array" ref="C98">INDEX('Operating Detail (9)'!$C61:$AF61,0,MATCH(1,('Operating Detail (9)'!$C$12:$AF$12="New")*('Operating Detail (9)'!$C$121:$AF$121='Budget Narrative (9)'!$I$2),0))</f>
        <v>#N/A</v>
      </c>
      <c r="D98" s="523"/>
      <c r="E98" s="525"/>
      <c r="F98" s="752"/>
      <c r="I98" s="7"/>
      <c r="J98" s="14"/>
    </row>
    <row r="99" spans="1:10">
      <c r="A99" s="1311">
        <f>'Operating Detail (9)'!A62</f>
        <v>0</v>
      </c>
      <c r="B99" s="1312"/>
      <c r="C99" s="217" t="e">
        <f t="array" ref="C99">INDEX('Operating Detail (9)'!$C62:$AF62,0,MATCH(1,('Operating Detail (9)'!$C$12:$AF$12="New")*('Operating Detail (9)'!$C$121:$AF$121='Budget Narrative (9)'!$I$2),0))</f>
        <v>#N/A</v>
      </c>
      <c r="D99" s="523"/>
      <c r="E99" s="525"/>
      <c r="F99" s="752"/>
      <c r="I99" s="7"/>
      <c r="J99" s="14"/>
    </row>
    <row r="100" spans="1:10">
      <c r="A100" s="1311">
        <f>'Operating Detail (9)'!A63</f>
        <v>0</v>
      </c>
      <c r="B100" s="1312"/>
      <c r="C100" s="217" t="e">
        <f t="array" ref="C100">INDEX('Operating Detail (9)'!$C63:$AF63,0,MATCH(1,('Operating Detail (9)'!$C$12:$AF$12="New")*('Operating Detail (9)'!$C$121:$AF$121='Budget Narrative (9)'!$I$2),0))</f>
        <v>#N/A</v>
      </c>
      <c r="D100" s="523"/>
      <c r="E100" s="525"/>
      <c r="F100" s="752"/>
      <c r="I100" s="7"/>
      <c r="J100" s="14"/>
    </row>
    <row r="101" spans="1:10">
      <c r="A101" s="1311">
        <f>'Operating Detail (9)'!A64</f>
        <v>0</v>
      </c>
      <c r="B101" s="1312"/>
      <c r="C101" s="217" t="e">
        <f t="array" ref="C101">INDEX('Operating Detail (9)'!$C64:$AF64,0,MATCH(1,('Operating Detail (9)'!$C$12:$AF$12="New")*('Operating Detail (9)'!$C$121:$AF$121='Budget Narrative (9)'!$I$2),0))</f>
        <v>#N/A</v>
      </c>
      <c r="D101" s="523"/>
      <c r="E101" s="525"/>
      <c r="F101" s="752"/>
      <c r="I101" s="7"/>
      <c r="J101" s="14"/>
    </row>
    <row r="102" spans="1:10">
      <c r="A102" s="1311">
        <f>'Operating Detail (9)'!A65</f>
        <v>0</v>
      </c>
      <c r="B102" s="1312"/>
      <c r="C102" s="217" t="e">
        <f t="array" ref="C102">INDEX('Operating Detail (9)'!$C65:$AF65,0,MATCH(1,('Operating Detail (9)'!$C$12:$AF$12="New")*('Operating Detail (9)'!$C$121:$AF$121='Budget Narrative (9)'!$I$2),0))</f>
        <v>#N/A</v>
      </c>
      <c r="D102" s="523"/>
      <c r="E102" s="525"/>
      <c r="F102" s="752"/>
      <c r="I102" s="7"/>
      <c r="J102" s="14"/>
    </row>
    <row r="103" spans="1:10">
      <c r="A103" s="1311">
        <f>'Operating Detail (9)'!A65</f>
        <v>0</v>
      </c>
      <c r="B103" s="1312"/>
      <c r="C103" s="217" t="e">
        <f t="array" ref="C103">INDEX('Operating Detail (9)'!$C66:$AF66,0,MATCH(1,('Operating Detail (9)'!$C$12:$AF$12="New")*('Operating Detail (9)'!$C$121:$AF$121='Budget Narrative (9)'!$I$2),0))</f>
        <v>#N/A</v>
      </c>
      <c r="D103" s="523"/>
      <c r="E103" s="525"/>
      <c r="F103" s="752"/>
      <c r="I103" s="7"/>
      <c r="J103" s="14"/>
    </row>
    <row r="104" spans="1:10">
      <c r="A104" s="1311">
        <f>'Operating Detail (9)'!A66</f>
        <v>0</v>
      </c>
      <c r="B104" s="1312"/>
      <c r="C104" s="217" t="e">
        <f t="array" ref="C104">INDEX('Operating Detail (9)'!$C67:$AF67,0,MATCH(1,('Operating Detail (9)'!$C$12:$AF$12="New")*('Operating Detail (9)'!$C$121:$AF$121='Budget Narrative (9)'!$I$2),0))</f>
        <v>#N/A</v>
      </c>
      <c r="D104" s="523"/>
      <c r="E104" s="525"/>
      <c r="F104" s="752"/>
      <c r="I104" s="7"/>
      <c r="J104" s="14"/>
    </row>
    <row r="105" spans="1:10">
      <c r="A105" s="1576">
        <f>'Operating Detail (9)'!A67</f>
        <v>0</v>
      </c>
      <c r="B105" s="1577"/>
      <c r="C105" s="318"/>
      <c r="D105" s="165"/>
      <c r="E105" s="205"/>
      <c r="F105" s="752"/>
      <c r="I105" s="7"/>
      <c r="J105" s="14"/>
    </row>
    <row r="106" spans="1:10">
      <c r="A106" s="1317" t="str">
        <f>'Operating Detail (9)'!A68</f>
        <v>TOTAL OPERATING EXPENSES</v>
      </c>
      <c r="B106" s="1318"/>
      <c r="C106" s="579" t="e">
        <f>SUM(C51:C105)</f>
        <v>#N/A</v>
      </c>
      <c r="D106" s="14"/>
      <c r="E106" s="204"/>
      <c r="F106" s="3"/>
      <c r="I106" s="7"/>
      <c r="J106" s="14"/>
    </row>
    <row r="107" spans="1:10" s="593" customFormat="1" ht="13.5" thickBot="1">
      <c r="A107" s="594" t="s">
        <v>326</v>
      </c>
      <c r="B107" s="595" t="e">
        <f t="array" ref="B107">INDEX('Summary (9)'!E26:AH26,0,MATCH(1,('Summary (9)'!$E$21:$AH$21="New")*('Summary (9)'!$E$87:$AH$87='Budget Narrative (9)'!$I$2),0))</f>
        <v>#N/A</v>
      </c>
      <c r="C107" s="596" t="e">
        <f t="array" ref="C107">INDEX('Summary (9)'!E27:AH27,0,MATCH(1,('Summary (9)'!$E$21:$AH$21="New")*('Summary (9)'!$E$87:$AH$87='Budget Narrative (9)'!$I$2),0))</f>
        <v>#N/A</v>
      </c>
      <c r="D107" s="597"/>
      <c r="E107" s="598"/>
      <c r="F107" s="599"/>
      <c r="G107" s="590"/>
      <c r="H107" s="590"/>
      <c r="J107" s="592"/>
    </row>
    <row r="108" spans="1:10">
      <c r="A108" s="3"/>
      <c r="B108" s="6"/>
      <c r="C108" s="167"/>
      <c r="E108" s="3"/>
      <c r="F108" s="3"/>
      <c r="H108" s="569"/>
      <c r="I108" s="5"/>
      <c r="J108" s="4"/>
    </row>
    <row r="109" spans="1:10" ht="13" thickBot="1">
      <c r="A109" s="3"/>
      <c r="B109" s="6"/>
      <c r="C109" s="167"/>
      <c r="E109" s="3"/>
      <c r="F109" s="3"/>
      <c r="H109" s="569"/>
      <c r="I109" s="5"/>
      <c r="J109" s="4"/>
    </row>
    <row r="110" spans="1:10" s="4" customFormat="1" ht="25.5" customHeight="1">
      <c r="A110" s="1315" t="s">
        <v>327</v>
      </c>
      <c r="B110" s="1316"/>
      <c r="C110" s="198" t="s">
        <v>328</v>
      </c>
      <c r="D110" s="197" t="s">
        <v>319</v>
      </c>
      <c r="E110" s="199" t="s">
        <v>320</v>
      </c>
      <c r="F110" s="184"/>
      <c r="G110" s="567"/>
      <c r="H110" s="567"/>
    </row>
    <row r="111" spans="1:10">
      <c r="A111" s="1311">
        <f>'Operating Detail (9)'!A71</f>
        <v>0</v>
      </c>
      <c r="B111" s="1312"/>
      <c r="C111" s="217" t="e">
        <f t="array" ref="C111">INDEX('Operating Detail (9)'!$C71:$AF71,0,MATCH(1,('Operating Detail (9)'!$C$12:$AF$12="New")*('Operating Detail (9)'!$C$121:$AF$121='Budget Narrative (9)'!$I$2),0))</f>
        <v>#N/A</v>
      </c>
      <c r="D111" s="20"/>
      <c r="E111" s="200"/>
      <c r="F111" s="752"/>
    </row>
    <row r="112" spans="1:10">
      <c r="A112" s="1311">
        <f>'Operating Detail (9)'!A72</f>
        <v>0</v>
      </c>
      <c r="B112" s="1312"/>
      <c r="C112" s="217" t="e">
        <f t="array" ref="C112">INDEX('Operating Detail (9)'!$C72:$AF72,0,MATCH(1,('Operating Detail (9)'!$C$12:$AF$12="New")*('Operating Detail (9)'!$C$121:$AF$121='Budget Narrative (9)'!$I$2),0))</f>
        <v>#N/A</v>
      </c>
      <c r="D112" s="20"/>
      <c r="E112" s="201"/>
      <c r="F112" s="752"/>
    </row>
    <row r="113" spans="1:6">
      <c r="A113" s="1311">
        <f>'Operating Detail (9)'!A73</f>
        <v>0</v>
      </c>
      <c r="B113" s="1312"/>
      <c r="C113" s="217" t="e">
        <f t="array" ref="C113">INDEX('Operating Detail (9)'!$C73:$AF73,0,MATCH(1,('Operating Detail (9)'!$C$12:$AF$12="New")*('Operating Detail (9)'!$C$121:$AF$121='Budget Narrative (9)'!$I$2),0))</f>
        <v>#N/A</v>
      </c>
      <c r="D113" s="20"/>
      <c r="E113" s="201"/>
      <c r="F113" s="752"/>
    </row>
    <row r="114" spans="1:6">
      <c r="A114" s="1311">
        <f>'Operating Detail (9)'!A74</f>
        <v>0</v>
      </c>
      <c r="B114" s="1312"/>
      <c r="C114" s="217" t="e">
        <f t="array" ref="C114">INDEX('Operating Detail (9)'!$C74:$AF74,0,MATCH(1,('Operating Detail (9)'!$C$12:$AF$12="New")*('Operating Detail (9)'!$C$121:$AF$121='Budget Narrative (9)'!$I$2),0))</f>
        <v>#N/A</v>
      </c>
      <c r="D114" s="20"/>
      <c r="E114" s="201"/>
      <c r="F114" s="752"/>
    </row>
    <row r="115" spans="1:6">
      <c r="A115" s="1311">
        <f>'Operating Detail (9)'!A75</f>
        <v>0</v>
      </c>
      <c r="B115" s="1312"/>
      <c r="C115" s="217" t="e">
        <f t="array" ref="C115">INDEX('Operating Detail (9)'!$C75:$AF75,0,MATCH(1,('Operating Detail (9)'!$C$12:$AF$12="New")*('Operating Detail (9)'!$C$121:$AF$121='Budget Narrative (9)'!$I$2),0))</f>
        <v>#N/A</v>
      </c>
      <c r="D115" s="20"/>
      <c r="E115" s="201"/>
      <c r="F115" s="752"/>
    </row>
    <row r="116" spans="1:6">
      <c r="A116" s="1311">
        <f>'Operating Detail (9)'!A76</f>
        <v>0</v>
      </c>
      <c r="B116" s="1312"/>
      <c r="C116" s="217" t="e">
        <f t="array" ref="C116">INDEX('Operating Detail (9)'!$C76:$AF76,0,MATCH(1,('Operating Detail (9)'!$C$12:$AF$12="New")*('Operating Detail (9)'!$C$121:$AF$121='Budget Narrative (9)'!$I$2),0))</f>
        <v>#N/A</v>
      </c>
      <c r="D116" s="20"/>
      <c r="E116" s="201"/>
      <c r="F116" s="752"/>
    </row>
    <row r="117" spans="1:6">
      <c r="A117" s="1311">
        <f>'Operating Detail (9)'!A77</f>
        <v>0</v>
      </c>
      <c r="B117" s="1312"/>
      <c r="C117" s="217" t="e">
        <f t="array" ref="C117">INDEX('Operating Detail (9)'!$C77:$AF77,0,MATCH(1,('Operating Detail (9)'!$C$12:$AF$12="New")*('Operating Detail (9)'!$C$121:$AF$121='Budget Narrative (9)'!$I$2),0))</f>
        <v>#N/A</v>
      </c>
      <c r="D117" s="20"/>
      <c r="E117" s="201"/>
      <c r="F117" s="752"/>
    </row>
    <row r="118" spans="1:6">
      <c r="A118" s="1311">
        <f>'Operating Detail (9)'!A78</f>
        <v>0</v>
      </c>
      <c r="B118" s="1312"/>
      <c r="C118" s="217" t="e">
        <f t="array" ref="C118">INDEX('Operating Detail (9)'!$C78:$AF78,0,MATCH(1,('Operating Detail (9)'!$C$12:$AF$12="New")*('Operating Detail (9)'!$C$121:$AF$121='Budget Narrative (9)'!$I$2),0))</f>
        <v>#N/A</v>
      </c>
      <c r="D118" s="20"/>
      <c r="E118" s="201"/>
      <c r="F118" s="752"/>
    </row>
    <row r="119" spans="1:6">
      <c r="A119" s="1311">
        <f>'Operating Detail (9)'!A79</f>
        <v>0</v>
      </c>
      <c r="B119" s="1312"/>
      <c r="C119" s="217" t="e">
        <f t="array" ref="C119">INDEX('Operating Detail (9)'!$C79:$AF79,0,MATCH(1,('Operating Detail (9)'!$C$12:$AF$12="New")*('Operating Detail (9)'!$C$121:$AF$121='Budget Narrative (9)'!$I$2),0))</f>
        <v>#N/A</v>
      </c>
      <c r="D119" s="20"/>
      <c r="E119" s="201"/>
      <c r="F119" s="752"/>
    </row>
    <row r="120" spans="1:6">
      <c r="A120" s="1311">
        <f>'Operating Detail (9)'!A80</f>
        <v>0</v>
      </c>
      <c r="B120" s="1312"/>
      <c r="C120" s="217" t="e">
        <f t="array" ref="C120">INDEX('Operating Detail (9)'!$C80:$AF80,0,MATCH(1,('Operating Detail (9)'!$C$12:$AF$12="New")*('Operating Detail (9)'!$C$121:$AF$121='Budget Narrative (9)'!$I$2),0))</f>
        <v>#N/A</v>
      </c>
      <c r="D120" s="20"/>
      <c r="E120" s="201"/>
      <c r="F120" s="752"/>
    </row>
    <row r="121" spans="1:6">
      <c r="A121" s="1319" t="str">
        <f>'Operating Detail (9)'!A81</f>
        <v>Subcontractors:</v>
      </c>
      <c r="B121" s="1320"/>
      <c r="C121" s="527"/>
      <c r="D121" s="527"/>
      <c r="E121" s="528"/>
      <c r="F121" s="752"/>
    </row>
    <row r="122" spans="1:6">
      <c r="A122" s="1311">
        <f>'Operating Detail (9)'!A82</f>
        <v>0</v>
      </c>
      <c r="B122" s="1312"/>
      <c r="C122" s="217" t="e">
        <f t="array" ref="C122">INDEX('Operating Detail (9)'!$C82:$AF82,0,MATCH(1,('Operating Detail (9)'!$C$12:$AF$12="New")*('Operating Detail (9)'!$C$121:$AF$121='Budget Narrative (9)'!$I$2),0))</f>
        <v>#N/A</v>
      </c>
      <c r="D122" s="20"/>
      <c r="E122" s="202"/>
      <c r="F122" s="752"/>
    </row>
    <row r="123" spans="1:6">
      <c r="A123" s="1311">
        <f>'Operating Detail (9)'!A83</f>
        <v>0</v>
      </c>
      <c r="B123" s="1312"/>
      <c r="C123" s="217" t="e">
        <f t="array" ref="C123">INDEX('Operating Detail (9)'!$C83:$AF83,0,MATCH(1,('Operating Detail (9)'!$C$12:$AF$12="New")*('Operating Detail (9)'!$C$121:$AF$121='Budget Narrative (9)'!$I$2),0))</f>
        <v>#N/A</v>
      </c>
      <c r="D123" s="20"/>
      <c r="E123" s="202"/>
      <c r="F123" s="752"/>
    </row>
    <row r="124" spans="1:6">
      <c r="A124" s="1311">
        <f>'Operating Detail (9)'!A84</f>
        <v>0</v>
      </c>
      <c r="B124" s="1312"/>
      <c r="C124" s="217" t="e">
        <f t="array" ref="C124">INDEX('Operating Detail (9)'!$C84:$AF84,0,MATCH(1,('Operating Detail (9)'!$C$12:$AF$12="New")*('Operating Detail (9)'!$C$121:$AF$121='Budget Narrative (9)'!$I$2),0))</f>
        <v>#N/A</v>
      </c>
      <c r="D124" s="20"/>
      <c r="E124" s="201"/>
      <c r="F124" s="752"/>
    </row>
    <row r="125" spans="1:6">
      <c r="A125" s="1311">
        <f>'Operating Detail (9)'!A85</f>
        <v>0</v>
      </c>
      <c r="B125" s="1312"/>
      <c r="C125" s="217" t="e">
        <f t="array" ref="C125">INDEX('Operating Detail (9)'!$C85:$AF85,0,MATCH(1,('Operating Detail (9)'!$C$12:$AF$12="New")*('Operating Detail (9)'!$C$121:$AF$121='Budget Narrative (9)'!$I$2),0))</f>
        <v>#N/A</v>
      </c>
      <c r="D125" s="20"/>
      <c r="E125" s="201"/>
      <c r="F125" s="752"/>
    </row>
    <row r="126" spans="1:6">
      <c r="A126" s="1311">
        <f>'Operating Detail (9)'!A86</f>
        <v>0</v>
      </c>
      <c r="B126" s="1312"/>
      <c r="C126" s="217" t="e">
        <f t="array" ref="C126">INDEX('Operating Detail (9)'!$C86:$AF86,0,MATCH(1,('Operating Detail (9)'!$C$12:$AF$12="New")*('Operating Detail (9)'!$C$121:$AF$121='Budget Narrative (9)'!$I$2),0))</f>
        <v>#N/A</v>
      </c>
      <c r="D126" s="20"/>
      <c r="E126" s="201"/>
      <c r="F126" s="752"/>
    </row>
    <row r="127" spans="1:6">
      <c r="A127" s="1311">
        <f>'Operating Detail (9)'!A87</f>
        <v>0</v>
      </c>
      <c r="B127" s="1312"/>
      <c r="C127" s="217" t="e">
        <f t="array" ref="C127">INDEX('Operating Detail (9)'!$C87:$AF87,0,MATCH(1,('Operating Detail (9)'!$C$12:$AF$12="New")*('Operating Detail (9)'!$C$121:$AF$121='Budget Narrative (9)'!$I$2),0))</f>
        <v>#N/A</v>
      </c>
      <c r="D127" s="20"/>
      <c r="E127" s="201"/>
      <c r="F127" s="752"/>
    </row>
    <row r="128" spans="1:6">
      <c r="A128" s="1311">
        <f>'Operating Detail (9)'!A88</f>
        <v>0</v>
      </c>
      <c r="B128" s="1312"/>
      <c r="C128" s="217" t="e">
        <f t="array" ref="C128">INDEX('Operating Detail (9)'!$C88:$AF88,0,MATCH(1,('Operating Detail (9)'!$C$12:$AF$12="New")*('Operating Detail (9)'!$C$121:$AF$121='Budget Narrative (9)'!$I$2),0))</f>
        <v>#N/A</v>
      </c>
      <c r="E128" s="203"/>
    </row>
    <row r="129" spans="1:8">
      <c r="A129" s="1311">
        <f>'Operating Detail (9)'!A89</f>
        <v>0</v>
      </c>
      <c r="B129" s="1312"/>
      <c r="C129" s="217" t="e">
        <f t="array" ref="C129">INDEX('Operating Detail (9)'!$C89:$AF89,0,MATCH(1,('Operating Detail (9)'!$C$12:$AF$12="New")*('Operating Detail (9)'!$C$121:$AF$121='Budget Narrative (9)'!$I$2),0))</f>
        <v>#N/A</v>
      </c>
      <c r="E129" s="203"/>
    </row>
    <row r="130" spans="1:8">
      <c r="A130" s="1311">
        <f>'Operating Detail (9)'!A90</f>
        <v>0</v>
      </c>
      <c r="B130" s="1312"/>
      <c r="C130" s="217" t="e">
        <f t="array" ref="C130">INDEX('Operating Detail (9)'!$C90:$AF90,0,MATCH(1,('Operating Detail (9)'!$C$12:$AF$12="New")*('Operating Detail (9)'!$C$121:$AF$121='Budget Narrative (9)'!$I$2),0))</f>
        <v>#N/A</v>
      </c>
      <c r="E130" s="203"/>
    </row>
    <row r="131" spans="1:8">
      <c r="A131" s="1311" t="str">
        <f>'Operating Detail (9)'!A91</f>
        <v>Subcontractor indirect (First $25k only)</v>
      </c>
      <c r="B131" s="1312"/>
      <c r="C131" s="217" t="e" cm="1">
        <f t="array" ref="C131">INDEX('Operating Detail - Start Up'!$C89:$G89,0,MATCH(1,('Operating Detail - Start Up'!$C$11:$G$11="New")*('Operating Detail - Start Up'!$C$115:$G$115='Budget Narrative - Start Up'!$H$3),0))</f>
        <v>#N/A</v>
      </c>
      <c r="E131" s="203"/>
    </row>
    <row r="132" spans="1:8">
      <c r="A132" s="1311"/>
      <c r="B132" s="1312"/>
      <c r="C132" s="217"/>
      <c r="E132" s="203"/>
    </row>
    <row r="133" spans="1:8" s="593" customFormat="1" ht="13" thickBot="1">
      <c r="A133" s="1313" t="str">
        <f>'Operating Detail (9)'!A93</f>
        <v>TOTAL OTHER EXPENSES</v>
      </c>
      <c r="B133" s="1314"/>
      <c r="C133" s="596" t="e">
        <f>SUM(C111:C131)</f>
        <v>#N/A</v>
      </c>
      <c r="D133" s="597"/>
      <c r="E133" s="600"/>
      <c r="F133" s="601"/>
      <c r="G133" s="590"/>
      <c r="H133" s="590"/>
    </row>
    <row r="134" spans="1:8">
      <c r="A134" s="1312">
        <f>'Operating Detail (9)'!A94</f>
        <v>0</v>
      </c>
      <c r="B134" s="1312"/>
      <c r="C134" s="217"/>
    </row>
    <row r="135" spans="1:8" ht="13" thickBot="1">
      <c r="A135" s="752"/>
      <c r="B135" s="752"/>
      <c r="C135" s="217"/>
    </row>
    <row r="136" spans="1:8" ht="12.75" customHeight="1">
      <c r="A136" s="1315" t="str">
        <f>'Operating Detail (9)'!A95</f>
        <v>CAPITAL EXPENSES</v>
      </c>
      <c r="B136" s="1316"/>
      <c r="C136" s="198" t="s">
        <v>328</v>
      </c>
      <c r="D136" s="197" t="s">
        <v>319</v>
      </c>
      <c r="E136" s="199" t="s">
        <v>320</v>
      </c>
    </row>
    <row r="137" spans="1:8">
      <c r="A137" s="1311">
        <f>'Operating Detail (9)'!A96</f>
        <v>0</v>
      </c>
      <c r="B137" s="1312"/>
      <c r="C137" s="217" t="e" cm="1">
        <f t="array" ref="C137">INDEX('Operating Detail - ML &amp; PM'!$C94:$G94,0,MATCH(1,('Operating Detail - ML &amp; PM'!$C$11:$G$11="New")*('Operating Detail - ML &amp; PM'!$C$118:$G$118='Budget Narrative - ML &amp; PM'!$H$3),0))</f>
        <v>#N/A</v>
      </c>
      <c r="E137" s="203"/>
    </row>
    <row r="138" spans="1:8">
      <c r="A138" s="1311">
        <f>'Operating Detail (9)'!A97</f>
        <v>0</v>
      </c>
      <c r="B138" s="1312"/>
      <c r="C138" s="217" t="e">
        <f t="array" ref="C138">INDEX('Operating Detail (9)'!$C97:$AF97,0,MATCH(1,('Operating Detail (9)'!$C$12:$AF$12="New")*('Operating Detail (9)'!$C$121:$AF$121='Budget Narrative (9)'!$I$2),0))</f>
        <v>#N/A</v>
      </c>
      <c r="E138" s="203"/>
    </row>
    <row r="139" spans="1:8">
      <c r="A139" s="1311">
        <f>'Operating Detail (9)'!A98</f>
        <v>0</v>
      </c>
      <c r="B139" s="1312"/>
      <c r="C139" s="217" t="e">
        <f t="array" ref="C139">INDEX('Operating Detail (9)'!$C98:$AF98,0,MATCH(1,('Operating Detail (9)'!$C$12:$AF$12="New")*('Operating Detail (9)'!$C$121:$AF$121='Budget Narrative (9)'!$I$2),0))</f>
        <v>#N/A</v>
      </c>
      <c r="E139" s="203"/>
    </row>
    <row r="140" spans="1:8">
      <c r="A140" s="1311">
        <f>'Operating Detail (9)'!A99</f>
        <v>0</v>
      </c>
      <c r="B140" s="1312"/>
      <c r="C140" s="217" t="e">
        <f t="array" ref="C140">INDEX('Operating Detail (9)'!$C99:$AF99,0,MATCH(1,('Operating Detail (9)'!$C$12:$AF$12="New")*('Operating Detail (9)'!$C$121:$AF$121='Budget Narrative (9)'!$I$2),0))</f>
        <v>#N/A</v>
      </c>
      <c r="E140" s="203"/>
    </row>
    <row r="141" spans="1:8">
      <c r="A141" s="1311">
        <f>'Operating Detail (9)'!A100</f>
        <v>0</v>
      </c>
      <c r="B141" s="1312"/>
      <c r="C141" s="217" t="e">
        <f t="array" ref="C141">INDEX('Operating Detail (9)'!$C100:$AF100,0,MATCH(1,('Operating Detail (9)'!$C$12:$AF$12="New")*('Operating Detail (9)'!$C$121:$AF$121='Budget Narrative (9)'!$I$2),0))</f>
        <v>#N/A</v>
      </c>
      <c r="E141" s="203"/>
    </row>
    <row r="142" spans="1:8">
      <c r="A142" s="1311">
        <f>'Operating Detail (9)'!A101</f>
        <v>0</v>
      </c>
      <c r="B142" s="1312"/>
      <c r="C142" s="217" t="e">
        <f t="array" ref="C142">INDEX('Operating Detail (9)'!$C101:$AF101,0,MATCH(1,('Operating Detail (9)'!$C$12:$AF$12="New")*('Operating Detail (9)'!$C$121:$AF$121='Budget Narrative (9)'!$I$2),0))</f>
        <v>#N/A</v>
      </c>
      <c r="E142" s="203"/>
    </row>
    <row r="143" spans="1:8">
      <c r="A143" s="1311">
        <f>'Operating Detail (9)'!A102</f>
        <v>0</v>
      </c>
      <c r="B143" s="1312"/>
      <c r="C143" s="217" t="e">
        <f t="array" ref="C143">INDEX('Operating Detail (9)'!$C102:$AF102,0,MATCH(1,('Operating Detail (9)'!$C$12:$AF$12="New")*('Operating Detail (9)'!$C$121:$AF$121='Budget Narrative (9)'!$I$2),0))</f>
        <v>#N/A</v>
      </c>
      <c r="E143" s="203"/>
    </row>
    <row r="144" spans="1:8">
      <c r="A144" s="1311">
        <f>'Operating Detail (9)'!A103</f>
        <v>0</v>
      </c>
      <c r="B144" s="1312"/>
      <c r="C144" s="217"/>
      <c r="E144" s="203"/>
    </row>
    <row r="145" spans="1:8" s="593" customFormat="1" ht="13" thickBot="1">
      <c r="A145" s="1313" t="str">
        <f>'Operating Detail (9)'!A104</f>
        <v>TOTAL CAPITAL EXPENSES</v>
      </c>
      <c r="B145" s="1314"/>
      <c r="C145" s="596" t="e">
        <f>SUM(C137:C143)</f>
        <v>#N/A</v>
      </c>
      <c r="D145" s="597"/>
      <c r="E145" s="600"/>
      <c r="F145" s="601"/>
      <c r="G145" s="590"/>
      <c r="H145" s="590"/>
    </row>
    <row r="146" spans="1:8">
      <c r="A146" s="1312"/>
      <c r="B146" s="1312"/>
      <c r="C146" s="217"/>
    </row>
    <row r="147" spans="1:8" ht="13" thickBot="1">
      <c r="A147" s="1312"/>
      <c r="B147" s="1312"/>
      <c r="C147" s="217"/>
    </row>
    <row r="148" spans="1:8" ht="13">
      <c r="A148" s="1315" t="s">
        <v>329</v>
      </c>
      <c r="B148" s="1316"/>
      <c r="C148" s="198" t="s">
        <v>328</v>
      </c>
      <c r="D148" s="197" t="s">
        <v>319</v>
      </c>
      <c r="E148" s="199" t="s">
        <v>320</v>
      </c>
    </row>
    <row r="149" spans="1:8">
      <c r="A149" s="1311"/>
      <c r="B149" s="1312"/>
      <c r="C149" s="217"/>
      <c r="E149" s="203"/>
    </row>
    <row r="150" spans="1:8">
      <c r="A150" s="1311"/>
      <c r="B150" s="1312"/>
      <c r="C150" s="217"/>
      <c r="E150" s="203"/>
    </row>
    <row r="151" spans="1:8">
      <c r="A151" s="1311"/>
      <c r="B151" s="1312"/>
      <c r="C151" s="217"/>
      <c r="E151" s="203"/>
    </row>
    <row r="152" spans="1:8">
      <c r="A152" s="1311"/>
      <c r="B152" s="1312"/>
      <c r="C152" s="217"/>
      <c r="E152" s="203"/>
    </row>
    <row r="153" spans="1:8">
      <c r="A153" s="1311"/>
      <c r="B153" s="1312"/>
      <c r="C153" s="217"/>
      <c r="E153" s="203"/>
    </row>
    <row r="154" spans="1:8">
      <c r="A154" s="1311"/>
      <c r="B154" s="1312"/>
      <c r="C154" s="217"/>
      <c r="E154" s="203"/>
    </row>
    <row r="155" spans="1:8">
      <c r="A155" s="1311"/>
      <c r="B155" s="1312"/>
      <c r="C155" s="217"/>
      <c r="E155" s="203"/>
    </row>
    <row r="156" spans="1:8">
      <c r="A156" s="1311"/>
      <c r="B156" s="1312"/>
      <c r="C156" s="217"/>
      <c r="E156" s="203"/>
    </row>
    <row r="157" spans="1:8">
      <c r="A157" s="1311"/>
      <c r="B157" s="1312"/>
      <c r="C157" s="217"/>
      <c r="E157" s="203"/>
    </row>
    <row r="158" spans="1:8">
      <c r="A158" s="1311"/>
      <c r="B158" s="1312"/>
      <c r="C158" s="217"/>
      <c r="E158" s="203"/>
    </row>
    <row r="159" spans="1:8">
      <c r="A159" s="1311"/>
      <c r="B159" s="1312"/>
      <c r="C159" s="217"/>
      <c r="E159" s="203"/>
    </row>
    <row r="160" spans="1:8">
      <c r="A160" s="1311"/>
      <c r="B160" s="1312"/>
      <c r="C160" s="217"/>
      <c r="E160" s="203"/>
    </row>
    <row r="161" spans="1:5">
      <c r="A161" s="1311"/>
      <c r="B161" s="1312"/>
      <c r="C161" s="217"/>
      <c r="E161" s="203"/>
    </row>
    <row r="162" spans="1:5">
      <c r="A162" s="1311"/>
      <c r="B162" s="1312"/>
      <c r="C162" s="217"/>
      <c r="E162" s="203"/>
    </row>
    <row r="163" spans="1:5">
      <c r="A163" s="1311"/>
      <c r="B163" s="1312"/>
      <c r="C163" s="217"/>
      <c r="E163" s="203"/>
    </row>
    <row r="164" spans="1:5">
      <c r="A164" s="1311"/>
      <c r="B164" s="1312"/>
      <c r="C164" s="217"/>
      <c r="E164" s="203"/>
    </row>
    <row r="165" spans="1:5">
      <c r="A165" s="1311"/>
      <c r="B165" s="1312"/>
      <c r="C165" s="217"/>
      <c r="E165" s="203"/>
    </row>
    <row r="166" spans="1:5">
      <c r="A166" s="1311"/>
      <c r="B166" s="1312"/>
      <c r="C166" s="217"/>
      <c r="E166" s="203"/>
    </row>
    <row r="167" spans="1:5">
      <c r="A167" s="1311"/>
      <c r="B167" s="1312"/>
      <c r="C167" s="217"/>
      <c r="E167" s="203"/>
    </row>
    <row r="168" spans="1:5">
      <c r="A168" s="1311"/>
      <c r="B168" s="1312"/>
      <c r="C168" s="217"/>
      <c r="E168" s="203"/>
    </row>
    <row r="169" spans="1:5">
      <c r="A169" s="1311"/>
      <c r="B169" s="1312"/>
      <c r="C169" s="217"/>
      <c r="E169" s="203"/>
    </row>
    <row r="170" spans="1:5">
      <c r="A170" s="1311"/>
      <c r="B170" s="1312"/>
      <c r="C170" s="217"/>
      <c r="E170" s="203"/>
    </row>
    <row r="171" spans="1:5">
      <c r="A171" s="1311"/>
      <c r="B171" s="1312"/>
      <c r="C171" s="217"/>
      <c r="E171" s="203"/>
    </row>
    <row r="172" spans="1:5">
      <c r="A172" s="1311"/>
      <c r="B172" s="1312"/>
      <c r="C172" s="217"/>
      <c r="E172" s="203"/>
    </row>
    <row r="173" spans="1:5">
      <c r="A173" s="1311"/>
      <c r="B173" s="1312"/>
      <c r="C173" s="217"/>
      <c r="E173" s="203"/>
    </row>
    <row r="174" spans="1:5">
      <c r="A174" s="1311"/>
      <c r="B174" s="1312"/>
      <c r="C174" s="217"/>
      <c r="E174" s="203"/>
    </row>
    <row r="175" spans="1:5">
      <c r="A175" s="1311"/>
      <c r="B175" s="1312"/>
      <c r="C175" s="217"/>
      <c r="E175" s="203"/>
    </row>
    <row r="176" spans="1:5">
      <c r="A176" s="1311"/>
      <c r="B176" s="1312"/>
      <c r="C176" s="217"/>
      <c r="E176" s="203"/>
    </row>
    <row r="177" spans="1:9">
      <c r="A177" s="1311"/>
      <c r="B177" s="1312"/>
      <c r="C177" s="217"/>
      <c r="E177" s="203"/>
    </row>
    <row r="178" spans="1:9" s="599" customFormat="1" ht="13">
      <c r="A178" s="1395" t="s">
        <v>330</v>
      </c>
      <c r="B178" s="1396"/>
      <c r="C178" s="602">
        <f>SUM(C149:C177)</f>
        <v>0</v>
      </c>
      <c r="D178" s="603"/>
      <c r="E178" s="604"/>
      <c r="G178" s="605"/>
      <c r="H178" s="605"/>
    </row>
    <row r="179" spans="1:9" s="593" customFormat="1" ht="13" thickBot="1">
      <c r="A179" s="1397" t="s">
        <v>331</v>
      </c>
      <c r="B179" s="1398"/>
      <c r="C179" s="606" t="e">
        <f t="array" ref="C179">INDEX('Summary (9)'!$E30:$AH30,0,MATCH(1,('Summary (9)'!$E21:$AH21="New")*('Summary (9)'!$E87:$AH87='Budget Narrative (9)'!$I$2),0))</f>
        <v>#N/A</v>
      </c>
      <c r="D179" s="597"/>
      <c r="E179" s="600"/>
      <c r="G179" s="590"/>
      <c r="H179" s="590"/>
    </row>
    <row r="180" spans="1:9" s="593" customFormat="1">
      <c r="A180" s="1399" t="s">
        <v>332</v>
      </c>
      <c r="B180" s="1399"/>
      <c r="C180" s="607" t="e">
        <f>C179-C178</f>
        <v>#N/A</v>
      </c>
      <c r="D180" s="592"/>
      <c r="G180" s="590"/>
      <c r="H180" s="590"/>
    </row>
    <row r="181" spans="1:9" ht="13" thickBot="1">
      <c r="A181" s="1312"/>
      <c r="B181" s="1312"/>
      <c r="C181" s="217"/>
    </row>
    <row r="182" spans="1:9" ht="14">
      <c r="A182" s="1372" t="s">
        <v>333</v>
      </c>
      <c r="B182" s="1373"/>
      <c r="C182" s="1373"/>
      <c r="D182" s="1373"/>
      <c r="E182" s="1373"/>
      <c r="F182" s="1373"/>
      <c r="G182" s="1373"/>
      <c r="H182" s="1373"/>
      <c r="I182" s="1374"/>
    </row>
    <row r="183" spans="1:9" ht="13">
      <c r="A183" s="1375" t="s">
        <v>334</v>
      </c>
      <c r="B183" s="1375"/>
      <c r="C183" s="1375"/>
      <c r="D183" s="315" t="s">
        <v>1</v>
      </c>
      <c r="E183" s="1376" t="s">
        <v>335</v>
      </c>
      <c r="F183" s="1376"/>
      <c r="G183" s="1376" t="s">
        <v>2</v>
      </c>
      <c r="H183" s="1376"/>
      <c r="I183" s="1376"/>
    </row>
    <row r="184" spans="1:9" ht="96.75" customHeight="1">
      <c r="A184" s="1394" t="s">
        <v>336</v>
      </c>
      <c r="B184" s="1394"/>
      <c r="C184" s="1394"/>
      <c r="D184" s="316" t="s">
        <v>337</v>
      </c>
      <c r="E184" s="1560"/>
      <c r="F184" s="1560"/>
      <c r="G184" s="1377" t="s">
        <v>338</v>
      </c>
      <c r="H184" s="1378"/>
      <c r="I184" s="1379"/>
    </row>
    <row r="185" spans="1:9">
      <c r="A185" s="1394"/>
      <c r="B185" s="1394"/>
      <c r="C185" s="1394"/>
      <c r="D185" s="316" t="s">
        <v>339</v>
      </c>
      <c r="E185" s="1557" t="s">
        <v>358</v>
      </c>
      <c r="F185" s="1556"/>
      <c r="G185" s="1380"/>
      <c r="H185" s="1381"/>
      <c r="I185" s="1382"/>
    </row>
    <row r="186" spans="1:9">
      <c r="A186" s="1394"/>
      <c r="B186" s="1394"/>
      <c r="C186" s="1394"/>
      <c r="D186" s="316" t="s">
        <v>340</v>
      </c>
      <c r="E186" s="1557" t="s">
        <v>359</v>
      </c>
      <c r="F186" s="1556"/>
      <c r="G186" s="1380"/>
      <c r="H186" s="1381"/>
      <c r="I186" s="1382"/>
    </row>
    <row r="187" spans="1:9" ht="25">
      <c r="A187" s="1394"/>
      <c r="B187" s="1394"/>
      <c r="C187" s="1394"/>
      <c r="D187" s="316" t="s">
        <v>341</v>
      </c>
      <c r="E187" s="1557" t="s">
        <v>360</v>
      </c>
      <c r="F187" s="1556"/>
      <c r="G187" s="1380"/>
      <c r="H187" s="1381"/>
      <c r="I187" s="1382"/>
    </row>
    <row r="188" spans="1:9" ht="25">
      <c r="A188" s="1394"/>
      <c r="B188" s="1394"/>
      <c r="C188" s="1394"/>
      <c r="D188" s="316" t="s">
        <v>342</v>
      </c>
      <c r="E188" s="1557" t="s">
        <v>361</v>
      </c>
      <c r="F188" s="1556"/>
      <c r="G188" s="1380"/>
      <c r="H188" s="1381"/>
      <c r="I188" s="1382"/>
    </row>
    <row r="189" spans="1:9" ht="25">
      <c r="A189" s="1394"/>
      <c r="B189" s="1394"/>
      <c r="C189" s="1394"/>
      <c r="D189" s="316" t="s">
        <v>343</v>
      </c>
      <c r="E189" s="1557" t="s">
        <v>361</v>
      </c>
      <c r="F189" s="1556"/>
      <c r="G189" s="1380"/>
      <c r="H189" s="1381"/>
      <c r="I189" s="1382"/>
    </row>
    <row r="190" spans="1:9">
      <c r="A190" s="1394"/>
      <c r="B190" s="1394"/>
      <c r="C190" s="1394"/>
      <c r="D190" s="316" t="s">
        <v>344</v>
      </c>
      <c r="E190" s="1557" t="s">
        <v>362</v>
      </c>
      <c r="F190" s="1556"/>
      <c r="G190" s="1380"/>
      <c r="H190" s="1381"/>
      <c r="I190" s="1382"/>
    </row>
    <row r="191" spans="1:9">
      <c r="A191" s="1394"/>
      <c r="B191" s="1394"/>
      <c r="C191" s="1394"/>
      <c r="D191" s="316" t="s">
        <v>345</v>
      </c>
      <c r="E191" s="1557" t="s">
        <v>363</v>
      </c>
      <c r="F191" s="1556"/>
      <c r="G191" s="1380"/>
      <c r="H191" s="1381"/>
      <c r="I191" s="1382"/>
    </row>
    <row r="192" spans="1:9" ht="25">
      <c r="A192" s="1394"/>
      <c r="B192" s="1394"/>
      <c r="C192" s="1394"/>
      <c r="D192" s="316" t="s">
        <v>346</v>
      </c>
      <c r="E192" s="1557" t="s">
        <v>364</v>
      </c>
      <c r="F192" s="1556"/>
      <c r="G192" s="1383"/>
      <c r="H192" s="1384"/>
      <c r="I192" s="1385"/>
    </row>
    <row r="193" spans="1:9">
      <c r="A193" s="1394"/>
      <c r="B193" s="1394"/>
      <c r="C193" s="1394"/>
      <c r="D193" s="317"/>
      <c r="E193" s="1558"/>
      <c r="F193" s="1559"/>
      <c r="G193" s="1391"/>
      <c r="H193" s="1392"/>
      <c r="I193" s="1393"/>
    </row>
    <row r="194" spans="1:9" ht="15.5">
      <c r="A194" s="1394"/>
      <c r="B194" s="1394"/>
      <c r="C194" s="1394"/>
      <c r="D194" s="316" t="s">
        <v>347</v>
      </c>
      <c r="E194" s="1557" t="s">
        <v>365</v>
      </c>
      <c r="F194" s="1556"/>
      <c r="G194" s="1387"/>
      <c r="H194" s="1387"/>
      <c r="I194" s="1387"/>
    </row>
    <row r="195" spans="1:9" ht="15.5">
      <c r="A195" s="1394"/>
      <c r="B195" s="1394"/>
      <c r="C195" s="1394"/>
      <c r="D195" s="316" t="s">
        <v>348</v>
      </c>
      <c r="E195" s="1557" t="s">
        <v>366</v>
      </c>
      <c r="F195" s="1556"/>
      <c r="G195" s="1387"/>
      <c r="H195" s="1387"/>
      <c r="I195" s="1387"/>
    </row>
    <row r="196" spans="1:9" ht="28">
      <c r="A196" s="1394"/>
      <c r="B196" s="1394"/>
      <c r="C196" s="1394"/>
      <c r="D196" s="316" t="s">
        <v>349</v>
      </c>
      <c r="E196" s="1557" t="s">
        <v>367</v>
      </c>
      <c r="F196" s="1556"/>
      <c r="G196" s="1387"/>
      <c r="H196" s="1387"/>
      <c r="I196" s="1387"/>
    </row>
    <row r="197" spans="1:9" ht="25">
      <c r="A197" s="1394" t="s">
        <v>350</v>
      </c>
      <c r="B197" s="1394"/>
      <c r="C197" s="1394"/>
      <c r="D197" s="751" t="s">
        <v>351</v>
      </c>
      <c r="E197" s="1557" t="s">
        <v>368</v>
      </c>
      <c r="F197" s="1556"/>
      <c r="G197" s="1387"/>
      <c r="H197" s="1387"/>
      <c r="I197" s="1387"/>
    </row>
    <row r="198" spans="1:9" ht="15.5">
      <c r="A198" s="1386" t="s">
        <v>352</v>
      </c>
      <c r="B198" s="1386"/>
      <c r="C198" s="1386"/>
      <c r="D198" s="751" t="s">
        <v>353</v>
      </c>
      <c r="E198" s="1556"/>
      <c r="F198" s="1556"/>
      <c r="G198" s="1387"/>
      <c r="H198" s="1387"/>
      <c r="I198" s="1387"/>
    </row>
    <row r="199" spans="1:9">
      <c r="A199" s="1388" t="s">
        <v>354</v>
      </c>
      <c r="B199" s="1388"/>
      <c r="C199" s="1388"/>
      <c r="D199" s="1388"/>
      <c r="E199" s="1388"/>
      <c r="F199" s="1388"/>
      <c r="G199" s="1388"/>
      <c r="H199" s="1388"/>
      <c r="I199" s="1388"/>
    </row>
    <row r="200" spans="1:9" ht="13">
      <c r="A200" s="1389" t="s">
        <v>355</v>
      </c>
      <c r="B200" s="1390"/>
      <c r="C200" s="1390"/>
      <c r="D200" s="1390"/>
      <c r="E200" s="1390"/>
      <c r="F200" s="1390"/>
      <c r="G200" s="1390"/>
      <c r="H200" s="1390"/>
      <c r="I200" s="1390"/>
    </row>
    <row r="201" spans="1:9">
      <c r="A201" s="752">
        <f>'Operating Detail (9)'!A160</f>
        <v>0</v>
      </c>
      <c r="B201" s="752"/>
      <c r="C201" s="217"/>
    </row>
    <row r="202" spans="1:9">
      <c r="A202" s="752">
        <f>'Operating Detail (9)'!A161</f>
        <v>0</v>
      </c>
      <c r="B202" s="752"/>
      <c r="C202" s="217"/>
    </row>
    <row r="203" spans="1:9">
      <c r="C203" s="217"/>
    </row>
    <row r="204" spans="1:9">
      <c r="C204" s="217"/>
    </row>
    <row r="205" spans="1:9">
      <c r="C205" s="217"/>
    </row>
    <row r="206" spans="1:9">
      <c r="C206" s="217"/>
    </row>
    <row r="207" spans="1:9">
      <c r="C207" s="217"/>
    </row>
    <row r="208" spans="1:9">
      <c r="C208" s="217"/>
    </row>
  </sheetData>
  <mergeCells count="162">
    <mergeCell ref="A54:B54"/>
    <mergeCell ref="A55:B55"/>
    <mergeCell ref="A56:B56"/>
    <mergeCell ref="A57:B57"/>
    <mergeCell ref="A58:B58"/>
    <mergeCell ref="A59:B59"/>
    <mergeCell ref="B1:C1"/>
    <mergeCell ref="B2:C2"/>
    <mergeCell ref="A50:B50"/>
    <mergeCell ref="A51:B51"/>
    <mergeCell ref="A52:B52"/>
    <mergeCell ref="A53:B53"/>
    <mergeCell ref="A48:B48"/>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84:B84"/>
    <mergeCell ref="A85:B85"/>
    <mergeCell ref="A86:B86"/>
    <mergeCell ref="A87:B87"/>
    <mergeCell ref="A88:B88"/>
    <mergeCell ref="A89:B89"/>
    <mergeCell ref="A101:B101"/>
    <mergeCell ref="A102:B102"/>
    <mergeCell ref="A103:B103"/>
    <mergeCell ref="A104:B104"/>
    <mergeCell ref="A105:B105"/>
    <mergeCell ref="A106:B106"/>
    <mergeCell ref="A95:B95"/>
    <mergeCell ref="A96:B96"/>
    <mergeCell ref="A97:B97"/>
    <mergeCell ref="A98:B98"/>
    <mergeCell ref="A99:B99"/>
    <mergeCell ref="A100:B100"/>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A129:B129"/>
    <mergeCell ref="A130:B130"/>
    <mergeCell ref="A131:B131"/>
    <mergeCell ref="A132:B132"/>
    <mergeCell ref="A133:B133"/>
    <mergeCell ref="A122:B122"/>
    <mergeCell ref="A123:B123"/>
    <mergeCell ref="A124:B124"/>
    <mergeCell ref="A125:B125"/>
    <mergeCell ref="A126:B126"/>
    <mergeCell ref="A127:B127"/>
    <mergeCell ref="A141:B141"/>
    <mergeCell ref="A142:B142"/>
    <mergeCell ref="A143:B143"/>
    <mergeCell ref="A144:B144"/>
    <mergeCell ref="A145:B145"/>
    <mergeCell ref="A146:B146"/>
    <mergeCell ref="A134:B134"/>
    <mergeCell ref="A136:B136"/>
    <mergeCell ref="A137:B137"/>
    <mergeCell ref="A138:B138"/>
    <mergeCell ref="A139:B139"/>
    <mergeCell ref="A140:B140"/>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77:B177"/>
    <mergeCell ref="A178:B178"/>
    <mergeCell ref="A179:B179"/>
    <mergeCell ref="A180:B180"/>
    <mergeCell ref="A181:B181"/>
    <mergeCell ref="A182:I182"/>
    <mergeCell ref="A171:B171"/>
    <mergeCell ref="A172:B172"/>
    <mergeCell ref="A173:B173"/>
    <mergeCell ref="A174:B174"/>
    <mergeCell ref="A175:B175"/>
    <mergeCell ref="A176:B176"/>
    <mergeCell ref="E189:F189"/>
    <mergeCell ref="E190:F190"/>
    <mergeCell ref="E191:F191"/>
    <mergeCell ref="E192:F192"/>
    <mergeCell ref="E193:F193"/>
    <mergeCell ref="G193:I193"/>
    <mergeCell ref="A183:C183"/>
    <mergeCell ref="E183:F183"/>
    <mergeCell ref="G183:I183"/>
    <mergeCell ref="A184:C196"/>
    <mergeCell ref="E184:F184"/>
    <mergeCell ref="G184:I192"/>
    <mergeCell ref="E185:F185"/>
    <mergeCell ref="E186:F186"/>
    <mergeCell ref="E187:F187"/>
    <mergeCell ref="E188:F188"/>
    <mergeCell ref="A199:I199"/>
    <mergeCell ref="A200:I200"/>
    <mergeCell ref="A197:C197"/>
    <mergeCell ref="E197:F197"/>
    <mergeCell ref="G197:I197"/>
    <mergeCell ref="A198:C198"/>
    <mergeCell ref="E198:F198"/>
    <mergeCell ref="G198:I198"/>
    <mergeCell ref="E194:F194"/>
    <mergeCell ref="G194:I194"/>
    <mergeCell ref="E195:F195"/>
    <mergeCell ref="G195:I195"/>
    <mergeCell ref="E196:F196"/>
    <mergeCell ref="G196:I196"/>
  </mergeCells>
  <conditionalFormatting sqref="B2">
    <cfRule type="containsBlanks" dxfId="443" priority="2">
      <formula>LEN(TRIM(B2))=0</formula>
    </cfRule>
  </conditionalFormatting>
  <conditionalFormatting sqref="B4:F45 C111:E120 C122:E131 C137:E143">
    <cfRule type="expression" dxfId="442" priority="17">
      <formula>$C4=0</formula>
    </cfRule>
  </conditionalFormatting>
  <conditionalFormatting sqref="C48">
    <cfRule type="expression" dxfId="441" priority="1">
      <formula>$A48=0</formula>
    </cfRule>
  </conditionalFormatting>
  <conditionalFormatting sqref="C106">
    <cfRule type="expression" dxfId="440" priority="15">
      <formula>$A106=0</formula>
    </cfRule>
  </conditionalFormatting>
  <conditionalFormatting sqref="C133">
    <cfRule type="expression" dxfId="439" priority="14">
      <formula>$A133=0</formula>
    </cfRule>
  </conditionalFormatting>
  <conditionalFormatting sqref="C145">
    <cfRule type="expression" dxfId="438" priority="13">
      <formula>$A145=0</formula>
    </cfRule>
  </conditionalFormatting>
  <conditionalFormatting sqref="C179">
    <cfRule type="expression" dxfId="437" priority="10">
      <formula>$C179=0</formula>
    </cfRule>
  </conditionalFormatting>
  <conditionalFormatting sqref="C180">
    <cfRule type="cellIs" dxfId="436" priority="9" operator="notBetween">
      <formula>-2</formula>
      <formula>2</formula>
    </cfRule>
  </conditionalFormatting>
  <conditionalFormatting sqref="C51:E92">
    <cfRule type="expression" dxfId="435" priority="5">
      <formula>$C51=0</formula>
    </cfRule>
  </conditionalFormatting>
  <conditionalFormatting sqref="C94:E105">
    <cfRule type="expression" dxfId="434" priority="3">
      <formula>$C94=0</formula>
    </cfRule>
  </conditionalFormatting>
  <conditionalFormatting sqref="C149:E177">
    <cfRule type="expression" dxfId="433" priority="11">
      <formula>$C149=0</formula>
    </cfRule>
  </conditionalFormatting>
  <conditionalFormatting sqref="D51:E92">
    <cfRule type="containsBlanks" dxfId="432" priority="6">
      <formula>LEN(TRIM(D51))=0</formula>
    </cfRule>
  </conditionalFormatting>
  <conditionalFormatting sqref="D94:E104">
    <cfRule type="containsBlanks" dxfId="431" priority="4">
      <formula>LEN(TRIM(D94))=0</formula>
    </cfRule>
  </conditionalFormatting>
  <conditionalFormatting sqref="D149:E177">
    <cfRule type="containsBlanks" dxfId="430" priority="12">
      <formula>LEN(TRIM(D149))=0</formula>
    </cfRule>
  </conditionalFormatting>
  <conditionalFormatting sqref="D4:F45 D111:E120 D122:E131 D137:E143">
    <cfRule type="containsBlanks" dxfId="429" priority="18">
      <formula>LEN(TRIM(D4))=0</formula>
    </cfRule>
  </conditionalFormatting>
  <hyperlinks>
    <hyperlink ref="A200" r:id="rId1" xr:uid="{784A5CF0-5DBD-427B-BCFD-144EDEDA02A5}"/>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54C534E6-52EA-4F8D-923B-8444079DB509}">
          <x14:formula1>
            <xm:f>'Dropdown Lists'!$F$2:$F$31</xm:f>
          </x14:formula1>
          <xm:sqref>B2:C2</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DA67E-DC3A-4908-9276-4565CA91758C}">
  <sheetPr>
    <tabColor rgb="FFCC9900"/>
    <pageSetUpPr fitToPage="1"/>
  </sheetPr>
  <dimension ref="A1:L84"/>
  <sheetViews>
    <sheetView showGridLines="0" topLeftCell="A24" zoomScaleNormal="100" workbookViewId="0">
      <pane xSplit="4" topLeftCell="E1" activePane="topRight" state="frozen"/>
      <selection activeCell="N12" sqref="N12"/>
      <selection pane="topRight" activeCell="N12" sqref="N12"/>
    </sheetView>
  </sheetViews>
  <sheetFormatPr defaultColWidth="11.453125" defaultRowHeight="15.5"/>
  <cols>
    <col min="1" max="1" width="24.81640625" style="56" customWidth="1"/>
    <col min="2" max="2" width="15.453125" style="56" customWidth="1"/>
    <col min="3" max="3" width="14.26953125" style="56" customWidth="1"/>
    <col min="4" max="4" width="11" style="56" customWidth="1"/>
    <col min="5" max="10" width="16.54296875" style="56" customWidth="1"/>
    <col min="11" max="11" width="14.26953125" style="56" customWidth="1"/>
    <col min="12" max="12" width="14" style="56" bestFit="1" customWidth="1"/>
    <col min="13" max="14" width="21.1796875" style="56" customWidth="1"/>
    <col min="15" max="15" width="14" style="56" bestFit="1" customWidth="1"/>
    <col min="16" max="16384" width="11.453125" style="56"/>
  </cols>
  <sheetData>
    <row r="1" spans="1:11" ht="15" customHeight="1">
      <c r="A1" s="55" t="s">
        <v>209</v>
      </c>
      <c r="B1" s="55"/>
      <c r="C1" s="55"/>
      <c r="D1" s="55"/>
    </row>
    <row r="2" spans="1:11" ht="15" customHeight="1">
      <c r="A2" s="55" t="s">
        <v>210</v>
      </c>
      <c r="B2" s="55"/>
      <c r="C2" s="55"/>
      <c r="D2" s="55"/>
    </row>
    <row r="3" spans="1:11">
      <c r="A3" s="57" t="s">
        <v>211</v>
      </c>
      <c r="B3" s="743">
        <f>'Summary - ML &amp; PM'!B3</f>
        <v>0</v>
      </c>
      <c r="C3" s="69"/>
      <c r="D3" s="69"/>
    </row>
    <row r="4" spans="1:11" ht="28.5" customHeight="1">
      <c r="A4" s="176" t="s">
        <v>212</v>
      </c>
      <c r="B4" s="812" t="str">
        <f>'Summary - ML &amp; PM'!B4</f>
        <v>Begin Date</v>
      </c>
      <c r="C4" s="811" t="str">
        <f>'Summary - ML &amp; PM'!C4</f>
        <v>End Date</v>
      </c>
      <c r="D4" s="811" t="str">
        <f>'Summary - ML &amp; PM'!D4</f>
        <v>Duration (Years)</v>
      </c>
    </row>
    <row r="5" spans="1:11">
      <c r="A5" s="58" t="s">
        <v>384</v>
      </c>
      <c r="B5" s="742">
        <f>'Summary - ML &amp; PM'!$B$5</f>
        <v>45566</v>
      </c>
      <c r="C5" s="813">
        <f>'Summary - ML &amp; PM'!$C$5</f>
        <v>47299</v>
      </c>
      <c r="D5" s="815">
        <f>ROUNDUP(YEARFRAC($B$5,C5),0)</f>
        <v>5</v>
      </c>
    </row>
    <row r="6" spans="1:11" ht="15.75" customHeight="1">
      <c r="A6" s="60" t="s">
        <v>375</v>
      </c>
      <c r="B6" s="1585" t="s">
        <v>387</v>
      </c>
      <c r="C6" s="1586"/>
      <c r="D6" s="1587"/>
      <c r="E6" s="59"/>
      <c r="F6" s="59"/>
      <c r="G6" s="59"/>
      <c r="H6" s="59"/>
      <c r="I6" s="59"/>
    </row>
    <row r="7" spans="1:11" ht="35.15" customHeight="1">
      <c r="A7" s="60" t="s">
        <v>227</v>
      </c>
      <c r="B7" s="1564"/>
      <c r="C7" s="1565"/>
      <c r="D7" s="1566"/>
      <c r="E7" s="59"/>
      <c r="F7" s="59"/>
      <c r="G7" s="59"/>
      <c r="H7" s="59"/>
      <c r="I7" s="59"/>
    </row>
    <row r="8" spans="1:11">
      <c r="A8" s="60" t="s">
        <v>272</v>
      </c>
      <c r="B8" s="1567"/>
      <c r="C8" s="1568"/>
      <c r="D8" s="1569"/>
      <c r="E8" s="59"/>
      <c r="F8" s="59"/>
      <c r="G8" s="59"/>
      <c r="H8" s="59"/>
      <c r="I8" s="59"/>
    </row>
    <row r="9" spans="1:11">
      <c r="A9" s="57" t="s">
        <v>247</v>
      </c>
      <c r="B9" s="819"/>
      <c r="C9" s="818"/>
      <c r="D9" s="818"/>
    </row>
    <row r="10" spans="1:11" s="512" customFormat="1" ht="18.75" customHeight="1">
      <c r="A10" s="507"/>
      <c r="B10" s="508"/>
      <c r="C10" s="509"/>
      <c r="D10" s="510"/>
      <c r="E10" s="771"/>
      <c r="F10" s="772"/>
      <c r="G10" s="772"/>
      <c r="H10" s="772"/>
      <c r="I10" s="772"/>
      <c r="J10" s="511"/>
    </row>
    <row r="11" spans="1:11" s="88" customFormat="1" ht="18.75" customHeight="1">
      <c r="E11" s="758" t="s">
        <v>230</v>
      </c>
      <c r="F11" s="759" t="s">
        <v>231</v>
      </c>
      <c r="G11" s="760" t="s">
        <v>232</v>
      </c>
      <c r="H11" s="761" t="s">
        <v>233</v>
      </c>
      <c r="I11" s="762" t="s">
        <v>234</v>
      </c>
      <c r="J11" s="827" t="s">
        <v>249</v>
      </c>
    </row>
    <row r="12" spans="1:11" s="93" customFormat="1" ht="38.25" customHeight="1">
      <c r="A12" s="88"/>
      <c r="B12" s="88"/>
      <c r="C12" s="88"/>
      <c r="D12" s="88"/>
      <c r="E12" s="768" t="str">
        <f>CONCATENATE(TEXT(E80,"m/d/yyyy")," - ",TEXT(E81,"m/d/yyyy"))</f>
        <v>10/1/2024 - 6/30/2025</v>
      </c>
      <c r="F12" s="89" t="str">
        <f>CONCATENATE(TEXT(F80,"m/d/yyyy")," - ",TEXT(F81,"m/d/yyyy"))</f>
        <v>7/1/2025 - 6/30/2026</v>
      </c>
      <c r="G12" s="91" t="str">
        <f>CONCATENATE(TEXT(G80,"m/d/yyyy")," - ",TEXT(G81,"m/d/yyyy"))</f>
        <v>7/1/2026 - 6/30/2027</v>
      </c>
      <c r="H12" s="92" t="str">
        <f>CONCATENATE(TEXT(H80,"m/d/yyyy")," - ",TEXT(H81,"m/d/yyyy"))</f>
        <v>7/1/2027 - 6/30/2028</v>
      </c>
      <c r="I12" s="824" t="str">
        <f>CONCATENATE(TEXT(I80,"m/d/yyyy")," - ",TEXT(I81,"m/d/yyyy"))</f>
        <v>7/1/2028 - 6/30/2029</v>
      </c>
      <c r="J12" s="533" t="str">
        <f>CONCATENATE(J83," - ",J84)</f>
        <v>5/1/2024 - 6/30/2028</v>
      </c>
    </row>
    <row r="13" spans="1:11" ht="25.5" customHeight="1">
      <c r="A13" s="94"/>
      <c r="B13" s="94"/>
      <c r="C13" s="94"/>
      <c r="D13" s="94"/>
      <c r="E13" s="686" t="str">
        <f t="shared" ref="E13:I13" si="0">_xlfn.CONCAT(ROUND(YEARFRAC(E80,E81)*12,0)," Months")</f>
        <v>9 Months</v>
      </c>
      <c r="F13" s="351" t="str">
        <f t="shared" si="0"/>
        <v>12 Months</v>
      </c>
      <c r="G13" s="352" t="str">
        <f t="shared" si="0"/>
        <v>12 Months</v>
      </c>
      <c r="H13" s="353" t="str">
        <f t="shared" si="0"/>
        <v>12 Months</v>
      </c>
      <c r="I13" s="825" t="str">
        <f t="shared" si="0"/>
        <v>12 Months</v>
      </c>
      <c r="J13" s="773"/>
    </row>
    <row r="14" spans="1:11">
      <c r="A14" s="1136" t="s">
        <v>250</v>
      </c>
      <c r="B14" s="1136"/>
      <c r="C14" s="1136"/>
      <c r="D14" s="1136"/>
      <c r="E14" s="487"/>
      <c r="F14" s="683"/>
      <c r="G14" s="487"/>
      <c r="H14" s="683"/>
      <c r="I14" s="683"/>
      <c r="J14" s="828"/>
    </row>
    <row r="15" spans="1:11">
      <c r="A15" s="1164" t="s">
        <v>251</v>
      </c>
      <c r="B15" s="1165"/>
      <c r="C15" s="1165"/>
      <c r="D15" s="1165"/>
      <c r="E15" s="229">
        <f>'Salary Detail (10)'!G59</f>
        <v>0</v>
      </c>
      <c r="F15" s="678">
        <f>'Salary Detail (10)'!L59</f>
        <v>0</v>
      </c>
      <c r="G15" s="229">
        <f>'Salary Detail (10)'!Q59</f>
        <v>0</v>
      </c>
      <c r="H15" s="678">
        <f>'Salary Detail (10)'!V59</f>
        <v>0</v>
      </c>
      <c r="I15" s="678">
        <f>'Salary Detail (10)'!AA59</f>
        <v>0</v>
      </c>
      <c r="J15" s="516">
        <f>SUM(E15,F15,G15,H15,I15,)</f>
        <v>0</v>
      </c>
    </row>
    <row r="16" spans="1:11">
      <c r="A16" s="1097" t="s">
        <v>252</v>
      </c>
      <c r="B16" s="1097"/>
      <c r="C16" s="1097"/>
      <c r="D16" s="1097"/>
      <c r="E16" s="687">
        <f>'Operating Detail (10)'!C66</f>
        <v>0</v>
      </c>
      <c r="F16" s="679">
        <f>'Operating Detail (10)'!D66</f>
        <v>0</v>
      </c>
      <c r="G16" s="687">
        <f>'Operating Detail (10)'!E66</f>
        <v>0</v>
      </c>
      <c r="H16" s="679">
        <f>'Operating Detail (10)'!F66</f>
        <v>0</v>
      </c>
      <c r="I16" s="232">
        <f>'Operating Detail (10)'!G66</f>
        <v>0</v>
      </c>
      <c r="J16" s="516">
        <f t="shared" ref="J16:J23" si="1">SUM(E16,F16,G16,H16,I16,)</f>
        <v>0</v>
      </c>
      <c r="K16" s="62"/>
    </row>
    <row r="17" spans="1:11" s="223" customFormat="1">
      <c r="A17" s="1097" t="s">
        <v>253</v>
      </c>
      <c r="B17" s="1097"/>
      <c r="C17" s="1097"/>
      <c r="D17" s="1097"/>
      <c r="E17" s="687">
        <f t="shared" ref="E17:I17" si="2">SUM(E15:E16)</f>
        <v>0</v>
      </c>
      <c r="F17" s="679">
        <f t="shared" si="2"/>
        <v>0</v>
      </c>
      <c r="G17" s="687">
        <f t="shared" si="2"/>
        <v>0</v>
      </c>
      <c r="H17" s="679">
        <f t="shared" si="2"/>
        <v>0</v>
      </c>
      <c r="I17" s="232">
        <f t="shared" si="2"/>
        <v>0</v>
      </c>
      <c r="J17" s="516">
        <f t="shared" si="1"/>
        <v>0</v>
      </c>
    </row>
    <row r="18" spans="1:11">
      <c r="A18" s="1160" t="s">
        <v>254</v>
      </c>
      <c r="B18" s="1160"/>
      <c r="C18" s="1160"/>
      <c r="D18" s="1160"/>
      <c r="E18" s="688"/>
      <c r="F18" s="680"/>
      <c r="G18" s="688"/>
      <c r="H18" s="680"/>
      <c r="I18" s="693"/>
      <c r="J18" s="685"/>
    </row>
    <row r="19" spans="1:11">
      <c r="A19" s="1097" t="s">
        <v>273</v>
      </c>
      <c r="B19" s="1097"/>
      <c r="C19" s="1097"/>
      <c r="D19" s="1097"/>
      <c r="E19" s="689">
        <f>ROUND(E17*E18,0)</f>
        <v>0</v>
      </c>
      <c r="F19" s="681">
        <f>ROUND(F17*F18,0)</f>
        <v>0</v>
      </c>
      <c r="G19" s="689">
        <f>ROUND(G17*G18,0)</f>
        <v>0</v>
      </c>
      <c r="H19" s="681">
        <f>ROUND(H17*H18,0)</f>
        <v>0</v>
      </c>
      <c r="I19" s="231">
        <f>ROUND(I17*I18,0)</f>
        <v>0</v>
      </c>
      <c r="J19" s="684">
        <f t="shared" si="1"/>
        <v>0</v>
      </c>
    </row>
    <row r="20" spans="1:11">
      <c r="A20" s="1097" t="s">
        <v>256</v>
      </c>
      <c r="B20" s="1097"/>
      <c r="C20" s="1097"/>
      <c r="D20" s="1097"/>
      <c r="E20" s="689">
        <f>'Operating Detail (10)'!C91</f>
        <v>0</v>
      </c>
      <c r="F20" s="681">
        <f>'Operating Detail (10)'!D91</f>
        <v>0</v>
      </c>
      <c r="G20" s="689">
        <f>'Operating Detail (10)'!E91</f>
        <v>0</v>
      </c>
      <c r="H20" s="681">
        <f>'Operating Detail (10)'!F91</f>
        <v>0</v>
      </c>
      <c r="I20" s="231">
        <f>'Operating Detail (10)'!G91</f>
        <v>0</v>
      </c>
      <c r="J20" s="684">
        <f t="shared" si="1"/>
        <v>0</v>
      </c>
    </row>
    <row r="21" spans="1:11" s="220" customFormat="1">
      <c r="A21" s="1097" t="s">
        <v>274</v>
      </c>
      <c r="B21" s="1097"/>
      <c r="C21" s="1097"/>
      <c r="D21" s="1097"/>
      <c r="E21" s="689">
        <f>'Operating Detail (10)'!C102</f>
        <v>0</v>
      </c>
      <c r="F21" s="681">
        <f>'Operating Detail (10)'!D102</f>
        <v>0</v>
      </c>
      <c r="G21" s="689">
        <f>'Operating Detail (10)'!E102</f>
        <v>0</v>
      </c>
      <c r="H21" s="681">
        <f>'Operating Detail (10)'!F102</f>
        <v>0</v>
      </c>
      <c r="I21" s="231">
        <f>'Operating Detail (10)'!G102</f>
        <v>0</v>
      </c>
      <c r="J21" s="684">
        <f t="shared" si="1"/>
        <v>0</v>
      </c>
    </row>
    <row r="22" spans="1:11" s="55" customFormat="1" hidden="1">
      <c r="A22" s="1049" t="s">
        <v>275</v>
      </c>
      <c r="B22" s="1049"/>
      <c r="C22" s="1049"/>
      <c r="D22" s="1049"/>
      <c r="E22" s="690"/>
      <c r="F22" s="682"/>
      <c r="G22" s="691"/>
      <c r="H22" s="692"/>
      <c r="I22" s="224"/>
      <c r="J22" s="684">
        <f t="shared" si="1"/>
        <v>0</v>
      </c>
      <c r="K22" s="169"/>
    </row>
    <row r="23" spans="1:11" s="55" customFormat="1">
      <c r="A23" s="1137" t="s">
        <v>259</v>
      </c>
      <c r="B23" s="1137"/>
      <c r="C23" s="1137"/>
      <c r="D23" s="1137"/>
      <c r="E23" s="234">
        <f t="shared" ref="E23:I23" si="3">SUM(E17+E19+E20+E21+E22)</f>
        <v>0</v>
      </c>
      <c r="F23" s="233">
        <f t="shared" si="3"/>
        <v>0</v>
      </c>
      <c r="G23" s="234">
        <f t="shared" si="3"/>
        <v>0</v>
      </c>
      <c r="H23" s="233">
        <f t="shared" si="3"/>
        <v>0</v>
      </c>
      <c r="I23" s="233">
        <f t="shared" si="3"/>
        <v>0</v>
      </c>
      <c r="J23" s="70">
        <f t="shared" si="1"/>
        <v>0</v>
      </c>
      <c r="K23" s="169"/>
    </row>
    <row r="24" spans="1:11" ht="11.25" customHeight="1">
      <c r="A24" s="1138"/>
      <c r="B24" s="1138"/>
      <c r="C24" s="1138"/>
      <c r="D24" s="1138"/>
      <c r="E24" s="487"/>
      <c r="F24" s="487"/>
      <c r="G24" s="487"/>
      <c r="H24" s="487"/>
      <c r="I24" s="487"/>
      <c r="J24" s="683"/>
    </row>
    <row r="25" spans="1:11" s="220" customFormat="1">
      <c r="A25" s="1150" t="s">
        <v>260</v>
      </c>
      <c r="B25" s="1136"/>
      <c r="C25" s="1136"/>
      <c r="D25" s="1136"/>
      <c r="E25" s="338"/>
      <c r="F25" s="338"/>
      <c r="G25" s="338"/>
      <c r="H25" s="338"/>
      <c r="I25" s="338"/>
      <c r="J25" s="61"/>
      <c r="K25" s="222"/>
    </row>
    <row r="26" spans="1:11" s="221" customFormat="1">
      <c r="A26" s="1405" t="str">
        <f>IF('Summary - ML &amp; PM'!A27&lt;&gt;"",'Summary - ML &amp; PM'!A27,"")</f>
        <v>Prop C</v>
      </c>
      <c r="B26" s="1406"/>
      <c r="C26" s="1406"/>
      <c r="D26" s="1406"/>
      <c r="E26" s="697"/>
      <c r="F26" s="697"/>
      <c r="G26" s="697"/>
      <c r="H26" s="697"/>
      <c r="I26" s="697"/>
      <c r="J26" s="684">
        <f t="shared" ref="J26:J45" si="4">SUM(E26,F26,G26,H26,I26,)</f>
        <v>0</v>
      </c>
    </row>
    <row r="27" spans="1:11" s="221" customFormat="1">
      <c r="A27" s="1405" t="str">
        <f>IF('Summary - ML &amp; PM'!A28&lt;&gt;"",'Summary - ML &amp; PM'!A28,"")</f>
        <v>Prop C - One-Time Start-Up</v>
      </c>
      <c r="B27" s="1406"/>
      <c r="C27" s="1406"/>
      <c r="D27" s="1406"/>
      <c r="E27" s="681"/>
      <c r="F27" s="681"/>
      <c r="G27" s="681"/>
      <c r="H27" s="681"/>
      <c r="I27" s="681"/>
      <c r="J27" s="684">
        <f t="shared" si="4"/>
        <v>0</v>
      </c>
    </row>
    <row r="28" spans="1:11" s="221" customFormat="1">
      <c r="A28" s="1405" t="str">
        <f>IF('Summary - ML &amp; PM'!A29&lt;&gt;"",'Summary - ML &amp; PM'!A29,"")</f>
        <v/>
      </c>
      <c r="B28" s="1406"/>
      <c r="C28" s="1406"/>
      <c r="D28" s="1406"/>
      <c r="E28" s="681"/>
      <c r="F28" s="681"/>
      <c r="G28" s="681"/>
      <c r="H28" s="681"/>
      <c r="I28" s="681"/>
      <c r="J28" s="684">
        <f t="shared" si="4"/>
        <v>0</v>
      </c>
    </row>
    <row r="29" spans="1:11" s="221" customFormat="1">
      <c r="A29" s="1405" t="str">
        <f>IF('Summary - ML &amp; PM'!A30&lt;&gt;"",'Summary - ML &amp; PM'!A30,"")</f>
        <v/>
      </c>
      <c r="B29" s="1406"/>
      <c r="C29" s="1406"/>
      <c r="D29" s="1406"/>
      <c r="E29" s="681"/>
      <c r="F29" s="681"/>
      <c r="G29" s="681"/>
      <c r="H29" s="681"/>
      <c r="I29" s="681"/>
      <c r="J29" s="684">
        <f t="shared" si="4"/>
        <v>0</v>
      </c>
    </row>
    <row r="30" spans="1:11" s="221" customFormat="1">
      <c r="A30" s="1405" t="str">
        <f>IF('Summary - ML &amp; PM'!A31&lt;&gt;"",'Summary - ML &amp; PM'!A31,"")</f>
        <v/>
      </c>
      <c r="B30" s="1406"/>
      <c r="C30" s="1406"/>
      <c r="D30" s="1406"/>
      <c r="E30" s="681"/>
      <c r="F30" s="681"/>
      <c r="G30" s="681"/>
      <c r="H30" s="681"/>
      <c r="I30" s="681"/>
      <c r="J30" s="684">
        <f t="shared" si="4"/>
        <v>0</v>
      </c>
    </row>
    <row r="31" spans="1:11" s="221" customFormat="1">
      <c r="A31" s="1405" t="str">
        <f>IF('Summary - ML &amp; PM'!A32&lt;&gt;"",'Summary - ML &amp; PM'!A32,"")</f>
        <v/>
      </c>
      <c r="B31" s="1406"/>
      <c r="C31" s="1406"/>
      <c r="D31" s="1406"/>
      <c r="E31" s="681"/>
      <c r="F31" s="681"/>
      <c r="G31" s="681"/>
      <c r="H31" s="681"/>
      <c r="I31" s="681"/>
      <c r="J31" s="684">
        <f t="shared" si="4"/>
        <v>0</v>
      </c>
    </row>
    <row r="32" spans="1:11" s="221" customFormat="1">
      <c r="A32" s="1405" t="str">
        <f>IF('Summary - ML &amp; PM'!A33&lt;&gt;"",'Summary - ML &amp; PM'!A33,"")</f>
        <v/>
      </c>
      <c r="B32" s="1406"/>
      <c r="C32" s="1406"/>
      <c r="D32" s="1406"/>
      <c r="E32" s="681"/>
      <c r="F32" s="681"/>
      <c r="G32" s="681"/>
      <c r="H32" s="681"/>
      <c r="I32" s="681"/>
      <c r="J32" s="684">
        <f t="shared" si="4"/>
        <v>0</v>
      </c>
    </row>
    <row r="33" spans="1:12" s="221" customFormat="1">
      <c r="A33" s="1405" t="str">
        <f>IF('Summary - ML &amp; PM'!A34&lt;&gt;"",'Summary - ML &amp; PM'!A34,"")</f>
        <v/>
      </c>
      <c r="B33" s="1406"/>
      <c r="C33" s="1406"/>
      <c r="D33" s="1406"/>
      <c r="E33" s="681"/>
      <c r="F33" s="681"/>
      <c r="G33" s="681"/>
      <c r="H33" s="681"/>
      <c r="I33" s="681"/>
      <c r="J33" s="684">
        <f t="shared" si="4"/>
        <v>0</v>
      </c>
    </row>
    <row r="34" spans="1:12" s="221" customFormat="1">
      <c r="A34" s="1405" t="str">
        <f>IF('Summary - ML &amp; PM'!A35&lt;&gt;"",'Summary - ML &amp; PM'!A35,"")</f>
        <v/>
      </c>
      <c r="B34" s="1406"/>
      <c r="C34" s="1406"/>
      <c r="D34" s="1406"/>
      <c r="E34" s="681"/>
      <c r="F34" s="681"/>
      <c r="G34" s="681"/>
      <c r="H34" s="681"/>
      <c r="I34" s="681"/>
      <c r="J34" s="684">
        <f t="shared" si="4"/>
        <v>0</v>
      </c>
    </row>
    <row r="35" spans="1:12" s="221" customFormat="1">
      <c r="A35" s="1405" t="str">
        <f>IF('Summary - ML &amp; PM'!A36&lt;&gt;"",'Summary - ML &amp; PM'!A36,"")</f>
        <v/>
      </c>
      <c r="B35" s="1406"/>
      <c r="C35" s="1406"/>
      <c r="D35" s="1406"/>
      <c r="E35" s="681"/>
      <c r="F35" s="681"/>
      <c r="G35" s="681"/>
      <c r="H35" s="681"/>
      <c r="I35" s="681"/>
      <c r="J35" s="684">
        <f t="shared" si="4"/>
        <v>0</v>
      </c>
    </row>
    <row r="36" spans="1:12" s="221" customFormat="1">
      <c r="A36" s="1405" t="str">
        <f>IF('Summary - ML &amp; PM'!A37&lt;&gt;"",'Summary - ML &amp; PM'!A37,"")</f>
        <v/>
      </c>
      <c r="B36" s="1406"/>
      <c r="C36" s="1406"/>
      <c r="D36" s="1406"/>
      <c r="E36" s="681"/>
      <c r="F36" s="681"/>
      <c r="G36" s="681"/>
      <c r="H36" s="681"/>
      <c r="I36" s="681"/>
      <c r="J36" s="684">
        <f t="shared" si="4"/>
        <v>0</v>
      </c>
    </row>
    <row r="37" spans="1:12" s="221" customFormat="1">
      <c r="A37" s="1405" t="str">
        <f>IF('Summary - ML &amp; PM'!A38&lt;&gt;"",'Summary - ML &amp; PM'!A38,"")</f>
        <v/>
      </c>
      <c r="B37" s="1406"/>
      <c r="C37" s="1406"/>
      <c r="D37" s="1406"/>
      <c r="E37" s="681"/>
      <c r="F37" s="681"/>
      <c r="G37" s="681"/>
      <c r="H37" s="681"/>
      <c r="I37" s="681"/>
      <c r="J37" s="684">
        <f t="shared" si="4"/>
        <v>0</v>
      </c>
    </row>
    <row r="38" spans="1:12" s="220" customFormat="1">
      <c r="A38" s="1405" t="str">
        <f>IF('Summary - ML &amp; PM'!A39&lt;&gt;"",'Summary - ML &amp; PM'!A39,"")</f>
        <v/>
      </c>
      <c r="B38" s="1406"/>
      <c r="C38" s="1406"/>
      <c r="D38" s="1406"/>
      <c r="E38" s="681"/>
      <c r="F38" s="681"/>
      <c r="G38" s="681"/>
      <c r="H38" s="681"/>
      <c r="I38" s="681"/>
      <c r="J38" s="684">
        <f t="shared" si="4"/>
        <v>0</v>
      </c>
    </row>
    <row r="39" spans="1:12" s="220" customFormat="1">
      <c r="A39" s="1405" t="str">
        <f>IF('Summary - ML &amp; PM'!A40&lt;&gt;"",'Summary - ML &amp; PM'!A40,"")</f>
        <v/>
      </c>
      <c r="B39" s="1406"/>
      <c r="C39" s="1406"/>
      <c r="D39" s="1406"/>
      <c r="E39" s="681"/>
      <c r="F39" s="681"/>
      <c r="G39" s="681"/>
      <c r="H39" s="681"/>
      <c r="I39" s="681"/>
      <c r="J39" s="684">
        <f t="shared" si="4"/>
        <v>0</v>
      </c>
    </row>
    <row r="40" spans="1:12" s="220" customFormat="1">
      <c r="A40" s="1405" t="str">
        <f>IF('Summary - ML &amp; PM'!A41&lt;&gt;"",'Summary - ML &amp; PM'!A41,"")</f>
        <v/>
      </c>
      <c r="B40" s="1406"/>
      <c r="C40" s="1406"/>
      <c r="D40" s="1406"/>
      <c r="E40" s="681"/>
      <c r="F40" s="681"/>
      <c r="G40" s="681"/>
      <c r="H40" s="681"/>
      <c r="I40" s="681"/>
      <c r="J40" s="684">
        <f t="shared" si="4"/>
        <v>0</v>
      </c>
    </row>
    <row r="41" spans="1:12" s="220" customFormat="1">
      <c r="A41" s="1405" t="str">
        <f>IF('Summary - ML &amp; PM'!A42&lt;&gt;"",'Summary - ML &amp; PM'!A42,"")</f>
        <v/>
      </c>
      <c r="B41" s="1406"/>
      <c r="C41" s="1406"/>
      <c r="D41" s="1406"/>
      <c r="E41" s="681"/>
      <c r="F41" s="681"/>
      <c r="G41" s="681"/>
      <c r="H41" s="681"/>
      <c r="I41" s="681"/>
      <c r="J41" s="516">
        <f t="shared" si="4"/>
        <v>0</v>
      </c>
    </row>
    <row r="42" spans="1:12" s="220" customFormat="1">
      <c r="A42" s="1405" t="str">
        <f>IF('Summary - ML &amp; PM'!A43&lt;&gt;"",'Summary - ML &amp; PM'!A43,"")</f>
        <v/>
      </c>
      <c r="B42" s="1406"/>
      <c r="C42" s="1406"/>
      <c r="D42" s="1406"/>
      <c r="E42" s="681"/>
      <c r="F42" s="681"/>
      <c r="G42" s="681"/>
      <c r="H42" s="681"/>
      <c r="I42" s="681"/>
      <c r="J42" s="516">
        <f t="shared" si="4"/>
        <v>0</v>
      </c>
    </row>
    <row r="43" spans="1:12" s="220" customFormat="1">
      <c r="A43" s="1405" t="str">
        <f>IF('Summary - ML &amp; PM'!A44&lt;&gt;"",'Summary - ML &amp; PM'!A44,"")</f>
        <v/>
      </c>
      <c r="B43" s="1406"/>
      <c r="C43" s="1406"/>
      <c r="D43" s="1406"/>
      <c r="E43" s="681"/>
      <c r="F43" s="681"/>
      <c r="G43" s="681"/>
      <c r="H43" s="681"/>
      <c r="I43" s="681"/>
      <c r="J43" s="516">
        <f t="shared" si="4"/>
        <v>0</v>
      </c>
    </row>
    <row r="44" spans="1:12" s="220" customFormat="1">
      <c r="A44" s="1405" t="str">
        <f>IF('Summary - ML &amp; PM'!A45&lt;&gt;"",'Summary - ML &amp; PM'!A45,"")</f>
        <v/>
      </c>
      <c r="B44" s="1406"/>
      <c r="C44" s="1406"/>
      <c r="D44" s="1406"/>
      <c r="E44" s="681"/>
      <c r="F44" s="681"/>
      <c r="G44" s="681"/>
      <c r="H44" s="681"/>
      <c r="I44" s="681"/>
      <c r="J44" s="516">
        <f t="shared" si="4"/>
        <v>0</v>
      </c>
    </row>
    <row r="45" spans="1:12" s="55" customFormat="1">
      <c r="A45" s="1137" t="s">
        <v>261</v>
      </c>
      <c r="B45" s="1137"/>
      <c r="C45" s="1137"/>
      <c r="D45" s="1137"/>
      <c r="E45" s="233">
        <f>ROUND(SUM(E26:E44),0)</f>
        <v>0</v>
      </c>
      <c r="F45" s="233">
        <f t="shared" ref="F45:I45" si="5">ROUND(SUM(F26:F44),0)</f>
        <v>0</v>
      </c>
      <c r="G45" s="233">
        <f>ROUND(SUM(G26:G44),0)</f>
        <v>0</v>
      </c>
      <c r="H45" s="233">
        <f t="shared" si="5"/>
        <v>0</v>
      </c>
      <c r="I45" s="233">
        <f t="shared" si="5"/>
        <v>0</v>
      </c>
      <c r="J45" s="700">
        <f t="shared" si="4"/>
        <v>0</v>
      </c>
      <c r="K45" s="170"/>
      <c r="L45" s="170"/>
    </row>
    <row r="46" spans="1:12" ht="9" customHeight="1">
      <c r="A46" s="1138"/>
      <c r="B46" s="1138"/>
      <c r="C46" s="1138"/>
      <c r="D46" s="1138"/>
      <c r="E46" s="488"/>
      <c r="F46" s="488"/>
      <c r="G46" s="488"/>
      <c r="H46" s="488"/>
      <c r="I46" s="488"/>
      <c r="J46" s="701"/>
      <c r="L46" s="235"/>
    </row>
    <row r="47" spans="1:12" s="220" customFormat="1" ht="15.75" customHeight="1">
      <c r="A47" s="1136" t="s">
        <v>388</v>
      </c>
      <c r="B47" s="1136"/>
      <c r="C47" s="1136"/>
      <c r="D47" s="1136"/>
      <c r="E47" s="230"/>
      <c r="F47" s="230"/>
      <c r="G47" s="230"/>
      <c r="H47" s="230"/>
      <c r="I47" s="230"/>
      <c r="J47" s="118"/>
      <c r="L47" s="225"/>
    </row>
    <row r="48" spans="1:12" s="220" customFormat="1">
      <c r="A48" s="1405" t="str">
        <f>IF('Summary - ML &amp; PM'!A49&lt;&gt;"",'Summary - ML &amp; PM'!A49,"")</f>
        <v/>
      </c>
      <c r="B48" s="1406"/>
      <c r="C48" s="1406"/>
      <c r="D48" s="1406"/>
      <c r="E48" s="694"/>
      <c r="F48" s="694"/>
      <c r="G48" s="677"/>
      <c r="H48" s="694"/>
      <c r="I48" s="694"/>
      <c r="J48" s="516">
        <f t="shared" ref="J48:J52" si="6">SUM(E48,F48,G48,H48,I48,)</f>
        <v>0</v>
      </c>
      <c r="L48" s="222"/>
    </row>
    <row r="49" spans="1:12" s="220" customFormat="1">
      <c r="A49" s="1405" t="str">
        <f>IF('Summary - ML &amp; PM'!A50&lt;&gt;"",'Summary - ML &amp; PM'!A50,"")</f>
        <v/>
      </c>
      <c r="B49" s="1406"/>
      <c r="C49" s="1406"/>
      <c r="D49" s="1406"/>
      <c r="E49" s="695"/>
      <c r="F49" s="695"/>
      <c r="G49" s="677"/>
      <c r="H49" s="695"/>
      <c r="I49" s="695"/>
      <c r="J49" s="516">
        <f t="shared" si="6"/>
        <v>0</v>
      </c>
      <c r="L49" s="222"/>
    </row>
    <row r="50" spans="1:12" s="220" customFormat="1">
      <c r="A50" s="1405" t="str">
        <f>IF('Summary - ML &amp; PM'!A51&lt;&gt;"",'Summary - ML &amp; PM'!A51,"")</f>
        <v/>
      </c>
      <c r="B50" s="1406"/>
      <c r="C50" s="1406"/>
      <c r="D50" s="1406"/>
      <c r="E50" s="695"/>
      <c r="F50" s="695"/>
      <c r="G50" s="677"/>
      <c r="H50" s="695"/>
      <c r="I50" s="695"/>
      <c r="J50" s="516">
        <f t="shared" si="6"/>
        <v>0</v>
      </c>
    </row>
    <row r="51" spans="1:12" s="220" customFormat="1">
      <c r="A51" s="1405" t="str">
        <f>IF('Summary - ML &amp; PM'!A52&lt;&gt;"",'Summary - ML &amp; PM'!A52,"")</f>
        <v/>
      </c>
      <c r="B51" s="1406"/>
      <c r="C51" s="1406"/>
      <c r="D51" s="1406"/>
      <c r="E51" s="695"/>
      <c r="F51" s="695"/>
      <c r="G51" s="677"/>
      <c r="H51" s="695"/>
      <c r="I51" s="695"/>
      <c r="J51" s="516">
        <f t="shared" si="6"/>
        <v>0</v>
      </c>
    </row>
    <row r="52" spans="1:12" ht="18" customHeight="1">
      <c r="A52" s="1138" t="s">
        <v>263</v>
      </c>
      <c r="B52" s="1138"/>
      <c r="C52" s="1138"/>
      <c r="D52" s="1138"/>
      <c r="E52" s="696">
        <f t="shared" ref="E52:I52" si="7">ROUND(SUM(E47:E51),0)</f>
        <v>0</v>
      </c>
      <c r="F52" s="696">
        <f t="shared" si="7"/>
        <v>0</v>
      </c>
      <c r="G52" s="502">
        <f t="shared" si="7"/>
        <v>0</v>
      </c>
      <c r="H52" s="696">
        <f t="shared" si="7"/>
        <v>0</v>
      </c>
      <c r="I52" s="696">
        <f t="shared" si="7"/>
        <v>0</v>
      </c>
      <c r="J52" s="698">
        <f t="shared" si="6"/>
        <v>0</v>
      </c>
    </row>
    <row r="53" spans="1:12" ht="18" customHeight="1">
      <c r="A53" s="1138"/>
      <c r="B53" s="1138"/>
      <c r="C53" s="1138"/>
      <c r="D53" s="1138"/>
      <c r="E53" s="754"/>
      <c r="F53" s="754"/>
      <c r="G53" s="754"/>
      <c r="H53" s="754"/>
      <c r="I53" s="754"/>
      <c r="J53" s="699"/>
      <c r="L53" s="235"/>
    </row>
    <row r="54" spans="1:12" s="55" customFormat="1" ht="18" customHeight="1">
      <c r="A54" s="1137" t="s">
        <v>264</v>
      </c>
      <c r="B54" s="1137"/>
      <c r="C54" s="1137"/>
      <c r="D54" s="1137"/>
      <c r="E54" s="228">
        <f t="shared" ref="E54:I54" si="8">E45+E52</f>
        <v>0</v>
      </c>
      <c r="F54" s="228">
        <f t="shared" si="8"/>
        <v>0</v>
      </c>
      <c r="G54" s="319">
        <f t="shared" si="8"/>
        <v>0</v>
      </c>
      <c r="H54" s="228">
        <f t="shared" si="8"/>
        <v>0</v>
      </c>
      <c r="I54" s="228">
        <f t="shared" si="8"/>
        <v>0</v>
      </c>
      <c r="J54" s="171">
        <f t="shared" ref="J54:J55" si="9">SUM(E54,F54,G54,H54,I54,)</f>
        <v>0</v>
      </c>
    </row>
    <row r="55" spans="1:12">
      <c r="A55" s="1097" t="s">
        <v>265</v>
      </c>
      <c r="B55" s="1097"/>
      <c r="C55" s="1097"/>
      <c r="D55" s="1097"/>
      <c r="E55" s="681">
        <f>IF(AND(E54-E23&gt;-2,E54-E23&lt;2),0,E54-E23)</f>
        <v>0</v>
      </c>
      <c r="F55" s="681">
        <f>IF(AND(F54-F23&gt;-2,F54-F23&lt;2),0,F54-F23)</f>
        <v>0</v>
      </c>
      <c r="G55" s="355">
        <f>IF(AND(G54-G23&gt;-2,G54-G23&lt;2),0,G54-G23)</f>
        <v>0</v>
      </c>
      <c r="H55" s="681">
        <f>IF(AND(H54-H23&gt;-2,H54-H23&lt;2),0,H54-H23)</f>
        <v>0</v>
      </c>
      <c r="I55" s="681">
        <f>IF(AND(I54-I23&gt;-2,I54-I23&lt;2),0,I54-I23)</f>
        <v>0</v>
      </c>
      <c r="J55" s="679">
        <f t="shared" si="9"/>
        <v>0</v>
      </c>
      <c r="K55" s="64"/>
      <c r="L55" s="64"/>
    </row>
    <row r="56" spans="1:12" ht="13" customHeight="1">
      <c r="A56" s="65"/>
      <c r="B56" s="65"/>
      <c r="C56" s="65"/>
      <c r="D56" s="65"/>
      <c r="E56" s="65"/>
      <c r="F56" s="339"/>
      <c r="G56" s="339"/>
      <c r="H56" s="339"/>
      <c r="I56" s="339"/>
      <c r="J56" s="339"/>
    </row>
    <row r="57" spans="1:12" ht="20.149999999999999" customHeight="1">
      <c r="A57" s="77"/>
      <c r="B57" s="77"/>
      <c r="C57" s="77"/>
      <c r="D57" s="77"/>
    </row>
    <row r="58" spans="1:12" ht="20.149999999999999" customHeight="1">
      <c r="A58" s="77"/>
      <c r="B58" s="77"/>
      <c r="C58" s="77"/>
      <c r="D58" s="77"/>
    </row>
    <row r="59" spans="1:12">
      <c r="A59" s="674" t="s">
        <v>267</v>
      </c>
      <c r="B59" s="1327" t="str">
        <f>IF('Summary - ML &amp; PM'!B60:D60&lt;&gt;"",'Summary - ML &amp; PM'!B60:D60,"")</f>
        <v/>
      </c>
      <c r="C59" s="1327"/>
      <c r="D59" s="1327"/>
    </row>
    <row r="60" spans="1:12">
      <c r="A60" s="674" t="s">
        <v>268</v>
      </c>
      <c r="B60" s="1327" t="str">
        <f>IF('Summary - ML &amp; PM'!B61:D61&lt;&gt;"",'Summary - ML &amp; PM'!B61:D61,"")</f>
        <v/>
      </c>
      <c r="C60" s="1327"/>
      <c r="D60" s="1327"/>
    </row>
    <row r="61" spans="1:12" ht="17.25" customHeight="1">
      <c r="A61" s="674" t="s">
        <v>269</v>
      </c>
      <c r="B61" s="1327" t="str">
        <f>IF('Summary - ML &amp; PM'!B62:D62&lt;&gt;"",'Summary - ML &amp; PM'!B62:D62,"")</f>
        <v/>
      </c>
      <c r="C61" s="1327"/>
      <c r="D61" s="1327"/>
    </row>
    <row r="62" spans="1:12" ht="17.25" customHeight="1">
      <c r="A62" s="674" t="s">
        <v>270</v>
      </c>
      <c r="B62" s="1327" t="str">
        <f>IF('Summary - ML &amp; PM'!B63:D63&lt;&gt;"",'Summary - ML &amp; PM'!B63:D63,"")</f>
        <v/>
      </c>
      <c r="C62" s="1327"/>
      <c r="D62" s="1327"/>
    </row>
    <row r="63" spans="1:12" ht="15.75" customHeight="1">
      <c r="A63" s="1137"/>
      <c r="B63" s="1137"/>
      <c r="C63" s="1137"/>
      <c r="D63" s="757"/>
    </row>
    <row r="64" spans="1:12">
      <c r="A64" s="1413" t="s">
        <v>271</v>
      </c>
      <c r="B64" s="1414"/>
      <c r="C64" s="1415">
        <v>45000</v>
      </c>
      <c r="D64" s="1416"/>
    </row>
    <row r="79" spans="1:10" s="220" customFormat="1">
      <c r="A79" s="66" t="s">
        <v>222</v>
      </c>
      <c r="B79" s="66"/>
      <c r="C79" s="66"/>
      <c r="D79" s="66"/>
      <c r="E79" s="66">
        <f>'Summary - ML &amp; PM'!E79</f>
        <v>1</v>
      </c>
      <c r="F79" s="66">
        <f>'Summary - ML &amp; PM'!F79</f>
        <v>2</v>
      </c>
      <c r="G79" s="66">
        <f>'Summary - ML &amp; PM'!G79</f>
        <v>3</v>
      </c>
      <c r="H79" s="66">
        <f>'Summary - ML &amp; PM'!H79</f>
        <v>4</v>
      </c>
      <c r="I79" s="66">
        <f>'Summary - ML &amp; PM'!I79</f>
        <v>5</v>
      </c>
      <c r="J79" s="66">
        <f>'Summary - ML &amp; PM'!J79</f>
        <v>5</v>
      </c>
    </row>
    <row r="80" spans="1:10" s="220" customFormat="1">
      <c r="A80" s="227" t="s">
        <v>223</v>
      </c>
      <c r="B80" s="227"/>
      <c r="C80" s="227"/>
      <c r="D80" s="227"/>
      <c r="E80" s="67">
        <f>'Summary - ML &amp; PM'!E80</f>
        <v>45566</v>
      </c>
      <c r="F80" s="67">
        <f>'Summary - ML &amp; PM'!F80</f>
        <v>45839</v>
      </c>
      <c r="G80" s="67">
        <f>'Summary - ML &amp; PM'!G80</f>
        <v>46204</v>
      </c>
      <c r="H80" s="67">
        <f>'Summary - ML &amp; PM'!H80</f>
        <v>46569</v>
      </c>
      <c r="I80" s="67">
        <f>'Summary - ML &amp; PM'!I80</f>
        <v>46935</v>
      </c>
      <c r="J80" s="67">
        <f>'Summary - ML &amp; PM'!J80</f>
        <v>45566</v>
      </c>
    </row>
    <row r="81" spans="1:10" ht="13.5" customHeight="1">
      <c r="A81" s="227" t="s">
        <v>224</v>
      </c>
      <c r="B81" s="227"/>
      <c r="C81" s="227"/>
      <c r="D81" s="227"/>
      <c r="E81" s="67">
        <f>'Summary - ML &amp; PM'!E81</f>
        <v>45838</v>
      </c>
      <c r="F81" s="67">
        <f>'Summary - ML &amp; PM'!F81</f>
        <v>46203</v>
      </c>
      <c r="G81" s="67">
        <f>'Summary - ML &amp; PM'!G81</f>
        <v>46568</v>
      </c>
      <c r="H81" s="67">
        <f>'Summary - ML &amp; PM'!H81</f>
        <v>46934</v>
      </c>
      <c r="I81" s="67">
        <f>'Summary - ML &amp; PM'!I81</f>
        <v>47299</v>
      </c>
      <c r="J81" s="67">
        <f>'Summary - ML &amp; PM'!J81</f>
        <v>47299</v>
      </c>
    </row>
    <row r="82" spans="1:10">
      <c r="A82" s="66" t="s">
        <v>211</v>
      </c>
      <c r="B82" s="66"/>
      <c r="C82" s="66"/>
      <c r="D82" s="66"/>
      <c r="E82" s="67">
        <f>'Summary - ML &amp; PM'!E82</f>
        <v>0</v>
      </c>
      <c r="F82" s="67">
        <f>'Summary - ML &amp; PM'!F82</f>
        <v>0</v>
      </c>
      <c r="G82" s="67">
        <f>'Summary - ML &amp; PM'!G82</f>
        <v>0</v>
      </c>
      <c r="H82" s="67">
        <f>'Summary - ML &amp; PM'!H82</f>
        <v>0</v>
      </c>
      <c r="I82" s="67">
        <f>'Summary - ML &amp; PM'!I82</f>
        <v>0</v>
      </c>
      <c r="J82" s="67">
        <f>'Summary - ML &amp; PM'!J82</f>
        <v>0</v>
      </c>
    </row>
    <row r="83" spans="1:10">
      <c r="A83" s="215"/>
      <c r="J83" s="56" t="str">
        <f>'Summary - ML &amp; PM'!J83</f>
        <v>5/1/2024</v>
      </c>
    </row>
    <row r="84" spans="1:10">
      <c r="J84" s="56" t="str">
        <f>'Summary - ML &amp; PM'!J84</f>
        <v>6/30/2028</v>
      </c>
    </row>
  </sheetData>
  <sheetProtection formatCells="0" formatColumns="0" formatRows="0" insertHyperlinks="0" sort="0" autoFilter="0" pivotTables="0"/>
  <mergeCells count="52">
    <mergeCell ref="A63:C63"/>
    <mergeCell ref="A64:B64"/>
    <mergeCell ref="C64:D64"/>
    <mergeCell ref="A18:D18"/>
    <mergeCell ref="A19:D19"/>
    <mergeCell ref="A20:D20"/>
    <mergeCell ref="A21:D21"/>
    <mergeCell ref="B59:D59"/>
    <mergeCell ref="A33:D33"/>
    <mergeCell ref="A22:D22"/>
    <mergeCell ref="A23:D23"/>
    <mergeCell ref="A24:D24"/>
    <mergeCell ref="A25:D25"/>
    <mergeCell ref="A26:D26"/>
    <mergeCell ref="A27:D27"/>
    <mergeCell ref="A28:D28"/>
    <mergeCell ref="B6:D6"/>
    <mergeCell ref="A14:D14"/>
    <mergeCell ref="A15:D15"/>
    <mergeCell ref="A16:D16"/>
    <mergeCell ref="A17:D17"/>
    <mergeCell ref="B7:D7"/>
    <mergeCell ref="B8:D8"/>
    <mergeCell ref="A29:D29"/>
    <mergeCell ref="A30:D30"/>
    <mergeCell ref="A31:D31"/>
    <mergeCell ref="A32:D32"/>
    <mergeCell ref="A45:D45"/>
    <mergeCell ref="A34:D34"/>
    <mergeCell ref="A35:D35"/>
    <mergeCell ref="A36:D36"/>
    <mergeCell ref="A37:D37"/>
    <mergeCell ref="A38:D38"/>
    <mergeCell ref="A39:D39"/>
    <mergeCell ref="A40:D40"/>
    <mergeCell ref="A41:D41"/>
    <mergeCell ref="A42:D42"/>
    <mergeCell ref="A43:D43"/>
    <mergeCell ref="A44:D44"/>
    <mergeCell ref="A46:D46"/>
    <mergeCell ref="A47:D47"/>
    <mergeCell ref="A48:D48"/>
    <mergeCell ref="A49:D49"/>
    <mergeCell ref="A50:D50"/>
    <mergeCell ref="B60:D60"/>
    <mergeCell ref="B61:D61"/>
    <mergeCell ref="B62:D62"/>
    <mergeCell ref="A51:D51"/>
    <mergeCell ref="A52:D52"/>
    <mergeCell ref="A53:D53"/>
    <mergeCell ref="A54:D54"/>
    <mergeCell ref="A55:D55"/>
  </mergeCells>
  <conditionalFormatting sqref="B3 C5">
    <cfRule type="containsBlanks" dxfId="428" priority="4">
      <formula>LEN(TRIM(B3))=0</formula>
    </cfRule>
  </conditionalFormatting>
  <conditionalFormatting sqref="B6:B8">
    <cfRule type="containsBlanks" dxfId="427" priority="3">
      <formula>LEN(TRIM(B6))=0</formula>
    </cfRule>
  </conditionalFormatting>
  <conditionalFormatting sqref="E11:I47 E52:I55">
    <cfRule type="expression" dxfId="426" priority="14">
      <formula>E$79&gt;$D$5</formula>
    </cfRule>
  </conditionalFormatting>
  <conditionalFormatting sqref="E13:I55">
    <cfRule type="expression" dxfId="425" priority="1">
      <formula>E$82&gt;E$81</formula>
    </cfRule>
  </conditionalFormatting>
  <conditionalFormatting sqref="E18:I18">
    <cfRule type="containsBlanks" dxfId="424" priority="13">
      <formula>LEN(TRIM(E18))=0</formula>
    </cfRule>
  </conditionalFormatting>
  <conditionalFormatting sqref="E22:I22">
    <cfRule type="expression" dxfId="423" priority="8">
      <formula>COUNTIF($A$26:$D$45,"*HUD*")=0</formula>
    </cfRule>
    <cfRule type="containsBlanks" dxfId="422" priority="9">
      <formula>LEN(TRIM(E22))=0</formula>
    </cfRule>
  </conditionalFormatting>
  <conditionalFormatting sqref="E48:I51">
    <cfRule type="expression" dxfId="421" priority="2">
      <formula>E$79&gt;$D$5</formula>
    </cfRule>
  </conditionalFormatting>
  <conditionalFormatting sqref="E55:J55">
    <cfRule type="cellIs" dxfId="420" priority="11" operator="notBetween">
      <formula>-2</formula>
      <formula>2</formula>
    </cfRule>
  </conditionalFormatting>
  <dataValidations count="1">
    <dataValidation type="date" allowBlank="1" showInputMessage="1" showErrorMessage="1" error="Please insert date in M/D/YY format" sqref="B3" xr:uid="{96C83560-0B4F-4C69-B9F4-5EF452524CBA}">
      <formula1>1</formula1>
      <formula2>73415</formula2>
    </dataValidation>
  </dataValidations>
  <printOptions headings="1"/>
  <pageMargins left="0.25" right="0.25" top="0.75" bottom="0.75" header="0.3" footer="0.3"/>
  <pageSetup scale="21" fitToHeight="0" orientation="landscape" r:id="rId1"/>
  <headerFooter alignWithMargins="0">
    <oddFooter>&amp;CPage &amp;P of &amp;N</oddFooter>
  </headerFooter>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62E43-4E4E-4880-98A0-34CE577BB1D0}">
  <sheetPr>
    <tabColor rgb="FFCC9900"/>
    <pageSetUpPr fitToPage="1"/>
  </sheetPr>
  <dimension ref="A1:DH566"/>
  <sheetViews>
    <sheetView showGridLines="0" showZeros="0" zoomScale="85" zoomScaleNormal="85" workbookViewId="0">
      <pane xSplit="2" ySplit="9" topLeftCell="C10" activePane="bottomRight" state="frozen"/>
      <selection pane="topRight" activeCell="C9" sqref="C9:I9"/>
      <selection pane="bottomLeft" activeCell="C9" sqref="C9:I9"/>
      <selection pane="bottomRight" activeCell="C9" sqref="C9:I9"/>
    </sheetView>
  </sheetViews>
  <sheetFormatPr defaultColWidth="17.7265625" defaultRowHeight="15.5" outlineLevelCol="1"/>
  <cols>
    <col min="1" max="1" width="17.7265625" style="226" customWidth="1"/>
    <col min="2" max="2" width="44.453125" style="241" customWidth="1"/>
    <col min="3" max="3" width="14.7265625" style="226" customWidth="1" outlineLevel="1"/>
    <col min="4" max="5" width="11" style="226" customWidth="1" outlineLevel="1"/>
    <col min="6" max="6" width="11" style="226" customWidth="1"/>
    <col min="7" max="7" width="15.7265625" style="226" customWidth="1" outlineLevel="1"/>
    <col min="8" max="8" width="15.7265625" style="240" customWidth="1" outlineLevel="1"/>
    <col min="9" max="9" width="15.7265625" style="226" customWidth="1"/>
    <col min="10" max="10" width="15.7265625" style="226" customWidth="1" outlineLevel="1"/>
    <col min="11" max="12" width="11" style="226" customWidth="1" outlineLevel="1"/>
    <col min="13" max="13" width="11" style="226" customWidth="1"/>
    <col min="14" max="14" width="15.7265625" style="226" customWidth="1" outlineLevel="1"/>
    <col min="15" max="15" width="15.7265625" style="240" customWidth="1" outlineLevel="1"/>
    <col min="16" max="16" width="15.7265625" style="226" customWidth="1"/>
    <col min="17" max="17" width="15.7265625" style="226" customWidth="1" outlineLevel="1"/>
    <col min="18" max="19" width="11" style="226" customWidth="1" outlineLevel="1"/>
    <col min="20" max="20" width="11" style="226" customWidth="1"/>
    <col min="21" max="21" width="15.7265625" style="226" customWidth="1" outlineLevel="1"/>
    <col min="22" max="22" width="15.7265625" style="240" customWidth="1" outlineLevel="1"/>
    <col min="23" max="23" width="15.7265625" style="226" customWidth="1"/>
    <col min="24" max="24" width="15.7265625" style="226" customWidth="1" outlineLevel="1"/>
    <col min="25" max="26" width="11" style="226" customWidth="1" outlineLevel="1"/>
    <col min="27" max="27" width="11" style="226" customWidth="1"/>
    <col min="28" max="28" width="15.7265625" style="226" customWidth="1" outlineLevel="1"/>
    <col min="29" max="29" width="15.7265625" style="240" customWidth="1" outlineLevel="1"/>
    <col min="30" max="30" width="15.7265625" style="226" customWidth="1"/>
    <col min="31" max="31" width="15.7265625" style="226" customWidth="1" outlineLevel="1"/>
    <col min="32" max="33" width="11" style="226" customWidth="1" outlineLevel="1"/>
    <col min="34" max="34" width="11" style="226" customWidth="1"/>
    <col min="35" max="35" width="15.7265625" style="226" customWidth="1" outlineLevel="1"/>
    <col min="36" max="36" width="15.7265625" style="240" customWidth="1" outlineLevel="1"/>
    <col min="37" max="37" width="15.7265625" style="226" customWidth="1"/>
    <col min="38" max="38" width="15.7265625" style="226" customWidth="1" outlineLevel="1"/>
    <col min="39" max="40" width="11" style="226" customWidth="1" outlineLevel="1"/>
    <col min="41" max="41" width="11" style="226" customWidth="1"/>
    <col min="42" max="42" width="15.7265625" style="226" customWidth="1" outlineLevel="1"/>
    <col min="43" max="43" width="15.7265625" style="240" customWidth="1" outlineLevel="1"/>
    <col min="44" max="44" width="15.7265625" style="226" customWidth="1"/>
    <col min="45" max="45" width="15.7265625" style="226" customWidth="1" outlineLevel="1"/>
    <col min="46" max="47" width="11" style="226" customWidth="1" outlineLevel="1"/>
    <col min="48" max="48" width="11" style="226" customWidth="1"/>
    <col min="49" max="49" width="15.7265625" style="226" customWidth="1" outlineLevel="1"/>
    <col min="50" max="50" width="15.7265625" style="240" customWidth="1" outlineLevel="1"/>
    <col min="51" max="51" width="15.7265625" style="226" customWidth="1"/>
    <col min="52" max="52" width="15.7265625" style="226" customWidth="1" outlineLevel="1"/>
    <col min="53" max="54" width="11" style="226" customWidth="1" outlineLevel="1"/>
    <col min="55" max="55" width="11" style="226" customWidth="1"/>
    <col min="56" max="56" width="15.7265625" style="226" customWidth="1" outlineLevel="1"/>
    <col min="57" max="57" width="15.7265625" style="240" customWidth="1" outlineLevel="1"/>
    <col min="58" max="58" width="15.7265625" style="226" customWidth="1"/>
    <col min="59" max="59" width="15.7265625" style="226" customWidth="1" outlineLevel="1"/>
    <col min="60" max="61" width="11" style="226" customWidth="1" outlineLevel="1"/>
    <col min="62" max="62" width="11" style="226" customWidth="1"/>
    <col min="63" max="63" width="15.7265625" style="226" customWidth="1" outlineLevel="1"/>
    <col min="64" max="64" width="15.7265625" style="240" customWidth="1" outlineLevel="1"/>
    <col min="65" max="65" width="15.7265625" style="226" customWidth="1"/>
    <col min="66" max="66" width="15.7265625" style="71" customWidth="1" outlineLevel="1"/>
    <col min="67" max="67" width="12.54296875" style="71" customWidth="1" outlineLevel="1"/>
    <col min="68" max="68" width="9.7265625" style="81" customWidth="1" outlineLevel="1"/>
    <col min="69" max="69" width="10.26953125" style="226" customWidth="1"/>
    <col min="70" max="71" width="17.7265625" style="226" customWidth="1" outlineLevel="1"/>
    <col min="72" max="72" width="17.7265625" style="226" customWidth="1"/>
    <col min="73" max="74" width="17.7265625" style="226" customWidth="1" outlineLevel="1"/>
    <col min="75" max="105" width="17.7265625" style="226" customWidth="1"/>
    <col min="106" max="16384" width="17.7265625" style="226"/>
  </cols>
  <sheetData>
    <row r="1" spans="1:112" s="71" customFormat="1">
      <c r="A1" s="78" t="str">
        <f>'Summary (10)'!A1</f>
        <v>DEPARTMENT OF HOMELESSNESS AND SUPPORTIVE HOUSING</v>
      </c>
      <c r="C1" s="72"/>
      <c r="D1" s="72"/>
      <c r="E1" s="72"/>
      <c r="F1" s="72"/>
      <c r="G1" s="72"/>
      <c r="H1" s="236"/>
      <c r="I1" s="72"/>
      <c r="J1" s="72"/>
      <c r="K1" s="72"/>
      <c r="L1" s="72"/>
      <c r="M1" s="72"/>
      <c r="O1" s="237"/>
      <c r="V1" s="237"/>
      <c r="AC1" s="237"/>
      <c r="AJ1" s="237"/>
      <c r="AQ1" s="237"/>
      <c r="AX1" s="237"/>
      <c r="BE1" s="237"/>
      <c r="BL1" s="237"/>
    </row>
    <row r="2" spans="1:112" s="71" customFormat="1">
      <c r="A2" s="219" t="s">
        <v>276</v>
      </c>
      <c r="B2" s="73"/>
      <c r="C2" s="72"/>
      <c r="D2" s="72"/>
      <c r="E2" s="72"/>
      <c r="F2" s="72"/>
      <c r="G2" s="72"/>
      <c r="H2" s="237"/>
      <c r="I2" s="72"/>
      <c r="J2" s="72"/>
      <c r="K2" s="72"/>
      <c r="L2" s="72"/>
      <c r="M2" s="72"/>
      <c r="O2" s="237"/>
      <c r="V2" s="237"/>
      <c r="AC2" s="237"/>
      <c r="AJ2" s="237"/>
      <c r="AQ2" s="237"/>
      <c r="AX2" s="237"/>
      <c r="BE2" s="237"/>
      <c r="BL2" s="237"/>
      <c r="BN2" s="74"/>
      <c r="BO2" s="74"/>
      <c r="BP2" s="72"/>
    </row>
    <row r="3" spans="1:112" s="71" customFormat="1">
      <c r="A3" s="755" t="s">
        <v>211</v>
      </c>
      <c r="B3" s="467">
        <f>'Summary (10)'!B3</f>
        <v>0</v>
      </c>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4"/>
      <c r="BO3" s="74"/>
      <c r="BP3" s="72"/>
    </row>
    <row r="4" spans="1:112" s="71" customFormat="1">
      <c r="A4" s="218" t="str">
        <f>'Summary (10)'!A7</f>
        <v>Program</v>
      </c>
      <c r="B4" s="468">
        <f>'Summary (10)'!B7</f>
        <v>0</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P4" s="72"/>
    </row>
    <row r="5" spans="1:112" s="71" customFormat="1">
      <c r="A5" s="218" t="str">
        <f>'Summary (10)'!A8</f>
        <v>Budget Name</v>
      </c>
      <c r="B5" s="468">
        <f>'Summary (10)'!B8</f>
        <v>0</v>
      </c>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P5" s="72"/>
    </row>
    <row r="6" spans="1:112" s="71" customFormat="1">
      <c r="A6" s="218" t="str">
        <f>'Summary (10)'!A9</f>
        <v>Funding:</v>
      </c>
      <c r="B6" s="384">
        <f>'Summary (10)'!B9</f>
        <v>0</v>
      </c>
      <c r="BN6" s="1491"/>
      <c r="BO6" s="1491"/>
      <c r="BP6" s="1491"/>
    </row>
    <row r="7" spans="1:112" s="85" customFormat="1">
      <c r="A7" s="218" t="s">
        <v>272</v>
      </c>
      <c r="B7" s="513">
        <f>'Summary (10)'!B12</f>
        <v>0</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71"/>
      <c r="BQ7" s="71"/>
    </row>
    <row r="8" spans="1:112" s="85" customFormat="1">
      <c r="A8" s="572"/>
      <c r="B8" s="572"/>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71"/>
      <c r="BQ8" s="71"/>
    </row>
    <row r="9" spans="1:112" s="85" customFormat="1" ht="16" thickBot="1">
      <c r="A9" s="226"/>
      <c r="B9" s="121"/>
      <c r="C9" s="1492">
        <f>'Summary (10)'!H17</f>
        <v>0</v>
      </c>
      <c r="D9" s="1492"/>
      <c r="E9" s="1492"/>
      <c r="F9" s="1492"/>
      <c r="G9" s="1492"/>
      <c r="H9" s="1492"/>
      <c r="I9" s="1492"/>
      <c r="J9" s="1492">
        <f>'Summary (10)'!K17</f>
        <v>0</v>
      </c>
      <c r="K9" s="1492"/>
      <c r="L9" s="1492"/>
      <c r="M9" s="1492"/>
      <c r="N9" s="1492"/>
      <c r="O9" s="1492"/>
      <c r="P9" s="1492"/>
      <c r="Q9" s="1492">
        <f>'Summary (10)'!N17</f>
        <v>0</v>
      </c>
      <c r="R9" s="1492"/>
      <c r="S9" s="1492"/>
      <c r="T9" s="1492"/>
      <c r="U9" s="1492"/>
      <c r="V9" s="1492"/>
      <c r="W9" s="1492"/>
      <c r="X9" s="1492">
        <f>'Summary (10)'!Q17</f>
        <v>0</v>
      </c>
      <c r="Y9" s="1492"/>
      <c r="Z9" s="1492"/>
      <c r="AA9" s="1492"/>
      <c r="AB9" s="1492"/>
      <c r="AC9" s="1492"/>
      <c r="AD9" s="1492"/>
      <c r="AE9" s="1492">
        <f>'Summary (10)'!T17</f>
        <v>0</v>
      </c>
      <c r="AF9" s="1492"/>
      <c r="AG9" s="1492"/>
      <c r="AH9" s="1492"/>
      <c r="AI9" s="1492"/>
      <c r="AJ9" s="1492"/>
      <c r="AK9" s="1492"/>
      <c r="AL9" s="1492">
        <f>'Summary (10)'!W17</f>
        <v>0</v>
      </c>
      <c r="AM9" s="1492"/>
      <c r="AN9" s="1492"/>
      <c r="AO9" s="1492"/>
      <c r="AP9" s="1492"/>
      <c r="AQ9" s="1492"/>
      <c r="AR9" s="1492"/>
      <c r="AS9" s="1492">
        <f>'Summary (10)'!Z17</f>
        <v>0</v>
      </c>
      <c r="AT9" s="1492"/>
      <c r="AU9" s="1492"/>
      <c r="AV9" s="1492"/>
      <c r="AW9" s="1492"/>
      <c r="AX9" s="1492"/>
      <c r="AY9" s="1492"/>
      <c r="AZ9" s="1492">
        <f>'Summary (10)'!AC17</f>
        <v>0</v>
      </c>
      <c r="BA9" s="1492"/>
      <c r="BB9" s="1492"/>
      <c r="BC9" s="1492"/>
      <c r="BD9" s="1492"/>
      <c r="BE9" s="1492"/>
      <c r="BF9" s="1492"/>
      <c r="BG9" s="1492">
        <f>'Summary (10)'!AF17</f>
        <v>0</v>
      </c>
      <c r="BH9" s="1492"/>
      <c r="BI9" s="1492"/>
      <c r="BJ9" s="1492"/>
      <c r="BK9" s="1492"/>
      <c r="BL9" s="1492"/>
      <c r="BM9" s="1492"/>
      <c r="BN9" s="1492">
        <f>'Summary (10)'!AM17</f>
        <v>0</v>
      </c>
      <c r="BO9" s="1492"/>
      <c r="BP9" s="1492"/>
      <c r="BQ9" s="1492"/>
      <c r="BR9" s="1492"/>
      <c r="BS9" s="1492"/>
      <c r="BT9" s="1492"/>
    </row>
    <row r="10" spans="1:112" ht="18" customHeight="1">
      <c r="A10" s="1425"/>
      <c r="B10" s="1426"/>
      <c r="C10" s="1221" t="s">
        <v>230</v>
      </c>
      <c r="D10" s="1222"/>
      <c r="E10" s="1222"/>
      <c r="F10" s="1222"/>
      <c r="G10" s="1222"/>
      <c r="H10" s="1222"/>
      <c r="I10" s="1223"/>
      <c r="J10" s="1354" t="s">
        <v>231</v>
      </c>
      <c r="K10" s="1204"/>
      <c r="L10" s="1204"/>
      <c r="M10" s="1204"/>
      <c r="N10" s="1204"/>
      <c r="O10" s="1204"/>
      <c r="P10" s="1205"/>
      <c r="Q10" s="1218" t="s">
        <v>232</v>
      </c>
      <c r="R10" s="1219"/>
      <c r="S10" s="1219"/>
      <c r="T10" s="1219"/>
      <c r="U10" s="1219"/>
      <c r="V10" s="1219"/>
      <c r="W10" s="1220"/>
      <c r="X10" s="1233" t="s">
        <v>233</v>
      </c>
      <c r="Y10" s="1234"/>
      <c r="Z10" s="1234"/>
      <c r="AA10" s="1234"/>
      <c r="AB10" s="1234"/>
      <c r="AC10" s="1234"/>
      <c r="AD10" s="1235"/>
      <c r="AE10" s="1181" t="s">
        <v>234</v>
      </c>
      <c r="AF10" s="1182"/>
      <c r="AG10" s="1182"/>
      <c r="AH10" s="1182"/>
      <c r="AI10" s="1182"/>
      <c r="AJ10" s="1182"/>
      <c r="AK10" s="1490"/>
      <c r="AL10" s="1493" t="s">
        <v>235</v>
      </c>
      <c r="AM10" s="1494"/>
      <c r="AN10" s="1494"/>
      <c r="AO10" s="1494"/>
      <c r="AP10" s="1494"/>
      <c r="AQ10" s="1494"/>
      <c r="AR10" s="1495"/>
      <c r="AS10" s="1496" t="s">
        <v>236</v>
      </c>
      <c r="AT10" s="1497"/>
      <c r="AU10" s="1497"/>
      <c r="AV10" s="1497"/>
      <c r="AW10" s="1497"/>
      <c r="AX10" s="1497"/>
      <c r="AY10" s="1498"/>
      <c r="AZ10" s="1499" t="s">
        <v>237</v>
      </c>
      <c r="BA10" s="1500"/>
      <c r="BB10" s="1500"/>
      <c r="BC10" s="1500"/>
      <c r="BD10" s="1500"/>
      <c r="BE10" s="1500"/>
      <c r="BF10" s="1501"/>
      <c r="BG10" s="1502" t="s">
        <v>238</v>
      </c>
      <c r="BH10" s="1503"/>
      <c r="BI10" s="1503"/>
      <c r="BJ10" s="1503"/>
      <c r="BK10" s="1503"/>
      <c r="BL10" s="1503"/>
      <c r="BM10" s="1504"/>
      <c r="BN10" s="1479" t="s">
        <v>239</v>
      </c>
      <c r="BO10" s="1480"/>
      <c r="BP10" s="1480"/>
      <c r="BQ10" s="1480"/>
      <c r="BR10" s="1480"/>
      <c r="BS10" s="1480"/>
      <c r="BT10" s="1480"/>
      <c r="BU10" s="1476" t="s">
        <v>249</v>
      </c>
      <c r="BV10" s="1477"/>
      <c r="BW10" s="1478"/>
    </row>
    <row r="11" spans="1:112" s="244" customFormat="1" ht="31.5" customHeight="1">
      <c r="A11" s="1427"/>
      <c r="B11" s="1428"/>
      <c r="C11" s="1242" t="s">
        <v>278</v>
      </c>
      <c r="D11" s="1243"/>
      <c r="E11" s="1236" t="s">
        <v>279</v>
      </c>
      <c r="F11" s="1237"/>
      <c r="G11" s="95">
        <f>'Summary (10)'!E19</f>
        <v>0</v>
      </c>
      <c r="H11" s="264">
        <f>'Summary (10)'!F19</f>
        <v>0</v>
      </c>
      <c r="I11" s="122">
        <f>'Summary (10)'!G19</f>
        <v>0</v>
      </c>
      <c r="J11" s="1351" t="s">
        <v>278</v>
      </c>
      <c r="K11" s="1207"/>
      <c r="L11" s="1212" t="s">
        <v>279</v>
      </c>
      <c r="M11" s="1207"/>
      <c r="N11" s="96">
        <f>'Summary (10)'!H19</f>
        <v>0</v>
      </c>
      <c r="O11" s="265">
        <f>'Summary (10)'!I19</f>
        <v>0</v>
      </c>
      <c r="P11" s="129">
        <f>'Summary (10)'!J19</f>
        <v>0</v>
      </c>
      <c r="Q11" s="1224" t="s">
        <v>278</v>
      </c>
      <c r="R11" s="1225"/>
      <c r="S11" s="1230" t="s">
        <v>279</v>
      </c>
      <c r="T11" s="1225"/>
      <c r="U11" s="97">
        <f>'Summary (10)'!K19</f>
        <v>0</v>
      </c>
      <c r="V11" s="266">
        <f>'Summary (10)'!L19</f>
        <v>0</v>
      </c>
      <c r="W11" s="132">
        <f>'Summary (10)'!M19</f>
        <v>0</v>
      </c>
      <c r="X11" s="1215" t="s">
        <v>278</v>
      </c>
      <c r="Y11" s="1198"/>
      <c r="Z11" s="1197" t="s">
        <v>279</v>
      </c>
      <c r="AA11" s="1198"/>
      <c r="AB11" s="98">
        <f>'Summary (10)'!N19</f>
        <v>0</v>
      </c>
      <c r="AC11" s="267">
        <f>'Summary (10)'!O19</f>
        <v>0</v>
      </c>
      <c r="AD11" s="135">
        <f>'Summary (10)'!P19</f>
        <v>0</v>
      </c>
      <c r="AE11" s="1183" t="s">
        <v>278</v>
      </c>
      <c r="AF11" s="1184"/>
      <c r="AG11" s="1189" t="s">
        <v>279</v>
      </c>
      <c r="AH11" s="1184"/>
      <c r="AI11" s="749">
        <f>'Summary (10)'!Q19</f>
        <v>0</v>
      </c>
      <c r="AJ11" s="268">
        <f>'Summary (10)'!R19</f>
        <v>0</v>
      </c>
      <c r="AK11" s="138">
        <f>'Summary (10)'!S19</f>
        <v>0</v>
      </c>
      <c r="AL11" s="1434" t="s">
        <v>278</v>
      </c>
      <c r="AM11" s="1435"/>
      <c r="AN11" s="1449" t="s">
        <v>279</v>
      </c>
      <c r="AO11" s="1435"/>
      <c r="AP11" s="748">
        <f>'Summary (10)'!T19</f>
        <v>0</v>
      </c>
      <c r="AQ11" s="269">
        <f>'Summary (10)'!U19</f>
        <v>0</v>
      </c>
      <c r="AR11" s="141">
        <f>'Summary (10)'!V19</f>
        <v>0</v>
      </c>
      <c r="AS11" s="1452" t="s">
        <v>278</v>
      </c>
      <c r="AT11" s="1453"/>
      <c r="AU11" s="1458" t="s">
        <v>279</v>
      </c>
      <c r="AV11" s="1453"/>
      <c r="AW11" s="750">
        <f>'Summary (10)'!W19</f>
        <v>0</v>
      </c>
      <c r="AX11" s="270">
        <f>'Summary (10)'!X19</f>
        <v>0</v>
      </c>
      <c r="AY11" s="144">
        <f>'Summary (10)'!Y19</f>
        <v>0</v>
      </c>
      <c r="AZ11" s="1461" t="s">
        <v>278</v>
      </c>
      <c r="BA11" s="1462"/>
      <c r="BB11" s="1467" t="s">
        <v>279</v>
      </c>
      <c r="BC11" s="1462"/>
      <c r="BD11" s="744">
        <f>'Summary (10)'!Z19</f>
        <v>0</v>
      </c>
      <c r="BE11" s="271">
        <f>'Summary (10)'!AA19</f>
        <v>0</v>
      </c>
      <c r="BF11" s="147">
        <f>'Summary (10)'!AB19</f>
        <v>0</v>
      </c>
      <c r="BG11" s="1470" t="s">
        <v>278</v>
      </c>
      <c r="BH11" s="1471"/>
      <c r="BI11" s="1481" t="s">
        <v>279</v>
      </c>
      <c r="BJ11" s="1471"/>
      <c r="BK11" s="745">
        <f>'Summary (10)'!AC19</f>
        <v>0</v>
      </c>
      <c r="BL11" s="272">
        <f>'Summary (10)'!AD19</f>
        <v>0</v>
      </c>
      <c r="BM11" s="150">
        <f>'Summary (10)'!AE19</f>
        <v>0</v>
      </c>
      <c r="BN11" s="1440" t="s">
        <v>278</v>
      </c>
      <c r="BO11" s="1441"/>
      <c r="BP11" s="1446" t="s">
        <v>279</v>
      </c>
      <c r="BQ11" s="1441"/>
      <c r="BR11" s="107">
        <f>'Summary (10)'!AF19</f>
        <v>0</v>
      </c>
      <c r="BS11" s="273">
        <f>'Summary (10)'!AG19</f>
        <v>0</v>
      </c>
      <c r="BT11" s="555">
        <f>'Summary (10)'!AH19</f>
        <v>0</v>
      </c>
      <c r="BU11" s="534">
        <f>'Summary (10)'!AI19</f>
        <v>0</v>
      </c>
      <c r="BV11" s="558">
        <f>'Summary (10)'!AJ19</f>
        <v>0</v>
      </c>
      <c r="BW11" s="559">
        <f>'Summary (10)'!AK19</f>
        <v>0</v>
      </c>
    </row>
    <row r="12" spans="1:112" s="244" customFormat="1">
      <c r="A12" s="1427"/>
      <c r="B12" s="1428"/>
      <c r="C12" s="1244"/>
      <c r="D12" s="1245"/>
      <c r="E12" s="1238"/>
      <c r="F12" s="1239"/>
      <c r="G12" s="95">
        <f>'Summary (10)'!E20</f>
        <v>0</v>
      </c>
      <c r="H12" s="264">
        <f>'Summary (10)'!F20</f>
        <v>0</v>
      </c>
      <c r="I12" s="122">
        <f>'Summary (10)'!G20</f>
        <v>0</v>
      </c>
      <c r="J12" s="1352"/>
      <c r="K12" s="1209"/>
      <c r="L12" s="1213"/>
      <c r="M12" s="1209"/>
      <c r="N12" s="96">
        <f>'Summary (10)'!H20</f>
        <v>0</v>
      </c>
      <c r="O12" s="265">
        <f>'Summary (10)'!I20</f>
        <v>0</v>
      </c>
      <c r="P12" s="129">
        <f>'Summary (10)'!J20</f>
        <v>0</v>
      </c>
      <c r="Q12" s="1226"/>
      <c r="R12" s="1227"/>
      <c r="S12" s="1231"/>
      <c r="T12" s="1227"/>
      <c r="U12" s="97">
        <f>'Summary (10)'!K20</f>
        <v>0</v>
      </c>
      <c r="V12" s="266">
        <f>'Summary (10)'!L20</f>
        <v>0</v>
      </c>
      <c r="W12" s="132">
        <f>'Summary (10)'!M20</f>
        <v>0</v>
      </c>
      <c r="X12" s="1216"/>
      <c r="Y12" s="1200"/>
      <c r="Z12" s="1199"/>
      <c r="AA12" s="1200"/>
      <c r="AB12" s="98">
        <f>'Summary (10)'!N20</f>
        <v>0</v>
      </c>
      <c r="AC12" s="267">
        <f>'Summary (10)'!O20</f>
        <v>0</v>
      </c>
      <c r="AD12" s="135">
        <f>'Summary (10)'!P20</f>
        <v>0</v>
      </c>
      <c r="AE12" s="1185"/>
      <c r="AF12" s="1186"/>
      <c r="AG12" s="1190"/>
      <c r="AH12" s="1186"/>
      <c r="AI12" s="749">
        <f>'Summary (10)'!Q20</f>
        <v>0</v>
      </c>
      <c r="AJ12" s="268">
        <f>'Summary (10)'!R20</f>
        <v>0</v>
      </c>
      <c r="AK12" s="138">
        <f>'Summary (10)'!S20</f>
        <v>0</v>
      </c>
      <c r="AL12" s="1436"/>
      <c r="AM12" s="1437"/>
      <c r="AN12" s="1450"/>
      <c r="AO12" s="1437"/>
      <c r="AP12" s="748">
        <f>'Summary (10)'!T20</f>
        <v>0</v>
      </c>
      <c r="AQ12" s="269">
        <f>'Summary (10)'!U20</f>
        <v>0</v>
      </c>
      <c r="AR12" s="141">
        <f>'Summary (10)'!V20</f>
        <v>0</v>
      </c>
      <c r="AS12" s="1454"/>
      <c r="AT12" s="1455"/>
      <c r="AU12" s="1459"/>
      <c r="AV12" s="1455"/>
      <c r="AW12" s="750">
        <f>'Summary (10)'!W20</f>
        <v>0</v>
      </c>
      <c r="AX12" s="270">
        <f>'Summary (10)'!X20</f>
        <v>0</v>
      </c>
      <c r="AY12" s="144">
        <f>'Summary (10)'!Y20</f>
        <v>0</v>
      </c>
      <c r="AZ12" s="1463"/>
      <c r="BA12" s="1464"/>
      <c r="BB12" s="1468"/>
      <c r="BC12" s="1464"/>
      <c r="BD12" s="744">
        <f>'Summary (10)'!Z20</f>
        <v>0</v>
      </c>
      <c r="BE12" s="271">
        <f>'Summary (10)'!AA20</f>
        <v>0</v>
      </c>
      <c r="BF12" s="147">
        <f>'Summary (10)'!AB20</f>
        <v>0</v>
      </c>
      <c r="BG12" s="1472"/>
      <c r="BH12" s="1473"/>
      <c r="BI12" s="1482"/>
      <c r="BJ12" s="1473"/>
      <c r="BK12" s="745">
        <f>'Summary (10)'!AC20</f>
        <v>0</v>
      </c>
      <c r="BL12" s="272">
        <f>'Summary (10)'!AD20</f>
        <v>0</v>
      </c>
      <c r="BM12" s="150">
        <f>'Summary (10)'!AE20</f>
        <v>0</v>
      </c>
      <c r="BN12" s="1442"/>
      <c r="BO12" s="1443"/>
      <c r="BP12" s="1447"/>
      <c r="BQ12" s="1443"/>
      <c r="BR12" s="107">
        <f>'Summary (10)'!AF20</f>
        <v>0</v>
      </c>
      <c r="BS12" s="273">
        <f>'Summary (10)'!AG20</f>
        <v>0</v>
      </c>
      <c r="BT12" s="555">
        <f>'Summary (10)'!AH20</f>
        <v>0</v>
      </c>
      <c r="BU12" s="1484" t="e">
        <f>IF('Summary - ML &amp; PM'!#REF!="New Agreement","","Current")</f>
        <v>#REF!</v>
      </c>
      <c r="BV12" s="1486">
        <f>'Summary (9)'!AJ20</f>
        <v>0</v>
      </c>
      <c r="BW12" s="1488">
        <f>'Summary (6)'!AK20</f>
        <v>0</v>
      </c>
    </row>
    <row r="13" spans="1:112" s="245" customFormat="1" ht="15.75" customHeight="1">
      <c r="A13" s="1427"/>
      <c r="B13" s="1428"/>
      <c r="C13" s="1246"/>
      <c r="D13" s="1247"/>
      <c r="E13" s="1240"/>
      <c r="F13" s="1350"/>
      <c r="G13" s="99" t="e">
        <f>IF('Summary - ML &amp; PM'!#REF!="New Agreement","","Current")</f>
        <v>#REF!</v>
      </c>
      <c r="H13" s="264">
        <f>'Summary (10)'!F21</f>
        <v>0</v>
      </c>
      <c r="I13" s="123">
        <f>'Summary (10)'!G21</f>
        <v>0</v>
      </c>
      <c r="J13" s="1353"/>
      <c r="K13" s="1211"/>
      <c r="L13" s="1214"/>
      <c r="M13" s="1211"/>
      <c r="N13" s="100" t="e">
        <f>IF('Summary - ML &amp; PM'!#REF!="New Agreement","","Current")</f>
        <v>#REF!</v>
      </c>
      <c r="O13" s="265">
        <f>'Summary (10)'!I21</f>
        <v>0</v>
      </c>
      <c r="P13" s="130">
        <f>'Summary (10)'!J21</f>
        <v>0</v>
      </c>
      <c r="Q13" s="1228"/>
      <c r="R13" s="1229"/>
      <c r="S13" s="1232"/>
      <c r="T13" s="1229"/>
      <c r="U13" s="101" t="e">
        <f>IF('Summary - ML &amp; PM'!#REF!="New Agreement","","Current")</f>
        <v>#REF!</v>
      </c>
      <c r="V13" s="266">
        <f>'Summary (10)'!L21</f>
        <v>0</v>
      </c>
      <c r="W13" s="133">
        <f>'Summary (10)'!M21</f>
        <v>0</v>
      </c>
      <c r="X13" s="1217"/>
      <c r="Y13" s="1202"/>
      <c r="Z13" s="1201"/>
      <c r="AA13" s="1202"/>
      <c r="AB13" s="102" t="e">
        <f>IF('Summary - ML &amp; PM'!#REF!="New Agreement","","Current")</f>
        <v>#REF!</v>
      </c>
      <c r="AC13" s="274">
        <f>'Summary (10)'!O21</f>
        <v>0</v>
      </c>
      <c r="AD13" s="136">
        <f>'Summary (10)'!P21</f>
        <v>0</v>
      </c>
      <c r="AE13" s="1187"/>
      <c r="AF13" s="1188"/>
      <c r="AG13" s="1191"/>
      <c r="AH13" s="1188"/>
      <c r="AI13" s="103" t="e">
        <f>IF('Summary - ML &amp; PM'!#REF!="New Agreement","","Current")</f>
        <v>#REF!</v>
      </c>
      <c r="AJ13" s="275">
        <f>'Summary (10)'!R21</f>
        <v>0</v>
      </c>
      <c r="AK13" s="139">
        <f>'Summary (10)'!S21</f>
        <v>0</v>
      </c>
      <c r="AL13" s="1438"/>
      <c r="AM13" s="1439"/>
      <c r="AN13" s="1451"/>
      <c r="AO13" s="1439"/>
      <c r="AP13" s="108" t="e">
        <f>IF('Summary - ML &amp; PM'!#REF!="New Agreement","","Current")</f>
        <v>#REF!</v>
      </c>
      <c r="AQ13" s="276">
        <f>'Summary (10)'!U21</f>
        <v>0</v>
      </c>
      <c r="AR13" s="142">
        <f>'Summary (10)'!V21</f>
        <v>0</v>
      </c>
      <c r="AS13" s="1456"/>
      <c r="AT13" s="1457"/>
      <c r="AU13" s="1460"/>
      <c r="AV13" s="1457"/>
      <c r="AW13" s="109" t="e">
        <f>IF('Summary - ML &amp; PM'!#REF!="New Agreement","","Current")</f>
        <v>#REF!</v>
      </c>
      <c r="AX13" s="277">
        <f>'Summary (10)'!X21</f>
        <v>0</v>
      </c>
      <c r="AY13" s="145">
        <f>'Summary (10)'!Y21</f>
        <v>0</v>
      </c>
      <c r="AZ13" s="1465"/>
      <c r="BA13" s="1466"/>
      <c r="BB13" s="1469"/>
      <c r="BC13" s="1466"/>
      <c r="BD13" s="110" t="e">
        <f>IF('Summary - ML &amp; PM'!#REF!="New Agreement","","Current")</f>
        <v>#REF!</v>
      </c>
      <c r="BE13" s="278">
        <f>'Summary (10)'!AA21</f>
        <v>0</v>
      </c>
      <c r="BF13" s="148">
        <f>'Summary (10)'!AB21</f>
        <v>0</v>
      </c>
      <c r="BG13" s="1474"/>
      <c r="BH13" s="1475"/>
      <c r="BI13" s="1483"/>
      <c r="BJ13" s="1475"/>
      <c r="BK13" s="111" t="e">
        <f>IF('Summary - ML &amp; PM'!#REF!="New Agreement","","Current")</f>
        <v>#REF!</v>
      </c>
      <c r="BL13" s="279">
        <f>'Summary (10)'!AD21</f>
        <v>0</v>
      </c>
      <c r="BM13" s="151">
        <f>'Summary (10)'!AE21</f>
        <v>0</v>
      </c>
      <c r="BN13" s="1444"/>
      <c r="BO13" s="1445"/>
      <c r="BP13" s="1448"/>
      <c r="BQ13" s="1445"/>
      <c r="BR13" s="112" t="e">
        <f>IF('Summary - ML &amp; PM'!#REF!="New Agreement","","Current")</f>
        <v>#REF!</v>
      </c>
      <c r="BS13" s="280">
        <f>'Summary (10)'!AG21</f>
        <v>0</v>
      </c>
      <c r="BT13" s="556">
        <f>'Summary (10)'!AH21</f>
        <v>0</v>
      </c>
      <c r="BU13" s="1485"/>
      <c r="BV13" s="1487"/>
      <c r="BW13" s="1489"/>
    </row>
    <row r="14" spans="1:112" s="245" customFormat="1" ht="62">
      <c r="A14" s="1429" t="s">
        <v>277</v>
      </c>
      <c r="B14" s="1430"/>
      <c r="C14" s="124" t="s">
        <v>280</v>
      </c>
      <c r="D14" s="105" t="s">
        <v>281</v>
      </c>
      <c r="E14" s="105" t="s">
        <v>282</v>
      </c>
      <c r="F14" s="105" t="s">
        <v>283</v>
      </c>
      <c r="G14" s="95" t="s">
        <v>284</v>
      </c>
      <c r="H14" s="264" t="s">
        <v>285</v>
      </c>
      <c r="I14" s="122" t="s">
        <v>284</v>
      </c>
      <c r="J14" s="131" t="s">
        <v>280</v>
      </c>
      <c r="K14" s="96" t="s">
        <v>281</v>
      </c>
      <c r="L14" s="96" t="s">
        <v>282</v>
      </c>
      <c r="M14" s="96" t="s">
        <v>283</v>
      </c>
      <c r="N14" s="96" t="str">
        <f>G14</f>
        <v>Budgeted Salary</v>
      </c>
      <c r="O14" s="265" t="str">
        <f>H14</f>
        <v>Change</v>
      </c>
      <c r="P14" s="129" t="str">
        <f>I14</f>
        <v>Budgeted Salary</v>
      </c>
      <c r="Q14" s="134" t="s">
        <v>280</v>
      </c>
      <c r="R14" s="97" t="s">
        <v>281</v>
      </c>
      <c r="S14" s="97" t="s">
        <v>282</v>
      </c>
      <c r="T14" s="97" t="s">
        <v>283</v>
      </c>
      <c r="U14" s="97" t="str">
        <f>N14</f>
        <v>Budgeted Salary</v>
      </c>
      <c r="V14" s="266" t="str">
        <f>O14</f>
        <v>Change</v>
      </c>
      <c r="W14" s="132" t="str">
        <f>P14</f>
        <v>Budgeted Salary</v>
      </c>
      <c r="X14" s="137" t="s">
        <v>280</v>
      </c>
      <c r="Y14" s="106" t="s">
        <v>281</v>
      </c>
      <c r="Z14" s="106" t="s">
        <v>282</v>
      </c>
      <c r="AA14" s="106" t="s">
        <v>283</v>
      </c>
      <c r="AB14" s="102" t="str">
        <f>U14</f>
        <v>Budgeted Salary</v>
      </c>
      <c r="AC14" s="274" t="str">
        <f>V14</f>
        <v>Change</v>
      </c>
      <c r="AD14" s="136" t="str">
        <f>W14</f>
        <v>Budgeted Salary</v>
      </c>
      <c r="AE14" s="140" t="s">
        <v>280</v>
      </c>
      <c r="AF14" s="104" t="s">
        <v>281</v>
      </c>
      <c r="AG14" s="104" t="s">
        <v>282</v>
      </c>
      <c r="AH14" s="104" t="s">
        <v>283</v>
      </c>
      <c r="AI14" s="103" t="str">
        <f>AB14</f>
        <v>Budgeted Salary</v>
      </c>
      <c r="AJ14" s="275" t="str">
        <f>AC14</f>
        <v>Change</v>
      </c>
      <c r="AK14" s="139" t="str">
        <f>AD14</f>
        <v>Budgeted Salary</v>
      </c>
      <c r="AL14" s="143" t="s">
        <v>280</v>
      </c>
      <c r="AM14" s="113" t="s">
        <v>281</v>
      </c>
      <c r="AN14" s="113" t="s">
        <v>282</v>
      </c>
      <c r="AO14" s="113" t="s">
        <v>283</v>
      </c>
      <c r="AP14" s="108" t="str">
        <f>AI14</f>
        <v>Budgeted Salary</v>
      </c>
      <c r="AQ14" s="276" t="str">
        <f>AJ14</f>
        <v>Change</v>
      </c>
      <c r="AR14" s="142" t="str">
        <f>AK14</f>
        <v>Budgeted Salary</v>
      </c>
      <c r="AS14" s="146" t="s">
        <v>280</v>
      </c>
      <c r="AT14" s="114" t="s">
        <v>281</v>
      </c>
      <c r="AU14" s="114" t="s">
        <v>282</v>
      </c>
      <c r="AV14" s="114" t="s">
        <v>283</v>
      </c>
      <c r="AW14" s="109" t="str">
        <f>AP14</f>
        <v>Budgeted Salary</v>
      </c>
      <c r="AX14" s="277" t="str">
        <f>AQ14</f>
        <v>Change</v>
      </c>
      <c r="AY14" s="145" t="str">
        <f>AR14</f>
        <v>Budgeted Salary</v>
      </c>
      <c r="AZ14" s="149" t="s">
        <v>280</v>
      </c>
      <c r="BA14" s="115" t="s">
        <v>281</v>
      </c>
      <c r="BB14" s="115" t="s">
        <v>282</v>
      </c>
      <c r="BC14" s="115" t="s">
        <v>283</v>
      </c>
      <c r="BD14" s="110" t="str">
        <f>AW14</f>
        <v>Budgeted Salary</v>
      </c>
      <c r="BE14" s="278" t="str">
        <f>AX14</f>
        <v>Change</v>
      </c>
      <c r="BF14" s="148" t="str">
        <f>AY14</f>
        <v>Budgeted Salary</v>
      </c>
      <c r="BG14" s="152" t="s">
        <v>280</v>
      </c>
      <c r="BH14" s="116" t="s">
        <v>281</v>
      </c>
      <c r="BI14" s="116" t="s">
        <v>282</v>
      </c>
      <c r="BJ14" s="116" t="s">
        <v>283</v>
      </c>
      <c r="BK14" s="111" t="str">
        <f>BD14</f>
        <v>Budgeted Salary</v>
      </c>
      <c r="BL14" s="279" t="str">
        <f>BE14</f>
        <v>Change</v>
      </c>
      <c r="BM14" s="151" t="str">
        <f>BF14</f>
        <v>Budgeted Salary</v>
      </c>
      <c r="BN14" s="153" t="s">
        <v>280</v>
      </c>
      <c r="BO14" s="117" t="s">
        <v>281</v>
      </c>
      <c r="BP14" s="117" t="s">
        <v>282</v>
      </c>
      <c r="BQ14" s="117" t="s">
        <v>283</v>
      </c>
      <c r="BR14" s="112" t="str">
        <f>BK14</f>
        <v>Budgeted Salary</v>
      </c>
      <c r="BS14" s="280" t="str">
        <f>BL14</f>
        <v>Change</v>
      </c>
      <c r="BT14" s="556" t="str">
        <f>BM14</f>
        <v>Budgeted Salary</v>
      </c>
      <c r="BU14" s="557" t="str">
        <f>U14</f>
        <v>Budgeted Salary</v>
      </c>
      <c r="BV14" s="746" t="s">
        <v>285</v>
      </c>
      <c r="BW14" s="560" t="str">
        <f>W14</f>
        <v>Budgeted Salary</v>
      </c>
      <c r="BX14" s="246"/>
      <c r="BY14" s="246"/>
      <c r="BZ14" s="246"/>
      <c r="CA14" s="246"/>
      <c r="CB14" s="246"/>
      <c r="CC14" s="246"/>
      <c r="CD14" s="246"/>
      <c r="CE14" s="246"/>
      <c r="CF14" s="246"/>
      <c r="CG14" s="246"/>
      <c r="CH14" s="246"/>
      <c r="CI14" s="246"/>
      <c r="CJ14" s="246"/>
      <c r="CK14" s="246"/>
      <c r="CL14" s="246"/>
      <c r="CM14" s="246"/>
      <c r="CN14" s="246"/>
      <c r="CO14" s="246"/>
      <c r="CP14" s="246"/>
      <c r="CQ14" s="246"/>
      <c r="CR14" s="246"/>
      <c r="CS14" s="246"/>
      <c r="CT14" s="246"/>
      <c r="CU14" s="246"/>
      <c r="CV14" s="246"/>
      <c r="CW14" s="246"/>
      <c r="CX14" s="246"/>
      <c r="CY14" s="246"/>
      <c r="CZ14" s="246"/>
      <c r="DA14" s="246"/>
      <c r="DB14" s="246"/>
      <c r="DC14" s="246"/>
      <c r="DD14" s="246"/>
      <c r="DE14" s="246"/>
      <c r="DF14" s="246"/>
      <c r="DG14" s="246"/>
      <c r="DH14" s="246"/>
    </row>
    <row r="15" spans="1:112" ht="19.5" customHeight="1">
      <c r="A15" s="1173"/>
      <c r="B15" s="1049"/>
      <c r="C15" s="247"/>
      <c r="D15" s="248"/>
      <c r="E15" s="249"/>
      <c r="F15" s="368">
        <f>E15*D15</f>
        <v>0</v>
      </c>
      <c r="G15" s="250"/>
      <c r="H15" s="369">
        <f>I15-G15</f>
        <v>0</v>
      </c>
      <c r="I15" s="370">
        <f>ROUND(IF(ISBLANK(C15),G15,C15*F15),0)</f>
        <v>0</v>
      </c>
      <c r="J15" s="247"/>
      <c r="K15" s="248"/>
      <c r="L15" s="249"/>
      <c r="M15" s="368">
        <f t="shared" ref="M15:M57" si="0">L15*K15</f>
        <v>0</v>
      </c>
      <c r="N15" s="250"/>
      <c r="O15" s="369">
        <f>P15-N15</f>
        <v>0</v>
      </c>
      <c r="P15" s="370">
        <f t="shared" ref="P15:P57" si="1">ROUND(IF(ISBLANK(J15),N15,J15*M15),0)</f>
        <v>0</v>
      </c>
      <c r="Q15" s="247"/>
      <c r="R15" s="248"/>
      <c r="S15" s="249"/>
      <c r="T15" s="368">
        <f>S15*R15</f>
        <v>0</v>
      </c>
      <c r="U15" s="250"/>
      <c r="V15" s="369">
        <f>W15-U15</f>
        <v>0</v>
      </c>
      <c r="W15" s="370">
        <f t="shared" ref="W15:W57" si="2">ROUND(IF(ISBLANK(Q15),U15,Q15*T15),0)</f>
        <v>0</v>
      </c>
      <c r="X15" s="247"/>
      <c r="Y15" s="248"/>
      <c r="Z15" s="249"/>
      <c r="AA15" s="368">
        <f>Z15*Y15</f>
        <v>0</v>
      </c>
      <c r="AB15" s="250"/>
      <c r="AC15" s="369">
        <f>AD15-AB15</f>
        <v>0</v>
      </c>
      <c r="AD15" s="370">
        <f t="shared" ref="AD15:AD57" si="3">ROUND(IF(ISBLANK(X15),AB15,X15*AA15),0)</f>
        <v>0</v>
      </c>
      <c r="AE15" s="247"/>
      <c r="AF15" s="248"/>
      <c r="AG15" s="249"/>
      <c r="AH15" s="368">
        <f>AG15*AF15</f>
        <v>0</v>
      </c>
      <c r="AI15" s="250"/>
      <c r="AJ15" s="369">
        <f>AK15-AI15</f>
        <v>0</v>
      </c>
      <c r="AK15" s="370">
        <f t="shared" ref="AK15:AK57" si="4">ROUND(IF(ISBLANK(AE15),AI15,AE15*AH15),0)</f>
        <v>0</v>
      </c>
      <c r="AL15" s="247"/>
      <c r="AM15" s="248"/>
      <c r="AN15" s="249"/>
      <c r="AO15" s="368">
        <f>AN15*AM15</f>
        <v>0</v>
      </c>
      <c r="AP15" s="250"/>
      <c r="AQ15" s="369">
        <f>AR15-AP15</f>
        <v>0</v>
      </c>
      <c r="AR15" s="370">
        <f t="shared" ref="AR15:AR57" si="5">ROUND(IF(ISBLANK(AL15),AP15,AL15*AO15),0)</f>
        <v>0</v>
      </c>
      <c r="AS15" s="247"/>
      <c r="AT15" s="248"/>
      <c r="AU15" s="249"/>
      <c r="AV15" s="368">
        <f t="shared" ref="AV15:AV57" si="6">AU15*AT15</f>
        <v>0</v>
      </c>
      <c r="AW15" s="250"/>
      <c r="AX15" s="369">
        <f>AY15-AW15</f>
        <v>0</v>
      </c>
      <c r="AY15" s="370">
        <f t="shared" ref="AY15:AY57" si="7">ROUND(IF(ISBLANK(AS15),AW15,AS15*AV15),0)</f>
        <v>0</v>
      </c>
      <c r="AZ15" s="247"/>
      <c r="BA15" s="248"/>
      <c r="BB15" s="249"/>
      <c r="BC15" s="368">
        <f t="shared" ref="BC15:BC57" si="8">BB15*BA15</f>
        <v>0</v>
      </c>
      <c r="BD15" s="250"/>
      <c r="BE15" s="369">
        <f>BF15-BD15</f>
        <v>0</v>
      </c>
      <c r="BF15" s="370">
        <f t="shared" ref="BF15:BF57" si="9">ROUND(IF(ISBLANK(AZ15),BD15,AZ15*BC15),0)</f>
        <v>0</v>
      </c>
      <c r="BG15" s="247"/>
      <c r="BH15" s="248"/>
      <c r="BI15" s="378"/>
      <c r="BJ15" s="368">
        <f t="shared" ref="BJ15:BJ57" si="10">BI15*BH15</f>
        <v>0</v>
      </c>
      <c r="BK15" s="250"/>
      <c r="BL15" s="369">
        <f>BM15-BK15</f>
        <v>0</v>
      </c>
      <c r="BM15" s="370">
        <f t="shared" ref="BM15:BM57" si="11">ROUND(IF(ISBLANK(BG15),BK15,BG15*BJ15),0)</f>
        <v>0</v>
      </c>
      <c r="BN15" s="247"/>
      <c r="BO15" s="248"/>
      <c r="BP15" s="249"/>
      <c r="BQ15" s="368">
        <f t="shared" ref="BQ15:BQ57" si="12">BP15*BO15</f>
        <v>0</v>
      </c>
      <c r="BR15" s="250"/>
      <c r="BS15" s="369">
        <f>BT15-BR15</f>
        <v>0</v>
      </c>
      <c r="BT15" s="561">
        <f t="shared" ref="BT15:BT57" si="13">ROUND(IF(ISBLANK(BN15),BR15,BN15*BQ15),0)</f>
        <v>0</v>
      </c>
      <c r="BU15" s="382">
        <f t="shared" ref="BU15:BW30" si="14">SUM(G15,N15,U15,AB15,AI15,AP15,AW15,BD15,BK15,BR15)</f>
        <v>0</v>
      </c>
      <c r="BV15" s="371">
        <f t="shared" si="14"/>
        <v>0</v>
      </c>
      <c r="BW15" s="370">
        <f t="shared" si="14"/>
        <v>0</v>
      </c>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row>
    <row r="16" spans="1:112" ht="19.5" customHeight="1">
      <c r="A16" s="1173"/>
      <c r="B16" s="1049"/>
      <c r="C16" s="247"/>
      <c r="D16" s="248"/>
      <c r="E16" s="249"/>
      <c r="F16" s="368">
        <f t="shared" ref="F16:F57" si="15">E16*D16</f>
        <v>0</v>
      </c>
      <c r="G16" s="250"/>
      <c r="H16" s="369">
        <f t="shared" ref="H16:H57" si="16">I16-G16</f>
        <v>0</v>
      </c>
      <c r="I16" s="370">
        <f t="shared" ref="I16:I57" si="17">ROUND(IF(ISBLANK(C16),G16,C16*F16),0)</f>
        <v>0</v>
      </c>
      <c r="J16" s="247"/>
      <c r="K16" s="248"/>
      <c r="L16" s="249"/>
      <c r="M16" s="368">
        <f t="shared" si="0"/>
        <v>0</v>
      </c>
      <c r="N16" s="250"/>
      <c r="O16" s="369">
        <f t="shared" ref="O16:O57" si="18">P16-N16</f>
        <v>0</v>
      </c>
      <c r="P16" s="370">
        <f t="shared" si="1"/>
        <v>0</v>
      </c>
      <c r="Q16" s="247"/>
      <c r="R16" s="248"/>
      <c r="S16" s="249"/>
      <c r="T16" s="368">
        <f t="shared" ref="T16:T57" si="19">S16*R16</f>
        <v>0</v>
      </c>
      <c r="U16" s="250"/>
      <c r="V16" s="369">
        <f t="shared" ref="V16:V57" si="20">W16-U16</f>
        <v>0</v>
      </c>
      <c r="W16" s="370">
        <f t="shared" si="2"/>
        <v>0</v>
      </c>
      <c r="X16" s="247"/>
      <c r="Y16" s="248"/>
      <c r="Z16" s="249"/>
      <c r="AA16" s="368">
        <f t="shared" ref="AA16:AA57" si="21">Z16*Y16</f>
        <v>0</v>
      </c>
      <c r="AB16" s="250"/>
      <c r="AC16" s="369">
        <f t="shared" ref="AC16:AC57" si="22">AD16-AB16</f>
        <v>0</v>
      </c>
      <c r="AD16" s="370">
        <f t="shared" si="3"/>
        <v>0</v>
      </c>
      <c r="AE16" s="247"/>
      <c r="AF16" s="248"/>
      <c r="AG16" s="249"/>
      <c r="AH16" s="368">
        <f t="shared" ref="AH16:AH57" si="23">AG16*AF16</f>
        <v>0</v>
      </c>
      <c r="AI16" s="250"/>
      <c r="AJ16" s="369">
        <f t="shared" ref="AJ16:AJ57" si="24">AK16-AI16</f>
        <v>0</v>
      </c>
      <c r="AK16" s="370">
        <f t="shared" si="4"/>
        <v>0</v>
      </c>
      <c r="AL16" s="247"/>
      <c r="AM16" s="248"/>
      <c r="AN16" s="249"/>
      <c r="AO16" s="368">
        <f t="shared" ref="AO16:AO57" si="25">AN16*AM16</f>
        <v>0</v>
      </c>
      <c r="AP16" s="250"/>
      <c r="AQ16" s="369">
        <f t="shared" ref="AQ16:AQ57" si="26">AR16-AP16</f>
        <v>0</v>
      </c>
      <c r="AR16" s="370">
        <f t="shared" si="5"/>
        <v>0</v>
      </c>
      <c r="AS16" s="247"/>
      <c r="AT16" s="248"/>
      <c r="AU16" s="249"/>
      <c r="AV16" s="368">
        <f t="shared" si="6"/>
        <v>0</v>
      </c>
      <c r="AW16" s="250"/>
      <c r="AX16" s="369">
        <f t="shared" ref="AX16:AX57" si="27">AY16-AW16</f>
        <v>0</v>
      </c>
      <c r="AY16" s="370">
        <f t="shared" si="7"/>
        <v>0</v>
      </c>
      <c r="AZ16" s="247"/>
      <c r="BA16" s="248"/>
      <c r="BB16" s="249"/>
      <c r="BC16" s="368">
        <f t="shared" si="8"/>
        <v>0</v>
      </c>
      <c r="BD16" s="250"/>
      <c r="BE16" s="369">
        <f t="shared" ref="BE16:BE57" si="28">BF16-BD16</f>
        <v>0</v>
      </c>
      <c r="BF16" s="370">
        <f t="shared" si="9"/>
        <v>0</v>
      </c>
      <c r="BG16" s="247"/>
      <c r="BH16" s="248"/>
      <c r="BI16" s="378"/>
      <c r="BJ16" s="368">
        <f t="shared" si="10"/>
        <v>0</v>
      </c>
      <c r="BK16" s="250"/>
      <c r="BL16" s="369">
        <f t="shared" ref="BL16:BL57" si="29">BM16-BK16</f>
        <v>0</v>
      </c>
      <c r="BM16" s="370">
        <f t="shared" si="11"/>
        <v>0</v>
      </c>
      <c r="BN16" s="247"/>
      <c r="BO16" s="248"/>
      <c r="BP16" s="249"/>
      <c r="BQ16" s="368">
        <f t="shared" si="12"/>
        <v>0</v>
      </c>
      <c r="BR16" s="250"/>
      <c r="BS16" s="369">
        <f t="shared" ref="BS16:BS57" si="30">BT16-BR16</f>
        <v>0</v>
      </c>
      <c r="BT16" s="561">
        <f t="shared" si="13"/>
        <v>0</v>
      </c>
      <c r="BU16" s="382">
        <f t="shared" si="14"/>
        <v>0</v>
      </c>
      <c r="BV16" s="371">
        <f t="shared" si="14"/>
        <v>0</v>
      </c>
      <c r="BW16" s="370">
        <f t="shared" si="14"/>
        <v>0</v>
      </c>
      <c r="BX16" s="251"/>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row>
    <row r="17" spans="1:112" ht="20.149999999999999" customHeight="1">
      <c r="A17" s="1173"/>
      <c r="B17" s="1049"/>
      <c r="C17" s="247"/>
      <c r="D17" s="341"/>
      <c r="E17" s="120"/>
      <c r="F17" s="368">
        <f t="shared" si="15"/>
        <v>0</v>
      </c>
      <c r="G17" s="250"/>
      <c r="H17" s="369">
        <f t="shared" si="16"/>
        <v>0</v>
      </c>
      <c r="I17" s="370">
        <f t="shared" si="17"/>
        <v>0</v>
      </c>
      <c r="J17" s="247"/>
      <c r="K17" s="248"/>
      <c r="L17" s="249"/>
      <c r="M17" s="368">
        <f t="shared" si="0"/>
        <v>0</v>
      </c>
      <c r="N17" s="250"/>
      <c r="O17" s="369">
        <f t="shared" si="18"/>
        <v>0</v>
      </c>
      <c r="P17" s="370">
        <f t="shared" si="1"/>
        <v>0</v>
      </c>
      <c r="Q17" s="247"/>
      <c r="R17" s="248"/>
      <c r="S17" s="249"/>
      <c r="T17" s="368">
        <f t="shared" si="19"/>
        <v>0</v>
      </c>
      <c r="U17" s="250"/>
      <c r="V17" s="369">
        <f t="shared" si="20"/>
        <v>0</v>
      </c>
      <c r="W17" s="370">
        <f t="shared" si="2"/>
        <v>0</v>
      </c>
      <c r="X17" s="247"/>
      <c r="Y17" s="248"/>
      <c r="Z17" s="249"/>
      <c r="AA17" s="368">
        <f t="shared" si="21"/>
        <v>0</v>
      </c>
      <c r="AB17" s="250"/>
      <c r="AC17" s="369">
        <f t="shared" si="22"/>
        <v>0</v>
      </c>
      <c r="AD17" s="370">
        <f t="shared" si="3"/>
        <v>0</v>
      </c>
      <c r="AE17" s="247"/>
      <c r="AF17" s="248"/>
      <c r="AG17" s="249"/>
      <c r="AH17" s="368">
        <f t="shared" si="23"/>
        <v>0</v>
      </c>
      <c r="AI17" s="250"/>
      <c r="AJ17" s="369">
        <f t="shared" si="24"/>
        <v>0</v>
      </c>
      <c r="AK17" s="370">
        <f t="shared" si="4"/>
        <v>0</v>
      </c>
      <c r="AL17" s="247"/>
      <c r="AM17" s="248"/>
      <c r="AN17" s="249"/>
      <c r="AO17" s="368">
        <f t="shared" si="25"/>
        <v>0</v>
      </c>
      <c r="AP17" s="250"/>
      <c r="AQ17" s="369">
        <f t="shared" si="26"/>
        <v>0</v>
      </c>
      <c r="AR17" s="370">
        <f t="shared" si="5"/>
        <v>0</v>
      </c>
      <c r="AS17" s="247"/>
      <c r="AT17" s="248"/>
      <c r="AU17" s="249"/>
      <c r="AV17" s="368">
        <f t="shared" si="6"/>
        <v>0</v>
      </c>
      <c r="AW17" s="250"/>
      <c r="AX17" s="369">
        <f t="shared" si="27"/>
        <v>0</v>
      </c>
      <c r="AY17" s="370">
        <f t="shared" si="7"/>
        <v>0</v>
      </c>
      <c r="AZ17" s="247"/>
      <c r="BA17" s="248"/>
      <c r="BB17" s="249"/>
      <c r="BC17" s="368">
        <f t="shared" si="8"/>
        <v>0</v>
      </c>
      <c r="BD17" s="250"/>
      <c r="BE17" s="369">
        <f t="shared" si="28"/>
        <v>0</v>
      </c>
      <c r="BF17" s="370">
        <f t="shared" si="9"/>
        <v>0</v>
      </c>
      <c r="BG17" s="247"/>
      <c r="BH17" s="248"/>
      <c r="BI17" s="378"/>
      <c r="BJ17" s="368">
        <f t="shared" si="10"/>
        <v>0</v>
      </c>
      <c r="BK17" s="250"/>
      <c r="BL17" s="369">
        <f t="shared" si="29"/>
        <v>0</v>
      </c>
      <c r="BM17" s="370">
        <f t="shared" si="11"/>
        <v>0</v>
      </c>
      <c r="BN17" s="247"/>
      <c r="BO17" s="248"/>
      <c r="BP17" s="249"/>
      <c r="BQ17" s="368">
        <f t="shared" si="12"/>
        <v>0</v>
      </c>
      <c r="BR17" s="250"/>
      <c r="BS17" s="369">
        <f t="shared" si="30"/>
        <v>0</v>
      </c>
      <c r="BT17" s="561">
        <f t="shared" si="13"/>
        <v>0</v>
      </c>
      <c r="BU17" s="382">
        <f t="shared" si="14"/>
        <v>0</v>
      </c>
      <c r="BV17" s="371">
        <f t="shared" si="14"/>
        <v>0</v>
      </c>
      <c r="BW17" s="370">
        <f t="shared" si="14"/>
        <v>0</v>
      </c>
      <c r="BX17" s="251"/>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row>
    <row r="18" spans="1:112" ht="20.149999999999999" customHeight="1">
      <c r="A18" s="1173"/>
      <c r="B18" s="1049"/>
      <c r="C18" s="247"/>
      <c r="D18" s="341"/>
      <c r="E18" s="249"/>
      <c r="F18" s="368">
        <f t="shared" si="15"/>
        <v>0</v>
      </c>
      <c r="G18" s="250"/>
      <c r="H18" s="369">
        <f t="shared" si="16"/>
        <v>0</v>
      </c>
      <c r="I18" s="370">
        <f t="shared" si="17"/>
        <v>0</v>
      </c>
      <c r="J18" s="247"/>
      <c r="K18" s="248"/>
      <c r="L18" s="249"/>
      <c r="M18" s="368">
        <f t="shared" si="0"/>
        <v>0</v>
      </c>
      <c r="N18" s="250"/>
      <c r="O18" s="369">
        <f t="shared" si="18"/>
        <v>0</v>
      </c>
      <c r="P18" s="370">
        <f t="shared" si="1"/>
        <v>0</v>
      </c>
      <c r="Q18" s="247"/>
      <c r="R18" s="248"/>
      <c r="S18" s="249"/>
      <c r="T18" s="368">
        <f t="shared" si="19"/>
        <v>0</v>
      </c>
      <c r="U18" s="250"/>
      <c r="V18" s="369">
        <f t="shared" si="20"/>
        <v>0</v>
      </c>
      <c r="W18" s="370">
        <f t="shared" si="2"/>
        <v>0</v>
      </c>
      <c r="X18" s="247"/>
      <c r="Y18" s="248"/>
      <c r="Z18" s="249"/>
      <c r="AA18" s="368">
        <f t="shared" si="21"/>
        <v>0</v>
      </c>
      <c r="AB18" s="250"/>
      <c r="AC18" s="369">
        <f t="shared" si="22"/>
        <v>0</v>
      </c>
      <c r="AD18" s="370">
        <f t="shared" si="3"/>
        <v>0</v>
      </c>
      <c r="AE18" s="247"/>
      <c r="AF18" s="248"/>
      <c r="AG18" s="249"/>
      <c r="AH18" s="368">
        <f t="shared" si="23"/>
        <v>0</v>
      </c>
      <c r="AI18" s="250"/>
      <c r="AJ18" s="369">
        <f t="shared" si="24"/>
        <v>0</v>
      </c>
      <c r="AK18" s="370">
        <f t="shared" si="4"/>
        <v>0</v>
      </c>
      <c r="AL18" s="247"/>
      <c r="AM18" s="248"/>
      <c r="AN18" s="249"/>
      <c r="AO18" s="368">
        <f t="shared" si="25"/>
        <v>0</v>
      </c>
      <c r="AP18" s="250"/>
      <c r="AQ18" s="369">
        <f t="shared" si="26"/>
        <v>0</v>
      </c>
      <c r="AR18" s="370">
        <f t="shared" si="5"/>
        <v>0</v>
      </c>
      <c r="AS18" s="247"/>
      <c r="AT18" s="248"/>
      <c r="AU18" s="249"/>
      <c r="AV18" s="368">
        <f t="shared" si="6"/>
        <v>0</v>
      </c>
      <c r="AW18" s="250"/>
      <c r="AX18" s="369">
        <f t="shared" si="27"/>
        <v>0</v>
      </c>
      <c r="AY18" s="370">
        <f t="shared" si="7"/>
        <v>0</v>
      </c>
      <c r="AZ18" s="247"/>
      <c r="BA18" s="248"/>
      <c r="BB18" s="249"/>
      <c r="BC18" s="368">
        <f t="shared" si="8"/>
        <v>0</v>
      </c>
      <c r="BD18" s="250"/>
      <c r="BE18" s="369">
        <f t="shared" si="28"/>
        <v>0</v>
      </c>
      <c r="BF18" s="370">
        <f t="shared" si="9"/>
        <v>0</v>
      </c>
      <c r="BG18" s="247"/>
      <c r="BH18" s="248"/>
      <c r="BI18" s="378"/>
      <c r="BJ18" s="368">
        <f t="shared" si="10"/>
        <v>0</v>
      </c>
      <c r="BK18" s="250"/>
      <c r="BL18" s="369">
        <f t="shared" si="29"/>
        <v>0</v>
      </c>
      <c r="BM18" s="370">
        <f t="shared" si="11"/>
        <v>0</v>
      </c>
      <c r="BN18" s="247"/>
      <c r="BO18" s="248"/>
      <c r="BP18" s="249"/>
      <c r="BQ18" s="368">
        <f t="shared" si="12"/>
        <v>0</v>
      </c>
      <c r="BR18" s="250"/>
      <c r="BS18" s="369">
        <f t="shared" si="30"/>
        <v>0</v>
      </c>
      <c r="BT18" s="561">
        <f t="shared" si="13"/>
        <v>0</v>
      </c>
      <c r="BU18" s="382">
        <f t="shared" si="14"/>
        <v>0</v>
      </c>
      <c r="BV18" s="371">
        <f t="shared" si="14"/>
        <v>0</v>
      </c>
      <c r="BW18" s="370">
        <f t="shared" si="14"/>
        <v>0</v>
      </c>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row>
    <row r="19" spans="1:112" ht="20.149999999999999" customHeight="1">
      <c r="A19" s="1173"/>
      <c r="B19" s="1049"/>
      <c r="C19" s="247"/>
      <c r="D19" s="341"/>
      <c r="E19" s="249"/>
      <c r="F19" s="368">
        <f t="shared" si="15"/>
        <v>0</v>
      </c>
      <c r="G19" s="342"/>
      <c r="H19" s="369">
        <f t="shared" si="16"/>
        <v>0</v>
      </c>
      <c r="I19" s="370">
        <f t="shared" si="17"/>
        <v>0</v>
      </c>
      <c r="J19" s="125"/>
      <c r="K19" s="248"/>
      <c r="L19" s="249"/>
      <c r="M19" s="368">
        <f t="shared" si="0"/>
        <v>0</v>
      </c>
      <c r="N19" s="250"/>
      <c r="O19" s="369">
        <f t="shared" si="18"/>
        <v>0</v>
      </c>
      <c r="P19" s="370">
        <f t="shared" si="1"/>
        <v>0</v>
      </c>
      <c r="Q19" s="247"/>
      <c r="R19" s="248"/>
      <c r="S19" s="120"/>
      <c r="T19" s="368">
        <f t="shared" si="19"/>
        <v>0</v>
      </c>
      <c r="U19" s="250"/>
      <c r="V19" s="369">
        <f t="shared" si="20"/>
        <v>0</v>
      </c>
      <c r="W19" s="370">
        <f t="shared" si="2"/>
        <v>0</v>
      </c>
      <c r="X19" s="247"/>
      <c r="Y19" s="341"/>
      <c r="Z19" s="249"/>
      <c r="AA19" s="368">
        <f t="shared" si="21"/>
        <v>0</v>
      </c>
      <c r="AB19" s="342"/>
      <c r="AC19" s="369">
        <f t="shared" si="22"/>
        <v>0</v>
      </c>
      <c r="AD19" s="370">
        <f t="shared" si="3"/>
        <v>0</v>
      </c>
      <c r="AE19" s="125"/>
      <c r="AF19" s="248"/>
      <c r="AG19" s="249"/>
      <c r="AH19" s="368">
        <f t="shared" si="23"/>
        <v>0</v>
      </c>
      <c r="AI19" s="250"/>
      <c r="AJ19" s="369">
        <f t="shared" si="24"/>
        <v>0</v>
      </c>
      <c r="AK19" s="370">
        <f t="shared" si="4"/>
        <v>0</v>
      </c>
      <c r="AL19" s="247"/>
      <c r="AM19" s="248"/>
      <c r="AN19" s="249"/>
      <c r="AO19" s="368">
        <f t="shared" si="25"/>
        <v>0</v>
      </c>
      <c r="AP19" s="250"/>
      <c r="AQ19" s="369">
        <f t="shared" si="26"/>
        <v>0</v>
      </c>
      <c r="AR19" s="370">
        <f t="shared" si="5"/>
        <v>0</v>
      </c>
      <c r="AS19" s="247"/>
      <c r="AT19" s="248"/>
      <c r="AU19" s="249"/>
      <c r="AV19" s="368">
        <f t="shared" si="6"/>
        <v>0</v>
      </c>
      <c r="AW19" s="250"/>
      <c r="AX19" s="369">
        <f t="shared" si="27"/>
        <v>0</v>
      </c>
      <c r="AY19" s="370">
        <f t="shared" si="7"/>
        <v>0</v>
      </c>
      <c r="AZ19" s="247"/>
      <c r="BA19" s="248"/>
      <c r="BB19" s="249"/>
      <c r="BC19" s="368">
        <f t="shared" si="8"/>
        <v>0</v>
      </c>
      <c r="BD19" s="250"/>
      <c r="BE19" s="369">
        <f t="shared" si="28"/>
        <v>0</v>
      </c>
      <c r="BF19" s="370">
        <f t="shared" si="9"/>
        <v>0</v>
      </c>
      <c r="BG19" s="247"/>
      <c r="BH19" s="248"/>
      <c r="BI19" s="378"/>
      <c r="BJ19" s="368">
        <f t="shared" si="10"/>
        <v>0</v>
      </c>
      <c r="BK19" s="250"/>
      <c r="BL19" s="369">
        <f t="shared" si="29"/>
        <v>0</v>
      </c>
      <c r="BM19" s="370">
        <f t="shared" si="11"/>
        <v>0</v>
      </c>
      <c r="BN19" s="247"/>
      <c r="BO19" s="248"/>
      <c r="BP19" s="249"/>
      <c r="BQ19" s="368">
        <f t="shared" si="12"/>
        <v>0</v>
      </c>
      <c r="BR19" s="250"/>
      <c r="BS19" s="369">
        <f t="shared" si="30"/>
        <v>0</v>
      </c>
      <c r="BT19" s="561">
        <f t="shared" si="13"/>
        <v>0</v>
      </c>
      <c r="BU19" s="382">
        <f t="shared" si="14"/>
        <v>0</v>
      </c>
      <c r="BV19" s="371">
        <f t="shared" si="14"/>
        <v>0</v>
      </c>
      <c r="BW19" s="370">
        <f t="shared" si="14"/>
        <v>0</v>
      </c>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row>
    <row r="20" spans="1:112" ht="20.149999999999999" customHeight="1">
      <c r="A20" s="1173"/>
      <c r="B20" s="1049"/>
      <c r="C20" s="247"/>
      <c r="D20" s="248"/>
      <c r="E20" s="249"/>
      <c r="F20" s="368">
        <f t="shared" si="15"/>
        <v>0</v>
      </c>
      <c r="G20" s="250"/>
      <c r="H20" s="369">
        <f t="shared" si="16"/>
        <v>0</v>
      </c>
      <c r="I20" s="370">
        <f t="shared" si="17"/>
        <v>0</v>
      </c>
      <c r="J20" s="247"/>
      <c r="K20" s="248"/>
      <c r="L20" s="249"/>
      <c r="M20" s="368">
        <f t="shared" si="0"/>
        <v>0</v>
      </c>
      <c r="N20" s="250"/>
      <c r="O20" s="369">
        <f t="shared" si="18"/>
        <v>0</v>
      </c>
      <c r="P20" s="370">
        <f t="shared" si="1"/>
        <v>0</v>
      </c>
      <c r="Q20" s="247"/>
      <c r="R20" s="248"/>
      <c r="S20" s="249"/>
      <c r="T20" s="368">
        <f t="shared" si="19"/>
        <v>0</v>
      </c>
      <c r="U20" s="250"/>
      <c r="V20" s="369">
        <f t="shared" si="20"/>
        <v>0</v>
      </c>
      <c r="W20" s="370">
        <f t="shared" si="2"/>
        <v>0</v>
      </c>
      <c r="X20" s="247"/>
      <c r="Y20" s="248"/>
      <c r="Z20" s="249"/>
      <c r="AA20" s="368">
        <f t="shared" si="21"/>
        <v>0</v>
      </c>
      <c r="AB20" s="250"/>
      <c r="AC20" s="369">
        <f t="shared" si="22"/>
        <v>0</v>
      </c>
      <c r="AD20" s="370">
        <f t="shared" si="3"/>
        <v>0</v>
      </c>
      <c r="AE20" s="247"/>
      <c r="AF20" s="248"/>
      <c r="AG20" s="249"/>
      <c r="AH20" s="368">
        <f t="shared" si="23"/>
        <v>0</v>
      </c>
      <c r="AI20" s="250"/>
      <c r="AJ20" s="369">
        <f t="shared" si="24"/>
        <v>0</v>
      </c>
      <c r="AK20" s="370">
        <f t="shared" si="4"/>
        <v>0</v>
      </c>
      <c r="AL20" s="247"/>
      <c r="AM20" s="248"/>
      <c r="AN20" s="249"/>
      <c r="AO20" s="368">
        <f t="shared" si="25"/>
        <v>0</v>
      </c>
      <c r="AP20" s="250"/>
      <c r="AQ20" s="369">
        <f t="shared" si="26"/>
        <v>0</v>
      </c>
      <c r="AR20" s="370">
        <f t="shared" si="5"/>
        <v>0</v>
      </c>
      <c r="AS20" s="247"/>
      <c r="AT20" s="248"/>
      <c r="AU20" s="249"/>
      <c r="AV20" s="368">
        <f t="shared" si="6"/>
        <v>0</v>
      </c>
      <c r="AW20" s="250"/>
      <c r="AX20" s="369">
        <f t="shared" si="27"/>
        <v>0</v>
      </c>
      <c r="AY20" s="370">
        <f t="shared" si="7"/>
        <v>0</v>
      </c>
      <c r="AZ20" s="247"/>
      <c r="BA20" s="248"/>
      <c r="BB20" s="249"/>
      <c r="BC20" s="368">
        <f t="shared" si="8"/>
        <v>0</v>
      </c>
      <c r="BD20" s="250"/>
      <c r="BE20" s="369">
        <f t="shared" si="28"/>
        <v>0</v>
      </c>
      <c r="BF20" s="370">
        <f t="shared" si="9"/>
        <v>0</v>
      </c>
      <c r="BG20" s="247"/>
      <c r="BH20" s="248"/>
      <c r="BI20" s="378"/>
      <c r="BJ20" s="368">
        <f t="shared" si="10"/>
        <v>0</v>
      </c>
      <c r="BK20" s="250"/>
      <c r="BL20" s="369">
        <f t="shared" si="29"/>
        <v>0</v>
      </c>
      <c r="BM20" s="370">
        <f t="shared" si="11"/>
        <v>0</v>
      </c>
      <c r="BN20" s="247"/>
      <c r="BO20" s="248"/>
      <c r="BP20" s="249"/>
      <c r="BQ20" s="368">
        <f t="shared" si="12"/>
        <v>0</v>
      </c>
      <c r="BR20" s="250"/>
      <c r="BS20" s="369">
        <f t="shared" si="30"/>
        <v>0</v>
      </c>
      <c r="BT20" s="561">
        <f t="shared" si="13"/>
        <v>0</v>
      </c>
      <c r="BU20" s="382">
        <f t="shared" si="14"/>
        <v>0</v>
      </c>
      <c r="BV20" s="371">
        <f t="shared" si="14"/>
        <v>0</v>
      </c>
      <c r="BW20" s="370">
        <f t="shared" si="14"/>
        <v>0</v>
      </c>
      <c r="BX20" s="252"/>
      <c r="BY20" s="252"/>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row>
    <row r="21" spans="1:112" ht="20.149999999999999" customHeight="1">
      <c r="A21" s="1173"/>
      <c r="B21" s="1049"/>
      <c r="C21" s="247"/>
      <c r="D21" s="248"/>
      <c r="E21" s="249"/>
      <c r="F21" s="368">
        <f t="shared" si="15"/>
        <v>0</v>
      </c>
      <c r="G21" s="342"/>
      <c r="H21" s="369">
        <f t="shared" si="16"/>
        <v>0</v>
      </c>
      <c r="I21" s="370">
        <f t="shared" si="17"/>
        <v>0</v>
      </c>
      <c r="J21" s="125"/>
      <c r="K21" s="341"/>
      <c r="L21" s="120"/>
      <c r="M21" s="368">
        <f t="shared" si="0"/>
        <v>0</v>
      </c>
      <c r="N21" s="342"/>
      <c r="O21" s="369">
        <f t="shared" si="18"/>
        <v>0</v>
      </c>
      <c r="P21" s="370">
        <f t="shared" si="1"/>
        <v>0</v>
      </c>
      <c r="Q21" s="125"/>
      <c r="R21" s="341"/>
      <c r="S21" s="120"/>
      <c r="T21" s="368">
        <f t="shared" si="19"/>
        <v>0</v>
      </c>
      <c r="U21" s="342"/>
      <c r="V21" s="369">
        <f t="shared" si="20"/>
        <v>0</v>
      </c>
      <c r="W21" s="370">
        <f t="shared" si="2"/>
        <v>0</v>
      </c>
      <c r="X21" s="125"/>
      <c r="Y21" s="341"/>
      <c r="Z21" s="120"/>
      <c r="AA21" s="368">
        <f t="shared" si="21"/>
        <v>0</v>
      </c>
      <c r="AB21" s="342"/>
      <c r="AC21" s="369">
        <f t="shared" si="22"/>
        <v>0</v>
      </c>
      <c r="AD21" s="370">
        <f t="shared" si="3"/>
        <v>0</v>
      </c>
      <c r="AE21" s="125"/>
      <c r="AF21" s="341"/>
      <c r="AG21" s="120"/>
      <c r="AH21" s="368">
        <f t="shared" si="23"/>
        <v>0</v>
      </c>
      <c r="AI21" s="342"/>
      <c r="AJ21" s="369">
        <f t="shared" si="24"/>
        <v>0</v>
      </c>
      <c r="AK21" s="370">
        <f t="shared" si="4"/>
        <v>0</v>
      </c>
      <c r="AL21" s="125"/>
      <c r="AM21" s="248"/>
      <c r="AN21" s="249"/>
      <c r="AO21" s="368">
        <f t="shared" si="25"/>
        <v>0</v>
      </c>
      <c r="AP21" s="250"/>
      <c r="AQ21" s="369">
        <f t="shared" si="26"/>
        <v>0</v>
      </c>
      <c r="AR21" s="370">
        <f t="shared" si="5"/>
        <v>0</v>
      </c>
      <c r="AS21" s="247"/>
      <c r="AT21" s="248"/>
      <c r="AU21" s="249"/>
      <c r="AV21" s="368">
        <f t="shared" si="6"/>
        <v>0</v>
      </c>
      <c r="AW21" s="250"/>
      <c r="AX21" s="369">
        <f t="shared" si="27"/>
        <v>0</v>
      </c>
      <c r="AY21" s="370">
        <f t="shared" si="7"/>
        <v>0</v>
      </c>
      <c r="AZ21" s="247"/>
      <c r="BA21" s="248"/>
      <c r="BB21" s="249"/>
      <c r="BC21" s="368">
        <f t="shared" si="8"/>
        <v>0</v>
      </c>
      <c r="BD21" s="250"/>
      <c r="BE21" s="369">
        <f t="shared" si="28"/>
        <v>0</v>
      </c>
      <c r="BF21" s="370">
        <f t="shared" si="9"/>
        <v>0</v>
      </c>
      <c r="BG21" s="247"/>
      <c r="BH21" s="248"/>
      <c r="BI21" s="378"/>
      <c r="BJ21" s="368">
        <f t="shared" si="10"/>
        <v>0</v>
      </c>
      <c r="BK21" s="250"/>
      <c r="BL21" s="369">
        <f t="shared" si="29"/>
        <v>0</v>
      </c>
      <c r="BM21" s="370">
        <f t="shared" si="11"/>
        <v>0</v>
      </c>
      <c r="BN21" s="247"/>
      <c r="BO21" s="248"/>
      <c r="BP21" s="249"/>
      <c r="BQ21" s="368">
        <f t="shared" si="12"/>
        <v>0</v>
      </c>
      <c r="BR21" s="250"/>
      <c r="BS21" s="369">
        <f t="shared" si="30"/>
        <v>0</v>
      </c>
      <c r="BT21" s="561">
        <f t="shared" si="13"/>
        <v>0</v>
      </c>
      <c r="BU21" s="382">
        <f t="shared" si="14"/>
        <v>0</v>
      </c>
      <c r="BV21" s="371">
        <f t="shared" si="14"/>
        <v>0</v>
      </c>
      <c r="BW21" s="370">
        <f t="shared" si="14"/>
        <v>0</v>
      </c>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row>
    <row r="22" spans="1:112" ht="20.149999999999999" customHeight="1">
      <c r="A22" s="1173"/>
      <c r="B22" s="1049"/>
      <c r="C22" s="247"/>
      <c r="D22" s="248"/>
      <c r="E22" s="249"/>
      <c r="F22" s="368">
        <f t="shared" si="15"/>
        <v>0</v>
      </c>
      <c r="G22" s="342"/>
      <c r="H22" s="369">
        <f t="shared" si="16"/>
        <v>0</v>
      </c>
      <c r="I22" s="370">
        <f t="shared" si="17"/>
        <v>0</v>
      </c>
      <c r="J22" s="125"/>
      <c r="K22" s="341"/>
      <c r="L22" s="120"/>
      <c r="M22" s="368">
        <f t="shared" si="0"/>
        <v>0</v>
      </c>
      <c r="N22" s="342"/>
      <c r="O22" s="369">
        <f t="shared" si="18"/>
        <v>0</v>
      </c>
      <c r="P22" s="370">
        <f t="shared" si="1"/>
        <v>0</v>
      </c>
      <c r="Q22" s="125"/>
      <c r="R22" s="341"/>
      <c r="S22" s="120"/>
      <c r="T22" s="368">
        <f t="shared" si="19"/>
        <v>0</v>
      </c>
      <c r="U22" s="342"/>
      <c r="V22" s="369">
        <f t="shared" si="20"/>
        <v>0</v>
      </c>
      <c r="W22" s="370">
        <f t="shared" si="2"/>
        <v>0</v>
      </c>
      <c r="X22" s="125"/>
      <c r="Y22" s="341"/>
      <c r="Z22" s="120"/>
      <c r="AA22" s="368">
        <f t="shared" si="21"/>
        <v>0</v>
      </c>
      <c r="AB22" s="342"/>
      <c r="AC22" s="369">
        <f t="shared" si="22"/>
        <v>0</v>
      </c>
      <c r="AD22" s="370">
        <f t="shared" si="3"/>
        <v>0</v>
      </c>
      <c r="AE22" s="125"/>
      <c r="AF22" s="341"/>
      <c r="AG22" s="120"/>
      <c r="AH22" s="368">
        <f t="shared" si="23"/>
        <v>0</v>
      </c>
      <c r="AI22" s="342"/>
      <c r="AJ22" s="369">
        <f t="shared" si="24"/>
        <v>0</v>
      </c>
      <c r="AK22" s="370">
        <f t="shared" si="4"/>
        <v>0</v>
      </c>
      <c r="AL22" s="125"/>
      <c r="AM22" s="248"/>
      <c r="AN22" s="249"/>
      <c r="AO22" s="368">
        <f t="shared" si="25"/>
        <v>0</v>
      </c>
      <c r="AP22" s="250"/>
      <c r="AQ22" s="369">
        <f t="shared" si="26"/>
        <v>0</v>
      </c>
      <c r="AR22" s="370">
        <f t="shared" si="5"/>
        <v>0</v>
      </c>
      <c r="AS22" s="247"/>
      <c r="AT22" s="248"/>
      <c r="AU22" s="249"/>
      <c r="AV22" s="368">
        <f t="shared" si="6"/>
        <v>0</v>
      </c>
      <c r="AW22" s="250"/>
      <c r="AX22" s="369">
        <f t="shared" si="27"/>
        <v>0</v>
      </c>
      <c r="AY22" s="370">
        <f t="shared" si="7"/>
        <v>0</v>
      </c>
      <c r="AZ22" s="247"/>
      <c r="BA22" s="248"/>
      <c r="BB22" s="249"/>
      <c r="BC22" s="368">
        <f t="shared" si="8"/>
        <v>0</v>
      </c>
      <c r="BD22" s="250"/>
      <c r="BE22" s="369">
        <f t="shared" si="28"/>
        <v>0</v>
      </c>
      <c r="BF22" s="370">
        <f t="shared" si="9"/>
        <v>0</v>
      </c>
      <c r="BG22" s="247"/>
      <c r="BH22" s="248"/>
      <c r="BI22" s="378"/>
      <c r="BJ22" s="368">
        <f t="shared" si="10"/>
        <v>0</v>
      </c>
      <c r="BK22" s="250"/>
      <c r="BL22" s="369">
        <f t="shared" si="29"/>
        <v>0</v>
      </c>
      <c r="BM22" s="370">
        <f t="shared" si="11"/>
        <v>0</v>
      </c>
      <c r="BN22" s="247"/>
      <c r="BO22" s="248"/>
      <c r="BP22" s="249"/>
      <c r="BQ22" s="368">
        <f t="shared" si="12"/>
        <v>0</v>
      </c>
      <c r="BR22" s="250"/>
      <c r="BS22" s="369">
        <f t="shared" si="30"/>
        <v>0</v>
      </c>
      <c r="BT22" s="561">
        <f t="shared" si="13"/>
        <v>0</v>
      </c>
      <c r="BU22" s="382">
        <f t="shared" si="14"/>
        <v>0</v>
      </c>
      <c r="BV22" s="371">
        <f t="shared" si="14"/>
        <v>0</v>
      </c>
      <c r="BW22" s="370">
        <f t="shared" si="14"/>
        <v>0</v>
      </c>
      <c r="BX22" s="251"/>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row>
    <row r="23" spans="1:112" ht="20.149999999999999" customHeight="1">
      <c r="A23" s="1173"/>
      <c r="B23" s="1049"/>
      <c r="C23" s="247"/>
      <c r="D23" s="248"/>
      <c r="E23" s="249"/>
      <c r="F23" s="368">
        <f t="shared" si="15"/>
        <v>0</v>
      </c>
      <c r="G23" s="342"/>
      <c r="H23" s="369">
        <f t="shared" si="16"/>
        <v>0</v>
      </c>
      <c r="I23" s="370">
        <f t="shared" si="17"/>
        <v>0</v>
      </c>
      <c r="J23" s="125"/>
      <c r="K23" s="341"/>
      <c r="L23" s="120"/>
      <c r="M23" s="368">
        <f t="shared" si="0"/>
        <v>0</v>
      </c>
      <c r="N23" s="342"/>
      <c r="O23" s="369">
        <f t="shared" si="18"/>
        <v>0</v>
      </c>
      <c r="P23" s="370">
        <f t="shared" si="1"/>
        <v>0</v>
      </c>
      <c r="Q23" s="125"/>
      <c r="R23" s="341"/>
      <c r="S23" s="120"/>
      <c r="T23" s="368">
        <f t="shared" si="19"/>
        <v>0</v>
      </c>
      <c r="U23" s="342"/>
      <c r="V23" s="369">
        <f t="shared" si="20"/>
        <v>0</v>
      </c>
      <c r="W23" s="370">
        <f t="shared" si="2"/>
        <v>0</v>
      </c>
      <c r="X23" s="125"/>
      <c r="Y23" s="341"/>
      <c r="Z23" s="120"/>
      <c r="AA23" s="368">
        <f t="shared" si="21"/>
        <v>0</v>
      </c>
      <c r="AB23" s="342"/>
      <c r="AC23" s="369">
        <f t="shared" si="22"/>
        <v>0</v>
      </c>
      <c r="AD23" s="370">
        <f t="shared" si="3"/>
        <v>0</v>
      </c>
      <c r="AE23" s="125"/>
      <c r="AF23" s="341"/>
      <c r="AG23" s="120"/>
      <c r="AH23" s="368">
        <f t="shared" si="23"/>
        <v>0</v>
      </c>
      <c r="AI23" s="342"/>
      <c r="AJ23" s="369">
        <f t="shared" si="24"/>
        <v>0</v>
      </c>
      <c r="AK23" s="370">
        <f t="shared" si="4"/>
        <v>0</v>
      </c>
      <c r="AL23" s="125"/>
      <c r="AM23" s="248"/>
      <c r="AN23" s="249"/>
      <c r="AO23" s="368">
        <f t="shared" si="25"/>
        <v>0</v>
      </c>
      <c r="AP23" s="250"/>
      <c r="AQ23" s="369">
        <f t="shared" si="26"/>
        <v>0</v>
      </c>
      <c r="AR23" s="370">
        <f t="shared" si="5"/>
        <v>0</v>
      </c>
      <c r="AS23" s="247"/>
      <c r="AT23" s="248"/>
      <c r="AU23" s="249"/>
      <c r="AV23" s="368">
        <f t="shared" si="6"/>
        <v>0</v>
      </c>
      <c r="AW23" s="250"/>
      <c r="AX23" s="369">
        <f t="shared" si="27"/>
        <v>0</v>
      </c>
      <c r="AY23" s="370">
        <f t="shared" si="7"/>
        <v>0</v>
      </c>
      <c r="AZ23" s="247"/>
      <c r="BA23" s="248"/>
      <c r="BB23" s="249"/>
      <c r="BC23" s="368">
        <f t="shared" si="8"/>
        <v>0</v>
      </c>
      <c r="BD23" s="250"/>
      <c r="BE23" s="369">
        <f t="shared" si="28"/>
        <v>0</v>
      </c>
      <c r="BF23" s="370">
        <f t="shared" si="9"/>
        <v>0</v>
      </c>
      <c r="BG23" s="247"/>
      <c r="BH23" s="248"/>
      <c r="BI23" s="378"/>
      <c r="BJ23" s="368">
        <f t="shared" si="10"/>
        <v>0</v>
      </c>
      <c r="BK23" s="250"/>
      <c r="BL23" s="369">
        <f t="shared" si="29"/>
        <v>0</v>
      </c>
      <c r="BM23" s="370">
        <f t="shared" si="11"/>
        <v>0</v>
      </c>
      <c r="BN23" s="247"/>
      <c r="BO23" s="248"/>
      <c r="BP23" s="249"/>
      <c r="BQ23" s="368">
        <f t="shared" si="12"/>
        <v>0</v>
      </c>
      <c r="BR23" s="250"/>
      <c r="BS23" s="369">
        <f t="shared" si="30"/>
        <v>0</v>
      </c>
      <c r="BT23" s="561">
        <f t="shared" si="13"/>
        <v>0</v>
      </c>
      <c r="BU23" s="382">
        <f t="shared" si="14"/>
        <v>0</v>
      </c>
      <c r="BV23" s="371">
        <f t="shared" si="14"/>
        <v>0</v>
      </c>
      <c r="BW23" s="370">
        <f t="shared" si="14"/>
        <v>0</v>
      </c>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row>
    <row r="24" spans="1:112" ht="20.149999999999999" customHeight="1">
      <c r="A24" s="1173"/>
      <c r="B24" s="1049"/>
      <c r="C24" s="247"/>
      <c r="D24" s="248"/>
      <c r="E24" s="249"/>
      <c r="F24" s="368">
        <f t="shared" si="15"/>
        <v>0</v>
      </c>
      <c r="G24" s="250"/>
      <c r="H24" s="369">
        <f t="shared" si="16"/>
        <v>0</v>
      </c>
      <c r="I24" s="370">
        <f t="shared" si="17"/>
        <v>0</v>
      </c>
      <c r="J24" s="247"/>
      <c r="K24" s="248"/>
      <c r="L24" s="249"/>
      <c r="M24" s="368">
        <f t="shared" si="0"/>
        <v>0</v>
      </c>
      <c r="N24" s="250"/>
      <c r="O24" s="369">
        <f t="shared" si="18"/>
        <v>0</v>
      </c>
      <c r="P24" s="370">
        <f t="shared" si="1"/>
        <v>0</v>
      </c>
      <c r="Q24" s="247"/>
      <c r="R24" s="248"/>
      <c r="S24" s="249"/>
      <c r="T24" s="368">
        <f t="shared" si="19"/>
        <v>0</v>
      </c>
      <c r="U24" s="250"/>
      <c r="V24" s="369">
        <f t="shared" si="20"/>
        <v>0</v>
      </c>
      <c r="W24" s="370">
        <f t="shared" si="2"/>
        <v>0</v>
      </c>
      <c r="X24" s="247"/>
      <c r="Y24" s="248"/>
      <c r="Z24" s="249"/>
      <c r="AA24" s="368">
        <f t="shared" si="21"/>
        <v>0</v>
      </c>
      <c r="AB24" s="250"/>
      <c r="AC24" s="369">
        <f t="shared" si="22"/>
        <v>0</v>
      </c>
      <c r="AD24" s="370">
        <f t="shared" si="3"/>
        <v>0</v>
      </c>
      <c r="AE24" s="247"/>
      <c r="AF24" s="248"/>
      <c r="AG24" s="249"/>
      <c r="AH24" s="368">
        <f t="shared" si="23"/>
        <v>0</v>
      </c>
      <c r="AI24" s="250"/>
      <c r="AJ24" s="369">
        <f t="shared" si="24"/>
        <v>0</v>
      </c>
      <c r="AK24" s="370">
        <f t="shared" si="4"/>
        <v>0</v>
      </c>
      <c r="AL24" s="247"/>
      <c r="AM24" s="248"/>
      <c r="AN24" s="249"/>
      <c r="AO24" s="368">
        <f t="shared" si="25"/>
        <v>0</v>
      </c>
      <c r="AP24" s="250"/>
      <c r="AQ24" s="369">
        <f t="shared" si="26"/>
        <v>0</v>
      </c>
      <c r="AR24" s="370">
        <f t="shared" si="5"/>
        <v>0</v>
      </c>
      <c r="AS24" s="247"/>
      <c r="AT24" s="248"/>
      <c r="AU24" s="249"/>
      <c r="AV24" s="368">
        <f t="shared" si="6"/>
        <v>0</v>
      </c>
      <c r="AW24" s="250"/>
      <c r="AX24" s="369">
        <f t="shared" si="27"/>
        <v>0</v>
      </c>
      <c r="AY24" s="370">
        <f t="shared" si="7"/>
        <v>0</v>
      </c>
      <c r="AZ24" s="247"/>
      <c r="BA24" s="248"/>
      <c r="BB24" s="249"/>
      <c r="BC24" s="368">
        <f t="shared" si="8"/>
        <v>0</v>
      </c>
      <c r="BD24" s="250"/>
      <c r="BE24" s="369">
        <f t="shared" si="28"/>
        <v>0</v>
      </c>
      <c r="BF24" s="370">
        <f t="shared" si="9"/>
        <v>0</v>
      </c>
      <c r="BG24" s="247"/>
      <c r="BH24" s="248"/>
      <c r="BI24" s="378"/>
      <c r="BJ24" s="368">
        <f t="shared" si="10"/>
        <v>0</v>
      </c>
      <c r="BK24" s="250"/>
      <c r="BL24" s="369">
        <f t="shared" si="29"/>
        <v>0</v>
      </c>
      <c r="BM24" s="370">
        <f t="shared" si="11"/>
        <v>0</v>
      </c>
      <c r="BN24" s="247"/>
      <c r="BO24" s="248"/>
      <c r="BP24" s="249"/>
      <c r="BQ24" s="368">
        <f t="shared" si="12"/>
        <v>0</v>
      </c>
      <c r="BR24" s="250"/>
      <c r="BS24" s="369">
        <f t="shared" si="30"/>
        <v>0</v>
      </c>
      <c r="BT24" s="561">
        <f t="shared" si="13"/>
        <v>0</v>
      </c>
      <c r="BU24" s="382">
        <f t="shared" si="14"/>
        <v>0</v>
      </c>
      <c r="BV24" s="371">
        <f t="shared" si="14"/>
        <v>0</v>
      </c>
      <c r="BW24" s="370">
        <f t="shared" si="14"/>
        <v>0</v>
      </c>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row>
    <row r="25" spans="1:112" ht="20.149999999999999" customHeight="1">
      <c r="A25" s="1173"/>
      <c r="B25" s="1049"/>
      <c r="C25" s="247"/>
      <c r="D25" s="248"/>
      <c r="E25" s="249"/>
      <c r="F25" s="368">
        <f t="shared" si="15"/>
        <v>0</v>
      </c>
      <c r="G25" s="342"/>
      <c r="H25" s="369">
        <f t="shared" si="16"/>
        <v>0</v>
      </c>
      <c r="I25" s="370">
        <f t="shared" si="17"/>
        <v>0</v>
      </c>
      <c r="J25" s="125"/>
      <c r="K25" s="341"/>
      <c r="L25" s="120"/>
      <c r="M25" s="368">
        <f t="shared" si="0"/>
        <v>0</v>
      </c>
      <c r="N25" s="342"/>
      <c r="O25" s="369">
        <f t="shared" si="18"/>
        <v>0</v>
      </c>
      <c r="P25" s="370">
        <f t="shared" si="1"/>
        <v>0</v>
      </c>
      <c r="Q25" s="125"/>
      <c r="R25" s="341"/>
      <c r="S25" s="120"/>
      <c r="T25" s="368">
        <f t="shared" si="19"/>
        <v>0</v>
      </c>
      <c r="U25" s="342"/>
      <c r="V25" s="369">
        <f t="shared" si="20"/>
        <v>0</v>
      </c>
      <c r="W25" s="370">
        <f t="shared" si="2"/>
        <v>0</v>
      </c>
      <c r="X25" s="125"/>
      <c r="Y25" s="341"/>
      <c r="Z25" s="120"/>
      <c r="AA25" s="368">
        <f t="shared" si="21"/>
        <v>0</v>
      </c>
      <c r="AB25" s="342"/>
      <c r="AC25" s="369">
        <f t="shared" si="22"/>
        <v>0</v>
      </c>
      <c r="AD25" s="370">
        <f t="shared" si="3"/>
        <v>0</v>
      </c>
      <c r="AE25" s="125"/>
      <c r="AF25" s="341"/>
      <c r="AG25" s="120"/>
      <c r="AH25" s="368">
        <f t="shared" si="23"/>
        <v>0</v>
      </c>
      <c r="AI25" s="342"/>
      <c r="AJ25" s="369">
        <f t="shared" si="24"/>
        <v>0</v>
      </c>
      <c r="AK25" s="370">
        <f t="shared" si="4"/>
        <v>0</v>
      </c>
      <c r="AL25" s="125"/>
      <c r="AM25" s="248"/>
      <c r="AN25" s="249"/>
      <c r="AO25" s="368">
        <f t="shared" si="25"/>
        <v>0</v>
      </c>
      <c r="AP25" s="250"/>
      <c r="AQ25" s="369">
        <f t="shared" si="26"/>
        <v>0</v>
      </c>
      <c r="AR25" s="370">
        <f t="shared" si="5"/>
        <v>0</v>
      </c>
      <c r="AS25" s="247"/>
      <c r="AT25" s="248"/>
      <c r="AU25" s="249"/>
      <c r="AV25" s="368">
        <f t="shared" si="6"/>
        <v>0</v>
      </c>
      <c r="AW25" s="250"/>
      <c r="AX25" s="369">
        <f t="shared" si="27"/>
        <v>0</v>
      </c>
      <c r="AY25" s="370">
        <f t="shared" si="7"/>
        <v>0</v>
      </c>
      <c r="AZ25" s="247"/>
      <c r="BA25" s="248"/>
      <c r="BB25" s="249"/>
      <c r="BC25" s="368">
        <f t="shared" si="8"/>
        <v>0</v>
      </c>
      <c r="BD25" s="250"/>
      <c r="BE25" s="369">
        <f t="shared" si="28"/>
        <v>0</v>
      </c>
      <c r="BF25" s="370">
        <f t="shared" si="9"/>
        <v>0</v>
      </c>
      <c r="BG25" s="247"/>
      <c r="BH25" s="248"/>
      <c r="BI25" s="378"/>
      <c r="BJ25" s="368">
        <f t="shared" si="10"/>
        <v>0</v>
      </c>
      <c r="BK25" s="250"/>
      <c r="BL25" s="369">
        <f t="shared" si="29"/>
        <v>0</v>
      </c>
      <c r="BM25" s="370">
        <f t="shared" si="11"/>
        <v>0</v>
      </c>
      <c r="BN25" s="247"/>
      <c r="BO25" s="248"/>
      <c r="BP25" s="249"/>
      <c r="BQ25" s="368">
        <f t="shared" si="12"/>
        <v>0</v>
      </c>
      <c r="BR25" s="250"/>
      <c r="BS25" s="369">
        <f t="shared" si="30"/>
        <v>0</v>
      </c>
      <c r="BT25" s="561">
        <f t="shared" si="13"/>
        <v>0</v>
      </c>
      <c r="BU25" s="382">
        <f t="shared" si="14"/>
        <v>0</v>
      </c>
      <c r="BV25" s="371">
        <f t="shared" si="14"/>
        <v>0</v>
      </c>
      <c r="BW25" s="370">
        <f t="shared" si="14"/>
        <v>0</v>
      </c>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row>
    <row r="26" spans="1:112" ht="20.149999999999999" customHeight="1">
      <c r="A26" s="1173"/>
      <c r="B26" s="1049"/>
      <c r="C26" s="247"/>
      <c r="D26" s="248"/>
      <c r="E26" s="249"/>
      <c r="F26" s="368">
        <f t="shared" si="15"/>
        <v>0</v>
      </c>
      <c r="G26" s="342"/>
      <c r="H26" s="369">
        <f t="shared" si="16"/>
        <v>0</v>
      </c>
      <c r="I26" s="370">
        <f t="shared" si="17"/>
        <v>0</v>
      </c>
      <c r="J26" s="125"/>
      <c r="K26" s="341"/>
      <c r="L26" s="120"/>
      <c r="M26" s="368">
        <f t="shared" si="0"/>
        <v>0</v>
      </c>
      <c r="N26" s="342"/>
      <c r="O26" s="369">
        <f t="shared" si="18"/>
        <v>0</v>
      </c>
      <c r="P26" s="370">
        <f t="shared" si="1"/>
        <v>0</v>
      </c>
      <c r="Q26" s="125"/>
      <c r="R26" s="341"/>
      <c r="S26" s="120"/>
      <c r="T26" s="368">
        <f t="shared" si="19"/>
        <v>0</v>
      </c>
      <c r="U26" s="342"/>
      <c r="V26" s="369">
        <f t="shared" si="20"/>
        <v>0</v>
      </c>
      <c r="W26" s="370">
        <f t="shared" si="2"/>
        <v>0</v>
      </c>
      <c r="X26" s="125"/>
      <c r="Y26" s="341"/>
      <c r="Z26" s="120"/>
      <c r="AA26" s="368">
        <f t="shared" si="21"/>
        <v>0</v>
      </c>
      <c r="AB26" s="342"/>
      <c r="AC26" s="369">
        <f t="shared" si="22"/>
        <v>0</v>
      </c>
      <c r="AD26" s="370">
        <f t="shared" si="3"/>
        <v>0</v>
      </c>
      <c r="AE26" s="125"/>
      <c r="AF26" s="341"/>
      <c r="AG26" s="120"/>
      <c r="AH26" s="368">
        <f t="shared" si="23"/>
        <v>0</v>
      </c>
      <c r="AI26" s="342"/>
      <c r="AJ26" s="369">
        <f t="shared" si="24"/>
        <v>0</v>
      </c>
      <c r="AK26" s="370">
        <f t="shared" si="4"/>
        <v>0</v>
      </c>
      <c r="AL26" s="125"/>
      <c r="AM26" s="248"/>
      <c r="AN26" s="249"/>
      <c r="AO26" s="368">
        <f t="shared" si="25"/>
        <v>0</v>
      </c>
      <c r="AP26" s="250"/>
      <c r="AQ26" s="369">
        <f t="shared" si="26"/>
        <v>0</v>
      </c>
      <c r="AR26" s="370">
        <f t="shared" si="5"/>
        <v>0</v>
      </c>
      <c r="AS26" s="247"/>
      <c r="AT26" s="248"/>
      <c r="AU26" s="249"/>
      <c r="AV26" s="368">
        <f t="shared" si="6"/>
        <v>0</v>
      </c>
      <c r="AW26" s="250"/>
      <c r="AX26" s="369">
        <f t="shared" si="27"/>
        <v>0</v>
      </c>
      <c r="AY26" s="370">
        <f t="shared" si="7"/>
        <v>0</v>
      </c>
      <c r="AZ26" s="247"/>
      <c r="BA26" s="248"/>
      <c r="BB26" s="249"/>
      <c r="BC26" s="368">
        <f t="shared" si="8"/>
        <v>0</v>
      </c>
      <c r="BD26" s="250"/>
      <c r="BE26" s="369">
        <f t="shared" si="28"/>
        <v>0</v>
      </c>
      <c r="BF26" s="370">
        <f t="shared" si="9"/>
        <v>0</v>
      </c>
      <c r="BG26" s="247"/>
      <c r="BH26" s="248"/>
      <c r="BI26" s="378"/>
      <c r="BJ26" s="368">
        <f t="shared" si="10"/>
        <v>0</v>
      </c>
      <c r="BK26" s="250"/>
      <c r="BL26" s="369">
        <f t="shared" si="29"/>
        <v>0</v>
      </c>
      <c r="BM26" s="370">
        <f t="shared" si="11"/>
        <v>0</v>
      </c>
      <c r="BN26" s="247"/>
      <c r="BO26" s="248"/>
      <c r="BP26" s="249"/>
      <c r="BQ26" s="368">
        <f t="shared" si="12"/>
        <v>0</v>
      </c>
      <c r="BR26" s="250"/>
      <c r="BS26" s="369">
        <f t="shared" si="30"/>
        <v>0</v>
      </c>
      <c r="BT26" s="561">
        <f t="shared" si="13"/>
        <v>0</v>
      </c>
      <c r="BU26" s="382">
        <f t="shared" si="14"/>
        <v>0</v>
      </c>
      <c r="BV26" s="371">
        <f t="shared" si="14"/>
        <v>0</v>
      </c>
      <c r="BW26" s="370">
        <f t="shared" si="14"/>
        <v>0</v>
      </c>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row>
    <row r="27" spans="1:112" ht="20.149999999999999" customHeight="1">
      <c r="A27" s="1173"/>
      <c r="B27" s="1049"/>
      <c r="C27" s="247"/>
      <c r="D27" s="248"/>
      <c r="E27" s="249"/>
      <c r="F27" s="368">
        <f t="shared" si="15"/>
        <v>0</v>
      </c>
      <c r="G27" s="342"/>
      <c r="H27" s="369">
        <f t="shared" si="16"/>
        <v>0</v>
      </c>
      <c r="I27" s="370">
        <f t="shared" si="17"/>
        <v>0</v>
      </c>
      <c r="J27" s="125"/>
      <c r="K27" s="341"/>
      <c r="L27" s="120"/>
      <c r="M27" s="368">
        <f t="shared" si="0"/>
        <v>0</v>
      </c>
      <c r="N27" s="342"/>
      <c r="O27" s="369">
        <f t="shared" si="18"/>
        <v>0</v>
      </c>
      <c r="P27" s="370">
        <f t="shared" si="1"/>
        <v>0</v>
      </c>
      <c r="Q27" s="125"/>
      <c r="R27" s="341"/>
      <c r="S27" s="120"/>
      <c r="T27" s="368">
        <f t="shared" si="19"/>
        <v>0</v>
      </c>
      <c r="U27" s="342"/>
      <c r="V27" s="369">
        <f t="shared" si="20"/>
        <v>0</v>
      </c>
      <c r="W27" s="370">
        <f t="shared" si="2"/>
        <v>0</v>
      </c>
      <c r="X27" s="125"/>
      <c r="Y27" s="341"/>
      <c r="Z27" s="120"/>
      <c r="AA27" s="368">
        <f t="shared" si="21"/>
        <v>0</v>
      </c>
      <c r="AB27" s="342"/>
      <c r="AC27" s="369">
        <f t="shared" si="22"/>
        <v>0</v>
      </c>
      <c r="AD27" s="370">
        <f t="shared" si="3"/>
        <v>0</v>
      </c>
      <c r="AE27" s="125"/>
      <c r="AF27" s="341"/>
      <c r="AG27" s="120"/>
      <c r="AH27" s="368">
        <f t="shared" si="23"/>
        <v>0</v>
      </c>
      <c r="AI27" s="342"/>
      <c r="AJ27" s="369">
        <f t="shared" si="24"/>
        <v>0</v>
      </c>
      <c r="AK27" s="370">
        <f t="shared" si="4"/>
        <v>0</v>
      </c>
      <c r="AL27" s="125"/>
      <c r="AM27" s="248"/>
      <c r="AN27" s="249"/>
      <c r="AO27" s="368">
        <f t="shared" si="25"/>
        <v>0</v>
      </c>
      <c r="AP27" s="250"/>
      <c r="AQ27" s="369">
        <f t="shared" si="26"/>
        <v>0</v>
      </c>
      <c r="AR27" s="370">
        <f t="shared" si="5"/>
        <v>0</v>
      </c>
      <c r="AS27" s="247"/>
      <c r="AT27" s="248"/>
      <c r="AU27" s="249"/>
      <c r="AV27" s="368">
        <f t="shared" si="6"/>
        <v>0</v>
      </c>
      <c r="AW27" s="250"/>
      <c r="AX27" s="369">
        <f t="shared" si="27"/>
        <v>0</v>
      </c>
      <c r="AY27" s="370">
        <f t="shared" si="7"/>
        <v>0</v>
      </c>
      <c r="AZ27" s="247"/>
      <c r="BA27" s="248"/>
      <c r="BB27" s="249"/>
      <c r="BC27" s="368">
        <f t="shared" si="8"/>
        <v>0</v>
      </c>
      <c r="BD27" s="250"/>
      <c r="BE27" s="369">
        <f t="shared" si="28"/>
        <v>0</v>
      </c>
      <c r="BF27" s="370">
        <f t="shared" si="9"/>
        <v>0</v>
      </c>
      <c r="BG27" s="247"/>
      <c r="BH27" s="248"/>
      <c r="BI27" s="378"/>
      <c r="BJ27" s="368">
        <f t="shared" si="10"/>
        <v>0</v>
      </c>
      <c r="BK27" s="250"/>
      <c r="BL27" s="369">
        <f t="shared" si="29"/>
        <v>0</v>
      </c>
      <c r="BM27" s="370">
        <f t="shared" si="11"/>
        <v>0</v>
      </c>
      <c r="BN27" s="247"/>
      <c r="BO27" s="248"/>
      <c r="BP27" s="249"/>
      <c r="BQ27" s="368">
        <f t="shared" si="12"/>
        <v>0</v>
      </c>
      <c r="BR27" s="250"/>
      <c r="BS27" s="369">
        <f t="shared" si="30"/>
        <v>0</v>
      </c>
      <c r="BT27" s="561">
        <f t="shared" si="13"/>
        <v>0</v>
      </c>
      <c r="BU27" s="382">
        <f t="shared" si="14"/>
        <v>0</v>
      </c>
      <c r="BV27" s="371">
        <f t="shared" si="14"/>
        <v>0</v>
      </c>
      <c r="BW27" s="370">
        <f t="shared" si="14"/>
        <v>0</v>
      </c>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row>
    <row r="28" spans="1:112" ht="20.149999999999999" customHeight="1">
      <c r="A28" s="1173"/>
      <c r="B28" s="1049"/>
      <c r="C28" s="247"/>
      <c r="D28" s="248"/>
      <c r="E28" s="249"/>
      <c r="F28" s="368">
        <f t="shared" si="15"/>
        <v>0</v>
      </c>
      <c r="G28" s="250"/>
      <c r="H28" s="369">
        <f t="shared" si="16"/>
        <v>0</v>
      </c>
      <c r="I28" s="370">
        <f t="shared" si="17"/>
        <v>0</v>
      </c>
      <c r="J28" s="247"/>
      <c r="K28" s="248"/>
      <c r="L28" s="249"/>
      <c r="M28" s="368">
        <f t="shared" si="0"/>
        <v>0</v>
      </c>
      <c r="N28" s="250"/>
      <c r="O28" s="369">
        <f t="shared" si="18"/>
        <v>0</v>
      </c>
      <c r="P28" s="370">
        <f t="shared" si="1"/>
        <v>0</v>
      </c>
      <c r="Q28" s="247"/>
      <c r="R28" s="248"/>
      <c r="S28" s="249"/>
      <c r="T28" s="368">
        <f t="shared" si="19"/>
        <v>0</v>
      </c>
      <c r="U28" s="250"/>
      <c r="V28" s="369">
        <f t="shared" si="20"/>
        <v>0</v>
      </c>
      <c r="W28" s="370">
        <f t="shared" si="2"/>
        <v>0</v>
      </c>
      <c r="X28" s="247"/>
      <c r="Y28" s="248"/>
      <c r="Z28" s="249"/>
      <c r="AA28" s="368">
        <f t="shared" si="21"/>
        <v>0</v>
      </c>
      <c r="AB28" s="250"/>
      <c r="AC28" s="369">
        <f t="shared" si="22"/>
        <v>0</v>
      </c>
      <c r="AD28" s="370">
        <f t="shared" si="3"/>
        <v>0</v>
      </c>
      <c r="AE28" s="247"/>
      <c r="AF28" s="248"/>
      <c r="AG28" s="249"/>
      <c r="AH28" s="368">
        <f t="shared" si="23"/>
        <v>0</v>
      </c>
      <c r="AI28" s="250"/>
      <c r="AJ28" s="369">
        <f t="shared" si="24"/>
        <v>0</v>
      </c>
      <c r="AK28" s="370">
        <f t="shared" si="4"/>
        <v>0</v>
      </c>
      <c r="AL28" s="247"/>
      <c r="AM28" s="248"/>
      <c r="AN28" s="249"/>
      <c r="AO28" s="368">
        <f t="shared" si="25"/>
        <v>0</v>
      </c>
      <c r="AP28" s="250"/>
      <c r="AQ28" s="369">
        <f t="shared" si="26"/>
        <v>0</v>
      </c>
      <c r="AR28" s="370">
        <f t="shared" si="5"/>
        <v>0</v>
      </c>
      <c r="AS28" s="247"/>
      <c r="AT28" s="248"/>
      <c r="AU28" s="249"/>
      <c r="AV28" s="368">
        <f t="shared" si="6"/>
        <v>0</v>
      </c>
      <c r="AW28" s="250"/>
      <c r="AX28" s="369">
        <f t="shared" si="27"/>
        <v>0</v>
      </c>
      <c r="AY28" s="370">
        <f t="shared" si="7"/>
        <v>0</v>
      </c>
      <c r="AZ28" s="247"/>
      <c r="BA28" s="248"/>
      <c r="BB28" s="249"/>
      <c r="BC28" s="368">
        <f t="shared" si="8"/>
        <v>0</v>
      </c>
      <c r="BD28" s="250"/>
      <c r="BE28" s="369">
        <f t="shared" si="28"/>
        <v>0</v>
      </c>
      <c r="BF28" s="370">
        <f t="shared" si="9"/>
        <v>0</v>
      </c>
      <c r="BG28" s="247"/>
      <c r="BH28" s="248"/>
      <c r="BI28" s="378"/>
      <c r="BJ28" s="368">
        <f t="shared" si="10"/>
        <v>0</v>
      </c>
      <c r="BK28" s="250"/>
      <c r="BL28" s="369">
        <f t="shared" si="29"/>
        <v>0</v>
      </c>
      <c r="BM28" s="370">
        <f t="shared" si="11"/>
        <v>0</v>
      </c>
      <c r="BN28" s="247"/>
      <c r="BO28" s="248"/>
      <c r="BP28" s="249"/>
      <c r="BQ28" s="368">
        <f t="shared" si="12"/>
        <v>0</v>
      </c>
      <c r="BR28" s="250"/>
      <c r="BS28" s="369">
        <f t="shared" si="30"/>
        <v>0</v>
      </c>
      <c r="BT28" s="561">
        <f t="shared" si="13"/>
        <v>0</v>
      </c>
      <c r="BU28" s="382">
        <f t="shared" si="14"/>
        <v>0</v>
      </c>
      <c r="BV28" s="371">
        <f t="shared" si="14"/>
        <v>0</v>
      </c>
      <c r="BW28" s="370">
        <f t="shared" si="14"/>
        <v>0</v>
      </c>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row>
    <row r="29" spans="1:112" ht="20.149999999999999" customHeight="1">
      <c r="A29" s="1173"/>
      <c r="B29" s="1049"/>
      <c r="C29" s="247"/>
      <c r="D29" s="248"/>
      <c r="E29" s="249"/>
      <c r="F29" s="368">
        <f t="shared" si="15"/>
        <v>0</v>
      </c>
      <c r="G29" s="342"/>
      <c r="H29" s="369">
        <f t="shared" si="16"/>
        <v>0</v>
      </c>
      <c r="I29" s="370">
        <f t="shared" si="17"/>
        <v>0</v>
      </c>
      <c r="J29" s="125"/>
      <c r="K29" s="341"/>
      <c r="L29" s="120"/>
      <c r="M29" s="368">
        <f t="shared" si="0"/>
        <v>0</v>
      </c>
      <c r="N29" s="342"/>
      <c r="O29" s="369">
        <f t="shared" si="18"/>
        <v>0</v>
      </c>
      <c r="P29" s="370">
        <f t="shared" si="1"/>
        <v>0</v>
      </c>
      <c r="Q29" s="125"/>
      <c r="R29" s="341"/>
      <c r="S29" s="120"/>
      <c r="T29" s="368">
        <f t="shared" si="19"/>
        <v>0</v>
      </c>
      <c r="U29" s="342"/>
      <c r="V29" s="369">
        <f t="shared" si="20"/>
        <v>0</v>
      </c>
      <c r="W29" s="370">
        <f t="shared" si="2"/>
        <v>0</v>
      </c>
      <c r="X29" s="125"/>
      <c r="Y29" s="341"/>
      <c r="Z29" s="120"/>
      <c r="AA29" s="368">
        <f t="shared" si="21"/>
        <v>0</v>
      </c>
      <c r="AB29" s="342"/>
      <c r="AC29" s="369">
        <f t="shared" si="22"/>
        <v>0</v>
      </c>
      <c r="AD29" s="370">
        <f t="shared" si="3"/>
        <v>0</v>
      </c>
      <c r="AE29" s="125"/>
      <c r="AF29" s="341"/>
      <c r="AG29" s="120"/>
      <c r="AH29" s="368">
        <f t="shared" si="23"/>
        <v>0</v>
      </c>
      <c r="AI29" s="342"/>
      <c r="AJ29" s="369">
        <f t="shared" si="24"/>
        <v>0</v>
      </c>
      <c r="AK29" s="370">
        <f t="shared" si="4"/>
        <v>0</v>
      </c>
      <c r="AL29" s="125"/>
      <c r="AM29" s="248"/>
      <c r="AN29" s="249"/>
      <c r="AO29" s="368">
        <f t="shared" si="25"/>
        <v>0</v>
      </c>
      <c r="AP29" s="250"/>
      <c r="AQ29" s="369">
        <f t="shared" si="26"/>
        <v>0</v>
      </c>
      <c r="AR29" s="370">
        <f t="shared" si="5"/>
        <v>0</v>
      </c>
      <c r="AS29" s="247"/>
      <c r="AT29" s="248"/>
      <c r="AU29" s="249"/>
      <c r="AV29" s="368">
        <f t="shared" si="6"/>
        <v>0</v>
      </c>
      <c r="AW29" s="250"/>
      <c r="AX29" s="369">
        <f t="shared" si="27"/>
        <v>0</v>
      </c>
      <c r="AY29" s="370">
        <f t="shared" si="7"/>
        <v>0</v>
      </c>
      <c r="AZ29" s="247"/>
      <c r="BA29" s="248"/>
      <c r="BB29" s="249"/>
      <c r="BC29" s="368">
        <f t="shared" si="8"/>
        <v>0</v>
      </c>
      <c r="BD29" s="250"/>
      <c r="BE29" s="369">
        <f t="shared" si="28"/>
        <v>0</v>
      </c>
      <c r="BF29" s="370">
        <f t="shared" si="9"/>
        <v>0</v>
      </c>
      <c r="BG29" s="247"/>
      <c r="BH29" s="248"/>
      <c r="BI29" s="378"/>
      <c r="BJ29" s="368">
        <f t="shared" si="10"/>
        <v>0</v>
      </c>
      <c r="BK29" s="250"/>
      <c r="BL29" s="369">
        <f t="shared" si="29"/>
        <v>0</v>
      </c>
      <c r="BM29" s="370">
        <f t="shared" si="11"/>
        <v>0</v>
      </c>
      <c r="BN29" s="247"/>
      <c r="BO29" s="248"/>
      <c r="BP29" s="249"/>
      <c r="BQ29" s="368">
        <f t="shared" si="12"/>
        <v>0</v>
      </c>
      <c r="BR29" s="250"/>
      <c r="BS29" s="369">
        <f t="shared" si="30"/>
        <v>0</v>
      </c>
      <c r="BT29" s="561">
        <f t="shared" si="13"/>
        <v>0</v>
      </c>
      <c r="BU29" s="382">
        <f t="shared" si="14"/>
        <v>0</v>
      </c>
      <c r="BV29" s="371">
        <f t="shared" si="14"/>
        <v>0</v>
      </c>
      <c r="BW29" s="370">
        <f t="shared" si="14"/>
        <v>0</v>
      </c>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row>
    <row r="30" spans="1:112" ht="20.149999999999999" customHeight="1">
      <c r="A30" s="1173"/>
      <c r="B30" s="1049"/>
      <c r="C30" s="247"/>
      <c r="D30" s="248"/>
      <c r="E30" s="249"/>
      <c r="F30" s="368">
        <f t="shared" si="15"/>
        <v>0</v>
      </c>
      <c r="G30" s="342"/>
      <c r="H30" s="369">
        <f t="shared" si="16"/>
        <v>0</v>
      </c>
      <c r="I30" s="370">
        <f t="shared" si="17"/>
        <v>0</v>
      </c>
      <c r="J30" s="125"/>
      <c r="K30" s="341"/>
      <c r="L30" s="120"/>
      <c r="M30" s="368">
        <f t="shared" si="0"/>
        <v>0</v>
      </c>
      <c r="N30" s="342"/>
      <c r="O30" s="369">
        <f t="shared" si="18"/>
        <v>0</v>
      </c>
      <c r="P30" s="370">
        <f t="shared" si="1"/>
        <v>0</v>
      </c>
      <c r="Q30" s="125"/>
      <c r="R30" s="341"/>
      <c r="S30" s="120"/>
      <c r="T30" s="368">
        <f t="shared" si="19"/>
        <v>0</v>
      </c>
      <c r="U30" s="342"/>
      <c r="V30" s="369">
        <f t="shared" si="20"/>
        <v>0</v>
      </c>
      <c r="W30" s="370">
        <f t="shared" si="2"/>
        <v>0</v>
      </c>
      <c r="X30" s="125"/>
      <c r="Y30" s="341"/>
      <c r="Z30" s="120"/>
      <c r="AA30" s="368">
        <f t="shared" si="21"/>
        <v>0</v>
      </c>
      <c r="AB30" s="342"/>
      <c r="AC30" s="369">
        <f t="shared" si="22"/>
        <v>0</v>
      </c>
      <c r="AD30" s="370">
        <f t="shared" si="3"/>
        <v>0</v>
      </c>
      <c r="AE30" s="125"/>
      <c r="AF30" s="341"/>
      <c r="AG30" s="120"/>
      <c r="AH30" s="368">
        <f t="shared" si="23"/>
        <v>0</v>
      </c>
      <c r="AI30" s="342"/>
      <c r="AJ30" s="369">
        <f t="shared" si="24"/>
        <v>0</v>
      </c>
      <c r="AK30" s="370">
        <f t="shared" si="4"/>
        <v>0</v>
      </c>
      <c r="AL30" s="125"/>
      <c r="AM30" s="248"/>
      <c r="AN30" s="249"/>
      <c r="AO30" s="368">
        <f t="shared" si="25"/>
        <v>0</v>
      </c>
      <c r="AP30" s="250"/>
      <c r="AQ30" s="369">
        <f t="shared" si="26"/>
        <v>0</v>
      </c>
      <c r="AR30" s="370">
        <f t="shared" si="5"/>
        <v>0</v>
      </c>
      <c r="AS30" s="247"/>
      <c r="AT30" s="248"/>
      <c r="AU30" s="249"/>
      <c r="AV30" s="368">
        <f t="shared" si="6"/>
        <v>0</v>
      </c>
      <c r="AW30" s="250"/>
      <c r="AX30" s="369">
        <f t="shared" si="27"/>
        <v>0</v>
      </c>
      <c r="AY30" s="370">
        <f t="shared" si="7"/>
        <v>0</v>
      </c>
      <c r="AZ30" s="247"/>
      <c r="BA30" s="248"/>
      <c r="BB30" s="249"/>
      <c r="BC30" s="368">
        <f t="shared" si="8"/>
        <v>0</v>
      </c>
      <c r="BD30" s="250"/>
      <c r="BE30" s="369">
        <f t="shared" si="28"/>
        <v>0</v>
      </c>
      <c r="BF30" s="370">
        <f t="shared" si="9"/>
        <v>0</v>
      </c>
      <c r="BG30" s="247"/>
      <c r="BH30" s="248"/>
      <c r="BI30" s="378"/>
      <c r="BJ30" s="368">
        <f t="shared" si="10"/>
        <v>0</v>
      </c>
      <c r="BK30" s="250"/>
      <c r="BL30" s="369">
        <f t="shared" si="29"/>
        <v>0</v>
      </c>
      <c r="BM30" s="370">
        <f t="shared" si="11"/>
        <v>0</v>
      </c>
      <c r="BN30" s="247"/>
      <c r="BO30" s="248"/>
      <c r="BP30" s="249"/>
      <c r="BQ30" s="368">
        <f t="shared" si="12"/>
        <v>0</v>
      </c>
      <c r="BR30" s="250"/>
      <c r="BS30" s="369">
        <f t="shared" si="30"/>
        <v>0</v>
      </c>
      <c r="BT30" s="561">
        <f t="shared" si="13"/>
        <v>0</v>
      </c>
      <c r="BU30" s="382">
        <f t="shared" si="14"/>
        <v>0</v>
      </c>
      <c r="BV30" s="371">
        <f t="shared" si="14"/>
        <v>0</v>
      </c>
      <c r="BW30" s="370">
        <f t="shared" si="14"/>
        <v>0</v>
      </c>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c r="CW30" s="238"/>
      <c r="CX30" s="238"/>
      <c r="CY30" s="238"/>
      <c r="CZ30" s="238"/>
      <c r="DA30" s="238"/>
      <c r="DB30" s="238"/>
      <c r="DC30" s="238"/>
      <c r="DD30" s="238"/>
      <c r="DE30" s="238"/>
      <c r="DF30" s="238"/>
      <c r="DG30" s="238"/>
      <c r="DH30" s="238"/>
    </row>
    <row r="31" spans="1:112" ht="20.149999999999999" customHeight="1">
      <c r="A31" s="1173"/>
      <c r="B31" s="1049"/>
      <c r="C31" s="247"/>
      <c r="D31" s="248"/>
      <c r="E31" s="249"/>
      <c r="F31" s="368">
        <f t="shared" si="15"/>
        <v>0</v>
      </c>
      <c r="G31" s="342"/>
      <c r="H31" s="369">
        <f t="shared" si="16"/>
        <v>0</v>
      </c>
      <c r="I31" s="370">
        <f t="shared" si="17"/>
        <v>0</v>
      </c>
      <c r="J31" s="125"/>
      <c r="K31" s="341"/>
      <c r="L31" s="120"/>
      <c r="M31" s="368">
        <f t="shared" si="0"/>
        <v>0</v>
      </c>
      <c r="N31" s="342"/>
      <c r="O31" s="369">
        <f t="shared" si="18"/>
        <v>0</v>
      </c>
      <c r="P31" s="370">
        <f t="shared" si="1"/>
        <v>0</v>
      </c>
      <c r="Q31" s="125"/>
      <c r="R31" s="341"/>
      <c r="S31" s="120"/>
      <c r="T31" s="368">
        <f t="shared" si="19"/>
        <v>0</v>
      </c>
      <c r="U31" s="342"/>
      <c r="V31" s="369">
        <f t="shared" si="20"/>
        <v>0</v>
      </c>
      <c r="W31" s="370">
        <f t="shared" si="2"/>
        <v>0</v>
      </c>
      <c r="X31" s="125"/>
      <c r="Y31" s="341"/>
      <c r="Z31" s="120"/>
      <c r="AA31" s="368">
        <f t="shared" si="21"/>
        <v>0</v>
      </c>
      <c r="AB31" s="342"/>
      <c r="AC31" s="369">
        <f t="shared" si="22"/>
        <v>0</v>
      </c>
      <c r="AD31" s="370">
        <f t="shared" si="3"/>
        <v>0</v>
      </c>
      <c r="AE31" s="125"/>
      <c r="AF31" s="341"/>
      <c r="AG31" s="120"/>
      <c r="AH31" s="368">
        <f t="shared" si="23"/>
        <v>0</v>
      </c>
      <c r="AI31" s="342"/>
      <c r="AJ31" s="369">
        <f t="shared" si="24"/>
        <v>0</v>
      </c>
      <c r="AK31" s="370">
        <f t="shared" si="4"/>
        <v>0</v>
      </c>
      <c r="AL31" s="125"/>
      <c r="AM31" s="248"/>
      <c r="AN31" s="249"/>
      <c r="AO31" s="368">
        <f t="shared" si="25"/>
        <v>0</v>
      </c>
      <c r="AP31" s="250"/>
      <c r="AQ31" s="369">
        <f t="shared" si="26"/>
        <v>0</v>
      </c>
      <c r="AR31" s="370">
        <f t="shared" si="5"/>
        <v>0</v>
      </c>
      <c r="AS31" s="247"/>
      <c r="AT31" s="248"/>
      <c r="AU31" s="249"/>
      <c r="AV31" s="368">
        <f t="shared" si="6"/>
        <v>0</v>
      </c>
      <c r="AW31" s="250"/>
      <c r="AX31" s="369">
        <f t="shared" si="27"/>
        <v>0</v>
      </c>
      <c r="AY31" s="370">
        <f t="shared" si="7"/>
        <v>0</v>
      </c>
      <c r="AZ31" s="247"/>
      <c r="BA31" s="248"/>
      <c r="BB31" s="249"/>
      <c r="BC31" s="368">
        <f t="shared" si="8"/>
        <v>0</v>
      </c>
      <c r="BD31" s="250"/>
      <c r="BE31" s="369">
        <f t="shared" si="28"/>
        <v>0</v>
      </c>
      <c r="BF31" s="370">
        <f t="shared" si="9"/>
        <v>0</v>
      </c>
      <c r="BG31" s="247"/>
      <c r="BH31" s="248"/>
      <c r="BI31" s="378"/>
      <c r="BJ31" s="368">
        <f t="shared" si="10"/>
        <v>0</v>
      </c>
      <c r="BK31" s="250"/>
      <c r="BL31" s="369">
        <f t="shared" si="29"/>
        <v>0</v>
      </c>
      <c r="BM31" s="370">
        <f t="shared" si="11"/>
        <v>0</v>
      </c>
      <c r="BN31" s="247"/>
      <c r="BO31" s="248"/>
      <c r="BP31" s="249"/>
      <c r="BQ31" s="368">
        <f t="shared" si="12"/>
        <v>0</v>
      </c>
      <c r="BR31" s="250"/>
      <c r="BS31" s="369">
        <f t="shared" si="30"/>
        <v>0</v>
      </c>
      <c r="BT31" s="561">
        <f t="shared" si="13"/>
        <v>0</v>
      </c>
      <c r="BU31" s="382">
        <f t="shared" ref="BU31:BW57" si="31">SUM(G31,N31,U31,AB31,AI31,AP31,AW31,BD31,BK31,BR31)</f>
        <v>0</v>
      </c>
      <c r="BV31" s="371">
        <f t="shared" si="31"/>
        <v>0</v>
      </c>
      <c r="BW31" s="370">
        <f t="shared" si="31"/>
        <v>0</v>
      </c>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row>
    <row r="32" spans="1:112" ht="20.149999999999999" customHeight="1">
      <c r="A32" s="1173"/>
      <c r="B32" s="1049"/>
      <c r="C32" s="247"/>
      <c r="D32" s="248"/>
      <c r="E32" s="249"/>
      <c r="F32" s="368">
        <f t="shared" si="15"/>
        <v>0</v>
      </c>
      <c r="G32" s="342"/>
      <c r="H32" s="369">
        <f t="shared" si="16"/>
        <v>0</v>
      </c>
      <c r="I32" s="370">
        <f t="shared" si="17"/>
        <v>0</v>
      </c>
      <c r="J32" s="125"/>
      <c r="K32" s="248"/>
      <c r="L32" s="249"/>
      <c r="M32" s="368">
        <f t="shared" si="0"/>
        <v>0</v>
      </c>
      <c r="N32" s="250"/>
      <c r="O32" s="369">
        <f t="shared" si="18"/>
        <v>0</v>
      </c>
      <c r="P32" s="370">
        <f t="shared" si="1"/>
        <v>0</v>
      </c>
      <c r="Q32" s="247"/>
      <c r="R32" s="248"/>
      <c r="S32" s="120"/>
      <c r="T32" s="368">
        <f t="shared" si="19"/>
        <v>0</v>
      </c>
      <c r="U32" s="250"/>
      <c r="V32" s="369">
        <f t="shared" si="20"/>
        <v>0</v>
      </c>
      <c r="W32" s="370">
        <f t="shared" si="2"/>
        <v>0</v>
      </c>
      <c r="X32" s="247"/>
      <c r="Y32" s="341"/>
      <c r="Z32" s="249"/>
      <c r="AA32" s="368">
        <f t="shared" si="21"/>
        <v>0</v>
      </c>
      <c r="AB32" s="342"/>
      <c r="AC32" s="369">
        <f t="shared" si="22"/>
        <v>0</v>
      </c>
      <c r="AD32" s="370">
        <f t="shared" si="3"/>
        <v>0</v>
      </c>
      <c r="AE32" s="125"/>
      <c r="AF32" s="248"/>
      <c r="AG32" s="249"/>
      <c r="AH32" s="368">
        <f t="shared" si="23"/>
        <v>0</v>
      </c>
      <c r="AI32" s="250"/>
      <c r="AJ32" s="369">
        <f t="shared" si="24"/>
        <v>0</v>
      </c>
      <c r="AK32" s="370">
        <f t="shared" si="4"/>
        <v>0</v>
      </c>
      <c r="AL32" s="125"/>
      <c r="AM32" s="248"/>
      <c r="AN32" s="249"/>
      <c r="AO32" s="368">
        <f t="shared" si="25"/>
        <v>0</v>
      </c>
      <c r="AP32" s="250"/>
      <c r="AQ32" s="369">
        <f t="shared" si="26"/>
        <v>0</v>
      </c>
      <c r="AR32" s="370">
        <f t="shared" si="5"/>
        <v>0</v>
      </c>
      <c r="AS32" s="247"/>
      <c r="AT32" s="248"/>
      <c r="AU32" s="249"/>
      <c r="AV32" s="368">
        <f t="shared" si="6"/>
        <v>0</v>
      </c>
      <c r="AW32" s="250"/>
      <c r="AX32" s="369">
        <f t="shared" si="27"/>
        <v>0</v>
      </c>
      <c r="AY32" s="370">
        <f t="shared" si="7"/>
        <v>0</v>
      </c>
      <c r="AZ32" s="247"/>
      <c r="BA32" s="248"/>
      <c r="BB32" s="249"/>
      <c r="BC32" s="368">
        <f t="shared" si="8"/>
        <v>0</v>
      </c>
      <c r="BD32" s="250"/>
      <c r="BE32" s="369">
        <f t="shared" si="28"/>
        <v>0</v>
      </c>
      <c r="BF32" s="370">
        <f t="shared" si="9"/>
        <v>0</v>
      </c>
      <c r="BG32" s="247"/>
      <c r="BH32" s="248"/>
      <c r="BI32" s="378"/>
      <c r="BJ32" s="368">
        <f t="shared" si="10"/>
        <v>0</v>
      </c>
      <c r="BK32" s="250"/>
      <c r="BL32" s="369">
        <f t="shared" si="29"/>
        <v>0</v>
      </c>
      <c r="BM32" s="370">
        <f t="shared" si="11"/>
        <v>0</v>
      </c>
      <c r="BN32" s="247"/>
      <c r="BO32" s="248"/>
      <c r="BP32" s="249"/>
      <c r="BQ32" s="368">
        <f t="shared" si="12"/>
        <v>0</v>
      </c>
      <c r="BR32" s="250"/>
      <c r="BS32" s="369">
        <f t="shared" si="30"/>
        <v>0</v>
      </c>
      <c r="BT32" s="561">
        <f t="shared" si="13"/>
        <v>0</v>
      </c>
      <c r="BU32" s="382">
        <f t="shared" si="31"/>
        <v>0</v>
      </c>
      <c r="BV32" s="371">
        <f t="shared" si="31"/>
        <v>0</v>
      </c>
      <c r="BW32" s="370">
        <f t="shared" si="31"/>
        <v>0</v>
      </c>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row>
    <row r="33" spans="1:112" ht="20.149999999999999" customHeight="1">
      <c r="A33" s="1173"/>
      <c r="B33" s="1049"/>
      <c r="C33" s="247"/>
      <c r="D33" s="248"/>
      <c r="E33" s="249"/>
      <c r="F33" s="368">
        <f t="shared" si="15"/>
        <v>0</v>
      </c>
      <c r="G33" s="342"/>
      <c r="H33" s="369">
        <f t="shared" si="16"/>
        <v>0</v>
      </c>
      <c r="I33" s="370">
        <f t="shared" si="17"/>
        <v>0</v>
      </c>
      <c r="J33" s="125"/>
      <c r="K33" s="341"/>
      <c r="L33" s="120"/>
      <c r="M33" s="368">
        <f t="shared" si="0"/>
        <v>0</v>
      </c>
      <c r="N33" s="342"/>
      <c r="O33" s="369">
        <f t="shared" si="18"/>
        <v>0</v>
      </c>
      <c r="P33" s="370">
        <f t="shared" si="1"/>
        <v>0</v>
      </c>
      <c r="Q33" s="125"/>
      <c r="R33" s="341"/>
      <c r="S33" s="120"/>
      <c r="T33" s="368">
        <f t="shared" si="19"/>
        <v>0</v>
      </c>
      <c r="U33" s="342"/>
      <c r="V33" s="369">
        <f t="shared" si="20"/>
        <v>0</v>
      </c>
      <c r="W33" s="370">
        <f t="shared" si="2"/>
        <v>0</v>
      </c>
      <c r="X33" s="125"/>
      <c r="Y33" s="341"/>
      <c r="Z33" s="120"/>
      <c r="AA33" s="368">
        <f t="shared" si="21"/>
        <v>0</v>
      </c>
      <c r="AB33" s="342"/>
      <c r="AC33" s="369">
        <f t="shared" si="22"/>
        <v>0</v>
      </c>
      <c r="AD33" s="370">
        <f t="shared" si="3"/>
        <v>0</v>
      </c>
      <c r="AE33" s="125"/>
      <c r="AF33" s="341"/>
      <c r="AG33" s="120"/>
      <c r="AH33" s="368">
        <f t="shared" si="23"/>
        <v>0</v>
      </c>
      <c r="AI33" s="342"/>
      <c r="AJ33" s="369">
        <f t="shared" si="24"/>
        <v>0</v>
      </c>
      <c r="AK33" s="370">
        <f t="shared" si="4"/>
        <v>0</v>
      </c>
      <c r="AL33" s="125"/>
      <c r="AM33" s="248"/>
      <c r="AN33" s="249"/>
      <c r="AO33" s="368">
        <f t="shared" si="25"/>
        <v>0</v>
      </c>
      <c r="AP33" s="250"/>
      <c r="AQ33" s="369">
        <f t="shared" si="26"/>
        <v>0</v>
      </c>
      <c r="AR33" s="370">
        <f t="shared" si="5"/>
        <v>0</v>
      </c>
      <c r="AS33" s="247"/>
      <c r="AT33" s="248"/>
      <c r="AU33" s="249"/>
      <c r="AV33" s="368">
        <f t="shared" si="6"/>
        <v>0</v>
      </c>
      <c r="AW33" s="250"/>
      <c r="AX33" s="369">
        <f t="shared" si="27"/>
        <v>0</v>
      </c>
      <c r="AY33" s="370">
        <f t="shared" si="7"/>
        <v>0</v>
      </c>
      <c r="AZ33" s="247"/>
      <c r="BA33" s="248"/>
      <c r="BB33" s="249"/>
      <c r="BC33" s="368">
        <f t="shared" si="8"/>
        <v>0</v>
      </c>
      <c r="BD33" s="250"/>
      <c r="BE33" s="369">
        <f t="shared" si="28"/>
        <v>0</v>
      </c>
      <c r="BF33" s="370">
        <f t="shared" si="9"/>
        <v>0</v>
      </c>
      <c r="BG33" s="247"/>
      <c r="BH33" s="248"/>
      <c r="BI33" s="378"/>
      <c r="BJ33" s="368">
        <f t="shared" si="10"/>
        <v>0</v>
      </c>
      <c r="BK33" s="250"/>
      <c r="BL33" s="369">
        <f t="shared" si="29"/>
        <v>0</v>
      </c>
      <c r="BM33" s="370">
        <f t="shared" si="11"/>
        <v>0</v>
      </c>
      <c r="BN33" s="247"/>
      <c r="BO33" s="248"/>
      <c r="BP33" s="249"/>
      <c r="BQ33" s="368">
        <f t="shared" si="12"/>
        <v>0</v>
      </c>
      <c r="BR33" s="250"/>
      <c r="BS33" s="369">
        <f t="shared" si="30"/>
        <v>0</v>
      </c>
      <c r="BT33" s="561">
        <f t="shared" si="13"/>
        <v>0</v>
      </c>
      <c r="BU33" s="382">
        <f t="shared" si="31"/>
        <v>0</v>
      </c>
      <c r="BV33" s="371">
        <f t="shared" si="31"/>
        <v>0</v>
      </c>
      <c r="BW33" s="370">
        <f t="shared" si="31"/>
        <v>0</v>
      </c>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row>
    <row r="34" spans="1:112" ht="20.149999999999999" customHeight="1">
      <c r="A34" s="1173"/>
      <c r="B34" s="1049"/>
      <c r="C34" s="247"/>
      <c r="D34" s="248"/>
      <c r="E34" s="249"/>
      <c r="F34" s="368">
        <f t="shared" si="15"/>
        <v>0</v>
      </c>
      <c r="G34" s="250"/>
      <c r="H34" s="369">
        <f t="shared" si="16"/>
        <v>0</v>
      </c>
      <c r="I34" s="370">
        <f t="shared" si="17"/>
        <v>0</v>
      </c>
      <c r="J34" s="247"/>
      <c r="K34" s="248"/>
      <c r="L34" s="249"/>
      <c r="M34" s="368">
        <f t="shared" si="0"/>
        <v>0</v>
      </c>
      <c r="N34" s="250"/>
      <c r="O34" s="369">
        <f t="shared" si="18"/>
        <v>0</v>
      </c>
      <c r="P34" s="370">
        <f t="shared" si="1"/>
        <v>0</v>
      </c>
      <c r="Q34" s="247"/>
      <c r="R34" s="248"/>
      <c r="S34" s="249"/>
      <c r="T34" s="368">
        <f t="shared" si="19"/>
        <v>0</v>
      </c>
      <c r="U34" s="250"/>
      <c r="V34" s="369">
        <f t="shared" si="20"/>
        <v>0</v>
      </c>
      <c r="W34" s="370">
        <f t="shared" si="2"/>
        <v>0</v>
      </c>
      <c r="X34" s="247"/>
      <c r="Y34" s="248"/>
      <c r="Z34" s="249"/>
      <c r="AA34" s="368">
        <f t="shared" si="21"/>
        <v>0</v>
      </c>
      <c r="AB34" s="250"/>
      <c r="AC34" s="369">
        <f t="shared" si="22"/>
        <v>0</v>
      </c>
      <c r="AD34" s="370">
        <f t="shared" si="3"/>
        <v>0</v>
      </c>
      <c r="AE34" s="247"/>
      <c r="AF34" s="248"/>
      <c r="AG34" s="249"/>
      <c r="AH34" s="368">
        <f t="shared" si="23"/>
        <v>0</v>
      </c>
      <c r="AI34" s="250"/>
      <c r="AJ34" s="369">
        <f t="shared" si="24"/>
        <v>0</v>
      </c>
      <c r="AK34" s="370">
        <f t="shared" si="4"/>
        <v>0</v>
      </c>
      <c r="AL34" s="247"/>
      <c r="AM34" s="248"/>
      <c r="AN34" s="249"/>
      <c r="AO34" s="368">
        <f t="shared" si="25"/>
        <v>0</v>
      </c>
      <c r="AP34" s="250"/>
      <c r="AQ34" s="369">
        <f t="shared" si="26"/>
        <v>0</v>
      </c>
      <c r="AR34" s="370">
        <f t="shared" si="5"/>
        <v>0</v>
      </c>
      <c r="AS34" s="247"/>
      <c r="AT34" s="248"/>
      <c r="AU34" s="249"/>
      <c r="AV34" s="368">
        <f t="shared" si="6"/>
        <v>0</v>
      </c>
      <c r="AW34" s="250"/>
      <c r="AX34" s="369">
        <f t="shared" si="27"/>
        <v>0</v>
      </c>
      <c r="AY34" s="370">
        <f t="shared" si="7"/>
        <v>0</v>
      </c>
      <c r="AZ34" s="247"/>
      <c r="BA34" s="248"/>
      <c r="BB34" s="249"/>
      <c r="BC34" s="368">
        <f t="shared" si="8"/>
        <v>0</v>
      </c>
      <c r="BD34" s="250"/>
      <c r="BE34" s="369">
        <f t="shared" si="28"/>
        <v>0</v>
      </c>
      <c r="BF34" s="370">
        <f t="shared" si="9"/>
        <v>0</v>
      </c>
      <c r="BG34" s="247"/>
      <c r="BH34" s="248"/>
      <c r="BI34" s="378"/>
      <c r="BJ34" s="368">
        <f t="shared" si="10"/>
        <v>0</v>
      </c>
      <c r="BK34" s="250"/>
      <c r="BL34" s="369">
        <f t="shared" si="29"/>
        <v>0</v>
      </c>
      <c r="BM34" s="370">
        <f t="shared" si="11"/>
        <v>0</v>
      </c>
      <c r="BN34" s="247"/>
      <c r="BO34" s="248"/>
      <c r="BP34" s="249"/>
      <c r="BQ34" s="368">
        <f t="shared" si="12"/>
        <v>0</v>
      </c>
      <c r="BR34" s="250"/>
      <c r="BS34" s="369">
        <f t="shared" si="30"/>
        <v>0</v>
      </c>
      <c r="BT34" s="561">
        <f t="shared" si="13"/>
        <v>0</v>
      </c>
      <c r="BU34" s="382">
        <f t="shared" si="31"/>
        <v>0</v>
      </c>
      <c r="BV34" s="371">
        <f t="shared" si="31"/>
        <v>0</v>
      </c>
      <c r="BW34" s="370">
        <f t="shared" si="31"/>
        <v>0</v>
      </c>
      <c r="BX34" s="238"/>
      <c r="BY34" s="238"/>
      <c r="BZ34" s="238"/>
      <c r="CA34" s="238"/>
      <c r="CB34" s="238"/>
      <c r="CC34" s="238"/>
      <c r="CD34" s="238"/>
      <c r="CE34" s="238"/>
      <c r="CF34" s="238"/>
      <c r="CG34" s="238"/>
      <c r="CH34" s="238"/>
      <c r="CI34" s="238"/>
      <c r="CJ34" s="238"/>
      <c r="CK34" s="238"/>
      <c r="CL34" s="238"/>
      <c r="CM34" s="238"/>
      <c r="CN34" s="238"/>
      <c r="CO34" s="238"/>
      <c r="CP34" s="238"/>
      <c r="CQ34" s="238"/>
      <c r="CR34" s="238"/>
      <c r="CS34" s="238"/>
      <c r="CT34" s="238"/>
      <c r="CU34" s="238"/>
      <c r="CV34" s="238"/>
      <c r="CW34" s="238"/>
      <c r="CX34" s="238"/>
      <c r="CY34" s="238"/>
      <c r="CZ34" s="238"/>
      <c r="DA34" s="238"/>
      <c r="DB34" s="238"/>
      <c r="DC34" s="238"/>
      <c r="DD34" s="238"/>
      <c r="DE34" s="238"/>
      <c r="DF34" s="238"/>
      <c r="DG34" s="238"/>
      <c r="DH34" s="238"/>
    </row>
    <row r="35" spans="1:112" ht="20.149999999999999" customHeight="1">
      <c r="A35" s="1173"/>
      <c r="B35" s="1049"/>
      <c r="C35" s="247"/>
      <c r="D35" s="248"/>
      <c r="E35" s="249"/>
      <c r="F35" s="368">
        <f t="shared" si="15"/>
        <v>0</v>
      </c>
      <c r="G35" s="250"/>
      <c r="H35" s="369">
        <f t="shared" si="16"/>
        <v>0</v>
      </c>
      <c r="I35" s="370">
        <f t="shared" si="17"/>
        <v>0</v>
      </c>
      <c r="J35" s="247"/>
      <c r="K35" s="248"/>
      <c r="L35" s="249"/>
      <c r="M35" s="368">
        <f t="shared" si="0"/>
        <v>0</v>
      </c>
      <c r="N35" s="250"/>
      <c r="O35" s="369">
        <f t="shared" si="18"/>
        <v>0</v>
      </c>
      <c r="P35" s="370">
        <f t="shared" si="1"/>
        <v>0</v>
      </c>
      <c r="Q35" s="247"/>
      <c r="R35" s="248"/>
      <c r="S35" s="249"/>
      <c r="T35" s="368">
        <f t="shared" si="19"/>
        <v>0</v>
      </c>
      <c r="U35" s="250"/>
      <c r="V35" s="369">
        <f t="shared" si="20"/>
        <v>0</v>
      </c>
      <c r="W35" s="370">
        <f t="shared" si="2"/>
        <v>0</v>
      </c>
      <c r="X35" s="247"/>
      <c r="Y35" s="248"/>
      <c r="Z35" s="249"/>
      <c r="AA35" s="368">
        <f t="shared" si="21"/>
        <v>0</v>
      </c>
      <c r="AB35" s="250"/>
      <c r="AC35" s="369">
        <f t="shared" si="22"/>
        <v>0</v>
      </c>
      <c r="AD35" s="370">
        <f t="shared" si="3"/>
        <v>0</v>
      </c>
      <c r="AE35" s="247"/>
      <c r="AF35" s="248"/>
      <c r="AG35" s="249"/>
      <c r="AH35" s="368">
        <f t="shared" si="23"/>
        <v>0</v>
      </c>
      <c r="AI35" s="250"/>
      <c r="AJ35" s="369">
        <f t="shared" si="24"/>
        <v>0</v>
      </c>
      <c r="AK35" s="370">
        <f t="shared" si="4"/>
        <v>0</v>
      </c>
      <c r="AL35" s="247"/>
      <c r="AM35" s="248"/>
      <c r="AN35" s="249"/>
      <c r="AO35" s="368">
        <f t="shared" si="25"/>
        <v>0</v>
      </c>
      <c r="AP35" s="250"/>
      <c r="AQ35" s="369">
        <f t="shared" si="26"/>
        <v>0</v>
      </c>
      <c r="AR35" s="370">
        <f t="shared" si="5"/>
        <v>0</v>
      </c>
      <c r="AS35" s="247"/>
      <c r="AT35" s="248"/>
      <c r="AU35" s="249"/>
      <c r="AV35" s="368">
        <f t="shared" si="6"/>
        <v>0</v>
      </c>
      <c r="AW35" s="250"/>
      <c r="AX35" s="369">
        <f t="shared" si="27"/>
        <v>0</v>
      </c>
      <c r="AY35" s="370">
        <f t="shared" si="7"/>
        <v>0</v>
      </c>
      <c r="AZ35" s="247"/>
      <c r="BA35" s="248"/>
      <c r="BB35" s="249"/>
      <c r="BC35" s="368">
        <f t="shared" si="8"/>
        <v>0</v>
      </c>
      <c r="BD35" s="250"/>
      <c r="BE35" s="369">
        <f t="shared" si="28"/>
        <v>0</v>
      </c>
      <c r="BF35" s="370">
        <f t="shared" si="9"/>
        <v>0</v>
      </c>
      <c r="BG35" s="247"/>
      <c r="BH35" s="248"/>
      <c r="BI35" s="378"/>
      <c r="BJ35" s="368">
        <f t="shared" si="10"/>
        <v>0</v>
      </c>
      <c r="BK35" s="250"/>
      <c r="BL35" s="369">
        <f t="shared" si="29"/>
        <v>0</v>
      </c>
      <c r="BM35" s="370">
        <f t="shared" si="11"/>
        <v>0</v>
      </c>
      <c r="BN35" s="247"/>
      <c r="BO35" s="248"/>
      <c r="BP35" s="249"/>
      <c r="BQ35" s="368">
        <f t="shared" si="12"/>
        <v>0</v>
      </c>
      <c r="BR35" s="250"/>
      <c r="BS35" s="369">
        <f t="shared" si="30"/>
        <v>0</v>
      </c>
      <c r="BT35" s="561">
        <f t="shared" si="13"/>
        <v>0</v>
      </c>
      <c r="BU35" s="382">
        <f t="shared" si="31"/>
        <v>0</v>
      </c>
      <c r="BV35" s="371">
        <f t="shared" si="31"/>
        <v>0</v>
      </c>
      <c r="BW35" s="370">
        <f t="shared" si="31"/>
        <v>0</v>
      </c>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row>
    <row r="36" spans="1:112" ht="20.149999999999999" customHeight="1">
      <c r="A36" s="1173"/>
      <c r="B36" s="1049"/>
      <c r="C36" s="247"/>
      <c r="D36" s="248"/>
      <c r="E36" s="249"/>
      <c r="F36" s="368">
        <f t="shared" si="15"/>
        <v>0</v>
      </c>
      <c r="G36" s="250"/>
      <c r="H36" s="369">
        <f t="shared" si="16"/>
        <v>0</v>
      </c>
      <c r="I36" s="370">
        <f t="shared" si="17"/>
        <v>0</v>
      </c>
      <c r="J36" s="247"/>
      <c r="K36" s="341"/>
      <c r="L36" s="249"/>
      <c r="M36" s="368">
        <f t="shared" si="0"/>
        <v>0</v>
      </c>
      <c r="N36" s="342"/>
      <c r="O36" s="369">
        <f t="shared" si="18"/>
        <v>0</v>
      </c>
      <c r="P36" s="370">
        <f t="shared" si="1"/>
        <v>0</v>
      </c>
      <c r="Q36" s="125"/>
      <c r="R36" s="248"/>
      <c r="S36" s="249"/>
      <c r="T36" s="368">
        <f t="shared" si="19"/>
        <v>0</v>
      </c>
      <c r="U36" s="250"/>
      <c r="V36" s="369">
        <f t="shared" si="20"/>
        <v>0</v>
      </c>
      <c r="W36" s="370">
        <f t="shared" si="2"/>
        <v>0</v>
      </c>
      <c r="X36" s="247"/>
      <c r="Y36" s="248"/>
      <c r="Z36" s="120"/>
      <c r="AA36" s="368">
        <f t="shared" si="21"/>
        <v>0</v>
      </c>
      <c r="AB36" s="250"/>
      <c r="AC36" s="369">
        <f t="shared" si="22"/>
        <v>0</v>
      </c>
      <c r="AD36" s="370">
        <f t="shared" si="3"/>
        <v>0</v>
      </c>
      <c r="AE36" s="247"/>
      <c r="AF36" s="341"/>
      <c r="AG36" s="249"/>
      <c r="AH36" s="368">
        <f t="shared" si="23"/>
        <v>0</v>
      </c>
      <c r="AI36" s="342"/>
      <c r="AJ36" s="369">
        <f t="shared" si="24"/>
        <v>0</v>
      </c>
      <c r="AK36" s="370">
        <f t="shared" si="4"/>
        <v>0</v>
      </c>
      <c r="AL36" s="125"/>
      <c r="AM36" s="248"/>
      <c r="AN36" s="249"/>
      <c r="AO36" s="368">
        <f t="shared" si="25"/>
        <v>0</v>
      </c>
      <c r="AP36" s="250"/>
      <c r="AQ36" s="369">
        <f t="shared" si="26"/>
        <v>0</v>
      </c>
      <c r="AR36" s="370">
        <f t="shared" si="5"/>
        <v>0</v>
      </c>
      <c r="AS36" s="247"/>
      <c r="AT36" s="248"/>
      <c r="AU36" s="249"/>
      <c r="AV36" s="368">
        <f t="shared" si="6"/>
        <v>0</v>
      </c>
      <c r="AW36" s="250"/>
      <c r="AX36" s="369">
        <f t="shared" si="27"/>
        <v>0</v>
      </c>
      <c r="AY36" s="370">
        <f t="shared" si="7"/>
        <v>0</v>
      </c>
      <c r="AZ36" s="247"/>
      <c r="BA36" s="248"/>
      <c r="BB36" s="249"/>
      <c r="BC36" s="368">
        <f t="shared" si="8"/>
        <v>0</v>
      </c>
      <c r="BD36" s="250"/>
      <c r="BE36" s="369">
        <f t="shared" si="28"/>
        <v>0</v>
      </c>
      <c r="BF36" s="370">
        <f t="shared" si="9"/>
        <v>0</v>
      </c>
      <c r="BG36" s="247"/>
      <c r="BH36" s="248"/>
      <c r="BI36" s="378"/>
      <c r="BJ36" s="368">
        <f t="shared" si="10"/>
        <v>0</v>
      </c>
      <c r="BK36" s="250"/>
      <c r="BL36" s="369">
        <f t="shared" si="29"/>
        <v>0</v>
      </c>
      <c r="BM36" s="370">
        <f t="shared" si="11"/>
        <v>0</v>
      </c>
      <c r="BN36" s="247"/>
      <c r="BO36" s="248"/>
      <c r="BP36" s="249"/>
      <c r="BQ36" s="368">
        <f t="shared" si="12"/>
        <v>0</v>
      </c>
      <c r="BR36" s="250"/>
      <c r="BS36" s="369">
        <f t="shared" si="30"/>
        <v>0</v>
      </c>
      <c r="BT36" s="561">
        <f t="shared" si="13"/>
        <v>0</v>
      </c>
      <c r="BU36" s="382">
        <f t="shared" si="31"/>
        <v>0</v>
      </c>
      <c r="BV36" s="371">
        <f t="shared" si="31"/>
        <v>0</v>
      </c>
      <c r="BW36" s="370">
        <f t="shared" si="31"/>
        <v>0</v>
      </c>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row>
    <row r="37" spans="1:112" ht="20.149999999999999" customHeight="1">
      <c r="A37" s="1173"/>
      <c r="B37" s="1049"/>
      <c r="C37" s="247"/>
      <c r="D37" s="248"/>
      <c r="E37" s="249"/>
      <c r="F37" s="368">
        <f t="shared" si="15"/>
        <v>0</v>
      </c>
      <c r="G37" s="250"/>
      <c r="H37" s="369">
        <f t="shared" si="16"/>
        <v>0</v>
      </c>
      <c r="I37" s="370">
        <f t="shared" si="17"/>
        <v>0</v>
      </c>
      <c r="J37" s="247"/>
      <c r="K37" s="341"/>
      <c r="L37" s="249"/>
      <c r="M37" s="368">
        <f t="shared" si="0"/>
        <v>0</v>
      </c>
      <c r="N37" s="342"/>
      <c r="O37" s="369">
        <f t="shared" si="18"/>
        <v>0</v>
      </c>
      <c r="P37" s="370">
        <f t="shared" si="1"/>
        <v>0</v>
      </c>
      <c r="Q37" s="125"/>
      <c r="R37" s="248"/>
      <c r="S37" s="249"/>
      <c r="T37" s="368">
        <f t="shared" si="19"/>
        <v>0</v>
      </c>
      <c r="U37" s="250"/>
      <c r="V37" s="369">
        <f t="shared" si="20"/>
        <v>0</v>
      </c>
      <c r="W37" s="370">
        <f t="shared" si="2"/>
        <v>0</v>
      </c>
      <c r="X37" s="247"/>
      <c r="Y37" s="248"/>
      <c r="Z37" s="120"/>
      <c r="AA37" s="368">
        <f t="shared" si="21"/>
        <v>0</v>
      </c>
      <c r="AB37" s="250"/>
      <c r="AC37" s="369">
        <f t="shared" si="22"/>
        <v>0</v>
      </c>
      <c r="AD37" s="370">
        <f t="shared" si="3"/>
        <v>0</v>
      </c>
      <c r="AE37" s="247"/>
      <c r="AF37" s="341"/>
      <c r="AG37" s="249"/>
      <c r="AH37" s="368">
        <f t="shared" si="23"/>
        <v>0</v>
      </c>
      <c r="AI37" s="342"/>
      <c r="AJ37" s="369">
        <f t="shared" si="24"/>
        <v>0</v>
      </c>
      <c r="AK37" s="370">
        <f t="shared" si="4"/>
        <v>0</v>
      </c>
      <c r="AL37" s="125"/>
      <c r="AM37" s="248"/>
      <c r="AN37" s="249"/>
      <c r="AO37" s="368">
        <f t="shared" si="25"/>
        <v>0</v>
      </c>
      <c r="AP37" s="250"/>
      <c r="AQ37" s="369">
        <f t="shared" si="26"/>
        <v>0</v>
      </c>
      <c r="AR37" s="370">
        <f t="shared" si="5"/>
        <v>0</v>
      </c>
      <c r="AS37" s="247"/>
      <c r="AT37" s="248"/>
      <c r="AU37" s="249"/>
      <c r="AV37" s="368">
        <f t="shared" si="6"/>
        <v>0</v>
      </c>
      <c r="AW37" s="250"/>
      <c r="AX37" s="369">
        <f t="shared" si="27"/>
        <v>0</v>
      </c>
      <c r="AY37" s="370">
        <f t="shared" si="7"/>
        <v>0</v>
      </c>
      <c r="AZ37" s="247"/>
      <c r="BA37" s="248"/>
      <c r="BB37" s="249"/>
      <c r="BC37" s="368">
        <f t="shared" si="8"/>
        <v>0</v>
      </c>
      <c r="BD37" s="250"/>
      <c r="BE37" s="369">
        <f t="shared" si="28"/>
        <v>0</v>
      </c>
      <c r="BF37" s="370">
        <f t="shared" si="9"/>
        <v>0</v>
      </c>
      <c r="BG37" s="247"/>
      <c r="BH37" s="248"/>
      <c r="BI37" s="378"/>
      <c r="BJ37" s="368">
        <f t="shared" si="10"/>
        <v>0</v>
      </c>
      <c r="BK37" s="250"/>
      <c r="BL37" s="369">
        <f t="shared" si="29"/>
        <v>0</v>
      </c>
      <c r="BM37" s="370">
        <f t="shared" si="11"/>
        <v>0</v>
      </c>
      <c r="BN37" s="247"/>
      <c r="BO37" s="248"/>
      <c r="BP37" s="249"/>
      <c r="BQ37" s="368">
        <f t="shared" si="12"/>
        <v>0</v>
      </c>
      <c r="BR37" s="250"/>
      <c r="BS37" s="369">
        <f t="shared" si="30"/>
        <v>0</v>
      </c>
      <c r="BT37" s="561">
        <f t="shared" si="13"/>
        <v>0</v>
      </c>
      <c r="BU37" s="382">
        <f t="shared" si="31"/>
        <v>0</v>
      </c>
      <c r="BV37" s="371">
        <f t="shared" si="31"/>
        <v>0</v>
      </c>
      <c r="BW37" s="370">
        <f t="shared" si="31"/>
        <v>0</v>
      </c>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row>
    <row r="38" spans="1:112" ht="20.149999999999999" customHeight="1">
      <c r="A38" s="1173"/>
      <c r="B38" s="1049"/>
      <c r="C38" s="247"/>
      <c r="D38" s="248"/>
      <c r="E38" s="249"/>
      <c r="F38" s="368">
        <f t="shared" si="15"/>
        <v>0</v>
      </c>
      <c r="G38" s="250"/>
      <c r="H38" s="369">
        <f t="shared" si="16"/>
        <v>0</v>
      </c>
      <c r="I38" s="370">
        <f t="shared" si="17"/>
        <v>0</v>
      </c>
      <c r="J38" s="247"/>
      <c r="K38" s="341"/>
      <c r="L38" s="249"/>
      <c r="M38" s="368">
        <f t="shared" si="0"/>
        <v>0</v>
      </c>
      <c r="N38" s="342"/>
      <c r="O38" s="369">
        <f t="shared" si="18"/>
        <v>0</v>
      </c>
      <c r="P38" s="370">
        <f t="shared" si="1"/>
        <v>0</v>
      </c>
      <c r="Q38" s="125"/>
      <c r="R38" s="248"/>
      <c r="S38" s="249"/>
      <c r="T38" s="368">
        <f t="shared" si="19"/>
        <v>0</v>
      </c>
      <c r="U38" s="250"/>
      <c r="V38" s="369">
        <f t="shared" si="20"/>
        <v>0</v>
      </c>
      <c r="W38" s="370">
        <f t="shared" si="2"/>
        <v>0</v>
      </c>
      <c r="X38" s="247"/>
      <c r="Y38" s="248"/>
      <c r="Z38" s="120"/>
      <c r="AA38" s="368">
        <f t="shared" si="21"/>
        <v>0</v>
      </c>
      <c r="AB38" s="250"/>
      <c r="AC38" s="369">
        <f t="shared" si="22"/>
        <v>0</v>
      </c>
      <c r="AD38" s="370">
        <f t="shared" si="3"/>
        <v>0</v>
      </c>
      <c r="AE38" s="247"/>
      <c r="AF38" s="341"/>
      <c r="AG38" s="249"/>
      <c r="AH38" s="368">
        <f t="shared" si="23"/>
        <v>0</v>
      </c>
      <c r="AI38" s="342"/>
      <c r="AJ38" s="369">
        <f t="shared" si="24"/>
        <v>0</v>
      </c>
      <c r="AK38" s="370">
        <f t="shared" si="4"/>
        <v>0</v>
      </c>
      <c r="AL38" s="125"/>
      <c r="AM38" s="248"/>
      <c r="AN38" s="249"/>
      <c r="AO38" s="368">
        <f t="shared" si="25"/>
        <v>0</v>
      </c>
      <c r="AP38" s="250"/>
      <c r="AQ38" s="369">
        <f t="shared" si="26"/>
        <v>0</v>
      </c>
      <c r="AR38" s="370">
        <f t="shared" si="5"/>
        <v>0</v>
      </c>
      <c r="AS38" s="247"/>
      <c r="AT38" s="248"/>
      <c r="AU38" s="249"/>
      <c r="AV38" s="368">
        <f t="shared" si="6"/>
        <v>0</v>
      </c>
      <c r="AW38" s="250"/>
      <c r="AX38" s="369">
        <f t="shared" si="27"/>
        <v>0</v>
      </c>
      <c r="AY38" s="370">
        <f t="shared" si="7"/>
        <v>0</v>
      </c>
      <c r="AZ38" s="247"/>
      <c r="BA38" s="248"/>
      <c r="BB38" s="249"/>
      <c r="BC38" s="368">
        <f t="shared" si="8"/>
        <v>0</v>
      </c>
      <c r="BD38" s="250"/>
      <c r="BE38" s="369">
        <f t="shared" si="28"/>
        <v>0</v>
      </c>
      <c r="BF38" s="370">
        <f t="shared" si="9"/>
        <v>0</v>
      </c>
      <c r="BG38" s="247"/>
      <c r="BH38" s="248"/>
      <c r="BI38" s="378"/>
      <c r="BJ38" s="368">
        <f t="shared" si="10"/>
        <v>0</v>
      </c>
      <c r="BK38" s="250"/>
      <c r="BL38" s="369">
        <f t="shared" si="29"/>
        <v>0</v>
      </c>
      <c r="BM38" s="370">
        <f t="shared" si="11"/>
        <v>0</v>
      </c>
      <c r="BN38" s="247"/>
      <c r="BO38" s="248"/>
      <c r="BP38" s="249"/>
      <c r="BQ38" s="368">
        <f t="shared" si="12"/>
        <v>0</v>
      </c>
      <c r="BR38" s="250"/>
      <c r="BS38" s="369">
        <f t="shared" si="30"/>
        <v>0</v>
      </c>
      <c r="BT38" s="561">
        <f t="shared" si="13"/>
        <v>0</v>
      </c>
      <c r="BU38" s="382">
        <f t="shared" si="31"/>
        <v>0</v>
      </c>
      <c r="BV38" s="371">
        <f t="shared" si="31"/>
        <v>0</v>
      </c>
      <c r="BW38" s="370">
        <f t="shared" si="31"/>
        <v>0</v>
      </c>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row>
    <row r="39" spans="1:112" ht="20.149999999999999" customHeight="1">
      <c r="A39" s="1173"/>
      <c r="B39" s="1049"/>
      <c r="C39" s="247"/>
      <c r="D39" s="248"/>
      <c r="E39" s="249"/>
      <c r="F39" s="368">
        <f t="shared" si="15"/>
        <v>0</v>
      </c>
      <c r="G39" s="250"/>
      <c r="H39" s="369">
        <f t="shared" si="16"/>
        <v>0</v>
      </c>
      <c r="I39" s="370">
        <f t="shared" si="17"/>
        <v>0</v>
      </c>
      <c r="J39" s="247"/>
      <c r="K39" s="341"/>
      <c r="L39" s="249"/>
      <c r="M39" s="368">
        <f t="shared" si="0"/>
        <v>0</v>
      </c>
      <c r="N39" s="342"/>
      <c r="O39" s="369">
        <f t="shared" si="18"/>
        <v>0</v>
      </c>
      <c r="P39" s="370">
        <f t="shared" si="1"/>
        <v>0</v>
      </c>
      <c r="Q39" s="125"/>
      <c r="R39" s="248"/>
      <c r="S39" s="249"/>
      <c r="T39" s="368">
        <f t="shared" si="19"/>
        <v>0</v>
      </c>
      <c r="U39" s="250"/>
      <c r="V39" s="369">
        <f t="shared" si="20"/>
        <v>0</v>
      </c>
      <c r="W39" s="370">
        <f t="shared" si="2"/>
        <v>0</v>
      </c>
      <c r="X39" s="247"/>
      <c r="Y39" s="248"/>
      <c r="Z39" s="120"/>
      <c r="AA39" s="368">
        <f t="shared" si="21"/>
        <v>0</v>
      </c>
      <c r="AB39" s="250"/>
      <c r="AC39" s="369">
        <f t="shared" si="22"/>
        <v>0</v>
      </c>
      <c r="AD39" s="370">
        <f t="shared" si="3"/>
        <v>0</v>
      </c>
      <c r="AE39" s="247"/>
      <c r="AF39" s="341"/>
      <c r="AG39" s="249"/>
      <c r="AH39" s="368">
        <f t="shared" si="23"/>
        <v>0</v>
      </c>
      <c r="AI39" s="342"/>
      <c r="AJ39" s="369">
        <f t="shared" si="24"/>
        <v>0</v>
      </c>
      <c r="AK39" s="370">
        <f t="shared" si="4"/>
        <v>0</v>
      </c>
      <c r="AL39" s="125"/>
      <c r="AM39" s="248"/>
      <c r="AN39" s="249"/>
      <c r="AO39" s="368">
        <f t="shared" si="25"/>
        <v>0</v>
      </c>
      <c r="AP39" s="250"/>
      <c r="AQ39" s="369">
        <f t="shared" si="26"/>
        <v>0</v>
      </c>
      <c r="AR39" s="370">
        <f t="shared" si="5"/>
        <v>0</v>
      </c>
      <c r="AS39" s="247"/>
      <c r="AT39" s="248"/>
      <c r="AU39" s="249"/>
      <c r="AV39" s="368">
        <f t="shared" si="6"/>
        <v>0</v>
      </c>
      <c r="AW39" s="250"/>
      <c r="AX39" s="369">
        <f t="shared" si="27"/>
        <v>0</v>
      </c>
      <c r="AY39" s="370">
        <f t="shared" si="7"/>
        <v>0</v>
      </c>
      <c r="AZ39" s="247"/>
      <c r="BA39" s="248"/>
      <c r="BB39" s="249"/>
      <c r="BC39" s="368">
        <f t="shared" si="8"/>
        <v>0</v>
      </c>
      <c r="BD39" s="250"/>
      <c r="BE39" s="369">
        <f t="shared" si="28"/>
        <v>0</v>
      </c>
      <c r="BF39" s="370">
        <f t="shared" si="9"/>
        <v>0</v>
      </c>
      <c r="BG39" s="247"/>
      <c r="BH39" s="248"/>
      <c r="BI39" s="378"/>
      <c r="BJ39" s="368">
        <f t="shared" si="10"/>
        <v>0</v>
      </c>
      <c r="BK39" s="250"/>
      <c r="BL39" s="369">
        <f t="shared" si="29"/>
        <v>0</v>
      </c>
      <c r="BM39" s="370">
        <f t="shared" si="11"/>
        <v>0</v>
      </c>
      <c r="BN39" s="247"/>
      <c r="BO39" s="248"/>
      <c r="BP39" s="249"/>
      <c r="BQ39" s="368">
        <f t="shared" si="12"/>
        <v>0</v>
      </c>
      <c r="BR39" s="250"/>
      <c r="BS39" s="369">
        <f t="shared" si="30"/>
        <v>0</v>
      </c>
      <c r="BT39" s="561">
        <f t="shared" si="13"/>
        <v>0</v>
      </c>
      <c r="BU39" s="382">
        <f t="shared" si="31"/>
        <v>0</v>
      </c>
      <c r="BV39" s="371">
        <f t="shared" si="31"/>
        <v>0</v>
      </c>
      <c r="BW39" s="370">
        <f t="shared" si="31"/>
        <v>0</v>
      </c>
      <c r="BX39" s="238"/>
      <c r="BY39" s="238"/>
      <c r="BZ39" s="238"/>
      <c r="CA39" s="238"/>
      <c r="CB39" s="238"/>
      <c r="CC39" s="238"/>
      <c r="CD39" s="238"/>
      <c r="CE39" s="238"/>
      <c r="CF39" s="238"/>
      <c r="CG39" s="238"/>
      <c r="CH39" s="238"/>
      <c r="CI39" s="238"/>
      <c r="CJ39" s="238"/>
      <c r="CK39" s="238"/>
      <c r="CL39" s="238"/>
      <c r="CM39" s="238"/>
      <c r="CN39" s="238"/>
      <c r="CO39" s="238"/>
      <c r="CP39" s="238"/>
      <c r="CQ39" s="238"/>
      <c r="CR39" s="238"/>
      <c r="CS39" s="238"/>
      <c r="CT39" s="238"/>
      <c r="CU39" s="238"/>
      <c r="CV39" s="238"/>
      <c r="CW39" s="238"/>
      <c r="CX39" s="238"/>
      <c r="CY39" s="238"/>
      <c r="CZ39" s="238"/>
      <c r="DA39" s="238"/>
      <c r="DB39" s="238"/>
      <c r="DC39" s="238"/>
      <c r="DD39" s="238"/>
      <c r="DE39" s="238"/>
      <c r="DF39" s="238"/>
      <c r="DG39" s="238"/>
      <c r="DH39" s="238"/>
    </row>
    <row r="40" spans="1:112" ht="20.149999999999999" customHeight="1">
      <c r="A40" s="1173"/>
      <c r="B40" s="1049"/>
      <c r="C40" s="247"/>
      <c r="D40" s="248"/>
      <c r="E40" s="249"/>
      <c r="F40" s="368">
        <f t="shared" si="15"/>
        <v>0</v>
      </c>
      <c r="G40" s="250"/>
      <c r="H40" s="369">
        <f t="shared" si="16"/>
        <v>0</v>
      </c>
      <c r="I40" s="370">
        <f t="shared" si="17"/>
        <v>0</v>
      </c>
      <c r="J40" s="247"/>
      <c r="K40" s="341"/>
      <c r="L40" s="249"/>
      <c r="M40" s="368">
        <f t="shared" si="0"/>
        <v>0</v>
      </c>
      <c r="N40" s="342"/>
      <c r="O40" s="369">
        <f t="shared" si="18"/>
        <v>0</v>
      </c>
      <c r="P40" s="370">
        <f t="shared" si="1"/>
        <v>0</v>
      </c>
      <c r="Q40" s="125"/>
      <c r="R40" s="248"/>
      <c r="S40" s="249"/>
      <c r="T40" s="368">
        <f t="shared" si="19"/>
        <v>0</v>
      </c>
      <c r="U40" s="250"/>
      <c r="V40" s="369">
        <f t="shared" si="20"/>
        <v>0</v>
      </c>
      <c r="W40" s="370">
        <f t="shared" si="2"/>
        <v>0</v>
      </c>
      <c r="X40" s="247"/>
      <c r="Y40" s="248"/>
      <c r="Z40" s="120"/>
      <c r="AA40" s="368">
        <f t="shared" si="21"/>
        <v>0</v>
      </c>
      <c r="AB40" s="250"/>
      <c r="AC40" s="369">
        <f t="shared" si="22"/>
        <v>0</v>
      </c>
      <c r="AD40" s="370">
        <f t="shared" si="3"/>
        <v>0</v>
      </c>
      <c r="AE40" s="247"/>
      <c r="AF40" s="341"/>
      <c r="AG40" s="249"/>
      <c r="AH40" s="368">
        <f t="shared" si="23"/>
        <v>0</v>
      </c>
      <c r="AI40" s="342"/>
      <c r="AJ40" s="369">
        <f t="shared" si="24"/>
        <v>0</v>
      </c>
      <c r="AK40" s="370">
        <f t="shared" si="4"/>
        <v>0</v>
      </c>
      <c r="AL40" s="125"/>
      <c r="AM40" s="248"/>
      <c r="AN40" s="249"/>
      <c r="AO40" s="368">
        <f t="shared" si="25"/>
        <v>0</v>
      </c>
      <c r="AP40" s="250"/>
      <c r="AQ40" s="369">
        <f t="shared" si="26"/>
        <v>0</v>
      </c>
      <c r="AR40" s="370">
        <f t="shared" si="5"/>
        <v>0</v>
      </c>
      <c r="AS40" s="247"/>
      <c r="AT40" s="248"/>
      <c r="AU40" s="249"/>
      <c r="AV40" s="368">
        <f t="shared" si="6"/>
        <v>0</v>
      </c>
      <c r="AW40" s="250"/>
      <c r="AX40" s="369">
        <f t="shared" si="27"/>
        <v>0</v>
      </c>
      <c r="AY40" s="370">
        <f t="shared" si="7"/>
        <v>0</v>
      </c>
      <c r="AZ40" s="247"/>
      <c r="BA40" s="248"/>
      <c r="BB40" s="249"/>
      <c r="BC40" s="368">
        <f t="shared" si="8"/>
        <v>0</v>
      </c>
      <c r="BD40" s="250"/>
      <c r="BE40" s="369">
        <f t="shared" si="28"/>
        <v>0</v>
      </c>
      <c r="BF40" s="370">
        <f t="shared" si="9"/>
        <v>0</v>
      </c>
      <c r="BG40" s="247"/>
      <c r="BH40" s="248"/>
      <c r="BI40" s="378"/>
      <c r="BJ40" s="368">
        <f t="shared" si="10"/>
        <v>0</v>
      </c>
      <c r="BK40" s="250"/>
      <c r="BL40" s="369">
        <f t="shared" si="29"/>
        <v>0</v>
      </c>
      <c r="BM40" s="370">
        <f t="shared" si="11"/>
        <v>0</v>
      </c>
      <c r="BN40" s="247"/>
      <c r="BO40" s="248"/>
      <c r="BP40" s="249"/>
      <c r="BQ40" s="368">
        <f t="shared" si="12"/>
        <v>0</v>
      </c>
      <c r="BR40" s="250"/>
      <c r="BS40" s="369">
        <f t="shared" si="30"/>
        <v>0</v>
      </c>
      <c r="BT40" s="561">
        <f t="shared" si="13"/>
        <v>0</v>
      </c>
      <c r="BU40" s="382">
        <f t="shared" si="31"/>
        <v>0</v>
      </c>
      <c r="BV40" s="371">
        <f t="shared" si="31"/>
        <v>0</v>
      </c>
      <c r="BW40" s="370">
        <f t="shared" si="31"/>
        <v>0</v>
      </c>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row>
    <row r="41" spans="1:112" ht="20.149999999999999" customHeight="1">
      <c r="A41" s="1173"/>
      <c r="B41" s="1049"/>
      <c r="C41" s="247"/>
      <c r="D41" s="248"/>
      <c r="E41" s="249"/>
      <c r="F41" s="368">
        <f t="shared" si="15"/>
        <v>0</v>
      </c>
      <c r="G41" s="250"/>
      <c r="H41" s="369">
        <f t="shared" si="16"/>
        <v>0</v>
      </c>
      <c r="I41" s="370">
        <f t="shared" si="17"/>
        <v>0</v>
      </c>
      <c r="J41" s="247"/>
      <c r="K41" s="341"/>
      <c r="L41" s="249"/>
      <c r="M41" s="368">
        <f t="shared" si="0"/>
        <v>0</v>
      </c>
      <c r="N41" s="342"/>
      <c r="O41" s="369">
        <f t="shared" si="18"/>
        <v>0</v>
      </c>
      <c r="P41" s="370">
        <f t="shared" si="1"/>
        <v>0</v>
      </c>
      <c r="Q41" s="125"/>
      <c r="R41" s="248"/>
      <c r="S41" s="249"/>
      <c r="T41" s="368">
        <f t="shared" si="19"/>
        <v>0</v>
      </c>
      <c r="U41" s="250"/>
      <c r="V41" s="369">
        <f t="shared" si="20"/>
        <v>0</v>
      </c>
      <c r="W41" s="370">
        <f t="shared" si="2"/>
        <v>0</v>
      </c>
      <c r="X41" s="247"/>
      <c r="Y41" s="248"/>
      <c r="Z41" s="120"/>
      <c r="AA41" s="368">
        <f t="shared" si="21"/>
        <v>0</v>
      </c>
      <c r="AB41" s="250"/>
      <c r="AC41" s="369">
        <f t="shared" si="22"/>
        <v>0</v>
      </c>
      <c r="AD41" s="370">
        <f t="shared" si="3"/>
        <v>0</v>
      </c>
      <c r="AE41" s="247"/>
      <c r="AF41" s="341"/>
      <c r="AG41" s="249"/>
      <c r="AH41" s="368">
        <f t="shared" si="23"/>
        <v>0</v>
      </c>
      <c r="AI41" s="342"/>
      <c r="AJ41" s="369">
        <f t="shared" si="24"/>
        <v>0</v>
      </c>
      <c r="AK41" s="370">
        <f t="shared" si="4"/>
        <v>0</v>
      </c>
      <c r="AL41" s="125"/>
      <c r="AM41" s="248"/>
      <c r="AN41" s="249"/>
      <c r="AO41" s="368">
        <f t="shared" si="25"/>
        <v>0</v>
      </c>
      <c r="AP41" s="250"/>
      <c r="AQ41" s="369">
        <f t="shared" si="26"/>
        <v>0</v>
      </c>
      <c r="AR41" s="370">
        <f t="shared" si="5"/>
        <v>0</v>
      </c>
      <c r="AS41" s="247"/>
      <c r="AT41" s="248"/>
      <c r="AU41" s="249"/>
      <c r="AV41" s="368">
        <f t="shared" si="6"/>
        <v>0</v>
      </c>
      <c r="AW41" s="250"/>
      <c r="AX41" s="369">
        <f t="shared" si="27"/>
        <v>0</v>
      </c>
      <c r="AY41" s="370">
        <f t="shared" si="7"/>
        <v>0</v>
      </c>
      <c r="AZ41" s="247"/>
      <c r="BA41" s="248"/>
      <c r="BB41" s="249"/>
      <c r="BC41" s="368">
        <f t="shared" si="8"/>
        <v>0</v>
      </c>
      <c r="BD41" s="250"/>
      <c r="BE41" s="369">
        <f t="shared" si="28"/>
        <v>0</v>
      </c>
      <c r="BF41" s="370">
        <f t="shared" si="9"/>
        <v>0</v>
      </c>
      <c r="BG41" s="247"/>
      <c r="BH41" s="248"/>
      <c r="BI41" s="378"/>
      <c r="BJ41" s="368">
        <f t="shared" si="10"/>
        <v>0</v>
      </c>
      <c r="BK41" s="250"/>
      <c r="BL41" s="369">
        <f t="shared" si="29"/>
        <v>0</v>
      </c>
      <c r="BM41" s="370">
        <f t="shared" si="11"/>
        <v>0</v>
      </c>
      <c r="BN41" s="247"/>
      <c r="BO41" s="248"/>
      <c r="BP41" s="249"/>
      <c r="BQ41" s="368">
        <f t="shared" si="12"/>
        <v>0</v>
      </c>
      <c r="BR41" s="250"/>
      <c r="BS41" s="369">
        <f t="shared" si="30"/>
        <v>0</v>
      </c>
      <c r="BT41" s="561">
        <f t="shared" si="13"/>
        <v>0</v>
      </c>
      <c r="BU41" s="382">
        <f t="shared" si="31"/>
        <v>0</v>
      </c>
      <c r="BV41" s="371">
        <f t="shared" si="31"/>
        <v>0</v>
      </c>
      <c r="BW41" s="370">
        <f t="shared" si="31"/>
        <v>0</v>
      </c>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row>
    <row r="42" spans="1:112" ht="20.149999999999999" customHeight="1">
      <c r="A42" s="1173"/>
      <c r="B42" s="1049"/>
      <c r="C42" s="247"/>
      <c r="D42" s="248"/>
      <c r="E42" s="249"/>
      <c r="F42" s="368">
        <f t="shared" si="15"/>
        <v>0</v>
      </c>
      <c r="G42" s="250"/>
      <c r="H42" s="369">
        <f t="shared" si="16"/>
        <v>0</v>
      </c>
      <c r="I42" s="370">
        <f t="shared" si="17"/>
        <v>0</v>
      </c>
      <c r="J42" s="247"/>
      <c r="K42" s="341"/>
      <c r="L42" s="249"/>
      <c r="M42" s="368">
        <f t="shared" si="0"/>
        <v>0</v>
      </c>
      <c r="N42" s="342"/>
      <c r="O42" s="369">
        <f t="shared" si="18"/>
        <v>0</v>
      </c>
      <c r="P42" s="370">
        <f t="shared" si="1"/>
        <v>0</v>
      </c>
      <c r="Q42" s="125"/>
      <c r="R42" s="248"/>
      <c r="S42" s="249"/>
      <c r="T42" s="368">
        <f t="shared" si="19"/>
        <v>0</v>
      </c>
      <c r="U42" s="250"/>
      <c r="V42" s="369">
        <f t="shared" si="20"/>
        <v>0</v>
      </c>
      <c r="W42" s="370">
        <f t="shared" si="2"/>
        <v>0</v>
      </c>
      <c r="X42" s="247"/>
      <c r="Y42" s="248"/>
      <c r="Z42" s="120"/>
      <c r="AA42" s="368">
        <f t="shared" si="21"/>
        <v>0</v>
      </c>
      <c r="AB42" s="250"/>
      <c r="AC42" s="369">
        <f t="shared" si="22"/>
        <v>0</v>
      </c>
      <c r="AD42" s="370">
        <f t="shared" si="3"/>
        <v>0</v>
      </c>
      <c r="AE42" s="247"/>
      <c r="AF42" s="341"/>
      <c r="AG42" s="249"/>
      <c r="AH42" s="368">
        <f t="shared" si="23"/>
        <v>0</v>
      </c>
      <c r="AI42" s="342"/>
      <c r="AJ42" s="369">
        <f t="shared" si="24"/>
        <v>0</v>
      </c>
      <c r="AK42" s="370">
        <f t="shared" si="4"/>
        <v>0</v>
      </c>
      <c r="AL42" s="125"/>
      <c r="AM42" s="248"/>
      <c r="AN42" s="249"/>
      <c r="AO42" s="368">
        <f t="shared" si="25"/>
        <v>0</v>
      </c>
      <c r="AP42" s="250"/>
      <c r="AQ42" s="369">
        <f t="shared" si="26"/>
        <v>0</v>
      </c>
      <c r="AR42" s="370">
        <f t="shared" si="5"/>
        <v>0</v>
      </c>
      <c r="AS42" s="247"/>
      <c r="AT42" s="248"/>
      <c r="AU42" s="249"/>
      <c r="AV42" s="368">
        <f t="shared" si="6"/>
        <v>0</v>
      </c>
      <c r="AW42" s="250"/>
      <c r="AX42" s="369">
        <f t="shared" si="27"/>
        <v>0</v>
      </c>
      <c r="AY42" s="370">
        <f t="shared" si="7"/>
        <v>0</v>
      </c>
      <c r="AZ42" s="247"/>
      <c r="BA42" s="248"/>
      <c r="BB42" s="249"/>
      <c r="BC42" s="368">
        <f t="shared" si="8"/>
        <v>0</v>
      </c>
      <c r="BD42" s="250"/>
      <c r="BE42" s="369">
        <f t="shared" si="28"/>
        <v>0</v>
      </c>
      <c r="BF42" s="370">
        <f t="shared" si="9"/>
        <v>0</v>
      </c>
      <c r="BG42" s="247"/>
      <c r="BH42" s="248"/>
      <c r="BI42" s="378"/>
      <c r="BJ42" s="368">
        <f t="shared" si="10"/>
        <v>0</v>
      </c>
      <c r="BK42" s="250"/>
      <c r="BL42" s="369">
        <f t="shared" si="29"/>
        <v>0</v>
      </c>
      <c r="BM42" s="370">
        <f t="shared" si="11"/>
        <v>0</v>
      </c>
      <c r="BN42" s="247"/>
      <c r="BO42" s="248"/>
      <c r="BP42" s="249"/>
      <c r="BQ42" s="368">
        <f t="shared" si="12"/>
        <v>0</v>
      </c>
      <c r="BR42" s="250"/>
      <c r="BS42" s="369">
        <f t="shared" si="30"/>
        <v>0</v>
      </c>
      <c r="BT42" s="561">
        <f t="shared" si="13"/>
        <v>0</v>
      </c>
      <c r="BU42" s="382">
        <f t="shared" si="31"/>
        <v>0</v>
      </c>
      <c r="BV42" s="371">
        <f t="shared" si="31"/>
        <v>0</v>
      </c>
      <c r="BW42" s="370">
        <f t="shared" si="31"/>
        <v>0</v>
      </c>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row>
    <row r="43" spans="1:112" ht="20.149999999999999" customHeight="1">
      <c r="A43" s="1173"/>
      <c r="B43" s="1049"/>
      <c r="C43" s="247"/>
      <c r="D43" s="248"/>
      <c r="E43" s="249"/>
      <c r="F43" s="368">
        <f t="shared" si="15"/>
        <v>0</v>
      </c>
      <c r="G43" s="250"/>
      <c r="H43" s="369">
        <f t="shared" si="16"/>
        <v>0</v>
      </c>
      <c r="I43" s="370">
        <f t="shared" si="17"/>
        <v>0</v>
      </c>
      <c r="J43" s="247"/>
      <c r="K43" s="341"/>
      <c r="L43" s="249"/>
      <c r="M43" s="368">
        <f t="shared" si="0"/>
        <v>0</v>
      </c>
      <c r="N43" s="342"/>
      <c r="O43" s="369">
        <f t="shared" si="18"/>
        <v>0</v>
      </c>
      <c r="P43" s="370">
        <f t="shared" si="1"/>
        <v>0</v>
      </c>
      <c r="Q43" s="125"/>
      <c r="R43" s="248"/>
      <c r="S43" s="249"/>
      <c r="T43" s="368">
        <f t="shared" si="19"/>
        <v>0</v>
      </c>
      <c r="U43" s="250"/>
      <c r="V43" s="369">
        <f t="shared" si="20"/>
        <v>0</v>
      </c>
      <c r="W43" s="370">
        <f t="shared" si="2"/>
        <v>0</v>
      </c>
      <c r="X43" s="247"/>
      <c r="Y43" s="248"/>
      <c r="Z43" s="120"/>
      <c r="AA43" s="368">
        <f t="shared" si="21"/>
        <v>0</v>
      </c>
      <c r="AB43" s="250"/>
      <c r="AC43" s="369">
        <f t="shared" si="22"/>
        <v>0</v>
      </c>
      <c r="AD43" s="370">
        <f t="shared" si="3"/>
        <v>0</v>
      </c>
      <c r="AE43" s="247"/>
      <c r="AF43" s="341"/>
      <c r="AG43" s="249"/>
      <c r="AH43" s="368">
        <f t="shared" si="23"/>
        <v>0</v>
      </c>
      <c r="AI43" s="342"/>
      <c r="AJ43" s="369">
        <f t="shared" si="24"/>
        <v>0</v>
      </c>
      <c r="AK43" s="370">
        <f t="shared" si="4"/>
        <v>0</v>
      </c>
      <c r="AL43" s="125"/>
      <c r="AM43" s="248"/>
      <c r="AN43" s="249"/>
      <c r="AO43" s="368">
        <f t="shared" si="25"/>
        <v>0</v>
      </c>
      <c r="AP43" s="250"/>
      <c r="AQ43" s="369">
        <f t="shared" si="26"/>
        <v>0</v>
      </c>
      <c r="AR43" s="370">
        <f t="shared" si="5"/>
        <v>0</v>
      </c>
      <c r="AS43" s="247"/>
      <c r="AT43" s="248"/>
      <c r="AU43" s="249"/>
      <c r="AV43" s="368">
        <f t="shared" si="6"/>
        <v>0</v>
      </c>
      <c r="AW43" s="250"/>
      <c r="AX43" s="369">
        <f t="shared" si="27"/>
        <v>0</v>
      </c>
      <c r="AY43" s="370">
        <f t="shared" si="7"/>
        <v>0</v>
      </c>
      <c r="AZ43" s="247"/>
      <c r="BA43" s="248"/>
      <c r="BB43" s="249"/>
      <c r="BC43" s="368">
        <f t="shared" si="8"/>
        <v>0</v>
      </c>
      <c r="BD43" s="250"/>
      <c r="BE43" s="369">
        <f t="shared" si="28"/>
        <v>0</v>
      </c>
      <c r="BF43" s="370">
        <f t="shared" si="9"/>
        <v>0</v>
      </c>
      <c r="BG43" s="247"/>
      <c r="BH43" s="248"/>
      <c r="BI43" s="378"/>
      <c r="BJ43" s="368">
        <f t="shared" si="10"/>
        <v>0</v>
      </c>
      <c r="BK43" s="250"/>
      <c r="BL43" s="369">
        <f t="shared" si="29"/>
        <v>0</v>
      </c>
      <c r="BM43" s="370">
        <f t="shared" si="11"/>
        <v>0</v>
      </c>
      <c r="BN43" s="247"/>
      <c r="BO43" s="248"/>
      <c r="BP43" s="249"/>
      <c r="BQ43" s="368">
        <f t="shared" si="12"/>
        <v>0</v>
      </c>
      <c r="BR43" s="250"/>
      <c r="BS43" s="369">
        <f t="shared" si="30"/>
        <v>0</v>
      </c>
      <c r="BT43" s="561">
        <f t="shared" si="13"/>
        <v>0</v>
      </c>
      <c r="BU43" s="382">
        <f t="shared" si="31"/>
        <v>0</v>
      </c>
      <c r="BV43" s="371">
        <f t="shared" si="31"/>
        <v>0</v>
      </c>
      <c r="BW43" s="370">
        <f t="shared" si="31"/>
        <v>0</v>
      </c>
      <c r="BX43" s="238"/>
      <c r="BY43" s="238"/>
      <c r="BZ43" s="238"/>
      <c r="CA43" s="238"/>
      <c r="CB43" s="238"/>
      <c r="CC43" s="238"/>
      <c r="CD43" s="238"/>
      <c r="CE43" s="238"/>
      <c r="CF43" s="238"/>
      <c r="CG43" s="238"/>
      <c r="CH43" s="238"/>
      <c r="CI43" s="238"/>
      <c r="CJ43" s="238"/>
      <c r="CK43" s="238"/>
      <c r="CL43" s="238"/>
      <c r="CM43" s="238"/>
      <c r="CN43" s="238"/>
      <c r="CO43" s="238"/>
      <c r="CP43" s="238"/>
      <c r="CQ43" s="238"/>
      <c r="CR43" s="238"/>
      <c r="CS43" s="238"/>
      <c r="CT43" s="238"/>
      <c r="CU43" s="238"/>
      <c r="CV43" s="238"/>
      <c r="CW43" s="238"/>
      <c r="CX43" s="238"/>
      <c r="CY43" s="238"/>
      <c r="CZ43" s="238"/>
      <c r="DA43" s="238"/>
      <c r="DB43" s="238"/>
      <c r="DC43" s="238"/>
      <c r="DD43" s="238"/>
      <c r="DE43" s="238"/>
      <c r="DF43" s="238"/>
      <c r="DG43" s="238"/>
      <c r="DH43" s="238"/>
    </row>
    <row r="44" spans="1:112" ht="20.149999999999999" customHeight="1">
      <c r="A44" s="1173"/>
      <c r="B44" s="1049"/>
      <c r="C44" s="247"/>
      <c r="D44" s="248"/>
      <c r="E44" s="249"/>
      <c r="F44" s="368">
        <f t="shared" si="15"/>
        <v>0</v>
      </c>
      <c r="G44" s="250"/>
      <c r="H44" s="369">
        <f t="shared" si="16"/>
        <v>0</v>
      </c>
      <c r="I44" s="370">
        <f t="shared" si="17"/>
        <v>0</v>
      </c>
      <c r="J44" s="247"/>
      <c r="K44" s="341"/>
      <c r="L44" s="249"/>
      <c r="M44" s="368">
        <f t="shared" si="0"/>
        <v>0</v>
      </c>
      <c r="N44" s="342"/>
      <c r="O44" s="369">
        <f t="shared" si="18"/>
        <v>0</v>
      </c>
      <c r="P44" s="370">
        <f t="shared" si="1"/>
        <v>0</v>
      </c>
      <c r="Q44" s="125"/>
      <c r="R44" s="248"/>
      <c r="S44" s="249"/>
      <c r="T44" s="368">
        <f t="shared" si="19"/>
        <v>0</v>
      </c>
      <c r="U44" s="250"/>
      <c r="V44" s="369">
        <f t="shared" si="20"/>
        <v>0</v>
      </c>
      <c r="W44" s="370">
        <f t="shared" si="2"/>
        <v>0</v>
      </c>
      <c r="X44" s="247"/>
      <c r="Y44" s="248"/>
      <c r="Z44" s="120"/>
      <c r="AA44" s="368">
        <f t="shared" si="21"/>
        <v>0</v>
      </c>
      <c r="AB44" s="250"/>
      <c r="AC44" s="369">
        <f t="shared" si="22"/>
        <v>0</v>
      </c>
      <c r="AD44" s="370">
        <f t="shared" si="3"/>
        <v>0</v>
      </c>
      <c r="AE44" s="247"/>
      <c r="AF44" s="341"/>
      <c r="AG44" s="249"/>
      <c r="AH44" s="368">
        <f t="shared" si="23"/>
        <v>0</v>
      </c>
      <c r="AI44" s="342"/>
      <c r="AJ44" s="369">
        <f t="shared" si="24"/>
        <v>0</v>
      </c>
      <c r="AK44" s="370">
        <f t="shared" si="4"/>
        <v>0</v>
      </c>
      <c r="AL44" s="125"/>
      <c r="AM44" s="248"/>
      <c r="AN44" s="249"/>
      <c r="AO44" s="368">
        <f t="shared" si="25"/>
        <v>0</v>
      </c>
      <c r="AP44" s="250"/>
      <c r="AQ44" s="369">
        <f t="shared" si="26"/>
        <v>0</v>
      </c>
      <c r="AR44" s="370">
        <f t="shared" si="5"/>
        <v>0</v>
      </c>
      <c r="AS44" s="247"/>
      <c r="AT44" s="248"/>
      <c r="AU44" s="249"/>
      <c r="AV44" s="368">
        <f t="shared" si="6"/>
        <v>0</v>
      </c>
      <c r="AW44" s="250"/>
      <c r="AX44" s="369">
        <f t="shared" si="27"/>
        <v>0</v>
      </c>
      <c r="AY44" s="370">
        <f t="shared" si="7"/>
        <v>0</v>
      </c>
      <c r="AZ44" s="247"/>
      <c r="BA44" s="248"/>
      <c r="BB44" s="249"/>
      <c r="BC44" s="368">
        <f t="shared" si="8"/>
        <v>0</v>
      </c>
      <c r="BD44" s="250"/>
      <c r="BE44" s="369">
        <f t="shared" si="28"/>
        <v>0</v>
      </c>
      <c r="BF44" s="370">
        <f t="shared" si="9"/>
        <v>0</v>
      </c>
      <c r="BG44" s="247"/>
      <c r="BH44" s="248"/>
      <c r="BI44" s="378"/>
      <c r="BJ44" s="368">
        <f t="shared" si="10"/>
        <v>0</v>
      </c>
      <c r="BK44" s="250"/>
      <c r="BL44" s="369">
        <f t="shared" si="29"/>
        <v>0</v>
      </c>
      <c r="BM44" s="370">
        <f t="shared" si="11"/>
        <v>0</v>
      </c>
      <c r="BN44" s="247"/>
      <c r="BO44" s="248"/>
      <c r="BP44" s="249"/>
      <c r="BQ44" s="368">
        <f t="shared" si="12"/>
        <v>0</v>
      </c>
      <c r="BR44" s="250"/>
      <c r="BS44" s="369">
        <f t="shared" si="30"/>
        <v>0</v>
      </c>
      <c r="BT44" s="561">
        <f t="shared" si="13"/>
        <v>0</v>
      </c>
      <c r="BU44" s="382">
        <f t="shared" si="31"/>
        <v>0</v>
      </c>
      <c r="BV44" s="371">
        <f t="shared" si="31"/>
        <v>0</v>
      </c>
      <c r="BW44" s="370">
        <f t="shared" si="31"/>
        <v>0</v>
      </c>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row>
    <row r="45" spans="1:112" ht="20.149999999999999" customHeight="1">
      <c r="A45" s="1173"/>
      <c r="B45" s="1049"/>
      <c r="C45" s="247"/>
      <c r="D45" s="248"/>
      <c r="E45" s="249"/>
      <c r="F45" s="368">
        <f t="shared" si="15"/>
        <v>0</v>
      </c>
      <c r="G45" s="250"/>
      <c r="H45" s="369">
        <f t="shared" si="16"/>
        <v>0</v>
      </c>
      <c r="I45" s="370">
        <f t="shared" si="17"/>
        <v>0</v>
      </c>
      <c r="J45" s="247"/>
      <c r="K45" s="341"/>
      <c r="L45" s="249"/>
      <c r="M45" s="368">
        <f t="shared" si="0"/>
        <v>0</v>
      </c>
      <c r="N45" s="342"/>
      <c r="O45" s="369">
        <f t="shared" si="18"/>
        <v>0</v>
      </c>
      <c r="P45" s="370">
        <f t="shared" si="1"/>
        <v>0</v>
      </c>
      <c r="Q45" s="125"/>
      <c r="R45" s="248"/>
      <c r="S45" s="249"/>
      <c r="T45" s="368">
        <f t="shared" si="19"/>
        <v>0</v>
      </c>
      <c r="U45" s="250"/>
      <c r="V45" s="369">
        <f t="shared" si="20"/>
        <v>0</v>
      </c>
      <c r="W45" s="370">
        <f t="shared" si="2"/>
        <v>0</v>
      </c>
      <c r="X45" s="247"/>
      <c r="Y45" s="248"/>
      <c r="Z45" s="120"/>
      <c r="AA45" s="368">
        <f t="shared" si="21"/>
        <v>0</v>
      </c>
      <c r="AB45" s="250"/>
      <c r="AC45" s="369">
        <f t="shared" si="22"/>
        <v>0</v>
      </c>
      <c r="AD45" s="370">
        <f t="shared" si="3"/>
        <v>0</v>
      </c>
      <c r="AE45" s="247"/>
      <c r="AF45" s="341"/>
      <c r="AG45" s="249"/>
      <c r="AH45" s="368">
        <f t="shared" si="23"/>
        <v>0</v>
      </c>
      <c r="AI45" s="342"/>
      <c r="AJ45" s="369">
        <f t="shared" si="24"/>
        <v>0</v>
      </c>
      <c r="AK45" s="370">
        <f t="shared" si="4"/>
        <v>0</v>
      </c>
      <c r="AL45" s="125"/>
      <c r="AM45" s="248"/>
      <c r="AN45" s="249"/>
      <c r="AO45" s="368">
        <f t="shared" si="25"/>
        <v>0</v>
      </c>
      <c r="AP45" s="250"/>
      <c r="AQ45" s="369">
        <f t="shared" si="26"/>
        <v>0</v>
      </c>
      <c r="AR45" s="370">
        <f t="shared" si="5"/>
        <v>0</v>
      </c>
      <c r="AS45" s="247"/>
      <c r="AT45" s="248"/>
      <c r="AU45" s="249"/>
      <c r="AV45" s="368">
        <f t="shared" si="6"/>
        <v>0</v>
      </c>
      <c r="AW45" s="250"/>
      <c r="AX45" s="369">
        <f t="shared" si="27"/>
        <v>0</v>
      </c>
      <c r="AY45" s="370">
        <f t="shared" si="7"/>
        <v>0</v>
      </c>
      <c r="AZ45" s="247"/>
      <c r="BA45" s="248"/>
      <c r="BB45" s="249"/>
      <c r="BC45" s="368">
        <f t="shared" si="8"/>
        <v>0</v>
      </c>
      <c r="BD45" s="250"/>
      <c r="BE45" s="369">
        <f t="shared" si="28"/>
        <v>0</v>
      </c>
      <c r="BF45" s="370">
        <f t="shared" si="9"/>
        <v>0</v>
      </c>
      <c r="BG45" s="247"/>
      <c r="BH45" s="248"/>
      <c r="BI45" s="378"/>
      <c r="BJ45" s="368">
        <f t="shared" si="10"/>
        <v>0</v>
      </c>
      <c r="BK45" s="250"/>
      <c r="BL45" s="369">
        <f t="shared" si="29"/>
        <v>0</v>
      </c>
      <c r="BM45" s="370">
        <f t="shared" si="11"/>
        <v>0</v>
      </c>
      <c r="BN45" s="247"/>
      <c r="BO45" s="248"/>
      <c r="BP45" s="249"/>
      <c r="BQ45" s="368">
        <f t="shared" si="12"/>
        <v>0</v>
      </c>
      <c r="BR45" s="250"/>
      <c r="BS45" s="369">
        <f t="shared" si="30"/>
        <v>0</v>
      </c>
      <c r="BT45" s="561">
        <f t="shared" si="13"/>
        <v>0</v>
      </c>
      <c r="BU45" s="382">
        <f t="shared" si="31"/>
        <v>0</v>
      </c>
      <c r="BV45" s="371">
        <f t="shared" si="31"/>
        <v>0</v>
      </c>
      <c r="BW45" s="370">
        <f t="shared" si="31"/>
        <v>0</v>
      </c>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row>
    <row r="46" spans="1:112" ht="20.149999999999999" customHeight="1">
      <c r="A46" s="1173"/>
      <c r="B46" s="1049"/>
      <c r="C46" s="247"/>
      <c r="D46" s="248"/>
      <c r="E46" s="249"/>
      <c r="F46" s="368">
        <f t="shared" si="15"/>
        <v>0</v>
      </c>
      <c r="G46" s="250"/>
      <c r="H46" s="369">
        <f t="shared" si="16"/>
        <v>0</v>
      </c>
      <c r="I46" s="370">
        <f t="shared" si="17"/>
        <v>0</v>
      </c>
      <c r="J46" s="247"/>
      <c r="K46" s="341"/>
      <c r="L46" s="249"/>
      <c r="M46" s="368">
        <f t="shared" si="0"/>
        <v>0</v>
      </c>
      <c r="N46" s="342"/>
      <c r="O46" s="369">
        <f t="shared" si="18"/>
        <v>0</v>
      </c>
      <c r="P46" s="370">
        <f t="shared" si="1"/>
        <v>0</v>
      </c>
      <c r="Q46" s="125"/>
      <c r="R46" s="248"/>
      <c r="S46" s="249"/>
      <c r="T46" s="368">
        <f t="shared" si="19"/>
        <v>0</v>
      </c>
      <c r="U46" s="250"/>
      <c r="V46" s="369">
        <f t="shared" si="20"/>
        <v>0</v>
      </c>
      <c r="W46" s="370">
        <f t="shared" si="2"/>
        <v>0</v>
      </c>
      <c r="X46" s="247"/>
      <c r="Y46" s="248"/>
      <c r="Z46" s="120"/>
      <c r="AA46" s="368">
        <f t="shared" si="21"/>
        <v>0</v>
      </c>
      <c r="AB46" s="250"/>
      <c r="AC46" s="369">
        <f t="shared" si="22"/>
        <v>0</v>
      </c>
      <c r="AD46" s="370">
        <f t="shared" si="3"/>
        <v>0</v>
      </c>
      <c r="AE46" s="247"/>
      <c r="AF46" s="341"/>
      <c r="AG46" s="249"/>
      <c r="AH46" s="368">
        <f t="shared" si="23"/>
        <v>0</v>
      </c>
      <c r="AI46" s="342"/>
      <c r="AJ46" s="369">
        <f t="shared" si="24"/>
        <v>0</v>
      </c>
      <c r="AK46" s="370">
        <f t="shared" si="4"/>
        <v>0</v>
      </c>
      <c r="AL46" s="125"/>
      <c r="AM46" s="248"/>
      <c r="AN46" s="249"/>
      <c r="AO46" s="368">
        <f t="shared" si="25"/>
        <v>0</v>
      </c>
      <c r="AP46" s="250"/>
      <c r="AQ46" s="369">
        <f t="shared" si="26"/>
        <v>0</v>
      </c>
      <c r="AR46" s="370">
        <f t="shared" si="5"/>
        <v>0</v>
      </c>
      <c r="AS46" s="247"/>
      <c r="AT46" s="248"/>
      <c r="AU46" s="249"/>
      <c r="AV46" s="368">
        <f t="shared" si="6"/>
        <v>0</v>
      </c>
      <c r="AW46" s="250"/>
      <c r="AX46" s="369">
        <f t="shared" si="27"/>
        <v>0</v>
      </c>
      <c r="AY46" s="370">
        <f t="shared" si="7"/>
        <v>0</v>
      </c>
      <c r="AZ46" s="247"/>
      <c r="BA46" s="248"/>
      <c r="BB46" s="249"/>
      <c r="BC46" s="368">
        <f t="shared" si="8"/>
        <v>0</v>
      </c>
      <c r="BD46" s="250"/>
      <c r="BE46" s="369">
        <f t="shared" si="28"/>
        <v>0</v>
      </c>
      <c r="BF46" s="370">
        <f t="shared" si="9"/>
        <v>0</v>
      </c>
      <c r="BG46" s="247"/>
      <c r="BH46" s="248"/>
      <c r="BI46" s="378"/>
      <c r="BJ46" s="368">
        <f t="shared" si="10"/>
        <v>0</v>
      </c>
      <c r="BK46" s="250"/>
      <c r="BL46" s="369">
        <f t="shared" si="29"/>
        <v>0</v>
      </c>
      <c r="BM46" s="370">
        <f t="shared" si="11"/>
        <v>0</v>
      </c>
      <c r="BN46" s="247"/>
      <c r="BO46" s="248"/>
      <c r="BP46" s="249"/>
      <c r="BQ46" s="368">
        <f t="shared" si="12"/>
        <v>0</v>
      </c>
      <c r="BR46" s="250"/>
      <c r="BS46" s="369">
        <f t="shared" si="30"/>
        <v>0</v>
      </c>
      <c r="BT46" s="561">
        <f t="shared" si="13"/>
        <v>0</v>
      </c>
      <c r="BU46" s="382">
        <f t="shared" si="31"/>
        <v>0</v>
      </c>
      <c r="BV46" s="371">
        <f t="shared" si="31"/>
        <v>0</v>
      </c>
      <c r="BW46" s="370">
        <f t="shared" si="31"/>
        <v>0</v>
      </c>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row>
    <row r="47" spans="1:112" ht="20.149999999999999" customHeight="1">
      <c r="A47" s="1173"/>
      <c r="B47" s="1049"/>
      <c r="C47" s="247"/>
      <c r="D47" s="248"/>
      <c r="E47" s="249"/>
      <c r="F47" s="368">
        <f t="shared" si="15"/>
        <v>0</v>
      </c>
      <c r="G47" s="250"/>
      <c r="H47" s="369">
        <f t="shared" si="16"/>
        <v>0</v>
      </c>
      <c r="I47" s="370">
        <f t="shared" si="17"/>
        <v>0</v>
      </c>
      <c r="J47" s="247"/>
      <c r="K47" s="341"/>
      <c r="L47" s="249"/>
      <c r="M47" s="368">
        <f t="shared" si="0"/>
        <v>0</v>
      </c>
      <c r="N47" s="342"/>
      <c r="O47" s="369">
        <f t="shared" si="18"/>
        <v>0</v>
      </c>
      <c r="P47" s="370">
        <f t="shared" si="1"/>
        <v>0</v>
      </c>
      <c r="Q47" s="125"/>
      <c r="R47" s="248"/>
      <c r="S47" s="249"/>
      <c r="T47" s="368">
        <f t="shared" si="19"/>
        <v>0</v>
      </c>
      <c r="U47" s="250"/>
      <c r="V47" s="369">
        <f t="shared" si="20"/>
        <v>0</v>
      </c>
      <c r="W47" s="370">
        <f t="shared" si="2"/>
        <v>0</v>
      </c>
      <c r="X47" s="247"/>
      <c r="Y47" s="248"/>
      <c r="Z47" s="120"/>
      <c r="AA47" s="368">
        <f t="shared" si="21"/>
        <v>0</v>
      </c>
      <c r="AB47" s="250"/>
      <c r="AC47" s="369">
        <f t="shared" si="22"/>
        <v>0</v>
      </c>
      <c r="AD47" s="370">
        <f t="shared" si="3"/>
        <v>0</v>
      </c>
      <c r="AE47" s="247"/>
      <c r="AF47" s="341"/>
      <c r="AG47" s="249"/>
      <c r="AH47" s="368">
        <f t="shared" si="23"/>
        <v>0</v>
      </c>
      <c r="AI47" s="342"/>
      <c r="AJ47" s="369">
        <f t="shared" si="24"/>
        <v>0</v>
      </c>
      <c r="AK47" s="370">
        <f t="shared" si="4"/>
        <v>0</v>
      </c>
      <c r="AL47" s="125"/>
      <c r="AM47" s="248"/>
      <c r="AN47" s="249"/>
      <c r="AO47" s="368">
        <f t="shared" si="25"/>
        <v>0</v>
      </c>
      <c r="AP47" s="250"/>
      <c r="AQ47" s="369">
        <f t="shared" si="26"/>
        <v>0</v>
      </c>
      <c r="AR47" s="370">
        <f t="shared" si="5"/>
        <v>0</v>
      </c>
      <c r="AS47" s="247"/>
      <c r="AT47" s="248"/>
      <c r="AU47" s="249"/>
      <c r="AV47" s="368">
        <f t="shared" si="6"/>
        <v>0</v>
      </c>
      <c r="AW47" s="250"/>
      <c r="AX47" s="369">
        <f t="shared" si="27"/>
        <v>0</v>
      </c>
      <c r="AY47" s="370">
        <f t="shared" si="7"/>
        <v>0</v>
      </c>
      <c r="AZ47" s="247"/>
      <c r="BA47" s="248"/>
      <c r="BB47" s="249"/>
      <c r="BC47" s="368">
        <f t="shared" si="8"/>
        <v>0</v>
      </c>
      <c r="BD47" s="250"/>
      <c r="BE47" s="369">
        <f t="shared" si="28"/>
        <v>0</v>
      </c>
      <c r="BF47" s="370">
        <f t="shared" si="9"/>
        <v>0</v>
      </c>
      <c r="BG47" s="247"/>
      <c r="BH47" s="248"/>
      <c r="BI47" s="378"/>
      <c r="BJ47" s="368">
        <f t="shared" si="10"/>
        <v>0</v>
      </c>
      <c r="BK47" s="250"/>
      <c r="BL47" s="369">
        <f t="shared" si="29"/>
        <v>0</v>
      </c>
      <c r="BM47" s="370">
        <f t="shared" si="11"/>
        <v>0</v>
      </c>
      <c r="BN47" s="247"/>
      <c r="BO47" s="248"/>
      <c r="BP47" s="249"/>
      <c r="BQ47" s="368">
        <f t="shared" si="12"/>
        <v>0</v>
      </c>
      <c r="BR47" s="250"/>
      <c r="BS47" s="369">
        <f t="shared" si="30"/>
        <v>0</v>
      </c>
      <c r="BT47" s="561">
        <f t="shared" si="13"/>
        <v>0</v>
      </c>
      <c r="BU47" s="382">
        <f t="shared" si="31"/>
        <v>0</v>
      </c>
      <c r="BV47" s="371">
        <f t="shared" si="31"/>
        <v>0</v>
      </c>
      <c r="BW47" s="370">
        <f t="shared" si="31"/>
        <v>0</v>
      </c>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row>
    <row r="48" spans="1:112" ht="20.149999999999999" customHeight="1">
      <c r="A48" s="1173"/>
      <c r="B48" s="1049"/>
      <c r="C48" s="247"/>
      <c r="D48" s="248"/>
      <c r="E48" s="249"/>
      <c r="F48" s="368">
        <f t="shared" si="15"/>
        <v>0</v>
      </c>
      <c r="G48" s="250"/>
      <c r="H48" s="369">
        <f t="shared" si="16"/>
        <v>0</v>
      </c>
      <c r="I48" s="370">
        <f t="shared" si="17"/>
        <v>0</v>
      </c>
      <c r="J48" s="247"/>
      <c r="K48" s="341"/>
      <c r="L48" s="249"/>
      <c r="M48" s="368">
        <f t="shared" si="0"/>
        <v>0</v>
      </c>
      <c r="N48" s="342"/>
      <c r="O48" s="369">
        <f t="shared" si="18"/>
        <v>0</v>
      </c>
      <c r="P48" s="370">
        <f t="shared" si="1"/>
        <v>0</v>
      </c>
      <c r="Q48" s="125"/>
      <c r="R48" s="248"/>
      <c r="S48" s="249"/>
      <c r="T48" s="368">
        <f t="shared" si="19"/>
        <v>0</v>
      </c>
      <c r="U48" s="250"/>
      <c r="V48" s="369">
        <f t="shared" si="20"/>
        <v>0</v>
      </c>
      <c r="W48" s="370">
        <f t="shared" si="2"/>
        <v>0</v>
      </c>
      <c r="X48" s="247"/>
      <c r="Y48" s="248"/>
      <c r="Z48" s="120"/>
      <c r="AA48" s="368">
        <f t="shared" si="21"/>
        <v>0</v>
      </c>
      <c r="AB48" s="250"/>
      <c r="AC48" s="369">
        <f t="shared" si="22"/>
        <v>0</v>
      </c>
      <c r="AD48" s="370">
        <f t="shared" si="3"/>
        <v>0</v>
      </c>
      <c r="AE48" s="247"/>
      <c r="AF48" s="341"/>
      <c r="AG48" s="249"/>
      <c r="AH48" s="368">
        <f t="shared" si="23"/>
        <v>0</v>
      </c>
      <c r="AI48" s="342"/>
      <c r="AJ48" s="369">
        <f t="shared" si="24"/>
        <v>0</v>
      </c>
      <c r="AK48" s="370">
        <f t="shared" si="4"/>
        <v>0</v>
      </c>
      <c r="AL48" s="125"/>
      <c r="AM48" s="248"/>
      <c r="AN48" s="249"/>
      <c r="AO48" s="368">
        <f t="shared" si="25"/>
        <v>0</v>
      </c>
      <c r="AP48" s="250"/>
      <c r="AQ48" s="369">
        <f t="shared" si="26"/>
        <v>0</v>
      </c>
      <c r="AR48" s="370">
        <f t="shared" si="5"/>
        <v>0</v>
      </c>
      <c r="AS48" s="247"/>
      <c r="AT48" s="248"/>
      <c r="AU48" s="249"/>
      <c r="AV48" s="368">
        <f t="shared" si="6"/>
        <v>0</v>
      </c>
      <c r="AW48" s="250"/>
      <c r="AX48" s="369">
        <f t="shared" si="27"/>
        <v>0</v>
      </c>
      <c r="AY48" s="370">
        <f t="shared" si="7"/>
        <v>0</v>
      </c>
      <c r="AZ48" s="247"/>
      <c r="BA48" s="248"/>
      <c r="BB48" s="249"/>
      <c r="BC48" s="368">
        <f t="shared" si="8"/>
        <v>0</v>
      </c>
      <c r="BD48" s="250"/>
      <c r="BE48" s="369">
        <f t="shared" si="28"/>
        <v>0</v>
      </c>
      <c r="BF48" s="370">
        <f t="shared" si="9"/>
        <v>0</v>
      </c>
      <c r="BG48" s="247"/>
      <c r="BH48" s="248"/>
      <c r="BI48" s="378"/>
      <c r="BJ48" s="368">
        <f t="shared" si="10"/>
        <v>0</v>
      </c>
      <c r="BK48" s="250"/>
      <c r="BL48" s="369">
        <f t="shared" si="29"/>
        <v>0</v>
      </c>
      <c r="BM48" s="370">
        <f t="shared" si="11"/>
        <v>0</v>
      </c>
      <c r="BN48" s="247"/>
      <c r="BO48" s="248"/>
      <c r="BP48" s="249"/>
      <c r="BQ48" s="368">
        <f t="shared" si="12"/>
        <v>0</v>
      </c>
      <c r="BR48" s="250"/>
      <c r="BS48" s="369">
        <f t="shared" si="30"/>
        <v>0</v>
      </c>
      <c r="BT48" s="561">
        <f t="shared" si="13"/>
        <v>0</v>
      </c>
      <c r="BU48" s="382">
        <f t="shared" si="31"/>
        <v>0</v>
      </c>
      <c r="BV48" s="371">
        <f t="shared" si="31"/>
        <v>0</v>
      </c>
      <c r="BW48" s="370">
        <f t="shared" si="31"/>
        <v>0</v>
      </c>
      <c r="BX48" s="238"/>
      <c r="BY48" s="238"/>
      <c r="BZ48" s="238"/>
      <c r="CA48" s="238"/>
      <c r="CB48" s="238"/>
      <c r="CC48" s="238"/>
      <c r="CD48" s="238"/>
      <c r="CE48" s="238"/>
      <c r="CF48" s="238"/>
      <c r="CG48" s="238"/>
      <c r="CH48" s="238"/>
      <c r="CI48" s="238"/>
      <c r="CJ48" s="238"/>
      <c r="CK48" s="238"/>
      <c r="CL48" s="238"/>
      <c r="CM48" s="238"/>
      <c r="CN48" s="238"/>
      <c r="CO48" s="238"/>
      <c r="CP48" s="238"/>
      <c r="CQ48" s="238"/>
      <c r="CR48" s="238"/>
      <c r="CS48" s="238"/>
      <c r="CT48" s="238"/>
      <c r="CU48" s="238"/>
      <c r="CV48" s="238"/>
      <c r="CW48" s="238"/>
      <c r="CX48" s="238"/>
      <c r="CY48" s="238"/>
      <c r="CZ48" s="238"/>
      <c r="DA48" s="238"/>
      <c r="DB48" s="238"/>
      <c r="DC48" s="238"/>
      <c r="DD48" s="238"/>
      <c r="DE48" s="238"/>
      <c r="DF48" s="238"/>
      <c r="DG48" s="238"/>
      <c r="DH48" s="238"/>
    </row>
    <row r="49" spans="1:112" ht="20.149999999999999" customHeight="1">
      <c r="A49" s="1173"/>
      <c r="B49" s="1049"/>
      <c r="C49" s="247"/>
      <c r="D49" s="248"/>
      <c r="E49" s="249"/>
      <c r="F49" s="368">
        <f t="shared" si="15"/>
        <v>0</v>
      </c>
      <c r="G49" s="250"/>
      <c r="H49" s="369">
        <f t="shared" si="16"/>
        <v>0</v>
      </c>
      <c r="I49" s="370">
        <f t="shared" si="17"/>
        <v>0</v>
      </c>
      <c r="J49" s="247"/>
      <c r="K49" s="341"/>
      <c r="L49" s="249"/>
      <c r="M49" s="368">
        <f t="shared" si="0"/>
        <v>0</v>
      </c>
      <c r="N49" s="342"/>
      <c r="O49" s="369">
        <f t="shared" si="18"/>
        <v>0</v>
      </c>
      <c r="P49" s="370">
        <f t="shared" si="1"/>
        <v>0</v>
      </c>
      <c r="Q49" s="125"/>
      <c r="R49" s="248"/>
      <c r="S49" s="249"/>
      <c r="T49" s="368">
        <f t="shared" si="19"/>
        <v>0</v>
      </c>
      <c r="U49" s="250"/>
      <c r="V49" s="369">
        <f t="shared" si="20"/>
        <v>0</v>
      </c>
      <c r="W49" s="370">
        <f t="shared" si="2"/>
        <v>0</v>
      </c>
      <c r="X49" s="247"/>
      <c r="Y49" s="248"/>
      <c r="Z49" s="120"/>
      <c r="AA49" s="368">
        <f t="shared" si="21"/>
        <v>0</v>
      </c>
      <c r="AB49" s="250"/>
      <c r="AC49" s="369">
        <f t="shared" si="22"/>
        <v>0</v>
      </c>
      <c r="AD49" s="370">
        <f t="shared" si="3"/>
        <v>0</v>
      </c>
      <c r="AE49" s="247"/>
      <c r="AF49" s="341"/>
      <c r="AG49" s="249"/>
      <c r="AH49" s="368">
        <f t="shared" si="23"/>
        <v>0</v>
      </c>
      <c r="AI49" s="342"/>
      <c r="AJ49" s="369">
        <f t="shared" si="24"/>
        <v>0</v>
      </c>
      <c r="AK49" s="370">
        <f t="shared" si="4"/>
        <v>0</v>
      </c>
      <c r="AL49" s="125"/>
      <c r="AM49" s="248"/>
      <c r="AN49" s="249"/>
      <c r="AO49" s="368">
        <f t="shared" si="25"/>
        <v>0</v>
      </c>
      <c r="AP49" s="250"/>
      <c r="AQ49" s="369">
        <f t="shared" si="26"/>
        <v>0</v>
      </c>
      <c r="AR49" s="370">
        <f t="shared" si="5"/>
        <v>0</v>
      </c>
      <c r="AS49" s="247"/>
      <c r="AT49" s="248"/>
      <c r="AU49" s="249"/>
      <c r="AV49" s="368">
        <f t="shared" si="6"/>
        <v>0</v>
      </c>
      <c r="AW49" s="250"/>
      <c r="AX49" s="369">
        <f t="shared" si="27"/>
        <v>0</v>
      </c>
      <c r="AY49" s="370">
        <f t="shared" si="7"/>
        <v>0</v>
      </c>
      <c r="AZ49" s="247"/>
      <c r="BA49" s="248"/>
      <c r="BB49" s="249"/>
      <c r="BC49" s="368">
        <f t="shared" si="8"/>
        <v>0</v>
      </c>
      <c r="BD49" s="250"/>
      <c r="BE49" s="369">
        <f t="shared" si="28"/>
        <v>0</v>
      </c>
      <c r="BF49" s="370">
        <f t="shared" si="9"/>
        <v>0</v>
      </c>
      <c r="BG49" s="247"/>
      <c r="BH49" s="248"/>
      <c r="BI49" s="378"/>
      <c r="BJ49" s="368">
        <f t="shared" si="10"/>
        <v>0</v>
      </c>
      <c r="BK49" s="250"/>
      <c r="BL49" s="369">
        <f t="shared" si="29"/>
        <v>0</v>
      </c>
      <c r="BM49" s="370">
        <f t="shared" si="11"/>
        <v>0</v>
      </c>
      <c r="BN49" s="247"/>
      <c r="BO49" s="248"/>
      <c r="BP49" s="249"/>
      <c r="BQ49" s="368">
        <f t="shared" si="12"/>
        <v>0</v>
      </c>
      <c r="BR49" s="250"/>
      <c r="BS49" s="369">
        <f t="shared" si="30"/>
        <v>0</v>
      </c>
      <c r="BT49" s="561">
        <f t="shared" si="13"/>
        <v>0</v>
      </c>
      <c r="BU49" s="382">
        <f t="shared" si="31"/>
        <v>0</v>
      </c>
      <c r="BV49" s="371">
        <f t="shared" si="31"/>
        <v>0</v>
      </c>
      <c r="BW49" s="370">
        <f t="shared" si="31"/>
        <v>0</v>
      </c>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row>
    <row r="50" spans="1:112" ht="20.149999999999999" customHeight="1">
      <c r="A50" s="1173"/>
      <c r="B50" s="1049"/>
      <c r="C50" s="247"/>
      <c r="D50" s="248"/>
      <c r="E50" s="249"/>
      <c r="F50" s="368">
        <f t="shared" si="15"/>
        <v>0</v>
      </c>
      <c r="G50" s="250"/>
      <c r="H50" s="369">
        <f t="shared" si="16"/>
        <v>0</v>
      </c>
      <c r="I50" s="370">
        <f t="shared" si="17"/>
        <v>0</v>
      </c>
      <c r="J50" s="247"/>
      <c r="K50" s="341"/>
      <c r="L50" s="249"/>
      <c r="M50" s="368">
        <f t="shared" si="0"/>
        <v>0</v>
      </c>
      <c r="N50" s="342"/>
      <c r="O50" s="369">
        <f t="shared" si="18"/>
        <v>0</v>
      </c>
      <c r="P50" s="370">
        <f t="shared" si="1"/>
        <v>0</v>
      </c>
      <c r="Q50" s="125"/>
      <c r="R50" s="248"/>
      <c r="S50" s="249"/>
      <c r="T50" s="368">
        <f t="shared" si="19"/>
        <v>0</v>
      </c>
      <c r="U50" s="250"/>
      <c r="V50" s="369">
        <f t="shared" si="20"/>
        <v>0</v>
      </c>
      <c r="W50" s="370">
        <f t="shared" si="2"/>
        <v>0</v>
      </c>
      <c r="X50" s="247"/>
      <c r="Y50" s="248"/>
      <c r="Z50" s="120"/>
      <c r="AA50" s="368">
        <f t="shared" si="21"/>
        <v>0</v>
      </c>
      <c r="AB50" s="250"/>
      <c r="AC50" s="369">
        <f t="shared" si="22"/>
        <v>0</v>
      </c>
      <c r="AD50" s="370">
        <f t="shared" si="3"/>
        <v>0</v>
      </c>
      <c r="AE50" s="247"/>
      <c r="AF50" s="341"/>
      <c r="AG50" s="249"/>
      <c r="AH50" s="368">
        <f t="shared" si="23"/>
        <v>0</v>
      </c>
      <c r="AI50" s="342"/>
      <c r="AJ50" s="369">
        <f t="shared" si="24"/>
        <v>0</v>
      </c>
      <c r="AK50" s="370">
        <f t="shared" si="4"/>
        <v>0</v>
      </c>
      <c r="AL50" s="125"/>
      <c r="AM50" s="248"/>
      <c r="AN50" s="249"/>
      <c r="AO50" s="368">
        <f t="shared" si="25"/>
        <v>0</v>
      </c>
      <c r="AP50" s="250"/>
      <c r="AQ50" s="369">
        <f t="shared" si="26"/>
        <v>0</v>
      </c>
      <c r="AR50" s="370">
        <f t="shared" si="5"/>
        <v>0</v>
      </c>
      <c r="AS50" s="247"/>
      <c r="AT50" s="248"/>
      <c r="AU50" s="249"/>
      <c r="AV50" s="368">
        <f t="shared" si="6"/>
        <v>0</v>
      </c>
      <c r="AW50" s="250"/>
      <c r="AX50" s="369">
        <f t="shared" si="27"/>
        <v>0</v>
      </c>
      <c r="AY50" s="370">
        <f t="shared" si="7"/>
        <v>0</v>
      </c>
      <c r="AZ50" s="247"/>
      <c r="BA50" s="248"/>
      <c r="BB50" s="249"/>
      <c r="BC50" s="368">
        <f t="shared" si="8"/>
        <v>0</v>
      </c>
      <c r="BD50" s="250"/>
      <c r="BE50" s="369">
        <f t="shared" si="28"/>
        <v>0</v>
      </c>
      <c r="BF50" s="370">
        <f t="shared" si="9"/>
        <v>0</v>
      </c>
      <c r="BG50" s="247"/>
      <c r="BH50" s="248"/>
      <c r="BI50" s="378"/>
      <c r="BJ50" s="368">
        <f t="shared" si="10"/>
        <v>0</v>
      </c>
      <c r="BK50" s="250"/>
      <c r="BL50" s="369">
        <f t="shared" si="29"/>
        <v>0</v>
      </c>
      <c r="BM50" s="370">
        <f t="shared" si="11"/>
        <v>0</v>
      </c>
      <c r="BN50" s="247"/>
      <c r="BO50" s="248"/>
      <c r="BP50" s="249"/>
      <c r="BQ50" s="368">
        <f t="shared" si="12"/>
        <v>0</v>
      </c>
      <c r="BR50" s="250"/>
      <c r="BS50" s="369">
        <f t="shared" si="30"/>
        <v>0</v>
      </c>
      <c r="BT50" s="561">
        <f t="shared" si="13"/>
        <v>0</v>
      </c>
      <c r="BU50" s="382">
        <f t="shared" si="31"/>
        <v>0</v>
      </c>
      <c r="BV50" s="371">
        <f t="shared" si="31"/>
        <v>0</v>
      </c>
      <c r="BW50" s="370">
        <f t="shared" si="31"/>
        <v>0</v>
      </c>
      <c r="BX50" s="238"/>
      <c r="BY50" s="238"/>
      <c r="BZ50" s="238"/>
      <c r="CA50" s="238"/>
      <c r="CB50" s="238"/>
      <c r="CC50" s="238"/>
      <c r="CD50" s="238"/>
      <c r="CE50" s="238"/>
      <c r="CF50" s="238"/>
      <c r="CG50" s="238"/>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row>
    <row r="51" spans="1:112" ht="20.149999999999999" customHeight="1">
      <c r="A51" s="1173"/>
      <c r="B51" s="1049"/>
      <c r="C51" s="247"/>
      <c r="D51" s="248"/>
      <c r="E51" s="249"/>
      <c r="F51" s="368">
        <f t="shared" si="15"/>
        <v>0</v>
      </c>
      <c r="G51" s="250"/>
      <c r="H51" s="369">
        <f t="shared" si="16"/>
        <v>0</v>
      </c>
      <c r="I51" s="370">
        <f t="shared" si="17"/>
        <v>0</v>
      </c>
      <c r="J51" s="247"/>
      <c r="K51" s="341"/>
      <c r="L51" s="249"/>
      <c r="M51" s="368">
        <f t="shared" si="0"/>
        <v>0</v>
      </c>
      <c r="N51" s="342"/>
      <c r="O51" s="369">
        <f t="shared" si="18"/>
        <v>0</v>
      </c>
      <c r="P51" s="370">
        <f t="shared" si="1"/>
        <v>0</v>
      </c>
      <c r="Q51" s="125"/>
      <c r="R51" s="248"/>
      <c r="S51" s="249"/>
      <c r="T51" s="368">
        <f t="shared" si="19"/>
        <v>0</v>
      </c>
      <c r="U51" s="250"/>
      <c r="V51" s="369">
        <f t="shared" si="20"/>
        <v>0</v>
      </c>
      <c r="W51" s="370">
        <f t="shared" si="2"/>
        <v>0</v>
      </c>
      <c r="X51" s="247"/>
      <c r="Y51" s="248"/>
      <c r="Z51" s="120"/>
      <c r="AA51" s="368">
        <f t="shared" si="21"/>
        <v>0</v>
      </c>
      <c r="AB51" s="250"/>
      <c r="AC51" s="369">
        <f t="shared" si="22"/>
        <v>0</v>
      </c>
      <c r="AD51" s="370">
        <f t="shared" si="3"/>
        <v>0</v>
      </c>
      <c r="AE51" s="247"/>
      <c r="AF51" s="341"/>
      <c r="AG51" s="249"/>
      <c r="AH51" s="368">
        <f t="shared" si="23"/>
        <v>0</v>
      </c>
      <c r="AI51" s="342"/>
      <c r="AJ51" s="369">
        <f t="shared" si="24"/>
        <v>0</v>
      </c>
      <c r="AK51" s="370">
        <f t="shared" si="4"/>
        <v>0</v>
      </c>
      <c r="AL51" s="125"/>
      <c r="AM51" s="248"/>
      <c r="AN51" s="249"/>
      <c r="AO51" s="368">
        <f t="shared" si="25"/>
        <v>0</v>
      </c>
      <c r="AP51" s="250"/>
      <c r="AQ51" s="369">
        <f t="shared" si="26"/>
        <v>0</v>
      </c>
      <c r="AR51" s="370">
        <f t="shared" si="5"/>
        <v>0</v>
      </c>
      <c r="AS51" s="247"/>
      <c r="AT51" s="248"/>
      <c r="AU51" s="249"/>
      <c r="AV51" s="368">
        <f t="shared" si="6"/>
        <v>0</v>
      </c>
      <c r="AW51" s="250"/>
      <c r="AX51" s="369">
        <f t="shared" si="27"/>
        <v>0</v>
      </c>
      <c r="AY51" s="370">
        <f t="shared" si="7"/>
        <v>0</v>
      </c>
      <c r="AZ51" s="247"/>
      <c r="BA51" s="248"/>
      <c r="BB51" s="249"/>
      <c r="BC51" s="368">
        <f t="shared" si="8"/>
        <v>0</v>
      </c>
      <c r="BD51" s="250"/>
      <c r="BE51" s="369">
        <f t="shared" si="28"/>
        <v>0</v>
      </c>
      <c r="BF51" s="370">
        <f t="shared" si="9"/>
        <v>0</v>
      </c>
      <c r="BG51" s="247"/>
      <c r="BH51" s="248"/>
      <c r="BI51" s="378"/>
      <c r="BJ51" s="368">
        <f t="shared" si="10"/>
        <v>0</v>
      </c>
      <c r="BK51" s="250"/>
      <c r="BL51" s="369">
        <f t="shared" si="29"/>
        <v>0</v>
      </c>
      <c r="BM51" s="370">
        <f t="shared" si="11"/>
        <v>0</v>
      </c>
      <c r="BN51" s="247"/>
      <c r="BO51" s="248"/>
      <c r="BP51" s="249"/>
      <c r="BQ51" s="368">
        <f t="shared" si="12"/>
        <v>0</v>
      </c>
      <c r="BR51" s="250"/>
      <c r="BS51" s="369">
        <f t="shared" si="30"/>
        <v>0</v>
      </c>
      <c r="BT51" s="561">
        <f t="shared" si="13"/>
        <v>0</v>
      </c>
      <c r="BU51" s="382">
        <f t="shared" si="31"/>
        <v>0</v>
      </c>
      <c r="BV51" s="371">
        <f t="shared" si="31"/>
        <v>0</v>
      </c>
      <c r="BW51" s="370">
        <f t="shared" si="31"/>
        <v>0</v>
      </c>
      <c r="BX51" s="238"/>
      <c r="BY51" s="238"/>
      <c r="BZ51" s="238"/>
      <c r="CA51" s="238"/>
      <c r="CB51" s="238"/>
      <c r="CC51" s="238"/>
      <c r="CD51" s="238"/>
      <c r="CE51" s="238"/>
      <c r="CF51" s="238"/>
      <c r="CG51" s="238"/>
      <c r="CH51" s="238"/>
      <c r="CI51" s="238"/>
      <c r="CJ51" s="238"/>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row>
    <row r="52" spans="1:112" ht="20.149999999999999" customHeight="1">
      <c r="A52" s="1173"/>
      <c r="B52" s="1049"/>
      <c r="C52" s="247"/>
      <c r="D52" s="248"/>
      <c r="E52" s="249"/>
      <c r="F52" s="368">
        <f t="shared" si="15"/>
        <v>0</v>
      </c>
      <c r="G52" s="250"/>
      <c r="H52" s="369">
        <f t="shared" si="16"/>
        <v>0</v>
      </c>
      <c r="I52" s="370">
        <f t="shared" si="17"/>
        <v>0</v>
      </c>
      <c r="J52" s="247"/>
      <c r="K52" s="341"/>
      <c r="L52" s="249"/>
      <c r="M52" s="368">
        <f t="shared" si="0"/>
        <v>0</v>
      </c>
      <c r="N52" s="342"/>
      <c r="O52" s="369">
        <f t="shared" si="18"/>
        <v>0</v>
      </c>
      <c r="P52" s="370">
        <f t="shared" si="1"/>
        <v>0</v>
      </c>
      <c r="Q52" s="125"/>
      <c r="R52" s="248"/>
      <c r="S52" s="249"/>
      <c r="T52" s="368">
        <f t="shared" si="19"/>
        <v>0</v>
      </c>
      <c r="U52" s="250"/>
      <c r="V52" s="369">
        <f t="shared" si="20"/>
        <v>0</v>
      </c>
      <c r="W52" s="370">
        <f t="shared" si="2"/>
        <v>0</v>
      </c>
      <c r="X52" s="247"/>
      <c r="Y52" s="248"/>
      <c r="Z52" s="120"/>
      <c r="AA52" s="368">
        <f t="shared" si="21"/>
        <v>0</v>
      </c>
      <c r="AB52" s="250"/>
      <c r="AC52" s="369">
        <f t="shared" si="22"/>
        <v>0</v>
      </c>
      <c r="AD52" s="370">
        <f t="shared" si="3"/>
        <v>0</v>
      </c>
      <c r="AE52" s="247"/>
      <c r="AF52" s="341"/>
      <c r="AG52" s="249"/>
      <c r="AH52" s="368">
        <f t="shared" si="23"/>
        <v>0</v>
      </c>
      <c r="AI52" s="342"/>
      <c r="AJ52" s="369">
        <f t="shared" si="24"/>
        <v>0</v>
      </c>
      <c r="AK52" s="370">
        <f t="shared" si="4"/>
        <v>0</v>
      </c>
      <c r="AL52" s="125"/>
      <c r="AM52" s="248"/>
      <c r="AN52" s="249"/>
      <c r="AO52" s="368">
        <f t="shared" si="25"/>
        <v>0</v>
      </c>
      <c r="AP52" s="250"/>
      <c r="AQ52" s="369">
        <f t="shared" si="26"/>
        <v>0</v>
      </c>
      <c r="AR52" s="370">
        <f t="shared" si="5"/>
        <v>0</v>
      </c>
      <c r="AS52" s="247"/>
      <c r="AT52" s="248"/>
      <c r="AU52" s="249"/>
      <c r="AV52" s="368">
        <f t="shared" si="6"/>
        <v>0</v>
      </c>
      <c r="AW52" s="250"/>
      <c r="AX52" s="369">
        <f t="shared" si="27"/>
        <v>0</v>
      </c>
      <c r="AY52" s="370">
        <f t="shared" si="7"/>
        <v>0</v>
      </c>
      <c r="AZ52" s="247"/>
      <c r="BA52" s="248"/>
      <c r="BB52" s="249"/>
      <c r="BC52" s="368">
        <f t="shared" si="8"/>
        <v>0</v>
      </c>
      <c r="BD52" s="250"/>
      <c r="BE52" s="369">
        <f t="shared" si="28"/>
        <v>0</v>
      </c>
      <c r="BF52" s="370">
        <f t="shared" si="9"/>
        <v>0</v>
      </c>
      <c r="BG52" s="247"/>
      <c r="BH52" s="248"/>
      <c r="BI52" s="378"/>
      <c r="BJ52" s="368">
        <f t="shared" si="10"/>
        <v>0</v>
      </c>
      <c r="BK52" s="250"/>
      <c r="BL52" s="369">
        <f t="shared" si="29"/>
        <v>0</v>
      </c>
      <c r="BM52" s="370">
        <f t="shared" si="11"/>
        <v>0</v>
      </c>
      <c r="BN52" s="247"/>
      <c r="BO52" s="248"/>
      <c r="BP52" s="249"/>
      <c r="BQ52" s="368">
        <f t="shared" si="12"/>
        <v>0</v>
      </c>
      <c r="BR52" s="250"/>
      <c r="BS52" s="369">
        <f t="shared" si="30"/>
        <v>0</v>
      </c>
      <c r="BT52" s="561">
        <f t="shared" si="13"/>
        <v>0</v>
      </c>
      <c r="BU52" s="382">
        <f t="shared" si="31"/>
        <v>0</v>
      </c>
      <c r="BV52" s="371">
        <f t="shared" si="31"/>
        <v>0</v>
      </c>
      <c r="BW52" s="370">
        <f t="shared" si="31"/>
        <v>0</v>
      </c>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row>
    <row r="53" spans="1:112" ht="20.149999999999999" customHeight="1">
      <c r="A53" s="1173"/>
      <c r="B53" s="1049"/>
      <c r="C53" s="247"/>
      <c r="D53" s="248"/>
      <c r="E53" s="249"/>
      <c r="F53" s="368">
        <f t="shared" si="15"/>
        <v>0</v>
      </c>
      <c r="G53" s="250"/>
      <c r="H53" s="369">
        <f t="shared" si="16"/>
        <v>0</v>
      </c>
      <c r="I53" s="370">
        <f t="shared" si="17"/>
        <v>0</v>
      </c>
      <c r="J53" s="247"/>
      <c r="K53" s="341"/>
      <c r="L53" s="249"/>
      <c r="M53" s="368">
        <f t="shared" si="0"/>
        <v>0</v>
      </c>
      <c r="N53" s="342"/>
      <c r="O53" s="369">
        <f t="shared" si="18"/>
        <v>0</v>
      </c>
      <c r="P53" s="370">
        <f t="shared" si="1"/>
        <v>0</v>
      </c>
      <c r="Q53" s="125"/>
      <c r="R53" s="248"/>
      <c r="S53" s="249"/>
      <c r="T53" s="368">
        <f t="shared" si="19"/>
        <v>0</v>
      </c>
      <c r="U53" s="250"/>
      <c r="V53" s="369">
        <f t="shared" si="20"/>
        <v>0</v>
      </c>
      <c r="W53" s="370">
        <f t="shared" si="2"/>
        <v>0</v>
      </c>
      <c r="X53" s="247"/>
      <c r="Y53" s="248"/>
      <c r="Z53" s="120"/>
      <c r="AA53" s="368">
        <f t="shared" si="21"/>
        <v>0</v>
      </c>
      <c r="AB53" s="250"/>
      <c r="AC53" s="369">
        <f t="shared" si="22"/>
        <v>0</v>
      </c>
      <c r="AD53" s="370">
        <f t="shared" si="3"/>
        <v>0</v>
      </c>
      <c r="AE53" s="247"/>
      <c r="AF53" s="341"/>
      <c r="AG53" s="249"/>
      <c r="AH53" s="368">
        <f t="shared" si="23"/>
        <v>0</v>
      </c>
      <c r="AI53" s="342"/>
      <c r="AJ53" s="369">
        <f t="shared" si="24"/>
        <v>0</v>
      </c>
      <c r="AK53" s="370">
        <f t="shared" si="4"/>
        <v>0</v>
      </c>
      <c r="AL53" s="125"/>
      <c r="AM53" s="248"/>
      <c r="AN53" s="249"/>
      <c r="AO53" s="368">
        <f t="shared" si="25"/>
        <v>0</v>
      </c>
      <c r="AP53" s="250"/>
      <c r="AQ53" s="369">
        <f t="shared" si="26"/>
        <v>0</v>
      </c>
      <c r="AR53" s="370">
        <f t="shared" si="5"/>
        <v>0</v>
      </c>
      <c r="AS53" s="247"/>
      <c r="AT53" s="248"/>
      <c r="AU53" s="249"/>
      <c r="AV53" s="368">
        <f t="shared" si="6"/>
        <v>0</v>
      </c>
      <c r="AW53" s="250"/>
      <c r="AX53" s="369">
        <f t="shared" si="27"/>
        <v>0</v>
      </c>
      <c r="AY53" s="370">
        <f t="shared" si="7"/>
        <v>0</v>
      </c>
      <c r="AZ53" s="247"/>
      <c r="BA53" s="248"/>
      <c r="BB53" s="249"/>
      <c r="BC53" s="368">
        <f t="shared" si="8"/>
        <v>0</v>
      </c>
      <c r="BD53" s="250"/>
      <c r="BE53" s="369">
        <f t="shared" si="28"/>
        <v>0</v>
      </c>
      <c r="BF53" s="370">
        <f t="shared" si="9"/>
        <v>0</v>
      </c>
      <c r="BG53" s="247"/>
      <c r="BH53" s="248"/>
      <c r="BI53" s="378"/>
      <c r="BJ53" s="368">
        <f t="shared" si="10"/>
        <v>0</v>
      </c>
      <c r="BK53" s="250"/>
      <c r="BL53" s="369">
        <f t="shared" si="29"/>
        <v>0</v>
      </c>
      <c r="BM53" s="370">
        <f t="shared" si="11"/>
        <v>0</v>
      </c>
      <c r="BN53" s="247"/>
      <c r="BO53" s="248"/>
      <c r="BP53" s="249"/>
      <c r="BQ53" s="368">
        <f t="shared" si="12"/>
        <v>0</v>
      </c>
      <c r="BR53" s="250"/>
      <c r="BS53" s="369">
        <f t="shared" si="30"/>
        <v>0</v>
      </c>
      <c r="BT53" s="561">
        <f t="shared" si="13"/>
        <v>0</v>
      </c>
      <c r="BU53" s="382">
        <f t="shared" si="31"/>
        <v>0</v>
      </c>
      <c r="BV53" s="371">
        <f t="shared" si="31"/>
        <v>0</v>
      </c>
      <c r="BW53" s="370">
        <f t="shared" si="31"/>
        <v>0</v>
      </c>
      <c r="BX53" s="238"/>
      <c r="BY53" s="238"/>
      <c r="BZ53" s="238"/>
      <c r="CA53" s="238"/>
      <c r="CB53" s="238"/>
      <c r="CC53" s="238"/>
      <c r="CD53" s="238"/>
      <c r="CE53" s="238"/>
      <c r="CF53" s="238"/>
      <c r="CG53" s="238"/>
      <c r="CH53" s="238"/>
      <c r="CI53" s="238"/>
      <c r="CJ53" s="238"/>
      <c r="CK53" s="238"/>
      <c r="CL53" s="238"/>
      <c r="CM53" s="238"/>
      <c r="CN53" s="238"/>
      <c r="CO53" s="238"/>
      <c r="CP53" s="238"/>
      <c r="CQ53" s="238"/>
      <c r="CR53" s="238"/>
      <c r="CS53" s="238"/>
      <c r="CT53" s="238"/>
      <c r="CU53" s="238"/>
      <c r="CV53" s="238"/>
      <c r="CW53" s="238"/>
      <c r="CX53" s="238"/>
      <c r="CY53" s="238"/>
      <c r="CZ53" s="238"/>
      <c r="DA53" s="238"/>
      <c r="DB53" s="238"/>
      <c r="DC53" s="238"/>
      <c r="DD53" s="238"/>
      <c r="DE53" s="238"/>
      <c r="DF53" s="238"/>
      <c r="DG53" s="238"/>
      <c r="DH53" s="238"/>
    </row>
    <row r="54" spans="1:112" ht="20.149999999999999" customHeight="1">
      <c r="A54" s="1173"/>
      <c r="B54" s="1049"/>
      <c r="C54" s="247"/>
      <c r="D54" s="248"/>
      <c r="E54" s="249"/>
      <c r="F54" s="368">
        <f t="shared" si="15"/>
        <v>0</v>
      </c>
      <c r="G54" s="250"/>
      <c r="H54" s="369">
        <f t="shared" si="16"/>
        <v>0</v>
      </c>
      <c r="I54" s="370">
        <f t="shared" si="17"/>
        <v>0</v>
      </c>
      <c r="J54" s="247"/>
      <c r="K54" s="341"/>
      <c r="L54" s="249"/>
      <c r="M54" s="368">
        <f t="shared" si="0"/>
        <v>0</v>
      </c>
      <c r="N54" s="342"/>
      <c r="O54" s="369">
        <f t="shared" si="18"/>
        <v>0</v>
      </c>
      <c r="P54" s="370">
        <f t="shared" si="1"/>
        <v>0</v>
      </c>
      <c r="Q54" s="125"/>
      <c r="R54" s="248"/>
      <c r="S54" s="249"/>
      <c r="T54" s="368">
        <f t="shared" si="19"/>
        <v>0</v>
      </c>
      <c r="U54" s="250"/>
      <c r="V54" s="369">
        <f t="shared" si="20"/>
        <v>0</v>
      </c>
      <c r="W54" s="370">
        <f t="shared" si="2"/>
        <v>0</v>
      </c>
      <c r="X54" s="247"/>
      <c r="Y54" s="248"/>
      <c r="Z54" s="120"/>
      <c r="AA54" s="368">
        <f t="shared" si="21"/>
        <v>0</v>
      </c>
      <c r="AB54" s="250"/>
      <c r="AC54" s="369">
        <f t="shared" si="22"/>
        <v>0</v>
      </c>
      <c r="AD54" s="370">
        <f t="shared" si="3"/>
        <v>0</v>
      </c>
      <c r="AE54" s="247"/>
      <c r="AF54" s="341"/>
      <c r="AG54" s="249"/>
      <c r="AH54" s="368">
        <f t="shared" si="23"/>
        <v>0</v>
      </c>
      <c r="AI54" s="342"/>
      <c r="AJ54" s="369">
        <f t="shared" si="24"/>
        <v>0</v>
      </c>
      <c r="AK54" s="370">
        <f t="shared" si="4"/>
        <v>0</v>
      </c>
      <c r="AL54" s="125"/>
      <c r="AM54" s="248"/>
      <c r="AN54" s="249"/>
      <c r="AO54" s="368">
        <f t="shared" si="25"/>
        <v>0</v>
      </c>
      <c r="AP54" s="250"/>
      <c r="AQ54" s="369">
        <f t="shared" si="26"/>
        <v>0</v>
      </c>
      <c r="AR54" s="370">
        <f t="shared" si="5"/>
        <v>0</v>
      </c>
      <c r="AS54" s="247"/>
      <c r="AT54" s="248"/>
      <c r="AU54" s="249"/>
      <c r="AV54" s="368">
        <f t="shared" si="6"/>
        <v>0</v>
      </c>
      <c r="AW54" s="250"/>
      <c r="AX54" s="369">
        <f t="shared" si="27"/>
        <v>0</v>
      </c>
      <c r="AY54" s="370">
        <f t="shared" si="7"/>
        <v>0</v>
      </c>
      <c r="AZ54" s="247"/>
      <c r="BA54" s="248"/>
      <c r="BB54" s="249"/>
      <c r="BC54" s="368">
        <f t="shared" si="8"/>
        <v>0</v>
      </c>
      <c r="BD54" s="250"/>
      <c r="BE54" s="369">
        <f t="shared" si="28"/>
        <v>0</v>
      </c>
      <c r="BF54" s="370">
        <f t="shared" si="9"/>
        <v>0</v>
      </c>
      <c r="BG54" s="247"/>
      <c r="BH54" s="248"/>
      <c r="BI54" s="378"/>
      <c r="BJ54" s="368">
        <f t="shared" si="10"/>
        <v>0</v>
      </c>
      <c r="BK54" s="250"/>
      <c r="BL54" s="369">
        <f t="shared" si="29"/>
        <v>0</v>
      </c>
      <c r="BM54" s="370">
        <f t="shared" si="11"/>
        <v>0</v>
      </c>
      <c r="BN54" s="247"/>
      <c r="BO54" s="248"/>
      <c r="BP54" s="249"/>
      <c r="BQ54" s="368">
        <f t="shared" si="12"/>
        <v>0</v>
      </c>
      <c r="BR54" s="250"/>
      <c r="BS54" s="369">
        <f t="shared" si="30"/>
        <v>0</v>
      </c>
      <c r="BT54" s="561">
        <f t="shared" si="13"/>
        <v>0</v>
      </c>
      <c r="BU54" s="382">
        <f t="shared" si="31"/>
        <v>0</v>
      </c>
      <c r="BV54" s="371">
        <f t="shared" si="31"/>
        <v>0</v>
      </c>
      <c r="BW54" s="370">
        <f t="shared" si="31"/>
        <v>0</v>
      </c>
      <c r="BX54" s="238"/>
      <c r="BY54" s="238"/>
      <c r="BZ54" s="238"/>
      <c r="CA54" s="238"/>
      <c r="CB54" s="238"/>
      <c r="CC54" s="238"/>
      <c r="CD54" s="238"/>
      <c r="CE54" s="238"/>
      <c r="CF54" s="238"/>
      <c r="CG54" s="238"/>
      <c r="CH54" s="238"/>
      <c r="CI54" s="238"/>
      <c r="CJ54" s="238"/>
      <c r="CK54" s="238"/>
      <c r="CL54" s="238"/>
      <c r="CM54" s="238"/>
      <c r="CN54" s="238"/>
      <c r="CO54" s="238"/>
      <c r="CP54" s="238"/>
      <c r="CQ54" s="238"/>
      <c r="CR54" s="238"/>
      <c r="CS54" s="238"/>
      <c r="CT54" s="238"/>
      <c r="CU54" s="238"/>
      <c r="CV54" s="238"/>
      <c r="CW54" s="238"/>
      <c r="CX54" s="238"/>
      <c r="CY54" s="238"/>
      <c r="CZ54" s="238"/>
      <c r="DA54" s="238"/>
      <c r="DB54" s="238"/>
      <c r="DC54" s="238"/>
      <c r="DD54" s="238"/>
      <c r="DE54" s="238"/>
      <c r="DF54" s="238"/>
      <c r="DG54" s="238"/>
      <c r="DH54" s="238"/>
    </row>
    <row r="55" spans="1:112" ht="20.149999999999999" customHeight="1">
      <c r="A55" s="1173"/>
      <c r="B55" s="1049"/>
      <c r="C55" s="247"/>
      <c r="D55" s="248"/>
      <c r="E55" s="249"/>
      <c r="F55" s="368">
        <f t="shared" si="15"/>
        <v>0</v>
      </c>
      <c r="G55" s="342"/>
      <c r="H55" s="369">
        <f t="shared" si="16"/>
        <v>0</v>
      </c>
      <c r="I55" s="370">
        <f t="shared" si="17"/>
        <v>0</v>
      </c>
      <c r="J55" s="125"/>
      <c r="K55" s="341"/>
      <c r="L55" s="120"/>
      <c r="M55" s="368">
        <f t="shared" si="0"/>
        <v>0</v>
      </c>
      <c r="N55" s="342"/>
      <c r="O55" s="369">
        <f t="shared" si="18"/>
        <v>0</v>
      </c>
      <c r="P55" s="370">
        <f t="shared" si="1"/>
        <v>0</v>
      </c>
      <c r="Q55" s="125"/>
      <c r="R55" s="341"/>
      <c r="S55" s="120"/>
      <c r="T55" s="368">
        <f t="shared" si="19"/>
        <v>0</v>
      </c>
      <c r="U55" s="342"/>
      <c r="V55" s="369">
        <f t="shared" si="20"/>
        <v>0</v>
      </c>
      <c r="W55" s="370">
        <f t="shared" si="2"/>
        <v>0</v>
      </c>
      <c r="X55" s="125"/>
      <c r="Y55" s="341"/>
      <c r="Z55" s="120"/>
      <c r="AA55" s="368">
        <f t="shared" si="21"/>
        <v>0</v>
      </c>
      <c r="AB55" s="342"/>
      <c r="AC55" s="369">
        <f t="shared" si="22"/>
        <v>0</v>
      </c>
      <c r="AD55" s="370">
        <f t="shared" si="3"/>
        <v>0</v>
      </c>
      <c r="AE55" s="125"/>
      <c r="AF55" s="341"/>
      <c r="AG55" s="120"/>
      <c r="AH55" s="368">
        <f t="shared" si="23"/>
        <v>0</v>
      </c>
      <c r="AI55" s="342"/>
      <c r="AJ55" s="369">
        <f t="shared" si="24"/>
        <v>0</v>
      </c>
      <c r="AK55" s="370">
        <f t="shared" si="4"/>
        <v>0</v>
      </c>
      <c r="AL55" s="125"/>
      <c r="AM55" s="248"/>
      <c r="AN55" s="249"/>
      <c r="AO55" s="368">
        <f t="shared" si="25"/>
        <v>0</v>
      </c>
      <c r="AP55" s="250"/>
      <c r="AQ55" s="369">
        <f t="shared" si="26"/>
        <v>0</v>
      </c>
      <c r="AR55" s="370">
        <f t="shared" si="5"/>
        <v>0</v>
      </c>
      <c r="AS55" s="247"/>
      <c r="AT55" s="248"/>
      <c r="AU55" s="249"/>
      <c r="AV55" s="368">
        <f t="shared" si="6"/>
        <v>0</v>
      </c>
      <c r="AW55" s="250"/>
      <c r="AX55" s="369">
        <f t="shared" si="27"/>
        <v>0</v>
      </c>
      <c r="AY55" s="370">
        <f t="shared" si="7"/>
        <v>0</v>
      </c>
      <c r="AZ55" s="247"/>
      <c r="BA55" s="248"/>
      <c r="BB55" s="249"/>
      <c r="BC55" s="368">
        <f t="shared" si="8"/>
        <v>0</v>
      </c>
      <c r="BD55" s="250"/>
      <c r="BE55" s="369">
        <f t="shared" si="28"/>
        <v>0</v>
      </c>
      <c r="BF55" s="370">
        <f t="shared" si="9"/>
        <v>0</v>
      </c>
      <c r="BG55" s="247"/>
      <c r="BH55" s="248"/>
      <c r="BI55" s="378"/>
      <c r="BJ55" s="368">
        <f t="shared" si="10"/>
        <v>0</v>
      </c>
      <c r="BK55" s="250"/>
      <c r="BL55" s="369">
        <f t="shared" si="29"/>
        <v>0</v>
      </c>
      <c r="BM55" s="370">
        <f t="shared" si="11"/>
        <v>0</v>
      </c>
      <c r="BN55" s="247"/>
      <c r="BO55" s="248"/>
      <c r="BP55" s="249"/>
      <c r="BQ55" s="368">
        <f t="shared" si="12"/>
        <v>0</v>
      </c>
      <c r="BR55" s="250"/>
      <c r="BS55" s="369">
        <f t="shared" si="30"/>
        <v>0</v>
      </c>
      <c r="BT55" s="561">
        <f t="shared" si="13"/>
        <v>0</v>
      </c>
      <c r="BU55" s="382">
        <f t="shared" si="31"/>
        <v>0</v>
      </c>
      <c r="BV55" s="371">
        <f t="shared" si="31"/>
        <v>0</v>
      </c>
      <c r="BW55" s="370">
        <f t="shared" si="31"/>
        <v>0</v>
      </c>
      <c r="BX55" s="238"/>
      <c r="BY55" s="238"/>
      <c r="BZ55" s="238"/>
      <c r="CA55" s="238"/>
      <c r="CB55" s="238"/>
      <c r="CC55" s="238"/>
      <c r="CD55" s="238"/>
      <c r="CE55" s="238"/>
      <c r="CF55" s="238"/>
      <c r="CG55" s="238"/>
      <c r="CH55" s="238"/>
      <c r="CI55" s="238"/>
      <c r="CJ55" s="238"/>
      <c r="CK55" s="238"/>
      <c r="CL55" s="238"/>
      <c r="CM55" s="238"/>
      <c r="CN55" s="238"/>
      <c r="CO55" s="238"/>
      <c r="CP55" s="238"/>
      <c r="CQ55" s="238"/>
      <c r="CR55" s="238"/>
      <c r="CS55" s="238"/>
      <c r="CT55" s="238"/>
      <c r="CU55" s="238"/>
      <c r="CV55" s="238"/>
      <c r="CW55" s="238"/>
      <c r="CX55" s="238"/>
      <c r="CY55" s="238"/>
      <c r="CZ55" s="238"/>
      <c r="DA55" s="238"/>
      <c r="DB55" s="238"/>
      <c r="DC55" s="238"/>
      <c r="DD55" s="238"/>
      <c r="DE55" s="238"/>
      <c r="DF55" s="238"/>
      <c r="DG55" s="238"/>
      <c r="DH55" s="238"/>
    </row>
    <row r="56" spans="1:112" ht="20.149999999999999" customHeight="1">
      <c r="A56" s="1173"/>
      <c r="B56" s="1049"/>
      <c r="C56" s="247"/>
      <c r="D56" s="248"/>
      <c r="E56" s="249"/>
      <c r="F56" s="368">
        <f t="shared" si="15"/>
        <v>0</v>
      </c>
      <c r="G56" s="250"/>
      <c r="H56" s="369">
        <f t="shared" si="16"/>
        <v>0</v>
      </c>
      <c r="I56" s="370">
        <f t="shared" si="17"/>
        <v>0</v>
      </c>
      <c r="J56" s="247"/>
      <c r="K56" s="248"/>
      <c r="L56" s="249"/>
      <c r="M56" s="368">
        <f t="shared" si="0"/>
        <v>0</v>
      </c>
      <c r="N56" s="250"/>
      <c r="O56" s="369">
        <f t="shared" si="18"/>
        <v>0</v>
      </c>
      <c r="P56" s="370">
        <f t="shared" si="1"/>
        <v>0</v>
      </c>
      <c r="Q56" s="247"/>
      <c r="R56" s="248"/>
      <c r="S56" s="249"/>
      <c r="T56" s="368">
        <f t="shared" si="19"/>
        <v>0</v>
      </c>
      <c r="U56" s="250"/>
      <c r="V56" s="369">
        <f t="shared" si="20"/>
        <v>0</v>
      </c>
      <c r="W56" s="370">
        <f t="shared" si="2"/>
        <v>0</v>
      </c>
      <c r="X56" s="247"/>
      <c r="Y56" s="248"/>
      <c r="Z56" s="249"/>
      <c r="AA56" s="368">
        <f t="shared" si="21"/>
        <v>0</v>
      </c>
      <c r="AB56" s="250"/>
      <c r="AC56" s="369">
        <f t="shared" si="22"/>
        <v>0</v>
      </c>
      <c r="AD56" s="370">
        <f t="shared" si="3"/>
        <v>0</v>
      </c>
      <c r="AE56" s="247"/>
      <c r="AF56" s="248"/>
      <c r="AG56" s="249"/>
      <c r="AH56" s="368">
        <f t="shared" si="23"/>
        <v>0</v>
      </c>
      <c r="AI56" s="250"/>
      <c r="AJ56" s="369">
        <f t="shared" si="24"/>
        <v>0</v>
      </c>
      <c r="AK56" s="370">
        <f t="shared" si="4"/>
        <v>0</v>
      </c>
      <c r="AL56" s="247"/>
      <c r="AM56" s="248"/>
      <c r="AN56" s="249"/>
      <c r="AO56" s="368">
        <f t="shared" si="25"/>
        <v>0</v>
      </c>
      <c r="AP56" s="250"/>
      <c r="AQ56" s="369">
        <f t="shared" si="26"/>
        <v>0</v>
      </c>
      <c r="AR56" s="370">
        <f t="shared" si="5"/>
        <v>0</v>
      </c>
      <c r="AS56" s="247"/>
      <c r="AT56" s="248"/>
      <c r="AU56" s="249"/>
      <c r="AV56" s="368">
        <f t="shared" si="6"/>
        <v>0</v>
      </c>
      <c r="AW56" s="250"/>
      <c r="AX56" s="369">
        <f t="shared" si="27"/>
        <v>0</v>
      </c>
      <c r="AY56" s="370">
        <f t="shared" si="7"/>
        <v>0</v>
      </c>
      <c r="AZ56" s="247"/>
      <c r="BA56" s="248"/>
      <c r="BB56" s="249"/>
      <c r="BC56" s="368">
        <f t="shared" si="8"/>
        <v>0</v>
      </c>
      <c r="BD56" s="250"/>
      <c r="BE56" s="369">
        <f t="shared" si="28"/>
        <v>0</v>
      </c>
      <c r="BF56" s="370">
        <f t="shared" si="9"/>
        <v>0</v>
      </c>
      <c r="BG56" s="247"/>
      <c r="BH56" s="248"/>
      <c r="BI56" s="378"/>
      <c r="BJ56" s="368">
        <f t="shared" si="10"/>
        <v>0</v>
      </c>
      <c r="BK56" s="250"/>
      <c r="BL56" s="369">
        <f t="shared" si="29"/>
        <v>0</v>
      </c>
      <c r="BM56" s="370">
        <f t="shared" si="11"/>
        <v>0</v>
      </c>
      <c r="BN56" s="247"/>
      <c r="BO56" s="248"/>
      <c r="BP56" s="249"/>
      <c r="BQ56" s="368">
        <f t="shared" si="12"/>
        <v>0</v>
      </c>
      <c r="BR56" s="250"/>
      <c r="BS56" s="369">
        <f t="shared" si="30"/>
        <v>0</v>
      </c>
      <c r="BT56" s="561">
        <f t="shared" si="13"/>
        <v>0</v>
      </c>
      <c r="BU56" s="382">
        <f t="shared" si="31"/>
        <v>0</v>
      </c>
      <c r="BV56" s="371">
        <f t="shared" si="31"/>
        <v>0</v>
      </c>
      <c r="BW56" s="370">
        <f t="shared" si="31"/>
        <v>0</v>
      </c>
      <c r="BX56" s="238"/>
      <c r="BY56" s="238"/>
      <c r="BZ56" s="238"/>
      <c r="CA56" s="238"/>
      <c r="CB56" s="238"/>
      <c r="CC56" s="238"/>
      <c r="CD56" s="238"/>
      <c r="CE56" s="238"/>
      <c r="CF56" s="238"/>
      <c r="CG56" s="238"/>
      <c r="CH56" s="238"/>
      <c r="CI56" s="238"/>
      <c r="CJ56" s="238"/>
      <c r="CK56" s="238"/>
      <c r="CL56" s="238"/>
      <c r="CM56" s="238"/>
      <c r="CN56" s="238"/>
      <c r="CO56" s="238"/>
      <c r="CP56" s="238"/>
      <c r="CQ56" s="238"/>
      <c r="CR56" s="238"/>
      <c r="CS56" s="238"/>
      <c r="CT56" s="238"/>
      <c r="CU56" s="238"/>
      <c r="CV56" s="238"/>
      <c r="CW56" s="238"/>
      <c r="CX56" s="238"/>
      <c r="CY56" s="238"/>
      <c r="CZ56" s="238"/>
      <c r="DA56" s="238"/>
      <c r="DB56" s="238"/>
      <c r="DC56" s="238"/>
      <c r="DD56" s="238"/>
      <c r="DE56" s="238"/>
      <c r="DF56" s="238"/>
      <c r="DG56" s="238"/>
      <c r="DH56" s="238"/>
    </row>
    <row r="57" spans="1:112" ht="20.149999999999999" customHeight="1">
      <c r="A57" s="1173"/>
      <c r="B57" s="1049"/>
      <c r="C57" s="247"/>
      <c r="D57" s="248"/>
      <c r="E57" s="249"/>
      <c r="F57" s="368">
        <f t="shared" si="15"/>
        <v>0</v>
      </c>
      <c r="G57" s="250"/>
      <c r="H57" s="369">
        <f t="shared" si="16"/>
        <v>0</v>
      </c>
      <c r="I57" s="370">
        <f t="shared" si="17"/>
        <v>0</v>
      </c>
      <c r="J57" s="247"/>
      <c r="K57" s="341"/>
      <c r="L57" s="249"/>
      <c r="M57" s="368">
        <f t="shared" si="0"/>
        <v>0</v>
      </c>
      <c r="N57" s="342"/>
      <c r="O57" s="369">
        <f t="shared" si="18"/>
        <v>0</v>
      </c>
      <c r="P57" s="370">
        <f t="shared" si="1"/>
        <v>0</v>
      </c>
      <c r="Q57" s="125"/>
      <c r="R57" s="248"/>
      <c r="S57" s="249"/>
      <c r="T57" s="368">
        <f t="shared" si="19"/>
        <v>0</v>
      </c>
      <c r="U57" s="250"/>
      <c r="V57" s="369">
        <f t="shared" si="20"/>
        <v>0</v>
      </c>
      <c r="W57" s="370">
        <f t="shared" si="2"/>
        <v>0</v>
      </c>
      <c r="X57" s="247"/>
      <c r="Y57" s="248"/>
      <c r="Z57" s="120"/>
      <c r="AA57" s="368">
        <f t="shared" si="21"/>
        <v>0</v>
      </c>
      <c r="AB57" s="250"/>
      <c r="AC57" s="369">
        <f t="shared" si="22"/>
        <v>0</v>
      </c>
      <c r="AD57" s="370">
        <f t="shared" si="3"/>
        <v>0</v>
      </c>
      <c r="AE57" s="247"/>
      <c r="AF57" s="341"/>
      <c r="AG57" s="249"/>
      <c r="AH57" s="368">
        <f t="shared" si="23"/>
        <v>0</v>
      </c>
      <c r="AI57" s="342"/>
      <c r="AJ57" s="369">
        <f t="shared" si="24"/>
        <v>0</v>
      </c>
      <c r="AK57" s="370">
        <f t="shared" si="4"/>
        <v>0</v>
      </c>
      <c r="AL57" s="125"/>
      <c r="AM57" s="248"/>
      <c r="AN57" s="249"/>
      <c r="AO57" s="368">
        <f t="shared" si="25"/>
        <v>0</v>
      </c>
      <c r="AP57" s="250"/>
      <c r="AQ57" s="369">
        <f t="shared" si="26"/>
        <v>0</v>
      </c>
      <c r="AR57" s="370">
        <f t="shared" si="5"/>
        <v>0</v>
      </c>
      <c r="AS57" s="247"/>
      <c r="AT57" s="248"/>
      <c r="AU57" s="249"/>
      <c r="AV57" s="368">
        <f t="shared" si="6"/>
        <v>0</v>
      </c>
      <c r="AW57" s="250"/>
      <c r="AX57" s="369">
        <f t="shared" si="27"/>
        <v>0</v>
      </c>
      <c r="AY57" s="370">
        <f t="shared" si="7"/>
        <v>0</v>
      </c>
      <c r="AZ57" s="247"/>
      <c r="BA57" s="248"/>
      <c r="BB57" s="249"/>
      <c r="BC57" s="368">
        <f t="shared" si="8"/>
        <v>0</v>
      </c>
      <c r="BD57" s="250"/>
      <c r="BE57" s="369">
        <f t="shared" si="28"/>
        <v>0</v>
      </c>
      <c r="BF57" s="370">
        <f t="shared" si="9"/>
        <v>0</v>
      </c>
      <c r="BG57" s="247"/>
      <c r="BH57" s="248"/>
      <c r="BI57" s="378"/>
      <c r="BJ57" s="368">
        <f t="shared" si="10"/>
        <v>0</v>
      </c>
      <c r="BK57" s="250"/>
      <c r="BL57" s="369">
        <f t="shared" si="29"/>
        <v>0</v>
      </c>
      <c r="BM57" s="370">
        <f t="shared" si="11"/>
        <v>0</v>
      </c>
      <c r="BN57" s="247"/>
      <c r="BO57" s="248"/>
      <c r="BP57" s="249"/>
      <c r="BQ57" s="368">
        <f t="shared" si="12"/>
        <v>0</v>
      </c>
      <c r="BR57" s="250"/>
      <c r="BS57" s="369">
        <f t="shared" si="30"/>
        <v>0</v>
      </c>
      <c r="BT57" s="561">
        <f t="shared" si="13"/>
        <v>0</v>
      </c>
      <c r="BU57" s="382">
        <f t="shared" si="31"/>
        <v>0</v>
      </c>
      <c r="BV57" s="371">
        <f t="shared" si="31"/>
        <v>0</v>
      </c>
      <c r="BW57" s="370">
        <f t="shared" si="31"/>
        <v>0</v>
      </c>
      <c r="BX57" s="238"/>
      <c r="BY57" s="238"/>
      <c r="BZ57" s="238"/>
      <c r="CA57" s="238"/>
      <c r="CB57" s="238"/>
      <c r="CC57" s="238"/>
      <c r="CD57" s="238"/>
      <c r="CE57" s="238"/>
      <c r="CF57" s="238"/>
      <c r="CG57" s="238"/>
      <c r="CH57" s="238"/>
      <c r="CI57" s="238"/>
      <c r="CJ57" s="238"/>
      <c r="CK57" s="238"/>
      <c r="CL57" s="238"/>
      <c r="CM57" s="238"/>
      <c r="CN57" s="238"/>
      <c r="CO57" s="238"/>
      <c r="CP57" s="238"/>
      <c r="CQ57" s="238"/>
      <c r="CR57" s="238"/>
      <c r="CS57" s="238"/>
      <c r="CT57" s="238"/>
      <c r="CU57" s="238"/>
      <c r="CV57" s="238"/>
      <c r="CW57" s="238"/>
      <c r="CX57" s="238"/>
      <c r="CY57" s="238"/>
      <c r="CZ57" s="238"/>
      <c r="DA57" s="238"/>
      <c r="DB57" s="238"/>
      <c r="DC57" s="238"/>
      <c r="DD57" s="238"/>
      <c r="DE57" s="238"/>
      <c r="DF57" s="238"/>
      <c r="DG57" s="238"/>
      <c r="DH57" s="238"/>
    </row>
    <row r="58" spans="1:112" s="71" customFormat="1" ht="20.149999999999999" customHeight="1">
      <c r="A58" s="1417"/>
      <c r="B58" s="1418"/>
      <c r="C58" s="1432" t="s">
        <v>286</v>
      </c>
      <c r="D58" s="1433"/>
      <c r="E58" s="1433"/>
      <c r="F58" s="1196"/>
      <c r="G58" s="371">
        <f>ROUND(SUM(G15:G57),0)</f>
        <v>0</v>
      </c>
      <c r="H58" s="369">
        <f>ROUND(SUM(H15:H57),0)</f>
        <v>0</v>
      </c>
      <c r="I58" s="372">
        <f>ROUND(SUM(I15:I57),0)</f>
        <v>0</v>
      </c>
      <c r="J58" s="1432" t="s">
        <v>286</v>
      </c>
      <c r="K58" s="1433"/>
      <c r="L58" s="1433"/>
      <c r="M58" s="1196"/>
      <c r="N58" s="371">
        <f>ROUND(SUM(N15:N57),0)</f>
        <v>0</v>
      </c>
      <c r="O58" s="369">
        <f>ROUND(SUM(O15:O57),0)</f>
        <v>0</v>
      </c>
      <c r="P58" s="372">
        <f>ROUND(SUM(P15:P57),0)</f>
        <v>0</v>
      </c>
      <c r="Q58" s="1432" t="s">
        <v>286</v>
      </c>
      <c r="R58" s="1433"/>
      <c r="S58" s="1433"/>
      <c r="T58" s="1196"/>
      <c r="U58" s="371">
        <f>ROUND(SUM(U15:U57),0)</f>
        <v>0</v>
      </c>
      <c r="V58" s="369">
        <f>ROUND(SUM(V15:V57),0)</f>
        <v>0</v>
      </c>
      <c r="W58" s="372">
        <f>ROUND(SUM(W15:W57),0)</f>
        <v>0</v>
      </c>
      <c r="X58" s="1432" t="s">
        <v>286</v>
      </c>
      <c r="Y58" s="1433"/>
      <c r="Z58" s="1433"/>
      <c r="AA58" s="1196"/>
      <c r="AB58" s="371">
        <f>ROUND(SUM(AB15:AB57),0)</f>
        <v>0</v>
      </c>
      <c r="AC58" s="369">
        <f>ROUND(SUM(AC15:AC57),0)</f>
        <v>0</v>
      </c>
      <c r="AD58" s="372">
        <f>ROUND(SUM(AD15:AD57),0)</f>
        <v>0</v>
      </c>
      <c r="AE58" s="1432" t="s">
        <v>286</v>
      </c>
      <c r="AF58" s="1433"/>
      <c r="AG58" s="1433"/>
      <c r="AH58" s="1196"/>
      <c r="AI58" s="371">
        <f>ROUND(SUM(AI15:AI57),0)</f>
        <v>0</v>
      </c>
      <c r="AJ58" s="369">
        <f>ROUND(SUM(AJ15:AJ57),0)</f>
        <v>0</v>
      </c>
      <c r="AK58" s="372">
        <f>SUM(AK15:AK57)</f>
        <v>0</v>
      </c>
      <c r="AL58" s="1432" t="s">
        <v>286</v>
      </c>
      <c r="AM58" s="1433"/>
      <c r="AN58" s="1433"/>
      <c r="AO58" s="1196"/>
      <c r="AP58" s="371">
        <f>ROUND(SUM(AP15:AP57),0)</f>
        <v>0</v>
      </c>
      <c r="AQ58" s="369">
        <f>ROUND(SUM(AQ15:AQ57),0)</f>
        <v>0</v>
      </c>
      <c r="AR58" s="372">
        <f>ROUND(SUM(AR15:AR57),0)</f>
        <v>0</v>
      </c>
      <c r="AS58" s="1432" t="s">
        <v>286</v>
      </c>
      <c r="AT58" s="1433"/>
      <c r="AU58" s="1433"/>
      <c r="AV58" s="1196"/>
      <c r="AW58" s="371">
        <f>ROUND(SUM(AW15:AW57),0)</f>
        <v>0</v>
      </c>
      <c r="AX58" s="369">
        <f>ROUND(SUM(AX15:AX57),0)</f>
        <v>0</v>
      </c>
      <c r="AY58" s="372">
        <f>ROUND(SUM(AY15:AY57),0)</f>
        <v>0</v>
      </c>
      <c r="AZ58" s="1432" t="s">
        <v>286</v>
      </c>
      <c r="BA58" s="1433"/>
      <c r="BB58" s="1433"/>
      <c r="BC58" s="1196"/>
      <c r="BD58" s="371">
        <f>ROUND(SUM(BD15:BD57),0)</f>
        <v>0</v>
      </c>
      <c r="BE58" s="369">
        <f>ROUND(SUM(BE15:BE57),0)</f>
        <v>0</v>
      </c>
      <c r="BF58" s="372">
        <f>ROUND(SUM(BF15:BF57),0)</f>
        <v>0</v>
      </c>
      <c r="BG58" s="1432" t="s">
        <v>286</v>
      </c>
      <c r="BH58" s="1433"/>
      <c r="BI58" s="1433"/>
      <c r="BJ58" s="1196"/>
      <c r="BK58" s="371">
        <f>ROUND(SUM(BK15:BK57),0)</f>
        <v>0</v>
      </c>
      <c r="BL58" s="369">
        <f>ROUND(SUM(BL15:BL57),0)</f>
        <v>0</v>
      </c>
      <c r="BM58" s="372">
        <f>ROUND(SUM(BM15:BM57),0)</f>
        <v>0</v>
      </c>
      <c r="BN58" s="1432" t="s">
        <v>286</v>
      </c>
      <c r="BO58" s="1433"/>
      <c r="BP58" s="1433"/>
      <c r="BQ58" s="1196"/>
      <c r="BR58" s="371">
        <f>ROUND(SUM(BR15:BR57),0)</f>
        <v>0</v>
      </c>
      <c r="BS58" s="369">
        <f>ROUND(SUM(BS15:BS57),0)</f>
        <v>0</v>
      </c>
      <c r="BT58" s="562">
        <f>ROUND(SUM(BT15:BT57),0)</f>
        <v>0</v>
      </c>
      <c r="BU58" s="383">
        <f>SUM(BU15:BU57)</f>
        <v>0</v>
      </c>
      <c r="BV58" s="371">
        <f t="shared" ref="BV58:BW58" si="32">SUM(BV15:BV57)</f>
        <v>0</v>
      </c>
      <c r="BW58" s="372">
        <f t="shared" si="32"/>
        <v>0</v>
      </c>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row>
    <row r="59" spans="1:112" s="71" customFormat="1" ht="20.149999999999999" customHeight="1">
      <c r="A59" s="1419" t="s">
        <v>287</v>
      </c>
      <c r="B59" s="1420"/>
      <c r="C59" s="1193"/>
      <c r="D59" s="1193"/>
      <c r="E59" s="1431"/>
      <c r="F59" s="376">
        <f>SUM(F15:F57)</f>
        <v>0</v>
      </c>
      <c r="G59" s="576"/>
      <c r="H59" s="577"/>
      <c r="I59" s="578"/>
      <c r="J59" s="1192"/>
      <c r="K59" s="1193"/>
      <c r="L59" s="1431"/>
      <c r="M59" s="376">
        <f>SUM(M15:M57)</f>
        <v>0</v>
      </c>
      <c r="N59" s="576"/>
      <c r="O59" s="577"/>
      <c r="P59" s="578"/>
      <c r="Q59" s="1192"/>
      <c r="R59" s="1193"/>
      <c r="S59" s="1431"/>
      <c r="T59" s="376">
        <f>SUM(T15:T57)</f>
        <v>0</v>
      </c>
      <c r="U59" s="576"/>
      <c r="V59" s="577"/>
      <c r="W59" s="578"/>
      <c r="X59" s="1192"/>
      <c r="Y59" s="1193"/>
      <c r="Z59" s="1431"/>
      <c r="AA59" s="376">
        <f>SUM(AA15:AA57)</f>
        <v>0</v>
      </c>
      <c r="AB59" s="576"/>
      <c r="AC59" s="577"/>
      <c r="AD59" s="578"/>
      <c r="AE59" s="1192"/>
      <c r="AF59" s="1193"/>
      <c r="AG59" s="1431"/>
      <c r="AH59" s="376"/>
      <c r="AI59" s="576"/>
      <c r="AJ59" s="577"/>
      <c r="AK59" s="578"/>
      <c r="AL59" s="1192"/>
      <c r="AM59" s="1193"/>
      <c r="AN59" s="1431"/>
      <c r="AO59" s="376">
        <f>SUM(AO15:AO57)</f>
        <v>0</v>
      </c>
      <c r="AP59" s="576"/>
      <c r="AQ59" s="577"/>
      <c r="AR59" s="578"/>
      <c r="AS59" s="1192"/>
      <c r="AT59" s="1193"/>
      <c r="AU59" s="1431"/>
      <c r="AV59" s="376">
        <f>SUM(AV15:AV57)</f>
        <v>0</v>
      </c>
      <c r="AW59" s="576"/>
      <c r="AX59" s="577"/>
      <c r="AY59" s="578"/>
      <c r="AZ59" s="1192"/>
      <c r="BA59" s="1193"/>
      <c r="BB59" s="1431"/>
      <c r="BC59" s="376">
        <f>SUM(BC15:BC57)</f>
        <v>0</v>
      </c>
      <c r="BD59" s="576"/>
      <c r="BE59" s="577"/>
      <c r="BF59" s="578"/>
      <c r="BG59" s="1192"/>
      <c r="BH59" s="1193"/>
      <c r="BI59" s="1431"/>
      <c r="BJ59" s="376">
        <f>SUM(BJ15:BJ57)</f>
        <v>0</v>
      </c>
      <c r="BK59" s="576"/>
      <c r="BL59" s="577"/>
      <c r="BM59" s="578"/>
      <c r="BN59" s="1192"/>
      <c r="BO59" s="1193"/>
      <c r="BP59" s="1431"/>
      <c r="BQ59" s="376">
        <f>SUM(BQ15:BQ57)</f>
        <v>0</v>
      </c>
      <c r="BR59" s="576"/>
      <c r="BS59" s="577"/>
      <c r="BT59" s="576"/>
      <c r="BU59" s="281"/>
      <c r="BV59" s="282"/>
      <c r="BW59" s="86"/>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row>
    <row r="60" spans="1:112" ht="20.149999999999999" customHeight="1">
      <c r="A60" s="1421" t="s">
        <v>288</v>
      </c>
      <c r="B60" s="1422"/>
      <c r="C60" s="254"/>
      <c r="D60" s="254"/>
      <c r="E60" s="254"/>
      <c r="F60" s="491"/>
      <c r="G60" s="256"/>
      <c r="H60" s="377">
        <f>I60-G60</f>
        <v>0</v>
      </c>
      <c r="I60" s="257"/>
      <c r="J60" s="253"/>
      <c r="K60" s="121"/>
      <c r="L60" s="254"/>
      <c r="M60" s="491"/>
      <c r="N60" s="343"/>
      <c r="O60" s="377">
        <f>P60-N60</f>
        <v>0</v>
      </c>
      <c r="P60" s="257"/>
      <c r="Q60" s="126"/>
      <c r="R60" s="254"/>
      <c r="S60" s="254"/>
      <c r="T60" s="494"/>
      <c r="U60" s="256"/>
      <c r="V60" s="377">
        <f>W60-U60</f>
        <v>0</v>
      </c>
      <c r="W60" s="257"/>
      <c r="X60" s="253"/>
      <c r="Y60" s="254"/>
      <c r="Z60" s="121"/>
      <c r="AA60" s="491"/>
      <c r="AB60" s="256"/>
      <c r="AC60" s="377">
        <f>AD60-AB60</f>
        <v>0</v>
      </c>
      <c r="AD60" s="257"/>
      <c r="AE60" s="253"/>
      <c r="AF60" s="121"/>
      <c r="AG60" s="254"/>
      <c r="AH60" s="491"/>
      <c r="AI60" s="343"/>
      <c r="AJ60" s="314">
        <f>AK60-AI60</f>
        <v>0</v>
      </c>
      <c r="AK60" s="257"/>
      <c r="AL60" s="126"/>
      <c r="AM60" s="254"/>
      <c r="AN60" s="254"/>
      <c r="AO60" s="491"/>
      <c r="AP60" s="256"/>
      <c r="AQ60" s="314">
        <f>AR60-AP60</f>
        <v>0</v>
      </c>
      <c r="AR60" s="257"/>
      <c r="AS60" s="253"/>
      <c r="AT60" s="254"/>
      <c r="AU60" s="254"/>
      <c r="AV60" s="491"/>
      <c r="AW60" s="256"/>
      <c r="AX60" s="314">
        <f>AY60-AW60</f>
        <v>0</v>
      </c>
      <c r="AY60" s="257"/>
      <c r="AZ60" s="253"/>
      <c r="BA60" s="254"/>
      <c r="BB60" s="254"/>
      <c r="BC60" s="255"/>
      <c r="BD60" s="256"/>
      <c r="BE60" s="314">
        <f>BF60-BD60</f>
        <v>0</v>
      </c>
      <c r="BF60" s="257"/>
      <c r="BG60" s="253"/>
      <c r="BH60" s="254"/>
      <c r="BI60" s="254"/>
      <c r="BJ60" s="491"/>
      <c r="BK60" s="256"/>
      <c r="BL60" s="314">
        <f>BM60-BK60</f>
        <v>0</v>
      </c>
      <c r="BM60" s="257"/>
      <c r="BN60" s="253"/>
      <c r="BO60" s="254"/>
      <c r="BP60" s="254"/>
      <c r="BQ60" s="491"/>
      <c r="BR60" s="256"/>
      <c r="BS60" s="314">
        <f>BT60-BR60</f>
        <v>0</v>
      </c>
      <c r="BT60" s="563"/>
      <c r="BU60" s="285"/>
      <c r="BV60" s="282"/>
      <c r="BW60" s="79"/>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row>
    <row r="61" spans="1:112" s="71" customFormat="1" ht="20.149999999999999" customHeight="1">
      <c r="A61" s="1421" t="s">
        <v>289</v>
      </c>
      <c r="B61" s="1422"/>
      <c r="C61" s="573"/>
      <c r="D61" s="76"/>
      <c r="E61" s="87"/>
      <c r="F61" s="492"/>
      <c r="G61" s="552">
        <f>ROUND(G58*G60,0)</f>
        <v>0</v>
      </c>
      <c r="H61" s="369">
        <f>I61-G61</f>
        <v>0</v>
      </c>
      <c r="I61" s="553">
        <f>ROUND(I58*I60,0)</f>
        <v>0</v>
      </c>
      <c r="J61" s="283"/>
      <c r="K61" s="76"/>
      <c r="L61" s="87"/>
      <c r="M61" s="492"/>
      <c r="N61" s="552">
        <f>ROUND(N58*N60,0)</f>
        <v>0</v>
      </c>
      <c r="O61" s="369">
        <f>P61-N61</f>
        <v>0</v>
      </c>
      <c r="P61" s="553">
        <f>ROUND(P58*P60,0)</f>
        <v>0</v>
      </c>
      <c r="Q61" s="283"/>
      <c r="R61" s="76"/>
      <c r="S61" s="87"/>
      <c r="T61" s="492"/>
      <c r="U61" s="552">
        <f>ROUND(U58*U60,0)</f>
        <v>0</v>
      </c>
      <c r="V61" s="369">
        <f>W61-U61</f>
        <v>0</v>
      </c>
      <c r="W61" s="553">
        <f>ROUND(W58*W60,0)</f>
        <v>0</v>
      </c>
      <c r="X61" s="283"/>
      <c r="Y61" s="76"/>
      <c r="Z61" s="87"/>
      <c r="AA61" s="492"/>
      <c r="AB61" s="552">
        <f>ROUND(AB58*AB60,0)</f>
        <v>0</v>
      </c>
      <c r="AC61" s="369">
        <f>AD61-AB61</f>
        <v>0</v>
      </c>
      <c r="AD61" s="553">
        <f>ROUND(AD58*AD60,0)</f>
        <v>0</v>
      </c>
      <c r="AE61" s="283"/>
      <c r="AF61" s="76"/>
      <c r="AG61" s="87"/>
      <c r="AH61" s="492"/>
      <c r="AI61" s="552">
        <f>ROUND(AI58*AI60,0)</f>
        <v>0</v>
      </c>
      <c r="AJ61" s="369">
        <f>AK61-AI61</f>
        <v>0</v>
      </c>
      <c r="AK61" s="553">
        <f>ROUND(AK58*AK60,0)</f>
        <v>0</v>
      </c>
      <c r="AL61" s="283"/>
      <c r="AM61" s="76"/>
      <c r="AN61" s="87"/>
      <c r="AO61" s="492"/>
      <c r="AP61" s="521">
        <f>ROUND(AP58*AP60,0)</f>
        <v>0</v>
      </c>
      <c r="AQ61" s="373">
        <f>AR61-AP61</f>
        <v>0</v>
      </c>
      <c r="AR61" s="466">
        <f>ROUND(AR58*AR60,0)</f>
        <v>0</v>
      </c>
      <c r="AS61" s="283"/>
      <c r="AT61" s="76"/>
      <c r="AU61" s="87"/>
      <c r="AV61" s="492"/>
      <c r="AW61" s="552">
        <f>ROUND(AW58*AW60,0)</f>
        <v>0</v>
      </c>
      <c r="AX61" s="369">
        <f>AY61-AW61</f>
        <v>0</v>
      </c>
      <c r="AY61" s="553">
        <f>ROUND(AY58*AY60,0)</f>
        <v>0</v>
      </c>
      <c r="AZ61" s="283"/>
      <c r="BA61" s="76"/>
      <c r="BB61" s="87"/>
      <c r="BC61" s="747"/>
      <c r="BD61" s="552">
        <f>ROUND(BD58*BD60,0)</f>
        <v>0</v>
      </c>
      <c r="BE61" s="369">
        <f>BF61-BD61</f>
        <v>0</v>
      </c>
      <c r="BF61" s="553">
        <f>ROUND(BF58*BF60,0)</f>
        <v>0</v>
      </c>
      <c r="BG61" s="283"/>
      <c r="BH61" s="76"/>
      <c r="BI61" s="87"/>
      <c r="BJ61" s="492"/>
      <c r="BK61" s="552">
        <f>ROUND(BK58*BK60,0)</f>
        <v>0</v>
      </c>
      <c r="BL61" s="369">
        <f>BM61-BK61</f>
        <v>0</v>
      </c>
      <c r="BM61" s="553">
        <f>ROUND(BM58*BM60,0)</f>
        <v>0</v>
      </c>
      <c r="BN61" s="283"/>
      <c r="BO61" s="76"/>
      <c r="BP61" s="87"/>
      <c r="BQ61" s="492"/>
      <c r="BR61" s="552">
        <f>ROUND(BR58*BR60,0)</f>
        <v>0</v>
      </c>
      <c r="BS61" s="369">
        <f>BT61-BR61</f>
        <v>0</v>
      </c>
      <c r="BT61" s="564">
        <f>ROUND(BT58*BT60,0)</f>
        <v>0</v>
      </c>
      <c r="BU61" s="383">
        <f t="shared" ref="BU61:BW62" si="33">SUM(G61,N61,U61,AB61,AI61,AP61,AW61,BD61,BK61,BR61)</f>
        <v>0</v>
      </c>
      <c r="BV61" s="554">
        <f t="shared" si="33"/>
        <v>0</v>
      </c>
      <c r="BW61" s="372">
        <f t="shared" si="33"/>
        <v>0</v>
      </c>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row>
    <row r="62" spans="1:112" s="71" customFormat="1" ht="16" thickBot="1">
      <c r="A62" s="1423" t="s">
        <v>290</v>
      </c>
      <c r="B62" s="1424"/>
      <c r="C62" s="574"/>
      <c r="D62" s="127"/>
      <c r="E62" s="127"/>
      <c r="F62" s="493"/>
      <c r="G62" s="522">
        <f>G58+G61</f>
        <v>0</v>
      </c>
      <c r="H62" s="374">
        <f>H58+H61</f>
        <v>0</v>
      </c>
      <c r="I62" s="375">
        <f>I58+I61</f>
        <v>0</v>
      </c>
      <c r="J62" s="284"/>
      <c r="K62" s="127"/>
      <c r="L62" s="127"/>
      <c r="M62" s="493"/>
      <c r="N62" s="522">
        <f>N58+N61</f>
        <v>0</v>
      </c>
      <c r="O62" s="374">
        <f>O58+O61</f>
        <v>0</v>
      </c>
      <c r="P62" s="375">
        <f>P58+P61</f>
        <v>0</v>
      </c>
      <c r="Q62" s="284"/>
      <c r="R62" s="127"/>
      <c r="S62" s="127"/>
      <c r="T62" s="493"/>
      <c r="U62" s="522">
        <f>U58+U61</f>
        <v>0</v>
      </c>
      <c r="V62" s="374">
        <f>V58+V61</f>
        <v>0</v>
      </c>
      <c r="W62" s="375">
        <f>W58+W61</f>
        <v>0</v>
      </c>
      <c r="X62" s="284"/>
      <c r="Y62" s="127"/>
      <c r="Z62" s="127"/>
      <c r="AA62" s="493"/>
      <c r="AB62" s="522">
        <f>AB58+AB61</f>
        <v>0</v>
      </c>
      <c r="AC62" s="374">
        <f>AC58+AC61</f>
        <v>0</v>
      </c>
      <c r="AD62" s="375">
        <f>AD58+AD61</f>
        <v>0</v>
      </c>
      <c r="AE62" s="284"/>
      <c r="AF62" s="127"/>
      <c r="AG62" s="127"/>
      <c r="AH62" s="493"/>
      <c r="AI62" s="522">
        <f>AI58+AI61</f>
        <v>0</v>
      </c>
      <c r="AJ62" s="374">
        <f>AJ58+AJ61</f>
        <v>0</v>
      </c>
      <c r="AK62" s="375">
        <f>AK58+AK61</f>
        <v>0</v>
      </c>
      <c r="AL62" s="284"/>
      <c r="AM62" s="127"/>
      <c r="AN62" s="127"/>
      <c r="AO62" s="493"/>
      <c r="AP62" s="522">
        <f>AP58+AP61</f>
        <v>0</v>
      </c>
      <c r="AQ62" s="374">
        <f>AQ58+AQ61</f>
        <v>0</v>
      </c>
      <c r="AR62" s="375">
        <f>AR58+AR61</f>
        <v>0</v>
      </c>
      <c r="AS62" s="284"/>
      <c r="AT62" s="127"/>
      <c r="AU62" s="127"/>
      <c r="AV62" s="493"/>
      <c r="AW62" s="522">
        <f>AW58+AW61</f>
        <v>0</v>
      </c>
      <c r="AX62" s="374">
        <f>AX58+AX61</f>
        <v>0</v>
      </c>
      <c r="AY62" s="375">
        <f>AY58+AY61</f>
        <v>0</v>
      </c>
      <c r="AZ62" s="284"/>
      <c r="BA62" s="127"/>
      <c r="BB62" s="127"/>
      <c r="BC62" s="128"/>
      <c r="BD62" s="522">
        <f>BD58+BD61</f>
        <v>0</v>
      </c>
      <c r="BE62" s="374">
        <f>BE58+BE61</f>
        <v>0</v>
      </c>
      <c r="BF62" s="375">
        <f>BF58+BF61</f>
        <v>0</v>
      </c>
      <c r="BG62" s="284"/>
      <c r="BH62" s="127"/>
      <c r="BI62" s="127"/>
      <c r="BJ62" s="493"/>
      <c r="BK62" s="522">
        <f>BK58+BK61</f>
        <v>0</v>
      </c>
      <c r="BL62" s="374">
        <f>BL58+BL61</f>
        <v>0</v>
      </c>
      <c r="BM62" s="375">
        <f>BM58+BM61</f>
        <v>0</v>
      </c>
      <c r="BN62" s="284"/>
      <c r="BO62" s="127"/>
      <c r="BP62" s="127"/>
      <c r="BQ62" s="493"/>
      <c r="BR62" s="522">
        <f>BR58+BR61</f>
        <v>0</v>
      </c>
      <c r="BS62" s="374">
        <f>BS58+BS61</f>
        <v>0</v>
      </c>
      <c r="BT62" s="565">
        <f>BT58+BT61</f>
        <v>0</v>
      </c>
      <c r="BU62" s="379">
        <f t="shared" si="33"/>
        <v>0</v>
      </c>
      <c r="BV62" s="380">
        <f t="shared" si="33"/>
        <v>0</v>
      </c>
      <c r="BW62" s="381">
        <f t="shared" si="33"/>
        <v>0</v>
      </c>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row>
    <row r="63" spans="1:112">
      <c r="A63" s="575"/>
      <c r="B63" s="575"/>
      <c r="C63" s="258"/>
      <c r="D63" s="259"/>
      <c r="E63" s="259"/>
      <c r="F63" s="259"/>
      <c r="G63" s="260"/>
      <c r="H63" s="261"/>
      <c r="I63" s="260"/>
      <c r="J63" s="260"/>
      <c r="K63" s="260"/>
      <c r="L63" s="260"/>
      <c r="M63" s="260"/>
      <c r="N63" s="260"/>
      <c r="O63" s="261"/>
      <c r="P63" s="260"/>
      <c r="Q63" s="260"/>
      <c r="R63" s="260"/>
      <c r="S63" s="260"/>
      <c r="T63" s="260"/>
      <c r="U63" s="260"/>
      <c r="V63" s="261"/>
      <c r="W63" s="260"/>
      <c r="X63" s="260"/>
      <c r="Y63" s="260"/>
      <c r="Z63" s="260"/>
      <c r="AA63" s="260"/>
      <c r="AB63" s="260"/>
      <c r="AC63" s="261"/>
      <c r="AD63" s="260"/>
      <c r="AE63" s="260"/>
      <c r="AF63" s="260"/>
      <c r="AG63" s="260"/>
      <c r="AH63" s="260"/>
      <c r="AI63" s="260"/>
      <c r="AJ63" s="261"/>
      <c r="AK63" s="260"/>
      <c r="AL63" s="260"/>
      <c r="AM63" s="260"/>
      <c r="AN63" s="260"/>
      <c r="AO63" s="260"/>
      <c r="AP63" s="260"/>
      <c r="AQ63" s="261"/>
      <c r="AR63" s="260"/>
      <c r="AS63" s="260"/>
      <c r="AT63" s="260"/>
      <c r="AU63" s="260"/>
      <c r="AV63" s="260"/>
      <c r="AW63" s="260"/>
      <c r="AX63" s="261"/>
      <c r="AY63" s="260"/>
      <c r="AZ63" s="260"/>
      <c r="BA63" s="260"/>
      <c r="BB63" s="260"/>
      <c r="BC63" s="260"/>
      <c r="BD63" s="260"/>
      <c r="BE63" s="261"/>
      <c r="BF63" s="260"/>
      <c r="BG63" s="260"/>
      <c r="BH63" s="260"/>
      <c r="BI63" s="260"/>
      <c r="BJ63" s="260"/>
      <c r="BK63" s="260"/>
      <c r="BL63" s="261"/>
      <c r="BM63" s="260"/>
      <c r="BN63" s="260"/>
      <c r="BO63" s="260"/>
      <c r="BP63" s="260"/>
      <c r="BQ63" s="260"/>
      <c r="BR63" s="260"/>
      <c r="BS63" s="261"/>
      <c r="BT63" s="260"/>
      <c r="BU63" s="154"/>
      <c r="BV63" s="154"/>
      <c r="BW63" s="155"/>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row>
    <row r="64" spans="1:112">
      <c r="A64" s="262"/>
      <c r="B64" s="226"/>
      <c r="C64" s="241"/>
      <c r="D64" s="243"/>
      <c r="E64" s="243"/>
      <c r="F64" s="76"/>
      <c r="G64" s="71"/>
      <c r="H64" s="237"/>
      <c r="I64" s="71"/>
      <c r="J64" s="71"/>
      <c r="K64" s="71"/>
      <c r="L64" s="71"/>
      <c r="M64" s="71"/>
      <c r="N64" s="71"/>
      <c r="O64" s="237"/>
      <c r="P64" s="71"/>
      <c r="Q64" s="71"/>
      <c r="R64" s="71"/>
      <c r="S64" s="71"/>
      <c r="T64" s="71"/>
      <c r="U64" s="71"/>
      <c r="V64" s="237"/>
      <c r="W64" s="71"/>
      <c r="X64" s="71"/>
      <c r="Y64" s="71"/>
      <c r="Z64" s="71"/>
      <c r="AA64" s="71"/>
      <c r="AB64" s="71"/>
      <c r="AC64" s="237"/>
      <c r="AD64" s="71"/>
      <c r="AE64" s="71"/>
      <c r="AF64" s="71"/>
      <c r="AG64" s="71"/>
      <c r="AH64" s="71"/>
      <c r="AI64" s="71"/>
      <c r="AJ64" s="237"/>
      <c r="AK64" s="71"/>
      <c r="AL64" s="71"/>
      <c r="BN64" s="226"/>
      <c r="BO64" s="226"/>
      <c r="BP64" s="226"/>
      <c r="BS64" s="240"/>
      <c r="BU64" s="71"/>
      <c r="BV64" s="71"/>
      <c r="BW64" s="82"/>
      <c r="BX64" s="238"/>
      <c r="BY64" s="238"/>
      <c r="BZ64" s="238"/>
      <c r="CA64" s="238"/>
      <c r="CB64" s="238"/>
      <c r="CC64" s="238"/>
      <c r="CD64" s="238"/>
      <c r="CE64" s="238"/>
      <c r="CF64" s="238"/>
      <c r="CG64" s="238"/>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row>
    <row r="65" spans="1:112" ht="20.149999999999999" customHeight="1">
      <c r="A65" s="240"/>
      <c r="B65" s="240"/>
      <c r="C65" s="240"/>
      <c r="D65" s="240"/>
      <c r="E65" s="240"/>
      <c r="F65" s="237"/>
      <c r="G65" s="240"/>
      <c r="H65" s="237"/>
      <c r="I65" s="237"/>
      <c r="J65" s="240"/>
      <c r="K65" s="237"/>
      <c r="L65" s="237"/>
      <c r="M65" s="240"/>
      <c r="N65" s="237"/>
      <c r="O65" s="237"/>
      <c r="P65" s="240"/>
      <c r="Q65" s="237"/>
      <c r="R65" s="237"/>
      <c r="S65" s="240"/>
      <c r="T65" s="237"/>
      <c r="U65" s="237"/>
      <c r="W65" s="237"/>
      <c r="X65" s="237"/>
      <c r="Y65" s="240"/>
      <c r="Z65" s="237"/>
      <c r="AA65" s="237"/>
      <c r="AB65" s="240"/>
      <c r="AC65" s="237"/>
      <c r="AD65" s="237"/>
      <c r="AE65" s="240"/>
      <c r="AF65" s="237"/>
      <c r="AG65" s="237"/>
      <c r="AH65" s="240"/>
      <c r="AI65" s="237"/>
      <c r="AJ65" s="237"/>
      <c r="AK65" s="240"/>
      <c r="AL65" s="237"/>
      <c r="AM65" s="240"/>
      <c r="AN65" s="240"/>
      <c r="AO65" s="240"/>
      <c r="AP65" s="240"/>
      <c r="AR65" s="240"/>
      <c r="AS65" s="240"/>
      <c r="AT65" s="240"/>
      <c r="AU65" s="240"/>
      <c r="AV65" s="240"/>
      <c r="AW65" s="240"/>
      <c r="AY65" s="240"/>
      <c r="AZ65" s="240"/>
      <c r="BA65" s="240"/>
      <c r="BB65" s="240"/>
      <c r="BC65" s="240"/>
      <c r="BD65" s="240"/>
      <c r="BF65" s="240"/>
      <c r="BG65" s="240"/>
      <c r="BH65" s="240"/>
      <c r="BI65" s="240"/>
      <c r="BJ65" s="240"/>
      <c r="BK65" s="240"/>
      <c r="BM65" s="240"/>
      <c r="BN65" s="240"/>
      <c r="BO65" s="240"/>
      <c r="BP65" s="240"/>
      <c r="BQ65" s="240"/>
      <c r="BR65" s="240"/>
      <c r="BS65" s="240"/>
      <c r="BT65" s="240"/>
      <c r="BU65" s="236"/>
      <c r="BV65" s="236"/>
      <c r="BW65" s="286"/>
      <c r="BX65" s="238"/>
      <c r="BY65" s="238"/>
      <c r="BZ65" s="238"/>
      <c r="CA65" s="238"/>
      <c r="CB65" s="238"/>
      <c r="CC65" s="238"/>
      <c r="CD65" s="238"/>
      <c r="CE65" s="238"/>
      <c r="CF65" s="238"/>
      <c r="CG65" s="238"/>
      <c r="CH65" s="238"/>
      <c r="CI65" s="238"/>
      <c r="CJ65" s="238"/>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row>
    <row r="66" spans="1:112" ht="20.149999999999999" customHeight="1">
      <c r="A66" s="240"/>
      <c r="B66" s="240"/>
      <c r="C66" s="240"/>
      <c r="D66" s="240"/>
      <c r="E66" s="240"/>
      <c r="F66" s="240"/>
      <c r="G66" s="240"/>
      <c r="I66" s="240"/>
      <c r="J66" s="240"/>
      <c r="K66" s="240"/>
      <c r="L66" s="240"/>
      <c r="M66" s="240"/>
      <c r="N66" s="240"/>
      <c r="P66" s="240"/>
      <c r="Q66" s="240"/>
      <c r="R66" s="240"/>
      <c r="S66" s="240"/>
      <c r="T66" s="240"/>
      <c r="U66" s="240"/>
      <c r="W66" s="240"/>
      <c r="X66" s="240"/>
      <c r="Y66" s="240"/>
      <c r="Z66" s="240"/>
      <c r="AA66" s="240"/>
      <c r="AB66" s="240"/>
      <c r="AD66" s="240"/>
      <c r="AE66" s="240"/>
      <c r="AF66" s="240"/>
      <c r="AG66" s="240"/>
      <c r="AH66" s="240"/>
      <c r="AI66" s="240"/>
      <c r="AK66" s="240"/>
      <c r="AL66" s="240"/>
      <c r="AM66" s="240"/>
      <c r="AN66" s="240"/>
      <c r="AO66" s="240"/>
      <c r="AP66" s="240"/>
      <c r="AR66" s="240"/>
      <c r="AS66" s="240"/>
      <c r="AT66" s="240"/>
      <c r="AU66" s="240"/>
      <c r="AV66" s="240"/>
      <c r="AW66" s="240"/>
      <c r="AY66" s="240"/>
      <c r="AZ66" s="240"/>
      <c r="BA66" s="240"/>
      <c r="BB66" s="240"/>
      <c r="BC66" s="240"/>
      <c r="BD66" s="240"/>
      <c r="BF66" s="240"/>
      <c r="BG66" s="240"/>
      <c r="BH66" s="240"/>
      <c r="BI66" s="240"/>
      <c r="BJ66" s="240"/>
      <c r="BK66" s="240"/>
      <c r="BM66" s="240"/>
      <c r="BN66" s="240"/>
      <c r="BO66" s="240"/>
      <c r="BP66" s="240"/>
      <c r="BQ66" s="240"/>
      <c r="BR66" s="240"/>
      <c r="BS66" s="240"/>
      <c r="BT66" s="240"/>
      <c r="BU66" s="236"/>
      <c r="BV66" s="236"/>
      <c r="BW66" s="286"/>
      <c r="BX66" s="238"/>
      <c r="BY66" s="238"/>
      <c r="BZ66" s="238"/>
      <c r="CA66" s="238"/>
      <c r="CB66" s="238"/>
      <c r="CC66" s="238"/>
      <c r="CD66" s="238"/>
      <c r="CE66" s="238"/>
      <c r="CF66" s="238"/>
      <c r="CG66" s="238"/>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row>
    <row r="67" spans="1:112" s="239" customFormat="1" ht="20.149999999999999" customHeight="1">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36"/>
      <c r="BV67" s="236"/>
      <c r="BW67" s="286"/>
    </row>
    <row r="68" spans="1:112" s="239" customFormat="1" ht="20.149999999999999" customHeight="1">
      <c r="A68" s="226"/>
      <c r="B68" s="226"/>
      <c r="C68" s="241"/>
      <c r="D68" s="243"/>
      <c r="E68" s="243"/>
      <c r="F68" s="243"/>
      <c r="G68" s="226"/>
      <c r="H68" s="240"/>
      <c r="I68" s="226"/>
      <c r="J68" s="226"/>
      <c r="K68" s="226"/>
      <c r="L68" s="226"/>
      <c r="M68" s="226"/>
      <c r="N68" s="226"/>
      <c r="O68" s="240"/>
      <c r="P68" s="226"/>
      <c r="Q68" s="226"/>
      <c r="R68" s="226"/>
      <c r="S68" s="226"/>
      <c r="T68" s="226"/>
      <c r="U68" s="226"/>
      <c r="V68" s="240"/>
      <c r="W68" s="226"/>
      <c r="X68" s="226"/>
      <c r="Y68" s="226"/>
      <c r="Z68" s="226"/>
      <c r="AA68" s="226"/>
      <c r="AB68" s="226"/>
      <c r="AC68" s="240"/>
      <c r="AD68" s="226"/>
      <c r="AE68" s="226"/>
      <c r="AF68" s="226"/>
      <c r="AG68" s="226"/>
      <c r="AH68" s="226"/>
      <c r="AI68" s="226"/>
      <c r="AJ68" s="240"/>
      <c r="AK68" s="226"/>
      <c r="AL68" s="226"/>
      <c r="AM68" s="226"/>
      <c r="AN68" s="226"/>
      <c r="AO68" s="226"/>
      <c r="AP68" s="226"/>
      <c r="AQ68" s="240"/>
      <c r="AR68" s="226"/>
      <c r="AS68" s="226"/>
      <c r="AT68" s="226"/>
      <c r="AU68" s="226"/>
      <c r="AV68" s="226"/>
      <c r="AW68" s="226"/>
      <c r="AX68" s="240"/>
      <c r="AY68" s="226"/>
      <c r="AZ68" s="226"/>
      <c r="BA68" s="226"/>
      <c r="BB68" s="226"/>
      <c r="BC68" s="226"/>
      <c r="BD68" s="226"/>
      <c r="BE68" s="240"/>
      <c r="BF68" s="226"/>
      <c r="BG68" s="226"/>
      <c r="BH68" s="226"/>
      <c r="BI68" s="226"/>
      <c r="BJ68" s="226"/>
      <c r="BK68" s="226"/>
      <c r="BL68" s="240"/>
      <c r="BM68" s="226"/>
      <c r="BN68" s="226"/>
      <c r="BO68" s="226"/>
      <c r="BP68" s="226"/>
      <c r="BQ68" s="226"/>
      <c r="BR68" s="226"/>
      <c r="BS68" s="240"/>
      <c r="BT68" s="226"/>
      <c r="BU68" s="71"/>
      <c r="BV68" s="71"/>
      <c r="BW68" s="82"/>
    </row>
    <row r="69" spans="1:112" s="239" customFormat="1" ht="20.149999999999999" customHeight="1">
      <c r="A69" s="226"/>
      <c r="B69" s="226"/>
      <c r="C69" s="241"/>
      <c r="D69" s="243"/>
      <c r="E69" s="243"/>
      <c r="F69" s="243"/>
      <c r="G69" s="226"/>
      <c r="H69" s="240"/>
      <c r="I69" s="226"/>
      <c r="J69" s="226"/>
      <c r="K69" s="226"/>
      <c r="L69" s="226"/>
      <c r="M69" s="226"/>
      <c r="N69" s="226"/>
      <c r="O69" s="240"/>
      <c r="P69" s="226"/>
      <c r="Q69" s="226"/>
      <c r="R69" s="226"/>
      <c r="S69" s="226"/>
      <c r="T69" s="226"/>
      <c r="U69" s="226"/>
      <c r="V69" s="240"/>
      <c r="W69" s="226"/>
      <c r="X69" s="226"/>
      <c r="Y69" s="226"/>
      <c r="Z69" s="226"/>
      <c r="AA69" s="226"/>
      <c r="AB69" s="226"/>
      <c r="AC69" s="240"/>
      <c r="AD69" s="226"/>
      <c r="AE69" s="226"/>
      <c r="AF69" s="226"/>
      <c r="AG69" s="226"/>
      <c r="AH69" s="226"/>
      <c r="AI69" s="226"/>
      <c r="AJ69" s="240"/>
      <c r="AK69" s="226"/>
      <c r="AL69" s="226"/>
      <c r="AM69" s="226"/>
      <c r="AN69" s="226"/>
      <c r="AO69" s="226"/>
      <c r="AP69" s="226"/>
      <c r="AQ69" s="240"/>
      <c r="AR69" s="226"/>
      <c r="AS69" s="226"/>
      <c r="AT69" s="226"/>
      <c r="AU69" s="226"/>
      <c r="AV69" s="226"/>
      <c r="AW69" s="226"/>
      <c r="AX69" s="240"/>
      <c r="AY69" s="226"/>
      <c r="AZ69" s="226"/>
      <c r="BA69" s="226"/>
      <c r="BB69" s="226"/>
      <c r="BC69" s="226"/>
      <c r="BD69" s="226"/>
      <c r="BE69" s="240"/>
      <c r="BF69" s="226"/>
      <c r="BG69" s="226"/>
      <c r="BH69" s="226"/>
      <c r="BI69" s="226"/>
      <c r="BJ69" s="226"/>
      <c r="BK69" s="226"/>
      <c r="BL69" s="240"/>
      <c r="BM69" s="226"/>
      <c r="BN69" s="226"/>
      <c r="BO69" s="226"/>
      <c r="BP69" s="226"/>
      <c r="BQ69" s="226"/>
      <c r="BR69" s="226"/>
      <c r="BS69" s="240"/>
      <c r="BT69" s="226"/>
      <c r="BU69" s="71"/>
      <c r="BV69" s="71"/>
      <c r="BW69" s="82"/>
    </row>
    <row r="70" spans="1:112" ht="20.149999999999999" customHeight="1">
      <c r="B70" s="226"/>
      <c r="C70" s="241"/>
      <c r="D70" s="243"/>
      <c r="E70" s="243"/>
      <c r="F70" s="243"/>
      <c r="BN70" s="226"/>
      <c r="BO70" s="226"/>
      <c r="BP70" s="226"/>
      <c r="BS70" s="240"/>
      <c r="BU70" s="71"/>
      <c r="BV70" s="71"/>
      <c r="BW70" s="82"/>
      <c r="BX70" s="238"/>
      <c r="BY70" s="238"/>
      <c r="BZ70" s="238"/>
      <c r="CA70" s="238"/>
      <c r="CB70" s="238"/>
      <c r="CC70" s="238"/>
      <c r="CD70" s="238"/>
      <c r="CE70" s="238"/>
      <c r="CF70" s="238"/>
      <c r="CG70" s="238"/>
      <c r="CH70" s="238"/>
      <c r="CI70" s="238"/>
      <c r="CJ70" s="238"/>
      <c r="CK70" s="238"/>
      <c r="CL70" s="238"/>
      <c r="CM70" s="238"/>
      <c r="CN70" s="238"/>
      <c r="CO70" s="238"/>
      <c r="CP70" s="238"/>
      <c r="CQ70" s="238"/>
      <c r="CR70" s="238"/>
      <c r="CS70" s="238"/>
      <c r="CT70" s="238"/>
      <c r="CU70" s="238"/>
      <c r="CV70" s="238"/>
      <c r="CW70" s="238"/>
      <c r="CX70" s="238"/>
      <c r="CY70" s="238"/>
      <c r="CZ70" s="238"/>
      <c r="DA70" s="238"/>
      <c r="DB70" s="238"/>
      <c r="DC70" s="238"/>
      <c r="DD70" s="238"/>
      <c r="DE70" s="238"/>
      <c r="DF70" s="238"/>
      <c r="DG70" s="238"/>
      <c r="DH70" s="238"/>
    </row>
    <row r="71" spans="1:112" ht="20.149999999999999" customHeight="1">
      <c r="B71" s="226"/>
      <c r="C71" s="241"/>
      <c r="D71" s="243"/>
      <c r="E71" s="243"/>
      <c r="F71" s="243"/>
      <c r="BN71" s="226"/>
      <c r="BO71" s="226"/>
      <c r="BP71" s="226"/>
      <c r="BS71" s="240"/>
      <c r="BU71" s="71"/>
      <c r="BV71" s="71"/>
      <c r="BW71" s="82"/>
      <c r="BX71" s="238"/>
      <c r="BY71" s="238"/>
      <c r="BZ71" s="238"/>
      <c r="CA71" s="238"/>
      <c r="CB71" s="238"/>
      <c r="CC71" s="238"/>
      <c r="CD71" s="238"/>
      <c r="CE71" s="238"/>
      <c r="CF71" s="238"/>
      <c r="CG71" s="238"/>
      <c r="CH71" s="238"/>
      <c r="CI71" s="238"/>
      <c r="CJ71" s="238"/>
      <c r="CK71" s="238"/>
      <c r="CL71" s="238"/>
      <c r="CM71" s="238"/>
      <c r="CN71" s="238"/>
      <c r="CO71" s="238"/>
      <c r="CP71" s="238"/>
      <c r="CQ71" s="238"/>
      <c r="CR71" s="238"/>
      <c r="CS71" s="238"/>
      <c r="CT71" s="238"/>
      <c r="CU71" s="238"/>
      <c r="CV71" s="238"/>
      <c r="CW71" s="238"/>
      <c r="CX71" s="238"/>
      <c r="CY71" s="238"/>
      <c r="CZ71" s="238"/>
      <c r="DA71" s="238"/>
      <c r="DB71" s="238"/>
      <c r="DC71" s="238"/>
      <c r="DD71" s="238"/>
      <c r="DE71" s="238"/>
      <c r="DF71" s="238"/>
      <c r="DG71" s="238"/>
      <c r="DH71" s="238"/>
    </row>
    <row r="72" spans="1:112" ht="20.149999999999999" customHeight="1">
      <c r="B72" s="226"/>
      <c r="C72" s="241"/>
      <c r="D72" s="243"/>
      <c r="E72" s="243"/>
      <c r="F72" s="243"/>
      <c r="BN72" s="226"/>
      <c r="BO72" s="226"/>
      <c r="BP72" s="226"/>
      <c r="BS72" s="240"/>
      <c r="BU72" s="71"/>
      <c r="BV72" s="71"/>
      <c r="BW72" s="82"/>
      <c r="BX72" s="238"/>
      <c r="BY72" s="238"/>
      <c r="BZ72" s="238"/>
      <c r="CA72" s="238"/>
      <c r="CB72" s="238"/>
      <c r="CC72" s="238"/>
      <c r="CD72" s="238"/>
      <c r="CE72" s="238"/>
      <c r="CF72" s="238"/>
      <c r="CG72" s="238"/>
      <c r="CH72" s="238"/>
      <c r="CI72" s="238"/>
      <c r="CJ72" s="238"/>
      <c r="CK72" s="238"/>
      <c r="CL72" s="238"/>
      <c r="CM72" s="238"/>
      <c r="CN72" s="238"/>
      <c r="CO72" s="238"/>
      <c r="CP72" s="238"/>
      <c r="CQ72" s="238"/>
      <c r="CR72" s="238"/>
      <c r="CS72" s="238"/>
      <c r="CT72" s="238"/>
      <c r="CU72" s="238"/>
      <c r="CV72" s="238"/>
      <c r="CW72" s="238"/>
      <c r="CX72" s="238"/>
      <c r="CY72" s="238"/>
      <c r="CZ72" s="238"/>
      <c r="DA72" s="238"/>
      <c r="DB72" s="238"/>
      <c r="DC72" s="238"/>
      <c r="DD72" s="238"/>
      <c r="DE72" s="238"/>
      <c r="DF72" s="238"/>
      <c r="DG72" s="238"/>
      <c r="DH72" s="238"/>
    </row>
    <row r="73" spans="1:112" ht="20.149999999999999" customHeight="1" thickBot="1">
      <c r="B73" s="226"/>
      <c r="C73" s="241"/>
      <c r="D73" s="243"/>
      <c r="E73" s="243"/>
      <c r="F73" s="243"/>
      <c r="BN73" s="226"/>
      <c r="BO73" s="226"/>
      <c r="BP73" s="226"/>
      <c r="BS73" s="240"/>
      <c r="BU73" s="71"/>
      <c r="BV73" s="71"/>
      <c r="BW73" s="82"/>
      <c r="BX73" s="238"/>
      <c r="BY73" s="238"/>
      <c r="BZ73" s="238"/>
      <c r="CA73" s="238"/>
      <c r="CB73" s="238"/>
      <c r="CC73" s="238"/>
      <c r="CD73" s="238"/>
      <c r="CE73" s="238"/>
      <c r="CF73" s="238"/>
      <c r="CG73" s="238"/>
      <c r="CH73" s="238"/>
      <c r="CI73" s="238"/>
      <c r="CJ73" s="238"/>
      <c r="CK73" s="238"/>
      <c r="CL73" s="238"/>
      <c r="CM73" s="238"/>
      <c r="CN73" s="238"/>
      <c r="CO73" s="238"/>
      <c r="CP73" s="238"/>
      <c r="CQ73" s="238"/>
      <c r="CR73" s="238"/>
      <c r="CS73" s="238"/>
      <c r="CT73" s="238"/>
      <c r="CU73" s="238"/>
      <c r="CV73" s="238"/>
      <c r="CW73" s="238"/>
      <c r="CX73" s="238"/>
      <c r="CY73" s="238"/>
      <c r="CZ73" s="238"/>
      <c r="DA73" s="238"/>
      <c r="DB73" s="238"/>
      <c r="DC73" s="238"/>
      <c r="DD73" s="238"/>
      <c r="DE73" s="238"/>
      <c r="DF73" s="238"/>
      <c r="DG73" s="238"/>
      <c r="DH73" s="238"/>
    </row>
    <row r="74" spans="1:112" s="71" customFormat="1">
      <c r="A74" s="361" t="s">
        <v>222</v>
      </c>
      <c r="B74" s="361"/>
      <c r="C74" s="185">
        <f>'Summary (10)'!$E86</f>
        <v>0</v>
      </c>
      <c r="D74" s="186">
        <f>'Summary (10)'!$E86</f>
        <v>0</v>
      </c>
      <c r="E74" s="186">
        <f>'Summary (10)'!$E86</f>
        <v>0</v>
      </c>
      <c r="F74" s="186">
        <f>'Summary (10)'!$E86</f>
        <v>0</v>
      </c>
      <c r="G74" s="186">
        <f>'Summary (10)'!$E86</f>
        <v>0</v>
      </c>
      <c r="H74" s="287">
        <f>'Summary (10)'!$E86</f>
        <v>0</v>
      </c>
      <c r="I74" s="187">
        <f>'Summary (10)'!$E86</f>
        <v>0</v>
      </c>
      <c r="J74" s="185">
        <f>'Summary (10)'!$H86</f>
        <v>0</v>
      </c>
      <c r="K74" s="186">
        <f>'Summary (10)'!$H86</f>
        <v>0</v>
      </c>
      <c r="L74" s="186">
        <f>'Summary (10)'!$H86</f>
        <v>0</v>
      </c>
      <c r="M74" s="186">
        <f>'Summary (10)'!$H86</f>
        <v>0</v>
      </c>
      <c r="N74" s="186">
        <f>'Summary (10)'!$H86</f>
        <v>0</v>
      </c>
      <c r="O74" s="287">
        <f>'Summary (10)'!$H86</f>
        <v>0</v>
      </c>
      <c r="P74" s="187">
        <f>'Summary (10)'!$H86</f>
        <v>0</v>
      </c>
      <c r="Q74" s="185">
        <f>'Summary (10)'!$K86</f>
        <v>0</v>
      </c>
      <c r="R74" s="186">
        <f>'Summary (10)'!$K86</f>
        <v>0</v>
      </c>
      <c r="S74" s="186">
        <f>'Summary (10)'!$K86</f>
        <v>0</v>
      </c>
      <c r="T74" s="186">
        <f>'Summary (10)'!$K86</f>
        <v>0</v>
      </c>
      <c r="U74" s="186">
        <f>'Summary (10)'!$K86</f>
        <v>0</v>
      </c>
      <c r="V74" s="287">
        <f>'Summary (10)'!$K86</f>
        <v>0</v>
      </c>
      <c r="W74" s="187">
        <f>'Summary (10)'!$K86</f>
        <v>0</v>
      </c>
      <c r="X74" s="185">
        <f>'Summary (10)'!$N86</f>
        <v>0</v>
      </c>
      <c r="Y74" s="186">
        <f>'Summary (10)'!$N86</f>
        <v>0</v>
      </c>
      <c r="Z74" s="186">
        <f>'Summary (10)'!$N86</f>
        <v>0</v>
      </c>
      <c r="AA74" s="186">
        <f>'Summary (10)'!$N86</f>
        <v>0</v>
      </c>
      <c r="AB74" s="186">
        <f>'Summary (10)'!$N86</f>
        <v>0</v>
      </c>
      <c r="AC74" s="287">
        <f>'Summary (10)'!$N86</f>
        <v>0</v>
      </c>
      <c r="AD74" s="187">
        <f>'Summary (10)'!$N86</f>
        <v>0</v>
      </c>
      <c r="AE74" s="185">
        <f>'Summary (10)'!$Q86</f>
        <v>0</v>
      </c>
      <c r="AF74" s="186">
        <f>'Summary (10)'!$Q86</f>
        <v>0</v>
      </c>
      <c r="AG74" s="186">
        <f>'Summary (10)'!$Q86</f>
        <v>0</v>
      </c>
      <c r="AH74" s="186">
        <f>'Summary (10)'!$Q86</f>
        <v>0</v>
      </c>
      <c r="AI74" s="186">
        <f>'Summary (10)'!$Q86</f>
        <v>0</v>
      </c>
      <c r="AJ74" s="287">
        <f>'Summary (10)'!$Q86</f>
        <v>0</v>
      </c>
      <c r="AK74" s="187">
        <f>'Summary (10)'!$Q86</f>
        <v>0</v>
      </c>
      <c r="AL74" s="185">
        <f>'Summary (10)'!$T86</f>
        <v>0</v>
      </c>
      <c r="AM74" s="186">
        <f>'Summary (10)'!$T86</f>
        <v>0</v>
      </c>
      <c r="AN74" s="186">
        <f>'Summary (10)'!$T86</f>
        <v>0</v>
      </c>
      <c r="AO74" s="186">
        <f>'Summary (10)'!$T86</f>
        <v>0</v>
      </c>
      <c r="AP74" s="186">
        <f>'Summary (10)'!$T86</f>
        <v>0</v>
      </c>
      <c r="AQ74" s="287">
        <f>'Summary (10)'!$T86</f>
        <v>0</v>
      </c>
      <c r="AR74" s="187">
        <f>'Summary (10)'!$T86</f>
        <v>0</v>
      </c>
      <c r="AS74" s="185">
        <f>'Summary (10)'!$W86</f>
        <v>0</v>
      </c>
      <c r="AT74" s="186">
        <f>'Summary (10)'!$W86</f>
        <v>0</v>
      </c>
      <c r="AU74" s="186">
        <f>'Summary (10)'!$W86</f>
        <v>0</v>
      </c>
      <c r="AV74" s="186">
        <f>'Summary (10)'!$W86</f>
        <v>0</v>
      </c>
      <c r="AW74" s="186">
        <f>'Summary (10)'!$W86</f>
        <v>0</v>
      </c>
      <c r="AX74" s="287">
        <f>'Summary (10)'!$W86</f>
        <v>0</v>
      </c>
      <c r="AY74" s="187">
        <f>'Summary (10)'!$W86</f>
        <v>0</v>
      </c>
      <c r="AZ74" s="185">
        <f>'Summary (10)'!$Z86</f>
        <v>0</v>
      </c>
      <c r="BA74" s="186">
        <f>'Summary (10)'!$Z86</f>
        <v>0</v>
      </c>
      <c r="BB74" s="186">
        <f>'Summary (10)'!$Z86</f>
        <v>0</v>
      </c>
      <c r="BC74" s="186">
        <f>'Summary (10)'!$Z86</f>
        <v>0</v>
      </c>
      <c r="BD74" s="186">
        <f>'Summary (10)'!$Z86</f>
        <v>0</v>
      </c>
      <c r="BE74" s="287">
        <f>'Summary (10)'!$Z86</f>
        <v>0</v>
      </c>
      <c r="BF74" s="187">
        <f>'Summary (10)'!$Z86</f>
        <v>0</v>
      </c>
      <c r="BG74" s="185">
        <f>'Summary (10)'!$AC86</f>
        <v>0</v>
      </c>
      <c r="BH74" s="186">
        <f>'Summary (10)'!$AC86</f>
        <v>0</v>
      </c>
      <c r="BI74" s="186">
        <f>'Summary (10)'!$AC86</f>
        <v>0</v>
      </c>
      <c r="BJ74" s="186">
        <f>'Summary (10)'!$AC86</f>
        <v>0</v>
      </c>
      <c r="BK74" s="186">
        <f>'Summary (10)'!$AC86</f>
        <v>0</v>
      </c>
      <c r="BL74" s="287">
        <f>'Summary (10)'!$AC86</f>
        <v>0</v>
      </c>
      <c r="BM74" s="187">
        <f>'Summary (10)'!$AC86</f>
        <v>0</v>
      </c>
      <c r="BN74" s="185">
        <f>'Summary (10)'!$AF86</f>
        <v>0</v>
      </c>
      <c r="BO74" s="186">
        <f>'Summary (10)'!$AF86</f>
        <v>0</v>
      </c>
      <c r="BP74" s="186">
        <f>'Summary (10)'!$AF86</f>
        <v>0</v>
      </c>
      <c r="BQ74" s="186">
        <f>'Summary (10)'!$AF86</f>
        <v>0</v>
      </c>
      <c r="BR74" s="186">
        <f>'Summary (10)'!$AF86</f>
        <v>0</v>
      </c>
      <c r="BS74" s="287">
        <f>'Summary (10)'!$AF86</f>
        <v>0</v>
      </c>
      <c r="BT74" s="187">
        <f>'Summary (10)'!$AF86</f>
        <v>0</v>
      </c>
      <c r="BU74" s="172">
        <f>BS74</f>
        <v>0</v>
      </c>
      <c r="BV74" s="172">
        <f>BT74</f>
        <v>0</v>
      </c>
      <c r="BW74" s="172">
        <f>BU74</f>
        <v>0</v>
      </c>
      <c r="BX74" s="72"/>
      <c r="BY74" s="72"/>
      <c r="BZ74" s="72"/>
      <c r="CA74" s="72"/>
      <c r="CB74" s="72"/>
      <c r="CC74" s="72"/>
      <c r="CD74" s="72"/>
      <c r="CE74" s="72"/>
      <c r="CF74" s="72"/>
      <c r="CG74" s="72"/>
      <c r="CH74" s="72"/>
      <c r="CI74" s="72"/>
      <c r="CJ74" s="72"/>
      <c r="CK74" s="72"/>
      <c r="CL74" s="72"/>
      <c r="CM74" s="72"/>
      <c r="CN74" s="72"/>
      <c r="CO74" s="72"/>
      <c r="CP74" s="72"/>
      <c r="CQ74" s="72"/>
      <c r="CR74" s="72"/>
      <c r="CS74" s="72"/>
      <c r="CT74" s="72"/>
      <c r="CU74" s="72"/>
      <c r="CV74" s="72"/>
      <c r="CW74" s="72"/>
      <c r="CX74" s="72"/>
      <c r="CY74" s="72"/>
      <c r="CZ74" s="72"/>
      <c r="DA74" s="72"/>
      <c r="DB74" s="72"/>
      <c r="DC74" s="72"/>
      <c r="DD74" s="72"/>
      <c r="DE74" s="72"/>
      <c r="DF74" s="72"/>
      <c r="DG74" s="72"/>
      <c r="DH74" s="72"/>
    </row>
    <row r="75" spans="1:112" s="71" customFormat="1">
      <c r="A75" s="362" t="s">
        <v>223</v>
      </c>
      <c r="B75" s="362"/>
      <c r="C75" s="188">
        <f>'Summary (10)'!$E87</f>
        <v>0</v>
      </c>
      <c r="D75" s="80">
        <f>'Summary (10)'!$E87</f>
        <v>0</v>
      </c>
      <c r="E75" s="80">
        <f>'Summary (10)'!$E87</f>
        <v>0</v>
      </c>
      <c r="F75" s="80">
        <f>'Summary (10)'!$E87</f>
        <v>0</v>
      </c>
      <c r="G75" s="80">
        <f>'Summary (10)'!$E87</f>
        <v>0</v>
      </c>
      <c r="H75" s="288">
        <f>'Summary (10)'!$E87</f>
        <v>0</v>
      </c>
      <c r="I75" s="189">
        <f>'Summary (10)'!$E87</f>
        <v>0</v>
      </c>
      <c r="J75" s="188">
        <f>'Summary (10)'!$H87</f>
        <v>0</v>
      </c>
      <c r="K75" s="80">
        <f>'Summary (10)'!$H87</f>
        <v>0</v>
      </c>
      <c r="L75" s="80">
        <f>'Summary (10)'!$H87</f>
        <v>0</v>
      </c>
      <c r="M75" s="80">
        <f>'Summary (10)'!$H87</f>
        <v>0</v>
      </c>
      <c r="N75" s="80">
        <f>'Summary (10)'!$H87</f>
        <v>0</v>
      </c>
      <c r="O75" s="288">
        <f>'Summary (10)'!$H87</f>
        <v>0</v>
      </c>
      <c r="P75" s="189">
        <f>'Summary (10)'!$H87</f>
        <v>0</v>
      </c>
      <c r="Q75" s="188">
        <f>'Summary (10)'!$K87</f>
        <v>0</v>
      </c>
      <c r="R75" s="80">
        <f>'Summary (10)'!$K87</f>
        <v>0</v>
      </c>
      <c r="S75" s="80">
        <f>'Summary (10)'!$K87</f>
        <v>0</v>
      </c>
      <c r="T75" s="80">
        <f>'Summary (10)'!$K87</f>
        <v>0</v>
      </c>
      <c r="U75" s="80">
        <f>'Summary (10)'!$K87</f>
        <v>0</v>
      </c>
      <c r="V75" s="288">
        <f>'Summary (10)'!$K87</f>
        <v>0</v>
      </c>
      <c r="W75" s="189">
        <f>'Summary (10)'!$K87</f>
        <v>0</v>
      </c>
      <c r="X75" s="188">
        <f>'Summary (10)'!$N87</f>
        <v>0</v>
      </c>
      <c r="Y75" s="80">
        <f>'Summary (10)'!$N87</f>
        <v>0</v>
      </c>
      <c r="Z75" s="80">
        <f>'Summary (10)'!$N87</f>
        <v>0</v>
      </c>
      <c r="AA75" s="80">
        <f>'Summary (10)'!$N87</f>
        <v>0</v>
      </c>
      <c r="AB75" s="80">
        <f>'Summary (10)'!$N87</f>
        <v>0</v>
      </c>
      <c r="AC75" s="288">
        <f>'Summary (10)'!$N87</f>
        <v>0</v>
      </c>
      <c r="AD75" s="189">
        <f>'Summary (10)'!$N87</f>
        <v>0</v>
      </c>
      <c r="AE75" s="188">
        <f>'Summary (10)'!$Q87</f>
        <v>0</v>
      </c>
      <c r="AF75" s="80">
        <f>'Summary (10)'!$Q87</f>
        <v>0</v>
      </c>
      <c r="AG75" s="80">
        <f>'Summary (10)'!$Q87</f>
        <v>0</v>
      </c>
      <c r="AH75" s="80">
        <f>'Summary (10)'!$Q87</f>
        <v>0</v>
      </c>
      <c r="AI75" s="80">
        <f>'Summary (10)'!$Q87</f>
        <v>0</v>
      </c>
      <c r="AJ75" s="288">
        <f>'Summary (10)'!$Q87</f>
        <v>0</v>
      </c>
      <c r="AK75" s="189">
        <f>'Summary (10)'!$Q87</f>
        <v>0</v>
      </c>
      <c r="AL75" s="188">
        <f>'Summary (10)'!$T87</f>
        <v>0</v>
      </c>
      <c r="AM75" s="80">
        <f>'Summary (10)'!$T87</f>
        <v>0</v>
      </c>
      <c r="AN75" s="80">
        <f>'Summary (10)'!$T87</f>
        <v>0</v>
      </c>
      <c r="AO75" s="80">
        <f>'Summary (10)'!$T87</f>
        <v>0</v>
      </c>
      <c r="AP75" s="80">
        <f>'Summary (10)'!$T87</f>
        <v>0</v>
      </c>
      <c r="AQ75" s="288">
        <f>'Summary (10)'!$T87</f>
        <v>0</v>
      </c>
      <c r="AR75" s="189">
        <f>'Summary (10)'!$T87</f>
        <v>0</v>
      </c>
      <c r="AS75" s="188">
        <f>'Summary (10)'!$W87</f>
        <v>0</v>
      </c>
      <c r="AT75" s="80">
        <f>'Summary (10)'!$W87</f>
        <v>0</v>
      </c>
      <c r="AU75" s="80">
        <f>'Summary (10)'!$W87</f>
        <v>0</v>
      </c>
      <c r="AV75" s="80">
        <f>'Summary (10)'!$W87</f>
        <v>0</v>
      </c>
      <c r="AW75" s="80">
        <f>'Summary (10)'!$W87</f>
        <v>0</v>
      </c>
      <c r="AX75" s="288">
        <f>'Summary (10)'!$W87</f>
        <v>0</v>
      </c>
      <c r="AY75" s="189">
        <f>'Summary (10)'!$W87</f>
        <v>0</v>
      </c>
      <c r="AZ75" s="188">
        <f>'Summary (10)'!$Z87</f>
        <v>0</v>
      </c>
      <c r="BA75" s="80">
        <f>'Summary (10)'!$Z87</f>
        <v>0</v>
      </c>
      <c r="BB75" s="80">
        <f>'Summary (10)'!$Z87</f>
        <v>0</v>
      </c>
      <c r="BC75" s="80">
        <f>'Summary (10)'!$Z87</f>
        <v>0</v>
      </c>
      <c r="BD75" s="80">
        <f>'Summary (10)'!$Z87</f>
        <v>0</v>
      </c>
      <c r="BE75" s="288">
        <f>'Summary (10)'!$Z87</f>
        <v>0</v>
      </c>
      <c r="BF75" s="189">
        <f>'Summary (10)'!$Z87</f>
        <v>0</v>
      </c>
      <c r="BG75" s="188">
        <f>'Summary (10)'!$AC87</f>
        <v>0</v>
      </c>
      <c r="BH75" s="80">
        <f>'Summary (10)'!$AC87</f>
        <v>0</v>
      </c>
      <c r="BI75" s="80">
        <f>'Summary (10)'!$AC87</f>
        <v>0</v>
      </c>
      <c r="BJ75" s="80">
        <f>'Summary (10)'!$AC87</f>
        <v>0</v>
      </c>
      <c r="BK75" s="80">
        <f>'Summary (10)'!$AC87</f>
        <v>0</v>
      </c>
      <c r="BL75" s="288">
        <f>'Summary (10)'!$AC87</f>
        <v>0</v>
      </c>
      <c r="BM75" s="189">
        <f>'Summary (10)'!$AC87</f>
        <v>0</v>
      </c>
      <c r="BN75" s="188">
        <f>'Summary (10)'!$AF87</f>
        <v>0</v>
      </c>
      <c r="BO75" s="80">
        <f>'Summary (10)'!$AF87</f>
        <v>0</v>
      </c>
      <c r="BP75" s="80">
        <f>'Summary (10)'!$AF87</f>
        <v>0</v>
      </c>
      <c r="BQ75" s="80">
        <f>'Summary (10)'!$AF87</f>
        <v>0</v>
      </c>
      <c r="BR75" s="80">
        <f>'Summary (10)'!$AF87</f>
        <v>0</v>
      </c>
      <c r="BS75" s="288">
        <f>'Summary (10)'!$AF87</f>
        <v>0</v>
      </c>
      <c r="BT75" s="189">
        <f>'Summary (10)'!$AF87</f>
        <v>0</v>
      </c>
      <c r="BU75" s="80">
        <f>'Summary (10)'!AI87</f>
        <v>0</v>
      </c>
      <c r="BV75" s="80">
        <f>'Summary (10)'!AJ87</f>
        <v>0</v>
      </c>
      <c r="BW75" s="80">
        <f>'Summary (10)'!AK87</f>
        <v>0</v>
      </c>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c r="CX75" s="72"/>
      <c r="CY75" s="72"/>
      <c r="CZ75" s="72"/>
      <c r="DA75" s="72"/>
      <c r="DB75" s="72"/>
      <c r="DC75" s="72"/>
      <c r="DD75" s="72"/>
      <c r="DE75" s="72"/>
      <c r="DF75" s="72"/>
      <c r="DG75" s="72"/>
      <c r="DH75" s="72"/>
    </row>
    <row r="76" spans="1:112" s="173" customFormat="1">
      <c r="A76" s="362" t="s">
        <v>224</v>
      </c>
      <c r="B76" s="362"/>
      <c r="C76" s="188">
        <f>'Summary (10)'!$E88</f>
        <v>0</v>
      </c>
      <c r="D76" s="80">
        <f>'Summary (10)'!$E88</f>
        <v>0</v>
      </c>
      <c r="E76" s="80">
        <f>'Summary (10)'!$E88</f>
        <v>0</v>
      </c>
      <c r="F76" s="80">
        <f>'Summary (10)'!$E88</f>
        <v>0</v>
      </c>
      <c r="G76" s="80">
        <f>'Summary (10)'!$E88</f>
        <v>0</v>
      </c>
      <c r="H76" s="288">
        <f>'Summary (10)'!$E88</f>
        <v>0</v>
      </c>
      <c r="I76" s="189">
        <f>'Summary (10)'!$E88</f>
        <v>0</v>
      </c>
      <c r="J76" s="188">
        <f>'Summary (10)'!$H88</f>
        <v>0</v>
      </c>
      <c r="K76" s="80">
        <f>'Summary (10)'!$H88</f>
        <v>0</v>
      </c>
      <c r="L76" s="80">
        <f>'Summary (10)'!$H88</f>
        <v>0</v>
      </c>
      <c r="M76" s="80">
        <f>'Summary (10)'!$H88</f>
        <v>0</v>
      </c>
      <c r="N76" s="80">
        <f>'Summary (10)'!$H88</f>
        <v>0</v>
      </c>
      <c r="O76" s="288">
        <f>'Summary (10)'!$H88</f>
        <v>0</v>
      </c>
      <c r="P76" s="189">
        <f>'Summary (10)'!$H88</f>
        <v>0</v>
      </c>
      <c r="Q76" s="188">
        <f>'Summary (10)'!$K88</f>
        <v>0</v>
      </c>
      <c r="R76" s="80">
        <f>'Summary (10)'!$K88</f>
        <v>0</v>
      </c>
      <c r="S76" s="80">
        <f>'Summary (10)'!$K88</f>
        <v>0</v>
      </c>
      <c r="T76" s="80">
        <f>'Summary (10)'!$K88</f>
        <v>0</v>
      </c>
      <c r="U76" s="80">
        <f>'Summary (10)'!$K88</f>
        <v>0</v>
      </c>
      <c r="V76" s="288">
        <f>'Summary (10)'!$K88</f>
        <v>0</v>
      </c>
      <c r="W76" s="189">
        <f>'Summary (10)'!$K88</f>
        <v>0</v>
      </c>
      <c r="X76" s="188">
        <f>'Summary (10)'!$N88</f>
        <v>0</v>
      </c>
      <c r="Y76" s="80">
        <f>'Summary (10)'!$N88</f>
        <v>0</v>
      </c>
      <c r="Z76" s="80">
        <f>'Summary (10)'!$N88</f>
        <v>0</v>
      </c>
      <c r="AA76" s="80">
        <f>'Summary (10)'!$N88</f>
        <v>0</v>
      </c>
      <c r="AB76" s="80">
        <f>'Summary (10)'!$N88</f>
        <v>0</v>
      </c>
      <c r="AC76" s="288">
        <f>'Summary (10)'!$N88</f>
        <v>0</v>
      </c>
      <c r="AD76" s="189">
        <f>'Summary (10)'!$N88</f>
        <v>0</v>
      </c>
      <c r="AE76" s="188">
        <f>'Summary (10)'!$Q88</f>
        <v>0</v>
      </c>
      <c r="AF76" s="80">
        <f>'Summary (10)'!$Q88</f>
        <v>0</v>
      </c>
      <c r="AG76" s="80">
        <f>'Summary (10)'!$Q88</f>
        <v>0</v>
      </c>
      <c r="AH76" s="80">
        <f>'Summary (10)'!$Q88</f>
        <v>0</v>
      </c>
      <c r="AI76" s="80">
        <f>'Summary (10)'!$Q88</f>
        <v>0</v>
      </c>
      <c r="AJ76" s="288">
        <f>'Summary (10)'!$Q88</f>
        <v>0</v>
      </c>
      <c r="AK76" s="189">
        <f>'Summary (10)'!$Q88</f>
        <v>0</v>
      </c>
      <c r="AL76" s="188">
        <f>'Summary (10)'!$T88</f>
        <v>0</v>
      </c>
      <c r="AM76" s="80">
        <f>'Summary (10)'!$T88</f>
        <v>0</v>
      </c>
      <c r="AN76" s="80">
        <f>'Summary (10)'!$T88</f>
        <v>0</v>
      </c>
      <c r="AO76" s="80">
        <f>'Summary (10)'!$T88</f>
        <v>0</v>
      </c>
      <c r="AP76" s="80">
        <f>'Summary (10)'!$T88</f>
        <v>0</v>
      </c>
      <c r="AQ76" s="288">
        <f>'Summary (10)'!$T88</f>
        <v>0</v>
      </c>
      <c r="AR76" s="189">
        <f>'Summary (10)'!$T88</f>
        <v>0</v>
      </c>
      <c r="AS76" s="188">
        <f>'Summary (10)'!$W88</f>
        <v>0</v>
      </c>
      <c r="AT76" s="80">
        <f>'Summary (10)'!$W88</f>
        <v>0</v>
      </c>
      <c r="AU76" s="80">
        <f>'Summary (10)'!$W88</f>
        <v>0</v>
      </c>
      <c r="AV76" s="80">
        <f>'Summary (10)'!$W88</f>
        <v>0</v>
      </c>
      <c r="AW76" s="80">
        <f>'Summary (10)'!$W88</f>
        <v>0</v>
      </c>
      <c r="AX76" s="288">
        <f>'Summary (10)'!$W88</f>
        <v>0</v>
      </c>
      <c r="AY76" s="189">
        <f>'Summary (10)'!$W88</f>
        <v>0</v>
      </c>
      <c r="AZ76" s="188">
        <f>'Summary (10)'!$Z88</f>
        <v>0</v>
      </c>
      <c r="BA76" s="80">
        <f>'Summary (10)'!$Z88</f>
        <v>0</v>
      </c>
      <c r="BB76" s="80">
        <f>'Summary (10)'!$Z88</f>
        <v>0</v>
      </c>
      <c r="BC76" s="80">
        <f>'Summary (10)'!$Z88</f>
        <v>0</v>
      </c>
      <c r="BD76" s="80">
        <f>'Summary (10)'!$Z88</f>
        <v>0</v>
      </c>
      <c r="BE76" s="288">
        <f>'Summary (10)'!$Z88</f>
        <v>0</v>
      </c>
      <c r="BF76" s="189">
        <f>'Summary (10)'!$Z88</f>
        <v>0</v>
      </c>
      <c r="BG76" s="188">
        <f>'Summary (10)'!$AC88</f>
        <v>0</v>
      </c>
      <c r="BH76" s="80">
        <f>'Summary (10)'!$AC88</f>
        <v>0</v>
      </c>
      <c r="BI76" s="80">
        <f>'Summary (10)'!$AC88</f>
        <v>0</v>
      </c>
      <c r="BJ76" s="80">
        <f>'Summary (10)'!$AC88</f>
        <v>0</v>
      </c>
      <c r="BK76" s="80">
        <f>'Summary (10)'!$AC88</f>
        <v>0</v>
      </c>
      <c r="BL76" s="288">
        <f>'Summary (10)'!$AC88</f>
        <v>0</v>
      </c>
      <c r="BM76" s="189">
        <f>'Summary (10)'!$AC88</f>
        <v>0</v>
      </c>
      <c r="BN76" s="188">
        <f>'Summary (10)'!$AF88</f>
        <v>0</v>
      </c>
      <c r="BO76" s="80">
        <f>'Summary (10)'!$AF88</f>
        <v>0</v>
      </c>
      <c r="BP76" s="80">
        <f>'Summary (10)'!$AF88</f>
        <v>0</v>
      </c>
      <c r="BQ76" s="80">
        <f>'Summary (10)'!$AF88</f>
        <v>0</v>
      </c>
      <c r="BR76" s="80">
        <f>'Summary (10)'!$AF88</f>
        <v>0</v>
      </c>
      <c r="BS76" s="288">
        <f>'Summary (10)'!$AF88</f>
        <v>0</v>
      </c>
      <c r="BT76" s="189">
        <f>'Summary (10)'!$AF88</f>
        <v>0</v>
      </c>
      <c r="BU76" s="80">
        <f>'Summary (10)'!AI88</f>
        <v>0</v>
      </c>
      <c r="BV76" s="80">
        <f>'Summary (10)'!AJ88</f>
        <v>0</v>
      </c>
      <c r="BW76" s="80">
        <f>'Summary (10)'!AK88</f>
        <v>0</v>
      </c>
    </row>
    <row r="77" spans="1:112" s="75" customFormat="1">
      <c r="A77" s="361" t="s">
        <v>211</v>
      </c>
      <c r="B77" s="361"/>
      <c r="C77" s="188">
        <f>'Summary (10)'!$E89</f>
        <v>0</v>
      </c>
      <c r="D77" s="80">
        <f>'Summary (10)'!$E89</f>
        <v>0</v>
      </c>
      <c r="E77" s="80">
        <f>'Summary (10)'!$E89</f>
        <v>0</v>
      </c>
      <c r="F77" s="80">
        <f>'Summary (10)'!$E89</f>
        <v>0</v>
      </c>
      <c r="G77" s="80">
        <f>'Summary (10)'!$E89</f>
        <v>0</v>
      </c>
      <c r="H77" s="288">
        <f>'Summary (10)'!$E89</f>
        <v>0</v>
      </c>
      <c r="I77" s="189">
        <f>'Summary (10)'!$E89</f>
        <v>0</v>
      </c>
      <c r="J77" s="188">
        <f>'Summary (10)'!$H89</f>
        <v>0</v>
      </c>
      <c r="K77" s="80">
        <f>'Summary (10)'!$H89</f>
        <v>0</v>
      </c>
      <c r="L77" s="80">
        <f>'Summary (10)'!$H89</f>
        <v>0</v>
      </c>
      <c r="M77" s="80">
        <f>'Summary (10)'!$H89</f>
        <v>0</v>
      </c>
      <c r="N77" s="80">
        <f>'Summary (10)'!$H89</f>
        <v>0</v>
      </c>
      <c r="O77" s="288">
        <f>'Summary (10)'!$H89</f>
        <v>0</v>
      </c>
      <c r="P77" s="189">
        <f>'Summary (10)'!$H89</f>
        <v>0</v>
      </c>
      <c r="Q77" s="188">
        <f>'Summary (10)'!$K89</f>
        <v>0</v>
      </c>
      <c r="R77" s="80">
        <f>'Summary (10)'!$K89</f>
        <v>0</v>
      </c>
      <c r="S77" s="80">
        <f>'Summary (10)'!$K89</f>
        <v>0</v>
      </c>
      <c r="T77" s="80">
        <f>'Summary (10)'!$K89</f>
        <v>0</v>
      </c>
      <c r="U77" s="80">
        <f>'Summary (10)'!$K89</f>
        <v>0</v>
      </c>
      <c r="V77" s="288">
        <f>'Summary (10)'!$K89</f>
        <v>0</v>
      </c>
      <c r="W77" s="189">
        <f>'Summary (10)'!$K89</f>
        <v>0</v>
      </c>
      <c r="X77" s="188">
        <f>'Summary (10)'!$N89</f>
        <v>0</v>
      </c>
      <c r="Y77" s="80">
        <f>'Summary (10)'!$N89</f>
        <v>0</v>
      </c>
      <c r="Z77" s="80">
        <f>'Summary (10)'!$N89</f>
        <v>0</v>
      </c>
      <c r="AA77" s="80">
        <f>'Summary (10)'!$N89</f>
        <v>0</v>
      </c>
      <c r="AB77" s="80">
        <f>'Summary (10)'!$N89</f>
        <v>0</v>
      </c>
      <c r="AC77" s="288">
        <f>'Summary (10)'!$N89</f>
        <v>0</v>
      </c>
      <c r="AD77" s="189">
        <f>'Summary (10)'!$N89</f>
        <v>0</v>
      </c>
      <c r="AE77" s="188">
        <f>'Summary (10)'!$Q89</f>
        <v>0</v>
      </c>
      <c r="AF77" s="80">
        <f>'Summary (10)'!$Q89</f>
        <v>0</v>
      </c>
      <c r="AG77" s="80">
        <f>'Summary (10)'!$Q89</f>
        <v>0</v>
      </c>
      <c r="AH77" s="80">
        <f>'Summary (10)'!$Q89</f>
        <v>0</v>
      </c>
      <c r="AI77" s="80">
        <f>'Summary (10)'!$Q89</f>
        <v>0</v>
      </c>
      <c r="AJ77" s="288">
        <f>'Summary (10)'!$Q89</f>
        <v>0</v>
      </c>
      <c r="AK77" s="189">
        <f>'Summary (10)'!$Q89</f>
        <v>0</v>
      </c>
      <c r="AL77" s="188">
        <f>'Summary (10)'!$T89</f>
        <v>0</v>
      </c>
      <c r="AM77" s="80">
        <f>'Summary (10)'!$T89</f>
        <v>0</v>
      </c>
      <c r="AN77" s="80">
        <f>'Summary (10)'!$T89</f>
        <v>0</v>
      </c>
      <c r="AO77" s="80">
        <f>'Summary (10)'!$T89</f>
        <v>0</v>
      </c>
      <c r="AP77" s="80">
        <f>'Summary (10)'!$T89</f>
        <v>0</v>
      </c>
      <c r="AQ77" s="288">
        <f>'Summary (10)'!$T89</f>
        <v>0</v>
      </c>
      <c r="AR77" s="189">
        <f>'Summary (10)'!$T89</f>
        <v>0</v>
      </c>
      <c r="AS77" s="188">
        <f>'Summary (10)'!$W89</f>
        <v>0</v>
      </c>
      <c r="AT77" s="80">
        <f>'Summary (10)'!$W89</f>
        <v>0</v>
      </c>
      <c r="AU77" s="80">
        <f>'Summary (10)'!$W89</f>
        <v>0</v>
      </c>
      <c r="AV77" s="80">
        <f>'Summary (10)'!$W89</f>
        <v>0</v>
      </c>
      <c r="AW77" s="80">
        <f>'Summary (10)'!$W89</f>
        <v>0</v>
      </c>
      <c r="AX77" s="288">
        <f>'Summary (10)'!$W89</f>
        <v>0</v>
      </c>
      <c r="AY77" s="189">
        <f>'Summary (10)'!$W89</f>
        <v>0</v>
      </c>
      <c r="AZ77" s="188">
        <f>'Summary (10)'!$Z89</f>
        <v>0</v>
      </c>
      <c r="BA77" s="80">
        <f>'Summary (10)'!$Z89</f>
        <v>0</v>
      </c>
      <c r="BB77" s="80">
        <f>'Summary (10)'!$Z89</f>
        <v>0</v>
      </c>
      <c r="BC77" s="80">
        <f>'Summary (10)'!$Z89</f>
        <v>0</v>
      </c>
      <c r="BD77" s="80">
        <f>'Summary (10)'!$Z89</f>
        <v>0</v>
      </c>
      <c r="BE77" s="288">
        <f>'Summary (10)'!$Z89</f>
        <v>0</v>
      </c>
      <c r="BF77" s="189">
        <f>'Summary (10)'!$Z89</f>
        <v>0</v>
      </c>
      <c r="BG77" s="188">
        <f>'Summary (10)'!$AC89</f>
        <v>0</v>
      </c>
      <c r="BH77" s="80">
        <f>'Summary (10)'!$AC89</f>
        <v>0</v>
      </c>
      <c r="BI77" s="80">
        <f>'Summary (10)'!$AC89</f>
        <v>0</v>
      </c>
      <c r="BJ77" s="80">
        <f>'Summary (10)'!$AC89</f>
        <v>0</v>
      </c>
      <c r="BK77" s="80">
        <f>'Summary (10)'!$AC89</f>
        <v>0</v>
      </c>
      <c r="BL77" s="288">
        <f>'Summary (10)'!$AC89</f>
        <v>0</v>
      </c>
      <c r="BM77" s="189">
        <f>'Summary (10)'!$AC89</f>
        <v>0</v>
      </c>
      <c r="BN77" s="188">
        <f>'Summary (10)'!$AF89</f>
        <v>0</v>
      </c>
      <c r="BO77" s="80">
        <f>'Summary (10)'!$AF89</f>
        <v>0</v>
      </c>
      <c r="BP77" s="80">
        <f>'Summary (10)'!$AF89</f>
        <v>0</v>
      </c>
      <c r="BQ77" s="80">
        <f>'Summary (10)'!$AF89</f>
        <v>0</v>
      </c>
      <c r="BR77" s="80">
        <f>'Summary (10)'!$AF89</f>
        <v>0</v>
      </c>
      <c r="BS77" s="288">
        <f>'Summary (10)'!$AF89</f>
        <v>0</v>
      </c>
      <c r="BT77" s="189">
        <f>'Summary (10)'!$AF89</f>
        <v>0</v>
      </c>
      <c r="BU77" s="80">
        <f>'Summary (10)'!AI89</f>
        <v>0</v>
      </c>
      <c r="BV77" s="80">
        <f>'Summary (10)'!AJ89</f>
        <v>0</v>
      </c>
      <c r="BW77" s="80">
        <f>'Summary (10)'!AK89</f>
        <v>0</v>
      </c>
    </row>
    <row r="78" spans="1:112" s="75" customFormat="1" ht="16" thickBot="1">
      <c r="A78" s="363" t="s">
        <v>225</v>
      </c>
      <c r="B78" s="363"/>
      <c r="C78" s="190">
        <f>'Summary (10)'!$E90</f>
        <v>0</v>
      </c>
      <c r="D78" s="191">
        <f>'Summary (10)'!$E90</f>
        <v>0</v>
      </c>
      <c r="E78" s="191">
        <f>'Summary (10)'!$E90</f>
        <v>0</v>
      </c>
      <c r="F78" s="191">
        <f>'Summary (10)'!$E90</f>
        <v>0</v>
      </c>
      <c r="G78" s="191">
        <f>'Summary (10)'!$E90</f>
        <v>0</v>
      </c>
      <c r="H78" s="289">
        <f>'Summary (10)'!$E90</f>
        <v>0</v>
      </c>
      <c r="I78" s="192">
        <f>'Summary (10)'!$E90</f>
        <v>0</v>
      </c>
      <c r="J78" s="190">
        <f>'Summary (10)'!$H90</f>
        <v>0</v>
      </c>
      <c r="K78" s="191">
        <f>'Summary (10)'!$H90</f>
        <v>0</v>
      </c>
      <c r="L78" s="191">
        <f>'Summary (10)'!$H90</f>
        <v>0</v>
      </c>
      <c r="M78" s="191">
        <f>'Summary (10)'!$H90</f>
        <v>0</v>
      </c>
      <c r="N78" s="191">
        <f>'Summary (10)'!$H90</f>
        <v>0</v>
      </c>
      <c r="O78" s="289">
        <f>'Summary (10)'!$H90</f>
        <v>0</v>
      </c>
      <c r="P78" s="192">
        <f>'Summary (10)'!$H90</f>
        <v>0</v>
      </c>
      <c r="Q78" s="190">
        <f>'Summary (10)'!$K90</f>
        <v>0</v>
      </c>
      <c r="R78" s="191">
        <f>'Summary (10)'!$K90</f>
        <v>0</v>
      </c>
      <c r="S78" s="191">
        <f>'Summary (10)'!$K90</f>
        <v>0</v>
      </c>
      <c r="T78" s="191">
        <f>'Summary (10)'!$K90</f>
        <v>0</v>
      </c>
      <c r="U78" s="191">
        <f>'Summary (10)'!$K90</f>
        <v>0</v>
      </c>
      <c r="V78" s="289">
        <f>'Summary (10)'!$K90</f>
        <v>0</v>
      </c>
      <c r="W78" s="192">
        <f>'Summary (10)'!$K90</f>
        <v>0</v>
      </c>
      <c r="X78" s="190">
        <f>'Summary (10)'!$N90</f>
        <v>0</v>
      </c>
      <c r="Y78" s="191">
        <f>'Summary (10)'!$N90</f>
        <v>0</v>
      </c>
      <c r="Z78" s="191">
        <f>'Summary (10)'!$N90</f>
        <v>0</v>
      </c>
      <c r="AA78" s="191">
        <f>'Summary (10)'!$N90</f>
        <v>0</v>
      </c>
      <c r="AB78" s="191">
        <f>'Summary (10)'!$N90</f>
        <v>0</v>
      </c>
      <c r="AC78" s="289">
        <f>'Summary (10)'!$N90</f>
        <v>0</v>
      </c>
      <c r="AD78" s="192">
        <f>'Summary (10)'!$N90</f>
        <v>0</v>
      </c>
      <c r="AE78" s="190">
        <f>'Summary (10)'!$Q90</f>
        <v>0</v>
      </c>
      <c r="AF78" s="191">
        <f>'Summary (10)'!$Q90</f>
        <v>0</v>
      </c>
      <c r="AG78" s="191">
        <f>'Summary (10)'!$Q90</f>
        <v>0</v>
      </c>
      <c r="AH78" s="191">
        <f>'Summary (10)'!$Q90</f>
        <v>0</v>
      </c>
      <c r="AI78" s="191">
        <f>'Summary (10)'!$Q90</f>
        <v>0</v>
      </c>
      <c r="AJ78" s="289">
        <f>'Summary (10)'!$Q90</f>
        <v>0</v>
      </c>
      <c r="AK78" s="192">
        <f>'Summary (10)'!$Q90</f>
        <v>0</v>
      </c>
      <c r="AL78" s="190">
        <f>'Summary (10)'!$T90</f>
        <v>0</v>
      </c>
      <c r="AM78" s="191">
        <f>'Summary (10)'!$T90</f>
        <v>0</v>
      </c>
      <c r="AN78" s="191">
        <f>'Summary (10)'!$T90</f>
        <v>0</v>
      </c>
      <c r="AO78" s="191">
        <f>'Summary (10)'!$T90</f>
        <v>0</v>
      </c>
      <c r="AP78" s="191">
        <f>'Summary (10)'!$T90</f>
        <v>0</v>
      </c>
      <c r="AQ78" s="289">
        <f>'Summary (10)'!$T90</f>
        <v>0</v>
      </c>
      <c r="AR78" s="192">
        <f>'Summary (10)'!$T90</f>
        <v>0</v>
      </c>
      <c r="AS78" s="190">
        <f>'Summary (10)'!$W90</f>
        <v>0</v>
      </c>
      <c r="AT78" s="191">
        <f>'Summary (10)'!$W90</f>
        <v>0</v>
      </c>
      <c r="AU78" s="191">
        <f>'Summary (10)'!$W90</f>
        <v>0</v>
      </c>
      <c r="AV78" s="191">
        <f>'Summary (10)'!$W90</f>
        <v>0</v>
      </c>
      <c r="AW78" s="191">
        <f>'Summary (10)'!$W90</f>
        <v>0</v>
      </c>
      <c r="AX78" s="289">
        <f>'Summary (10)'!$W90</f>
        <v>0</v>
      </c>
      <c r="AY78" s="192">
        <f>'Summary (10)'!$W90</f>
        <v>0</v>
      </c>
      <c r="AZ78" s="190">
        <f>'Summary (10)'!$Z90</f>
        <v>0</v>
      </c>
      <c r="BA78" s="191">
        <f>'Summary (10)'!$Z90</f>
        <v>0</v>
      </c>
      <c r="BB78" s="191">
        <f>'Summary (10)'!$Z90</f>
        <v>0</v>
      </c>
      <c r="BC78" s="191">
        <f>'Summary (10)'!$Z90</f>
        <v>0</v>
      </c>
      <c r="BD78" s="191">
        <f>'Summary (10)'!$Z90</f>
        <v>0</v>
      </c>
      <c r="BE78" s="289">
        <f>'Summary (10)'!$Z90</f>
        <v>0</v>
      </c>
      <c r="BF78" s="192">
        <f>'Summary (10)'!$Z90</f>
        <v>0</v>
      </c>
      <c r="BG78" s="190">
        <f>'Summary (10)'!$AC90</f>
        <v>0</v>
      </c>
      <c r="BH78" s="191">
        <f>'Summary (10)'!$AC90</f>
        <v>0</v>
      </c>
      <c r="BI78" s="191">
        <f>'Summary (10)'!$AC90</f>
        <v>0</v>
      </c>
      <c r="BJ78" s="191">
        <f>'Summary (10)'!$AC90</f>
        <v>0</v>
      </c>
      <c r="BK78" s="191">
        <f>'Summary (10)'!$AC90</f>
        <v>0</v>
      </c>
      <c r="BL78" s="289">
        <f>'Summary (10)'!$AC90</f>
        <v>0</v>
      </c>
      <c r="BM78" s="192">
        <f>'Summary (10)'!$AC90</f>
        <v>0</v>
      </c>
      <c r="BN78" s="190">
        <f>'Summary (10)'!$AF90</f>
        <v>0</v>
      </c>
      <c r="BO78" s="191">
        <f>'Summary (10)'!$AF90</f>
        <v>0</v>
      </c>
      <c r="BP78" s="191">
        <f>'Summary (10)'!$AF90</f>
        <v>0</v>
      </c>
      <c r="BQ78" s="191">
        <f>'Summary (10)'!$AF90</f>
        <v>0</v>
      </c>
      <c r="BR78" s="191">
        <f>'Summary (10)'!$AF90</f>
        <v>0</v>
      </c>
      <c r="BS78" s="289">
        <f>'Summary (10)'!$AF90</f>
        <v>0</v>
      </c>
      <c r="BT78" s="192">
        <f>'Summary (10)'!$AF90</f>
        <v>0</v>
      </c>
      <c r="BU78" s="173"/>
      <c r="BV78" s="173"/>
      <c r="BW78" s="174"/>
    </row>
    <row r="79" spans="1:112" s="242" customFormat="1">
      <c r="A79" s="392" t="s">
        <v>291</v>
      </c>
      <c r="B79" s="392"/>
      <c r="C79" s="393" t="e">
        <f>LOOKUP(C75,'Dropdown Lists'!$K$1:$K$20,'Dropdown Lists'!$N$1:$N$20)</f>
        <v>#N/A</v>
      </c>
      <c r="D79" s="394"/>
      <c r="E79" s="394"/>
      <c r="F79" s="394"/>
      <c r="G79" s="395"/>
      <c r="H79" s="396"/>
      <c r="I79" s="395"/>
      <c r="J79" s="393" t="e">
        <f>LOOKUP(J75,'Dropdown Lists'!$K$1:$K$20,'Dropdown Lists'!$N$1:$N$20)</f>
        <v>#N/A</v>
      </c>
      <c r="K79" s="395"/>
      <c r="L79" s="395"/>
      <c r="M79" s="395"/>
      <c r="N79" s="395"/>
      <c r="O79" s="396"/>
      <c r="P79" s="395"/>
      <c r="Q79" s="393" t="e">
        <f>LOOKUP(Q75,'Dropdown Lists'!$K$1:$K$20,'Dropdown Lists'!$N$1:$N$20)</f>
        <v>#N/A</v>
      </c>
      <c r="R79" s="395"/>
      <c r="S79" s="395"/>
      <c r="T79" s="395"/>
      <c r="U79" s="395"/>
      <c r="V79" s="396"/>
      <c r="W79" s="395"/>
      <c r="X79" s="393" t="e">
        <f>LOOKUP(X75,'Dropdown Lists'!$K$1:$K$20,'Dropdown Lists'!$N$1:$N$20)</f>
        <v>#N/A</v>
      </c>
      <c r="Y79" s="395"/>
      <c r="Z79" s="395"/>
      <c r="AA79" s="395"/>
      <c r="AB79" s="395"/>
      <c r="AC79" s="396"/>
      <c r="AD79" s="395"/>
      <c r="AE79" s="393" t="e">
        <f>LOOKUP(AE75,'Dropdown Lists'!$K$1:$K$20,'Dropdown Lists'!$N$1:$N$20)</f>
        <v>#N/A</v>
      </c>
      <c r="AF79" s="395"/>
      <c r="AG79" s="395"/>
      <c r="AH79" s="395"/>
      <c r="AI79" s="395"/>
      <c r="AJ79" s="396"/>
      <c r="AK79" s="395"/>
      <c r="AL79" s="393" t="e">
        <f>LOOKUP(AL75,'Dropdown Lists'!$K$1:$K$20,'Dropdown Lists'!$N$1:$N$20)</f>
        <v>#N/A</v>
      </c>
      <c r="AM79" s="395"/>
      <c r="AN79" s="395"/>
      <c r="AO79" s="395"/>
      <c r="AP79" s="395"/>
      <c r="AQ79" s="396"/>
      <c r="AR79" s="395"/>
      <c r="AS79" s="393" t="e">
        <f>LOOKUP(AS75,'Dropdown Lists'!$K$1:$K$20,'Dropdown Lists'!$N$1:$N$20)</f>
        <v>#N/A</v>
      </c>
      <c r="AT79" s="395"/>
      <c r="AU79" s="395"/>
      <c r="AV79" s="395"/>
      <c r="AW79" s="395"/>
      <c r="AX79" s="396"/>
      <c r="AY79" s="395"/>
      <c r="AZ79" s="393" t="e">
        <f>LOOKUP(AZ75,'Dropdown Lists'!$K$1:$K$20,'Dropdown Lists'!$N$1:$N$20)</f>
        <v>#N/A</v>
      </c>
      <c r="BA79" s="395"/>
      <c r="BB79" s="395"/>
      <c r="BC79" s="395"/>
      <c r="BD79" s="395"/>
      <c r="BE79" s="396"/>
      <c r="BF79" s="395"/>
      <c r="BG79" s="393" t="e">
        <f>LOOKUP(BG75,'Dropdown Lists'!$K$1:$K$20,'Dropdown Lists'!$N$1:$N$20)</f>
        <v>#N/A</v>
      </c>
      <c r="BH79" s="395"/>
      <c r="BI79" s="395"/>
      <c r="BJ79" s="395"/>
      <c r="BK79" s="395"/>
      <c r="BL79" s="396"/>
      <c r="BM79" s="395"/>
      <c r="BN79" s="393" t="e">
        <f>LOOKUP(BN75,'Dropdown Lists'!$K$1:$K$20,'Dropdown Lists'!$N$1:$N$20)</f>
        <v>#N/A</v>
      </c>
      <c r="BO79" s="395"/>
      <c r="BP79" s="395"/>
      <c r="BQ79" s="395"/>
      <c r="BR79" s="395"/>
      <c r="BS79" s="396"/>
      <c r="BT79" s="395"/>
      <c r="BU79" s="397"/>
      <c r="BV79" s="397"/>
      <c r="BW79" s="398"/>
    </row>
    <row r="80" spans="1:112" s="263" customFormat="1">
      <c r="C80" s="241"/>
      <c r="D80" s="243"/>
      <c r="E80" s="243"/>
      <c r="F80" s="243"/>
      <c r="G80" s="226"/>
      <c r="H80" s="240"/>
      <c r="I80" s="226"/>
      <c r="J80" s="226"/>
      <c r="K80" s="226"/>
      <c r="L80" s="226"/>
      <c r="M80" s="226"/>
      <c r="N80" s="226"/>
      <c r="O80" s="240"/>
      <c r="P80" s="226"/>
      <c r="Q80" s="226"/>
      <c r="R80" s="226"/>
      <c r="S80" s="226"/>
      <c r="T80" s="226"/>
      <c r="U80" s="226"/>
      <c r="V80" s="240"/>
      <c r="W80" s="226"/>
      <c r="X80" s="226"/>
      <c r="Y80" s="226"/>
      <c r="Z80" s="226"/>
      <c r="AA80" s="226"/>
      <c r="AB80" s="226"/>
      <c r="AC80" s="240"/>
      <c r="AD80" s="226"/>
      <c r="AE80" s="226"/>
      <c r="AF80" s="226"/>
      <c r="AG80" s="226"/>
      <c r="AH80" s="226"/>
      <c r="AI80" s="226"/>
      <c r="AJ80" s="240"/>
      <c r="AK80" s="226"/>
      <c r="AL80" s="226"/>
      <c r="AM80" s="226"/>
      <c r="AN80" s="226"/>
      <c r="AO80" s="226"/>
      <c r="AP80" s="226"/>
      <c r="AQ80" s="240"/>
      <c r="AR80" s="226"/>
      <c r="AS80" s="226"/>
      <c r="AT80" s="226"/>
      <c r="AU80" s="226"/>
      <c r="AV80" s="226"/>
      <c r="AW80" s="226"/>
      <c r="AX80" s="240"/>
      <c r="AY80" s="226"/>
      <c r="AZ80" s="226"/>
      <c r="BA80" s="226"/>
      <c r="BB80" s="226"/>
      <c r="BC80" s="226"/>
      <c r="BD80" s="226"/>
      <c r="BE80" s="240"/>
      <c r="BF80" s="226"/>
      <c r="BG80" s="226"/>
      <c r="BH80" s="226"/>
      <c r="BI80" s="226"/>
      <c r="BJ80" s="226"/>
      <c r="BK80" s="226"/>
      <c r="BL80" s="240"/>
      <c r="BM80" s="226"/>
      <c r="BN80" s="226"/>
      <c r="BO80" s="226"/>
      <c r="BP80" s="226"/>
      <c r="BQ80" s="226"/>
      <c r="BR80" s="226"/>
      <c r="BS80" s="240"/>
      <c r="BT80" s="226"/>
      <c r="BU80" s="71"/>
      <c r="BV80" s="71"/>
      <c r="BW80" s="82"/>
    </row>
    <row r="81" spans="2:112">
      <c r="B81" s="226"/>
      <c r="C81" s="241"/>
      <c r="D81" s="243"/>
      <c r="E81" s="243"/>
      <c r="F81" s="243"/>
      <c r="BN81" s="226"/>
      <c r="BO81" s="226"/>
      <c r="BP81" s="226"/>
      <c r="BS81" s="240"/>
      <c r="BU81" s="71"/>
      <c r="BV81" s="71"/>
      <c r="BW81" s="82"/>
      <c r="BX81" s="238"/>
      <c r="BY81" s="238"/>
      <c r="BZ81" s="238"/>
      <c r="CA81" s="238"/>
      <c r="CB81" s="238"/>
      <c r="CC81" s="238"/>
      <c r="CD81" s="238"/>
      <c r="CE81" s="238"/>
      <c r="CF81" s="238"/>
      <c r="CG81" s="238"/>
      <c r="CH81" s="238"/>
      <c r="CI81" s="238"/>
      <c r="CJ81" s="238"/>
      <c r="CK81" s="238"/>
      <c r="CL81" s="238"/>
      <c r="CM81" s="238"/>
      <c r="CN81" s="238"/>
      <c r="CO81" s="238"/>
      <c r="CP81" s="238"/>
      <c r="CQ81" s="238"/>
      <c r="CR81" s="238"/>
      <c r="CS81" s="238"/>
      <c r="CT81" s="238"/>
      <c r="CU81" s="238"/>
      <c r="CV81" s="238"/>
      <c r="CW81" s="238"/>
      <c r="CX81" s="238"/>
      <c r="CY81" s="238"/>
      <c r="CZ81" s="238"/>
      <c r="DA81" s="238"/>
      <c r="DB81" s="238"/>
      <c r="DC81" s="238"/>
      <c r="DD81" s="238"/>
      <c r="DE81" s="238"/>
      <c r="DF81" s="238"/>
      <c r="DG81" s="238"/>
      <c r="DH81" s="238"/>
    </row>
    <row r="82" spans="2:112">
      <c r="B82" s="226"/>
      <c r="BN82" s="226"/>
      <c r="BO82" s="226"/>
      <c r="BP82" s="226"/>
      <c r="BS82" s="240"/>
      <c r="BU82" s="71"/>
      <c r="BV82" s="71"/>
      <c r="BW82" s="82"/>
      <c r="BX82" s="238"/>
      <c r="BY82" s="238"/>
      <c r="BZ82" s="238"/>
      <c r="CA82" s="238"/>
      <c r="CB82" s="238"/>
      <c r="CC82" s="238"/>
      <c r="CD82" s="238"/>
      <c r="CE82" s="238"/>
      <c r="CF82" s="238"/>
      <c r="CG82" s="238"/>
      <c r="CH82" s="238"/>
      <c r="CI82" s="238"/>
      <c r="CJ82" s="238"/>
      <c r="CK82" s="238"/>
      <c r="CL82" s="238"/>
      <c r="CM82" s="238"/>
      <c r="CN82" s="238"/>
      <c r="CO82" s="238"/>
      <c r="CP82" s="238"/>
      <c r="CQ82" s="238"/>
      <c r="CR82" s="238"/>
      <c r="CS82" s="238"/>
      <c r="CT82" s="238"/>
      <c r="CU82" s="238"/>
      <c r="CV82" s="238"/>
      <c r="CW82" s="238"/>
      <c r="CX82" s="238"/>
      <c r="CY82" s="238"/>
      <c r="CZ82" s="238"/>
      <c r="DA82" s="238"/>
      <c r="DB82" s="238"/>
      <c r="DC82" s="238"/>
      <c r="DD82" s="238"/>
      <c r="DE82" s="238"/>
      <c r="DF82" s="238"/>
      <c r="DG82" s="238"/>
      <c r="DH82" s="238"/>
    </row>
    <row r="83" spans="2:112">
      <c r="B83" s="226"/>
      <c r="BN83" s="226"/>
      <c r="BO83" s="226"/>
      <c r="BP83" s="226"/>
      <c r="BS83" s="240"/>
      <c r="BU83" s="71"/>
      <c r="BV83" s="71"/>
      <c r="BW83" s="82"/>
      <c r="BX83" s="238"/>
      <c r="BY83" s="238"/>
      <c r="BZ83" s="238"/>
      <c r="CA83" s="238"/>
      <c r="CB83" s="238"/>
      <c r="CC83" s="238"/>
      <c r="CD83" s="238"/>
      <c r="CE83" s="238"/>
      <c r="CF83" s="238"/>
      <c r="CG83" s="238"/>
      <c r="CH83" s="238"/>
      <c r="CI83" s="238"/>
      <c r="CJ83" s="238"/>
      <c r="CK83" s="238"/>
      <c r="CL83" s="238"/>
      <c r="CM83" s="238"/>
      <c r="CN83" s="238"/>
      <c r="CO83" s="238"/>
      <c r="CP83" s="238"/>
      <c r="CQ83" s="238"/>
      <c r="CR83" s="238"/>
      <c r="CS83" s="238"/>
      <c r="CT83" s="238"/>
      <c r="CU83" s="238"/>
      <c r="CV83" s="238"/>
      <c r="CW83" s="238"/>
      <c r="CX83" s="238"/>
      <c r="CY83" s="238"/>
      <c r="CZ83" s="238"/>
      <c r="DA83" s="238"/>
      <c r="DB83" s="238"/>
      <c r="DC83" s="238"/>
      <c r="DD83" s="238"/>
      <c r="DE83" s="238"/>
      <c r="DF83" s="238"/>
      <c r="DG83" s="238"/>
      <c r="DH83" s="238"/>
    </row>
    <row r="84" spans="2:112">
      <c r="B84" s="226"/>
      <c r="BN84" s="226"/>
      <c r="BO84" s="226"/>
      <c r="BP84" s="226"/>
      <c r="BS84" s="240"/>
      <c r="BU84" s="71"/>
      <c r="BV84" s="71"/>
      <c r="BW84" s="82"/>
      <c r="BX84" s="238"/>
      <c r="BY84" s="238"/>
      <c r="BZ84" s="238"/>
      <c r="CA84" s="238"/>
      <c r="CB84" s="238"/>
      <c r="CC84" s="238"/>
      <c r="CD84" s="238"/>
      <c r="CE84" s="238"/>
      <c r="CF84" s="238"/>
      <c r="CG84" s="238"/>
      <c r="CH84" s="238"/>
      <c r="CI84" s="238"/>
      <c r="CJ84" s="238"/>
      <c r="CK84" s="238"/>
      <c r="CL84" s="238"/>
      <c r="CM84" s="238"/>
      <c r="CN84" s="238"/>
      <c r="CO84" s="238"/>
      <c r="CP84" s="238"/>
      <c r="CQ84" s="238"/>
      <c r="CR84" s="238"/>
      <c r="CS84" s="238"/>
      <c r="CT84" s="238"/>
      <c r="CU84" s="238"/>
      <c r="CV84" s="238"/>
      <c r="CW84" s="238"/>
      <c r="CX84" s="238"/>
      <c r="CY84" s="238"/>
      <c r="CZ84" s="238"/>
      <c r="DA84" s="238"/>
      <c r="DB84" s="238"/>
      <c r="DC84" s="238"/>
      <c r="DD84" s="238"/>
      <c r="DE84" s="238"/>
      <c r="DF84" s="238"/>
      <c r="DG84" s="238"/>
      <c r="DH84" s="238"/>
    </row>
    <row r="85" spans="2:112">
      <c r="B85" s="226"/>
      <c r="BN85" s="226"/>
      <c r="BO85" s="226"/>
      <c r="BP85" s="226"/>
      <c r="BS85" s="240"/>
      <c r="BU85" s="71"/>
      <c r="BV85" s="71"/>
      <c r="BW85" s="82"/>
      <c r="BX85" s="238"/>
      <c r="BY85" s="238"/>
      <c r="BZ85" s="238"/>
      <c r="CA85" s="238"/>
      <c r="CB85" s="238"/>
      <c r="CC85" s="238"/>
      <c r="CD85" s="238"/>
      <c r="CE85" s="238"/>
      <c r="CF85" s="238"/>
      <c r="CG85" s="238"/>
      <c r="CH85" s="238"/>
      <c r="CI85" s="238"/>
      <c r="CJ85" s="238"/>
      <c r="CK85" s="238"/>
      <c r="CL85" s="238"/>
      <c r="CM85" s="238"/>
      <c r="CN85" s="238"/>
      <c r="CO85" s="238"/>
      <c r="CP85" s="238"/>
      <c r="CQ85" s="238"/>
      <c r="CR85" s="238"/>
      <c r="CS85" s="238"/>
      <c r="CT85" s="238"/>
      <c r="CU85" s="238"/>
      <c r="CV85" s="238"/>
      <c r="CW85" s="238"/>
      <c r="CX85" s="238"/>
      <c r="CY85" s="238"/>
      <c r="CZ85" s="238"/>
      <c r="DA85" s="238"/>
      <c r="DB85" s="238"/>
      <c r="DC85" s="238"/>
      <c r="DD85" s="238"/>
      <c r="DE85" s="238"/>
      <c r="DF85" s="238"/>
      <c r="DG85" s="238"/>
      <c r="DH85" s="238"/>
    </row>
    <row r="86" spans="2:112">
      <c r="B86" s="226"/>
      <c r="BN86" s="226"/>
      <c r="BO86" s="226"/>
      <c r="BP86" s="226"/>
      <c r="BS86" s="240"/>
      <c r="BU86" s="71"/>
      <c r="BV86" s="71"/>
      <c r="BW86" s="82"/>
      <c r="BX86" s="238"/>
      <c r="BY86" s="238"/>
      <c r="BZ86" s="238"/>
      <c r="CA86" s="238"/>
      <c r="CB86" s="238"/>
      <c r="CC86" s="238"/>
      <c r="CD86" s="238"/>
      <c r="CE86" s="238"/>
      <c r="CF86" s="238"/>
      <c r="CG86" s="238"/>
      <c r="CH86" s="238"/>
      <c r="CI86" s="238"/>
      <c r="CJ86" s="238"/>
      <c r="CK86" s="238"/>
      <c r="CL86" s="238"/>
      <c r="CM86" s="238"/>
      <c r="CN86" s="238"/>
      <c r="CO86" s="238"/>
      <c r="CP86" s="238"/>
      <c r="CQ86" s="238"/>
      <c r="CR86" s="238"/>
      <c r="CS86" s="238"/>
      <c r="CT86" s="238"/>
      <c r="CU86" s="238"/>
      <c r="CV86" s="238"/>
      <c r="CW86" s="238"/>
      <c r="CX86" s="238"/>
      <c r="CY86" s="238"/>
      <c r="CZ86" s="238"/>
      <c r="DA86" s="238"/>
      <c r="DB86" s="238"/>
      <c r="DC86" s="238"/>
      <c r="DD86" s="238"/>
      <c r="DE86" s="238"/>
      <c r="DF86" s="238"/>
      <c r="DG86" s="238"/>
      <c r="DH86" s="238"/>
    </row>
    <row r="87" spans="2:112">
      <c r="B87" s="226"/>
      <c r="I87" s="71"/>
      <c r="J87" s="71"/>
      <c r="K87" s="71"/>
      <c r="L87" s="71"/>
      <c r="M87" s="71"/>
      <c r="N87" s="71"/>
      <c r="O87" s="237"/>
      <c r="P87" s="71"/>
      <c r="Q87" s="71"/>
      <c r="R87" s="71"/>
      <c r="S87" s="71"/>
      <c r="T87" s="71"/>
      <c r="U87" s="71"/>
      <c r="V87" s="237"/>
      <c r="W87" s="71"/>
      <c r="X87" s="71"/>
      <c r="Y87" s="71"/>
      <c r="Z87" s="71"/>
      <c r="AA87" s="71"/>
      <c r="AB87" s="71"/>
      <c r="AC87" s="237"/>
      <c r="AD87" s="71"/>
      <c r="AE87" s="71"/>
      <c r="AF87" s="71"/>
      <c r="AG87" s="71"/>
      <c r="AH87" s="71"/>
      <c r="AI87" s="71"/>
      <c r="AJ87" s="237"/>
      <c r="AK87" s="71"/>
      <c r="AL87" s="71"/>
      <c r="BN87" s="226"/>
      <c r="BO87" s="226"/>
      <c r="BP87" s="226"/>
      <c r="BS87" s="240"/>
      <c r="BU87" s="71"/>
      <c r="BV87" s="71"/>
      <c r="BW87" s="82"/>
      <c r="BX87" s="238"/>
      <c r="BY87" s="238"/>
      <c r="BZ87" s="238"/>
      <c r="CA87" s="238"/>
      <c r="CB87" s="238"/>
      <c r="CC87" s="238"/>
      <c r="CD87" s="238"/>
      <c r="CE87" s="238"/>
      <c r="CF87" s="238"/>
      <c r="CG87" s="238"/>
      <c r="CH87" s="238"/>
      <c r="CI87" s="238"/>
      <c r="CJ87" s="238"/>
      <c r="CK87" s="238"/>
      <c r="CL87" s="238"/>
      <c r="CM87" s="238"/>
      <c r="CN87" s="238"/>
      <c r="CO87" s="238"/>
      <c r="CP87" s="238"/>
      <c r="CQ87" s="238"/>
      <c r="CR87" s="238"/>
      <c r="CS87" s="238"/>
      <c r="CT87" s="238"/>
      <c r="CU87" s="238"/>
      <c r="CV87" s="238"/>
      <c r="CW87" s="238"/>
      <c r="CX87" s="238"/>
      <c r="CY87" s="238"/>
      <c r="CZ87" s="238"/>
      <c r="DA87" s="238"/>
      <c r="DB87" s="238"/>
      <c r="DC87" s="238"/>
      <c r="DD87" s="238"/>
      <c r="DE87" s="238"/>
      <c r="DF87" s="238"/>
      <c r="DG87" s="238"/>
      <c r="DH87" s="238"/>
    </row>
    <row r="88" spans="2:112">
      <c r="B88" s="226"/>
      <c r="F88" s="71"/>
      <c r="G88" s="71"/>
      <c r="H88" s="237"/>
      <c r="I88" s="71"/>
      <c r="J88" s="71"/>
      <c r="K88" s="71"/>
      <c r="L88" s="71"/>
      <c r="M88" s="71"/>
      <c r="N88" s="71"/>
      <c r="O88" s="237"/>
      <c r="P88" s="71"/>
      <c r="Q88" s="71"/>
      <c r="R88" s="71"/>
      <c r="S88" s="71"/>
      <c r="T88" s="71"/>
      <c r="U88" s="71"/>
      <c r="V88" s="237"/>
      <c r="W88" s="71"/>
      <c r="X88" s="71"/>
      <c r="Y88" s="71"/>
      <c r="Z88" s="71"/>
      <c r="AA88" s="71"/>
      <c r="AB88" s="71"/>
      <c r="AC88" s="237"/>
      <c r="AD88" s="71"/>
      <c r="AE88" s="71"/>
      <c r="AF88" s="71"/>
      <c r="AG88" s="71"/>
      <c r="AH88" s="71"/>
      <c r="AI88" s="71"/>
      <c r="AJ88" s="237"/>
      <c r="AK88" s="71"/>
      <c r="AL88" s="71"/>
      <c r="BN88" s="226"/>
      <c r="BO88" s="226"/>
      <c r="BP88" s="226"/>
      <c r="BS88" s="240"/>
      <c r="BU88" s="71"/>
      <c r="BV88" s="71"/>
      <c r="BW88" s="82"/>
      <c r="BX88" s="238"/>
      <c r="BY88" s="238"/>
      <c r="BZ88" s="238"/>
      <c r="CA88" s="238"/>
      <c r="CB88" s="238"/>
      <c r="CC88" s="238"/>
      <c r="CD88" s="238"/>
      <c r="CE88" s="238"/>
      <c r="CF88" s="238"/>
      <c r="CG88" s="238"/>
      <c r="CH88" s="238"/>
      <c r="CI88" s="238"/>
      <c r="CJ88" s="238"/>
      <c r="CK88" s="238"/>
      <c r="CL88" s="238"/>
      <c r="CM88" s="238"/>
      <c r="CN88" s="238"/>
      <c r="CO88" s="238"/>
      <c r="CP88" s="238"/>
      <c r="CQ88" s="238"/>
      <c r="CR88" s="238"/>
      <c r="CS88" s="238"/>
      <c r="CT88" s="238"/>
      <c r="CU88" s="238"/>
      <c r="CV88" s="238"/>
      <c r="CW88" s="238"/>
      <c r="CX88" s="238"/>
      <c r="CY88" s="238"/>
      <c r="CZ88" s="238"/>
      <c r="DA88" s="238"/>
      <c r="DB88" s="238"/>
      <c r="DC88" s="238"/>
      <c r="DD88" s="238"/>
      <c r="DE88" s="238"/>
      <c r="DF88" s="238"/>
      <c r="DG88" s="238"/>
      <c r="DH88" s="238"/>
    </row>
    <row r="89" spans="2:112">
      <c r="B89" s="226"/>
      <c r="F89" s="71"/>
      <c r="G89" s="71"/>
      <c r="H89" s="237"/>
      <c r="I89" s="71"/>
      <c r="J89" s="71"/>
      <c r="K89" s="71"/>
      <c r="L89" s="71"/>
      <c r="M89" s="71"/>
      <c r="N89" s="71"/>
      <c r="O89" s="237"/>
      <c r="P89" s="71"/>
      <c r="Q89" s="71"/>
      <c r="R89" s="71"/>
      <c r="S89" s="71"/>
      <c r="T89" s="71"/>
      <c r="U89" s="71"/>
      <c r="V89" s="237"/>
      <c r="W89" s="71"/>
      <c r="X89" s="71"/>
      <c r="Y89" s="71"/>
      <c r="Z89" s="71"/>
      <c r="AA89" s="71"/>
      <c r="AB89" s="71"/>
      <c r="AC89" s="237"/>
      <c r="AD89" s="71"/>
      <c r="AE89" s="71"/>
      <c r="AF89" s="71"/>
      <c r="AG89" s="71"/>
      <c r="AH89" s="71"/>
      <c r="AI89" s="71"/>
      <c r="AJ89" s="237"/>
      <c r="AK89" s="71"/>
      <c r="AL89" s="71"/>
      <c r="BN89" s="226"/>
      <c r="BO89" s="226"/>
      <c r="BP89" s="226"/>
      <c r="BS89" s="240"/>
      <c r="BU89" s="71"/>
      <c r="BV89" s="71"/>
      <c r="BW89" s="82"/>
      <c r="BX89" s="238"/>
      <c r="BY89" s="238"/>
      <c r="BZ89" s="238"/>
      <c r="CA89" s="238"/>
      <c r="CB89" s="238"/>
      <c r="CC89" s="238"/>
      <c r="CD89" s="238"/>
      <c r="CE89" s="238"/>
      <c r="CF89" s="238"/>
      <c r="CG89" s="238"/>
      <c r="CH89" s="238"/>
      <c r="CI89" s="238"/>
      <c r="CJ89" s="238"/>
      <c r="CK89" s="238"/>
      <c r="CL89" s="238"/>
      <c r="CM89" s="238"/>
      <c r="CN89" s="238"/>
      <c r="CO89" s="238"/>
      <c r="CP89" s="238"/>
      <c r="CQ89" s="238"/>
      <c r="CR89" s="238"/>
      <c r="CS89" s="238"/>
      <c r="CT89" s="238"/>
      <c r="CU89" s="238"/>
      <c r="CV89" s="238"/>
      <c r="CW89" s="238"/>
      <c r="CX89" s="238"/>
      <c r="CY89" s="238"/>
      <c r="CZ89" s="238"/>
      <c r="DA89" s="238"/>
      <c r="DB89" s="238"/>
      <c r="DC89" s="238"/>
      <c r="DD89" s="238"/>
      <c r="DE89" s="238"/>
      <c r="DF89" s="238"/>
      <c r="DG89" s="238"/>
      <c r="DH89" s="238"/>
    </row>
    <row r="90" spans="2:112">
      <c r="B90" s="226"/>
      <c r="F90" s="71"/>
      <c r="G90" s="71"/>
      <c r="H90" s="237"/>
      <c r="I90" s="71"/>
      <c r="J90" s="71"/>
      <c r="K90" s="71"/>
      <c r="L90" s="71"/>
      <c r="M90" s="71"/>
      <c r="N90" s="71"/>
      <c r="O90" s="237"/>
      <c r="P90" s="71"/>
      <c r="Q90" s="71"/>
      <c r="R90" s="71"/>
      <c r="S90" s="71"/>
      <c r="T90" s="71"/>
      <c r="U90" s="71"/>
      <c r="V90" s="237"/>
      <c r="W90" s="71"/>
      <c r="X90" s="71"/>
      <c r="Y90" s="71"/>
      <c r="Z90" s="71"/>
      <c r="AA90" s="71"/>
      <c r="AB90" s="71"/>
      <c r="AC90" s="237"/>
      <c r="AD90" s="71"/>
      <c r="AE90" s="71"/>
      <c r="AF90" s="71"/>
      <c r="AG90" s="71"/>
      <c r="AH90" s="71"/>
      <c r="AI90" s="71"/>
      <c r="AJ90" s="237"/>
      <c r="AK90" s="71"/>
      <c r="AL90" s="71"/>
      <c r="BN90" s="226"/>
      <c r="BO90" s="226"/>
      <c r="BP90" s="226"/>
      <c r="BS90" s="240"/>
      <c r="BU90" s="71"/>
      <c r="BV90" s="71"/>
      <c r="BW90" s="82"/>
      <c r="BX90" s="238"/>
      <c r="BY90" s="238"/>
      <c r="BZ90" s="238"/>
      <c r="CA90" s="238"/>
      <c r="CB90" s="238"/>
      <c r="CC90" s="238"/>
      <c r="CD90" s="238"/>
      <c r="CE90" s="238"/>
      <c r="CF90" s="238"/>
      <c r="CG90" s="238"/>
      <c r="CH90" s="238"/>
      <c r="CI90" s="238"/>
      <c r="CJ90" s="238"/>
      <c r="CK90" s="238"/>
      <c r="CL90" s="238"/>
      <c r="CM90" s="238"/>
      <c r="CN90" s="238"/>
      <c r="CO90" s="238"/>
      <c r="CP90" s="238"/>
      <c r="CQ90" s="238"/>
      <c r="CR90" s="238"/>
      <c r="CS90" s="238"/>
      <c r="CT90" s="238"/>
      <c r="CU90" s="238"/>
      <c r="CV90" s="238"/>
      <c r="CW90" s="238"/>
      <c r="CX90" s="238"/>
      <c r="CY90" s="238"/>
      <c r="CZ90" s="238"/>
      <c r="DA90" s="238"/>
      <c r="DB90" s="238"/>
      <c r="DC90" s="238"/>
      <c r="DD90" s="238"/>
      <c r="DE90" s="238"/>
      <c r="DF90" s="238"/>
      <c r="DG90" s="238"/>
      <c r="DH90" s="238"/>
    </row>
    <row r="91" spans="2:112">
      <c r="B91" s="226"/>
      <c r="F91" s="71"/>
      <c r="G91" s="71"/>
      <c r="H91" s="237"/>
      <c r="I91" s="71"/>
      <c r="J91" s="71"/>
      <c r="K91" s="71"/>
      <c r="L91" s="71"/>
      <c r="M91" s="71"/>
      <c r="N91" s="71"/>
      <c r="O91" s="237"/>
      <c r="P91" s="71"/>
      <c r="Q91" s="71"/>
      <c r="R91" s="71"/>
      <c r="S91" s="71"/>
      <c r="T91" s="71"/>
      <c r="U91" s="71"/>
      <c r="V91" s="237"/>
      <c r="W91" s="71"/>
      <c r="X91" s="71"/>
      <c r="Y91" s="71"/>
      <c r="Z91" s="71"/>
      <c r="AA91" s="71"/>
      <c r="AB91" s="71"/>
      <c r="AC91" s="237"/>
      <c r="AD91" s="71"/>
      <c r="AE91" s="71"/>
      <c r="AF91" s="71"/>
      <c r="AG91" s="71"/>
      <c r="AH91" s="71"/>
      <c r="AI91" s="71"/>
      <c r="BN91" s="226"/>
      <c r="BO91" s="226"/>
      <c r="BP91" s="226"/>
      <c r="BS91" s="240"/>
      <c r="BU91" s="71"/>
      <c r="BV91" s="71"/>
      <c r="BW91" s="82"/>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row>
    <row r="92" spans="2:112">
      <c r="B92" s="226"/>
      <c r="AJ92" s="237"/>
      <c r="AK92" s="71"/>
      <c r="AL92" s="71"/>
      <c r="BN92" s="226"/>
      <c r="BO92" s="226"/>
      <c r="BP92" s="226"/>
      <c r="BS92" s="240"/>
      <c r="BU92" s="71"/>
      <c r="BV92" s="71"/>
      <c r="BW92" s="82"/>
      <c r="BX92" s="238"/>
      <c r="BY92" s="238"/>
      <c r="BZ92" s="238"/>
      <c r="CA92" s="238"/>
      <c r="CB92" s="238"/>
      <c r="CC92" s="238"/>
      <c r="CD92" s="238"/>
      <c r="CE92" s="238"/>
      <c r="CF92" s="238"/>
      <c r="CG92" s="238"/>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row>
    <row r="93" spans="2:112">
      <c r="B93" s="226"/>
      <c r="AJ93" s="237"/>
      <c r="AK93" s="71"/>
      <c r="AL93" s="71"/>
      <c r="BN93" s="226"/>
      <c r="BO93" s="226"/>
      <c r="BP93" s="226"/>
      <c r="BS93" s="240"/>
      <c r="BU93" s="71"/>
      <c r="BV93" s="71"/>
      <c r="BW93" s="82"/>
      <c r="BX93" s="238"/>
      <c r="BY93" s="238"/>
      <c r="BZ93" s="238"/>
      <c r="CA93" s="238"/>
      <c r="CB93" s="238"/>
      <c r="CC93" s="238"/>
      <c r="CD93" s="238"/>
      <c r="CE93" s="238"/>
      <c r="CF93" s="238"/>
      <c r="CG93" s="238"/>
      <c r="CH93" s="238"/>
      <c r="CI93" s="238"/>
      <c r="CJ93" s="238"/>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row>
    <row r="94" spans="2:112">
      <c r="B94" s="226"/>
      <c r="BN94" s="226"/>
      <c r="BO94" s="226"/>
      <c r="BP94" s="226"/>
      <c r="BS94" s="240"/>
      <c r="BU94" s="71"/>
      <c r="BV94" s="71"/>
      <c r="BW94" s="82"/>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row>
    <row r="95" spans="2:112">
      <c r="B95" s="226"/>
      <c r="BN95" s="226"/>
      <c r="BO95" s="226"/>
      <c r="BP95" s="226"/>
      <c r="BS95" s="240"/>
      <c r="BU95" s="71"/>
      <c r="BV95" s="71"/>
      <c r="BW95" s="82"/>
      <c r="BX95" s="238"/>
      <c r="BY95" s="238"/>
      <c r="BZ95" s="238"/>
      <c r="CA95" s="238"/>
      <c r="CB95" s="238"/>
      <c r="CC95" s="238"/>
      <c r="CD95" s="238"/>
      <c r="CE95" s="238"/>
      <c r="CF95" s="238"/>
      <c r="CG95" s="238"/>
      <c r="CH95" s="238"/>
      <c r="CI95" s="238"/>
      <c r="CJ95" s="238"/>
      <c r="CK95" s="238"/>
      <c r="CL95" s="238"/>
      <c r="CM95" s="238"/>
      <c r="CN95" s="238"/>
      <c r="CO95" s="238"/>
      <c r="CP95" s="238"/>
      <c r="CQ95" s="238"/>
      <c r="CR95" s="238"/>
      <c r="CS95" s="238"/>
      <c r="CT95" s="238"/>
      <c r="CU95" s="238"/>
      <c r="CV95" s="238"/>
      <c r="CW95" s="238"/>
      <c r="CX95" s="238"/>
      <c r="CY95" s="238"/>
      <c r="CZ95" s="238"/>
      <c r="DA95" s="238"/>
      <c r="DB95" s="238"/>
      <c r="DC95" s="238"/>
      <c r="DD95" s="238"/>
      <c r="DE95" s="238"/>
      <c r="DF95" s="238"/>
      <c r="DG95" s="238"/>
      <c r="DH95" s="238"/>
    </row>
    <row r="96" spans="2:112">
      <c r="B96" s="226"/>
      <c r="BN96" s="226"/>
      <c r="BO96" s="226"/>
      <c r="BP96" s="226"/>
      <c r="BS96" s="240"/>
      <c r="BU96" s="71"/>
      <c r="BV96" s="71"/>
      <c r="BW96" s="82"/>
      <c r="BX96" s="238"/>
      <c r="BY96" s="238"/>
      <c r="BZ96" s="238"/>
      <c r="CA96" s="238"/>
      <c r="CB96" s="238"/>
      <c r="CC96" s="238"/>
      <c r="CD96" s="238"/>
      <c r="CE96" s="238"/>
      <c r="CF96" s="238"/>
      <c r="CG96" s="238"/>
      <c r="CH96" s="238"/>
      <c r="CI96" s="238"/>
      <c r="CJ96" s="238"/>
      <c r="CK96" s="238"/>
      <c r="CL96" s="238"/>
      <c r="CM96" s="238"/>
      <c r="CN96" s="238"/>
      <c r="CO96" s="238"/>
      <c r="CP96" s="238"/>
      <c r="CQ96" s="238"/>
      <c r="CR96" s="238"/>
      <c r="CS96" s="238"/>
      <c r="CT96" s="238"/>
      <c r="CU96" s="238"/>
      <c r="CV96" s="238"/>
      <c r="CW96" s="238"/>
      <c r="CX96" s="238"/>
      <c r="CY96" s="238"/>
      <c r="CZ96" s="238"/>
      <c r="DA96" s="238"/>
      <c r="DB96" s="238"/>
      <c r="DC96" s="238"/>
      <c r="DD96" s="238"/>
      <c r="DE96" s="238"/>
      <c r="DF96" s="238"/>
      <c r="DG96" s="238"/>
      <c r="DH96" s="238"/>
    </row>
    <row r="97" spans="2:112">
      <c r="B97" s="226"/>
      <c r="BN97" s="226"/>
      <c r="BO97" s="226"/>
      <c r="BP97" s="226"/>
      <c r="BS97" s="240"/>
      <c r="BU97" s="71"/>
      <c r="BV97" s="71"/>
      <c r="BW97" s="82"/>
      <c r="BX97" s="238"/>
      <c r="BY97" s="238"/>
      <c r="BZ97" s="238"/>
      <c r="CA97" s="238"/>
      <c r="CB97" s="238"/>
      <c r="CC97" s="238"/>
      <c r="CD97" s="238"/>
      <c r="CE97" s="238"/>
      <c r="CF97" s="238"/>
      <c r="CG97" s="238"/>
      <c r="CH97" s="238"/>
      <c r="CI97" s="238"/>
      <c r="CJ97" s="238"/>
      <c r="CK97" s="238"/>
      <c r="CL97" s="238"/>
      <c r="CM97" s="238"/>
      <c r="CN97" s="238"/>
      <c r="CO97" s="238"/>
      <c r="CP97" s="238"/>
      <c r="CQ97" s="238"/>
      <c r="CR97" s="238"/>
      <c r="CS97" s="238"/>
      <c r="CT97" s="238"/>
      <c r="CU97" s="238"/>
      <c r="CV97" s="238"/>
      <c r="CW97" s="238"/>
      <c r="CX97" s="238"/>
      <c r="CY97" s="238"/>
      <c r="CZ97" s="238"/>
      <c r="DA97" s="238"/>
      <c r="DB97" s="238"/>
      <c r="DC97" s="238"/>
      <c r="DD97" s="238"/>
      <c r="DE97" s="238"/>
      <c r="DF97" s="238"/>
      <c r="DG97" s="238"/>
      <c r="DH97" s="238"/>
    </row>
    <row r="98" spans="2:112">
      <c r="B98" s="226"/>
      <c r="BN98" s="226"/>
      <c r="BO98" s="226"/>
      <c r="BP98" s="226"/>
      <c r="BS98" s="240"/>
      <c r="BU98" s="71"/>
      <c r="BV98" s="71"/>
      <c r="BW98" s="82"/>
      <c r="BX98" s="238"/>
      <c r="BY98" s="238"/>
      <c r="BZ98" s="238"/>
      <c r="CA98" s="238"/>
      <c r="CB98" s="238"/>
      <c r="CC98" s="238"/>
      <c r="CD98" s="238"/>
      <c r="CE98" s="238"/>
      <c r="CF98" s="238"/>
      <c r="CG98" s="238"/>
      <c r="CH98" s="238"/>
      <c r="CI98" s="238"/>
      <c r="CJ98" s="238"/>
      <c r="CK98" s="238"/>
      <c r="CL98" s="238"/>
      <c r="CM98" s="238"/>
      <c r="CN98" s="238"/>
      <c r="CO98" s="238"/>
      <c r="CP98" s="238"/>
      <c r="CQ98" s="238"/>
      <c r="CR98" s="238"/>
      <c r="CS98" s="238"/>
      <c r="CT98" s="238"/>
      <c r="CU98" s="238"/>
      <c r="CV98" s="238"/>
      <c r="CW98" s="238"/>
      <c r="CX98" s="238"/>
      <c r="CY98" s="238"/>
      <c r="CZ98" s="238"/>
      <c r="DA98" s="238"/>
      <c r="DB98" s="238"/>
      <c r="DC98" s="238"/>
      <c r="DD98" s="238"/>
      <c r="DE98" s="238"/>
      <c r="DF98" s="238"/>
      <c r="DG98" s="238"/>
      <c r="DH98" s="238"/>
    </row>
    <row r="99" spans="2:112">
      <c r="B99" s="226"/>
      <c r="BN99" s="226"/>
      <c r="BO99" s="226"/>
      <c r="BP99" s="226"/>
      <c r="BS99" s="240"/>
      <c r="BU99" s="71"/>
      <c r="BV99" s="71"/>
      <c r="BW99" s="82"/>
      <c r="BX99" s="238"/>
      <c r="BY99" s="238"/>
      <c r="BZ99" s="238"/>
      <c r="CA99" s="238"/>
      <c r="CB99" s="238"/>
      <c r="CC99" s="238"/>
      <c r="CD99" s="238"/>
      <c r="CE99" s="238"/>
      <c r="CF99" s="238"/>
      <c r="CG99" s="238"/>
      <c r="CH99" s="238"/>
      <c r="CI99" s="238"/>
      <c r="CJ99" s="238"/>
      <c r="CK99" s="238"/>
      <c r="CL99" s="238"/>
      <c r="CM99" s="238"/>
      <c r="CN99" s="238"/>
      <c r="CO99" s="238"/>
      <c r="CP99" s="238"/>
      <c r="CQ99" s="238"/>
      <c r="CR99" s="238"/>
      <c r="CS99" s="238"/>
      <c r="CT99" s="238"/>
      <c r="CU99" s="238"/>
      <c r="CV99" s="238"/>
      <c r="CW99" s="238"/>
      <c r="CX99" s="238"/>
      <c r="CY99" s="238"/>
      <c r="CZ99" s="238"/>
      <c r="DA99" s="238"/>
      <c r="DB99" s="238"/>
      <c r="DC99" s="238"/>
      <c r="DD99" s="238"/>
      <c r="DE99" s="238"/>
      <c r="DF99" s="238"/>
      <c r="DG99" s="238"/>
      <c r="DH99" s="238"/>
    </row>
    <row r="100" spans="2:112">
      <c r="B100" s="226"/>
      <c r="BN100" s="226"/>
      <c r="BO100" s="226"/>
      <c r="BP100" s="226"/>
      <c r="BS100" s="240"/>
      <c r="BU100" s="71"/>
      <c r="BV100" s="71"/>
      <c r="BW100" s="82"/>
      <c r="BX100" s="238"/>
      <c r="BY100" s="238"/>
      <c r="BZ100" s="238"/>
      <c r="CA100" s="238"/>
      <c r="CB100" s="238"/>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8"/>
      <c r="CX100" s="238"/>
      <c r="CY100" s="238"/>
      <c r="CZ100" s="238"/>
      <c r="DA100" s="238"/>
      <c r="DB100" s="238"/>
      <c r="DC100" s="238"/>
      <c r="DD100" s="238"/>
      <c r="DE100" s="238"/>
      <c r="DF100" s="238"/>
      <c r="DG100" s="238"/>
      <c r="DH100" s="238"/>
    </row>
    <row r="101" spans="2:112">
      <c r="B101" s="226"/>
      <c r="BN101" s="226"/>
      <c r="BO101" s="226"/>
      <c r="BP101" s="226"/>
      <c r="BS101" s="240"/>
      <c r="BU101" s="71"/>
      <c r="BV101" s="71"/>
      <c r="BW101" s="82"/>
      <c r="BX101" s="238"/>
      <c r="BY101" s="238"/>
      <c r="BZ101" s="238"/>
      <c r="CA101" s="238"/>
      <c r="CB101" s="238"/>
      <c r="CC101" s="238"/>
      <c r="CD101" s="238"/>
      <c r="CE101" s="238"/>
      <c r="CF101" s="238"/>
      <c r="CG101" s="238"/>
      <c r="CH101" s="238"/>
      <c r="CI101" s="238"/>
      <c r="CJ101" s="238"/>
      <c r="CK101" s="238"/>
      <c r="CL101" s="238"/>
      <c r="CM101" s="238"/>
      <c r="CN101" s="238"/>
      <c r="CO101" s="238"/>
      <c r="CP101" s="238"/>
      <c r="CQ101" s="238"/>
      <c r="CR101" s="238"/>
      <c r="CS101" s="238"/>
      <c r="CT101" s="238"/>
      <c r="CU101" s="238"/>
      <c r="CV101" s="238"/>
      <c r="CW101" s="238"/>
      <c r="CX101" s="238"/>
      <c r="CY101" s="238"/>
      <c r="CZ101" s="238"/>
      <c r="DA101" s="238"/>
      <c r="DB101" s="238"/>
      <c r="DC101" s="238"/>
      <c r="DD101" s="238"/>
      <c r="DE101" s="238"/>
      <c r="DF101" s="238"/>
      <c r="DG101" s="238"/>
      <c r="DH101" s="238"/>
    </row>
    <row r="102" spans="2:112">
      <c r="B102" s="226"/>
      <c r="BN102" s="226"/>
      <c r="BO102" s="226"/>
      <c r="BP102" s="226"/>
      <c r="BS102" s="240"/>
      <c r="BU102" s="71"/>
      <c r="BV102" s="71"/>
      <c r="BW102" s="82"/>
      <c r="BX102" s="238"/>
      <c r="BY102" s="238"/>
      <c r="BZ102" s="238"/>
      <c r="CA102" s="238"/>
      <c r="CB102" s="238"/>
      <c r="CC102" s="238"/>
      <c r="CD102" s="238"/>
      <c r="CE102" s="238"/>
      <c r="CF102" s="238"/>
      <c r="CG102" s="238"/>
      <c r="CH102" s="238"/>
      <c r="CI102" s="238"/>
      <c r="CJ102" s="238"/>
      <c r="CK102" s="238"/>
      <c r="CL102" s="238"/>
      <c r="CM102" s="238"/>
      <c r="CN102" s="238"/>
      <c r="CO102" s="238"/>
      <c r="CP102" s="238"/>
      <c r="CQ102" s="238"/>
      <c r="CR102" s="238"/>
      <c r="CS102" s="238"/>
      <c r="CT102" s="238"/>
      <c r="CU102" s="238"/>
      <c r="CV102" s="238"/>
      <c r="CW102" s="238"/>
      <c r="CX102" s="238"/>
      <c r="CY102" s="238"/>
      <c r="CZ102" s="238"/>
      <c r="DA102" s="238"/>
      <c r="DB102" s="238"/>
      <c r="DC102" s="238"/>
      <c r="DD102" s="238"/>
      <c r="DE102" s="238"/>
      <c r="DF102" s="238"/>
      <c r="DG102" s="238"/>
      <c r="DH102" s="238"/>
    </row>
    <row r="103" spans="2:112">
      <c r="B103" s="226"/>
      <c r="BN103" s="226"/>
      <c r="BO103" s="226"/>
      <c r="BP103" s="226"/>
      <c r="BS103" s="240"/>
      <c r="BU103" s="71"/>
      <c r="BV103" s="71"/>
      <c r="BW103" s="82"/>
      <c r="BX103" s="238"/>
      <c r="BY103" s="238"/>
      <c r="BZ103" s="238"/>
      <c r="CA103" s="238"/>
      <c r="CB103" s="238"/>
      <c r="CC103" s="238"/>
      <c r="CD103" s="238"/>
      <c r="CE103" s="238"/>
      <c r="CF103" s="238"/>
      <c r="CG103" s="238"/>
      <c r="CH103" s="238"/>
      <c r="CI103" s="238"/>
      <c r="CJ103" s="238"/>
      <c r="CK103" s="238"/>
      <c r="CL103" s="238"/>
      <c r="CM103" s="238"/>
      <c r="CN103" s="238"/>
      <c r="CO103" s="238"/>
      <c r="CP103" s="238"/>
      <c r="CQ103" s="238"/>
      <c r="CR103" s="238"/>
      <c r="CS103" s="238"/>
      <c r="CT103" s="238"/>
      <c r="CU103" s="238"/>
      <c r="CV103" s="238"/>
      <c r="CW103" s="238"/>
      <c r="CX103" s="238"/>
      <c r="CY103" s="238"/>
      <c r="CZ103" s="238"/>
      <c r="DA103" s="238"/>
      <c r="DB103" s="238"/>
      <c r="DC103" s="238"/>
      <c r="DD103" s="238"/>
      <c r="DE103" s="238"/>
      <c r="DF103" s="238"/>
      <c r="DG103" s="238"/>
      <c r="DH103" s="238"/>
    </row>
    <row r="104" spans="2:112">
      <c r="B104" s="226"/>
      <c r="BN104" s="226"/>
      <c r="BO104" s="226"/>
      <c r="BP104" s="226"/>
      <c r="BS104" s="240"/>
      <c r="BU104" s="71"/>
      <c r="BV104" s="71"/>
      <c r="BW104" s="82"/>
      <c r="BX104" s="238"/>
      <c r="BY104" s="238"/>
      <c r="BZ104" s="238"/>
      <c r="CA104" s="238"/>
      <c r="CB104" s="238"/>
      <c r="CC104" s="238"/>
      <c r="CD104" s="238"/>
      <c r="CE104" s="238"/>
      <c r="CF104" s="238"/>
      <c r="CG104" s="238"/>
      <c r="CH104" s="238"/>
      <c r="CI104" s="238"/>
      <c r="CJ104" s="238"/>
      <c r="CK104" s="238"/>
      <c r="CL104" s="238"/>
      <c r="CM104" s="238"/>
      <c r="CN104" s="238"/>
      <c r="CO104" s="238"/>
      <c r="CP104" s="238"/>
      <c r="CQ104" s="238"/>
      <c r="CR104" s="238"/>
      <c r="CS104" s="238"/>
      <c r="CT104" s="238"/>
      <c r="CU104" s="238"/>
      <c r="CV104" s="238"/>
      <c r="CW104" s="238"/>
      <c r="CX104" s="238"/>
      <c r="CY104" s="238"/>
      <c r="CZ104" s="238"/>
      <c r="DA104" s="238"/>
      <c r="DB104" s="238"/>
      <c r="DC104" s="238"/>
      <c r="DD104" s="238"/>
      <c r="DE104" s="238"/>
      <c r="DF104" s="238"/>
      <c r="DG104" s="238"/>
      <c r="DH104" s="238"/>
    </row>
    <row r="105" spans="2:112">
      <c r="B105" s="226"/>
      <c r="BN105" s="226"/>
      <c r="BO105" s="226"/>
      <c r="BP105" s="226"/>
      <c r="BS105" s="240"/>
      <c r="BU105" s="71"/>
      <c r="BV105" s="71"/>
      <c r="BW105" s="82"/>
      <c r="BX105" s="238"/>
      <c r="BY105" s="238"/>
      <c r="BZ105" s="238"/>
      <c r="CA105" s="238"/>
      <c r="CB105" s="238"/>
      <c r="CC105" s="238"/>
      <c r="CD105" s="238"/>
      <c r="CE105" s="238"/>
      <c r="CF105" s="238"/>
      <c r="CG105" s="238"/>
      <c r="CH105" s="238"/>
      <c r="CI105" s="238"/>
      <c r="CJ105" s="238"/>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row>
    <row r="106" spans="2:112">
      <c r="B106" s="226"/>
      <c r="BN106" s="226"/>
      <c r="BO106" s="226"/>
      <c r="BP106" s="226"/>
      <c r="BS106" s="240"/>
      <c r="BU106" s="71"/>
      <c r="BV106" s="71"/>
      <c r="BW106" s="82"/>
      <c r="BX106" s="238"/>
      <c r="BY106" s="238"/>
      <c r="BZ106" s="238"/>
      <c r="CA106" s="238"/>
      <c r="CB106" s="238"/>
      <c r="CC106" s="238"/>
      <c r="CD106" s="238"/>
      <c r="CE106" s="238"/>
      <c r="CF106" s="238"/>
      <c r="CG106" s="238"/>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row>
    <row r="107" spans="2:112">
      <c r="B107" s="226"/>
      <c r="BN107" s="226"/>
      <c r="BO107" s="226"/>
      <c r="BP107" s="226"/>
      <c r="BS107" s="240"/>
      <c r="BU107" s="71"/>
      <c r="BV107" s="71"/>
      <c r="BW107" s="82"/>
      <c r="BX107" s="238"/>
      <c r="BY107" s="238"/>
      <c r="BZ107" s="238"/>
      <c r="CA107" s="238"/>
      <c r="CB107" s="238"/>
      <c r="CC107" s="238"/>
      <c r="CD107" s="238"/>
      <c r="CE107" s="238"/>
      <c r="CF107" s="238"/>
      <c r="CG107" s="238"/>
      <c r="CH107" s="238"/>
      <c r="CI107" s="238"/>
      <c r="CJ107" s="238"/>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row>
    <row r="108" spans="2:112">
      <c r="B108" s="226"/>
      <c r="BN108" s="226"/>
      <c r="BO108" s="226"/>
      <c r="BP108" s="226"/>
      <c r="BS108" s="240"/>
      <c r="BU108" s="71"/>
      <c r="BV108" s="71"/>
      <c r="BW108" s="82"/>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row>
    <row r="109" spans="2:112">
      <c r="B109" s="226"/>
      <c r="BN109" s="226"/>
      <c r="BO109" s="226"/>
      <c r="BP109" s="226"/>
      <c r="BS109" s="240"/>
      <c r="BU109" s="71"/>
      <c r="BV109" s="71"/>
      <c r="BW109" s="82"/>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row>
    <row r="110" spans="2:112">
      <c r="B110" s="226"/>
      <c r="BN110" s="226"/>
      <c r="BO110" s="226"/>
      <c r="BP110" s="226"/>
      <c r="BS110" s="240"/>
      <c r="BU110" s="71"/>
      <c r="BV110" s="71"/>
      <c r="BW110" s="82"/>
      <c r="BX110" s="238"/>
      <c r="BY110" s="238"/>
      <c r="BZ110" s="238"/>
      <c r="CA110" s="238"/>
      <c r="CB110" s="238"/>
      <c r="CC110" s="238"/>
      <c r="CD110" s="238"/>
      <c r="CE110" s="238"/>
      <c r="CF110" s="238"/>
      <c r="CG110" s="238"/>
      <c r="CH110" s="238"/>
      <c r="CI110" s="238"/>
      <c r="CJ110" s="238"/>
      <c r="CK110" s="238"/>
      <c r="CL110" s="238"/>
      <c r="CM110" s="238"/>
      <c r="CN110" s="238"/>
      <c r="CO110" s="238"/>
      <c r="CP110" s="238"/>
      <c r="CQ110" s="238"/>
      <c r="CR110" s="238"/>
      <c r="CS110" s="238"/>
      <c r="CT110" s="238"/>
      <c r="CU110" s="238"/>
      <c r="CV110" s="238"/>
      <c r="CW110" s="238"/>
      <c r="CX110" s="238"/>
      <c r="CY110" s="238"/>
      <c r="CZ110" s="238"/>
      <c r="DA110" s="238"/>
      <c r="DB110" s="238"/>
      <c r="DC110" s="238"/>
      <c r="DD110" s="238"/>
      <c r="DE110" s="238"/>
      <c r="DF110" s="238"/>
      <c r="DG110" s="238"/>
      <c r="DH110" s="238"/>
    </row>
    <row r="111" spans="2:112">
      <c r="B111" s="226"/>
      <c r="BN111" s="226"/>
      <c r="BO111" s="226"/>
      <c r="BP111" s="226"/>
      <c r="BS111" s="240"/>
      <c r="BU111" s="71"/>
      <c r="BV111" s="71"/>
      <c r="BW111" s="82"/>
      <c r="BX111" s="238"/>
      <c r="BY111" s="238"/>
      <c r="BZ111" s="238"/>
      <c r="CA111" s="238"/>
      <c r="CB111" s="238"/>
      <c r="CC111" s="238"/>
      <c r="CD111" s="238"/>
      <c r="CE111" s="238"/>
      <c r="CF111" s="238"/>
      <c r="CG111" s="238"/>
      <c r="CH111" s="238"/>
      <c r="CI111" s="238"/>
      <c r="CJ111" s="238"/>
      <c r="CK111" s="238"/>
      <c r="CL111" s="238"/>
      <c r="CM111" s="238"/>
      <c r="CN111" s="238"/>
      <c r="CO111" s="238"/>
      <c r="CP111" s="238"/>
      <c r="CQ111" s="238"/>
      <c r="CR111" s="238"/>
      <c r="CS111" s="238"/>
      <c r="CT111" s="238"/>
      <c r="CU111" s="238"/>
      <c r="CV111" s="238"/>
      <c r="CW111" s="238"/>
      <c r="CX111" s="238"/>
      <c r="CY111" s="238"/>
      <c r="CZ111" s="238"/>
      <c r="DA111" s="238"/>
      <c r="DB111" s="238"/>
      <c r="DC111" s="238"/>
      <c r="DD111" s="238"/>
      <c r="DE111" s="238"/>
      <c r="DF111" s="238"/>
      <c r="DG111" s="238"/>
      <c r="DH111" s="238"/>
    </row>
    <row r="112" spans="2:112">
      <c r="B112" s="226"/>
      <c r="BN112" s="226"/>
      <c r="BO112" s="226"/>
      <c r="BP112" s="226"/>
      <c r="BS112" s="240"/>
      <c r="BU112" s="71"/>
      <c r="BV112" s="71"/>
      <c r="BW112" s="82"/>
      <c r="BX112" s="238"/>
      <c r="BY112" s="238"/>
      <c r="BZ112" s="238"/>
      <c r="CA112" s="238"/>
      <c r="CB112" s="238"/>
      <c r="CC112" s="238"/>
      <c r="CD112" s="238"/>
      <c r="CE112" s="238"/>
      <c r="CF112" s="238"/>
      <c r="CG112" s="238"/>
      <c r="CH112" s="238"/>
      <c r="CI112" s="238"/>
      <c r="CJ112" s="238"/>
      <c r="CK112" s="238"/>
      <c r="CL112" s="238"/>
      <c r="CM112" s="238"/>
      <c r="CN112" s="238"/>
      <c r="CO112" s="238"/>
      <c r="CP112" s="238"/>
      <c r="CQ112" s="238"/>
      <c r="CR112" s="238"/>
      <c r="CS112" s="238"/>
      <c r="CT112" s="238"/>
      <c r="CU112" s="238"/>
      <c r="CV112" s="238"/>
      <c r="CW112" s="238"/>
      <c r="CX112" s="238"/>
      <c r="CY112" s="238"/>
      <c r="CZ112" s="238"/>
      <c r="DA112" s="238"/>
      <c r="DB112" s="238"/>
      <c r="DC112" s="238"/>
      <c r="DD112" s="238"/>
      <c r="DE112" s="238"/>
      <c r="DF112" s="238"/>
      <c r="DG112" s="238"/>
      <c r="DH112" s="238"/>
    </row>
    <row r="113" spans="2:112">
      <c r="B113" s="226"/>
      <c r="BN113" s="226"/>
      <c r="BO113" s="226"/>
      <c r="BP113" s="226"/>
      <c r="BS113" s="240"/>
      <c r="BU113" s="71"/>
      <c r="BV113" s="71"/>
      <c r="BW113" s="82"/>
      <c r="BX113" s="238"/>
      <c r="BY113" s="238"/>
      <c r="BZ113" s="238"/>
      <c r="CA113" s="238"/>
      <c r="CB113" s="238"/>
      <c r="CC113" s="238"/>
      <c r="CD113" s="238"/>
      <c r="CE113" s="238"/>
      <c r="CF113" s="238"/>
      <c r="CG113" s="238"/>
      <c r="CH113" s="238"/>
      <c r="CI113" s="238"/>
      <c r="CJ113" s="238"/>
      <c r="CK113" s="238"/>
      <c r="CL113" s="238"/>
      <c r="CM113" s="238"/>
      <c r="CN113" s="238"/>
      <c r="CO113" s="238"/>
      <c r="CP113" s="238"/>
      <c r="CQ113" s="238"/>
      <c r="CR113" s="238"/>
      <c r="CS113" s="238"/>
      <c r="CT113" s="238"/>
      <c r="CU113" s="238"/>
      <c r="CV113" s="238"/>
      <c r="CW113" s="238"/>
      <c r="CX113" s="238"/>
      <c r="CY113" s="238"/>
      <c r="CZ113" s="238"/>
      <c r="DA113" s="238"/>
      <c r="DB113" s="238"/>
      <c r="DC113" s="238"/>
      <c r="DD113" s="238"/>
      <c r="DE113" s="238"/>
      <c r="DF113" s="238"/>
      <c r="DG113" s="238"/>
      <c r="DH113" s="238"/>
    </row>
    <row r="114" spans="2:112">
      <c r="B114" s="226"/>
      <c r="BN114" s="226"/>
      <c r="BO114" s="226"/>
      <c r="BP114" s="226"/>
      <c r="BS114" s="240"/>
      <c r="BU114" s="71"/>
      <c r="BV114" s="71"/>
      <c r="BW114" s="82"/>
      <c r="BX114" s="238"/>
      <c r="BY114" s="238"/>
      <c r="BZ114" s="238"/>
      <c r="CA114" s="238"/>
      <c r="CB114" s="238"/>
      <c r="CC114" s="238"/>
      <c r="CD114" s="238"/>
      <c r="CE114" s="238"/>
      <c r="CF114" s="238"/>
      <c r="CG114" s="238"/>
      <c r="CH114" s="238"/>
      <c r="CI114" s="238"/>
      <c r="CJ114" s="238"/>
      <c r="CK114" s="238"/>
      <c r="CL114" s="238"/>
      <c r="CM114" s="238"/>
      <c r="CN114" s="238"/>
      <c r="CO114" s="238"/>
      <c r="CP114" s="238"/>
      <c r="CQ114" s="238"/>
      <c r="CR114" s="238"/>
      <c r="CS114" s="238"/>
      <c r="CT114" s="238"/>
      <c r="CU114" s="238"/>
      <c r="CV114" s="238"/>
      <c r="CW114" s="238"/>
      <c r="CX114" s="238"/>
      <c r="CY114" s="238"/>
      <c r="CZ114" s="238"/>
      <c r="DA114" s="238"/>
      <c r="DB114" s="238"/>
      <c r="DC114" s="238"/>
      <c r="DD114" s="238"/>
      <c r="DE114" s="238"/>
      <c r="DF114" s="238"/>
      <c r="DG114" s="238"/>
      <c r="DH114" s="238"/>
    </row>
    <row r="115" spans="2:112">
      <c r="B115" s="226"/>
      <c r="BN115" s="226"/>
      <c r="BO115" s="226"/>
      <c r="BP115" s="226"/>
      <c r="BS115" s="240"/>
      <c r="BU115" s="71"/>
      <c r="BV115" s="71"/>
      <c r="BW115" s="82"/>
      <c r="BX115" s="238"/>
      <c r="BY115" s="238"/>
      <c r="BZ115" s="238"/>
      <c r="CA115" s="238"/>
      <c r="CB115" s="238"/>
      <c r="CC115" s="238"/>
      <c r="CD115" s="238"/>
      <c r="CE115" s="238"/>
      <c r="CF115" s="238"/>
      <c r="CG115" s="238"/>
      <c r="CH115" s="238"/>
      <c r="CI115" s="238"/>
      <c r="CJ115" s="238"/>
      <c r="CK115" s="238"/>
      <c r="CL115" s="238"/>
      <c r="CM115" s="238"/>
      <c r="CN115" s="238"/>
      <c r="CO115" s="238"/>
      <c r="CP115" s="238"/>
      <c r="CQ115" s="238"/>
      <c r="CR115" s="238"/>
      <c r="CS115" s="238"/>
      <c r="CT115" s="238"/>
      <c r="CU115" s="238"/>
      <c r="CV115" s="238"/>
      <c r="CW115" s="238"/>
      <c r="CX115" s="238"/>
      <c r="CY115" s="238"/>
      <c r="CZ115" s="238"/>
      <c r="DA115" s="238"/>
      <c r="DB115" s="238"/>
      <c r="DC115" s="238"/>
      <c r="DD115" s="238"/>
      <c r="DE115" s="238"/>
      <c r="DF115" s="238"/>
      <c r="DG115" s="238"/>
      <c r="DH115" s="238"/>
    </row>
    <row r="116" spans="2:112">
      <c r="B116" s="226"/>
      <c r="BN116" s="226"/>
      <c r="BO116" s="226"/>
      <c r="BP116" s="226"/>
      <c r="BS116" s="240"/>
      <c r="BU116" s="71"/>
      <c r="BV116" s="71"/>
      <c r="BW116" s="82"/>
      <c r="BX116" s="238"/>
      <c r="BY116" s="238"/>
      <c r="BZ116" s="238"/>
      <c r="CA116" s="238"/>
      <c r="CB116" s="238"/>
      <c r="CC116" s="238"/>
      <c r="CD116" s="238"/>
      <c r="CE116" s="238"/>
      <c r="CF116" s="238"/>
      <c r="CG116" s="238"/>
      <c r="CH116" s="238"/>
      <c r="CI116" s="238"/>
      <c r="CJ116" s="238"/>
      <c r="CK116" s="238"/>
      <c r="CL116" s="238"/>
      <c r="CM116" s="238"/>
      <c r="CN116" s="238"/>
      <c r="CO116" s="238"/>
      <c r="CP116" s="238"/>
      <c r="CQ116" s="238"/>
      <c r="CR116" s="238"/>
      <c r="CS116" s="238"/>
      <c r="CT116" s="238"/>
      <c r="CU116" s="238"/>
      <c r="CV116" s="238"/>
      <c r="CW116" s="238"/>
      <c r="CX116" s="238"/>
      <c r="CY116" s="238"/>
      <c r="CZ116" s="238"/>
      <c r="DA116" s="238"/>
      <c r="DB116" s="238"/>
      <c r="DC116" s="238"/>
      <c r="DD116" s="238"/>
      <c r="DE116" s="238"/>
      <c r="DF116" s="238"/>
      <c r="DG116" s="238"/>
      <c r="DH116" s="238"/>
    </row>
    <row r="117" spans="2:112">
      <c r="B117" s="226"/>
      <c r="BN117" s="226"/>
      <c r="BO117" s="226"/>
      <c r="BP117" s="226"/>
      <c r="BS117" s="240"/>
      <c r="BU117" s="71"/>
      <c r="BV117" s="71"/>
      <c r="BW117" s="82"/>
      <c r="BX117" s="238"/>
      <c r="BY117" s="238"/>
      <c r="BZ117" s="238"/>
      <c r="CA117" s="238"/>
      <c r="CB117" s="238"/>
      <c r="CC117" s="238"/>
      <c r="CD117" s="238"/>
      <c r="CE117" s="238"/>
      <c r="CF117" s="238"/>
      <c r="CG117" s="238"/>
      <c r="CH117" s="238"/>
      <c r="CI117" s="238"/>
      <c r="CJ117" s="238"/>
      <c r="CK117" s="238"/>
      <c r="CL117" s="238"/>
      <c r="CM117" s="238"/>
      <c r="CN117" s="238"/>
      <c r="CO117" s="238"/>
      <c r="CP117" s="238"/>
      <c r="CQ117" s="238"/>
      <c r="CR117" s="238"/>
      <c r="CS117" s="238"/>
      <c r="CT117" s="238"/>
      <c r="CU117" s="238"/>
      <c r="CV117" s="238"/>
      <c r="CW117" s="238"/>
      <c r="CX117" s="238"/>
      <c r="CY117" s="238"/>
      <c r="CZ117" s="238"/>
      <c r="DA117" s="238"/>
      <c r="DB117" s="238"/>
      <c r="DC117" s="238"/>
      <c r="DD117" s="238"/>
      <c r="DE117" s="238"/>
      <c r="DF117" s="238"/>
      <c r="DG117" s="238"/>
      <c r="DH117" s="238"/>
    </row>
    <row r="118" spans="2:112">
      <c r="B118" s="226"/>
      <c r="BN118" s="226"/>
      <c r="BO118" s="226"/>
      <c r="BP118" s="226"/>
      <c r="BS118" s="240"/>
      <c r="BU118" s="71"/>
      <c r="BV118" s="71"/>
      <c r="BW118" s="82"/>
      <c r="BX118" s="238"/>
      <c r="BY118" s="238"/>
      <c r="BZ118" s="238"/>
      <c r="CA118" s="238"/>
      <c r="CB118" s="238"/>
      <c r="CC118" s="238"/>
      <c r="CD118" s="238"/>
      <c r="CE118" s="238"/>
      <c r="CF118" s="238"/>
      <c r="CG118" s="238"/>
      <c r="CH118" s="238"/>
      <c r="CI118" s="238"/>
      <c r="CJ118" s="238"/>
      <c r="CK118" s="238"/>
      <c r="CL118" s="238"/>
      <c r="CM118" s="238"/>
      <c r="CN118" s="238"/>
      <c r="CO118" s="238"/>
      <c r="CP118" s="238"/>
      <c r="CQ118" s="238"/>
      <c r="CR118" s="238"/>
      <c r="CS118" s="238"/>
      <c r="CT118" s="238"/>
      <c r="CU118" s="238"/>
      <c r="CV118" s="238"/>
      <c r="CW118" s="238"/>
      <c r="CX118" s="238"/>
      <c r="CY118" s="238"/>
      <c r="CZ118" s="238"/>
      <c r="DA118" s="238"/>
      <c r="DB118" s="238"/>
      <c r="DC118" s="238"/>
      <c r="DD118" s="238"/>
      <c r="DE118" s="238"/>
      <c r="DF118" s="238"/>
      <c r="DG118" s="238"/>
      <c r="DH118" s="238"/>
    </row>
    <row r="119" spans="2:112">
      <c r="B119" s="226"/>
      <c r="BN119" s="226"/>
      <c r="BO119" s="226"/>
      <c r="BP119" s="226"/>
      <c r="BS119" s="240"/>
      <c r="BU119" s="71"/>
      <c r="BV119" s="71"/>
      <c r="BW119" s="82"/>
      <c r="BX119" s="238"/>
      <c r="BY119" s="238"/>
      <c r="BZ119" s="238"/>
      <c r="CA119" s="238"/>
      <c r="CB119" s="238"/>
      <c r="CC119" s="238"/>
      <c r="CD119" s="238"/>
      <c r="CE119" s="238"/>
      <c r="CF119" s="238"/>
      <c r="CG119" s="238"/>
      <c r="CH119" s="238"/>
      <c r="CI119" s="238"/>
      <c r="CJ119" s="238"/>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row>
    <row r="120" spans="2:112">
      <c r="B120" s="226"/>
      <c r="BN120" s="226"/>
      <c r="BO120" s="226"/>
      <c r="BP120" s="226"/>
      <c r="BS120" s="240"/>
      <c r="BU120" s="71"/>
      <c r="BV120" s="71"/>
      <c r="BW120" s="82"/>
      <c r="BX120" s="238"/>
      <c r="BY120" s="238"/>
      <c r="BZ120" s="238"/>
      <c r="CA120" s="238"/>
      <c r="CB120" s="238"/>
      <c r="CC120" s="238"/>
      <c r="CD120" s="238"/>
      <c r="CE120" s="238"/>
      <c r="CF120" s="238"/>
      <c r="CG120" s="238"/>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row>
    <row r="121" spans="2:112">
      <c r="B121" s="226"/>
      <c r="BN121" s="226"/>
      <c r="BO121" s="226"/>
      <c r="BP121" s="226"/>
      <c r="BS121" s="240"/>
      <c r="BU121" s="71"/>
      <c r="BV121" s="71"/>
      <c r="BW121" s="82"/>
      <c r="BX121" s="238"/>
      <c r="BY121" s="238"/>
      <c r="BZ121" s="238"/>
      <c r="CA121" s="238"/>
      <c r="CB121" s="238"/>
      <c r="CC121" s="238"/>
      <c r="CD121" s="238"/>
      <c r="CE121" s="238"/>
      <c r="CF121" s="238"/>
      <c r="CG121" s="238"/>
      <c r="CH121" s="238"/>
      <c r="CI121" s="238"/>
      <c r="CJ121" s="238"/>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row>
    <row r="122" spans="2:112">
      <c r="B122" s="226"/>
      <c r="BN122" s="226"/>
      <c r="BO122" s="226"/>
      <c r="BP122" s="226"/>
      <c r="BS122" s="240"/>
      <c r="BU122" s="71"/>
      <c r="BV122" s="71"/>
      <c r="BW122" s="82"/>
      <c r="BX122" s="238"/>
      <c r="BY122" s="238"/>
      <c r="BZ122" s="238"/>
      <c r="CA122" s="238"/>
      <c r="CB122" s="238"/>
      <c r="CC122" s="238"/>
      <c r="CD122" s="238"/>
      <c r="CE122" s="238"/>
      <c r="CF122" s="238"/>
      <c r="CG122" s="238"/>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row>
    <row r="123" spans="2:112">
      <c r="B123" s="226"/>
      <c r="BN123" s="226"/>
      <c r="BO123" s="226"/>
      <c r="BP123" s="226"/>
      <c r="BS123" s="240"/>
      <c r="BU123" s="71"/>
      <c r="BV123" s="71"/>
      <c r="BW123" s="82"/>
      <c r="BX123" s="238"/>
      <c r="BY123" s="238"/>
      <c r="BZ123" s="238"/>
      <c r="CA123" s="238"/>
      <c r="CB123" s="238"/>
      <c r="CC123" s="238"/>
      <c r="CD123" s="238"/>
      <c r="CE123" s="238"/>
      <c r="CF123" s="238"/>
      <c r="CG123" s="238"/>
      <c r="CH123" s="238"/>
      <c r="CI123" s="238"/>
      <c r="CJ123" s="238"/>
      <c r="CK123" s="238"/>
      <c r="CL123" s="238"/>
      <c r="CM123" s="238"/>
      <c r="CN123" s="238"/>
      <c r="CO123" s="238"/>
      <c r="CP123" s="238"/>
      <c r="CQ123" s="238"/>
      <c r="CR123" s="238"/>
      <c r="CS123" s="238"/>
      <c r="CT123" s="238"/>
      <c r="CU123" s="238"/>
      <c r="CV123" s="238"/>
      <c r="CW123" s="238"/>
      <c r="CX123" s="238"/>
      <c r="CY123" s="238"/>
      <c r="CZ123" s="238"/>
      <c r="DA123" s="238"/>
      <c r="DB123" s="238"/>
      <c r="DC123" s="238"/>
      <c r="DD123" s="238"/>
      <c r="DE123" s="238"/>
      <c r="DF123" s="238"/>
      <c r="DG123" s="238"/>
      <c r="DH123" s="238"/>
    </row>
    <row r="124" spans="2:112">
      <c r="B124" s="226"/>
      <c r="BP124" s="82"/>
      <c r="BQ124" s="238"/>
      <c r="BR124" s="238"/>
      <c r="BS124" s="238"/>
      <c r="BT124" s="238"/>
      <c r="BU124" s="238"/>
      <c r="BV124" s="238"/>
      <c r="BW124" s="238"/>
      <c r="BX124" s="238"/>
      <c r="BY124" s="238"/>
      <c r="BZ124" s="238"/>
      <c r="CA124" s="238"/>
      <c r="CB124" s="238"/>
      <c r="CC124" s="238"/>
      <c r="CD124" s="238"/>
      <c r="CE124" s="238"/>
      <c r="CF124" s="238"/>
      <c r="CG124" s="238"/>
      <c r="CH124" s="238"/>
      <c r="CI124" s="238"/>
      <c r="CJ124" s="238"/>
      <c r="CK124" s="238"/>
      <c r="CL124" s="238"/>
      <c r="CM124" s="238"/>
      <c r="CN124" s="238"/>
      <c r="CO124" s="238"/>
      <c r="CP124" s="238"/>
      <c r="CQ124" s="238"/>
      <c r="CR124" s="238"/>
      <c r="CS124" s="238"/>
      <c r="CT124" s="238"/>
      <c r="CU124" s="238"/>
      <c r="CV124" s="238"/>
      <c r="CW124" s="238"/>
      <c r="CX124" s="238"/>
      <c r="CY124" s="238"/>
      <c r="CZ124" s="238"/>
      <c r="DA124" s="238"/>
    </row>
    <row r="125" spans="2:112">
      <c r="B125" s="226"/>
      <c r="BP125" s="82"/>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38"/>
      <c r="CN125" s="238"/>
      <c r="CO125" s="238"/>
      <c r="CP125" s="238"/>
      <c r="CQ125" s="238"/>
      <c r="CR125" s="238"/>
      <c r="CS125" s="238"/>
      <c r="CT125" s="238"/>
      <c r="CU125" s="238"/>
      <c r="CV125" s="238"/>
      <c r="CW125" s="238"/>
      <c r="CX125" s="238"/>
      <c r="CY125" s="238"/>
      <c r="CZ125" s="238"/>
      <c r="DA125" s="238"/>
    </row>
    <row r="126" spans="2:112">
      <c r="B126" s="226"/>
      <c r="BP126" s="82"/>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38"/>
      <c r="CN126" s="238"/>
      <c r="CO126" s="238"/>
      <c r="CP126" s="238"/>
      <c r="CQ126" s="238"/>
      <c r="CR126" s="238"/>
      <c r="CS126" s="238"/>
      <c r="CT126" s="238"/>
      <c r="CU126" s="238"/>
      <c r="CV126" s="238"/>
      <c r="CW126" s="238"/>
      <c r="CX126" s="238"/>
      <c r="CY126" s="238"/>
      <c r="CZ126" s="238"/>
      <c r="DA126" s="238"/>
    </row>
    <row r="127" spans="2:112">
      <c r="B127" s="226"/>
      <c r="BP127" s="82"/>
      <c r="BQ127" s="238"/>
      <c r="BR127" s="238"/>
      <c r="BS127" s="238"/>
      <c r="BT127" s="238"/>
      <c r="BU127" s="238"/>
      <c r="BV127" s="238"/>
      <c r="BW127" s="238"/>
      <c r="BX127" s="238"/>
      <c r="BY127" s="238"/>
      <c r="BZ127" s="238"/>
      <c r="CA127" s="238"/>
      <c r="CB127" s="238"/>
      <c r="CC127" s="238"/>
      <c r="CD127" s="238"/>
      <c r="CE127" s="238"/>
      <c r="CF127" s="238"/>
      <c r="CG127" s="238"/>
      <c r="CH127" s="238"/>
      <c r="CI127" s="238"/>
      <c r="CJ127" s="238"/>
      <c r="CK127" s="238"/>
      <c r="CL127" s="238"/>
      <c r="CM127" s="238"/>
      <c r="CN127" s="238"/>
      <c r="CO127" s="238"/>
      <c r="CP127" s="238"/>
      <c r="CQ127" s="238"/>
      <c r="CR127" s="238"/>
      <c r="CS127" s="238"/>
      <c r="CT127" s="238"/>
      <c r="CU127" s="238"/>
      <c r="CV127" s="238"/>
      <c r="CW127" s="238"/>
      <c r="CX127" s="238"/>
      <c r="CY127" s="238"/>
      <c r="CZ127" s="238"/>
      <c r="DA127" s="238"/>
    </row>
    <row r="128" spans="2:112">
      <c r="B128" s="226"/>
      <c r="BP128" s="82"/>
      <c r="BQ128" s="238"/>
      <c r="BR128" s="238"/>
      <c r="BS128" s="238"/>
      <c r="BT128" s="238"/>
      <c r="BU128" s="238"/>
      <c r="BV128" s="238"/>
      <c r="BW128" s="238"/>
      <c r="BX128" s="238"/>
      <c r="BY128" s="238"/>
      <c r="BZ128" s="238"/>
      <c r="CA128" s="238"/>
      <c r="CB128" s="238"/>
      <c r="CC128" s="238"/>
      <c r="CD128" s="238"/>
      <c r="CE128" s="238"/>
      <c r="CF128" s="238"/>
      <c r="CG128" s="238"/>
      <c r="CH128" s="238"/>
      <c r="CI128" s="238"/>
      <c r="CJ128" s="238"/>
      <c r="CK128" s="238"/>
      <c r="CL128" s="238"/>
      <c r="CM128" s="238"/>
      <c r="CN128" s="238"/>
      <c r="CO128" s="238"/>
      <c r="CP128" s="238"/>
      <c r="CQ128" s="238"/>
      <c r="CR128" s="238"/>
      <c r="CS128" s="238"/>
      <c r="CT128" s="238"/>
      <c r="CU128" s="238"/>
      <c r="CV128" s="238"/>
      <c r="CW128" s="238"/>
      <c r="CX128" s="238"/>
      <c r="CY128" s="238"/>
      <c r="CZ128" s="238"/>
      <c r="DA128" s="238"/>
    </row>
    <row r="129" spans="2:105">
      <c r="B129" s="226"/>
      <c r="BP129" s="82"/>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38"/>
      <c r="CN129" s="238"/>
      <c r="CO129" s="238"/>
      <c r="CP129" s="238"/>
      <c r="CQ129" s="238"/>
      <c r="CR129" s="238"/>
      <c r="CS129" s="238"/>
      <c r="CT129" s="238"/>
      <c r="CU129" s="238"/>
      <c r="CV129" s="238"/>
      <c r="CW129" s="238"/>
      <c r="CX129" s="238"/>
      <c r="CY129" s="238"/>
      <c r="CZ129" s="238"/>
      <c r="DA129" s="238"/>
    </row>
    <row r="130" spans="2:105">
      <c r="B130" s="226"/>
      <c r="BP130" s="82"/>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row>
    <row r="131" spans="2:105">
      <c r="B131" s="226"/>
      <c r="BP131" s="82"/>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row>
    <row r="132" spans="2:105">
      <c r="B132" s="226"/>
      <c r="BP132" s="82"/>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38"/>
      <c r="CN132" s="238"/>
      <c r="CO132" s="238"/>
      <c r="CP132" s="238"/>
      <c r="CQ132" s="238"/>
      <c r="CR132" s="238"/>
      <c r="CS132" s="238"/>
      <c r="CT132" s="238"/>
      <c r="CU132" s="238"/>
      <c r="CV132" s="238"/>
      <c r="CW132" s="238"/>
      <c r="CX132" s="238"/>
      <c r="CY132" s="238"/>
      <c r="CZ132" s="238"/>
      <c r="DA132" s="238"/>
    </row>
    <row r="133" spans="2:105">
      <c r="B133" s="226"/>
      <c r="BP133" s="82"/>
      <c r="BQ133" s="238"/>
      <c r="BR133" s="238"/>
      <c r="BS133" s="238"/>
      <c r="BT133" s="238"/>
      <c r="BU133" s="238"/>
      <c r="BV133" s="238"/>
      <c r="BW133" s="238"/>
      <c r="BX133" s="238"/>
      <c r="BY133" s="238"/>
      <c r="BZ133" s="238"/>
      <c r="CA133" s="238"/>
      <c r="CB133" s="238"/>
      <c r="CC133" s="238"/>
      <c r="CD133" s="238"/>
      <c r="CE133" s="238"/>
      <c r="CF133" s="238"/>
      <c r="CG133" s="238"/>
      <c r="CH133" s="238"/>
      <c r="CI133" s="238"/>
      <c r="CJ133" s="238"/>
      <c r="CK133" s="238"/>
      <c r="CL133" s="238"/>
      <c r="CM133" s="238"/>
      <c r="CN133" s="238"/>
      <c r="CO133" s="238"/>
      <c r="CP133" s="238"/>
      <c r="CQ133" s="238"/>
      <c r="CR133" s="238"/>
      <c r="CS133" s="238"/>
      <c r="CT133" s="238"/>
      <c r="CU133" s="238"/>
      <c r="CV133" s="238"/>
      <c r="CW133" s="238"/>
      <c r="CX133" s="238"/>
      <c r="CY133" s="238"/>
      <c r="CZ133" s="238"/>
      <c r="DA133" s="238"/>
    </row>
    <row r="134" spans="2:105">
      <c r="B134" s="226"/>
      <c r="BP134" s="82"/>
      <c r="BQ134" s="238"/>
      <c r="BR134" s="238"/>
      <c r="BS134" s="238"/>
      <c r="BT134" s="238"/>
      <c r="BU134" s="238"/>
      <c r="BV134" s="238"/>
      <c r="BW134" s="238"/>
      <c r="BX134" s="238"/>
      <c r="BY134" s="238"/>
      <c r="BZ134" s="238"/>
      <c r="CA134" s="238"/>
      <c r="CB134" s="238"/>
      <c r="CC134" s="238"/>
      <c r="CD134" s="238"/>
      <c r="CE134" s="238"/>
      <c r="CF134" s="238"/>
      <c r="CG134" s="238"/>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row>
    <row r="135" spans="2:105">
      <c r="B135" s="226"/>
      <c r="BP135" s="82"/>
      <c r="BQ135" s="238"/>
      <c r="BR135" s="238"/>
      <c r="BS135" s="238"/>
      <c r="BT135" s="238"/>
      <c r="BU135" s="238"/>
      <c r="BV135" s="238"/>
      <c r="BW135" s="238"/>
      <c r="BX135" s="238"/>
      <c r="BY135" s="238"/>
      <c r="BZ135" s="238"/>
      <c r="CA135" s="238"/>
      <c r="CB135" s="238"/>
      <c r="CC135" s="238"/>
      <c r="CD135" s="238"/>
      <c r="CE135" s="238"/>
      <c r="CF135" s="238"/>
      <c r="CG135" s="238"/>
      <c r="CH135" s="238"/>
      <c r="CI135" s="238"/>
      <c r="CJ135" s="238"/>
      <c r="CK135" s="238"/>
      <c r="CL135" s="238"/>
      <c r="CM135" s="238"/>
      <c r="CN135" s="238"/>
      <c r="CO135" s="238"/>
      <c r="CP135" s="238"/>
      <c r="CQ135" s="238"/>
      <c r="CR135" s="238"/>
      <c r="CS135" s="238"/>
      <c r="CT135" s="238"/>
      <c r="CU135" s="238"/>
      <c r="CV135" s="238"/>
      <c r="CW135" s="238"/>
      <c r="CX135" s="238"/>
      <c r="CY135" s="238"/>
      <c r="CZ135" s="238"/>
      <c r="DA135" s="238"/>
    </row>
    <row r="136" spans="2:105">
      <c r="B136" s="226"/>
      <c r="BP136" s="82"/>
      <c r="BQ136" s="238"/>
      <c r="BR136" s="238"/>
      <c r="BS136" s="238"/>
      <c r="BT136" s="238"/>
      <c r="BU136" s="238"/>
      <c r="BV136" s="238"/>
      <c r="BW136" s="238"/>
      <c r="BX136" s="238"/>
      <c r="BY136" s="238"/>
      <c r="BZ136" s="238"/>
      <c r="CA136" s="238"/>
      <c r="CB136" s="238"/>
      <c r="CC136" s="238"/>
      <c r="CD136" s="238"/>
      <c r="CE136" s="238"/>
      <c r="CF136" s="238"/>
      <c r="CG136" s="238"/>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row>
    <row r="137" spans="2:105">
      <c r="B137" s="226"/>
      <c r="BP137" s="82"/>
      <c r="BQ137" s="238"/>
      <c r="BR137" s="238"/>
      <c r="BS137" s="238"/>
      <c r="BT137" s="238"/>
      <c r="BU137" s="238"/>
      <c r="BV137" s="238"/>
      <c r="BW137" s="238"/>
      <c r="BX137" s="238"/>
      <c r="BY137" s="238"/>
      <c r="BZ137" s="238"/>
      <c r="CA137" s="238"/>
      <c r="CB137" s="238"/>
      <c r="CC137" s="238"/>
      <c r="CD137" s="238"/>
      <c r="CE137" s="238"/>
      <c r="CF137" s="238"/>
      <c r="CG137" s="238"/>
      <c r="CH137" s="238"/>
      <c r="CI137" s="238"/>
      <c r="CJ137" s="238"/>
      <c r="CK137" s="238"/>
      <c r="CL137" s="238"/>
      <c r="CM137" s="238"/>
      <c r="CN137" s="238"/>
      <c r="CO137" s="238"/>
      <c r="CP137" s="238"/>
      <c r="CQ137" s="238"/>
      <c r="CR137" s="238"/>
      <c r="CS137" s="238"/>
      <c r="CT137" s="238"/>
      <c r="CU137" s="238"/>
      <c r="CV137" s="238"/>
      <c r="CW137" s="238"/>
      <c r="CX137" s="238"/>
      <c r="CY137" s="238"/>
      <c r="CZ137" s="238"/>
      <c r="DA137" s="238"/>
    </row>
    <row r="138" spans="2:105">
      <c r="B138" s="226"/>
      <c r="BP138" s="82"/>
      <c r="BQ138" s="238"/>
      <c r="BR138" s="238"/>
      <c r="BS138" s="238"/>
      <c r="BT138" s="238"/>
      <c r="BU138" s="238"/>
      <c r="BV138" s="238"/>
      <c r="BW138" s="238"/>
      <c r="BX138" s="238"/>
      <c r="BY138" s="238"/>
      <c r="BZ138" s="238"/>
      <c r="CA138" s="238"/>
      <c r="CB138" s="238"/>
      <c r="CC138" s="238"/>
      <c r="CD138" s="238"/>
      <c r="CE138" s="238"/>
      <c r="CF138" s="238"/>
      <c r="CG138" s="238"/>
      <c r="CH138" s="238"/>
      <c r="CI138" s="238"/>
      <c r="CJ138" s="238"/>
      <c r="CK138" s="238"/>
      <c r="CL138" s="238"/>
      <c r="CM138" s="238"/>
      <c r="CN138" s="238"/>
      <c r="CO138" s="238"/>
      <c r="CP138" s="238"/>
      <c r="CQ138" s="238"/>
      <c r="CR138" s="238"/>
      <c r="CS138" s="238"/>
      <c r="CT138" s="238"/>
      <c r="CU138" s="238"/>
      <c r="CV138" s="238"/>
      <c r="CW138" s="238"/>
      <c r="CX138" s="238"/>
      <c r="CY138" s="238"/>
      <c r="CZ138" s="238"/>
      <c r="DA138" s="238"/>
    </row>
    <row r="139" spans="2:105">
      <c r="B139" s="226"/>
      <c r="BP139" s="82"/>
      <c r="BQ139" s="238"/>
      <c r="BR139" s="238"/>
      <c r="BS139" s="238"/>
      <c r="BT139" s="238"/>
      <c r="BU139" s="238"/>
      <c r="BV139" s="238"/>
      <c r="BW139" s="238"/>
      <c r="BX139" s="238"/>
      <c r="BY139" s="238"/>
      <c r="BZ139" s="238"/>
      <c r="CA139" s="238"/>
      <c r="CB139" s="238"/>
      <c r="CC139" s="238"/>
      <c r="CD139" s="238"/>
      <c r="CE139" s="238"/>
      <c r="CF139" s="238"/>
      <c r="CG139" s="238"/>
      <c r="CH139" s="238"/>
      <c r="CI139" s="238"/>
      <c r="CJ139" s="238"/>
      <c r="CK139" s="238"/>
      <c r="CL139" s="238"/>
      <c r="CM139" s="238"/>
      <c r="CN139" s="238"/>
      <c r="CO139" s="238"/>
      <c r="CP139" s="238"/>
      <c r="CQ139" s="238"/>
      <c r="CR139" s="238"/>
      <c r="CS139" s="238"/>
      <c r="CT139" s="238"/>
      <c r="CU139" s="238"/>
      <c r="CV139" s="238"/>
      <c r="CW139" s="238"/>
      <c r="CX139" s="238"/>
      <c r="CY139" s="238"/>
      <c r="CZ139" s="238"/>
      <c r="DA139" s="238"/>
    </row>
    <row r="140" spans="2:105">
      <c r="B140" s="226"/>
      <c r="BP140" s="82"/>
      <c r="BQ140" s="238"/>
      <c r="BR140" s="238"/>
      <c r="BS140" s="238"/>
      <c r="BT140" s="238"/>
      <c r="BU140" s="238"/>
      <c r="BV140" s="238"/>
      <c r="BW140" s="238"/>
      <c r="BX140" s="238"/>
      <c r="BY140" s="238"/>
      <c r="BZ140" s="238"/>
      <c r="CA140" s="238"/>
      <c r="CB140" s="238"/>
      <c r="CC140" s="238"/>
      <c r="CD140" s="238"/>
      <c r="CE140" s="238"/>
      <c r="CF140" s="238"/>
      <c r="CG140" s="238"/>
      <c r="CH140" s="238"/>
      <c r="CI140" s="238"/>
      <c r="CJ140" s="238"/>
      <c r="CK140" s="238"/>
      <c r="CL140" s="238"/>
      <c r="CM140" s="238"/>
      <c r="CN140" s="238"/>
      <c r="CO140" s="238"/>
      <c r="CP140" s="238"/>
      <c r="CQ140" s="238"/>
      <c r="CR140" s="238"/>
      <c r="CS140" s="238"/>
      <c r="CT140" s="238"/>
      <c r="CU140" s="238"/>
      <c r="CV140" s="238"/>
      <c r="CW140" s="238"/>
      <c r="CX140" s="238"/>
      <c r="CY140" s="238"/>
      <c r="CZ140" s="238"/>
      <c r="DA140" s="238"/>
    </row>
    <row r="141" spans="2:105">
      <c r="B141" s="226"/>
      <c r="BP141" s="82"/>
      <c r="BQ141" s="238"/>
      <c r="BR141" s="238"/>
      <c r="BS141" s="238"/>
      <c r="BT141" s="238"/>
      <c r="BU141" s="238"/>
      <c r="BV141" s="238"/>
      <c r="BW141" s="238"/>
      <c r="BX141" s="238"/>
      <c r="BY141" s="238"/>
      <c r="BZ141" s="238"/>
      <c r="CA141" s="238"/>
      <c r="CB141" s="238"/>
      <c r="CC141" s="238"/>
      <c r="CD141" s="238"/>
      <c r="CE141" s="238"/>
      <c r="CF141" s="238"/>
      <c r="CG141" s="238"/>
      <c r="CH141" s="238"/>
      <c r="CI141" s="238"/>
      <c r="CJ141" s="238"/>
      <c r="CK141" s="238"/>
      <c r="CL141" s="238"/>
      <c r="CM141" s="238"/>
      <c r="CN141" s="238"/>
      <c r="CO141" s="238"/>
      <c r="CP141" s="238"/>
      <c r="CQ141" s="238"/>
      <c r="CR141" s="238"/>
      <c r="CS141" s="238"/>
      <c r="CT141" s="238"/>
      <c r="CU141" s="238"/>
      <c r="CV141" s="238"/>
      <c r="CW141" s="238"/>
      <c r="CX141" s="238"/>
      <c r="CY141" s="238"/>
      <c r="CZ141" s="238"/>
      <c r="DA141" s="238"/>
    </row>
    <row r="142" spans="2:105">
      <c r="B142" s="226"/>
      <c r="BP142" s="82"/>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row>
    <row r="143" spans="2:105">
      <c r="B143" s="226"/>
      <c r="BP143" s="82"/>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row>
    <row r="144" spans="2:105">
      <c r="B144" s="226"/>
      <c r="BP144" s="82"/>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row>
    <row r="145" spans="2:105">
      <c r="B145" s="226"/>
      <c r="BP145" s="82"/>
      <c r="BQ145" s="238"/>
      <c r="BR145" s="238"/>
      <c r="BS145" s="238"/>
      <c r="BT145" s="238"/>
      <c r="BU145" s="238"/>
      <c r="BV145" s="238"/>
      <c r="BW145" s="238"/>
      <c r="BX145" s="238"/>
      <c r="BY145" s="238"/>
      <c r="BZ145" s="238"/>
      <c r="CA145" s="238"/>
      <c r="CB145" s="238"/>
      <c r="CC145" s="238"/>
      <c r="CD145" s="238"/>
      <c r="CE145" s="238"/>
      <c r="CF145" s="238"/>
      <c r="CG145" s="238"/>
      <c r="CH145" s="238"/>
      <c r="CI145" s="238"/>
      <c r="CJ145" s="238"/>
      <c r="CK145" s="238"/>
      <c r="CL145" s="238"/>
      <c r="CM145" s="238"/>
      <c r="CN145" s="238"/>
      <c r="CO145" s="238"/>
      <c r="CP145" s="238"/>
      <c r="CQ145" s="238"/>
      <c r="CR145" s="238"/>
      <c r="CS145" s="238"/>
      <c r="CT145" s="238"/>
      <c r="CU145" s="238"/>
      <c r="CV145" s="238"/>
      <c r="CW145" s="238"/>
      <c r="CX145" s="238"/>
      <c r="CY145" s="238"/>
      <c r="CZ145" s="238"/>
      <c r="DA145" s="238"/>
    </row>
    <row r="146" spans="2:105">
      <c r="B146" s="226"/>
      <c r="BP146" s="82"/>
      <c r="BQ146" s="238"/>
      <c r="BR146" s="238"/>
      <c r="BS146" s="238"/>
      <c r="BT146" s="238"/>
      <c r="BU146" s="238"/>
      <c r="BV146" s="238"/>
      <c r="BW146" s="238"/>
      <c r="BX146" s="238"/>
      <c r="BY146" s="238"/>
      <c r="BZ146" s="238"/>
      <c r="CA146" s="238"/>
      <c r="CB146" s="238"/>
      <c r="CC146" s="238"/>
      <c r="CD146" s="238"/>
      <c r="CE146" s="238"/>
      <c r="CF146" s="238"/>
      <c r="CG146" s="238"/>
      <c r="CH146" s="238"/>
      <c r="CI146" s="238"/>
      <c r="CJ146" s="238"/>
      <c r="CK146" s="238"/>
      <c r="CL146" s="238"/>
      <c r="CM146" s="238"/>
      <c r="CN146" s="238"/>
      <c r="CO146" s="238"/>
      <c r="CP146" s="238"/>
      <c r="CQ146" s="238"/>
      <c r="CR146" s="238"/>
      <c r="CS146" s="238"/>
      <c r="CT146" s="238"/>
      <c r="CU146" s="238"/>
      <c r="CV146" s="238"/>
      <c r="CW146" s="238"/>
      <c r="CX146" s="238"/>
      <c r="CY146" s="238"/>
      <c r="CZ146" s="238"/>
      <c r="DA146" s="238"/>
    </row>
    <row r="147" spans="2:105">
      <c r="B147" s="226"/>
      <c r="BP147" s="82"/>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38"/>
      <c r="CY147" s="238"/>
      <c r="CZ147" s="238"/>
      <c r="DA147" s="238"/>
    </row>
    <row r="148" spans="2:105">
      <c r="B148" s="226"/>
      <c r="BP148" s="82"/>
      <c r="BQ148" s="238"/>
      <c r="BR148" s="238"/>
      <c r="BS148" s="238"/>
      <c r="BT148" s="238"/>
      <c r="BU148" s="238"/>
      <c r="BV148" s="238"/>
      <c r="BW148" s="238"/>
      <c r="BX148" s="238"/>
      <c r="BY148" s="238"/>
      <c r="BZ148" s="238"/>
      <c r="CA148" s="238"/>
      <c r="CB148" s="238"/>
      <c r="CC148" s="238"/>
      <c r="CD148" s="238"/>
      <c r="CE148" s="238"/>
      <c r="CF148" s="238"/>
      <c r="CG148" s="238"/>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row>
    <row r="149" spans="2:105">
      <c r="B149" s="226"/>
      <c r="BP149" s="82"/>
      <c r="BQ149" s="238"/>
      <c r="BR149" s="238"/>
      <c r="BS149" s="238"/>
      <c r="BT149" s="238"/>
      <c r="BU149" s="238"/>
      <c r="BV149" s="238"/>
      <c r="BW149" s="238"/>
      <c r="BX149" s="238"/>
      <c r="BY149" s="238"/>
      <c r="BZ149" s="238"/>
      <c r="CA149" s="238"/>
      <c r="CB149" s="238"/>
      <c r="CC149" s="238"/>
      <c r="CD149" s="238"/>
      <c r="CE149" s="238"/>
      <c r="CF149" s="238"/>
      <c r="CG149" s="238"/>
      <c r="CH149" s="238"/>
      <c r="CI149" s="238"/>
      <c r="CJ149" s="238"/>
      <c r="CK149" s="238"/>
      <c r="CL149" s="238"/>
      <c r="CM149" s="238"/>
      <c r="CN149" s="238"/>
      <c r="CO149" s="238"/>
      <c r="CP149" s="238"/>
      <c r="CQ149" s="238"/>
      <c r="CR149" s="238"/>
      <c r="CS149" s="238"/>
      <c r="CT149" s="238"/>
      <c r="CU149" s="238"/>
      <c r="CV149" s="238"/>
      <c r="CW149" s="238"/>
      <c r="CX149" s="238"/>
      <c r="CY149" s="238"/>
      <c r="CZ149" s="238"/>
      <c r="DA149" s="238"/>
    </row>
    <row r="150" spans="2:105">
      <c r="B150" s="226"/>
      <c r="BP150" s="82"/>
      <c r="BQ150" s="238"/>
      <c r="BR150" s="238"/>
      <c r="BS150" s="238"/>
      <c r="BT150" s="238"/>
      <c r="BU150" s="238"/>
      <c r="BV150" s="238"/>
      <c r="BW150" s="238"/>
      <c r="BX150" s="238"/>
      <c r="BY150" s="238"/>
      <c r="BZ150" s="238"/>
      <c r="CA150" s="238"/>
      <c r="CB150" s="238"/>
      <c r="CC150" s="238"/>
      <c r="CD150" s="238"/>
      <c r="CE150" s="238"/>
      <c r="CF150" s="238"/>
      <c r="CG150" s="238"/>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row>
    <row r="151" spans="2:105">
      <c r="B151" s="226"/>
      <c r="BP151" s="82"/>
      <c r="BQ151" s="238"/>
      <c r="BR151" s="238"/>
      <c r="BS151" s="238"/>
      <c r="BT151" s="238"/>
      <c r="BU151" s="238"/>
      <c r="BV151" s="238"/>
      <c r="BW151" s="238"/>
      <c r="BX151" s="238"/>
      <c r="BY151" s="238"/>
      <c r="BZ151" s="238"/>
      <c r="CA151" s="238"/>
      <c r="CB151" s="238"/>
      <c r="CC151" s="238"/>
      <c r="CD151" s="238"/>
      <c r="CE151" s="238"/>
      <c r="CF151" s="238"/>
      <c r="CG151" s="238"/>
      <c r="CH151" s="238"/>
      <c r="CI151" s="238"/>
      <c r="CJ151" s="238"/>
      <c r="CK151" s="238"/>
      <c r="CL151" s="238"/>
      <c r="CM151" s="238"/>
      <c r="CN151" s="238"/>
      <c r="CO151" s="238"/>
      <c r="CP151" s="238"/>
      <c r="CQ151" s="238"/>
      <c r="CR151" s="238"/>
      <c r="CS151" s="238"/>
      <c r="CT151" s="238"/>
      <c r="CU151" s="238"/>
      <c r="CV151" s="238"/>
      <c r="CW151" s="238"/>
      <c r="CX151" s="238"/>
      <c r="CY151" s="238"/>
      <c r="CZ151" s="238"/>
      <c r="DA151" s="238"/>
    </row>
    <row r="152" spans="2:105">
      <c r="B152" s="226"/>
      <c r="BP152" s="82"/>
      <c r="BQ152" s="238"/>
      <c r="BR152" s="238"/>
      <c r="BS152" s="238"/>
      <c r="BT152" s="238"/>
      <c r="BU152" s="238"/>
      <c r="BV152" s="238"/>
      <c r="BW152" s="238"/>
      <c r="BX152" s="238"/>
      <c r="BY152" s="238"/>
      <c r="BZ152" s="238"/>
      <c r="CA152" s="238"/>
      <c r="CB152" s="238"/>
      <c r="CC152" s="238"/>
      <c r="CD152" s="238"/>
      <c r="CE152" s="238"/>
      <c r="CF152" s="238"/>
      <c r="CG152" s="238"/>
      <c r="CH152" s="238"/>
      <c r="CI152" s="238"/>
      <c r="CJ152" s="238"/>
      <c r="CK152" s="238"/>
      <c r="CL152" s="238"/>
      <c r="CM152" s="238"/>
      <c r="CN152" s="238"/>
      <c r="CO152" s="238"/>
      <c r="CP152" s="238"/>
      <c r="CQ152" s="238"/>
      <c r="CR152" s="238"/>
      <c r="CS152" s="238"/>
      <c r="CT152" s="238"/>
      <c r="CU152" s="238"/>
      <c r="CV152" s="238"/>
      <c r="CW152" s="238"/>
      <c r="CX152" s="238"/>
      <c r="CY152" s="238"/>
      <c r="CZ152" s="238"/>
      <c r="DA152" s="238"/>
    </row>
    <row r="153" spans="2:105">
      <c r="B153" s="226"/>
      <c r="BP153" s="82"/>
      <c r="BQ153" s="238"/>
      <c r="BR153" s="238"/>
      <c r="BS153" s="238"/>
      <c r="BT153" s="238"/>
      <c r="BU153" s="238"/>
      <c r="BV153" s="238"/>
      <c r="BW153" s="238"/>
      <c r="BX153" s="238"/>
      <c r="BY153" s="238"/>
      <c r="BZ153" s="238"/>
      <c r="CA153" s="238"/>
      <c r="CB153" s="238"/>
      <c r="CC153" s="238"/>
      <c r="CD153" s="238"/>
      <c r="CE153" s="238"/>
      <c r="CF153" s="238"/>
      <c r="CG153" s="238"/>
      <c r="CH153" s="238"/>
      <c r="CI153" s="238"/>
      <c r="CJ153" s="238"/>
      <c r="CK153" s="238"/>
      <c r="CL153" s="238"/>
      <c r="CM153" s="238"/>
      <c r="CN153" s="238"/>
      <c r="CO153" s="238"/>
      <c r="CP153" s="238"/>
      <c r="CQ153" s="238"/>
      <c r="CR153" s="238"/>
      <c r="CS153" s="238"/>
      <c r="CT153" s="238"/>
      <c r="CU153" s="238"/>
      <c r="CV153" s="238"/>
      <c r="CW153" s="238"/>
      <c r="CX153" s="238"/>
      <c r="CY153" s="238"/>
      <c r="CZ153" s="238"/>
      <c r="DA153" s="238"/>
    </row>
    <row r="154" spans="2:105">
      <c r="B154" s="226"/>
      <c r="BP154" s="82"/>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38"/>
      <c r="CN154" s="238"/>
      <c r="CO154" s="238"/>
      <c r="CP154" s="238"/>
      <c r="CQ154" s="238"/>
      <c r="CR154" s="238"/>
      <c r="CS154" s="238"/>
      <c r="CT154" s="238"/>
      <c r="CU154" s="238"/>
      <c r="CV154" s="238"/>
      <c r="CW154" s="238"/>
      <c r="CX154" s="238"/>
      <c r="CY154" s="238"/>
      <c r="CZ154" s="238"/>
      <c r="DA154" s="238"/>
    </row>
    <row r="155" spans="2:105">
      <c r="B155" s="226"/>
      <c r="BP155" s="82"/>
      <c r="BQ155" s="238"/>
      <c r="BR155" s="238"/>
      <c r="BS155" s="238"/>
      <c r="BT155" s="238"/>
      <c r="BU155" s="238"/>
      <c r="BV155" s="238"/>
      <c r="BW155" s="238"/>
      <c r="BX155" s="238"/>
      <c r="BY155" s="238"/>
      <c r="BZ155" s="238"/>
      <c r="CA155" s="238"/>
      <c r="CB155" s="238"/>
      <c r="CC155" s="238"/>
      <c r="CD155" s="238"/>
      <c r="CE155" s="238"/>
      <c r="CF155" s="238"/>
      <c r="CG155" s="238"/>
      <c r="CH155" s="238"/>
      <c r="CI155" s="238"/>
      <c r="CJ155" s="238"/>
      <c r="CK155" s="238"/>
      <c r="CL155" s="238"/>
      <c r="CM155" s="238"/>
      <c r="CN155" s="238"/>
      <c r="CO155" s="238"/>
      <c r="CP155" s="238"/>
      <c r="CQ155" s="238"/>
      <c r="CR155" s="238"/>
      <c r="CS155" s="238"/>
      <c r="CT155" s="238"/>
      <c r="CU155" s="238"/>
      <c r="CV155" s="238"/>
      <c r="CW155" s="238"/>
      <c r="CX155" s="238"/>
      <c r="CY155" s="238"/>
      <c r="CZ155" s="238"/>
      <c r="DA155" s="238"/>
    </row>
    <row r="156" spans="2:105">
      <c r="B156" s="226"/>
      <c r="BP156" s="82"/>
      <c r="BQ156" s="238"/>
      <c r="BR156" s="238"/>
      <c r="BS156" s="238"/>
      <c r="BT156" s="238"/>
      <c r="BU156" s="238"/>
      <c r="BV156" s="238"/>
      <c r="BW156" s="238"/>
      <c r="BX156" s="238"/>
      <c r="BY156" s="238"/>
      <c r="BZ156" s="238"/>
      <c r="CA156" s="238"/>
      <c r="CB156" s="238"/>
      <c r="CC156" s="238"/>
      <c r="CD156" s="238"/>
      <c r="CE156" s="238"/>
      <c r="CF156" s="238"/>
      <c r="CG156" s="238"/>
      <c r="CH156" s="238"/>
      <c r="CI156" s="238"/>
      <c r="CJ156" s="238"/>
      <c r="CK156" s="238"/>
      <c r="CL156" s="238"/>
      <c r="CM156" s="238"/>
      <c r="CN156" s="238"/>
      <c r="CO156" s="238"/>
      <c r="CP156" s="238"/>
      <c r="CQ156" s="238"/>
      <c r="CR156" s="238"/>
      <c r="CS156" s="238"/>
      <c r="CT156" s="238"/>
      <c r="CU156" s="238"/>
      <c r="CV156" s="238"/>
      <c r="CW156" s="238"/>
      <c r="CX156" s="238"/>
      <c r="CY156" s="238"/>
      <c r="CZ156" s="238"/>
      <c r="DA156" s="238"/>
    </row>
    <row r="157" spans="2:105">
      <c r="B157" s="226"/>
      <c r="BP157" s="82"/>
      <c r="BQ157" s="238"/>
      <c r="BR157" s="238"/>
      <c r="BS157" s="238"/>
      <c r="BT157" s="238"/>
      <c r="BU157" s="238"/>
      <c r="BV157" s="238"/>
      <c r="BW157" s="238"/>
      <c r="BX157" s="238"/>
      <c r="BY157" s="238"/>
      <c r="BZ157" s="238"/>
      <c r="CA157" s="238"/>
      <c r="CB157" s="238"/>
      <c r="CC157" s="238"/>
      <c r="CD157" s="238"/>
      <c r="CE157" s="238"/>
      <c r="CF157" s="238"/>
      <c r="CG157" s="238"/>
      <c r="CH157" s="238"/>
      <c r="CI157" s="238"/>
      <c r="CJ157" s="238"/>
      <c r="CK157" s="238"/>
      <c r="CL157" s="238"/>
      <c r="CM157" s="238"/>
      <c r="CN157" s="238"/>
      <c r="CO157" s="238"/>
      <c r="CP157" s="238"/>
      <c r="CQ157" s="238"/>
      <c r="CR157" s="238"/>
      <c r="CS157" s="238"/>
      <c r="CT157" s="238"/>
      <c r="CU157" s="238"/>
      <c r="CV157" s="238"/>
      <c r="CW157" s="238"/>
      <c r="CX157" s="238"/>
      <c r="CY157" s="238"/>
      <c r="CZ157" s="238"/>
      <c r="DA157" s="238"/>
    </row>
    <row r="158" spans="2:105">
      <c r="B158" s="226"/>
      <c r="BP158" s="82"/>
      <c r="BQ158" s="238"/>
      <c r="BR158" s="238"/>
      <c r="BS158" s="238"/>
      <c r="BT158" s="238"/>
      <c r="BU158" s="238"/>
      <c r="BV158" s="238"/>
      <c r="BW158" s="238"/>
      <c r="BX158" s="238"/>
      <c r="BY158" s="238"/>
      <c r="BZ158" s="238"/>
      <c r="CA158" s="238"/>
      <c r="CB158" s="238"/>
      <c r="CC158" s="238"/>
      <c r="CD158" s="238"/>
      <c r="CE158" s="238"/>
      <c r="CF158" s="238"/>
      <c r="CG158" s="238"/>
      <c r="CH158" s="238"/>
      <c r="CI158" s="238"/>
      <c r="CJ158" s="238"/>
      <c r="CK158" s="238"/>
      <c r="CL158" s="238"/>
      <c r="CM158" s="238"/>
      <c r="CN158" s="238"/>
      <c r="CO158" s="238"/>
      <c r="CP158" s="238"/>
      <c r="CQ158" s="238"/>
      <c r="CR158" s="238"/>
      <c r="CS158" s="238"/>
      <c r="CT158" s="238"/>
      <c r="CU158" s="238"/>
      <c r="CV158" s="238"/>
      <c r="CW158" s="238"/>
      <c r="CX158" s="238"/>
      <c r="CY158" s="238"/>
      <c r="CZ158" s="238"/>
      <c r="DA158" s="238"/>
    </row>
    <row r="159" spans="2:105">
      <c r="B159" s="226"/>
      <c r="BP159" s="82"/>
      <c r="BQ159" s="238"/>
      <c r="BR159" s="238"/>
      <c r="BS159" s="238"/>
      <c r="BT159" s="238"/>
      <c r="BU159" s="238"/>
      <c r="BV159" s="238"/>
      <c r="BW159" s="238"/>
      <c r="BX159" s="238"/>
      <c r="BY159" s="238"/>
      <c r="BZ159" s="238"/>
      <c r="CA159" s="238"/>
      <c r="CB159" s="238"/>
      <c r="CC159" s="238"/>
      <c r="CD159" s="238"/>
      <c r="CE159" s="238"/>
      <c r="CF159" s="238"/>
      <c r="CG159" s="238"/>
      <c r="CH159" s="238"/>
      <c r="CI159" s="238"/>
      <c r="CJ159" s="238"/>
      <c r="CK159" s="238"/>
      <c r="CL159" s="238"/>
      <c r="CM159" s="238"/>
      <c r="CN159" s="238"/>
      <c r="CO159" s="238"/>
      <c r="CP159" s="238"/>
      <c r="CQ159" s="238"/>
      <c r="CR159" s="238"/>
      <c r="CS159" s="238"/>
      <c r="CT159" s="238"/>
      <c r="CU159" s="238"/>
      <c r="CV159" s="238"/>
      <c r="CW159" s="238"/>
      <c r="CX159" s="238"/>
      <c r="CY159" s="238"/>
      <c r="CZ159" s="238"/>
      <c r="DA159" s="238"/>
    </row>
    <row r="160" spans="2:105">
      <c r="B160" s="226"/>
      <c r="BP160" s="82"/>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row>
    <row r="161" spans="2:105">
      <c r="B161" s="226"/>
      <c r="BP161" s="82"/>
      <c r="BQ161" s="238"/>
      <c r="BR161" s="238"/>
      <c r="BS161" s="238"/>
      <c r="BT161" s="238"/>
      <c r="BU161" s="238"/>
      <c r="BV161" s="238"/>
      <c r="BW161" s="238"/>
      <c r="BX161" s="238"/>
      <c r="BY161" s="238"/>
      <c r="BZ161" s="238"/>
      <c r="CA161" s="238"/>
      <c r="CB161" s="238"/>
      <c r="CC161" s="238"/>
      <c r="CD161" s="238"/>
      <c r="CE161" s="238"/>
      <c r="CF161" s="238"/>
      <c r="CG161" s="238"/>
      <c r="CH161" s="238"/>
      <c r="CI161" s="238"/>
      <c r="CJ161" s="238"/>
      <c r="CK161" s="238"/>
      <c r="CL161" s="238"/>
      <c r="CM161" s="238"/>
      <c r="CN161" s="238"/>
      <c r="CO161" s="238"/>
      <c r="CP161" s="238"/>
      <c r="CQ161" s="238"/>
      <c r="CR161" s="238"/>
      <c r="CS161" s="238"/>
      <c r="CT161" s="238"/>
      <c r="CU161" s="238"/>
      <c r="CV161" s="238"/>
      <c r="CW161" s="238"/>
      <c r="CX161" s="238"/>
      <c r="CY161" s="238"/>
      <c r="CZ161" s="238"/>
      <c r="DA161" s="238"/>
    </row>
    <row r="162" spans="2:105">
      <c r="B162" s="226"/>
      <c r="BP162" s="82"/>
      <c r="BQ162" s="238"/>
      <c r="BR162" s="238"/>
      <c r="BS162" s="238"/>
      <c r="BT162" s="238"/>
      <c r="BU162" s="238"/>
      <c r="BV162" s="238"/>
      <c r="BW162" s="238"/>
      <c r="BX162" s="238"/>
      <c r="BY162" s="238"/>
      <c r="BZ162" s="238"/>
      <c r="CA162" s="238"/>
      <c r="CB162" s="238"/>
      <c r="CC162" s="238"/>
      <c r="CD162" s="238"/>
      <c r="CE162" s="238"/>
      <c r="CF162" s="238"/>
      <c r="CG162" s="238"/>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row>
    <row r="163" spans="2:105">
      <c r="B163" s="226"/>
      <c r="BP163" s="82"/>
      <c r="BQ163" s="238"/>
      <c r="BR163" s="238"/>
      <c r="BS163" s="238"/>
      <c r="BT163" s="238"/>
      <c r="BU163" s="238"/>
      <c r="BV163" s="238"/>
      <c r="BW163" s="238"/>
      <c r="BX163" s="238"/>
      <c r="BY163" s="238"/>
      <c r="BZ163" s="238"/>
      <c r="CA163" s="238"/>
      <c r="CB163" s="238"/>
      <c r="CC163" s="238"/>
      <c r="CD163" s="238"/>
      <c r="CE163" s="238"/>
      <c r="CF163" s="238"/>
      <c r="CG163" s="238"/>
      <c r="CH163" s="238"/>
      <c r="CI163" s="238"/>
      <c r="CJ163" s="238"/>
      <c r="CK163" s="238"/>
      <c r="CL163" s="238"/>
      <c r="CM163" s="238"/>
      <c r="CN163" s="238"/>
      <c r="CO163" s="238"/>
      <c r="CP163" s="238"/>
      <c r="CQ163" s="238"/>
      <c r="CR163" s="238"/>
      <c r="CS163" s="238"/>
      <c r="CT163" s="238"/>
      <c r="CU163" s="238"/>
      <c r="CV163" s="238"/>
      <c r="CW163" s="238"/>
      <c r="CX163" s="238"/>
      <c r="CY163" s="238"/>
      <c r="CZ163" s="238"/>
      <c r="DA163" s="238"/>
    </row>
    <row r="164" spans="2:105">
      <c r="B164" s="226"/>
      <c r="BP164" s="82"/>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row>
    <row r="165" spans="2:105">
      <c r="B165" s="226"/>
      <c r="BP165" s="82"/>
      <c r="BQ165" s="238"/>
      <c r="BR165" s="238"/>
      <c r="BS165" s="238"/>
      <c r="BT165" s="238"/>
      <c r="BU165" s="238"/>
      <c r="BV165" s="238"/>
      <c r="BW165" s="238"/>
      <c r="BX165" s="238"/>
      <c r="BY165" s="238"/>
      <c r="BZ165" s="238"/>
      <c r="CA165" s="238"/>
      <c r="CB165" s="238"/>
      <c r="CC165" s="238"/>
      <c r="CD165" s="238"/>
      <c r="CE165" s="238"/>
      <c r="CF165" s="238"/>
      <c r="CG165" s="238"/>
      <c r="CH165" s="238"/>
      <c r="CI165" s="238"/>
      <c r="CJ165" s="238"/>
      <c r="CK165" s="238"/>
      <c r="CL165" s="238"/>
      <c r="CM165" s="238"/>
      <c r="CN165" s="238"/>
      <c r="CO165" s="238"/>
      <c r="CP165" s="238"/>
      <c r="CQ165" s="238"/>
      <c r="CR165" s="238"/>
      <c r="CS165" s="238"/>
      <c r="CT165" s="238"/>
      <c r="CU165" s="238"/>
      <c r="CV165" s="238"/>
      <c r="CW165" s="238"/>
      <c r="CX165" s="238"/>
      <c r="CY165" s="238"/>
      <c r="CZ165" s="238"/>
      <c r="DA165" s="238"/>
    </row>
    <row r="166" spans="2:105">
      <c r="B166" s="226"/>
      <c r="BP166" s="82"/>
      <c r="BQ166" s="238"/>
      <c r="BR166" s="238"/>
      <c r="BS166" s="238"/>
      <c r="BT166" s="238"/>
      <c r="BU166" s="238"/>
      <c r="BV166" s="238"/>
      <c r="BW166" s="238"/>
      <c r="BX166" s="238"/>
      <c r="BY166" s="238"/>
      <c r="BZ166" s="238"/>
      <c r="CA166" s="238"/>
      <c r="CB166" s="238"/>
      <c r="CC166" s="238"/>
      <c r="CD166" s="238"/>
      <c r="CE166" s="238"/>
      <c r="CF166" s="238"/>
      <c r="CG166" s="238"/>
      <c r="CH166" s="238"/>
      <c r="CI166" s="238"/>
      <c r="CJ166" s="238"/>
      <c r="CK166" s="238"/>
      <c r="CL166" s="238"/>
      <c r="CM166" s="238"/>
      <c r="CN166" s="238"/>
      <c r="CO166" s="238"/>
      <c r="CP166" s="238"/>
      <c r="CQ166" s="238"/>
      <c r="CR166" s="238"/>
      <c r="CS166" s="238"/>
      <c r="CT166" s="238"/>
      <c r="CU166" s="238"/>
      <c r="CV166" s="238"/>
      <c r="CW166" s="238"/>
      <c r="CX166" s="238"/>
      <c r="CY166" s="238"/>
      <c r="CZ166" s="238"/>
      <c r="DA166" s="238"/>
    </row>
    <row r="167" spans="2:105">
      <c r="B167" s="226"/>
      <c r="BP167" s="82"/>
      <c r="BQ167" s="238"/>
      <c r="BR167" s="238"/>
      <c r="BS167" s="238"/>
      <c r="BT167" s="238"/>
      <c r="BU167" s="238"/>
      <c r="BV167" s="238"/>
      <c r="BW167" s="238"/>
      <c r="BX167" s="238"/>
      <c r="BY167" s="238"/>
      <c r="BZ167" s="238"/>
      <c r="CA167" s="238"/>
      <c r="CB167" s="238"/>
      <c r="CC167" s="238"/>
      <c r="CD167" s="238"/>
      <c r="CE167" s="238"/>
      <c r="CF167" s="238"/>
      <c r="CG167" s="238"/>
      <c r="CH167" s="238"/>
      <c r="CI167" s="238"/>
      <c r="CJ167" s="238"/>
      <c r="CK167" s="238"/>
      <c r="CL167" s="238"/>
      <c r="CM167" s="238"/>
      <c r="CN167" s="238"/>
      <c r="CO167" s="238"/>
      <c r="CP167" s="238"/>
      <c r="CQ167" s="238"/>
      <c r="CR167" s="238"/>
      <c r="CS167" s="238"/>
      <c r="CT167" s="238"/>
      <c r="CU167" s="238"/>
      <c r="CV167" s="238"/>
      <c r="CW167" s="238"/>
      <c r="CX167" s="238"/>
      <c r="CY167" s="238"/>
      <c r="CZ167" s="238"/>
      <c r="DA167" s="238"/>
    </row>
    <row r="168" spans="2:105">
      <c r="B168" s="226"/>
      <c r="BP168" s="82"/>
      <c r="BQ168" s="238"/>
      <c r="BR168" s="238"/>
      <c r="BS168" s="238"/>
      <c r="BT168" s="238"/>
      <c r="BU168" s="238"/>
      <c r="BV168" s="238"/>
      <c r="BW168" s="238"/>
      <c r="BX168" s="238"/>
      <c r="BY168" s="238"/>
      <c r="BZ168" s="238"/>
      <c r="CA168" s="238"/>
      <c r="CB168" s="238"/>
      <c r="CC168" s="238"/>
      <c r="CD168" s="238"/>
      <c r="CE168" s="238"/>
      <c r="CF168" s="238"/>
      <c r="CG168" s="238"/>
      <c r="CH168" s="238"/>
      <c r="CI168" s="238"/>
      <c r="CJ168" s="238"/>
      <c r="CK168" s="238"/>
      <c r="CL168" s="238"/>
      <c r="CM168" s="238"/>
      <c r="CN168" s="238"/>
      <c r="CO168" s="238"/>
      <c r="CP168" s="238"/>
      <c r="CQ168" s="238"/>
      <c r="CR168" s="238"/>
      <c r="CS168" s="238"/>
      <c r="CT168" s="238"/>
      <c r="CU168" s="238"/>
      <c r="CV168" s="238"/>
      <c r="CW168" s="238"/>
      <c r="CX168" s="238"/>
      <c r="CY168" s="238"/>
      <c r="CZ168" s="238"/>
      <c r="DA168" s="238"/>
    </row>
    <row r="169" spans="2:105">
      <c r="B169" s="226"/>
      <c r="BP169" s="82"/>
      <c r="BQ169" s="238"/>
      <c r="BR169" s="238"/>
      <c r="BS169" s="238"/>
      <c r="BT169" s="238"/>
      <c r="BU169" s="238"/>
      <c r="BV169" s="238"/>
      <c r="BW169" s="238"/>
      <c r="BX169" s="238"/>
      <c r="BY169" s="238"/>
      <c r="BZ169" s="238"/>
      <c r="CA169" s="238"/>
      <c r="CB169" s="238"/>
      <c r="CC169" s="238"/>
      <c r="CD169" s="238"/>
      <c r="CE169" s="238"/>
      <c r="CF169" s="238"/>
      <c r="CG169" s="238"/>
      <c r="CH169" s="238"/>
      <c r="CI169" s="238"/>
      <c r="CJ169" s="238"/>
      <c r="CK169" s="238"/>
      <c r="CL169" s="238"/>
      <c r="CM169" s="238"/>
      <c r="CN169" s="238"/>
      <c r="CO169" s="238"/>
      <c r="CP169" s="238"/>
      <c r="CQ169" s="238"/>
      <c r="CR169" s="238"/>
      <c r="CS169" s="238"/>
      <c r="CT169" s="238"/>
      <c r="CU169" s="238"/>
      <c r="CV169" s="238"/>
      <c r="CW169" s="238"/>
      <c r="CX169" s="238"/>
      <c r="CY169" s="238"/>
      <c r="CZ169" s="238"/>
      <c r="DA169" s="238"/>
    </row>
    <row r="170" spans="2:105">
      <c r="B170" s="226"/>
      <c r="BP170" s="82"/>
      <c r="BQ170" s="238"/>
      <c r="BR170" s="238"/>
      <c r="BS170" s="238"/>
      <c r="BT170" s="238"/>
      <c r="BU170" s="238"/>
      <c r="BV170" s="238"/>
      <c r="BW170" s="238"/>
      <c r="BX170" s="238"/>
      <c r="BY170" s="238"/>
      <c r="BZ170" s="238"/>
      <c r="CA170" s="238"/>
      <c r="CB170" s="238"/>
      <c r="CC170" s="238"/>
      <c r="CD170" s="238"/>
      <c r="CE170" s="238"/>
      <c r="CF170" s="238"/>
      <c r="CG170" s="238"/>
      <c r="CH170" s="238"/>
      <c r="CI170" s="238"/>
      <c r="CJ170" s="238"/>
      <c r="CK170" s="238"/>
      <c r="CL170" s="238"/>
      <c r="CM170" s="238"/>
      <c r="CN170" s="238"/>
      <c r="CO170" s="238"/>
      <c r="CP170" s="238"/>
      <c r="CQ170" s="238"/>
      <c r="CR170" s="238"/>
      <c r="CS170" s="238"/>
      <c r="CT170" s="238"/>
      <c r="CU170" s="238"/>
      <c r="CV170" s="238"/>
      <c r="CW170" s="238"/>
      <c r="CX170" s="238"/>
      <c r="CY170" s="238"/>
      <c r="CZ170" s="238"/>
      <c r="DA170" s="238"/>
    </row>
    <row r="171" spans="2:105">
      <c r="B171" s="226"/>
      <c r="BP171" s="82"/>
      <c r="BQ171" s="238"/>
      <c r="BR171" s="238"/>
      <c r="BS171" s="238"/>
      <c r="BT171" s="238"/>
      <c r="BU171" s="238"/>
      <c r="BV171" s="238"/>
      <c r="BW171" s="238"/>
      <c r="BX171" s="238"/>
      <c r="BY171" s="238"/>
      <c r="BZ171" s="238"/>
      <c r="CA171" s="238"/>
      <c r="CB171" s="238"/>
      <c r="CC171" s="238"/>
      <c r="CD171" s="238"/>
      <c r="CE171" s="238"/>
      <c r="CF171" s="238"/>
      <c r="CG171" s="238"/>
      <c r="CH171" s="238"/>
      <c r="CI171" s="238"/>
      <c r="CJ171" s="238"/>
      <c r="CK171" s="238"/>
      <c r="CL171" s="238"/>
      <c r="CM171" s="238"/>
      <c r="CN171" s="238"/>
      <c r="CO171" s="238"/>
      <c r="CP171" s="238"/>
      <c r="CQ171" s="238"/>
      <c r="CR171" s="238"/>
      <c r="CS171" s="238"/>
      <c r="CT171" s="238"/>
      <c r="CU171" s="238"/>
      <c r="CV171" s="238"/>
      <c r="CW171" s="238"/>
      <c r="CX171" s="238"/>
      <c r="CY171" s="238"/>
      <c r="CZ171" s="238"/>
      <c r="DA171" s="238"/>
    </row>
    <row r="172" spans="2:105">
      <c r="B172" s="226"/>
      <c r="BP172" s="82"/>
      <c r="BQ172" s="238"/>
      <c r="BR172" s="238"/>
      <c r="BS172" s="238"/>
      <c r="BT172" s="238"/>
      <c r="BU172" s="238"/>
      <c r="BV172" s="238"/>
      <c r="BW172" s="238"/>
      <c r="BX172" s="238"/>
      <c r="BY172" s="238"/>
      <c r="BZ172" s="238"/>
      <c r="CA172" s="238"/>
      <c r="CB172" s="238"/>
      <c r="CC172" s="238"/>
      <c r="CD172" s="238"/>
      <c r="CE172" s="238"/>
      <c r="CF172" s="238"/>
      <c r="CG172" s="238"/>
      <c r="CH172" s="238"/>
      <c r="CI172" s="238"/>
      <c r="CJ172" s="238"/>
      <c r="CK172" s="238"/>
      <c r="CL172" s="238"/>
      <c r="CM172" s="238"/>
      <c r="CN172" s="238"/>
      <c r="CO172" s="238"/>
      <c r="CP172" s="238"/>
      <c r="CQ172" s="238"/>
      <c r="CR172" s="238"/>
      <c r="CS172" s="238"/>
      <c r="CT172" s="238"/>
      <c r="CU172" s="238"/>
      <c r="CV172" s="238"/>
      <c r="CW172" s="238"/>
      <c r="CX172" s="238"/>
      <c r="CY172" s="238"/>
      <c r="CZ172" s="238"/>
      <c r="DA172" s="238"/>
    </row>
    <row r="173" spans="2:105">
      <c r="B173" s="226"/>
      <c r="BP173" s="82"/>
      <c r="BQ173" s="238"/>
      <c r="BR173" s="238"/>
      <c r="BS173" s="238"/>
      <c r="BT173" s="238"/>
      <c r="BU173" s="238"/>
      <c r="BV173" s="238"/>
      <c r="BW173" s="238"/>
      <c r="BX173" s="238"/>
      <c r="BY173" s="238"/>
      <c r="BZ173" s="238"/>
      <c r="CA173" s="238"/>
      <c r="CB173" s="238"/>
      <c r="CC173" s="238"/>
      <c r="CD173" s="238"/>
      <c r="CE173" s="238"/>
      <c r="CF173" s="238"/>
      <c r="CG173" s="238"/>
      <c r="CH173" s="238"/>
      <c r="CI173" s="238"/>
      <c r="CJ173" s="238"/>
      <c r="CK173" s="238"/>
      <c r="CL173" s="238"/>
      <c r="CM173" s="238"/>
      <c r="CN173" s="238"/>
      <c r="CO173" s="238"/>
      <c r="CP173" s="238"/>
      <c r="CQ173" s="238"/>
      <c r="CR173" s="238"/>
      <c r="CS173" s="238"/>
      <c r="CT173" s="238"/>
      <c r="CU173" s="238"/>
      <c r="CV173" s="238"/>
      <c r="CW173" s="238"/>
      <c r="CX173" s="238"/>
      <c r="CY173" s="238"/>
      <c r="CZ173" s="238"/>
      <c r="DA173" s="238"/>
    </row>
    <row r="174" spans="2:105">
      <c r="B174" s="226"/>
      <c r="BP174" s="82"/>
      <c r="BQ174" s="238"/>
      <c r="BR174" s="238"/>
      <c r="BS174" s="238"/>
      <c r="BT174" s="238"/>
      <c r="BU174" s="238"/>
      <c r="BV174" s="238"/>
      <c r="BW174" s="238"/>
      <c r="BX174" s="238"/>
      <c r="BY174" s="238"/>
      <c r="BZ174" s="238"/>
      <c r="CA174" s="238"/>
      <c r="CB174" s="238"/>
      <c r="CC174" s="238"/>
      <c r="CD174" s="238"/>
      <c r="CE174" s="238"/>
      <c r="CF174" s="238"/>
      <c r="CG174" s="238"/>
      <c r="CH174" s="238"/>
      <c r="CI174" s="238"/>
      <c r="CJ174" s="238"/>
      <c r="CK174" s="238"/>
      <c r="CL174" s="238"/>
      <c r="CM174" s="238"/>
      <c r="CN174" s="238"/>
      <c r="CO174" s="238"/>
      <c r="CP174" s="238"/>
      <c r="CQ174" s="238"/>
      <c r="CR174" s="238"/>
      <c r="CS174" s="238"/>
      <c r="CT174" s="238"/>
      <c r="CU174" s="238"/>
      <c r="CV174" s="238"/>
      <c r="CW174" s="238"/>
      <c r="CX174" s="238"/>
      <c r="CY174" s="238"/>
      <c r="CZ174" s="238"/>
      <c r="DA174" s="238"/>
    </row>
    <row r="175" spans="2:105">
      <c r="B175" s="226"/>
      <c r="BP175" s="82"/>
      <c r="BQ175" s="238"/>
      <c r="BR175" s="238"/>
      <c r="BS175" s="238"/>
      <c r="BT175" s="238"/>
      <c r="BU175" s="238"/>
      <c r="BV175" s="238"/>
      <c r="BW175" s="238"/>
      <c r="BX175" s="238"/>
      <c r="BY175" s="238"/>
      <c r="BZ175" s="238"/>
      <c r="CA175" s="238"/>
      <c r="CB175" s="238"/>
      <c r="CC175" s="238"/>
      <c r="CD175" s="238"/>
      <c r="CE175" s="238"/>
      <c r="CF175" s="238"/>
      <c r="CG175" s="238"/>
      <c r="CH175" s="238"/>
      <c r="CI175" s="238"/>
      <c r="CJ175" s="238"/>
      <c r="CK175" s="238"/>
      <c r="CL175" s="238"/>
      <c r="CM175" s="238"/>
      <c r="CN175" s="238"/>
      <c r="CO175" s="238"/>
      <c r="CP175" s="238"/>
      <c r="CQ175" s="238"/>
      <c r="CR175" s="238"/>
      <c r="CS175" s="238"/>
      <c r="CT175" s="238"/>
      <c r="CU175" s="238"/>
      <c r="CV175" s="238"/>
      <c r="CW175" s="238"/>
      <c r="CX175" s="238"/>
      <c r="CY175" s="238"/>
      <c r="CZ175" s="238"/>
      <c r="DA175" s="238"/>
    </row>
    <row r="176" spans="2:105">
      <c r="B176" s="226"/>
      <c r="BP176" s="82"/>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row>
    <row r="177" spans="2:105">
      <c r="B177" s="226"/>
      <c r="BP177" s="82"/>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row>
    <row r="178" spans="2:105">
      <c r="B178" s="226"/>
      <c r="BP178" s="82"/>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row>
    <row r="179" spans="2:105">
      <c r="B179" s="226"/>
      <c r="BP179" s="82"/>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row>
    <row r="180" spans="2:105">
      <c r="B180" s="226"/>
      <c r="BP180" s="82"/>
      <c r="BQ180" s="238"/>
      <c r="BR180" s="238"/>
      <c r="BS180" s="238"/>
      <c r="BT180" s="238"/>
      <c r="BU180" s="238"/>
      <c r="BV180" s="238"/>
      <c r="BW180" s="238"/>
      <c r="BX180" s="238"/>
      <c r="BY180" s="238"/>
      <c r="BZ180" s="238"/>
      <c r="CA180" s="238"/>
      <c r="CB180" s="238"/>
      <c r="CC180" s="238"/>
      <c r="CD180" s="238"/>
      <c r="CE180" s="238"/>
      <c r="CF180" s="238"/>
      <c r="CG180" s="238"/>
      <c r="CH180" s="238"/>
      <c r="CI180" s="238"/>
      <c r="CJ180" s="238"/>
      <c r="CK180" s="238"/>
      <c r="CL180" s="238"/>
      <c r="CM180" s="238"/>
      <c r="CN180" s="238"/>
      <c r="CO180" s="238"/>
      <c r="CP180" s="238"/>
      <c r="CQ180" s="238"/>
      <c r="CR180" s="238"/>
      <c r="CS180" s="238"/>
      <c r="CT180" s="238"/>
      <c r="CU180" s="238"/>
      <c r="CV180" s="238"/>
      <c r="CW180" s="238"/>
      <c r="CX180" s="238"/>
      <c r="CY180" s="238"/>
      <c r="CZ180" s="238"/>
      <c r="DA180" s="238"/>
    </row>
    <row r="181" spans="2:105">
      <c r="B181" s="226"/>
      <c r="BP181" s="82"/>
      <c r="BQ181" s="238"/>
      <c r="BR181" s="238"/>
      <c r="BS181" s="238"/>
      <c r="BT181" s="238"/>
      <c r="BU181" s="238"/>
      <c r="BV181" s="238"/>
      <c r="BW181" s="238"/>
      <c r="BX181" s="238"/>
      <c r="BY181" s="238"/>
      <c r="BZ181" s="238"/>
      <c r="CA181" s="238"/>
      <c r="CB181" s="238"/>
      <c r="CC181" s="238"/>
      <c r="CD181" s="238"/>
      <c r="CE181" s="238"/>
      <c r="CF181" s="238"/>
      <c r="CG181" s="238"/>
      <c r="CH181" s="238"/>
      <c r="CI181" s="238"/>
      <c r="CJ181" s="238"/>
      <c r="CK181" s="238"/>
      <c r="CL181" s="238"/>
      <c r="CM181" s="238"/>
      <c r="CN181" s="238"/>
      <c r="CO181" s="238"/>
      <c r="CP181" s="238"/>
      <c r="CQ181" s="238"/>
      <c r="CR181" s="238"/>
      <c r="CS181" s="238"/>
      <c r="CT181" s="238"/>
      <c r="CU181" s="238"/>
      <c r="CV181" s="238"/>
      <c r="CW181" s="238"/>
      <c r="CX181" s="238"/>
      <c r="CY181" s="238"/>
      <c r="CZ181" s="238"/>
      <c r="DA181" s="238"/>
    </row>
    <row r="182" spans="2:105">
      <c r="B182" s="226"/>
      <c r="BP182" s="82"/>
      <c r="BQ182" s="238"/>
      <c r="BR182" s="238"/>
      <c r="BS182" s="238"/>
      <c r="BT182" s="238"/>
      <c r="BU182" s="238"/>
      <c r="BV182" s="238"/>
      <c r="BW182" s="238"/>
      <c r="BX182" s="238"/>
      <c r="BY182" s="238"/>
      <c r="BZ182" s="238"/>
      <c r="CA182" s="238"/>
      <c r="CB182" s="238"/>
      <c r="CC182" s="238"/>
      <c r="CD182" s="238"/>
      <c r="CE182" s="238"/>
      <c r="CF182" s="238"/>
      <c r="CG182" s="238"/>
      <c r="CH182" s="238"/>
      <c r="CI182" s="238"/>
      <c r="CJ182" s="238"/>
      <c r="CK182" s="238"/>
      <c r="CL182" s="238"/>
      <c r="CM182" s="238"/>
      <c r="CN182" s="238"/>
      <c r="CO182" s="238"/>
      <c r="CP182" s="238"/>
      <c r="CQ182" s="238"/>
      <c r="CR182" s="238"/>
      <c r="CS182" s="238"/>
      <c r="CT182" s="238"/>
      <c r="CU182" s="238"/>
      <c r="CV182" s="238"/>
      <c r="CW182" s="238"/>
      <c r="CX182" s="238"/>
      <c r="CY182" s="238"/>
      <c r="CZ182" s="238"/>
      <c r="DA182" s="238"/>
    </row>
    <row r="183" spans="2:105">
      <c r="B183" s="226"/>
      <c r="BP183" s="82"/>
      <c r="BQ183" s="238"/>
      <c r="BR183" s="238"/>
      <c r="BS183" s="238"/>
      <c r="BT183" s="238"/>
      <c r="BU183" s="238"/>
      <c r="BV183" s="238"/>
      <c r="BW183" s="238"/>
      <c r="BX183" s="238"/>
      <c r="BY183" s="238"/>
      <c r="BZ183" s="238"/>
      <c r="CA183" s="238"/>
      <c r="CB183" s="238"/>
      <c r="CC183" s="238"/>
      <c r="CD183" s="238"/>
      <c r="CE183" s="238"/>
      <c r="CF183" s="238"/>
      <c r="CG183" s="238"/>
      <c r="CH183" s="238"/>
      <c r="CI183" s="238"/>
      <c r="CJ183" s="238"/>
      <c r="CK183" s="238"/>
      <c r="CL183" s="238"/>
      <c r="CM183" s="238"/>
      <c r="CN183" s="238"/>
      <c r="CO183" s="238"/>
      <c r="CP183" s="238"/>
      <c r="CQ183" s="238"/>
      <c r="CR183" s="238"/>
      <c r="CS183" s="238"/>
      <c r="CT183" s="238"/>
      <c r="CU183" s="238"/>
      <c r="CV183" s="238"/>
      <c r="CW183" s="238"/>
      <c r="CX183" s="238"/>
      <c r="CY183" s="238"/>
      <c r="CZ183" s="238"/>
      <c r="DA183" s="238"/>
    </row>
    <row r="184" spans="2:105">
      <c r="B184" s="226"/>
      <c r="BP184" s="82"/>
      <c r="BQ184" s="238"/>
      <c r="BR184" s="238"/>
      <c r="BS184" s="238"/>
      <c r="BT184" s="238"/>
      <c r="BU184" s="238"/>
      <c r="BV184" s="238"/>
      <c r="BW184" s="238"/>
      <c r="BX184" s="238"/>
      <c r="BY184" s="238"/>
      <c r="BZ184" s="238"/>
      <c r="CA184" s="238"/>
      <c r="CB184" s="238"/>
      <c r="CC184" s="238"/>
      <c r="CD184" s="238"/>
      <c r="CE184" s="238"/>
      <c r="CF184" s="238"/>
      <c r="CG184" s="238"/>
      <c r="CH184" s="238"/>
      <c r="CI184" s="238"/>
      <c r="CJ184" s="238"/>
      <c r="CK184" s="238"/>
      <c r="CL184" s="238"/>
      <c r="CM184" s="238"/>
      <c r="CN184" s="238"/>
      <c r="CO184" s="238"/>
      <c r="CP184" s="238"/>
      <c r="CQ184" s="238"/>
      <c r="CR184" s="238"/>
      <c r="CS184" s="238"/>
      <c r="CT184" s="238"/>
      <c r="CU184" s="238"/>
      <c r="CV184" s="238"/>
      <c r="CW184" s="238"/>
      <c r="CX184" s="238"/>
      <c r="CY184" s="238"/>
      <c r="CZ184" s="238"/>
      <c r="DA184" s="238"/>
    </row>
    <row r="185" spans="2:105">
      <c r="B185" s="226"/>
      <c r="BP185" s="82"/>
      <c r="BQ185" s="238"/>
      <c r="BR185" s="238"/>
      <c r="BS185" s="238"/>
      <c r="BT185" s="238"/>
      <c r="BU185" s="238"/>
      <c r="BV185" s="238"/>
      <c r="BW185" s="238"/>
      <c r="BX185" s="238"/>
      <c r="BY185" s="238"/>
      <c r="BZ185" s="238"/>
      <c r="CA185" s="238"/>
      <c r="CB185" s="238"/>
      <c r="CC185" s="238"/>
      <c r="CD185" s="238"/>
      <c r="CE185" s="238"/>
      <c r="CF185" s="238"/>
      <c r="CG185" s="238"/>
      <c r="CH185" s="238"/>
      <c r="CI185" s="238"/>
      <c r="CJ185" s="238"/>
      <c r="CK185" s="238"/>
      <c r="CL185" s="238"/>
      <c r="CM185" s="238"/>
      <c r="CN185" s="238"/>
      <c r="CO185" s="238"/>
      <c r="CP185" s="238"/>
      <c r="CQ185" s="238"/>
      <c r="CR185" s="238"/>
      <c r="CS185" s="238"/>
      <c r="CT185" s="238"/>
      <c r="CU185" s="238"/>
      <c r="CV185" s="238"/>
      <c r="CW185" s="238"/>
      <c r="CX185" s="238"/>
      <c r="CY185" s="238"/>
      <c r="CZ185" s="238"/>
      <c r="DA185" s="238"/>
    </row>
    <row r="186" spans="2:105">
      <c r="B186" s="226"/>
      <c r="BP186" s="82"/>
      <c r="BQ186" s="238"/>
      <c r="BR186" s="238"/>
      <c r="BS186" s="238"/>
      <c r="BT186" s="238"/>
      <c r="BU186" s="238"/>
      <c r="BV186" s="238"/>
      <c r="BW186" s="238"/>
      <c r="BX186" s="238"/>
      <c r="BY186" s="238"/>
      <c r="BZ186" s="238"/>
      <c r="CA186" s="238"/>
      <c r="CB186" s="238"/>
      <c r="CC186" s="238"/>
      <c r="CD186" s="238"/>
      <c r="CE186" s="238"/>
      <c r="CF186" s="238"/>
      <c r="CG186" s="238"/>
      <c r="CH186" s="238"/>
      <c r="CI186" s="238"/>
      <c r="CJ186" s="238"/>
      <c r="CK186" s="238"/>
      <c r="CL186" s="238"/>
      <c r="CM186" s="238"/>
      <c r="CN186" s="238"/>
      <c r="CO186" s="238"/>
      <c r="CP186" s="238"/>
      <c r="CQ186" s="238"/>
      <c r="CR186" s="238"/>
      <c r="CS186" s="238"/>
      <c r="CT186" s="238"/>
      <c r="CU186" s="238"/>
      <c r="CV186" s="238"/>
      <c r="CW186" s="238"/>
      <c r="CX186" s="238"/>
      <c r="CY186" s="238"/>
      <c r="CZ186" s="238"/>
      <c r="DA186" s="238"/>
    </row>
    <row r="187" spans="2:105">
      <c r="B187" s="226"/>
      <c r="BP187" s="82"/>
      <c r="BQ187" s="238"/>
      <c r="BR187" s="238"/>
      <c r="BS187" s="238"/>
      <c r="BT187" s="238"/>
      <c r="BU187" s="238"/>
      <c r="BV187" s="238"/>
      <c r="BW187" s="238"/>
      <c r="BX187" s="238"/>
      <c r="BY187" s="238"/>
      <c r="BZ187" s="238"/>
      <c r="CA187" s="238"/>
      <c r="CB187" s="238"/>
      <c r="CC187" s="238"/>
      <c r="CD187" s="238"/>
      <c r="CE187" s="238"/>
      <c r="CF187" s="238"/>
      <c r="CG187" s="238"/>
      <c r="CH187" s="238"/>
      <c r="CI187" s="238"/>
      <c r="CJ187" s="238"/>
      <c r="CK187" s="238"/>
      <c r="CL187" s="238"/>
      <c r="CM187" s="238"/>
      <c r="CN187" s="238"/>
      <c r="CO187" s="238"/>
      <c r="CP187" s="238"/>
      <c r="CQ187" s="238"/>
      <c r="CR187" s="238"/>
      <c r="CS187" s="238"/>
      <c r="CT187" s="238"/>
      <c r="CU187" s="238"/>
      <c r="CV187" s="238"/>
      <c r="CW187" s="238"/>
      <c r="CX187" s="238"/>
      <c r="CY187" s="238"/>
      <c r="CZ187" s="238"/>
      <c r="DA187" s="238"/>
    </row>
    <row r="188" spans="2:105">
      <c r="B188" s="226"/>
      <c r="BP188" s="82"/>
      <c r="BQ188" s="238"/>
      <c r="BR188" s="238"/>
      <c r="BS188" s="238"/>
      <c r="BT188" s="238"/>
      <c r="BU188" s="238"/>
      <c r="BV188" s="238"/>
      <c r="BW188" s="238"/>
      <c r="BX188" s="238"/>
      <c r="BY188" s="238"/>
      <c r="BZ188" s="238"/>
      <c r="CA188" s="238"/>
      <c r="CB188" s="238"/>
      <c r="CC188" s="238"/>
      <c r="CD188" s="238"/>
      <c r="CE188" s="238"/>
      <c r="CF188" s="238"/>
      <c r="CG188" s="238"/>
      <c r="CH188" s="238"/>
      <c r="CI188" s="238"/>
      <c r="CJ188" s="238"/>
      <c r="CK188" s="238"/>
      <c r="CL188" s="238"/>
      <c r="CM188" s="238"/>
      <c r="CN188" s="238"/>
      <c r="CO188" s="238"/>
      <c r="CP188" s="238"/>
      <c r="CQ188" s="238"/>
      <c r="CR188" s="238"/>
      <c r="CS188" s="238"/>
      <c r="CT188" s="238"/>
      <c r="CU188" s="238"/>
      <c r="CV188" s="238"/>
      <c r="CW188" s="238"/>
      <c r="CX188" s="238"/>
      <c r="CY188" s="238"/>
      <c r="CZ188" s="238"/>
      <c r="DA188" s="238"/>
    </row>
    <row r="189" spans="2:105">
      <c r="B189" s="226"/>
      <c r="BP189" s="82"/>
      <c r="BQ189" s="238"/>
      <c r="BR189" s="238"/>
      <c r="BS189" s="238"/>
      <c r="BT189" s="238"/>
      <c r="BU189" s="238"/>
      <c r="BV189" s="238"/>
      <c r="BW189" s="238"/>
      <c r="BX189" s="238"/>
      <c r="BY189" s="238"/>
      <c r="BZ189" s="238"/>
      <c r="CA189" s="238"/>
      <c r="CB189" s="238"/>
      <c r="CC189" s="238"/>
      <c r="CD189" s="238"/>
      <c r="CE189" s="238"/>
      <c r="CF189" s="238"/>
      <c r="CG189" s="238"/>
      <c r="CH189" s="238"/>
      <c r="CI189" s="238"/>
      <c r="CJ189" s="238"/>
      <c r="CK189" s="238"/>
      <c r="CL189" s="238"/>
      <c r="CM189" s="238"/>
      <c r="CN189" s="238"/>
      <c r="CO189" s="238"/>
      <c r="CP189" s="238"/>
      <c r="CQ189" s="238"/>
      <c r="CR189" s="238"/>
      <c r="CS189" s="238"/>
      <c r="CT189" s="238"/>
      <c r="CU189" s="238"/>
      <c r="CV189" s="238"/>
      <c r="CW189" s="238"/>
      <c r="CX189" s="238"/>
      <c r="CY189" s="238"/>
      <c r="CZ189" s="238"/>
      <c r="DA189" s="238"/>
    </row>
    <row r="190" spans="2:105">
      <c r="B190" s="226"/>
      <c r="BP190" s="82"/>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row>
    <row r="191" spans="2:105">
      <c r="B191" s="226"/>
      <c r="BP191" s="82"/>
      <c r="BQ191" s="238"/>
      <c r="BR191" s="238"/>
      <c r="BS191" s="238"/>
      <c r="BT191" s="238"/>
      <c r="BU191" s="238"/>
      <c r="BV191" s="238"/>
      <c r="BW191" s="238"/>
      <c r="BX191" s="238"/>
      <c r="BY191" s="238"/>
      <c r="BZ191" s="238"/>
      <c r="CA191" s="238"/>
      <c r="CB191" s="238"/>
      <c r="CC191" s="238"/>
      <c r="CD191" s="238"/>
      <c r="CE191" s="238"/>
      <c r="CF191" s="238"/>
      <c r="CG191" s="238"/>
      <c r="CH191" s="238"/>
      <c r="CI191" s="238"/>
      <c r="CJ191" s="238"/>
      <c r="CK191" s="238"/>
      <c r="CL191" s="238"/>
      <c r="CM191" s="238"/>
      <c r="CN191" s="238"/>
      <c r="CO191" s="238"/>
      <c r="CP191" s="238"/>
      <c r="CQ191" s="238"/>
      <c r="CR191" s="238"/>
      <c r="CS191" s="238"/>
      <c r="CT191" s="238"/>
      <c r="CU191" s="238"/>
      <c r="CV191" s="238"/>
      <c r="CW191" s="238"/>
      <c r="CX191" s="238"/>
      <c r="CY191" s="238"/>
      <c r="CZ191" s="238"/>
      <c r="DA191" s="238"/>
    </row>
    <row r="192" spans="2:105">
      <c r="B192" s="226"/>
      <c r="BP192" s="82"/>
      <c r="BQ192" s="238"/>
      <c r="BR192" s="238"/>
      <c r="BS192" s="238"/>
      <c r="BT192" s="238"/>
      <c r="BU192" s="238"/>
      <c r="BV192" s="238"/>
      <c r="BW192" s="238"/>
      <c r="BX192" s="238"/>
      <c r="BY192" s="238"/>
      <c r="BZ192" s="238"/>
      <c r="CA192" s="238"/>
      <c r="CB192" s="238"/>
      <c r="CC192" s="238"/>
      <c r="CD192" s="238"/>
      <c r="CE192" s="238"/>
      <c r="CF192" s="238"/>
      <c r="CG192" s="238"/>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row>
    <row r="193" spans="2:105">
      <c r="B193" s="226"/>
      <c r="BP193" s="82"/>
      <c r="BQ193" s="238"/>
      <c r="BR193" s="238"/>
      <c r="BS193" s="238"/>
      <c r="BT193" s="238"/>
      <c r="BU193" s="238"/>
      <c r="BV193" s="238"/>
      <c r="BW193" s="238"/>
      <c r="BX193" s="238"/>
      <c r="BY193" s="238"/>
      <c r="BZ193" s="238"/>
      <c r="CA193" s="238"/>
      <c r="CB193" s="238"/>
      <c r="CC193" s="238"/>
      <c r="CD193" s="238"/>
      <c r="CE193" s="238"/>
      <c r="CF193" s="238"/>
      <c r="CG193" s="238"/>
      <c r="CH193" s="238"/>
      <c r="CI193" s="238"/>
      <c r="CJ193" s="238"/>
      <c r="CK193" s="238"/>
      <c r="CL193" s="238"/>
      <c r="CM193" s="238"/>
      <c r="CN193" s="238"/>
      <c r="CO193" s="238"/>
      <c r="CP193" s="238"/>
      <c r="CQ193" s="238"/>
      <c r="CR193" s="238"/>
      <c r="CS193" s="238"/>
      <c r="CT193" s="238"/>
      <c r="CU193" s="238"/>
      <c r="CV193" s="238"/>
      <c r="CW193" s="238"/>
      <c r="CX193" s="238"/>
      <c r="CY193" s="238"/>
      <c r="CZ193" s="238"/>
      <c r="DA193" s="238"/>
    </row>
    <row r="194" spans="2:105">
      <c r="B194" s="226"/>
      <c r="BP194" s="82"/>
      <c r="BQ194" s="238"/>
      <c r="BR194" s="238"/>
      <c r="BS194" s="238"/>
      <c r="BT194" s="238"/>
      <c r="BU194" s="238"/>
      <c r="BV194" s="238"/>
      <c r="BW194" s="238"/>
      <c r="BX194" s="238"/>
      <c r="BY194" s="238"/>
      <c r="BZ194" s="238"/>
      <c r="CA194" s="238"/>
      <c r="CB194" s="238"/>
      <c r="CC194" s="238"/>
      <c r="CD194" s="238"/>
      <c r="CE194" s="238"/>
      <c r="CF194" s="238"/>
      <c r="CG194" s="238"/>
      <c r="CH194" s="238"/>
      <c r="CI194" s="238"/>
      <c r="CJ194" s="238"/>
      <c r="CK194" s="238"/>
      <c r="CL194" s="238"/>
      <c r="CM194" s="238"/>
      <c r="CN194" s="238"/>
      <c r="CO194" s="238"/>
      <c r="CP194" s="238"/>
      <c r="CQ194" s="238"/>
      <c r="CR194" s="238"/>
      <c r="CS194" s="238"/>
      <c r="CT194" s="238"/>
      <c r="CU194" s="238"/>
      <c r="CV194" s="238"/>
      <c r="CW194" s="238"/>
      <c r="CX194" s="238"/>
      <c r="CY194" s="238"/>
      <c r="CZ194" s="238"/>
      <c r="DA194" s="238"/>
    </row>
    <row r="195" spans="2:105">
      <c r="B195" s="226"/>
      <c r="BP195" s="82"/>
      <c r="BQ195" s="238"/>
      <c r="BR195" s="238"/>
      <c r="BS195" s="238"/>
      <c r="BT195" s="238"/>
      <c r="BU195" s="238"/>
      <c r="BV195" s="238"/>
      <c r="BW195" s="238"/>
      <c r="BX195" s="238"/>
      <c r="BY195" s="238"/>
      <c r="BZ195" s="238"/>
      <c r="CA195" s="238"/>
      <c r="CB195" s="238"/>
      <c r="CC195" s="238"/>
      <c r="CD195" s="238"/>
      <c r="CE195" s="238"/>
      <c r="CF195" s="238"/>
      <c r="CG195" s="238"/>
      <c r="CH195" s="238"/>
      <c r="CI195" s="238"/>
      <c r="CJ195" s="238"/>
      <c r="CK195" s="238"/>
      <c r="CL195" s="238"/>
      <c r="CM195" s="238"/>
      <c r="CN195" s="238"/>
      <c r="CO195" s="238"/>
      <c r="CP195" s="238"/>
      <c r="CQ195" s="238"/>
      <c r="CR195" s="238"/>
      <c r="CS195" s="238"/>
      <c r="CT195" s="238"/>
      <c r="CU195" s="238"/>
      <c r="CV195" s="238"/>
      <c r="CW195" s="238"/>
      <c r="CX195" s="238"/>
      <c r="CY195" s="238"/>
      <c r="CZ195" s="238"/>
      <c r="DA195" s="238"/>
    </row>
    <row r="196" spans="2:105">
      <c r="B196" s="226"/>
      <c r="BP196" s="82"/>
      <c r="BQ196" s="238"/>
      <c r="BR196" s="238"/>
      <c r="BS196" s="238"/>
      <c r="BT196" s="238"/>
      <c r="BU196" s="238"/>
      <c r="BV196" s="238"/>
      <c r="BW196" s="238"/>
      <c r="BX196" s="238"/>
      <c r="BY196" s="238"/>
      <c r="BZ196" s="238"/>
      <c r="CA196" s="238"/>
      <c r="CB196" s="238"/>
      <c r="CC196" s="238"/>
      <c r="CD196" s="238"/>
      <c r="CE196" s="238"/>
      <c r="CF196" s="238"/>
      <c r="CG196" s="238"/>
      <c r="CH196" s="238"/>
      <c r="CI196" s="238"/>
      <c r="CJ196" s="238"/>
      <c r="CK196" s="238"/>
      <c r="CL196" s="238"/>
      <c r="CM196" s="238"/>
      <c r="CN196" s="238"/>
      <c r="CO196" s="238"/>
      <c r="CP196" s="238"/>
      <c r="CQ196" s="238"/>
      <c r="CR196" s="238"/>
      <c r="CS196" s="238"/>
      <c r="CT196" s="238"/>
      <c r="CU196" s="238"/>
      <c r="CV196" s="238"/>
      <c r="CW196" s="238"/>
      <c r="CX196" s="238"/>
      <c r="CY196" s="238"/>
      <c r="CZ196" s="238"/>
      <c r="DA196" s="238"/>
    </row>
    <row r="197" spans="2:105">
      <c r="B197" s="226"/>
      <c r="BP197" s="82"/>
      <c r="BQ197" s="238"/>
      <c r="BR197" s="238"/>
      <c r="BS197" s="238"/>
      <c r="BT197" s="238"/>
      <c r="BU197" s="238"/>
      <c r="BV197" s="238"/>
      <c r="BW197" s="238"/>
      <c r="BX197" s="238"/>
      <c r="BY197" s="238"/>
      <c r="BZ197" s="238"/>
      <c r="CA197" s="238"/>
      <c r="CB197" s="238"/>
      <c r="CC197" s="238"/>
      <c r="CD197" s="238"/>
      <c r="CE197" s="238"/>
      <c r="CF197" s="238"/>
      <c r="CG197" s="238"/>
      <c r="CH197" s="238"/>
      <c r="CI197" s="238"/>
      <c r="CJ197" s="238"/>
      <c r="CK197" s="238"/>
      <c r="CL197" s="238"/>
      <c r="CM197" s="238"/>
      <c r="CN197" s="238"/>
      <c r="CO197" s="238"/>
      <c r="CP197" s="238"/>
      <c r="CQ197" s="238"/>
      <c r="CR197" s="238"/>
      <c r="CS197" s="238"/>
      <c r="CT197" s="238"/>
      <c r="CU197" s="238"/>
      <c r="CV197" s="238"/>
      <c r="CW197" s="238"/>
      <c r="CX197" s="238"/>
      <c r="CY197" s="238"/>
      <c r="CZ197" s="238"/>
      <c r="DA197" s="238"/>
    </row>
    <row r="198" spans="2:105">
      <c r="B198" s="226"/>
      <c r="BP198" s="82"/>
      <c r="BQ198" s="238"/>
      <c r="BR198" s="238"/>
      <c r="BS198" s="238"/>
      <c r="BT198" s="238"/>
      <c r="BU198" s="238"/>
      <c r="BV198" s="238"/>
      <c r="BW198" s="238"/>
      <c r="BX198" s="238"/>
      <c r="BY198" s="238"/>
      <c r="BZ198" s="238"/>
      <c r="CA198" s="238"/>
      <c r="CB198" s="238"/>
      <c r="CC198" s="238"/>
      <c r="CD198" s="238"/>
      <c r="CE198" s="238"/>
      <c r="CF198" s="238"/>
      <c r="CG198" s="238"/>
      <c r="CH198" s="238"/>
      <c r="CI198" s="238"/>
      <c r="CJ198" s="238"/>
      <c r="CK198" s="238"/>
      <c r="CL198" s="238"/>
      <c r="CM198" s="238"/>
      <c r="CN198" s="238"/>
      <c r="CO198" s="238"/>
      <c r="CP198" s="238"/>
      <c r="CQ198" s="238"/>
      <c r="CR198" s="238"/>
      <c r="CS198" s="238"/>
      <c r="CT198" s="238"/>
      <c r="CU198" s="238"/>
      <c r="CV198" s="238"/>
      <c r="CW198" s="238"/>
      <c r="CX198" s="238"/>
      <c r="CY198" s="238"/>
      <c r="CZ198" s="238"/>
      <c r="DA198" s="238"/>
    </row>
    <row r="199" spans="2:105">
      <c r="B199" s="226"/>
      <c r="BP199" s="82"/>
      <c r="BQ199" s="238"/>
      <c r="BR199" s="238"/>
      <c r="BS199" s="238"/>
      <c r="BT199" s="238"/>
      <c r="BU199" s="238"/>
      <c r="BV199" s="238"/>
      <c r="BW199" s="238"/>
      <c r="BX199" s="238"/>
      <c r="BY199" s="238"/>
      <c r="BZ199" s="238"/>
      <c r="CA199" s="238"/>
      <c r="CB199" s="238"/>
      <c r="CC199" s="238"/>
      <c r="CD199" s="238"/>
      <c r="CE199" s="238"/>
      <c r="CF199" s="238"/>
      <c r="CG199" s="238"/>
      <c r="CH199" s="238"/>
      <c r="CI199" s="238"/>
      <c r="CJ199" s="238"/>
      <c r="CK199" s="238"/>
      <c r="CL199" s="238"/>
      <c r="CM199" s="238"/>
      <c r="CN199" s="238"/>
      <c r="CO199" s="238"/>
      <c r="CP199" s="238"/>
      <c r="CQ199" s="238"/>
      <c r="CR199" s="238"/>
      <c r="CS199" s="238"/>
      <c r="CT199" s="238"/>
      <c r="CU199" s="238"/>
      <c r="CV199" s="238"/>
      <c r="CW199" s="238"/>
      <c r="CX199" s="238"/>
      <c r="CY199" s="238"/>
      <c r="CZ199" s="238"/>
      <c r="DA199" s="238"/>
    </row>
    <row r="200" spans="2:105">
      <c r="B200" s="226"/>
      <c r="BP200" s="82"/>
      <c r="BQ200" s="238"/>
      <c r="BR200" s="238"/>
      <c r="BS200" s="238"/>
      <c r="BT200" s="238"/>
      <c r="BU200" s="238"/>
      <c r="BV200" s="238"/>
      <c r="BW200" s="238"/>
      <c r="BX200" s="238"/>
      <c r="BY200" s="238"/>
      <c r="BZ200" s="238"/>
      <c r="CA200" s="238"/>
      <c r="CB200" s="238"/>
      <c r="CC200" s="238"/>
      <c r="CD200" s="238"/>
      <c r="CE200" s="238"/>
      <c r="CF200" s="238"/>
      <c r="CG200" s="238"/>
      <c r="CH200" s="238"/>
      <c r="CI200" s="238"/>
      <c r="CJ200" s="238"/>
      <c r="CK200" s="238"/>
      <c r="CL200" s="238"/>
      <c r="CM200" s="238"/>
      <c r="CN200" s="238"/>
      <c r="CO200" s="238"/>
      <c r="CP200" s="238"/>
      <c r="CQ200" s="238"/>
      <c r="CR200" s="238"/>
      <c r="CS200" s="238"/>
      <c r="CT200" s="238"/>
      <c r="CU200" s="238"/>
      <c r="CV200" s="238"/>
      <c r="CW200" s="238"/>
      <c r="CX200" s="238"/>
      <c r="CY200" s="238"/>
      <c r="CZ200" s="238"/>
      <c r="DA200" s="238"/>
    </row>
    <row r="201" spans="2:105">
      <c r="B201" s="226"/>
      <c r="BP201" s="82"/>
      <c r="BQ201" s="238"/>
      <c r="BR201" s="238"/>
      <c r="BS201" s="238"/>
      <c r="BT201" s="238"/>
      <c r="BU201" s="238"/>
      <c r="BV201" s="238"/>
      <c r="BW201" s="238"/>
      <c r="BX201" s="238"/>
      <c r="BY201" s="238"/>
      <c r="BZ201" s="238"/>
      <c r="CA201" s="238"/>
      <c r="CB201" s="238"/>
      <c r="CC201" s="238"/>
      <c r="CD201" s="238"/>
      <c r="CE201" s="238"/>
      <c r="CF201" s="238"/>
      <c r="CG201" s="238"/>
      <c r="CH201" s="238"/>
      <c r="CI201" s="238"/>
      <c r="CJ201" s="238"/>
      <c r="CK201" s="238"/>
      <c r="CL201" s="238"/>
      <c r="CM201" s="238"/>
      <c r="CN201" s="238"/>
      <c r="CO201" s="238"/>
      <c r="CP201" s="238"/>
      <c r="CQ201" s="238"/>
      <c r="CR201" s="238"/>
      <c r="CS201" s="238"/>
      <c r="CT201" s="238"/>
      <c r="CU201" s="238"/>
      <c r="CV201" s="238"/>
      <c r="CW201" s="238"/>
      <c r="CX201" s="238"/>
      <c r="CY201" s="238"/>
      <c r="CZ201" s="238"/>
      <c r="DA201" s="238"/>
    </row>
    <row r="202" spans="2:105">
      <c r="B202" s="226"/>
      <c r="BP202" s="82"/>
      <c r="BQ202" s="238"/>
      <c r="BR202" s="238"/>
      <c r="BS202" s="238"/>
      <c r="BT202" s="238"/>
      <c r="BU202" s="238"/>
      <c r="BV202" s="238"/>
      <c r="BW202" s="238"/>
      <c r="BX202" s="238"/>
      <c r="BY202" s="238"/>
      <c r="BZ202" s="238"/>
      <c r="CA202" s="238"/>
      <c r="CB202" s="238"/>
      <c r="CC202" s="238"/>
      <c r="CD202" s="238"/>
      <c r="CE202" s="238"/>
      <c r="CF202" s="238"/>
      <c r="CG202" s="238"/>
      <c r="CH202" s="238"/>
      <c r="CI202" s="238"/>
      <c r="CJ202" s="238"/>
      <c r="CK202" s="238"/>
      <c r="CL202" s="238"/>
      <c r="CM202" s="238"/>
      <c r="CN202" s="238"/>
      <c r="CO202" s="238"/>
      <c r="CP202" s="238"/>
      <c r="CQ202" s="238"/>
      <c r="CR202" s="238"/>
      <c r="CS202" s="238"/>
      <c r="CT202" s="238"/>
      <c r="CU202" s="238"/>
      <c r="CV202" s="238"/>
      <c r="CW202" s="238"/>
      <c r="CX202" s="238"/>
      <c r="CY202" s="238"/>
      <c r="CZ202" s="238"/>
      <c r="DA202" s="238"/>
    </row>
    <row r="203" spans="2:105">
      <c r="B203" s="226"/>
      <c r="BP203" s="82"/>
      <c r="BQ203" s="238"/>
      <c r="BR203" s="238"/>
      <c r="BS203" s="238"/>
      <c r="BT203" s="238"/>
      <c r="BU203" s="238"/>
      <c r="BV203" s="238"/>
      <c r="BW203" s="238"/>
      <c r="BX203" s="238"/>
      <c r="BY203" s="238"/>
      <c r="BZ203" s="238"/>
      <c r="CA203" s="238"/>
      <c r="CB203" s="238"/>
      <c r="CC203" s="238"/>
      <c r="CD203" s="238"/>
      <c r="CE203" s="238"/>
      <c r="CF203" s="238"/>
      <c r="CG203" s="238"/>
      <c r="CH203" s="238"/>
      <c r="CI203" s="238"/>
      <c r="CJ203" s="238"/>
      <c r="CK203" s="238"/>
      <c r="CL203" s="238"/>
      <c r="CM203" s="238"/>
      <c r="CN203" s="238"/>
      <c r="CO203" s="238"/>
      <c r="CP203" s="238"/>
      <c r="CQ203" s="238"/>
      <c r="CR203" s="238"/>
      <c r="CS203" s="238"/>
      <c r="CT203" s="238"/>
      <c r="CU203" s="238"/>
      <c r="CV203" s="238"/>
      <c r="CW203" s="238"/>
      <c r="CX203" s="238"/>
      <c r="CY203" s="238"/>
      <c r="CZ203" s="238"/>
      <c r="DA203" s="238"/>
    </row>
    <row r="204" spans="2:105">
      <c r="B204" s="226"/>
      <c r="BP204" s="82"/>
      <c r="BQ204" s="238"/>
      <c r="BR204" s="238"/>
      <c r="BS204" s="238"/>
      <c r="BT204" s="238"/>
      <c r="BU204" s="238"/>
      <c r="BV204" s="238"/>
      <c r="BW204" s="238"/>
      <c r="BX204" s="238"/>
      <c r="BY204" s="238"/>
      <c r="BZ204" s="238"/>
      <c r="CA204" s="238"/>
      <c r="CB204" s="238"/>
      <c r="CC204" s="238"/>
      <c r="CD204" s="238"/>
      <c r="CE204" s="238"/>
      <c r="CF204" s="238"/>
      <c r="CG204" s="238"/>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row>
    <row r="205" spans="2:105">
      <c r="B205" s="226"/>
      <c r="BP205" s="82"/>
      <c r="BQ205" s="238"/>
      <c r="BR205" s="238"/>
      <c r="BS205" s="238"/>
      <c r="BT205" s="238"/>
      <c r="BU205" s="238"/>
      <c r="BV205" s="238"/>
      <c r="BW205" s="238"/>
      <c r="BX205" s="238"/>
      <c r="BY205" s="238"/>
      <c r="BZ205" s="238"/>
      <c r="CA205" s="238"/>
      <c r="CB205" s="238"/>
      <c r="CC205" s="238"/>
      <c r="CD205" s="238"/>
      <c r="CE205" s="238"/>
      <c r="CF205" s="238"/>
      <c r="CG205" s="238"/>
      <c r="CH205" s="238"/>
      <c r="CI205" s="238"/>
      <c r="CJ205" s="238"/>
      <c r="CK205" s="238"/>
      <c r="CL205" s="238"/>
      <c r="CM205" s="238"/>
      <c r="CN205" s="238"/>
      <c r="CO205" s="238"/>
      <c r="CP205" s="238"/>
      <c r="CQ205" s="238"/>
      <c r="CR205" s="238"/>
      <c r="CS205" s="238"/>
      <c r="CT205" s="238"/>
      <c r="CU205" s="238"/>
      <c r="CV205" s="238"/>
      <c r="CW205" s="238"/>
      <c r="CX205" s="238"/>
      <c r="CY205" s="238"/>
      <c r="CZ205" s="238"/>
      <c r="DA205" s="238"/>
    </row>
    <row r="206" spans="2:105">
      <c r="B206" s="226"/>
      <c r="BP206" s="82"/>
      <c r="BQ206" s="238"/>
      <c r="BR206" s="238"/>
      <c r="BS206" s="238"/>
      <c r="BT206" s="238"/>
      <c r="BU206" s="238"/>
      <c r="BV206" s="238"/>
      <c r="BW206" s="238"/>
      <c r="BX206" s="238"/>
      <c r="BY206" s="238"/>
      <c r="BZ206" s="238"/>
      <c r="CA206" s="238"/>
      <c r="CB206" s="238"/>
      <c r="CC206" s="238"/>
      <c r="CD206" s="238"/>
      <c r="CE206" s="238"/>
      <c r="CF206" s="238"/>
      <c r="CG206" s="238"/>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row>
    <row r="207" spans="2:105">
      <c r="B207" s="226"/>
      <c r="BP207" s="82"/>
      <c r="BQ207" s="238"/>
      <c r="BR207" s="238"/>
      <c r="BS207" s="238"/>
      <c r="BT207" s="238"/>
      <c r="BU207" s="238"/>
      <c r="BV207" s="238"/>
      <c r="BW207" s="238"/>
      <c r="BX207" s="238"/>
      <c r="BY207" s="238"/>
      <c r="BZ207" s="238"/>
      <c r="CA207" s="238"/>
      <c r="CB207" s="238"/>
      <c r="CC207" s="238"/>
      <c r="CD207" s="238"/>
      <c r="CE207" s="238"/>
      <c r="CF207" s="238"/>
      <c r="CG207" s="238"/>
      <c r="CH207" s="238"/>
      <c r="CI207" s="238"/>
      <c r="CJ207" s="238"/>
      <c r="CK207" s="238"/>
      <c r="CL207" s="238"/>
      <c r="CM207" s="238"/>
      <c r="CN207" s="238"/>
      <c r="CO207" s="238"/>
      <c r="CP207" s="238"/>
      <c r="CQ207" s="238"/>
      <c r="CR207" s="238"/>
      <c r="CS207" s="238"/>
      <c r="CT207" s="238"/>
      <c r="CU207" s="238"/>
      <c r="CV207" s="238"/>
      <c r="CW207" s="238"/>
      <c r="CX207" s="238"/>
      <c r="CY207" s="238"/>
      <c r="CZ207" s="238"/>
      <c r="DA207" s="238"/>
    </row>
    <row r="208" spans="2:105">
      <c r="B208" s="226"/>
      <c r="BP208" s="82"/>
      <c r="BQ208" s="238"/>
      <c r="BR208" s="238"/>
      <c r="BS208" s="238"/>
      <c r="BT208" s="238"/>
      <c r="BU208" s="238"/>
      <c r="BV208" s="238"/>
      <c r="BW208" s="238"/>
      <c r="BX208" s="238"/>
      <c r="BY208" s="238"/>
      <c r="BZ208" s="238"/>
      <c r="CA208" s="238"/>
      <c r="CB208" s="238"/>
      <c r="CC208" s="238"/>
      <c r="CD208" s="238"/>
      <c r="CE208" s="238"/>
      <c r="CF208" s="238"/>
      <c r="CG208" s="238"/>
      <c r="CH208" s="238"/>
      <c r="CI208" s="238"/>
      <c r="CJ208" s="238"/>
      <c r="CK208" s="238"/>
      <c r="CL208" s="238"/>
      <c r="CM208" s="238"/>
      <c r="CN208" s="238"/>
      <c r="CO208" s="238"/>
      <c r="CP208" s="238"/>
      <c r="CQ208" s="238"/>
      <c r="CR208" s="238"/>
      <c r="CS208" s="238"/>
      <c r="CT208" s="238"/>
      <c r="CU208" s="238"/>
      <c r="CV208" s="238"/>
      <c r="CW208" s="238"/>
      <c r="CX208" s="238"/>
      <c r="CY208" s="238"/>
      <c r="CZ208" s="238"/>
      <c r="DA208" s="238"/>
    </row>
    <row r="209" spans="2:105">
      <c r="B209" s="226"/>
      <c r="BP209" s="82"/>
      <c r="BQ209" s="238"/>
      <c r="BR209" s="238"/>
      <c r="BS209" s="238"/>
      <c r="BT209" s="238"/>
      <c r="BU209" s="238"/>
      <c r="BV209" s="238"/>
      <c r="BW209" s="238"/>
      <c r="BX209" s="238"/>
      <c r="BY209" s="238"/>
      <c r="BZ209" s="238"/>
      <c r="CA209" s="238"/>
      <c r="CB209" s="238"/>
      <c r="CC209" s="238"/>
      <c r="CD209" s="238"/>
      <c r="CE209" s="238"/>
      <c r="CF209" s="238"/>
      <c r="CG209" s="238"/>
      <c r="CH209" s="238"/>
      <c r="CI209" s="238"/>
      <c r="CJ209" s="238"/>
      <c r="CK209" s="238"/>
      <c r="CL209" s="238"/>
      <c r="CM209" s="238"/>
      <c r="CN209" s="238"/>
      <c r="CO209" s="238"/>
      <c r="CP209" s="238"/>
      <c r="CQ209" s="238"/>
      <c r="CR209" s="238"/>
      <c r="CS209" s="238"/>
      <c r="CT209" s="238"/>
      <c r="CU209" s="238"/>
      <c r="CV209" s="238"/>
      <c r="CW209" s="238"/>
      <c r="CX209" s="238"/>
      <c r="CY209" s="238"/>
      <c r="CZ209" s="238"/>
      <c r="DA209" s="238"/>
    </row>
    <row r="210" spans="2:105">
      <c r="B210" s="226"/>
      <c r="BP210" s="82"/>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row>
    <row r="211" spans="2:105">
      <c r="B211" s="226"/>
      <c r="BP211" s="82"/>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row>
    <row r="212" spans="2:105">
      <c r="B212" s="226"/>
      <c r="BP212" s="82"/>
      <c r="BQ212" s="238"/>
      <c r="BR212" s="238"/>
      <c r="BS212" s="238"/>
      <c r="BT212" s="238"/>
      <c r="BU212" s="238"/>
      <c r="BV212" s="238"/>
      <c r="BW212" s="238"/>
      <c r="BX212" s="238"/>
      <c r="BY212" s="238"/>
      <c r="BZ212" s="238"/>
      <c r="CA212" s="238"/>
      <c r="CB212" s="238"/>
      <c r="CC212" s="238"/>
      <c r="CD212" s="238"/>
      <c r="CE212" s="238"/>
      <c r="CF212" s="238"/>
      <c r="CG212" s="238"/>
      <c r="CH212" s="238"/>
      <c r="CI212" s="238"/>
      <c r="CJ212" s="238"/>
      <c r="CK212" s="238"/>
      <c r="CL212" s="238"/>
      <c r="CM212" s="238"/>
      <c r="CN212" s="238"/>
      <c r="CO212" s="238"/>
      <c r="CP212" s="238"/>
      <c r="CQ212" s="238"/>
      <c r="CR212" s="238"/>
      <c r="CS212" s="238"/>
      <c r="CT212" s="238"/>
      <c r="CU212" s="238"/>
      <c r="CV212" s="238"/>
      <c r="CW212" s="238"/>
      <c r="CX212" s="238"/>
      <c r="CY212" s="238"/>
      <c r="CZ212" s="238"/>
      <c r="DA212" s="238"/>
    </row>
    <row r="213" spans="2:105">
      <c r="B213" s="226"/>
      <c r="BP213" s="82"/>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row>
    <row r="214" spans="2:105">
      <c r="B214" s="226"/>
      <c r="BP214" s="82"/>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row>
    <row r="215" spans="2:105">
      <c r="B215" s="226"/>
      <c r="BP215" s="82"/>
      <c r="BQ215" s="238"/>
      <c r="BR215" s="238"/>
      <c r="BS215" s="238"/>
      <c r="BT215" s="238"/>
      <c r="BU215" s="238"/>
      <c r="BV215" s="238"/>
      <c r="BW215" s="238"/>
      <c r="BX215" s="238"/>
      <c r="BY215" s="238"/>
      <c r="BZ215" s="238"/>
      <c r="CA215" s="238"/>
      <c r="CB215" s="238"/>
      <c r="CC215" s="238"/>
      <c r="CD215" s="238"/>
      <c r="CE215" s="238"/>
      <c r="CF215" s="238"/>
      <c r="CG215" s="238"/>
      <c r="CH215" s="238"/>
      <c r="CI215" s="238"/>
      <c r="CJ215" s="238"/>
      <c r="CK215" s="238"/>
      <c r="CL215" s="238"/>
      <c r="CM215" s="238"/>
      <c r="CN215" s="238"/>
      <c r="CO215" s="238"/>
      <c r="CP215" s="238"/>
      <c r="CQ215" s="238"/>
      <c r="CR215" s="238"/>
      <c r="CS215" s="238"/>
      <c r="CT215" s="238"/>
      <c r="CU215" s="238"/>
      <c r="CV215" s="238"/>
      <c r="CW215" s="238"/>
      <c r="CX215" s="238"/>
      <c r="CY215" s="238"/>
      <c r="CZ215" s="238"/>
      <c r="DA215" s="238"/>
    </row>
    <row r="216" spans="2:105">
      <c r="B216" s="226"/>
      <c r="BP216" s="82"/>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38"/>
      <c r="CN216" s="238"/>
      <c r="CO216" s="238"/>
      <c r="CP216" s="238"/>
      <c r="CQ216" s="238"/>
      <c r="CR216" s="238"/>
      <c r="CS216" s="238"/>
      <c r="CT216" s="238"/>
      <c r="CU216" s="238"/>
      <c r="CV216" s="238"/>
      <c r="CW216" s="238"/>
      <c r="CX216" s="238"/>
      <c r="CY216" s="238"/>
      <c r="CZ216" s="238"/>
      <c r="DA216" s="238"/>
    </row>
    <row r="217" spans="2:105">
      <c r="B217" s="226"/>
      <c r="BP217" s="82"/>
      <c r="BQ217" s="238"/>
      <c r="BR217" s="238"/>
      <c r="BS217" s="238"/>
      <c r="BT217" s="238"/>
      <c r="BU217" s="238"/>
      <c r="BV217" s="238"/>
      <c r="BW217" s="238"/>
      <c r="BX217" s="238"/>
      <c r="BY217" s="238"/>
      <c r="BZ217" s="238"/>
      <c r="CA217" s="238"/>
      <c r="CB217" s="238"/>
      <c r="CC217" s="238"/>
      <c r="CD217" s="238"/>
      <c r="CE217" s="238"/>
      <c r="CF217" s="238"/>
      <c r="CG217" s="238"/>
      <c r="CH217" s="238"/>
      <c r="CI217" s="238"/>
      <c r="CJ217" s="238"/>
      <c r="CK217" s="238"/>
      <c r="CL217" s="238"/>
      <c r="CM217" s="238"/>
      <c r="CN217" s="238"/>
      <c r="CO217" s="238"/>
      <c r="CP217" s="238"/>
      <c r="CQ217" s="238"/>
      <c r="CR217" s="238"/>
      <c r="CS217" s="238"/>
      <c r="CT217" s="238"/>
      <c r="CU217" s="238"/>
      <c r="CV217" s="238"/>
      <c r="CW217" s="238"/>
      <c r="CX217" s="238"/>
      <c r="CY217" s="238"/>
      <c r="CZ217" s="238"/>
      <c r="DA217" s="238"/>
    </row>
    <row r="218" spans="2:105">
      <c r="B218" s="226"/>
      <c r="BP218" s="82"/>
      <c r="BQ218" s="238"/>
      <c r="BR218" s="238"/>
      <c r="BS218" s="238"/>
      <c r="BT218" s="238"/>
      <c r="BU218" s="238"/>
      <c r="BV218" s="238"/>
      <c r="BW218" s="238"/>
      <c r="BX218" s="238"/>
      <c r="BY218" s="238"/>
      <c r="BZ218" s="238"/>
      <c r="CA218" s="238"/>
      <c r="CB218" s="238"/>
      <c r="CC218" s="238"/>
      <c r="CD218" s="238"/>
      <c r="CE218" s="238"/>
      <c r="CF218" s="238"/>
      <c r="CG218" s="238"/>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row>
    <row r="219" spans="2:105">
      <c r="B219" s="226"/>
      <c r="BP219" s="82"/>
      <c r="BQ219" s="238"/>
      <c r="BR219" s="238"/>
      <c r="BS219" s="238"/>
      <c r="BT219" s="238"/>
      <c r="BU219" s="238"/>
      <c r="BV219" s="238"/>
      <c r="BW219" s="238"/>
      <c r="BX219" s="238"/>
      <c r="BY219" s="238"/>
      <c r="BZ219" s="238"/>
      <c r="CA219" s="238"/>
      <c r="CB219" s="238"/>
      <c r="CC219" s="238"/>
      <c r="CD219" s="238"/>
      <c r="CE219" s="238"/>
      <c r="CF219" s="238"/>
      <c r="CG219" s="238"/>
      <c r="CH219" s="238"/>
      <c r="CI219" s="238"/>
      <c r="CJ219" s="238"/>
      <c r="CK219" s="238"/>
      <c r="CL219" s="238"/>
      <c r="CM219" s="238"/>
      <c r="CN219" s="238"/>
      <c r="CO219" s="238"/>
      <c r="CP219" s="238"/>
      <c r="CQ219" s="238"/>
      <c r="CR219" s="238"/>
      <c r="CS219" s="238"/>
      <c r="CT219" s="238"/>
      <c r="CU219" s="238"/>
      <c r="CV219" s="238"/>
      <c r="CW219" s="238"/>
      <c r="CX219" s="238"/>
      <c r="CY219" s="238"/>
      <c r="CZ219" s="238"/>
      <c r="DA219" s="238"/>
    </row>
    <row r="220" spans="2:105">
      <c r="B220" s="226"/>
      <c r="BP220" s="82"/>
      <c r="BQ220" s="238"/>
      <c r="BR220" s="238"/>
      <c r="BS220" s="238"/>
      <c r="BT220" s="238"/>
      <c r="BU220" s="238"/>
      <c r="BV220" s="238"/>
      <c r="BW220" s="238"/>
      <c r="BX220" s="238"/>
      <c r="BY220" s="238"/>
      <c r="BZ220" s="238"/>
      <c r="CA220" s="238"/>
      <c r="CB220" s="238"/>
      <c r="CC220" s="238"/>
      <c r="CD220" s="238"/>
      <c r="CE220" s="238"/>
      <c r="CF220" s="238"/>
      <c r="CG220" s="238"/>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row>
    <row r="221" spans="2:105">
      <c r="B221" s="226"/>
      <c r="BP221" s="82"/>
      <c r="BQ221" s="238"/>
      <c r="BR221" s="238"/>
      <c r="BS221" s="238"/>
      <c r="BT221" s="238"/>
      <c r="BU221" s="238"/>
      <c r="BV221" s="238"/>
      <c r="BW221" s="238"/>
      <c r="BX221" s="238"/>
      <c r="BY221" s="238"/>
      <c r="BZ221" s="238"/>
      <c r="CA221" s="238"/>
      <c r="CB221" s="238"/>
      <c r="CC221" s="238"/>
      <c r="CD221" s="238"/>
      <c r="CE221" s="238"/>
      <c r="CF221" s="238"/>
      <c r="CG221" s="238"/>
      <c r="CH221" s="238"/>
      <c r="CI221" s="238"/>
      <c r="CJ221" s="238"/>
      <c r="CK221" s="238"/>
      <c r="CL221" s="238"/>
      <c r="CM221" s="238"/>
      <c r="CN221" s="238"/>
      <c r="CO221" s="238"/>
      <c r="CP221" s="238"/>
      <c r="CQ221" s="238"/>
      <c r="CR221" s="238"/>
      <c r="CS221" s="238"/>
      <c r="CT221" s="238"/>
      <c r="CU221" s="238"/>
      <c r="CV221" s="238"/>
      <c r="CW221" s="238"/>
      <c r="CX221" s="238"/>
      <c r="CY221" s="238"/>
      <c r="CZ221" s="238"/>
      <c r="DA221" s="238"/>
    </row>
    <row r="222" spans="2:105">
      <c r="B222" s="226"/>
      <c r="BP222" s="82"/>
      <c r="BQ222" s="238"/>
      <c r="BR222" s="238"/>
      <c r="BS222" s="238"/>
      <c r="BT222" s="238"/>
      <c r="BU222" s="238"/>
      <c r="BV222" s="238"/>
      <c r="BW222" s="238"/>
      <c r="BX222" s="238"/>
      <c r="BY222" s="238"/>
      <c r="BZ222" s="238"/>
      <c r="CA222" s="238"/>
      <c r="CB222" s="238"/>
      <c r="CC222" s="238"/>
      <c r="CD222" s="238"/>
      <c r="CE222" s="238"/>
      <c r="CF222" s="238"/>
      <c r="CG222" s="238"/>
      <c r="CH222" s="238"/>
      <c r="CI222" s="238"/>
      <c r="CJ222" s="238"/>
      <c r="CK222" s="238"/>
      <c r="CL222" s="238"/>
      <c r="CM222" s="238"/>
      <c r="CN222" s="238"/>
      <c r="CO222" s="238"/>
      <c r="CP222" s="238"/>
      <c r="CQ222" s="238"/>
      <c r="CR222" s="238"/>
      <c r="CS222" s="238"/>
      <c r="CT222" s="238"/>
      <c r="CU222" s="238"/>
      <c r="CV222" s="238"/>
      <c r="CW222" s="238"/>
      <c r="CX222" s="238"/>
      <c r="CY222" s="238"/>
      <c r="CZ222" s="238"/>
      <c r="DA222" s="238"/>
    </row>
    <row r="223" spans="2:105">
      <c r="B223" s="226"/>
      <c r="BP223" s="82"/>
      <c r="BQ223" s="238"/>
      <c r="BR223" s="238"/>
      <c r="BS223" s="238"/>
      <c r="BT223" s="238"/>
      <c r="BU223" s="238"/>
      <c r="BV223" s="238"/>
      <c r="BW223" s="238"/>
      <c r="BX223" s="238"/>
      <c r="BY223" s="238"/>
      <c r="BZ223" s="238"/>
      <c r="CA223" s="238"/>
      <c r="CB223" s="238"/>
      <c r="CC223" s="238"/>
      <c r="CD223" s="238"/>
      <c r="CE223" s="238"/>
      <c r="CF223" s="238"/>
      <c r="CG223" s="238"/>
      <c r="CH223" s="238"/>
      <c r="CI223" s="238"/>
      <c r="CJ223" s="238"/>
      <c r="CK223" s="238"/>
      <c r="CL223" s="238"/>
      <c r="CM223" s="238"/>
      <c r="CN223" s="238"/>
      <c r="CO223" s="238"/>
      <c r="CP223" s="238"/>
      <c r="CQ223" s="238"/>
      <c r="CR223" s="238"/>
      <c r="CS223" s="238"/>
      <c r="CT223" s="238"/>
      <c r="CU223" s="238"/>
      <c r="CV223" s="238"/>
      <c r="CW223" s="238"/>
      <c r="CX223" s="238"/>
      <c r="CY223" s="238"/>
      <c r="CZ223" s="238"/>
      <c r="DA223" s="238"/>
    </row>
    <row r="224" spans="2:105">
      <c r="B224" s="226"/>
      <c r="BP224" s="82"/>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38"/>
      <c r="CN224" s="238"/>
      <c r="CO224" s="238"/>
      <c r="CP224" s="238"/>
      <c r="CQ224" s="238"/>
      <c r="CR224" s="238"/>
      <c r="CS224" s="238"/>
      <c r="CT224" s="238"/>
      <c r="CU224" s="238"/>
      <c r="CV224" s="238"/>
      <c r="CW224" s="238"/>
      <c r="CX224" s="238"/>
      <c r="CY224" s="238"/>
      <c r="CZ224" s="238"/>
      <c r="DA224" s="238"/>
    </row>
    <row r="225" spans="2:105">
      <c r="B225" s="226"/>
      <c r="BP225" s="82"/>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row>
    <row r="226" spans="2:105">
      <c r="B226" s="226"/>
      <c r="BP226" s="82"/>
      <c r="BQ226" s="238"/>
      <c r="BR226" s="238"/>
      <c r="BS226" s="238"/>
      <c r="BT226" s="238"/>
      <c r="BU226" s="238"/>
      <c r="BV226" s="238"/>
      <c r="BW226" s="238"/>
      <c r="BX226" s="238"/>
      <c r="BY226" s="238"/>
      <c r="BZ226" s="238"/>
      <c r="CA226" s="238"/>
      <c r="CB226" s="238"/>
      <c r="CC226" s="238"/>
      <c r="CD226" s="238"/>
      <c r="CE226" s="238"/>
      <c r="CF226" s="238"/>
      <c r="CG226" s="238"/>
      <c r="CH226" s="238"/>
      <c r="CI226" s="238"/>
      <c r="CJ226" s="238"/>
      <c r="CK226" s="238"/>
      <c r="CL226" s="238"/>
      <c r="CM226" s="238"/>
      <c r="CN226" s="238"/>
      <c r="CO226" s="238"/>
      <c r="CP226" s="238"/>
      <c r="CQ226" s="238"/>
      <c r="CR226" s="238"/>
      <c r="CS226" s="238"/>
      <c r="CT226" s="238"/>
      <c r="CU226" s="238"/>
      <c r="CV226" s="238"/>
      <c r="CW226" s="238"/>
      <c r="CX226" s="238"/>
      <c r="CY226" s="238"/>
      <c r="CZ226" s="238"/>
      <c r="DA226" s="238"/>
    </row>
    <row r="227" spans="2:105">
      <c r="B227" s="226"/>
      <c r="BP227" s="82"/>
      <c r="BQ227" s="238"/>
      <c r="BR227" s="238"/>
      <c r="BS227" s="238"/>
      <c r="BT227" s="238"/>
      <c r="BU227" s="238"/>
      <c r="BV227" s="238"/>
      <c r="BW227" s="238"/>
      <c r="BX227" s="238"/>
      <c r="BY227" s="238"/>
      <c r="BZ227" s="238"/>
      <c r="CA227" s="238"/>
      <c r="CB227" s="238"/>
      <c r="CC227" s="238"/>
      <c r="CD227" s="238"/>
      <c r="CE227" s="238"/>
      <c r="CF227" s="238"/>
      <c r="CG227" s="238"/>
      <c r="CH227" s="238"/>
      <c r="CI227" s="238"/>
      <c r="CJ227" s="238"/>
      <c r="CK227" s="238"/>
      <c r="CL227" s="238"/>
      <c r="CM227" s="238"/>
      <c r="CN227" s="238"/>
      <c r="CO227" s="238"/>
      <c r="CP227" s="238"/>
      <c r="CQ227" s="238"/>
      <c r="CR227" s="238"/>
      <c r="CS227" s="238"/>
      <c r="CT227" s="238"/>
      <c r="CU227" s="238"/>
      <c r="CV227" s="238"/>
      <c r="CW227" s="238"/>
      <c r="CX227" s="238"/>
      <c r="CY227" s="238"/>
      <c r="CZ227" s="238"/>
      <c r="DA227" s="238"/>
    </row>
    <row r="228" spans="2:105">
      <c r="B228" s="226"/>
      <c r="BP228" s="82"/>
      <c r="BQ228" s="238"/>
      <c r="BR228" s="238"/>
      <c r="BS228" s="238"/>
      <c r="BT228" s="238"/>
      <c r="BU228" s="238"/>
      <c r="BV228" s="238"/>
      <c r="BW228" s="238"/>
      <c r="BX228" s="238"/>
      <c r="BY228" s="238"/>
      <c r="BZ228" s="238"/>
      <c r="CA228" s="238"/>
      <c r="CB228" s="238"/>
      <c r="CC228" s="238"/>
      <c r="CD228" s="238"/>
      <c r="CE228" s="238"/>
      <c r="CF228" s="238"/>
      <c r="CG228" s="238"/>
      <c r="CH228" s="238"/>
      <c r="CI228" s="238"/>
      <c r="CJ228" s="238"/>
      <c r="CK228" s="238"/>
      <c r="CL228" s="238"/>
      <c r="CM228" s="238"/>
      <c r="CN228" s="238"/>
      <c r="CO228" s="238"/>
      <c r="CP228" s="238"/>
      <c r="CQ228" s="238"/>
      <c r="CR228" s="238"/>
      <c r="CS228" s="238"/>
      <c r="CT228" s="238"/>
      <c r="CU228" s="238"/>
      <c r="CV228" s="238"/>
      <c r="CW228" s="238"/>
      <c r="CX228" s="238"/>
      <c r="CY228" s="238"/>
      <c r="CZ228" s="238"/>
      <c r="DA228" s="238"/>
    </row>
    <row r="229" spans="2:105">
      <c r="B229" s="226"/>
      <c r="BP229" s="82"/>
      <c r="BQ229" s="238"/>
      <c r="BR229" s="238"/>
      <c r="BS229" s="238"/>
      <c r="BT229" s="238"/>
      <c r="BU229" s="238"/>
      <c r="BV229" s="238"/>
      <c r="BW229" s="238"/>
      <c r="BX229" s="238"/>
      <c r="BY229" s="238"/>
      <c r="BZ229" s="238"/>
      <c r="CA229" s="238"/>
      <c r="CB229" s="238"/>
      <c r="CC229" s="238"/>
      <c r="CD229" s="238"/>
      <c r="CE229" s="238"/>
      <c r="CF229" s="238"/>
      <c r="CG229" s="238"/>
      <c r="CH229" s="238"/>
      <c r="CI229" s="238"/>
      <c r="CJ229" s="238"/>
      <c r="CK229" s="238"/>
      <c r="CL229" s="238"/>
      <c r="CM229" s="238"/>
      <c r="CN229" s="238"/>
      <c r="CO229" s="238"/>
      <c r="CP229" s="238"/>
      <c r="CQ229" s="238"/>
      <c r="CR229" s="238"/>
      <c r="CS229" s="238"/>
      <c r="CT229" s="238"/>
      <c r="CU229" s="238"/>
      <c r="CV229" s="238"/>
      <c r="CW229" s="238"/>
      <c r="CX229" s="238"/>
      <c r="CY229" s="238"/>
      <c r="CZ229" s="238"/>
      <c r="DA229" s="238"/>
    </row>
    <row r="230" spans="2:105">
      <c r="B230" s="226"/>
      <c r="BP230" s="82"/>
      <c r="BQ230" s="238"/>
      <c r="BR230" s="238"/>
      <c r="BS230" s="238"/>
      <c r="BT230" s="238"/>
      <c r="BU230" s="238"/>
      <c r="BV230" s="238"/>
      <c r="BW230" s="238"/>
      <c r="BX230" s="238"/>
      <c r="BY230" s="238"/>
      <c r="BZ230" s="238"/>
      <c r="CA230" s="238"/>
      <c r="CB230" s="238"/>
      <c r="CC230" s="238"/>
      <c r="CD230" s="238"/>
      <c r="CE230" s="238"/>
      <c r="CF230" s="238"/>
      <c r="CG230" s="238"/>
      <c r="CH230" s="238"/>
      <c r="CI230" s="238"/>
      <c r="CJ230" s="238"/>
      <c r="CK230" s="238"/>
      <c r="CL230" s="238"/>
      <c r="CM230" s="238"/>
      <c r="CN230" s="238"/>
      <c r="CO230" s="238"/>
      <c r="CP230" s="238"/>
      <c r="CQ230" s="238"/>
      <c r="CR230" s="238"/>
      <c r="CS230" s="238"/>
      <c r="CT230" s="238"/>
      <c r="CU230" s="238"/>
      <c r="CV230" s="238"/>
      <c r="CW230" s="238"/>
      <c r="CX230" s="238"/>
      <c r="CY230" s="238"/>
      <c r="CZ230" s="238"/>
      <c r="DA230" s="238"/>
    </row>
    <row r="231" spans="2:105">
      <c r="B231" s="226"/>
      <c r="BP231" s="82"/>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row>
    <row r="232" spans="2:105">
      <c r="B232" s="226"/>
      <c r="BP232" s="82"/>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row>
    <row r="233" spans="2:105">
      <c r="B233" s="226"/>
      <c r="BP233" s="82"/>
      <c r="BQ233" s="238"/>
      <c r="BR233" s="238"/>
      <c r="BS233" s="238"/>
      <c r="BT233" s="238"/>
      <c r="BU233" s="238"/>
      <c r="BV233" s="238"/>
      <c r="BW233" s="238"/>
      <c r="BX233" s="238"/>
      <c r="BY233" s="238"/>
      <c r="BZ233" s="238"/>
      <c r="CA233" s="238"/>
      <c r="CB233" s="238"/>
      <c r="CC233" s="238"/>
      <c r="CD233" s="238"/>
      <c r="CE233" s="238"/>
      <c r="CF233" s="238"/>
      <c r="CG233" s="238"/>
      <c r="CH233" s="238"/>
      <c r="CI233" s="238"/>
      <c r="CJ233" s="238"/>
      <c r="CK233" s="238"/>
      <c r="CL233" s="238"/>
      <c r="CM233" s="238"/>
      <c r="CN233" s="238"/>
      <c r="CO233" s="238"/>
      <c r="CP233" s="238"/>
      <c r="CQ233" s="238"/>
      <c r="CR233" s="238"/>
      <c r="CS233" s="238"/>
      <c r="CT233" s="238"/>
      <c r="CU233" s="238"/>
      <c r="CV233" s="238"/>
      <c r="CW233" s="238"/>
      <c r="CX233" s="238"/>
      <c r="CY233" s="238"/>
      <c r="CZ233" s="238"/>
      <c r="DA233" s="238"/>
    </row>
    <row r="234" spans="2:105">
      <c r="B234" s="226"/>
      <c r="BP234" s="82"/>
      <c r="BQ234" s="238"/>
      <c r="BR234" s="238"/>
      <c r="BS234" s="238"/>
      <c r="BT234" s="238"/>
      <c r="BU234" s="238"/>
      <c r="BV234" s="238"/>
      <c r="BW234" s="238"/>
      <c r="BX234" s="238"/>
      <c r="BY234" s="238"/>
      <c r="BZ234" s="238"/>
      <c r="CA234" s="238"/>
      <c r="CB234" s="238"/>
      <c r="CC234" s="238"/>
      <c r="CD234" s="238"/>
      <c r="CE234" s="238"/>
      <c r="CF234" s="238"/>
      <c r="CG234" s="238"/>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row>
    <row r="235" spans="2:105">
      <c r="B235" s="226"/>
      <c r="BP235" s="82"/>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38"/>
      <c r="CN235" s="238"/>
      <c r="CO235" s="238"/>
      <c r="CP235" s="238"/>
      <c r="CQ235" s="238"/>
      <c r="CR235" s="238"/>
      <c r="CS235" s="238"/>
      <c r="CT235" s="238"/>
      <c r="CU235" s="238"/>
      <c r="CV235" s="238"/>
      <c r="CW235" s="238"/>
      <c r="CX235" s="238"/>
      <c r="CY235" s="238"/>
      <c r="CZ235" s="238"/>
      <c r="DA235" s="238"/>
    </row>
    <row r="236" spans="2:105">
      <c r="B236" s="226"/>
      <c r="BP236" s="82"/>
      <c r="BQ236" s="238"/>
      <c r="BR236" s="238"/>
      <c r="BS236" s="238"/>
      <c r="BT236" s="238"/>
      <c r="BU236" s="238"/>
      <c r="BV236" s="238"/>
      <c r="BW236" s="238"/>
      <c r="BX236" s="238"/>
      <c r="BY236" s="238"/>
      <c r="BZ236" s="238"/>
      <c r="CA236" s="238"/>
      <c r="CB236" s="238"/>
      <c r="CC236" s="238"/>
      <c r="CD236" s="238"/>
      <c r="CE236" s="238"/>
      <c r="CF236" s="238"/>
      <c r="CG236" s="238"/>
      <c r="CH236" s="238"/>
      <c r="CI236" s="238"/>
      <c r="CJ236" s="238"/>
      <c r="CK236" s="238"/>
      <c r="CL236" s="238"/>
      <c r="CM236" s="238"/>
      <c r="CN236" s="238"/>
      <c r="CO236" s="238"/>
      <c r="CP236" s="238"/>
      <c r="CQ236" s="238"/>
      <c r="CR236" s="238"/>
      <c r="CS236" s="238"/>
      <c r="CT236" s="238"/>
      <c r="CU236" s="238"/>
      <c r="CV236" s="238"/>
      <c r="CW236" s="238"/>
      <c r="CX236" s="238"/>
      <c r="CY236" s="238"/>
      <c r="CZ236" s="238"/>
      <c r="DA236" s="238"/>
    </row>
    <row r="237" spans="2:105">
      <c r="B237" s="226"/>
      <c r="BP237" s="82"/>
      <c r="BQ237" s="238"/>
      <c r="BR237" s="238"/>
      <c r="BS237" s="238"/>
      <c r="BT237" s="238"/>
      <c r="BU237" s="238"/>
      <c r="BV237" s="238"/>
      <c r="BW237" s="238"/>
      <c r="BX237" s="238"/>
      <c r="BY237" s="238"/>
      <c r="BZ237" s="238"/>
      <c r="CA237" s="238"/>
      <c r="CB237" s="238"/>
      <c r="CC237" s="238"/>
      <c r="CD237" s="238"/>
      <c r="CE237" s="238"/>
      <c r="CF237" s="238"/>
      <c r="CG237" s="238"/>
      <c r="CH237" s="238"/>
      <c r="CI237" s="238"/>
      <c r="CJ237" s="238"/>
      <c r="CK237" s="238"/>
      <c r="CL237" s="238"/>
      <c r="CM237" s="238"/>
      <c r="CN237" s="238"/>
      <c r="CO237" s="238"/>
      <c r="CP237" s="238"/>
      <c r="CQ237" s="238"/>
      <c r="CR237" s="238"/>
      <c r="CS237" s="238"/>
      <c r="CT237" s="238"/>
      <c r="CU237" s="238"/>
      <c r="CV237" s="238"/>
      <c r="CW237" s="238"/>
      <c r="CX237" s="238"/>
      <c r="CY237" s="238"/>
      <c r="CZ237" s="238"/>
      <c r="DA237" s="238"/>
    </row>
    <row r="238" spans="2:105">
      <c r="B238" s="226"/>
      <c r="BP238" s="82"/>
      <c r="BQ238" s="238"/>
      <c r="BR238" s="238"/>
      <c r="BS238" s="238"/>
      <c r="BT238" s="238"/>
      <c r="BU238" s="238"/>
      <c r="BV238" s="238"/>
      <c r="BW238" s="238"/>
      <c r="BX238" s="238"/>
      <c r="BY238" s="238"/>
      <c r="BZ238" s="238"/>
      <c r="CA238" s="238"/>
      <c r="CB238" s="238"/>
      <c r="CC238" s="238"/>
      <c r="CD238" s="238"/>
      <c r="CE238" s="238"/>
      <c r="CF238" s="238"/>
      <c r="CG238" s="238"/>
      <c r="CH238" s="238"/>
      <c r="CI238" s="238"/>
      <c r="CJ238" s="238"/>
      <c r="CK238" s="238"/>
      <c r="CL238" s="238"/>
      <c r="CM238" s="238"/>
      <c r="CN238" s="238"/>
      <c r="CO238" s="238"/>
      <c r="CP238" s="238"/>
      <c r="CQ238" s="238"/>
      <c r="CR238" s="238"/>
      <c r="CS238" s="238"/>
      <c r="CT238" s="238"/>
      <c r="CU238" s="238"/>
      <c r="CV238" s="238"/>
      <c r="CW238" s="238"/>
      <c r="CX238" s="238"/>
      <c r="CY238" s="238"/>
      <c r="CZ238" s="238"/>
      <c r="DA238" s="238"/>
    </row>
    <row r="239" spans="2:105">
      <c r="B239" s="226"/>
      <c r="BP239" s="82"/>
      <c r="BQ239" s="238"/>
      <c r="BR239" s="238"/>
      <c r="BS239" s="238"/>
      <c r="BT239" s="238"/>
      <c r="BU239" s="238"/>
      <c r="BV239" s="238"/>
      <c r="BW239" s="238"/>
      <c r="BX239" s="238"/>
      <c r="BY239" s="238"/>
      <c r="BZ239" s="238"/>
      <c r="CA239" s="238"/>
      <c r="CB239" s="238"/>
      <c r="CC239" s="238"/>
      <c r="CD239" s="238"/>
      <c r="CE239" s="238"/>
      <c r="CF239" s="238"/>
      <c r="CG239" s="238"/>
      <c r="CH239" s="238"/>
      <c r="CI239" s="238"/>
      <c r="CJ239" s="238"/>
      <c r="CK239" s="238"/>
      <c r="CL239" s="238"/>
      <c r="CM239" s="238"/>
      <c r="CN239" s="238"/>
      <c r="CO239" s="238"/>
      <c r="CP239" s="238"/>
      <c r="CQ239" s="238"/>
      <c r="CR239" s="238"/>
      <c r="CS239" s="238"/>
      <c r="CT239" s="238"/>
      <c r="CU239" s="238"/>
      <c r="CV239" s="238"/>
      <c r="CW239" s="238"/>
      <c r="CX239" s="238"/>
      <c r="CY239" s="238"/>
      <c r="CZ239" s="238"/>
      <c r="DA239" s="238"/>
    </row>
    <row r="240" spans="2:105">
      <c r="B240" s="226"/>
      <c r="BP240" s="82"/>
      <c r="BQ240" s="238"/>
      <c r="BR240" s="238"/>
      <c r="BS240" s="238"/>
      <c r="BT240" s="238"/>
      <c r="BU240" s="238"/>
      <c r="BV240" s="238"/>
      <c r="BW240" s="238"/>
      <c r="BX240" s="238"/>
      <c r="BY240" s="238"/>
      <c r="BZ240" s="238"/>
      <c r="CA240" s="238"/>
      <c r="CB240" s="238"/>
      <c r="CC240" s="238"/>
      <c r="CD240" s="238"/>
      <c r="CE240" s="238"/>
      <c r="CF240" s="238"/>
      <c r="CG240" s="238"/>
      <c r="CH240" s="238"/>
      <c r="CI240" s="238"/>
      <c r="CJ240" s="238"/>
      <c r="CK240" s="238"/>
      <c r="CL240" s="238"/>
      <c r="CM240" s="238"/>
      <c r="CN240" s="238"/>
      <c r="CO240" s="238"/>
      <c r="CP240" s="238"/>
      <c r="CQ240" s="238"/>
      <c r="CR240" s="238"/>
      <c r="CS240" s="238"/>
      <c r="CT240" s="238"/>
      <c r="CU240" s="238"/>
      <c r="CV240" s="238"/>
      <c r="CW240" s="238"/>
      <c r="CX240" s="238"/>
      <c r="CY240" s="238"/>
      <c r="CZ240" s="238"/>
      <c r="DA240" s="238"/>
    </row>
    <row r="241" spans="2:105">
      <c r="B241" s="226"/>
      <c r="BP241" s="82"/>
      <c r="BQ241" s="238"/>
      <c r="BR241" s="238"/>
      <c r="BS241" s="238"/>
      <c r="BT241" s="238"/>
      <c r="BU241" s="238"/>
      <c r="BV241" s="238"/>
      <c r="BW241" s="238"/>
      <c r="BX241" s="238"/>
      <c r="BY241" s="238"/>
      <c r="BZ241" s="238"/>
      <c r="CA241" s="238"/>
      <c r="CB241" s="238"/>
      <c r="CC241" s="238"/>
      <c r="CD241" s="238"/>
      <c r="CE241" s="238"/>
      <c r="CF241" s="238"/>
      <c r="CG241" s="238"/>
      <c r="CH241" s="238"/>
      <c r="CI241" s="238"/>
      <c r="CJ241" s="238"/>
      <c r="CK241" s="238"/>
      <c r="CL241" s="238"/>
      <c r="CM241" s="238"/>
      <c r="CN241" s="238"/>
      <c r="CO241" s="238"/>
      <c r="CP241" s="238"/>
      <c r="CQ241" s="238"/>
      <c r="CR241" s="238"/>
      <c r="CS241" s="238"/>
      <c r="CT241" s="238"/>
      <c r="CU241" s="238"/>
      <c r="CV241" s="238"/>
      <c r="CW241" s="238"/>
      <c r="CX241" s="238"/>
      <c r="CY241" s="238"/>
      <c r="CZ241" s="238"/>
      <c r="DA241" s="238"/>
    </row>
    <row r="242" spans="2:105">
      <c r="B242" s="226"/>
      <c r="BP242" s="82"/>
      <c r="BQ242" s="238"/>
      <c r="BR242" s="238"/>
      <c r="BS242" s="238"/>
      <c r="BT242" s="238"/>
      <c r="BU242" s="238"/>
      <c r="BV242" s="238"/>
      <c r="BW242" s="238"/>
      <c r="BX242" s="238"/>
      <c r="BY242" s="238"/>
      <c r="BZ242" s="238"/>
      <c r="CA242" s="238"/>
      <c r="CB242" s="238"/>
      <c r="CC242" s="238"/>
      <c r="CD242" s="238"/>
      <c r="CE242" s="238"/>
      <c r="CF242" s="238"/>
      <c r="CG242" s="238"/>
      <c r="CH242" s="238"/>
      <c r="CI242" s="238"/>
      <c r="CJ242" s="238"/>
      <c r="CK242" s="238"/>
      <c r="CL242" s="238"/>
      <c r="CM242" s="238"/>
      <c r="CN242" s="238"/>
      <c r="CO242" s="238"/>
      <c r="CP242" s="238"/>
      <c r="CQ242" s="238"/>
      <c r="CR242" s="238"/>
      <c r="CS242" s="238"/>
      <c r="CT242" s="238"/>
      <c r="CU242" s="238"/>
      <c r="CV242" s="238"/>
      <c r="CW242" s="238"/>
      <c r="CX242" s="238"/>
      <c r="CY242" s="238"/>
      <c r="CZ242" s="238"/>
      <c r="DA242" s="238"/>
    </row>
    <row r="243" spans="2:105">
      <c r="B243" s="226"/>
      <c r="BP243" s="82"/>
      <c r="BQ243" s="238"/>
      <c r="BR243" s="238"/>
      <c r="BS243" s="238"/>
      <c r="BT243" s="238"/>
      <c r="BU243" s="238"/>
      <c r="BV243" s="238"/>
      <c r="BW243" s="238"/>
      <c r="BX243" s="238"/>
      <c r="BY243" s="238"/>
      <c r="BZ243" s="238"/>
      <c r="CA243" s="238"/>
      <c r="CB243" s="238"/>
      <c r="CC243" s="238"/>
      <c r="CD243" s="238"/>
      <c r="CE243" s="238"/>
      <c r="CF243" s="238"/>
      <c r="CG243" s="238"/>
      <c r="CH243" s="238"/>
      <c r="CI243" s="238"/>
      <c r="CJ243" s="238"/>
      <c r="CK243" s="238"/>
      <c r="CL243" s="238"/>
      <c r="CM243" s="238"/>
      <c r="CN243" s="238"/>
      <c r="CO243" s="238"/>
      <c r="CP243" s="238"/>
      <c r="CQ243" s="238"/>
      <c r="CR243" s="238"/>
      <c r="CS243" s="238"/>
      <c r="CT243" s="238"/>
      <c r="CU243" s="238"/>
      <c r="CV243" s="238"/>
      <c r="CW243" s="238"/>
      <c r="CX243" s="238"/>
      <c r="CY243" s="238"/>
      <c r="CZ243" s="238"/>
      <c r="DA243" s="238"/>
    </row>
    <row r="244" spans="2:105">
      <c r="B244" s="226"/>
      <c r="BP244" s="82"/>
      <c r="BQ244" s="238"/>
      <c r="BR244" s="238"/>
      <c r="BS244" s="238"/>
      <c r="BT244" s="238"/>
      <c r="BU244" s="238"/>
      <c r="BV244" s="238"/>
      <c r="BW244" s="238"/>
      <c r="BX244" s="238"/>
      <c r="BY244" s="238"/>
      <c r="BZ244" s="238"/>
      <c r="CA244" s="238"/>
      <c r="CB244" s="238"/>
      <c r="CC244" s="238"/>
      <c r="CD244" s="238"/>
      <c r="CE244" s="238"/>
      <c r="CF244" s="238"/>
      <c r="CG244" s="238"/>
      <c r="CH244" s="238"/>
      <c r="CI244" s="238"/>
      <c r="CJ244" s="238"/>
      <c r="CK244" s="238"/>
      <c r="CL244" s="238"/>
      <c r="CM244" s="238"/>
      <c r="CN244" s="238"/>
      <c r="CO244" s="238"/>
      <c r="CP244" s="238"/>
      <c r="CQ244" s="238"/>
      <c r="CR244" s="238"/>
      <c r="CS244" s="238"/>
      <c r="CT244" s="238"/>
      <c r="CU244" s="238"/>
      <c r="CV244" s="238"/>
      <c r="CW244" s="238"/>
      <c r="CX244" s="238"/>
      <c r="CY244" s="238"/>
      <c r="CZ244" s="238"/>
      <c r="DA244" s="238"/>
    </row>
    <row r="245" spans="2:105">
      <c r="B245" s="226"/>
      <c r="BP245" s="82"/>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row>
    <row r="246" spans="2:105">
      <c r="B246" s="226"/>
      <c r="BP246" s="82"/>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row>
    <row r="247" spans="2:105">
      <c r="B247" s="226"/>
      <c r="BP247" s="82"/>
      <c r="BQ247" s="238"/>
      <c r="BR247" s="238"/>
      <c r="BS247" s="238"/>
      <c r="BT247" s="238"/>
      <c r="BU247" s="238"/>
      <c r="BV247" s="238"/>
      <c r="BW247" s="238"/>
      <c r="BX247" s="238"/>
      <c r="BY247" s="238"/>
      <c r="BZ247" s="238"/>
      <c r="CA247" s="238"/>
      <c r="CB247" s="238"/>
      <c r="CC247" s="238"/>
      <c r="CD247" s="238"/>
      <c r="CE247" s="238"/>
      <c r="CF247" s="238"/>
      <c r="CG247" s="238"/>
      <c r="CH247" s="238"/>
      <c r="CI247" s="238"/>
      <c r="CJ247" s="238"/>
      <c r="CK247" s="238"/>
      <c r="CL247" s="238"/>
      <c r="CM247" s="238"/>
      <c r="CN247" s="238"/>
      <c r="CO247" s="238"/>
      <c r="CP247" s="238"/>
      <c r="CQ247" s="238"/>
      <c r="CR247" s="238"/>
      <c r="CS247" s="238"/>
      <c r="CT247" s="238"/>
      <c r="CU247" s="238"/>
      <c r="CV247" s="238"/>
      <c r="CW247" s="238"/>
      <c r="CX247" s="238"/>
      <c r="CY247" s="238"/>
      <c r="CZ247" s="238"/>
      <c r="DA247" s="238"/>
    </row>
    <row r="248" spans="2:105">
      <c r="B248" s="226"/>
      <c r="BP248" s="82"/>
      <c r="BQ248" s="238"/>
      <c r="BR248" s="238"/>
      <c r="BS248" s="238"/>
      <c r="BT248" s="238"/>
      <c r="BU248" s="238"/>
      <c r="BV248" s="238"/>
      <c r="BW248" s="238"/>
      <c r="BX248" s="238"/>
      <c r="BY248" s="238"/>
      <c r="BZ248" s="238"/>
      <c r="CA248" s="238"/>
      <c r="CB248" s="238"/>
      <c r="CC248" s="238"/>
      <c r="CD248" s="238"/>
      <c r="CE248" s="238"/>
      <c r="CF248" s="238"/>
      <c r="CG248" s="238"/>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row>
    <row r="249" spans="2:105">
      <c r="B249" s="226"/>
      <c r="BP249" s="82"/>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row>
    <row r="250" spans="2:105">
      <c r="B250" s="226"/>
      <c r="BP250" s="82"/>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row>
    <row r="251" spans="2:105">
      <c r="B251" s="226"/>
      <c r="BP251" s="82"/>
      <c r="BQ251" s="238"/>
      <c r="BR251" s="238"/>
      <c r="BS251" s="238"/>
      <c r="BT251" s="238"/>
      <c r="BU251" s="238"/>
      <c r="BV251" s="238"/>
      <c r="BW251" s="238"/>
      <c r="BX251" s="238"/>
      <c r="BY251" s="238"/>
      <c r="BZ251" s="238"/>
      <c r="CA251" s="238"/>
      <c r="CB251" s="238"/>
      <c r="CC251" s="238"/>
      <c r="CD251" s="238"/>
      <c r="CE251" s="238"/>
      <c r="CF251" s="238"/>
      <c r="CG251" s="238"/>
      <c r="CH251" s="238"/>
      <c r="CI251" s="238"/>
      <c r="CJ251" s="238"/>
      <c r="CK251" s="238"/>
      <c r="CL251" s="238"/>
      <c r="CM251" s="238"/>
      <c r="CN251" s="238"/>
      <c r="CO251" s="238"/>
      <c r="CP251" s="238"/>
      <c r="CQ251" s="238"/>
      <c r="CR251" s="238"/>
      <c r="CS251" s="238"/>
      <c r="CT251" s="238"/>
      <c r="CU251" s="238"/>
      <c r="CV251" s="238"/>
      <c r="CW251" s="238"/>
      <c r="CX251" s="238"/>
      <c r="CY251" s="238"/>
      <c r="CZ251" s="238"/>
      <c r="DA251" s="238"/>
    </row>
    <row r="252" spans="2:105">
      <c r="B252" s="226"/>
      <c r="BP252" s="82"/>
      <c r="BQ252" s="238"/>
      <c r="BR252" s="238"/>
      <c r="BS252" s="238"/>
      <c r="BT252" s="238"/>
      <c r="BU252" s="238"/>
      <c r="BV252" s="238"/>
      <c r="BW252" s="238"/>
      <c r="BX252" s="238"/>
      <c r="BY252" s="238"/>
      <c r="BZ252" s="238"/>
      <c r="CA252" s="238"/>
      <c r="CB252" s="238"/>
      <c r="CC252" s="238"/>
      <c r="CD252" s="238"/>
      <c r="CE252" s="238"/>
      <c r="CF252" s="238"/>
      <c r="CG252" s="238"/>
      <c r="CH252" s="238"/>
      <c r="CI252" s="238"/>
      <c r="CJ252" s="238"/>
      <c r="CK252" s="238"/>
      <c r="CL252" s="238"/>
      <c r="CM252" s="238"/>
      <c r="CN252" s="238"/>
      <c r="CO252" s="238"/>
      <c r="CP252" s="238"/>
      <c r="CQ252" s="238"/>
      <c r="CR252" s="238"/>
      <c r="CS252" s="238"/>
      <c r="CT252" s="238"/>
      <c r="CU252" s="238"/>
      <c r="CV252" s="238"/>
      <c r="CW252" s="238"/>
      <c r="CX252" s="238"/>
      <c r="CY252" s="238"/>
      <c r="CZ252" s="238"/>
      <c r="DA252" s="238"/>
    </row>
    <row r="253" spans="2:105">
      <c r="B253" s="226"/>
      <c r="BP253" s="82"/>
      <c r="BQ253" s="238"/>
      <c r="BR253" s="238"/>
      <c r="BS253" s="238"/>
      <c r="BT253" s="238"/>
      <c r="BU253" s="238"/>
      <c r="BV253" s="238"/>
      <c r="BW253" s="238"/>
      <c r="BX253" s="238"/>
      <c r="BY253" s="238"/>
      <c r="BZ253" s="238"/>
      <c r="CA253" s="238"/>
      <c r="CB253" s="238"/>
      <c r="CC253" s="238"/>
      <c r="CD253" s="238"/>
      <c r="CE253" s="238"/>
      <c r="CF253" s="238"/>
      <c r="CG253" s="238"/>
      <c r="CH253" s="238"/>
      <c r="CI253" s="238"/>
      <c r="CJ253" s="238"/>
      <c r="CK253" s="238"/>
      <c r="CL253" s="238"/>
      <c r="CM253" s="238"/>
      <c r="CN253" s="238"/>
      <c r="CO253" s="238"/>
      <c r="CP253" s="238"/>
      <c r="CQ253" s="238"/>
      <c r="CR253" s="238"/>
      <c r="CS253" s="238"/>
      <c r="CT253" s="238"/>
      <c r="CU253" s="238"/>
      <c r="CV253" s="238"/>
      <c r="CW253" s="238"/>
      <c r="CX253" s="238"/>
      <c r="CY253" s="238"/>
      <c r="CZ253" s="238"/>
      <c r="DA253" s="238"/>
    </row>
    <row r="254" spans="2:105">
      <c r="B254" s="226"/>
      <c r="BP254" s="82"/>
      <c r="BQ254" s="238"/>
      <c r="BR254" s="238"/>
      <c r="BS254" s="238"/>
      <c r="BT254" s="238"/>
      <c r="BU254" s="238"/>
      <c r="BV254" s="238"/>
      <c r="BW254" s="238"/>
      <c r="BX254" s="238"/>
      <c r="BY254" s="238"/>
      <c r="BZ254" s="238"/>
      <c r="CA254" s="238"/>
      <c r="CB254" s="238"/>
      <c r="CC254" s="238"/>
      <c r="CD254" s="238"/>
      <c r="CE254" s="238"/>
      <c r="CF254" s="238"/>
      <c r="CG254" s="238"/>
      <c r="CH254" s="238"/>
      <c r="CI254" s="238"/>
      <c r="CJ254" s="238"/>
      <c r="CK254" s="238"/>
      <c r="CL254" s="238"/>
      <c r="CM254" s="238"/>
      <c r="CN254" s="238"/>
      <c r="CO254" s="238"/>
      <c r="CP254" s="238"/>
      <c r="CQ254" s="238"/>
      <c r="CR254" s="238"/>
      <c r="CS254" s="238"/>
      <c r="CT254" s="238"/>
      <c r="CU254" s="238"/>
      <c r="CV254" s="238"/>
      <c r="CW254" s="238"/>
      <c r="CX254" s="238"/>
      <c r="CY254" s="238"/>
      <c r="CZ254" s="238"/>
      <c r="DA254" s="238"/>
    </row>
    <row r="255" spans="2:105">
      <c r="B255" s="226"/>
      <c r="BP255" s="82"/>
      <c r="BQ255" s="238"/>
      <c r="BR255" s="238"/>
      <c r="BS255" s="238"/>
      <c r="BT255" s="238"/>
      <c r="BU255" s="238"/>
      <c r="BV255" s="238"/>
      <c r="BW255" s="238"/>
      <c r="BX255" s="238"/>
      <c r="BY255" s="238"/>
      <c r="BZ255" s="238"/>
      <c r="CA255" s="238"/>
      <c r="CB255" s="238"/>
      <c r="CC255" s="238"/>
      <c r="CD255" s="238"/>
      <c r="CE255" s="238"/>
      <c r="CF255" s="238"/>
      <c r="CG255" s="238"/>
      <c r="CH255" s="238"/>
      <c r="CI255" s="238"/>
      <c r="CJ255" s="238"/>
      <c r="CK255" s="238"/>
      <c r="CL255" s="238"/>
      <c r="CM255" s="238"/>
      <c r="CN255" s="238"/>
      <c r="CO255" s="238"/>
      <c r="CP255" s="238"/>
      <c r="CQ255" s="238"/>
      <c r="CR255" s="238"/>
      <c r="CS255" s="238"/>
      <c r="CT255" s="238"/>
      <c r="CU255" s="238"/>
      <c r="CV255" s="238"/>
      <c r="CW255" s="238"/>
      <c r="CX255" s="238"/>
      <c r="CY255" s="238"/>
      <c r="CZ255" s="238"/>
      <c r="DA255" s="238"/>
    </row>
    <row r="256" spans="2:105">
      <c r="B256" s="226"/>
      <c r="BP256" s="82"/>
      <c r="BQ256" s="238"/>
      <c r="BR256" s="238"/>
      <c r="BS256" s="238"/>
      <c r="BT256" s="238"/>
      <c r="BU256" s="238"/>
      <c r="BV256" s="238"/>
      <c r="BW256" s="238"/>
      <c r="BX256" s="238"/>
      <c r="BY256" s="238"/>
      <c r="BZ256" s="238"/>
      <c r="CA256" s="238"/>
      <c r="CB256" s="238"/>
      <c r="CC256" s="238"/>
      <c r="CD256" s="238"/>
      <c r="CE256" s="238"/>
      <c r="CF256" s="238"/>
      <c r="CG256" s="238"/>
      <c r="CH256" s="238"/>
      <c r="CI256" s="238"/>
      <c r="CJ256" s="238"/>
      <c r="CK256" s="238"/>
      <c r="CL256" s="238"/>
      <c r="CM256" s="238"/>
      <c r="CN256" s="238"/>
      <c r="CO256" s="238"/>
      <c r="CP256" s="238"/>
      <c r="CQ256" s="238"/>
      <c r="CR256" s="238"/>
      <c r="CS256" s="238"/>
      <c r="CT256" s="238"/>
      <c r="CU256" s="238"/>
      <c r="CV256" s="238"/>
      <c r="CW256" s="238"/>
      <c r="CX256" s="238"/>
      <c r="CY256" s="238"/>
      <c r="CZ256" s="238"/>
      <c r="DA256" s="238"/>
    </row>
    <row r="257" spans="2:105">
      <c r="B257" s="226"/>
      <c r="BP257" s="82"/>
      <c r="BQ257" s="238"/>
      <c r="BR257" s="238"/>
      <c r="BS257" s="238"/>
      <c r="BT257" s="238"/>
      <c r="BU257" s="238"/>
      <c r="BV257" s="238"/>
      <c r="BW257" s="238"/>
      <c r="BX257" s="238"/>
      <c r="BY257" s="238"/>
      <c r="BZ257" s="238"/>
      <c r="CA257" s="238"/>
      <c r="CB257" s="238"/>
      <c r="CC257" s="238"/>
      <c r="CD257" s="238"/>
      <c r="CE257" s="238"/>
      <c r="CF257" s="238"/>
      <c r="CG257" s="238"/>
      <c r="CH257" s="238"/>
      <c r="CI257" s="238"/>
      <c r="CJ257" s="238"/>
      <c r="CK257" s="238"/>
      <c r="CL257" s="238"/>
      <c r="CM257" s="238"/>
      <c r="CN257" s="238"/>
      <c r="CO257" s="238"/>
      <c r="CP257" s="238"/>
      <c r="CQ257" s="238"/>
      <c r="CR257" s="238"/>
      <c r="CS257" s="238"/>
      <c r="CT257" s="238"/>
      <c r="CU257" s="238"/>
      <c r="CV257" s="238"/>
      <c r="CW257" s="238"/>
      <c r="CX257" s="238"/>
      <c r="CY257" s="238"/>
      <c r="CZ257" s="238"/>
      <c r="DA257" s="238"/>
    </row>
    <row r="258" spans="2:105">
      <c r="B258" s="226"/>
      <c r="BP258" s="82"/>
      <c r="BQ258" s="238"/>
      <c r="BR258" s="238"/>
      <c r="BS258" s="238"/>
      <c r="BT258" s="238"/>
      <c r="BU258" s="238"/>
      <c r="BV258" s="238"/>
      <c r="BW258" s="238"/>
      <c r="BX258" s="238"/>
      <c r="BY258" s="238"/>
      <c r="BZ258" s="238"/>
      <c r="CA258" s="238"/>
      <c r="CB258" s="238"/>
      <c r="CC258" s="238"/>
      <c r="CD258" s="238"/>
      <c r="CE258" s="238"/>
      <c r="CF258" s="238"/>
      <c r="CG258" s="238"/>
      <c r="CH258" s="238"/>
      <c r="CI258" s="238"/>
      <c r="CJ258" s="238"/>
      <c r="CK258" s="238"/>
      <c r="CL258" s="238"/>
      <c r="CM258" s="238"/>
      <c r="CN258" s="238"/>
      <c r="CO258" s="238"/>
      <c r="CP258" s="238"/>
      <c r="CQ258" s="238"/>
      <c r="CR258" s="238"/>
      <c r="CS258" s="238"/>
      <c r="CT258" s="238"/>
      <c r="CU258" s="238"/>
      <c r="CV258" s="238"/>
      <c r="CW258" s="238"/>
      <c r="CX258" s="238"/>
      <c r="CY258" s="238"/>
      <c r="CZ258" s="238"/>
      <c r="DA258" s="238"/>
    </row>
    <row r="259" spans="2:105">
      <c r="B259" s="226"/>
      <c r="BP259" s="82"/>
      <c r="BQ259" s="238"/>
      <c r="BR259" s="238"/>
      <c r="BS259" s="238"/>
      <c r="BT259" s="238"/>
      <c r="BU259" s="238"/>
      <c r="BV259" s="238"/>
      <c r="BW259" s="238"/>
      <c r="BX259" s="238"/>
      <c r="BY259" s="238"/>
      <c r="BZ259" s="238"/>
      <c r="CA259" s="238"/>
      <c r="CB259" s="238"/>
      <c r="CC259" s="238"/>
      <c r="CD259" s="238"/>
      <c r="CE259" s="238"/>
      <c r="CF259" s="238"/>
      <c r="CG259" s="238"/>
      <c r="CH259" s="238"/>
      <c r="CI259" s="238"/>
      <c r="CJ259" s="238"/>
      <c r="CK259" s="238"/>
      <c r="CL259" s="238"/>
      <c r="CM259" s="238"/>
      <c r="CN259" s="238"/>
      <c r="CO259" s="238"/>
      <c r="CP259" s="238"/>
      <c r="CQ259" s="238"/>
      <c r="CR259" s="238"/>
      <c r="CS259" s="238"/>
      <c r="CT259" s="238"/>
      <c r="CU259" s="238"/>
      <c r="CV259" s="238"/>
      <c r="CW259" s="238"/>
      <c r="CX259" s="238"/>
      <c r="CY259" s="238"/>
      <c r="CZ259" s="238"/>
      <c r="DA259" s="238"/>
    </row>
    <row r="260" spans="2:105">
      <c r="B260" s="226"/>
      <c r="BP260" s="82"/>
      <c r="BQ260" s="238"/>
      <c r="BR260" s="238"/>
      <c r="BS260" s="238"/>
      <c r="BT260" s="238"/>
      <c r="BU260" s="238"/>
      <c r="BV260" s="238"/>
      <c r="BW260" s="238"/>
      <c r="BX260" s="238"/>
      <c r="BY260" s="238"/>
      <c r="BZ260" s="238"/>
      <c r="CA260" s="238"/>
      <c r="CB260" s="238"/>
      <c r="CC260" s="238"/>
      <c r="CD260" s="238"/>
      <c r="CE260" s="238"/>
      <c r="CF260" s="238"/>
      <c r="CG260" s="238"/>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row>
    <row r="261" spans="2:105">
      <c r="B261" s="226"/>
      <c r="BP261" s="82"/>
      <c r="BQ261" s="238"/>
      <c r="BR261" s="238"/>
      <c r="BS261" s="238"/>
      <c r="BT261" s="238"/>
      <c r="BU261" s="238"/>
      <c r="BV261" s="238"/>
      <c r="BW261" s="238"/>
      <c r="BX261" s="238"/>
      <c r="BY261" s="238"/>
      <c r="BZ261" s="238"/>
      <c r="CA261" s="238"/>
      <c r="CB261" s="238"/>
      <c r="CC261" s="238"/>
      <c r="CD261" s="238"/>
      <c r="CE261" s="238"/>
      <c r="CF261" s="238"/>
      <c r="CG261" s="238"/>
      <c r="CH261" s="238"/>
      <c r="CI261" s="238"/>
      <c r="CJ261" s="238"/>
      <c r="CK261" s="238"/>
      <c r="CL261" s="238"/>
      <c r="CM261" s="238"/>
      <c r="CN261" s="238"/>
      <c r="CO261" s="238"/>
      <c r="CP261" s="238"/>
      <c r="CQ261" s="238"/>
      <c r="CR261" s="238"/>
      <c r="CS261" s="238"/>
      <c r="CT261" s="238"/>
      <c r="CU261" s="238"/>
      <c r="CV261" s="238"/>
      <c r="CW261" s="238"/>
      <c r="CX261" s="238"/>
      <c r="CY261" s="238"/>
      <c r="CZ261" s="238"/>
      <c r="DA261" s="238"/>
    </row>
    <row r="262" spans="2:105">
      <c r="B262" s="226"/>
      <c r="BP262" s="82"/>
      <c r="BQ262" s="238"/>
      <c r="BR262" s="238"/>
      <c r="BS262" s="238"/>
      <c r="BT262" s="238"/>
      <c r="BU262" s="238"/>
      <c r="BV262" s="238"/>
      <c r="BW262" s="238"/>
      <c r="BX262" s="238"/>
      <c r="BY262" s="238"/>
      <c r="BZ262" s="238"/>
      <c r="CA262" s="238"/>
      <c r="CB262" s="238"/>
      <c r="CC262" s="238"/>
      <c r="CD262" s="238"/>
      <c r="CE262" s="238"/>
      <c r="CF262" s="238"/>
      <c r="CG262" s="238"/>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row>
    <row r="263" spans="2:105">
      <c r="B263" s="226"/>
      <c r="BP263" s="82"/>
      <c r="BQ263" s="238"/>
      <c r="BR263" s="238"/>
      <c r="BS263" s="238"/>
      <c r="BT263" s="238"/>
      <c r="BU263" s="238"/>
      <c r="BV263" s="238"/>
      <c r="BW263" s="238"/>
      <c r="BX263" s="238"/>
      <c r="BY263" s="238"/>
      <c r="BZ263" s="238"/>
      <c r="CA263" s="238"/>
      <c r="CB263" s="238"/>
      <c r="CC263" s="238"/>
      <c r="CD263" s="238"/>
      <c r="CE263" s="238"/>
      <c r="CF263" s="238"/>
      <c r="CG263" s="238"/>
      <c r="CH263" s="238"/>
      <c r="CI263" s="238"/>
      <c r="CJ263" s="238"/>
      <c r="CK263" s="238"/>
      <c r="CL263" s="238"/>
      <c r="CM263" s="238"/>
      <c r="CN263" s="238"/>
      <c r="CO263" s="238"/>
      <c r="CP263" s="238"/>
      <c r="CQ263" s="238"/>
      <c r="CR263" s="238"/>
      <c r="CS263" s="238"/>
      <c r="CT263" s="238"/>
      <c r="CU263" s="238"/>
      <c r="CV263" s="238"/>
      <c r="CW263" s="238"/>
      <c r="CX263" s="238"/>
      <c r="CY263" s="238"/>
      <c r="CZ263" s="238"/>
      <c r="DA263" s="238"/>
    </row>
    <row r="264" spans="2:105">
      <c r="B264" s="226"/>
      <c r="BP264" s="82"/>
      <c r="BQ264" s="238"/>
      <c r="BR264" s="238"/>
      <c r="BS264" s="238"/>
      <c r="BT264" s="238"/>
      <c r="BU264" s="238"/>
      <c r="BV264" s="238"/>
      <c r="BW264" s="238"/>
      <c r="BX264" s="238"/>
      <c r="BY264" s="238"/>
      <c r="BZ264" s="238"/>
      <c r="CA264" s="238"/>
      <c r="CB264" s="238"/>
      <c r="CC264" s="238"/>
      <c r="CD264" s="238"/>
      <c r="CE264" s="238"/>
      <c r="CF264" s="238"/>
      <c r="CG264" s="238"/>
      <c r="CH264" s="238"/>
      <c r="CI264" s="238"/>
      <c r="CJ264" s="238"/>
      <c r="CK264" s="238"/>
      <c r="CL264" s="238"/>
      <c r="CM264" s="238"/>
      <c r="CN264" s="238"/>
      <c r="CO264" s="238"/>
      <c r="CP264" s="238"/>
      <c r="CQ264" s="238"/>
      <c r="CR264" s="238"/>
      <c r="CS264" s="238"/>
      <c r="CT264" s="238"/>
      <c r="CU264" s="238"/>
      <c r="CV264" s="238"/>
      <c r="CW264" s="238"/>
      <c r="CX264" s="238"/>
      <c r="CY264" s="238"/>
      <c r="CZ264" s="238"/>
      <c r="DA264" s="238"/>
    </row>
    <row r="265" spans="2:105">
      <c r="B265" s="226"/>
      <c r="BP265" s="82"/>
      <c r="BQ265" s="238"/>
      <c r="BR265" s="238"/>
      <c r="BS265" s="238"/>
      <c r="BT265" s="238"/>
      <c r="BU265" s="238"/>
      <c r="BV265" s="238"/>
      <c r="BW265" s="238"/>
      <c r="BX265" s="238"/>
      <c r="BY265" s="238"/>
      <c r="BZ265" s="238"/>
      <c r="CA265" s="238"/>
      <c r="CB265" s="238"/>
      <c r="CC265" s="238"/>
      <c r="CD265" s="238"/>
      <c r="CE265" s="238"/>
      <c r="CF265" s="238"/>
      <c r="CG265" s="238"/>
      <c r="CH265" s="238"/>
      <c r="CI265" s="238"/>
      <c r="CJ265" s="238"/>
      <c r="CK265" s="238"/>
      <c r="CL265" s="238"/>
      <c r="CM265" s="238"/>
      <c r="CN265" s="238"/>
      <c r="CO265" s="238"/>
      <c r="CP265" s="238"/>
      <c r="CQ265" s="238"/>
      <c r="CR265" s="238"/>
      <c r="CS265" s="238"/>
      <c r="CT265" s="238"/>
      <c r="CU265" s="238"/>
      <c r="CV265" s="238"/>
      <c r="CW265" s="238"/>
      <c r="CX265" s="238"/>
      <c r="CY265" s="238"/>
      <c r="CZ265" s="238"/>
      <c r="DA265" s="238"/>
    </row>
    <row r="266" spans="2:105">
      <c r="B266" s="226"/>
      <c r="BP266" s="82"/>
      <c r="BQ266" s="238"/>
      <c r="BR266" s="238"/>
      <c r="BS266" s="238"/>
      <c r="BT266" s="238"/>
      <c r="BU266" s="238"/>
      <c r="BV266" s="238"/>
      <c r="BW266" s="238"/>
      <c r="BX266" s="238"/>
      <c r="BY266" s="238"/>
      <c r="BZ266" s="238"/>
      <c r="CA266" s="238"/>
      <c r="CB266" s="238"/>
      <c r="CC266" s="238"/>
      <c r="CD266" s="238"/>
      <c r="CE266" s="238"/>
      <c r="CF266" s="238"/>
      <c r="CG266" s="238"/>
      <c r="CH266" s="238"/>
      <c r="CI266" s="238"/>
      <c r="CJ266" s="238"/>
      <c r="CK266" s="238"/>
      <c r="CL266" s="238"/>
      <c r="CM266" s="238"/>
      <c r="CN266" s="238"/>
      <c r="CO266" s="238"/>
      <c r="CP266" s="238"/>
      <c r="CQ266" s="238"/>
      <c r="CR266" s="238"/>
      <c r="CS266" s="238"/>
      <c r="CT266" s="238"/>
      <c r="CU266" s="238"/>
      <c r="CV266" s="238"/>
      <c r="CW266" s="238"/>
      <c r="CX266" s="238"/>
      <c r="CY266" s="238"/>
      <c r="CZ266" s="238"/>
      <c r="DA266" s="238"/>
    </row>
    <row r="267" spans="2:105">
      <c r="B267" s="226"/>
      <c r="BP267" s="82"/>
      <c r="BQ267" s="238"/>
      <c r="BR267" s="238"/>
      <c r="BS267" s="238"/>
      <c r="BT267" s="238"/>
      <c r="BU267" s="238"/>
      <c r="BV267" s="238"/>
      <c r="BW267" s="238"/>
      <c r="BX267" s="238"/>
      <c r="BY267" s="238"/>
      <c r="BZ267" s="238"/>
      <c r="CA267" s="238"/>
      <c r="CB267" s="238"/>
      <c r="CC267" s="238"/>
      <c r="CD267" s="238"/>
      <c r="CE267" s="238"/>
      <c r="CF267" s="238"/>
      <c r="CG267" s="238"/>
      <c r="CH267" s="238"/>
      <c r="CI267" s="238"/>
      <c r="CJ267" s="238"/>
      <c r="CK267" s="238"/>
      <c r="CL267" s="238"/>
      <c r="CM267" s="238"/>
      <c r="CN267" s="238"/>
      <c r="CO267" s="238"/>
      <c r="CP267" s="238"/>
      <c r="CQ267" s="238"/>
      <c r="CR267" s="238"/>
      <c r="CS267" s="238"/>
      <c r="CT267" s="238"/>
      <c r="CU267" s="238"/>
      <c r="CV267" s="238"/>
      <c r="CW267" s="238"/>
      <c r="CX267" s="238"/>
      <c r="CY267" s="238"/>
      <c r="CZ267" s="238"/>
      <c r="DA267" s="238"/>
    </row>
    <row r="268" spans="2:105">
      <c r="B268" s="226"/>
      <c r="BP268" s="82"/>
      <c r="BQ268" s="238"/>
      <c r="BR268" s="238"/>
      <c r="BS268" s="238"/>
      <c r="BT268" s="238"/>
      <c r="BU268" s="238"/>
      <c r="BV268" s="238"/>
      <c r="BW268" s="238"/>
      <c r="BX268" s="238"/>
      <c r="BY268" s="238"/>
      <c r="BZ268" s="238"/>
      <c r="CA268" s="238"/>
      <c r="CB268" s="238"/>
      <c r="CC268" s="238"/>
      <c r="CD268" s="238"/>
      <c r="CE268" s="238"/>
      <c r="CF268" s="238"/>
      <c r="CG268" s="238"/>
      <c r="CH268" s="238"/>
      <c r="CI268" s="238"/>
      <c r="CJ268" s="238"/>
      <c r="CK268" s="238"/>
      <c r="CL268" s="238"/>
      <c r="CM268" s="238"/>
      <c r="CN268" s="238"/>
      <c r="CO268" s="238"/>
      <c r="CP268" s="238"/>
      <c r="CQ268" s="238"/>
      <c r="CR268" s="238"/>
      <c r="CS268" s="238"/>
      <c r="CT268" s="238"/>
      <c r="CU268" s="238"/>
      <c r="CV268" s="238"/>
      <c r="CW268" s="238"/>
      <c r="CX268" s="238"/>
      <c r="CY268" s="238"/>
      <c r="CZ268" s="238"/>
      <c r="DA268" s="238"/>
    </row>
    <row r="269" spans="2:105">
      <c r="B269" s="226"/>
      <c r="BP269" s="82"/>
      <c r="BQ269" s="238"/>
      <c r="BR269" s="238"/>
      <c r="BS269" s="238"/>
      <c r="BT269" s="238"/>
      <c r="BU269" s="238"/>
      <c r="BV269" s="238"/>
      <c r="BW269" s="238"/>
      <c r="BX269" s="238"/>
      <c r="BY269" s="238"/>
      <c r="BZ269" s="238"/>
      <c r="CA269" s="238"/>
      <c r="CB269" s="238"/>
      <c r="CC269" s="238"/>
      <c r="CD269" s="238"/>
      <c r="CE269" s="238"/>
      <c r="CF269" s="238"/>
      <c r="CG269" s="238"/>
      <c r="CH269" s="238"/>
      <c r="CI269" s="238"/>
      <c r="CJ269" s="238"/>
      <c r="CK269" s="238"/>
      <c r="CL269" s="238"/>
      <c r="CM269" s="238"/>
      <c r="CN269" s="238"/>
      <c r="CO269" s="238"/>
      <c r="CP269" s="238"/>
      <c r="CQ269" s="238"/>
      <c r="CR269" s="238"/>
      <c r="CS269" s="238"/>
      <c r="CT269" s="238"/>
      <c r="CU269" s="238"/>
      <c r="CV269" s="238"/>
      <c r="CW269" s="238"/>
      <c r="CX269" s="238"/>
      <c r="CY269" s="238"/>
      <c r="CZ269" s="238"/>
      <c r="DA269" s="238"/>
    </row>
    <row r="270" spans="2:105">
      <c r="B270" s="226"/>
      <c r="BP270" s="82"/>
      <c r="BQ270" s="238"/>
      <c r="BR270" s="238"/>
      <c r="BS270" s="238"/>
      <c r="BT270" s="238"/>
      <c r="BU270" s="238"/>
      <c r="BV270" s="238"/>
      <c r="BW270" s="238"/>
      <c r="BX270" s="238"/>
      <c r="BY270" s="238"/>
      <c r="BZ270" s="238"/>
      <c r="CA270" s="238"/>
      <c r="CB270" s="238"/>
      <c r="CC270" s="238"/>
      <c r="CD270" s="238"/>
      <c r="CE270" s="238"/>
      <c r="CF270" s="238"/>
      <c r="CG270" s="238"/>
      <c r="CH270" s="238"/>
      <c r="CI270" s="238"/>
      <c r="CJ270" s="238"/>
      <c r="CK270" s="238"/>
      <c r="CL270" s="238"/>
      <c r="CM270" s="238"/>
      <c r="CN270" s="238"/>
      <c r="CO270" s="238"/>
      <c r="CP270" s="238"/>
      <c r="CQ270" s="238"/>
      <c r="CR270" s="238"/>
      <c r="CS270" s="238"/>
      <c r="CT270" s="238"/>
      <c r="CU270" s="238"/>
      <c r="CV270" s="238"/>
      <c r="CW270" s="238"/>
      <c r="CX270" s="238"/>
      <c r="CY270" s="238"/>
      <c r="CZ270" s="238"/>
      <c r="DA270" s="238"/>
    </row>
    <row r="271" spans="2:105">
      <c r="B271" s="226"/>
      <c r="BP271" s="82"/>
      <c r="BQ271" s="238"/>
      <c r="BR271" s="238"/>
      <c r="BS271" s="238"/>
      <c r="BT271" s="238"/>
      <c r="BU271" s="238"/>
      <c r="BV271" s="238"/>
      <c r="BW271" s="238"/>
      <c r="BX271" s="238"/>
      <c r="BY271" s="238"/>
      <c r="BZ271" s="238"/>
      <c r="CA271" s="238"/>
      <c r="CB271" s="238"/>
      <c r="CC271" s="238"/>
      <c r="CD271" s="238"/>
      <c r="CE271" s="238"/>
      <c r="CF271" s="238"/>
      <c r="CG271" s="238"/>
      <c r="CH271" s="238"/>
      <c r="CI271" s="238"/>
      <c r="CJ271" s="238"/>
      <c r="CK271" s="238"/>
      <c r="CL271" s="238"/>
      <c r="CM271" s="238"/>
      <c r="CN271" s="238"/>
      <c r="CO271" s="238"/>
      <c r="CP271" s="238"/>
      <c r="CQ271" s="238"/>
      <c r="CR271" s="238"/>
      <c r="CS271" s="238"/>
      <c r="CT271" s="238"/>
      <c r="CU271" s="238"/>
      <c r="CV271" s="238"/>
      <c r="CW271" s="238"/>
      <c r="CX271" s="238"/>
      <c r="CY271" s="238"/>
      <c r="CZ271" s="238"/>
      <c r="DA271" s="238"/>
    </row>
    <row r="272" spans="2:105">
      <c r="B272" s="226"/>
      <c r="BP272" s="82"/>
      <c r="BQ272" s="238"/>
      <c r="BR272" s="238"/>
      <c r="BS272" s="238"/>
      <c r="BT272" s="238"/>
      <c r="BU272" s="238"/>
      <c r="BV272" s="238"/>
      <c r="BW272" s="238"/>
      <c r="BX272" s="238"/>
      <c r="BY272" s="238"/>
      <c r="BZ272" s="238"/>
      <c r="CA272" s="238"/>
      <c r="CB272" s="238"/>
      <c r="CC272" s="238"/>
      <c r="CD272" s="238"/>
      <c r="CE272" s="238"/>
      <c r="CF272" s="238"/>
      <c r="CG272" s="238"/>
      <c r="CH272" s="238"/>
      <c r="CI272" s="238"/>
      <c r="CJ272" s="238"/>
      <c r="CK272" s="238"/>
      <c r="CL272" s="238"/>
      <c r="CM272" s="238"/>
      <c r="CN272" s="238"/>
      <c r="CO272" s="238"/>
      <c r="CP272" s="238"/>
      <c r="CQ272" s="238"/>
      <c r="CR272" s="238"/>
      <c r="CS272" s="238"/>
      <c r="CT272" s="238"/>
      <c r="CU272" s="238"/>
      <c r="CV272" s="238"/>
      <c r="CW272" s="238"/>
      <c r="CX272" s="238"/>
      <c r="CY272" s="238"/>
      <c r="CZ272" s="238"/>
      <c r="DA272" s="238"/>
    </row>
    <row r="273" spans="2:105">
      <c r="B273" s="226"/>
      <c r="BP273" s="82"/>
      <c r="BQ273" s="238"/>
      <c r="BR273" s="238"/>
      <c r="BS273" s="238"/>
      <c r="BT273" s="238"/>
      <c r="BU273" s="238"/>
      <c r="BV273" s="238"/>
      <c r="BW273" s="238"/>
      <c r="BX273" s="238"/>
      <c r="BY273" s="238"/>
      <c r="BZ273" s="238"/>
      <c r="CA273" s="238"/>
      <c r="CB273" s="238"/>
      <c r="CC273" s="238"/>
      <c r="CD273" s="238"/>
      <c r="CE273" s="238"/>
      <c r="CF273" s="238"/>
      <c r="CG273" s="238"/>
      <c r="CH273" s="238"/>
      <c r="CI273" s="238"/>
      <c r="CJ273" s="238"/>
      <c r="CK273" s="238"/>
      <c r="CL273" s="238"/>
      <c r="CM273" s="238"/>
      <c r="CN273" s="238"/>
      <c r="CO273" s="238"/>
      <c r="CP273" s="238"/>
      <c r="CQ273" s="238"/>
      <c r="CR273" s="238"/>
      <c r="CS273" s="238"/>
      <c r="CT273" s="238"/>
      <c r="CU273" s="238"/>
      <c r="CV273" s="238"/>
      <c r="CW273" s="238"/>
      <c r="CX273" s="238"/>
      <c r="CY273" s="238"/>
      <c r="CZ273" s="238"/>
      <c r="DA273" s="238"/>
    </row>
    <row r="274" spans="2:105">
      <c r="B274" s="226"/>
      <c r="BP274" s="82"/>
      <c r="BQ274" s="238"/>
      <c r="BR274" s="238"/>
      <c r="BS274" s="238"/>
      <c r="BT274" s="238"/>
      <c r="BU274" s="238"/>
      <c r="BV274" s="238"/>
      <c r="BW274" s="238"/>
      <c r="BX274" s="238"/>
      <c r="BY274" s="238"/>
      <c r="BZ274" s="238"/>
      <c r="CA274" s="238"/>
      <c r="CB274" s="238"/>
      <c r="CC274" s="238"/>
      <c r="CD274" s="238"/>
      <c r="CE274" s="238"/>
      <c r="CF274" s="238"/>
      <c r="CG274" s="238"/>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row>
    <row r="275" spans="2:105">
      <c r="B275" s="226"/>
      <c r="BP275" s="82"/>
      <c r="BQ275" s="238"/>
      <c r="BR275" s="238"/>
      <c r="BS275" s="238"/>
      <c r="BT275" s="238"/>
      <c r="BU275" s="238"/>
      <c r="BV275" s="238"/>
      <c r="BW275" s="238"/>
      <c r="BX275" s="238"/>
      <c r="BY275" s="238"/>
      <c r="BZ275" s="238"/>
      <c r="CA275" s="238"/>
      <c r="CB275" s="238"/>
      <c r="CC275" s="238"/>
      <c r="CD275" s="238"/>
      <c r="CE275" s="238"/>
      <c r="CF275" s="238"/>
      <c r="CG275" s="238"/>
      <c r="CH275" s="238"/>
      <c r="CI275" s="238"/>
      <c r="CJ275" s="238"/>
      <c r="CK275" s="238"/>
      <c r="CL275" s="238"/>
      <c r="CM275" s="238"/>
      <c r="CN275" s="238"/>
      <c r="CO275" s="238"/>
      <c r="CP275" s="238"/>
      <c r="CQ275" s="238"/>
      <c r="CR275" s="238"/>
      <c r="CS275" s="238"/>
      <c r="CT275" s="238"/>
      <c r="CU275" s="238"/>
      <c r="CV275" s="238"/>
      <c r="CW275" s="238"/>
      <c r="CX275" s="238"/>
      <c r="CY275" s="238"/>
      <c r="CZ275" s="238"/>
      <c r="DA275" s="238"/>
    </row>
    <row r="276" spans="2:105">
      <c r="B276" s="226"/>
      <c r="BP276" s="82"/>
      <c r="BQ276" s="238"/>
      <c r="BR276" s="238"/>
      <c r="BS276" s="238"/>
      <c r="BT276" s="238"/>
      <c r="BU276" s="238"/>
      <c r="BV276" s="238"/>
      <c r="BW276" s="238"/>
      <c r="BX276" s="238"/>
      <c r="BY276" s="238"/>
      <c r="BZ276" s="238"/>
      <c r="CA276" s="238"/>
      <c r="CB276" s="238"/>
      <c r="CC276" s="238"/>
      <c r="CD276" s="238"/>
      <c r="CE276" s="238"/>
      <c r="CF276" s="238"/>
      <c r="CG276" s="238"/>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row>
    <row r="277" spans="2:105">
      <c r="B277" s="226"/>
      <c r="BP277" s="82"/>
      <c r="BQ277" s="238"/>
      <c r="BR277" s="238"/>
      <c r="BS277" s="238"/>
      <c r="BT277" s="238"/>
      <c r="BU277" s="238"/>
      <c r="BV277" s="238"/>
      <c r="BW277" s="238"/>
      <c r="BX277" s="238"/>
      <c r="BY277" s="238"/>
      <c r="BZ277" s="238"/>
      <c r="CA277" s="238"/>
      <c r="CB277" s="238"/>
      <c r="CC277" s="238"/>
      <c r="CD277" s="238"/>
      <c r="CE277" s="238"/>
      <c r="CF277" s="238"/>
      <c r="CG277" s="238"/>
      <c r="CH277" s="238"/>
      <c r="CI277" s="238"/>
      <c r="CJ277" s="238"/>
      <c r="CK277" s="238"/>
      <c r="CL277" s="238"/>
      <c r="CM277" s="238"/>
      <c r="CN277" s="238"/>
      <c r="CO277" s="238"/>
      <c r="CP277" s="238"/>
      <c r="CQ277" s="238"/>
      <c r="CR277" s="238"/>
      <c r="CS277" s="238"/>
      <c r="CT277" s="238"/>
      <c r="CU277" s="238"/>
      <c r="CV277" s="238"/>
      <c r="CW277" s="238"/>
      <c r="CX277" s="238"/>
      <c r="CY277" s="238"/>
      <c r="CZ277" s="238"/>
      <c r="DA277" s="238"/>
    </row>
    <row r="278" spans="2:105">
      <c r="B278" s="226"/>
      <c r="BP278" s="82"/>
      <c r="BQ278" s="238"/>
      <c r="BR278" s="238"/>
      <c r="BS278" s="238"/>
      <c r="BT278" s="238"/>
      <c r="BU278" s="238"/>
      <c r="BV278" s="238"/>
      <c r="BW278" s="238"/>
      <c r="BX278" s="238"/>
      <c r="BY278" s="238"/>
      <c r="BZ278" s="238"/>
      <c r="CA278" s="238"/>
      <c r="CB278" s="238"/>
      <c r="CC278" s="238"/>
      <c r="CD278" s="238"/>
      <c r="CE278" s="238"/>
      <c r="CF278" s="238"/>
      <c r="CG278" s="238"/>
      <c r="CH278" s="238"/>
      <c r="CI278" s="238"/>
      <c r="CJ278" s="238"/>
      <c r="CK278" s="238"/>
      <c r="CL278" s="238"/>
      <c r="CM278" s="238"/>
      <c r="CN278" s="238"/>
      <c r="CO278" s="238"/>
      <c r="CP278" s="238"/>
      <c r="CQ278" s="238"/>
      <c r="CR278" s="238"/>
      <c r="CS278" s="238"/>
      <c r="CT278" s="238"/>
      <c r="CU278" s="238"/>
      <c r="CV278" s="238"/>
      <c r="CW278" s="238"/>
      <c r="CX278" s="238"/>
      <c r="CY278" s="238"/>
      <c r="CZ278" s="238"/>
      <c r="DA278" s="238"/>
    </row>
    <row r="279" spans="2:105">
      <c r="B279" s="226"/>
      <c r="BP279" s="82"/>
      <c r="BQ279" s="238"/>
      <c r="BR279" s="238"/>
      <c r="BS279" s="238"/>
      <c r="BT279" s="238"/>
      <c r="BU279" s="238"/>
      <c r="BV279" s="238"/>
      <c r="BW279" s="238"/>
      <c r="BX279" s="238"/>
      <c r="BY279" s="238"/>
      <c r="BZ279" s="238"/>
      <c r="CA279" s="238"/>
      <c r="CB279" s="238"/>
      <c r="CC279" s="238"/>
      <c r="CD279" s="238"/>
      <c r="CE279" s="238"/>
      <c r="CF279" s="238"/>
      <c r="CG279" s="238"/>
      <c r="CH279" s="238"/>
      <c r="CI279" s="238"/>
      <c r="CJ279" s="238"/>
      <c r="CK279" s="238"/>
      <c r="CL279" s="238"/>
      <c r="CM279" s="238"/>
      <c r="CN279" s="238"/>
      <c r="CO279" s="238"/>
      <c r="CP279" s="238"/>
      <c r="CQ279" s="238"/>
      <c r="CR279" s="238"/>
      <c r="CS279" s="238"/>
      <c r="CT279" s="238"/>
      <c r="CU279" s="238"/>
      <c r="CV279" s="238"/>
      <c r="CW279" s="238"/>
      <c r="CX279" s="238"/>
      <c r="CY279" s="238"/>
      <c r="CZ279" s="238"/>
      <c r="DA279" s="238"/>
    </row>
    <row r="280" spans="2:105">
      <c r="B280" s="226"/>
      <c r="BP280" s="82"/>
      <c r="BQ280" s="238"/>
      <c r="BR280" s="238"/>
      <c r="BS280" s="238"/>
      <c r="BT280" s="238"/>
      <c r="BU280" s="238"/>
      <c r="BV280" s="238"/>
      <c r="BW280" s="238"/>
      <c r="BX280" s="238"/>
      <c r="BY280" s="238"/>
      <c r="BZ280" s="238"/>
      <c r="CA280" s="238"/>
      <c r="CB280" s="238"/>
      <c r="CC280" s="238"/>
      <c r="CD280" s="238"/>
      <c r="CE280" s="238"/>
      <c r="CF280" s="238"/>
      <c r="CG280" s="238"/>
      <c r="CH280" s="238"/>
      <c r="CI280" s="238"/>
      <c r="CJ280" s="238"/>
      <c r="CK280" s="238"/>
      <c r="CL280" s="238"/>
      <c r="CM280" s="238"/>
      <c r="CN280" s="238"/>
      <c r="CO280" s="238"/>
      <c r="CP280" s="238"/>
      <c r="CQ280" s="238"/>
      <c r="CR280" s="238"/>
      <c r="CS280" s="238"/>
      <c r="CT280" s="238"/>
      <c r="CU280" s="238"/>
      <c r="CV280" s="238"/>
      <c r="CW280" s="238"/>
      <c r="CX280" s="238"/>
      <c r="CY280" s="238"/>
      <c r="CZ280" s="238"/>
      <c r="DA280" s="238"/>
    </row>
    <row r="281" spans="2:105">
      <c r="B281" s="226"/>
      <c r="BP281" s="82"/>
      <c r="BQ281" s="238"/>
      <c r="BR281" s="238"/>
      <c r="BS281" s="238"/>
      <c r="BT281" s="238"/>
      <c r="BU281" s="238"/>
      <c r="BV281" s="238"/>
      <c r="BW281" s="238"/>
      <c r="BX281" s="238"/>
      <c r="BY281" s="238"/>
      <c r="BZ281" s="238"/>
      <c r="CA281" s="238"/>
      <c r="CB281" s="238"/>
      <c r="CC281" s="238"/>
      <c r="CD281" s="238"/>
      <c r="CE281" s="238"/>
      <c r="CF281" s="238"/>
      <c r="CG281" s="238"/>
      <c r="CH281" s="238"/>
      <c r="CI281" s="238"/>
      <c r="CJ281" s="238"/>
      <c r="CK281" s="238"/>
      <c r="CL281" s="238"/>
      <c r="CM281" s="238"/>
      <c r="CN281" s="238"/>
      <c r="CO281" s="238"/>
      <c r="CP281" s="238"/>
      <c r="CQ281" s="238"/>
      <c r="CR281" s="238"/>
      <c r="CS281" s="238"/>
      <c r="CT281" s="238"/>
      <c r="CU281" s="238"/>
      <c r="CV281" s="238"/>
      <c r="CW281" s="238"/>
      <c r="CX281" s="238"/>
      <c r="CY281" s="238"/>
      <c r="CZ281" s="238"/>
      <c r="DA281" s="238"/>
    </row>
    <row r="282" spans="2:105">
      <c r="B282" s="226"/>
      <c r="BP282" s="82"/>
      <c r="BQ282" s="238"/>
      <c r="BR282" s="238"/>
      <c r="BS282" s="238"/>
      <c r="BT282" s="238"/>
      <c r="BU282" s="238"/>
      <c r="BV282" s="238"/>
      <c r="BW282" s="238"/>
      <c r="BX282" s="238"/>
      <c r="BY282" s="238"/>
      <c r="BZ282" s="238"/>
      <c r="CA282" s="238"/>
      <c r="CB282" s="238"/>
      <c r="CC282" s="238"/>
      <c r="CD282" s="238"/>
      <c r="CE282" s="238"/>
      <c r="CF282" s="238"/>
      <c r="CG282" s="238"/>
      <c r="CH282" s="238"/>
      <c r="CI282" s="238"/>
      <c r="CJ282" s="238"/>
      <c r="CK282" s="238"/>
      <c r="CL282" s="238"/>
      <c r="CM282" s="238"/>
      <c r="CN282" s="238"/>
      <c r="CO282" s="238"/>
      <c r="CP282" s="238"/>
      <c r="CQ282" s="238"/>
      <c r="CR282" s="238"/>
      <c r="CS282" s="238"/>
      <c r="CT282" s="238"/>
      <c r="CU282" s="238"/>
      <c r="CV282" s="238"/>
      <c r="CW282" s="238"/>
      <c r="CX282" s="238"/>
      <c r="CY282" s="238"/>
      <c r="CZ282" s="238"/>
      <c r="DA282" s="238"/>
    </row>
    <row r="283" spans="2:105">
      <c r="B283" s="226"/>
      <c r="BP283" s="82"/>
      <c r="BQ283" s="238"/>
      <c r="BR283" s="238"/>
      <c r="BS283" s="238"/>
      <c r="BT283" s="238"/>
      <c r="BU283" s="238"/>
      <c r="BV283" s="238"/>
      <c r="BW283" s="238"/>
      <c r="BX283" s="238"/>
      <c r="BY283" s="238"/>
      <c r="BZ283" s="238"/>
      <c r="CA283" s="238"/>
      <c r="CB283" s="238"/>
      <c r="CC283" s="238"/>
      <c r="CD283" s="238"/>
      <c r="CE283" s="238"/>
      <c r="CF283" s="238"/>
      <c r="CG283" s="238"/>
      <c r="CH283" s="238"/>
      <c r="CI283" s="238"/>
      <c r="CJ283" s="238"/>
      <c r="CK283" s="238"/>
      <c r="CL283" s="238"/>
      <c r="CM283" s="238"/>
      <c r="CN283" s="238"/>
      <c r="CO283" s="238"/>
      <c r="CP283" s="238"/>
      <c r="CQ283" s="238"/>
      <c r="CR283" s="238"/>
      <c r="CS283" s="238"/>
      <c r="CT283" s="238"/>
      <c r="CU283" s="238"/>
      <c r="CV283" s="238"/>
      <c r="CW283" s="238"/>
      <c r="CX283" s="238"/>
      <c r="CY283" s="238"/>
      <c r="CZ283" s="238"/>
      <c r="DA283" s="238"/>
    </row>
    <row r="284" spans="2:105">
      <c r="B284" s="226"/>
      <c r="BP284" s="82"/>
      <c r="BQ284" s="238"/>
      <c r="BR284" s="238"/>
      <c r="BS284" s="238"/>
      <c r="BT284" s="238"/>
      <c r="BU284" s="238"/>
      <c r="BV284" s="238"/>
      <c r="BW284" s="238"/>
      <c r="BX284" s="238"/>
      <c r="BY284" s="238"/>
      <c r="BZ284" s="238"/>
      <c r="CA284" s="238"/>
      <c r="CB284" s="238"/>
      <c r="CC284" s="238"/>
      <c r="CD284" s="238"/>
      <c r="CE284" s="238"/>
      <c r="CF284" s="238"/>
      <c r="CG284" s="238"/>
      <c r="CH284" s="238"/>
      <c r="CI284" s="238"/>
      <c r="CJ284" s="238"/>
      <c r="CK284" s="238"/>
      <c r="CL284" s="238"/>
      <c r="CM284" s="238"/>
      <c r="CN284" s="238"/>
      <c r="CO284" s="238"/>
      <c r="CP284" s="238"/>
      <c r="CQ284" s="238"/>
      <c r="CR284" s="238"/>
      <c r="CS284" s="238"/>
      <c r="CT284" s="238"/>
      <c r="CU284" s="238"/>
      <c r="CV284" s="238"/>
      <c r="CW284" s="238"/>
      <c r="CX284" s="238"/>
      <c r="CY284" s="238"/>
      <c r="CZ284" s="238"/>
      <c r="DA284" s="238"/>
    </row>
    <row r="285" spans="2:105">
      <c r="B285" s="226"/>
      <c r="BP285" s="82"/>
      <c r="BQ285" s="238"/>
      <c r="BR285" s="238"/>
      <c r="BS285" s="238"/>
      <c r="BT285" s="238"/>
      <c r="BU285" s="238"/>
      <c r="BV285" s="238"/>
      <c r="BW285" s="238"/>
      <c r="BX285" s="238"/>
      <c r="BY285" s="238"/>
      <c r="BZ285" s="238"/>
      <c r="CA285" s="238"/>
      <c r="CB285" s="238"/>
      <c r="CC285" s="238"/>
      <c r="CD285" s="238"/>
      <c r="CE285" s="238"/>
      <c r="CF285" s="238"/>
      <c r="CG285" s="238"/>
      <c r="CH285" s="238"/>
      <c r="CI285" s="238"/>
      <c r="CJ285" s="238"/>
      <c r="CK285" s="238"/>
      <c r="CL285" s="238"/>
      <c r="CM285" s="238"/>
      <c r="CN285" s="238"/>
      <c r="CO285" s="238"/>
      <c r="CP285" s="238"/>
      <c r="CQ285" s="238"/>
      <c r="CR285" s="238"/>
      <c r="CS285" s="238"/>
      <c r="CT285" s="238"/>
      <c r="CU285" s="238"/>
      <c r="CV285" s="238"/>
      <c r="CW285" s="238"/>
      <c r="CX285" s="238"/>
      <c r="CY285" s="238"/>
      <c r="CZ285" s="238"/>
      <c r="DA285" s="238"/>
    </row>
    <row r="286" spans="2:105">
      <c r="B286" s="226"/>
      <c r="BP286" s="82"/>
      <c r="BQ286" s="238"/>
      <c r="BR286" s="238"/>
      <c r="BS286" s="238"/>
      <c r="BT286" s="238"/>
      <c r="BU286" s="238"/>
      <c r="BV286" s="238"/>
      <c r="BW286" s="238"/>
      <c r="BX286" s="238"/>
      <c r="BY286" s="238"/>
      <c r="BZ286" s="238"/>
      <c r="CA286" s="238"/>
      <c r="CB286" s="238"/>
      <c r="CC286" s="238"/>
      <c r="CD286" s="238"/>
      <c r="CE286" s="238"/>
      <c r="CF286" s="238"/>
      <c r="CG286" s="238"/>
      <c r="CH286" s="238"/>
      <c r="CI286" s="238"/>
      <c r="CJ286" s="238"/>
      <c r="CK286" s="238"/>
      <c r="CL286" s="238"/>
      <c r="CM286" s="238"/>
      <c r="CN286" s="238"/>
      <c r="CO286" s="238"/>
      <c r="CP286" s="238"/>
      <c r="CQ286" s="238"/>
      <c r="CR286" s="238"/>
      <c r="CS286" s="238"/>
      <c r="CT286" s="238"/>
      <c r="CU286" s="238"/>
      <c r="CV286" s="238"/>
      <c r="CW286" s="238"/>
      <c r="CX286" s="238"/>
      <c r="CY286" s="238"/>
      <c r="CZ286" s="238"/>
      <c r="DA286" s="238"/>
    </row>
    <row r="287" spans="2:105">
      <c r="B287" s="226"/>
      <c r="BP287" s="82"/>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38"/>
      <c r="CN287" s="238"/>
      <c r="CO287" s="238"/>
      <c r="CP287" s="238"/>
      <c r="CQ287" s="238"/>
      <c r="CR287" s="238"/>
      <c r="CS287" s="238"/>
      <c r="CT287" s="238"/>
      <c r="CU287" s="238"/>
      <c r="CV287" s="238"/>
      <c r="CW287" s="238"/>
      <c r="CX287" s="238"/>
      <c r="CY287" s="238"/>
      <c r="CZ287" s="238"/>
      <c r="DA287" s="238"/>
    </row>
    <row r="288" spans="2:105">
      <c r="B288" s="226"/>
      <c r="BP288" s="82"/>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row>
    <row r="289" spans="2:105">
      <c r="B289" s="226"/>
      <c r="BP289" s="82"/>
      <c r="BQ289" s="238"/>
      <c r="BR289" s="238"/>
      <c r="BS289" s="238"/>
      <c r="BT289" s="238"/>
      <c r="BU289" s="238"/>
      <c r="BV289" s="238"/>
      <c r="BW289" s="238"/>
      <c r="BX289" s="238"/>
      <c r="BY289" s="238"/>
      <c r="BZ289" s="238"/>
      <c r="CA289" s="238"/>
      <c r="CB289" s="238"/>
      <c r="CC289" s="238"/>
      <c r="CD289" s="238"/>
      <c r="CE289" s="238"/>
      <c r="CF289" s="238"/>
      <c r="CG289" s="238"/>
      <c r="CH289" s="238"/>
      <c r="CI289" s="238"/>
      <c r="CJ289" s="238"/>
      <c r="CK289" s="238"/>
      <c r="CL289" s="238"/>
      <c r="CM289" s="238"/>
      <c r="CN289" s="238"/>
      <c r="CO289" s="238"/>
      <c r="CP289" s="238"/>
      <c r="CQ289" s="238"/>
      <c r="CR289" s="238"/>
      <c r="CS289" s="238"/>
      <c r="CT289" s="238"/>
      <c r="CU289" s="238"/>
      <c r="CV289" s="238"/>
      <c r="CW289" s="238"/>
      <c r="CX289" s="238"/>
      <c r="CY289" s="238"/>
      <c r="CZ289" s="238"/>
      <c r="DA289" s="238"/>
    </row>
    <row r="290" spans="2:105">
      <c r="B290" s="226"/>
      <c r="BP290" s="82"/>
      <c r="BQ290" s="238"/>
      <c r="BR290" s="238"/>
      <c r="BS290" s="238"/>
      <c r="BT290" s="238"/>
      <c r="BU290" s="238"/>
      <c r="BV290" s="238"/>
      <c r="BW290" s="238"/>
      <c r="BX290" s="238"/>
      <c r="BY290" s="238"/>
      <c r="BZ290" s="238"/>
      <c r="CA290" s="238"/>
      <c r="CB290" s="238"/>
      <c r="CC290" s="238"/>
      <c r="CD290" s="238"/>
      <c r="CE290" s="238"/>
      <c r="CF290" s="238"/>
      <c r="CG290" s="238"/>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row>
    <row r="291" spans="2:105">
      <c r="B291" s="226"/>
      <c r="BP291" s="82"/>
      <c r="BQ291" s="238"/>
      <c r="BR291" s="238"/>
      <c r="BS291" s="238"/>
      <c r="BT291" s="238"/>
      <c r="BU291" s="238"/>
      <c r="BV291" s="238"/>
      <c r="BW291" s="238"/>
      <c r="BX291" s="238"/>
      <c r="BY291" s="238"/>
      <c r="BZ291" s="238"/>
      <c r="CA291" s="238"/>
      <c r="CB291" s="238"/>
      <c r="CC291" s="238"/>
      <c r="CD291" s="238"/>
      <c r="CE291" s="238"/>
      <c r="CF291" s="238"/>
      <c r="CG291" s="238"/>
      <c r="CH291" s="238"/>
      <c r="CI291" s="238"/>
      <c r="CJ291" s="238"/>
      <c r="CK291" s="238"/>
      <c r="CL291" s="238"/>
      <c r="CM291" s="238"/>
      <c r="CN291" s="238"/>
      <c r="CO291" s="238"/>
      <c r="CP291" s="238"/>
      <c r="CQ291" s="238"/>
      <c r="CR291" s="238"/>
      <c r="CS291" s="238"/>
      <c r="CT291" s="238"/>
      <c r="CU291" s="238"/>
      <c r="CV291" s="238"/>
      <c r="CW291" s="238"/>
      <c r="CX291" s="238"/>
      <c r="CY291" s="238"/>
      <c r="CZ291" s="238"/>
      <c r="DA291" s="238"/>
    </row>
    <row r="292" spans="2:105">
      <c r="B292" s="226"/>
      <c r="BP292" s="82"/>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row>
    <row r="293" spans="2:105">
      <c r="B293" s="226"/>
      <c r="BP293" s="82"/>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row>
    <row r="294" spans="2:105">
      <c r="B294" s="226"/>
      <c r="BP294" s="82"/>
      <c r="BQ294" s="238"/>
      <c r="BR294" s="238"/>
      <c r="BS294" s="238"/>
      <c r="BT294" s="238"/>
      <c r="BU294" s="238"/>
      <c r="BV294" s="238"/>
      <c r="BW294" s="238"/>
      <c r="BX294" s="238"/>
      <c r="BY294" s="238"/>
      <c r="BZ294" s="238"/>
      <c r="CA294" s="238"/>
      <c r="CB294" s="238"/>
      <c r="CC294" s="238"/>
      <c r="CD294" s="238"/>
      <c r="CE294" s="238"/>
      <c r="CF294" s="238"/>
      <c r="CG294" s="238"/>
      <c r="CH294" s="238"/>
      <c r="CI294" s="238"/>
      <c r="CJ294" s="238"/>
      <c r="CK294" s="238"/>
      <c r="CL294" s="238"/>
      <c r="CM294" s="238"/>
      <c r="CN294" s="238"/>
      <c r="CO294" s="238"/>
      <c r="CP294" s="238"/>
      <c r="CQ294" s="238"/>
      <c r="CR294" s="238"/>
      <c r="CS294" s="238"/>
      <c r="CT294" s="238"/>
      <c r="CU294" s="238"/>
      <c r="CV294" s="238"/>
      <c r="CW294" s="238"/>
      <c r="CX294" s="238"/>
      <c r="CY294" s="238"/>
      <c r="CZ294" s="238"/>
      <c r="DA294" s="238"/>
    </row>
    <row r="295" spans="2:105">
      <c r="B295" s="226"/>
      <c r="BP295" s="82"/>
      <c r="BQ295" s="238"/>
      <c r="BR295" s="238"/>
      <c r="BS295" s="238"/>
      <c r="BT295" s="238"/>
      <c r="BU295" s="238"/>
      <c r="BV295" s="238"/>
      <c r="BW295" s="238"/>
      <c r="BX295" s="238"/>
      <c r="BY295" s="238"/>
      <c r="BZ295" s="238"/>
      <c r="CA295" s="238"/>
      <c r="CB295" s="238"/>
      <c r="CC295" s="238"/>
      <c r="CD295" s="238"/>
      <c r="CE295" s="238"/>
      <c r="CF295" s="238"/>
      <c r="CG295" s="238"/>
      <c r="CH295" s="238"/>
      <c r="CI295" s="238"/>
      <c r="CJ295" s="238"/>
      <c r="CK295" s="238"/>
      <c r="CL295" s="238"/>
      <c r="CM295" s="238"/>
      <c r="CN295" s="238"/>
      <c r="CO295" s="238"/>
      <c r="CP295" s="238"/>
      <c r="CQ295" s="238"/>
      <c r="CR295" s="238"/>
      <c r="CS295" s="238"/>
      <c r="CT295" s="238"/>
      <c r="CU295" s="238"/>
      <c r="CV295" s="238"/>
      <c r="CW295" s="238"/>
      <c r="CX295" s="238"/>
      <c r="CY295" s="238"/>
      <c r="CZ295" s="238"/>
      <c r="DA295" s="238"/>
    </row>
    <row r="296" spans="2:105">
      <c r="B296" s="226"/>
      <c r="BP296" s="82"/>
      <c r="BQ296" s="238"/>
      <c r="BR296" s="238"/>
      <c r="BS296" s="238"/>
      <c r="BT296" s="238"/>
      <c r="BU296" s="238"/>
      <c r="BV296" s="238"/>
      <c r="BW296" s="238"/>
      <c r="BX296" s="238"/>
      <c r="BY296" s="238"/>
      <c r="BZ296" s="238"/>
      <c r="CA296" s="238"/>
      <c r="CB296" s="238"/>
      <c r="CC296" s="238"/>
      <c r="CD296" s="238"/>
      <c r="CE296" s="238"/>
      <c r="CF296" s="238"/>
      <c r="CG296" s="238"/>
      <c r="CH296" s="238"/>
      <c r="CI296" s="238"/>
      <c r="CJ296" s="238"/>
      <c r="CK296" s="238"/>
      <c r="CL296" s="238"/>
      <c r="CM296" s="238"/>
      <c r="CN296" s="238"/>
      <c r="CO296" s="238"/>
      <c r="CP296" s="238"/>
      <c r="CQ296" s="238"/>
      <c r="CR296" s="238"/>
      <c r="CS296" s="238"/>
      <c r="CT296" s="238"/>
      <c r="CU296" s="238"/>
      <c r="CV296" s="238"/>
      <c r="CW296" s="238"/>
      <c r="CX296" s="238"/>
      <c r="CY296" s="238"/>
      <c r="CZ296" s="238"/>
      <c r="DA296" s="238"/>
    </row>
    <row r="297" spans="2:105">
      <c r="B297" s="226"/>
      <c r="BP297" s="82"/>
      <c r="BQ297" s="238"/>
      <c r="BR297" s="238"/>
      <c r="BS297" s="238"/>
      <c r="BT297" s="238"/>
      <c r="BU297" s="238"/>
      <c r="BV297" s="238"/>
      <c r="BW297" s="238"/>
      <c r="BX297" s="238"/>
      <c r="BY297" s="238"/>
      <c r="BZ297" s="238"/>
      <c r="CA297" s="238"/>
      <c r="CB297" s="238"/>
      <c r="CC297" s="238"/>
      <c r="CD297" s="238"/>
      <c r="CE297" s="238"/>
      <c r="CF297" s="238"/>
      <c r="CG297" s="238"/>
      <c r="CH297" s="238"/>
      <c r="CI297" s="238"/>
      <c r="CJ297" s="238"/>
      <c r="CK297" s="238"/>
      <c r="CL297" s="238"/>
      <c r="CM297" s="238"/>
      <c r="CN297" s="238"/>
      <c r="CO297" s="238"/>
      <c r="CP297" s="238"/>
      <c r="CQ297" s="238"/>
      <c r="CR297" s="238"/>
      <c r="CS297" s="238"/>
      <c r="CT297" s="238"/>
      <c r="CU297" s="238"/>
      <c r="CV297" s="238"/>
      <c r="CW297" s="238"/>
      <c r="CX297" s="238"/>
      <c r="CY297" s="238"/>
      <c r="CZ297" s="238"/>
      <c r="DA297" s="238"/>
    </row>
    <row r="298" spans="2:105">
      <c r="B298" s="226"/>
      <c r="BP298" s="82"/>
      <c r="BQ298" s="238"/>
      <c r="BR298" s="238"/>
      <c r="BS298" s="238"/>
      <c r="BT298" s="238"/>
      <c r="BU298" s="238"/>
      <c r="BV298" s="238"/>
      <c r="BW298" s="238"/>
      <c r="BX298" s="238"/>
      <c r="BY298" s="238"/>
      <c r="BZ298" s="238"/>
      <c r="CA298" s="238"/>
      <c r="CB298" s="238"/>
      <c r="CC298" s="238"/>
      <c r="CD298" s="238"/>
      <c r="CE298" s="238"/>
      <c r="CF298" s="238"/>
      <c r="CG298" s="238"/>
      <c r="CH298" s="238"/>
      <c r="CI298" s="238"/>
      <c r="CJ298" s="238"/>
      <c r="CK298" s="238"/>
      <c r="CL298" s="238"/>
      <c r="CM298" s="238"/>
      <c r="CN298" s="238"/>
      <c r="CO298" s="238"/>
      <c r="CP298" s="238"/>
      <c r="CQ298" s="238"/>
      <c r="CR298" s="238"/>
      <c r="CS298" s="238"/>
      <c r="CT298" s="238"/>
      <c r="CU298" s="238"/>
      <c r="CV298" s="238"/>
      <c r="CW298" s="238"/>
      <c r="CX298" s="238"/>
      <c r="CY298" s="238"/>
      <c r="CZ298" s="238"/>
      <c r="DA298" s="238"/>
    </row>
    <row r="299" spans="2:105">
      <c r="B299" s="226"/>
      <c r="BP299" s="82"/>
      <c r="BQ299" s="238"/>
      <c r="BR299" s="238"/>
      <c r="BS299" s="238"/>
      <c r="BT299" s="238"/>
      <c r="BU299" s="238"/>
      <c r="BV299" s="238"/>
      <c r="BW299" s="238"/>
      <c r="BX299" s="238"/>
      <c r="BY299" s="238"/>
      <c r="BZ299" s="238"/>
      <c r="CA299" s="238"/>
      <c r="CB299" s="238"/>
      <c r="CC299" s="238"/>
      <c r="CD299" s="238"/>
      <c r="CE299" s="238"/>
      <c r="CF299" s="238"/>
      <c r="CG299" s="238"/>
      <c r="CH299" s="238"/>
      <c r="CI299" s="238"/>
      <c r="CJ299" s="238"/>
      <c r="CK299" s="238"/>
      <c r="CL299" s="238"/>
      <c r="CM299" s="238"/>
      <c r="CN299" s="238"/>
      <c r="CO299" s="238"/>
      <c r="CP299" s="238"/>
      <c r="CQ299" s="238"/>
      <c r="CR299" s="238"/>
      <c r="CS299" s="238"/>
      <c r="CT299" s="238"/>
      <c r="CU299" s="238"/>
      <c r="CV299" s="238"/>
      <c r="CW299" s="238"/>
      <c r="CX299" s="238"/>
      <c r="CY299" s="238"/>
      <c r="CZ299" s="238"/>
      <c r="DA299" s="238"/>
    </row>
    <row r="300" spans="2:105">
      <c r="B300" s="226"/>
      <c r="BP300" s="82"/>
      <c r="BQ300" s="238"/>
      <c r="BR300" s="238"/>
      <c r="BS300" s="238"/>
      <c r="BT300" s="238"/>
      <c r="BU300" s="238"/>
      <c r="BV300" s="238"/>
      <c r="BW300" s="238"/>
      <c r="BX300" s="238"/>
      <c r="BY300" s="238"/>
      <c r="BZ300" s="238"/>
      <c r="CA300" s="238"/>
      <c r="CB300" s="238"/>
      <c r="CC300" s="238"/>
      <c r="CD300" s="238"/>
      <c r="CE300" s="238"/>
      <c r="CF300" s="238"/>
      <c r="CG300" s="238"/>
      <c r="CH300" s="238"/>
      <c r="CI300" s="238"/>
      <c r="CJ300" s="238"/>
      <c r="CK300" s="238"/>
      <c r="CL300" s="238"/>
      <c r="CM300" s="238"/>
      <c r="CN300" s="238"/>
      <c r="CO300" s="238"/>
      <c r="CP300" s="238"/>
      <c r="CQ300" s="238"/>
      <c r="CR300" s="238"/>
      <c r="CS300" s="238"/>
      <c r="CT300" s="238"/>
      <c r="CU300" s="238"/>
      <c r="CV300" s="238"/>
      <c r="CW300" s="238"/>
      <c r="CX300" s="238"/>
      <c r="CY300" s="238"/>
      <c r="CZ300" s="238"/>
      <c r="DA300" s="238"/>
    </row>
    <row r="301" spans="2:105">
      <c r="B301" s="226"/>
      <c r="BP301" s="82"/>
      <c r="BQ301" s="238"/>
      <c r="BR301" s="238"/>
      <c r="BS301" s="238"/>
      <c r="BT301" s="238"/>
      <c r="BU301" s="238"/>
      <c r="BV301" s="238"/>
      <c r="BW301" s="238"/>
      <c r="BX301" s="238"/>
      <c r="BY301" s="238"/>
      <c r="BZ301" s="238"/>
      <c r="CA301" s="238"/>
      <c r="CB301" s="238"/>
      <c r="CC301" s="238"/>
      <c r="CD301" s="238"/>
      <c r="CE301" s="238"/>
      <c r="CF301" s="238"/>
      <c r="CG301" s="238"/>
      <c r="CH301" s="238"/>
      <c r="CI301" s="238"/>
      <c r="CJ301" s="238"/>
      <c r="CK301" s="238"/>
      <c r="CL301" s="238"/>
      <c r="CM301" s="238"/>
      <c r="CN301" s="238"/>
      <c r="CO301" s="238"/>
      <c r="CP301" s="238"/>
      <c r="CQ301" s="238"/>
      <c r="CR301" s="238"/>
      <c r="CS301" s="238"/>
      <c r="CT301" s="238"/>
      <c r="CU301" s="238"/>
      <c r="CV301" s="238"/>
      <c r="CW301" s="238"/>
      <c r="CX301" s="238"/>
      <c r="CY301" s="238"/>
      <c r="CZ301" s="238"/>
      <c r="DA301" s="238"/>
    </row>
    <row r="302" spans="2:105">
      <c r="B302" s="226"/>
      <c r="BP302" s="82"/>
      <c r="BQ302" s="238"/>
      <c r="BR302" s="238"/>
      <c r="BS302" s="238"/>
      <c r="BT302" s="238"/>
      <c r="BU302" s="238"/>
      <c r="BV302" s="238"/>
      <c r="BW302" s="238"/>
      <c r="BX302" s="238"/>
      <c r="BY302" s="238"/>
      <c r="BZ302" s="238"/>
      <c r="CA302" s="238"/>
      <c r="CB302" s="238"/>
      <c r="CC302" s="238"/>
      <c r="CD302" s="238"/>
      <c r="CE302" s="238"/>
      <c r="CF302" s="238"/>
      <c r="CG302" s="238"/>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row>
    <row r="303" spans="2:105">
      <c r="B303" s="226"/>
      <c r="BP303" s="82"/>
      <c r="BQ303" s="238"/>
      <c r="BR303" s="238"/>
      <c r="BS303" s="238"/>
      <c r="BT303" s="238"/>
      <c r="BU303" s="238"/>
      <c r="BV303" s="238"/>
      <c r="BW303" s="238"/>
      <c r="BX303" s="238"/>
      <c r="BY303" s="238"/>
      <c r="BZ303" s="238"/>
      <c r="CA303" s="238"/>
      <c r="CB303" s="238"/>
      <c r="CC303" s="238"/>
      <c r="CD303" s="238"/>
      <c r="CE303" s="238"/>
      <c r="CF303" s="238"/>
      <c r="CG303" s="238"/>
      <c r="CH303" s="238"/>
      <c r="CI303" s="238"/>
      <c r="CJ303" s="238"/>
      <c r="CK303" s="238"/>
      <c r="CL303" s="238"/>
      <c r="CM303" s="238"/>
      <c r="CN303" s="238"/>
      <c r="CO303" s="238"/>
      <c r="CP303" s="238"/>
      <c r="CQ303" s="238"/>
      <c r="CR303" s="238"/>
      <c r="CS303" s="238"/>
      <c r="CT303" s="238"/>
      <c r="CU303" s="238"/>
      <c r="CV303" s="238"/>
      <c r="CW303" s="238"/>
      <c r="CX303" s="238"/>
      <c r="CY303" s="238"/>
      <c r="CZ303" s="238"/>
      <c r="DA303" s="238"/>
    </row>
    <row r="304" spans="2:105">
      <c r="B304" s="226"/>
      <c r="BP304" s="82"/>
      <c r="BQ304" s="238"/>
      <c r="BR304" s="238"/>
      <c r="BS304" s="238"/>
      <c r="BT304" s="238"/>
      <c r="BU304" s="238"/>
      <c r="BV304" s="238"/>
      <c r="BW304" s="238"/>
      <c r="BX304" s="238"/>
      <c r="BY304" s="238"/>
      <c r="BZ304" s="238"/>
      <c r="CA304" s="238"/>
      <c r="CB304" s="238"/>
      <c r="CC304" s="238"/>
      <c r="CD304" s="238"/>
      <c r="CE304" s="238"/>
      <c r="CF304" s="238"/>
      <c r="CG304" s="238"/>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row>
    <row r="305" spans="2:105">
      <c r="B305" s="226"/>
      <c r="BP305" s="82"/>
      <c r="BQ305" s="238"/>
      <c r="BR305" s="238"/>
      <c r="BS305" s="238"/>
      <c r="BT305" s="238"/>
      <c r="BU305" s="238"/>
      <c r="BV305" s="238"/>
      <c r="BW305" s="238"/>
      <c r="BX305" s="238"/>
      <c r="BY305" s="238"/>
      <c r="BZ305" s="238"/>
      <c r="CA305" s="238"/>
      <c r="CB305" s="238"/>
      <c r="CC305" s="238"/>
      <c r="CD305" s="238"/>
      <c r="CE305" s="238"/>
      <c r="CF305" s="238"/>
      <c r="CG305" s="238"/>
      <c r="CH305" s="238"/>
      <c r="CI305" s="238"/>
      <c r="CJ305" s="238"/>
      <c r="CK305" s="238"/>
      <c r="CL305" s="238"/>
      <c r="CM305" s="238"/>
      <c r="CN305" s="238"/>
      <c r="CO305" s="238"/>
      <c r="CP305" s="238"/>
      <c r="CQ305" s="238"/>
      <c r="CR305" s="238"/>
      <c r="CS305" s="238"/>
      <c r="CT305" s="238"/>
      <c r="CU305" s="238"/>
      <c r="CV305" s="238"/>
      <c r="CW305" s="238"/>
      <c r="CX305" s="238"/>
      <c r="CY305" s="238"/>
      <c r="CZ305" s="238"/>
      <c r="DA305" s="238"/>
    </row>
    <row r="306" spans="2:105">
      <c r="B306" s="226"/>
      <c r="BP306" s="82"/>
      <c r="BQ306" s="238"/>
      <c r="BR306" s="238"/>
      <c r="BS306" s="238"/>
      <c r="BT306" s="238"/>
      <c r="BU306" s="238"/>
      <c r="BV306" s="238"/>
      <c r="BW306" s="238"/>
      <c r="BX306" s="238"/>
      <c r="BY306" s="238"/>
      <c r="BZ306" s="238"/>
      <c r="CA306" s="238"/>
      <c r="CB306" s="238"/>
      <c r="CC306" s="238"/>
      <c r="CD306" s="238"/>
      <c r="CE306" s="238"/>
      <c r="CF306" s="238"/>
      <c r="CG306" s="238"/>
      <c r="CH306" s="238"/>
      <c r="CI306" s="238"/>
      <c r="CJ306" s="238"/>
      <c r="CK306" s="238"/>
      <c r="CL306" s="238"/>
      <c r="CM306" s="238"/>
      <c r="CN306" s="238"/>
      <c r="CO306" s="238"/>
      <c r="CP306" s="238"/>
      <c r="CQ306" s="238"/>
      <c r="CR306" s="238"/>
      <c r="CS306" s="238"/>
      <c r="CT306" s="238"/>
      <c r="CU306" s="238"/>
      <c r="CV306" s="238"/>
      <c r="CW306" s="238"/>
      <c r="CX306" s="238"/>
      <c r="CY306" s="238"/>
      <c r="CZ306" s="238"/>
      <c r="DA306" s="238"/>
    </row>
    <row r="307" spans="2:105">
      <c r="B307" s="226"/>
      <c r="BP307" s="82"/>
      <c r="BQ307" s="238"/>
      <c r="BR307" s="238"/>
      <c r="BS307" s="238"/>
      <c r="BT307" s="238"/>
      <c r="BU307" s="238"/>
      <c r="BV307" s="238"/>
      <c r="BW307" s="238"/>
      <c r="BX307" s="238"/>
      <c r="BY307" s="238"/>
      <c r="BZ307" s="238"/>
      <c r="CA307" s="238"/>
      <c r="CB307" s="238"/>
      <c r="CC307" s="238"/>
      <c r="CD307" s="238"/>
      <c r="CE307" s="238"/>
      <c r="CF307" s="238"/>
      <c r="CG307" s="238"/>
      <c r="CH307" s="238"/>
      <c r="CI307" s="238"/>
      <c r="CJ307" s="238"/>
      <c r="CK307" s="238"/>
      <c r="CL307" s="238"/>
      <c r="CM307" s="238"/>
      <c r="CN307" s="238"/>
      <c r="CO307" s="238"/>
      <c r="CP307" s="238"/>
      <c r="CQ307" s="238"/>
      <c r="CR307" s="238"/>
      <c r="CS307" s="238"/>
      <c r="CT307" s="238"/>
      <c r="CU307" s="238"/>
      <c r="CV307" s="238"/>
      <c r="CW307" s="238"/>
      <c r="CX307" s="238"/>
      <c r="CY307" s="238"/>
      <c r="CZ307" s="238"/>
      <c r="DA307" s="238"/>
    </row>
    <row r="308" spans="2:105">
      <c r="B308" s="226"/>
      <c r="BP308" s="82"/>
      <c r="BQ308" s="238"/>
      <c r="BR308" s="238"/>
      <c r="BS308" s="238"/>
      <c r="BT308" s="238"/>
      <c r="BU308" s="238"/>
      <c r="BV308" s="238"/>
      <c r="BW308" s="238"/>
      <c r="BX308" s="238"/>
      <c r="BY308" s="238"/>
      <c r="BZ308" s="238"/>
      <c r="CA308" s="238"/>
      <c r="CB308" s="238"/>
      <c r="CC308" s="238"/>
      <c r="CD308" s="238"/>
      <c r="CE308" s="238"/>
      <c r="CF308" s="238"/>
      <c r="CG308" s="238"/>
      <c r="CH308" s="238"/>
      <c r="CI308" s="238"/>
      <c r="CJ308" s="238"/>
      <c r="CK308" s="238"/>
      <c r="CL308" s="238"/>
      <c r="CM308" s="238"/>
      <c r="CN308" s="238"/>
      <c r="CO308" s="238"/>
      <c r="CP308" s="238"/>
      <c r="CQ308" s="238"/>
      <c r="CR308" s="238"/>
      <c r="CS308" s="238"/>
      <c r="CT308" s="238"/>
      <c r="CU308" s="238"/>
      <c r="CV308" s="238"/>
      <c r="CW308" s="238"/>
      <c r="CX308" s="238"/>
      <c r="CY308" s="238"/>
      <c r="CZ308" s="238"/>
      <c r="DA308" s="238"/>
    </row>
    <row r="309" spans="2:105">
      <c r="B309" s="226"/>
      <c r="BP309" s="82"/>
      <c r="BQ309" s="238"/>
      <c r="BR309" s="238"/>
      <c r="BS309" s="238"/>
      <c r="BT309" s="238"/>
      <c r="BU309" s="238"/>
      <c r="BV309" s="238"/>
      <c r="BW309" s="238"/>
      <c r="BX309" s="238"/>
      <c r="BY309" s="238"/>
      <c r="BZ309" s="238"/>
      <c r="CA309" s="238"/>
      <c r="CB309" s="238"/>
      <c r="CC309" s="238"/>
      <c r="CD309" s="238"/>
      <c r="CE309" s="238"/>
      <c r="CF309" s="238"/>
      <c r="CG309" s="238"/>
      <c r="CH309" s="238"/>
      <c r="CI309" s="238"/>
      <c r="CJ309" s="238"/>
      <c r="CK309" s="238"/>
      <c r="CL309" s="238"/>
      <c r="CM309" s="238"/>
      <c r="CN309" s="238"/>
      <c r="CO309" s="238"/>
      <c r="CP309" s="238"/>
      <c r="CQ309" s="238"/>
      <c r="CR309" s="238"/>
      <c r="CS309" s="238"/>
      <c r="CT309" s="238"/>
      <c r="CU309" s="238"/>
      <c r="CV309" s="238"/>
      <c r="CW309" s="238"/>
      <c r="CX309" s="238"/>
      <c r="CY309" s="238"/>
      <c r="CZ309" s="238"/>
      <c r="DA309" s="238"/>
    </row>
    <row r="310" spans="2:105">
      <c r="B310" s="226"/>
      <c r="BP310" s="82"/>
      <c r="BQ310" s="238"/>
      <c r="BR310" s="238"/>
      <c r="BS310" s="238"/>
      <c r="BT310" s="238"/>
      <c r="BU310" s="238"/>
      <c r="BV310" s="238"/>
      <c r="BW310" s="238"/>
      <c r="BX310" s="238"/>
      <c r="BY310" s="238"/>
      <c r="BZ310" s="238"/>
      <c r="CA310" s="238"/>
      <c r="CB310" s="238"/>
      <c r="CC310" s="238"/>
      <c r="CD310" s="238"/>
      <c r="CE310" s="238"/>
      <c r="CF310" s="238"/>
      <c r="CG310" s="238"/>
      <c r="CH310" s="238"/>
      <c r="CI310" s="238"/>
      <c r="CJ310" s="238"/>
      <c r="CK310" s="238"/>
      <c r="CL310" s="238"/>
      <c r="CM310" s="238"/>
      <c r="CN310" s="238"/>
      <c r="CO310" s="238"/>
      <c r="CP310" s="238"/>
      <c r="CQ310" s="238"/>
      <c r="CR310" s="238"/>
      <c r="CS310" s="238"/>
      <c r="CT310" s="238"/>
      <c r="CU310" s="238"/>
      <c r="CV310" s="238"/>
      <c r="CW310" s="238"/>
      <c r="CX310" s="238"/>
      <c r="CY310" s="238"/>
      <c r="CZ310" s="238"/>
      <c r="DA310" s="238"/>
    </row>
    <row r="311" spans="2:105">
      <c r="B311" s="226"/>
      <c r="BP311" s="82"/>
      <c r="BQ311" s="238"/>
      <c r="BR311" s="238"/>
      <c r="BS311" s="238"/>
      <c r="BT311" s="238"/>
      <c r="BU311" s="238"/>
      <c r="BV311" s="238"/>
      <c r="BW311" s="238"/>
      <c r="BX311" s="238"/>
      <c r="BY311" s="238"/>
      <c r="BZ311" s="238"/>
      <c r="CA311" s="238"/>
      <c r="CB311" s="238"/>
      <c r="CC311" s="238"/>
      <c r="CD311" s="238"/>
      <c r="CE311" s="238"/>
      <c r="CF311" s="238"/>
      <c r="CG311" s="238"/>
      <c r="CH311" s="238"/>
      <c r="CI311" s="238"/>
      <c r="CJ311" s="238"/>
      <c r="CK311" s="238"/>
      <c r="CL311" s="238"/>
      <c r="CM311" s="238"/>
      <c r="CN311" s="238"/>
      <c r="CO311" s="238"/>
      <c r="CP311" s="238"/>
      <c r="CQ311" s="238"/>
      <c r="CR311" s="238"/>
      <c r="CS311" s="238"/>
      <c r="CT311" s="238"/>
      <c r="CU311" s="238"/>
      <c r="CV311" s="238"/>
      <c r="CW311" s="238"/>
      <c r="CX311" s="238"/>
      <c r="CY311" s="238"/>
      <c r="CZ311" s="238"/>
      <c r="DA311" s="238"/>
    </row>
    <row r="312" spans="2:105">
      <c r="B312" s="226"/>
      <c r="BP312" s="82"/>
      <c r="BQ312" s="238"/>
      <c r="BR312" s="238"/>
      <c r="BS312" s="238"/>
      <c r="BT312" s="238"/>
      <c r="BU312" s="238"/>
      <c r="BV312" s="238"/>
      <c r="BW312" s="238"/>
      <c r="BX312" s="238"/>
      <c r="BY312" s="238"/>
      <c r="BZ312" s="238"/>
      <c r="CA312" s="238"/>
      <c r="CB312" s="238"/>
      <c r="CC312" s="238"/>
      <c r="CD312" s="238"/>
      <c r="CE312" s="238"/>
      <c r="CF312" s="238"/>
      <c r="CG312" s="238"/>
      <c r="CH312" s="238"/>
      <c r="CI312" s="238"/>
      <c r="CJ312" s="238"/>
      <c r="CK312" s="238"/>
      <c r="CL312" s="238"/>
      <c r="CM312" s="238"/>
      <c r="CN312" s="238"/>
      <c r="CO312" s="238"/>
      <c r="CP312" s="238"/>
      <c r="CQ312" s="238"/>
      <c r="CR312" s="238"/>
      <c r="CS312" s="238"/>
      <c r="CT312" s="238"/>
      <c r="CU312" s="238"/>
      <c r="CV312" s="238"/>
      <c r="CW312" s="238"/>
      <c r="CX312" s="238"/>
      <c r="CY312" s="238"/>
      <c r="CZ312" s="238"/>
      <c r="DA312" s="238"/>
    </row>
    <row r="313" spans="2:105">
      <c r="B313" s="226"/>
      <c r="BP313" s="82"/>
      <c r="BQ313" s="238"/>
      <c r="BR313" s="238"/>
      <c r="BS313" s="238"/>
      <c r="BT313" s="238"/>
      <c r="BU313" s="238"/>
      <c r="BV313" s="238"/>
      <c r="BW313" s="238"/>
      <c r="BX313" s="238"/>
      <c r="BY313" s="238"/>
      <c r="BZ313" s="238"/>
      <c r="CA313" s="238"/>
      <c r="CB313" s="238"/>
      <c r="CC313" s="238"/>
      <c r="CD313" s="238"/>
      <c r="CE313" s="238"/>
      <c r="CF313" s="238"/>
      <c r="CG313" s="238"/>
      <c r="CH313" s="238"/>
      <c r="CI313" s="238"/>
      <c r="CJ313" s="238"/>
      <c r="CK313" s="238"/>
      <c r="CL313" s="238"/>
      <c r="CM313" s="238"/>
      <c r="CN313" s="238"/>
      <c r="CO313" s="238"/>
      <c r="CP313" s="238"/>
      <c r="CQ313" s="238"/>
      <c r="CR313" s="238"/>
      <c r="CS313" s="238"/>
      <c r="CT313" s="238"/>
      <c r="CU313" s="238"/>
      <c r="CV313" s="238"/>
      <c r="CW313" s="238"/>
      <c r="CX313" s="238"/>
      <c r="CY313" s="238"/>
      <c r="CZ313" s="238"/>
      <c r="DA313" s="238"/>
    </row>
    <row r="314" spans="2:105">
      <c r="B314" s="226"/>
      <c r="BP314" s="82"/>
      <c r="BQ314" s="238"/>
      <c r="BR314" s="238"/>
      <c r="BS314" s="238"/>
      <c r="BT314" s="238"/>
      <c r="BU314" s="238"/>
      <c r="BV314" s="238"/>
      <c r="BW314" s="238"/>
      <c r="BX314" s="238"/>
      <c r="BY314" s="238"/>
      <c r="BZ314" s="238"/>
      <c r="CA314" s="238"/>
      <c r="CB314" s="238"/>
      <c r="CC314" s="238"/>
      <c r="CD314" s="238"/>
      <c r="CE314" s="238"/>
      <c r="CF314" s="238"/>
      <c r="CG314" s="238"/>
      <c r="CH314" s="238"/>
      <c r="CI314" s="238"/>
      <c r="CJ314" s="238"/>
      <c r="CK314" s="238"/>
      <c r="CL314" s="238"/>
      <c r="CM314" s="238"/>
      <c r="CN314" s="238"/>
      <c r="CO314" s="238"/>
      <c r="CP314" s="238"/>
      <c r="CQ314" s="238"/>
      <c r="CR314" s="238"/>
      <c r="CS314" s="238"/>
      <c r="CT314" s="238"/>
      <c r="CU314" s="238"/>
      <c r="CV314" s="238"/>
      <c r="CW314" s="238"/>
      <c r="CX314" s="238"/>
      <c r="CY314" s="238"/>
      <c r="CZ314" s="238"/>
      <c r="DA314" s="238"/>
    </row>
    <row r="315" spans="2:105">
      <c r="B315" s="226"/>
      <c r="BP315" s="82"/>
      <c r="BQ315" s="238"/>
      <c r="BR315" s="238"/>
      <c r="BS315" s="238"/>
      <c r="BT315" s="238"/>
      <c r="BU315" s="238"/>
      <c r="BV315" s="238"/>
      <c r="BW315" s="238"/>
      <c r="BX315" s="238"/>
      <c r="BY315" s="238"/>
      <c r="BZ315" s="238"/>
      <c r="CA315" s="238"/>
      <c r="CB315" s="238"/>
      <c r="CC315" s="238"/>
      <c r="CD315" s="238"/>
      <c r="CE315" s="238"/>
      <c r="CF315" s="238"/>
      <c r="CG315" s="238"/>
      <c r="CH315" s="238"/>
      <c r="CI315" s="238"/>
      <c r="CJ315" s="238"/>
      <c r="CK315" s="238"/>
      <c r="CL315" s="238"/>
      <c r="CM315" s="238"/>
      <c r="CN315" s="238"/>
      <c r="CO315" s="238"/>
      <c r="CP315" s="238"/>
      <c r="CQ315" s="238"/>
      <c r="CR315" s="238"/>
      <c r="CS315" s="238"/>
      <c r="CT315" s="238"/>
      <c r="CU315" s="238"/>
      <c r="CV315" s="238"/>
      <c r="CW315" s="238"/>
      <c r="CX315" s="238"/>
      <c r="CY315" s="238"/>
      <c r="CZ315" s="238"/>
      <c r="DA315" s="238"/>
    </row>
    <row r="316" spans="2:105">
      <c r="B316" s="226"/>
      <c r="BP316" s="82"/>
      <c r="BQ316" s="238"/>
      <c r="BR316" s="238"/>
      <c r="BS316" s="238"/>
      <c r="BT316" s="238"/>
      <c r="BU316" s="238"/>
      <c r="BV316" s="238"/>
      <c r="BW316" s="238"/>
      <c r="BX316" s="238"/>
      <c r="BY316" s="238"/>
      <c r="BZ316" s="238"/>
      <c r="CA316" s="238"/>
      <c r="CB316" s="238"/>
      <c r="CC316" s="238"/>
      <c r="CD316" s="238"/>
      <c r="CE316" s="238"/>
      <c r="CF316" s="238"/>
      <c r="CG316" s="238"/>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row>
    <row r="317" spans="2:105">
      <c r="B317" s="226"/>
      <c r="BP317" s="82"/>
      <c r="BQ317" s="238"/>
      <c r="BR317" s="238"/>
      <c r="BS317" s="238"/>
      <c r="BT317" s="238"/>
      <c r="BU317" s="238"/>
      <c r="BV317" s="238"/>
      <c r="BW317" s="238"/>
      <c r="BX317" s="238"/>
      <c r="BY317" s="238"/>
      <c r="BZ317" s="238"/>
      <c r="CA317" s="238"/>
      <c r="CB317" s="238"/>
      <c r="CC317" s="238"/>
      <c r="CD317" s="238"/>
      <c r="CE317" s="238"/>
      <c r="CF317" s="238"/>
      <c r="CG317" s="238"/>
      <c r="CH317" s="238"/>
      <c r="CI317" s="238"/>
      <c r="CJ317" s="238"/>
      <c r="CK317" s="238"/>
      <c r="CL317" s="238"/>
      <c r="CM317" s="238"/>
      <c r="CN317" s="238"/>
      <c r="CO317" s="238"/>
      <c r="CP317" s="238"/>
      <c r="CQ317" s="238"/>
      <c r="CR317" s="238"/>
      <c r="CS317" s="238"/>
      <c r="CT317" s="238"/>
      <c r="CU317" s="238"/>
      <c r="CV317" s="238"/>
      <c r="CW317" s="238"/>
      <c r="CX317" s="238"/>
      <c r="CY317" s="238"/>
      <c r="CZ317" s="238"/>
      <c r="DA317" s="238"/>
    </row>
    <row r="318" spans="2:105">
      <c r="B318" s="226"/>
      <c r="BP318" s="82"/>
      <c r="BQ318" s="238"/>
      <c r="BR318" s="238"/>
      <c r="BS318" s="238"/>
      <c r="BT318" s="238"/>
      <c r="BU318" s="238"/>
      <c r="BV318" s="238"/>
      <c r="BW318" s="238"/>
      <c r="BX318" s="238"/>
      <c r="BY318" s="238"/>
      <c r="BZ318" s="238"/>
      <c r="CA318" s="238"/>
      <c r="CB318" s="238"/>
      <c r="CC318" s="238"/>
      <c r="CD318" s="238"/>
      <c r="CE318" s="238"/>
      <c r="CF318" s="238"/>
      <c r="CG318" s="238"/>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row>
    <row r="319" spans="2:105">
      <c r="B319" s="226"/>
      <c r="BP319" s="82"/>
      <c r="BQ319" s="238"/>
      <c r="BR319" s="238"/>
      <c r="BS319" s="238"/>
      <c r="BT319" s="238"/>
      <c r="BU319" s="238"/>
      <c r="BV319" s="238"/>
      <c r="BW319" s="238"/>
      <c r="BX319" s="238"/>
      <c r="BY319" s="238"/>
      <c r="BZ319" s="238"/>
      <c r="CA319" s="238"/>
      <c r="CB319" s="238"/>
      <c r="CC319" s="238"/>
      <c r="CD319" s="238"/>
      <c r="CE319" s="238"/>
      <c r="CF319" s="238"/>
      <c r="CG319" s="238"/>
      <c r="CH319" s="238"/>
      <c r="CI319" s="238"/>
      <c r="CJ319" s="238"/>
      <c r="CK319" s="238"/>
      <c r="CL319" s="238"/>
      <c r="CM319" s="238"/>
      <c r="CN319" s="238"/>
      <c r="CO319" s="238"/>
      <c r="CP319" s="238"/>
      <c r="CQ319" s="238"/>
      <c r="CR319" s="238"/>
      <c r="CS319" s="238"/>
      <c r="CT319" s="238"/>
      <c r="CU319" s="238"/>
      <c r="CV319" s="238"/>
      <c r="CW319" s="238"/>
      <c r="CX319" s="238"/>
      <c r="CY319" s="238"/>
      <c r="CZ319" s="238"/>
      <c r="DA319" s="238"/>
    </row>
    <row r="320" spans="2:105">
      <c r="B320" s="226"/>
      <c r="BP320" s="82"/>
      <c r="BQ320" s="238"/>
      <c r="BR320" s="238"/>
      <c r="BS320" s="238"/>
      <c r="BT320" s="238"/>
      <c r="BU320" s="238"/>
      <c r="BV320" s="238"/>
      <c r="BW320" s="238"/>
      <c r="BX320" s="238"/>
      <c r="BY320" s="238"/>
      <c r="BZ320" s="238"/>
      <c r="CA320" s="238"/>
      <c r="CB320" s="238"/>
      <c r="CC320" s="238"/>
      <c r="CD320" s="238"/>
      <c r="CE320" s="238"/>
      <c r="CF320" s="238"/>
      <c r="CG320" s="238"/>
      <c r="CH320" s="238"/>
      <c r="CI320" s="238"/>
      <c r="CJ320" s="238"/>
      <c r="CK320" s="238"/>
      <c r="CL320" s="238"/>
      <c r="CM320" s="238"/>
      <c r="CN320" s="238"/>
      <c r="CO320" s="238"/>
      <c r="CP320" s="238"/>
      <c r="CQ320" s="238"/>
      <c r="CR320" s="238"/>
      <c r="CS320" s="238"/>
      <c r="CT320" s="238"/>
      <c r="CU320" s="238"/>
      <c r="CV320" s="238"/>
      <c r="CW320" s="238"/>
      <c r="CX320" s="238"/>
      <c r="CY320" s="238"/>
      <c r="CZ320" s="238"/>
      <c r="DA320" s="238"/>
    </row>
    <row r="321" spans="2:105">
      <c r="B321" s="226"/>
      <c r="BP321" s="82"/>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38"/>
      <c r="CN321" s="238"/>
      <c r="CO321" s="238"/>
      <c r="CP321" s="238"/>
      <c r="CQ321" s="238"/>
      <c r="CR321" s="238"/>
      <c r="CS321" s="238"/>
      <c r="CT321" s="238"/>
      <c r="CU321" s="238"/>
      <c r="CV321" s="238"/>
      <c r="CW321" s="238"/>
      <c r="CX321" s="238"/>
      <c r="CY321" s="238"/>
      <c r="CZ321" s="238"/>
      <c r="DA321" s="238"/>
    </row>
    <row r="322" spans="2:105">
      <c r="B322" s="226"/>
      <c r="BP322" s="82"/>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row>
    <row r="323" spans="2:105">
      <c r="B323" s="226"/>
      <c r="BP323" s="82"/>
      <c r="BQ323" s="238"/>
      <c r="BR323" s="238"/>
      <c r="BS323" s="238"/>
      <c r="BT323" s="238"/>
      <c r="BU323" s="238"/>
      <c r="BV323" s="238"/>
      <c r="BW323" s="238"/>
      <c r="BX323" s="238"/>
      <c r="BY323" s="238"/>
      <c r="BZ323" s="238"/>
      <c r="CA323" s="238"/>
      <c r="CB323" s="238"/>
      <c r="CC323" s="238"/>
      <c r="CD323" s="238"/>
      <c r="CE323" s="238"/>
      <c r="CF323" s="238"/>
      <c r="CG323" s="238"/>
      <c r="CH323" s="238"/>
      <c r="CI323" s="238"/>
      <c r="CJ323" s="238"/>
      <c r="CK323" s="238"/>
      <c r="CL323" s="238"/>
      <c r="CM323" s="238"/>
      <c r="CN323" s="238"/>
      <c r="CO323" s="238"/>
      <c r="CP323" s="238"/>
      <c r="CQ323" s="238"/>
      <c r="CR323" s="238"/>
      <c r="CS323" s="238"/>
      <c r="CT323" s="238"/>
      <c r="CU323" s="238"/>
      <c r="CV323" s="238"/>
      <c r="CW323" s="238"/>
      <c r="CX323" s="238"/>
      <c r="CY323" s="238"/>
      <c r="CZ323" s="238"/>
      <c r="DA323" s="238"/>
    </row>
    <row r="324" spans="2:105">
      <c r="B324" s="226"/>
      <c r="BP324" s="82"/>
      <c r="BQ324" s="238"/>
      <c r="BR324" s="238"/>
      <c r="BS324" s="238"/>
      <c r="BT324" s="238"/>
      <c r="BU324" s="238"/>
      <c r="BV324" s="238"/>
      <c r="BW324" s="238"/>
      <c r="BX324" s="238"/>
      <c r="BY324" s="238"/>
      <c r="BZ324" s="238"/>
      <c r="CA324" s="238"/>
      <c r="CB324" s="238"/>
      <c r="CC324" s="238"/>
      <c r="CD324" s="238"/>
      <c r="CE324" s="238"/>
      <c r="CF324" s="238"/>
      <c r="CG324" s="238"/>
      <c r="CH324" s="238"/>
      <c r="CI324" s="238"/>
      <c r="CJ324" s="238"/>
      <c r="CK324" s="238"/>
      <c r="CL324" s="238"/>
      <c r="CM324" s="238"/>
      <c r="CN324" s="238"/>
      <c r="CO324" s="238"/>
      <c r="CP324" s="238"/>
      <c r="CQ324" s="238"/>
      <c r="CR324" s="238"/>
      <c r="CS324" s="238"/>
      <c r="CT324" s="238"/>
      <c r="CU324" s="238"/>
      <c r="CV324" s="238"/>
      <c r="CW324" s="238"/>
      <c r="CX324" s="238"/>
      <c r="CY324" s="238"/>
      <c r="CZ324" s="238"/>
      <c r="DA324" s="238"/>
    </row>
    <row r="325" spans="2:105">
      <c r="B325" s="226"/>
      <c r="BP325" s="82"/>
      <c r="BQ325" s="238"/>
      <c r="BR325" s="238"/>
      <c r="BS325" s="238"/>
      <c r="BT325" s="238"/>
      <c r="BU325" s="238"/>
      <c r="BV325" s="238"/>
      <c r="BW325" s="238"/>
      <c r="BX325" s="238"/>
      <c r="BY325" s="238"/>
      <c r="BZ325" s="238"/>
      <c r="CA325" s="238"/>
      <c r="CB325" s="238"/>
      <c r="CC325" s="238"/>
      <c r="CD325" s="238"/>
      <c r="CE325" s="238"/>
      <c r="CF325" s="238"/>
      <c r="CG325" s="238"/>
      <c r="CH325" s="238"/>
      <c r="CI325" s="238"/>
      <c r="CJ325" s="238"/>
      <c r="CK325" s="238"/>
      <c r="CL325" s="238"/>
      <c r="CM325" s="238"/>
      <c r="CN325" s="238"/>
      <c r="CO325" s="238"/>
      <c r="CP325" s="238"/>
      <c r="CQ325" s="238"/>
      <c r="CR325" s="238"/>
      <c r="CS325" s="238"/>
      <c r="CT325" s="238"/>
      <c r="CU325" s="238"/>
      <c r="CV325" s="238"/>
      <c r="CW325" s="238"/>
      <c r="CX325" s="238"/>
      <c r="CY325" s="238"/>
      <c r="CZ325" s="238"/>
      <c r="DA325" s="238"/>
    </row>
    <row r="326" spans="2:105">
      <c r="B326" s="226"/>
      <c r="BP326" s="82"/>
      <c r="BQ326" s="238"/>
      <c r="BR326" s="238"/>
      <c r="BS326" s="238"/>
      <c r="BT326" s="238"/>
      <c r="BU326" s="238"/>
      <c r="BV326" s="238"/>
      <c r="BW326" s="238"/>
      <c r="BX326" s="238"/>
      <c r="BY326" s="238"/>
      <c r="BZ326" s="238"/>
      <c r="CA326" s="238"/>
      <c r="CB326" s="238"/>
      <c r="CC326" s="238"/>
      <c r="CD326" s="238"/>
      <c r="CE326" s="238"/>
      <c r="CF326" s="238"/>
      <c r="CG326" s="238"/>
      <c r="CH326" s="238"/>
      <c r="CI326" s="238"/>
      <c r="CJ326" s="238"/>
      <c r="CK326" s="238"/>
      <c r="CL326" s="238"/>
      <c r="CM326" s="238"/>
      <c r="CN326" s="238"/>
      <c r="CO326" s="238"/>
      <c r="CP326" s="238"/>
      <c r="CQ326" s="238"/>
      <c r="CR326" s="238"/>
      <c r="CS326" s="238"/>
      <c r="CT326" s="238"/>
      <c r="CU326" s="238"/>
      <c r="CV326" s="238"/>
      <c r="CW326" s="238"/>
      <c r="CX326" s="238"/>
      <c r="CY326" s="238"/>
      <c r="CZ326" s="238"/>
      <c r="DA326" s="238"/>
    </row>
    <row r="327" spans="2:105">
      <c r="B327" s="226"/>
      <c r="BP327" s="82"/>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row>
    <row r="328" spans="2:105">
      <c r="B328" s="226"/>
      <c r="BP328" s="82"/>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row>
    <row r="329" spans="2:105">
      <c r="B329" s="226"/>
      <c r="BP329" s="82"/>
      <c r="BQ329" s="238"/>
      <c r="BR329" s="238"/>
      <c r="BS329" s="238"/>
      <c r="BT329" s="238"/>
      <c r="BU329" s="238"/>
      <c r="BV329" s="238"/>
      <c r="BW329" s="238"/>
      <c r="BX329" s="238"/>
      <c r="BY329" s="238"/>
      <c r="BZ329" s="238"/>
      <c r="CA329" s="238"/>
      <c r="CB329" s="238"/>
      <c r="CC329" s="238"/>
      <c r="CD329" s="238"/>
      <c r="CE329" s="238"/>
      <c r="CF329" s="238"/>
      <c r="CG329" s="238"/>
      <c r="CH329" s="238"/>
      <c r="CI329" s="238"/>
      <c r="CJ329" s="238"/>
      <c r="CK329" s="238"/>
      <c r="CL329" s="238"/>
      <c r="CM329" s="238"/>
      <c r="CN329" s="238"/>
      <c r="CO329" s="238"/>
      <c r="CP329" s="238"/>
      <c r="CQ329" s="238"/>
      <c r="CR329" s="238"/>
      <c r="CS329" s="238"/>
      <c r="CT329" s="238"/>
      <c r="CU329" s="238"/>
      <c r="CV329" s="238"/>
      <c r="CW329" s="238"/>
      <c r="CX329" s="238"/>
      <c r="CY329" s="238"/>
      <c r="CZ329" s="238"/>
      <c r="DA329" s="238"/>
    </row>
    <row r="330" spans="2:105">
      <c r="B330" s="226"/>
      <c r="BP330" s="82"/>
      <c r="BQ330" s="238"/>
      <c r="BR330" s="238"/>
      <c r="BS330" s="238"/>
      <c r="BT330" s="238"/>
      <c r="BU330" s="238"/>
      <c r="BV330" s="238"/>
      <c r="BW330" s="238"/>
      <c r="BX330" s="238"/>
      <c r="BY330" s="238"/>
      <c r="BZ330" s="238"/>
      <c r="CA330" s="238"/>
      <c r="CB330" s="238"/>
      <c r="CC330" s="238"/>
      <c r="CD330" s="238"/>
      <c r="CE330" s="238"/>
      <c r="CF330" s="238"/>
      <c r="CG330" s="238"/>
      <c r="CH330" s="238"/>
      <c r="CI330" s="238"/>
      <c r="CJ330" s="238"/>
      <c r="CK330" s="238"/>
      <c r="CL330" s="238"/>
      <c r="CM330" s="238"/>
      <c r="CN330" s="238"/>
      <c r="CO330" s="238"/>
      <c r="CP330" s="238"/>
      <c r="CQ330" s="238"/>
      <c r="CR330" s="238"/>
      <c r="CS330" s="238"/>
      <c r="CT330" s="238"/>
      <c r="CU330" s="238"/>
      <c r="CV330" s="238"/>
      <c r="CW330" s="238"/>
      <c r="CX330" s="238"/>
      <c r="CY330" s="238"/>
      <c r="CZ330" s="238"/>
      <c r="DA330" s="238"/>
    </row>
    <row r="331" spans="2:105">
      <c r="B331" s="226"/>
      <c r="BP331" s="82"/>
      <c r="BQ331" s="238"/>
      <c r="BR331" s="238"/>
      <c r="BS331" s="238"/>
      <c r="BT331" s="238"/>
      <c r="BU331" s="238"/>
      <c r="BV331" s="238"/>
      <c r="BW331" s="238"/>
      <c r="BX331" s="238"/>
      <c r="BY331" s="238"/>
      <c r="BZ331" s="238"/>
      <c r="CA331" s="238"/>
      <c r="CB331" s="238"/>
      <c r="CC331" s="238"/>
      <c r="CD331" s="238"/>
      <c r="CE331" s="238"/>
      <c r="CF331" s="238"/>
      <c r="CG331" s="238"/>
      <c r="CH331" s="238"/>
      <c r="CI331" s="238"/>
      <c r="CJ331" s="238"/>
      <c r="CK331" s="238"/>
      <c r="CL331" s="238"/>
      <c r="CM331" s="238"/>
      <c r="CN331" s="238"/>
      <c r="CO331" s="238"/>
      <c r="CP331" s="238"/>
      <c r="CQ331" s="238"/>
      <c r="CR331" s="238"/>
      <c r="CS331" s="238"/>
      <c r="CT331" s="238"/>
      <c r="CU331" s="238"/>
      <c r="CV331" s="238"/>
      <c r="CW331" s="238"/>
      <c r="CX331" s="238"/>
      <c r="CY331" s="238"/>
      <c r="CZ331" s="238"/>
      <c r="DA331" s="238"/>
    </row>
    <row r="332" spans="2:105">
      <c r="B332" s="226"/>
      <c r="BP332" s="82"/>
      <c r="BQ332" s="238"/>
      <c r="BR332" s="238"/>
      <c r="BS332" s="238"/>
      <c r="BT332" s="238"/>
      <c r="BU332" s="238"/>
      <c r="BV332" s="238"/>
      <c r="BW332" s="238"/>
      <c r="BX332" s="238"/>
      <c r="BY332" s="238"/>
      <c r="BZ332" s="238"/>
      <c r="CA332" s="238"/>
      <c r="CB332" s="238"/>
      <c r="CC332" s="238"/>
      <c r="CD332" s="238"/>
      <c r="CE332" s="238"/>
      <c r="CF332" s="238"/>
      <c r="CG332" s="238"/>
      <c r="CH332" s="238"/>
      <c r="CI332" s="238"/>
      <c r="CJ332" s="238"/>
      <c r="CK332" s="238"/>
      <c r="CL332" s="238"/>
      <c r="CM332" s="238"/>
      <c r="CN332" s="238"/>
      <c r="CO332" s="238"/>
      <c r="CP332" s="238"/>
      <c r="CQ332" s="238"/>
      <c r="CR332" s="238"/>
      <c r="CS332" s="238"/>
      <c r="CT332" s="238"/>
      <c r="CU332" s="238"/>
      <c r="CV332" s="238"/>
      <c r="CW332" s="238"/>
      <c r="CX332" s="238"/>
      <c r="CY332" s="238"/>
      <c r="CZ332" s="238"/>
      <c r="DA332" s="238"/>
    </row>
    <row r="333" spans="2:105">
      <c r="B333" s="226"/>
      <c r="BP333" s="82"/>
      <c r="BQ333" s="238"/>
      <c r="BR333" s="238"/>
      <c r="BS333" s="238"/>
      <c r="BT333" s="238"/>
      <c r="BU333" s="238"/>
      <c r="BV333" s="238"/>
      <c r="BW333" s="238"/>
      <c r="BX333" s="238"/>
      <c r="BY333" s="238"/>
      <c r="BZ333" s="238"/>
      <c r="CA333" s="238"/>
      <c r="CB333" s="238"/>
      <c r="CC333" s="238"/>
      <c r="CD333" s="238"/>
      <c r="CE333" s="238"/>
      <c r="CF333" s="238"/>
      <c r="CG333" s="238"/>
      <c r="CH333" s="238"/>
      <c r="CI333" s="238"/>
      <c r="CJ333" s="238"/>
      <c r="CK333" s="238"/>
      <c r="CL333" s="238"/>
      <c r="CM333" s="238"/>
      <c r="CN333" s="238"/>
      <c r="CO333" s="238"/>
      <c r="CP333" s="238"/>
      <c r="CQ333" s="238"/>
      <c r="CR333" s="238"/>
      <c r="CS333" s="238"/>
      <c r="CT333" s="238"/>
      <c r="CU333" s="238"/>
      <c r="CV333" s="238"/>
      <c r="CW333" s="238"/>
      <c r="CX333" s="238"/>
      <c r="CY333" s="238"/>
      <c r="CZ333" s="238"/>
      <c r="DA333" s="238"/>
    </row>
    <row r="334" spans="2:105">
      <c r="B334" s="226"/>
      <c r="BP334" s="82"/>
      <c r="BQ334" s="238"/>
      <c r="BR334" s="238"/>
      <c r="BS334" s="238"/>
      <c r="BT334" s="238"/>
      <c r="BU334" s="238"/>
      <c r="BV334" s="238"/>
      <c r="BW334" s="238"/>
      <c r="BX334" s="238"/>
      <c r="BY334" s="238"/>
      <c r="BZ334" s="238"/>
      <c r="CA334" s="238"/>
      <c r="CB334" s="238"/>
      <c r="CC334" s="238"/>
      <c r="CD334" s="238"/>
      <c r="CE334" s="238"/>
      <c r="CF334" s="238"/>
      <c r="CG334" s="238"/>
      <c r="CH334" s="238"/>
      <c r="CI334" s="238"/>
      <c r="CJ334" s="238"/>
      <c r="CK334" s="238"/>
      <c r="CL334" s="238"/>
      <c r="CM334" s="238"/>
      <c r="CN334" s="238"/>
      <c r="CO334" s="238"/>
      <c r="CP334" s="238"/>
      <c r="CQ334" s="238"/>
      <c r="CR334" s="238"/>
      <c r="CS334" s="238"/>
      <c r="CT334" s="238"/>
      <c r="CU334" s="238"/>
      <c r="CV334" s="238"/>
      <c r="CW334" s="238"/>
      <c r="CX334" s="238"/>
      <c r="CY334" s="238"/>
      <c r="CZ334" s="238"/>
      <c r="DA334" s="238"/>
    </row>
    <row r="335" spans="2:105">
      <c r="B335" s="226"/>
      <c r="BP335" s="82"/>
      <c r="BQ335" s="238"/>
      <c r="BR335" s="238"/>
      <c r="BS335" s="238"/>
      <c r="BT335" s="238"/>
      <c r="BU335" s="238"/>
      <c r="BV335" s="238"/>
      <c r="BW335" s="238"/>
      <c r="BX335" s="238"/>
      <c r="BY335" s="238"/>
      <c r="BZ335" s="238"/>
      <c r="CA335" s="238"/>
      <c r="CB335" s="238"/>
      <c r="CC335" s="238"/>
      <c r="CD335" s="238"/>
      <c r="CE335" s="238"/>
      <c r="CF335" s="238"/>
      <c r="CG335" s="238"/>
      <c r="CH335" s="238"/>
      <c r="CI335" s="238"/>
      <c r="CJ335" s="238"/>
      <c r="CK335" s="238"/>
      <c r="CL335" s="238"/>
      <c r="CM335" s="238"/>
      <c r="CN335" s="238"/>
      <c r="CO335" s="238"/>
      <c r="CP335" s="238"/>
      <c r="CQ335" s="238"/>
      <c r="CR335" s="238"/>
      <c r="CS335" s="238"/>
      <c r="CT335" s="238"/>
      <c r="CU335" s="238"/>
      <c r="CV335" s="238"/>
      <c r="CW335" s="238"/>
      <c r="CX335" s="238"/>
      <c r="CY335" s="238"/>
      <c r="CZ335" s="238"/>
      <c r="DA335" s="238"/>
    </row>
    <row r="336" spans="2:105">
      <c r="B336" s="226"/>
      <c r="BP336" s="82"/>
      <c r="BQ336" s="238"/>
      <c r="BR336" s="238"/>
      <c r="BS336" s="238"/>
      <c r="BT336" s="238"/>
      <c r="BU336" s="238"/>
      <c r="BV336" s="238"/>
      <c r="BW336" s="238"/>
      <c r="BX336" s="238"/>
      <c r="BY336" s="238"/>
      <c r="BZ336" s="238"/>
      <c r="CA336" s="238"/>
      <c r="CB336" s="238"/>
      <c r="CC336" s="238"/>
      <c r="CD336" s="238"/>
      <c r="CE336" s="238"/>
      <c r="CF336" s="238"/>
      <c r="CG336" s="238"/>
      <c r="CH336" s="238"/>
      <c r="CI336" s="238"/>
      <c r="CJ336" s="238"/>
      <c r="CK336" s="238"/>
      <c r="CL336" s="238"/>
      <c r="CM336" s="238"/>
      <c r="CN336" s="238"/>
      <c r="CO336" s="238"/>
      <c r="CP336" s="238"/>
      <c r="CQ336" s="238"/>
      <c r="CR336" s="238"/>
      <c r="CS336" s="238"/>
      <c r="CT336" s="238"/>
      <c r="CU336" s="238"/>
      <c r="CV336" s="238"/>
      <c r="CW336" s="238"/>
      <c r="CX336" s="238"/>
      <c r="CY336" s="238"/>
      <c r="CZ336" s="238"/>
      <c r="DA336" s="238"/>
    </row>
    <row r="337" spans="2:105">
      <c r="B337" s="226"/>
      <c r="BP337" s="82"/>
      <c r="BQ337" s="238"/>
      <c r="BR337" s="238"/>
      <c r="BS337" s="238"/>
      <c r="BT337" s="238"/>
      <c r="BU337" s="238"/>
      <c r="BV337" s="238"/>
      <c r="BW337" s="238"/>
      <c r="BX337" s="238"/>
      <c r="BY337" s="238"/>
      <c r="BZ337" s="238"/>
      <c r="CA337" s="238"/>
      <c r="CB337" s="238"/>
      <c r="CC337" s="238"/>
      <c r="CD337" s="238"/>
      <c r="CE337" s="238"/>
      <c r="CF337" s="238"/>
      <c r="CG337" s="238"/>
      <c r="CH337" s="238"/>
      <c r="CI337" s="238"/>
      <c r="CJ337" s="238"/>
      <c r="CK337" s="238"/>
      <c r="CL337" s="238"/>
      <c r="CM337" s="238"/>
      <c r="CN337" s="238"/>
      <c r="CO337" s="238"/>
      <c r="CP337" s="238"/>
      <c r="CQ337" s="238"/>
      <c r="CR337" s="238"/>
      <c r="CS337" s="238"/>
      <c r="CT337" s="238"/>
      <c r="CU337" s="238"/>
      <c r="CV337" s="238"/>
      <c r="CW337" s="238"/>
      <c r="CX337" s="238"/>
      <c r="CY337" s="238"/>
      <c r="CZ337" s="238"/>
      <c r="DA337" s="238"/>
    </row>
    <row r="338" spans="2:105">
      <c r="B338" s="226"/>
      <c r="BP338" s="82"/>
      <c r="BQ338" s="238"/>
      <c r="BR338" s="238"/>
      <c r="BS338" s="238"/>
      <c r="BT338" s="238"/>
      <c r="BU338" s="238"/>
      <c r="BV338" s="238"/>
      <c r="BW338" s="238"/>
      <c r="BX338" s="238"/>
      <c r="BY338" s="238"/>
      <c r="BZ338" s="238"/>
      <c r="CA338" s="238"/>
      <c r="CB338" s="238"/>
      <c r="CC338" s="238"/>
      <c r="CD338" s="238"/>
      <c r="CE338" s="238"/>
      <c r="CF338" s="238"/>
      <c r="CG338" s="238"/>
      <c r="CH338" s="238"/>
      <c r="CI338" s="238"/>
      <c r="CJ338" s="238"/>
      <c r="CK338" s="238"/>
      <c r="CL338" s="238"/>
      <c r="CM338" s="238"/>
      <c r="CN338" s="238"/>
      <c r="CO338" s="238"/>
      <c r="CP338" s="238"/>
      <c r="CQ338" s="238"/>
      <c r="CR338" s="238"/>
      <c r="CS338" s="238"/>
      <c r="CT338" s="238"/>
      <c r="CU338" s="238"/>
      <c r="CV338" s="238"/>
      <c r="CW338" s="238"/>
      <c r="CX338" s="238"/>
      <c r="CY338" s="238"/>
      <c r="CZ338" s="238"/>
      <c r="DA338" s="238"/>
    </row>
    <row r="339" spans="2:105">
      <c r="B339" s="226"/>
      <c r="BP339" s="82"/>
      <c r="BQ339" s="238"/>
      <c r="BR339" s="238"/>
      <c r="BS339" s="238"/>
      <c r="BT339" s="238"/>
      <c r="BU339" s="238"/>
      <c r="BV339" s="238"/>
      <c r="BW339" s="238"/>
      <c r="BX339" s="238"/>
      <c r="BY339" s="238"/>
      <c r="BZ339" s="238"/>
      <c r="CA339" s="238"/>
      <c r="CB339" s="238"/>
      <c r="CC339" s="238"/>
      <c r="CD339" s="238"/>
      <c r="CE339" s="238"/>
      <c r="CF339" s="238"/>
      <c r="CG339" s="238"/>
      <c r="CH339" s="238"/>
      <c r="CI339" s="238"/>
      <c r="CJ339" s="238"/>
      <c r="CK339" s="238"/>
      <c r="CL339" s="238"/>
      <c r="CM339" s="238"/>
      <c r="CN339" s="238"/>
      <c r="CO339" s="238"/>
      <c r="CP339" s="238"/>
      <c r="CQ339" s="238"/>
      <c r="CR339" s="238"/>
      <c r="CS339" s="238"/>
      <c r="CT339" s="238"/>
      <c r="CU339" s="238"/>
      <c r="CV339" s="238"/>
      <c r="CW339" s="238"/>
      <c r="CX339" s="238"/>
      <c r="CY339" s="238"/>
      <c r="CZ339" s="238"/>
      <c r="DA339" s="238"/>
    </row>
    <row r="340" spans="2:105">
      <c r="B340" s="226"/>
      <c r="BP340" s="82"/>
      <c r="BQ340" s="238"/>
      <c r="BR340" s="238"/>
      <c r="BS340" s="238"/>
      <c r="BT340" s="238"/>
      <c r="BU340" s="238"/>
      <c r="BV340" s="238"/>
      <c r="BW340" s="238"/>
      <c r="BX340" s="238"/>
      <c r="BY340" s="238"/>
      <c r="BZ340" s="238"/>
      <c r="CA340" s="238"/>
      <c r="CB340" s="238"/>
      <c r="CC340" s="238"/>
      <c r="CD340" s="238"/>
      <c r="CE340" s="238"/>
      <c r="CF340" s="238"/>
      <c r="CG340" s="238"/>
      <c r="CH340" s="238"/>
      <c r="CI340" s="238"/>
      <c r="CJ340" s="238"/>
      <c r="CK340" s="238"/>
      <c r="CL340" s="238"/>
      <c r="CM340" s="238"/>
      <c r="CN340" s="238"/>
      <c r="CO340" s="238"/>
      <c r="CP340" s="238"/>
      <c r="CQ340" s="238"/>
      <c r="CR340" s="238"/>
      <c r="CS340" s="238"/>
      <c r="CT340" s="238"/>
      <c r="CU340" s="238"/>
      <c r="CV340" s="238"/>
      <c r="CW340" s="238"/>
      <c r="CX340" s="238"/>
      <c r="CY340" s="238"/>
      <c r="CZ340" s="238"/>
      <c r="DA340" s="238"/>
    </row>
    <row r="341" spans="2:105">
      <c r="B341" s="226"/>
      <c r="BP341" s="82"/>
      <c r="BQ341" s="238"/>
      <c r="BR341" s="238"/>
      <c r="BS341" s="238"/>
      <c r="BT341" s="238"/>
      <c r="BU341" s="238"/>
      <c r="BV341" s="238"/>
      <c r="BW341" s="238"/>
      <c r="BX341" s="238"/>
      <c r="BY341" s="238"/>
      <c r="BZ341" s="238"/>
      <c r="CA341" s="238"/>
      <c r="CB341" s="238"/>
      <c r="CC341" s="238"/>
      <c r="CD341" s="238"/>
      <c r="CE341" s="238"/>
      <c r="CF341" s="238"/>
      <c r="CG341" s="238"/>
      <c r="CH341" s="238"/>
      <c r="CI341" s="238"/>
      <c r="CJ341" s="238"/>
      <c r="CK341" s="238"/>
      <c r="CL341" s="238"/>
      <c r="CM341" s="238"/>
      <c r="CN341" s="238"/>
      <c r="CO341" s="238"/>
      <c r="CP341" s="238"/>
      <c r="CQ341" s="238"/>
      <c r="CR341" s="238"/>
      <c r="CS341" s="238"/>
      <c r="CT341" s="238"/>
      <c r="CU341" s="238"/>
      <c r="CV341" s="238"/>
      <c r="CW341" s="238"/>
      <c r="CX341" s="238"/>
      <c r="CY341" s="238"/>
      <c r="CZ341" s="238"/>
      <c r="DA341" s="238"/>
    </row>
    <row r="342" spans="2:105">
      <c r="B342" s="226"/>
      <c r="BP342" s="82"/>
      <c r="BQ342" s="238"/>
      <c r="BR342" s="238"/>
      <c r="BS342" s="238"/>
      <c r="BT342" s="238"/>
      <c r="BU342" s="238"/>
      <c r="BV342" s="238"/>
      <c r="BW342" s="238"/>
      <c r="BX342" s="238"/>
      <c r="BY342" s="238"/>
      <c r="BZ342" s="238"/>
      <c r="CA342" s="238"/>
      <c r="CB342" s="238"/>
      <c r="CC342" s="238"/>
      <c r="CD342" s="238"/>
      <c r="CE342" s="238"/>
      <c r="CF342" s="238"/>
      <c r="CG342" s="238"/>
      <c r="CH342" s="238"/>
      <c r="CI342" s="238"/>
      <c r="CJ342" s="238"/>
      <c r="CK342" s="238"/>
      <c r="CL342" s="238"/>
      <c r="CM342" s="238"/>
      <c r="CN342" s="238"/>
      <c r="CO342" s="238"/>
      <c r="CP342" s="238"/>
      <c r="CQ342" s="238"/>
      <c r="CR342" s="238"/>
      <c r="CS342" s="238"/>
      <c r="CT342" s="238"/>
      <c r="CU342" s="238"/>
      <c r="CV342" s="238"/>
      <c r="CW342" s="238"/>
      <c r="CX342" s="238"/>
      <c r="CY342" s="238"/>
      <c r="CZ342" s="238"/>
      <c r="DA342" s="238"/>
    </row>
    <row r="343" spans="2:105">
      <c r="B343" s="226"/>
      <c r="BP343" s="82"/>
      <c r="BQ343" s="238"/>
      <c r="BR343" s="238"/>
      <c r="BS343" s="238"/>
      <c r="BT343" s="238"/>
      <c r="BU343" s="238"/>
      <c r="BV343" s="238"/>
      <c r="BW343" s="238"/>
      <c r="BX343" s="238"/>
      <c r="BY343" s="238"/>
      <c r="BZ343" s="238"/>
      <c r="CA343" s="238"/>
      <c r="CB343" s="238"/>
      <c r="CC343" s="238"/>
      <c r="CD343" s="238"/>
      <c r="CE343" s="238"/>
      <c r="CF343" s="238"/>
      <c r="CG343" s="238"/>
      <c r="CH343" s="238"/>
      <c r="CI343" s="238"/>
      <c r="CJ343" s="238"/>
      <c r="CK343" s="238"/>
      <c r="CL343" s="238"/>
      <c r="CM343" s="238"/>
      <c r="CN343" s="238"/>
      <c r="CO343" s="238"/>
      <c r="CP343" s="238"/>
      <c r="CQ343" s="238"/>
      <c r="CR343" s="238"/>
      <c r="CS343" s="238"/>
      <c r="CT343" s="238"/>
      <c r="CU343" s="238"/>
      <c r="CV343" s="238"/>
      <c r="CW343" s="238"/>
      <c r="CX343" s="238"/>
      <c r="CY343" s="238"/>
      <c r="CZ343" s="238"/>
      <c r="DA343" s="238"/>
    </row>
    <row r="344" spans="2:105">
      <c r="B344" s="226"/>
      <c r="BP344" s="82"/>
      <c r="BQ344" s="238"/>
      <c r="BR344" s="238"/>
      <c r="BS344" s="238"/>
      <c r="BT344" s="238"/>
      <c r="BU344" s="238"/>
      <c r="BV344" s="238"/>
      <c r="BW344" s="238"/>
      <c r="BX344" s="238"/>
      <c r="BY344" s="238"/>
      <c r="BZ344" s="238"/>
      <c r="CA344" s="238"/>
      <c r="CB344" s="238"/>
      <c r="CC344" s="238"/>
      <c r="CD344" s="238"/>
      <c r="CE344" s="238"/>
      <c r="CF344" s="238"/>
      <c r="CG344" s="238"/>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row>
    <row r="345" spans="2:105">
      <c r="B345" s="226"/>
      <c r="BP345" s="82"/>
      <c r="BQ345" s="238"/>
      <c r="BR345" s="238"/>
      <c r="BS345" s="238"/>
      <c r="BT345" s="238"/>
      <c r="BU345" s="238"/>
      <c r="BV345" s="238"/>
      <c r="BW345" s="238"/>
      <c r="BX345" s="238"/>
      <c r="BY345" s="238"/>
      <c r="BZ345" s="238"/>
      <c r="CA345" s="238"/>
      <c r="CB345" s="238"/>
      <c r="CC345" s="238"/>
      <c r="CD345" s="238"/>
      <c r="CE345" s="238"/>
      <c r="CF345" s="238"/>
      <c r="CG345" s="238"/>
      <c r="CH345" s="238"/>
      <c r="CI345" s="238"/>
      <c r="CJ345" s="238"/>
      <c r="CK345" s="238"/>
      <c r="CL345" s="238"/>
      <c r="CM345" s="238"/>
      <c r="CN345" s="238"/>
      <c r="CO345" s="238"/>
      <c r="CP345" s="238"/>
      <c r="CQ345" s="238"/>
      <c r="CR345" s="238"/>
      <c r="CS345" s="238"/>
      <c r="CT345" s="238"/>
      <c r="CU345" s="238"/>
      <c r="CV345" s="238"/>
      <c r="CW345" s="238"/>
      <c r="CX345" s="238"/>
      <c r="CY345" s="238"/>
      <c r="CZ345" s="238"/>
      <c r="DA345" s="238"/>
    </row>
    <row r="346" spans="2:105">
      <c r="B346" s="226"/>
      <c r="BP346" s="82"/>
      <c r="BQ346" s="238"/>
      <c r="BR346" s="238"/>
      <c r="BS346" s="238"/>
      <c r="BT346" s="238"/>
      <c r="BU346" s="238"/>
      <c r="BV346" s="238"/>
      <c r="BW346" s="238"/>
      <c r="BX346" s="238"/>
      <c r="BY346" s="238"/>
      <c r="BZ346" s="238"/>
      <c r="CA346" s="238"/>
      <c r="CB346" s="238"/>
      <c r="CC346" s="238"/>
      <c r="CD346" s="238"/>
      <c r="CE346" s="238"/>
      <c r="CF346" s="238"/>
      <c r="CG346" s="238"/>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row>
    <row r="347" spans="2:105">
      <c r="B347" s="226"/>
      <c r="BP347" s="82"/>
      <c r="BQ347" s="238"/>
      <c r="BR347" s="238"/>
      <c r="BS347" s="238"/>
      <c r="BT347" s="238"/>
      <c r="BU347" s="238"/>
      <c r="BV347" s="238"/>
      <c r="BW347" s="238"/>
      <c r="BX347" s="238"/>
      <c r="BY347" s="238"/>
      <c r="BZ347" s="238"/>
      <c r="CA347" s="238"/>
      <c r="CB347" s="238"/>
      <c r="CC347" s="238"/>
      <c r="CD347" s="238"/>
      <c r="CE347" s="238"/>
      <c r="CF347" s="238"/>
      <c r="CG347" s="238"/>
      <c r="CH347" s="238"/>
      <c r="CI347" s="238"/>
      <c r="CJ347" s="238"/>
      <c r="CK347" s="238"/>
      <c r="CL347" s="238"/>
      <c r="CM347" s="238"/>
      <c r="CN347" s="238"/>
      <c r="CO347" s="238"/>
      <c r="CP347" s="238"/>
      <c r="CQ347" s="238"/>
      <c r="CR347" s="238"/>
      <c r="CS347" s="238"/>
      <c r="CT347" s="238"/>
      <c r="CU347" s="238"/>
      <c r="CV347" s="238"/>
      <c r="CW347" s="238"/>
      <c r="CX347" s="238"/>
      <c r="CY347" s="238"/>
      <c r="CZ347" s="238"/>
      <c r="DA347" s="238"/>
    </row>
    <row r="348" spans="2:105">
      <c r="B348" s="226"/>
      <c r="BP348" s="82"/>
      <c r="BQ348" s="238"/>
      <c r="BR348" s="238"/>
      <c r="BS348" s="238"/>
      <c r="BT348" s="238"/>
      <c r="BU348" s="238"/>
      <c r="BV348" s="238"/>
      <c r="BW348" s="238"/>
      <c r="BX348" s="238"/>
      <c r="BY348" s="238"/>
      <c r="BZ348" s="238"/>
      <c r="CA348" s="238"/>
      <c r="CB348" s="238"/>
      <c r="CC348" s="238"/>
      <c r="CD348" s="238"/>
      <c r="CE348" s="238"/>
      <c r="CF348" s="238"/>
      <c r="CG348" s="238"/>
      <c r="CH348" s="238"/>
      <c r="CI348" s="238"/>
      <c r="CJ348" s="238"/>
      <c r="CK348" s="238"/>
      <c r="CL348" s="238"/>
      <c r="CM348" s="238"/>
      <c r="CN348" s="238"/>
      <c r="CO348" s="238"/>
      <c r="CP348" s="238"/>
      <c r="CQ348" s="238"/>
      <c r="CR348" s="238"/>
      <c r="CS348" s="238"/>
      <c r="CT348" s="238"/>
      <c r="CU348" s="238"/>
      <c r="CV348" s="238"/>
      <c r="CW348" s="238"/>
      <c r="CX348" s="238"/>
      <c r="CY348" s="238"/>
      <c r="CZ348" s="238"/>
      <c r="DA348" s="238"/>
    </row>
    <row r="349" spans="2:105">
      <c r="B349" s="226"/>
      <c r="BP349" s="82"/>
      <c r="BQ349" s="238"/>
      <c r="BR349" s="238"/>
      <c r="BS349" s="238"/>
      <c r="BT349" s="238"/>
      <c r="BU349" s="238"/>
      <c r="BV349" s="238"/>
      <c r="BW349" s="238"/>
      <c r="BX349" s="238"/>
      <c r="BY349" s="238"/>
      <c r="BZ349" s="238"/>
      <c r="CA349" s="238"/>
      <c r="CB349" s="238"/>
      <c r="CC349" s="238"/>
      <c r="CD349" s="238"/>
      <c r="CE349" s="238"/>
      <c r="CF349" s="238"/>
      <c r="CG349" s="238"/>
      <c r="CH349" s="238"/>
      <c r="CI349" s="238"/>
      <c r="CJ349" s="238"/>
      <c r="CK349" s="238"/>
      <c r="CL349" s="238"/>
      <c r="CM349" s="238"/>
      <c r="CN349" s="238"/>
      <c r="CO349" s="238"/>
      <c r="CP349" s="238"/>
      <c r="CQ349" s="238"/>
      <c r="CR349" s="238"/>
      <c r="CS349" s="238"/>
      <c r="CT349" s="238"/>
      <c r="CU349" s="238"/>
      <c r="CV349" s="238"/>
      <c r="CW349" s="238"/>
      <c r="CX349" s="238"/>
      <c r="CY349" s="238"/>
      <c r="CZ349" s="238"/>
      <c r="DA349" s="238"/>
    </row>
    <row r="350" spans="2:105">
      <c r="B350" s="226"/>
      <c r="BP350" s="82"/>
      <c r="BQ350" s="238"/>
      <c r="BR350" s="238"/>
      <c r="BS350" s="238"/>
      <c r="BT350" s="238"/>
      <c r="BU350" s="238"/>
      <c r="BV350" s="238"/>
      <c r="BW350" s="238"/>
      <c r="BX350" s="238"/>
      <c r="BY350" s="238"/>
      <c r="BZ350" s="238"/>
      <c r="CA350" s="238"/>
      <c r="CB350" s="238"/>
      <c r="CC350" s="238"/>
      <c r="CD350" s="238"/>
      <c r="CE350" s="238"/>
      <c r="CF350" s="238"/>
      <c r="CG350" s="238"/>
      <c r="CH350" s="238"/>
      <c r="CI350" s="238"/>
      <c r="CJ350" s="238"/>
      <c r="CK350" s="238"/>
      <c r="CL350" s="238"/>
      <c r="CM350" s="238"/>
      <c r="CN350" s="238"/>
      <c r="CO350" s="238"/>
      <c r="CP350" s="238"/>
      <c r="CQ350" s="238"/>
      <c r="CR350" s="238"/>
      <c r="CS350" s="238"/>
      <c r="CT350" s="238"/>
      <c r="CU350" s="238"/>
      <c r="CV350" s="238"/>
      <c r="CW350" s="238"/>
      <c r="CX350" s="238"/>
      <c r="CY350" s="238"/>
      <c r="CZ350" s="238"/>
      <c r="DA350" s="238"/>
    </row>
    <row r="351" spans="2:105">
      <c r="B351" s="226"/>
      <c r="BP351" s="82"/>
      <c r="BQ351" s="238"/>
      <c r="BR351" s="238"/>
      <c r="BS351" s="238"/>
      <c r="BT351" s="238"/>
      <c r="BU351" s="238"/>
      <c r="BV351" s="238"/>
      <c r="BW351" s="238"/>
      <c r="BX351" s="238"/>
      <c r="BY351" s="238"/>
      <c r="BZ351" s="238"/>
      <c r="CA351" s="238"/>
      <c r="CB351" s="238"/>
      <c r="CC351" s="238"/>
      <c r="CD351" s="238"/>
      <c r="CE351" s="238"/>
      <c r="CF351" s="238"/>
      <c r="CG351" s="238"/>
      <c r="CH351" s="238"/>
      <c r="CI351" s="238"/>
      <c r="CJ351" s="238"/>
      <c r="CK351" s="238"/>
      <c r="CL351" s="238"/>
      <c r="CM351" s="238"/>
      <c r="CN351" s="238"/>
      <c r="CO351" s="238"/>
      <c r="CP351" s="238"/>
      <c r="CQ351" s="238"/>
      <c r="CR351" s="238"/>
      <c r="CS351" s="238"/>
      <c r="CT351" s="238"/>
      <c r="CU351" s="238"/>
      <c r="CV351" s="238"/>
      <c r="CW351" s="238"/>
      <c r="CX351" s="238"/>
      <c r="CY351" s="238"/>
      <c r="CZ351" s="238"/>
      <c r="DA351" s="238"/>
    </row>
    <row r="352" spans="2:105">
      <c r="B352" s="226"/>
      <c r="BP352" s="82"/>
      <c r="BQ352" s="238"/>
      <c r="BR352" s="238"/>
      <c r="BS352" s="238"/>
      <c r="BT352" s="238"/>
      <c r="BU352" s="238"/>
      <c r="BV352" s="238"/>
      <c r="BW352" s="238"/>
      <c r="BX352" s="238"/>
      <c r="BY352" s="238"/>
      <c r="BZ352" s="238"/>
      <c r="CA352" s="238"/>
      <c r="CB352" s="238"/>
      <c r="CC352" s="238"/>
      <c r="CD352" s="238"/>
      <c r="CE352" s="238"/>
      <c r="CF352" s="238"/>
      <c r="CG352" s="238"/>
      <c r="CH352" s="238"/>
      <c r="CI352" s="238"/>
      <c r="CJ352" s="238"/>
      <c r="CK352" s="238"/>
      <c r="CL352" s="238"/>
      <c r="CM352" s="238"/>
      <c r="CN352" s="238"/>
      <c r="CO352" s="238"/>
      <c r="CP352" s="238"/>
      <c r="CQ352" s="238"/>
      <c r="CR352" s="238"/>
      <c r="CS352" s="238"/>
      <c r="CT352" s="238"/>
      <c r="CU352" s="238"/>
      <c r="CV352" s="238"/>
      <c r="CW352" s="238"/>
      <c r="CX352" s="238"/>
      <c r="CY352" s="238"/>
      <c r="CZ352" s="238"/>
      <c r="DA352" s="238"/>
    </row>
    <row r="353" spans="2:105">
      <c r="B353" s="226"/>
      <c r="BP353" s="82"/>
      <c r="BQ353" s="238"/>
      <c r="BR353" s="238"/>
      <c r="BS353" s="238"/>
      <c r="BT353" s="238"/>
      <c r="BU353" s="238"/>
      <c r="BV353" s="238"/>
      <c r="BW353" s="238"/>
      <c r="BX353" s="238"/>
      <c r="BY353" s="238"/>
      <c r="BZ353" s="238"/>
      <c r="CA353" s="238"/>
      <c r="CB353" s="238"/>
      <c r="CC353" s="238"/>
      <c r="CD353" s="238"/>
      <c r="CE353" s="238"/>
      <c r="CF353" s="238"/>
      <c r="CG353" s="238"/>
      <c r="CH353" s="238"/>
      <c r="CI353" s="238"/>
      <c r="CJ353" s="238"/>
      <c r="CK353" s="238"/>
      <c r="CL353" s="238"/>
      <c r="CM353" s="238"/>
      <c r="CN353" s="238"/>
      <c r="CO353" s="238"/>
      <c r="CP353" s="238"/>
      <c r="CQ353" s="238"/>
      <c r="CR353" s="238"/>
      <c r="CS353" s="238"/>
      <c r="CT353" s="238"/>
      <c r="CU353" s="238"/>
      <c r="CV353" s="238"/>
      <c r="CW353" s="238"/>
      <c r="CX353" s="238"/>
      <c r="CY353" s="238"/>
      <c r="CZ353" s="238"/>
      <c r="DA353" s="238"/>
    </row>
    <row r="354" spans="2:105">
      <c r="B354" s="226"/>
      <c r="BP354" s="82"/>
      <c r="BQ354" s="238"/>
      <c r="BR354" s="238"/>
      <c r="BS354" s="238"/>
      <c r="BT354" s="238"/>
      <c r="BU354" s="238"/>
      <c r="BV354" s="238"/>
      <c r="BW354" s="238"/>
      <c r="BX354" s="238"/>
      <c r="BY354" s="238"/>
      <c r="BZ354" s="238"/>
      <c r="CA354" s="238"/>
      <c r="CB354" s="238"/>
      <c r="CC354" s="238"/>
      <c r="CD354" s="238"/>
      <c r="CE354" s="238"/>
      <c r="CF354" s="238"/>
      <c r="CG354" s="238"/>
      <c r="CH354" s="238"/>
      <c r="CI354" s="238"/>
      <c r="CJ354" s="238"/>
      <c r="CK354" s="238"/>
      <c r="CL354" s="238"/>
      <c r="CM354" s="238"/>
      <c r="CN354" s="238"/>
      <c r="CO354" s="238"/>
      <c r="CP354" s="238"/>
      <c r="CQ354" s="238"/>
      <c r="CR354" s="238"/>
      <c r="CS354" s="238"/>
      <c r="CT354" s="238"/>
      <c r="CU354" s="238"/>
      <c r="CV354" s="238"/>
      <c r="CW354" s="238"/>
      <c r="CX354" s="238"/>
      <c r="CY354" s="238"/>
      <c r="CZ354" s="238"/>
      <c r="DA354" s="238"/>
    </row>
    <row r="355" spans="2:105">
      <c r="B355" s="226"/>
      <c r="BP355" s="82"/>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row>
    <row r="356" spans="2:105">
      <c r="B356" s="226"/>
      <c r="BP356" s="82"/>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row>
    <row r="357" spans="2:105">
      <c r="B357" s="226"/>
      <c r="BP357" s="82"/>
      <c r="BQ357" s="238"/>
      <c r="BR357" s="238"/>
      <c r="BS357" s="238"/>
      <c r="BT357" s="238"/>
      <c r="BU357" s="238"/>
      <c r="BV357" s="238"/>
      <c r="BW357" s="238"/>
      <c r="BX357" s="238"/>
      <c r="BY357" s="238"/>
      <c r="BZ357" s="238"/>
      <c r="CA357" s="238"/>
      <c r="CB357" s="238"/>
      <c r="CC357" s="238"/>
      <c r="CD357" s="238"/>
      <c r="CE357" s="238"/>
      <c r="CF357" s="238"/>
      <c r="CG357" s="238"/>
      <c r="CH357" s="238"/>
      <c r="CI357" s="238"/>
      <c r="CJ357" s="238"/>
      <c r="CK357" s="238"/>
      <c r="CL357" s="238"/>
      <c r="CM357" s="238"/>
      <c r="CN357" s="238"/>
      <c r="CO357" s="238"/>
      <c r="CP357" s="238"/>
      <c r="CQ357" s="238"/>
      <c r="CR357" s="238"/>
      <c r="CS357" s="238"/>
      <c r="CT357" s="238"/>
      <c r="CU357" s="238"/>
      <c r="CV357" s="238"/>
      <c r="CW357" s="238"/>
      <c r="CX357" s="238"/>
      <c r="CY357" s="238"/>
      <c r="CZ357" s="238"/>
      <c r="DA357" s="238"/>
    </row>
    <row r="358" spans="2:105">
      <c r="B358" s="226"/>
      <c r="BP358" s="82"/>
      <c r="BQ358" s="238"/>
      <c r="BR358" s="238"/>
      <c r="BS358" s="238"/>
      <c r="BT358" s="238"/>
      <c r="BU358" s="238"/>
      <c r="BV358" s="238"/>
      <c r="BW358" s="238"/>
      <c r="BX358" s="238"/>
      <c r="BY358" s="238"/>
      <c r="BZ358" s="238"/>
      <c r="CA358" s="238"/>
      <c r="CB358" s="238"/>
      <c r="CC358" s="238"/>
      <c r="CD358" s="238"/>
      <c r="CE358" s="238"/>
      <c r="CF358" s="238"/>
      <c r="CG358" s="238"/>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row>
    <row r="359" spans="2:105">
      <c r="B359" s="226"/>
      <c r="BP359" s="82"/>
      <c r="BQ359" s="238"/>
      <c r="BR359" s="238"/>
      <c r="BS359" s="238"/>
      <c r="BT359" s="238"/>
      <c r="BU359" s="238"/>
      <c r="BV359" s="238"/>
      <c r="BW359" s="238"/>
      <c r="BX359" s="238"/>
      <c r="BY359" s="238"/>
      <c r="BZ359" s="238"/>
      <c r="CA359" s="238"/>
      <c r="CB359" s="238"/>
      <c r="CC359" s="238"/>
      <c r="CD359" s="238"/>
      <c r="CE359" s="238"/>
      <c r="CF359" s="238"/>
      <c r="CG359" s="238"/>
      <c r="CH359" s="238"/>
      <c r="CI359" s="238"/>
      <c r="CJ359" s="238"/>
      <c r="CK359" s="238"/>
      <c r="CL359" s="238"/>
      <c r="CM359" s="238"/>
      <c r="CN359" s="238"/>
      <c r="CO359" s="238"/>
      <c r="CP359" s="238"/>
      <c r="CQ359" s="238"/>
      <c r="CR359" s="238"/>
      <c r="CS359" s="238"/>
      <c r="CT359" s="238"/>
      <c r="CU359" s="238"/>
      <c r="CV359" s="238"/>
      <c r="CW359" s="238"/>
      <c r="CX359" s="238"/>
      <c r="CY359" s="238"/>
      <c r="CZ359" s="238"/>
      <c r="DA359" s="238"/>
    </row>
    <row r="360" spans="2:105">
      <c r="B360" s="226"/>
      <c r="BP360" s="82"/>
      <c r="BQ360" s="238"/>
      <c r="BR360" s="238"/>
      <c r="BS360" s="238"/>
      <c r="BT360" s="238"/>
      <c r="BU360" s="238"/>
      <c r="BV360" s="238"/>
      <c r="BW360" s="238"/>
      <c r="BX360" s="238"/>
      <c r="BY360" s="238"/>
      <c r="BZ360" s="238"/>
      <c r="CA360" s="238"/>
      <c r="CB360" s="238"/>
      <c r="CC360" s="238"/>
      <c r="CD360" s="238"/>
      <c r="CE360" s="238"/>
      <c r="CF360" s="238"/>
      <c r="CG360" s="238"/>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row>
    <row r="361" spans="2:105">
      <c r="B361" s="226"/>
      <c r="BP361" s="82"/>
      <c r="BQ361" s="238"/>
      <c r="BR361" s="238"/>
      <c r="BS361" s="238"/>
      <c r="BT361" s="238"/>
      <c r="BU361" s="238"/>
      <c r="BV361" s="238"/>
      <c r="BW361" s="238"/>
      <c r="BX361" s="238"/>
      <c r="BY361" s="238"/>
      <c r="BZ361" s="238"/>
      <c r="CA361" s="238"/>
      <c r="CB361" s="238"/>
      <c r="CC361" s="238"/>
      <c r="CD361" s="238"/>
      <c r="CE361" s="238"/>
      <c r="CF361" s="238"/>
      <c r="CG361" s="238"/>
      <c r="CH361" s="238"/>
      <c r="CI361" s="238"/>
      <c r="CJ361" s="238"/>
      <c r="CK361" s="238"/>
      <c r="CL361" s="238"/>
      <c r="CM361" s="238"/>
      <c r="CN361" s="238"/>
      <c r="CO361" s="238"/>
      <c r="CP361" s="238"/>
      <c r="CQ361" s="238"/>
      <c r="CR361" s="238"/>
      <c r="CS361" s="238"/>
      <c r="CT361" s="238"/>
      <c r="CU361" s="238"/>
      <c r="CV361" s="238"/>
      <c r="CW361" s="238"/>
      <c r="CX361" s="238"/>
      <c r="CY361" s="238"/>
      <c r="CZ361" s="238"/>
      <c r="DA361" s="238"/>
    </row>
    <row r="362" spans="2:105">
      <c r="B362" s="226"/>
      <c r="BP362" s="82"/>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row>
    <row r="363" spans="2:105">
      <c r="B363" s="226"/>
      <c r="BP363" s="82"/>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row>
    <row r="364" spans="2:105">
      <c r="B364" s="226"/>
      <c r="BP364" s="82"/>
      <c r="BQ364" s="238"/>
      <c r="BR364" s="238"/>
      <c r="BS364" s="238"/>
      <c r="BT364" s="238"/>
      <c r="BU364" s="238"/>
      <c r="BV364" s="238"/>
      <c r="BW364" s="238"/>
      <c r="BX364" s="238"/>
      <c r="BY364" s="238"/>
      <c r="BZ364" s="238"/>
      <c r="CA364" s="238"/>
      <c r="CB364" s="238"/>
      <c r="CC364" s="238"/>
      <c r="CD364" s="238"/>
      <c r="CE364" s="238"/>
      <c r="CF364" s="238"/>
      <c r="CG364" s="238"/>
      <c r="CH364" s="238"/>
      <c r="CI364" s="238"/>
      <c r="CJ364" s="238"/>
      <c r="CK364" s="238"/>
      <c r="CL364" s="238"/>
      <c r="CM364" s="238"/>
      <c r="CN364" s="238"/>
      <c r="CO364" s="238"/>
      <c r="CP364" s="238"/>
      <c r="CQ364" s="238"/>
      <c r="CR364" s="238"/>
      <c r="CS364" s="238"/>
      <c r="CT364" s="238"/>
      <c r="CU364" s="238"/>
      <c r="CV364" s="238"/>
      <c r="CW364" s="238"/>
      <c r="CX364" s="238"/>
      <c r="CY364" s="238"/>
      <c r="CZ364" s="238"/>
      <c r="DA364" s="238"/>
    </row>
    <row r="365" spans="2:105">
      <c r="B365" s="226"/>
      <c r="BP365" s="82"/>
      <c r="BQ365" s="238"/>
      <c r="BR365" s="238"/>
      <c r="BS365" s="238"/>
      <c r="BT365" s="238"/>
      <c r="BU365" s="238"/>
      <c r="BV365" s="238"/>
      <c r="BW365" s="238"/>
      <c r="BX365" s="238"/>
      <c r="BY365" s="238"/>
      <c r="BZ365" s="238"/>
      <c r="CA365" s="238"/>
      <c r="CB365" s="238"/>
      <c r="CC365" s="238"/>
      <c r="CD365" s="238"/>
      <c r="CE365" s="238"/>
      <c r="CF365" s="238"/>
      <c r="CG365" s="238"/>
      <c r="CH365" s="238"/>
      <c r="CI365" s="238"/>
      <c r="CJ365" s="238"/>
      <c r="CK365" s="238"/>
      <c r="CL365" s="238"/>
      <c r="CM365" s="238"/>
      <c r="CN365" s="238"/>
      <c r="CO365" s="238"/>
      <c r="CP365" s="238"/>
      <c r="CQ365" s="238"/>
      <c r="CR365" s="238"/>
      <c r="CS365" s="238"/>
      <c r="CT365" s="238"/>
      <c r="CU365" s="238"/>
      <c r="CV365" s="238"/>
      <c r="CW365" s="238"/>
      <c r="CX365" s="238"/>
      <c r="CY365" s="238"/>
      <c r="CZ365" s="238"/>
      <c r="DA365" s="238"/>
    </row>
    <row r="366" spans="2:105">
      <c r="B366" s="226"/>
      <c r="BP366" s="82"/>
      <c r="BQ366" s="238"/>
      <c r="BR366" s="238"/>
      <c r="BS366" s="238"/>
      <c r="BT366" s="238"/>
      <c r="BU366" s="238"/>
      <c r="BV366" s="238"/>
      <c r="BW366" s="238"/>
      <c r="BX366" s="238"/>
      <c r="BY366" s="238"/>
      <c r="BZ366" s="238"/>
      <c r="CA366" s="238"/>
      <c r="CB366" s="238"/>
      <c r="CC366" s="238"/>
      <c r="CD366" s="238"/>
      <c r="CE366" s="238"/>
      <c r="CF366" s="238"/>
      <c r="CG366" s="238"/>
      <c r="CH366" s="238"/>
      <c r="CI366" s="238"/>
      <c r="CJ366" s="238"/>
      <c r="CK366" s="238"/>
      <c r="CL366" s="238"/>
      <c r="CM366" s="238"/>
      <c r="CN366" s="238"/>
      <c r="CO366" s="238"/>
      <c r="CP366" s="238"/>
      <c r="CQ366" s="238"/>
      <c r="CR366" s="238"/>
      <c r="CS366" s="238"/>
      <c r="CT366" s="238"/>
      <c r="CU366" s="238"/>
      <c r="CV366" s="238"/>
      <c r="CW366" s="238"/>
      <c r="CX366" s="238"/>
      <c r="CY366" s="238"/>
      <c r="CZ366" s="238"/>
      <c r="DA366" s="238"/>
    </row>
    <row r="367" spans="2:105">
      <c r="B367" s="226"/>
      <c r="BP367" s="82"/>
      <c r="BQ367" s="238"/>
      <c r="BR367" s="238"/>
      <c r="BS367" s="238"/>
      <c r="BT367" s="238"/>
      <c r="BU367" s="238"/>
      <c r="BV367" s="238"/>
      <c r="BW367" s="238"/>
      <c r="BX367" s="238"/>
      <c r="BY367" s="238"/>
      <c r="BZ367" s="238"/>
      <c r="CA367" s="238"/>
      <c r="CB367" s="238"/>
      <c r="CC367" s="238"/>
      <c r="CD367" s="238"/>
      <c r="CE367" s="238"/>
      <c r="CF367" s="238"/>
      <c r="CG367" s="238"/>
      <c r="CH367" s="238"/>
      <c r="CI367" s="238"/>
      <c r="CJ367" s="238"/>
      <c r="CK367" s="238"/>
      <c r="CL367" s="238"/>
      <c r="CM367" s="238"/>
      <c r="CN367" s="238"/>
      <c r="CO367" s="238"/>
      <c r="CP367" s="238"/>
      <c r="CQ367" s="238"/>
      <c r="CR367" s="238"/>
      <c r="CS367" s="238"/>
      <c r="CT367" s="238"/>
      <c r="CU367" s="238"/>
      <c r="CV367" s="238"/>
      <c r="CW367" s="238"/>
      <c r="CX367" s="238"/>
      <c r="CY367" s="238"/>
      <c r="CZ367" s="238"/>
      <c r="DA367" s="238"/>
    </row>
    <row r="368" spans="2:105">
      <c r="B368" s="226"/>
      <c r="BP368" s="82"/>
      <c r="BQ368" s="238"/>
      <c r="BR368" s="238"/>
      <c r="BS368" s="238"/>
      <c r="BT368" s="238"/>
      <c r="BU368" s="238"/>
      <c r="BV368" s="238"/>
      <c r="BW368" s="238"/>
      <c r="BX368" s="238"/>
      <c r="BY368" s="238"/>
      <c r="BZ368" s="238"/>
      <c r="CA368" s="238"/>
      <c r="CB368" s="238"/>
      <c r="CC368" s="238"/>
      <c r="CD368" s="238"/>
      <c r="CE368" s="238"/>
      <c r="CF368" s="238"/>
      <c r="CG368" s="238"/>
      <c r="CH368" s="238"/>
      <c r="CI368" s="238"/>
      <c r="CJ368" s="238"/>
      <c r="CK368" s="238"/>
      <c r="CL368" s="238"/>
      <c r="CM368" s="238"/>
      <c r="CN368" s="238"/>
      <c r="CO368" s="238"/>
      <c r="CP368" s="238"/>
      <c r="CQ368" s="238"/>
      <c r="CR368" s="238"/>
      <c r="CS368" s="238"/>
      <c r="CT368" s="238"/>
      <c r="CU368" s="238"/>
      <c r="CV368" s="238"/>
      <c r="CW368" s="238"/>
      <c r="CX368" s="238"/>
      <c r="CY368" s="238"/>
      <c r="CZ368" s="238"/>
      <c r="DA368" s="238"/>
    </row>
    <row r="369" spans="2:105">
      <c r="B369" s="226"/>
      <c r="BP369" s="82"/>
      <c r="BQ369" s="238"/>
      <c r="BR369" s="238"/>
      <c r="BS369" s="238"/>
      <c r="BT369" s="238"/>
      <c r="BU369" s="238"/>
      <c r="BV369" s="238"/>
      <c r="BW369" s="238"/>
      <c r="BX369" s="238"/>
      <c r="BY369" s="238"/>
      <c r="BZ369" s="238"/>
      <c r="CA369" s="238"/>
      <c r="CB369" s="238"/>
      <c r="CC369" s="238"/>
      <c r="CD369" s="238"/>
      <c r="CE369" s="238"/>
      <c r="CF369" s="238"/>
      <c r="CG369" s="238"/>
      <c r="CH369" s="238"/>
      <c r="CI369" s="238"/>
      <c r="CJ369" s="238"/>
      <c r="CK369" s="238"/>
      <c r="CL369" s="238"/>
      <c r="CM369" s="238"/>
      <c r="CN369" s="238"/>
      <c r="CO369" s="238"/>
      <c r="CP369" s="238"/>
      <c r="CQ369" s="238"/>
      <c r="CR369" s="238"/>
      <c r="CS369" s="238"/>
      <c r="CT369" s="238"/>
      <c r="CU369" s="238"/>
      <c r="CV369" s="238"/>
      <c r="CW369" s="238"/>
      <c r="CX369" s="238"/>
      <c r="CY369" s="238"/>
      <c r="CZ369" s="238"/>
      <c r="DA369" s="238"/>
    </row>
    <row r="370" spans="2:105">
      <c r="B370" s="226"/>
      <c r="BP370" s="82"/>
      <c r="BQ370" s="238"/>
      <c r="BR370" s="238"/>
      <c r="BS370" s="238"/>
      <c r="BT370" s="238"/>
      <c r="BU370" s="238"/>
      <c r="BV370" s="238"/>
      <c r="BW370" s="238"/>
      <c r="BX370" s="238"/>
      <c r="BY370" s="238"/>
      <c r="BZ370" s="238"/>
      <c r="CA370" s="238"/>
      <c r="CB370" s="238"/>
      <c r="CC370" s="238"/>
      <c r="CD370" s="238"/>
      <c r="CE370" s="238"/>
      <c r="CF370" s="238"/>
      <c r="CG370" s="238"/>
      <c r="CH370" s="238"/>
      <c r="CI370" s="238"/>
      <c r="CJ370" s="238"/>
      <c r="CK370" s="238"/>
      <c r="CL370" s="238"/>
      <c r="CM370" s="238"/>
      <c r="CN370" s="238"/>
      <c r="CO370" s="238"/>
      <c r="CP370" s="238"/>
      <c r="CQ370" s="238"/>
      <c r="CR370" s="238"/>
      <c r="CS370" s="238"/>
      <c r="CT370" s="238"/>
      <c r="CU370" s="238"/>
      <c r="CV370" s="238"/>
      <c r="CW370" s="238"/>
      <c r="CX370" s="238"/>
      <c r="CY370" s="238"/>
      <c r="CZ370" s="238"/>
      <c r="DA370" s="238"/>
    </row>
    <row r="371" spans="2:105">
      <c r="B371" s="226"/>
      <c r="BP371" s="82"/>
      <c r="BQ371" s="238"/>
      <c r="BR371" s="238"/>
      <c r="BS371" s="238"/>
      <c r="BT371" s="238"/>
      <c r="BU371" s="238"/>
      <c r="BV371" s="238"/>
      <c r="BW371" s="238"/>
      <c r="BX371" s="238"/>
      <c r="BY371" s="238"/>
      <c r="BZ371" s="238"/>
      <c r="CA371" s="238"/>
      <c r="CB371" s="238"/>
      <c r="CC371" s="238"/>
      <c r="CD371" s="238"/>
      <c r="CE371" s="238"/>
      <c r="CF371" s="238"/>
      <c r="CG371" s="238"/>
      <c r="CH371" s="238"/>
      <c r="CI371" s="238"/>
      <c r="CJ371" s="238"/>
      <c r="CK371" s="238"/>
      <c r="CL371" s="238"/>
      <c r="CM371" s="238"/>
      <c r="CN371" s="238"/>
      <c r="CO371" s="238"/>
      <c r="CP371" s="238"/>
      <c r="CQ371" s="238"/>
      <c r="CR371" s="238"/>
      <c r="CS371" s="238"/>
      <c r="CT371" s="238"/>
      <c r="CU371" s="238"/>
      <c r="CV371" s="238"/>
      <c r="CW371" s="238"/>
      <c r="CX371" s="238"/>
      <c r="CY371" s="238"/>
      <c r="CZ371" s="238"/>
      <c r="DA371" s="238"/>
    </row>
    <row r="372" spans="2:105">
      <c r="B372" s="226"/>
      <c r="BP372" s="82"/>
      <c r="BQ372" s="238"/>
      <c r="BR372" s="238"/>
      <c r="BS372" s="238"/>
      <c r="BT372" s="238"/>
      <c r="BU372" s="238"/>
      <c r="BV372" s="238"/>
      <c r="BW372" s="238"/>
      <c r="BX372" s="238"/>
      <c r="BY372" s="238"/>
      <c r="BZ372" s="238"/>
      <c r="CA372" s="238"/>
      <c r="CB372" s="238"/>
      <c r="CC372" s="238"/>
      <c r="CD372" s="238"/>
      <c r="CE372" s="238"/>
      <c r="CF372" s="238"/>
      <c r="CG372" s="238"/>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row>
    <row r="373" spans="2:105">
      <c r="B373" s="226"/>
      <c r="BP373" s="82"/>
      <c r="BQ373" s="238"/>
      <c r="BR373" s="238"/>
      <c r="BS373" s="238"/>
      <c r="BT373" s="238"/>
      <c r="BU373" s="238"/>
      <c r="BV373" s="238"/>
      <c r="BW373" s="238"/>
      <c r="BX373" s="238"/>
      <c r="BY373" s="238"/>
      <c r="BZ373" s="238"/>
      <c r="CA373" s="238"/>
      <c r="CB373" s="238"/>
      <c r="CC373" s="238"/>
      <c r="CD373" s="238"/>
      <c r="CE373" s="238"/>
      <c r="CF373" s="238"/>
      <c r="CG373" s="238"/>
      <c r="CH373" s="238"/>
      <c r="CI373" s="238"/>
      <c r="CJ373" s="238"/>
      <c r="CK373" s="238"/>
      <c r="CL373" s="238"/>
      <c r="CM373" s="238"/>
      <c r="CN373" s="238"/>
      <c r="CO373" s="238"/>
      <c r="CP373" s="238"/>
      <c r="CQ373" s="238"/>
      <c r="CR373" s="238"/>
      <c r="CS373" s="238"/>
      <c r="CT373" s="238"/>
      <c r="CU373" s="238"/>
      <c r="CV373" s="238"/>
      <c r="CW373" s="238"/>
      <c r="CX373" s="238"/>
      <c r="CY373" s="238"/>
      <c r="CZ373" s="238"/>
      <c r="DA373" s="238"/>
    </row>
    <row r="374" spans="2:105">
      <c r="B374" s="226"/>
      <c r="BP374" s="82"/>
      <c r="BQ374" s="238"/>
      <c r="BR374" s="238"/>
      <c r="BS374" s="238"/>
      <c r="BT374" s="238"/>
      <c r="BU374" s="238"/>
      <c r="BV374" s="238"/>
      <c r="BW374" s="238"/>
      <c r="BX374" s="238"/>
      <c r="BY374" s="238"/>
      <c r="BZ374" s="238"/>
      <c r="CA374" s="238"/>
      <c r="CB374" s="238"/>
      <c r="CC374" s="238"/>
      <c r="CD374" s="238"/>
      <c r="CE374" s="238"/>
      <c r="CF374" s="238"/>
      <c r="CG374" s="238"/>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row>
    <row r="375" spans="2:105">
      <c r="B375" s="226"/>
      <c r="BP375" s="82"/>
      <c r="BQ375" s="238"/>
      <c r="BR375" s="238"/>
      <c r="BS375" s="238"/>
      <c r="BT375" s="238"/>
      <c r="BU375" s="238"/>
      <c r="BV375" s="238"/>
      <c r="BW375" s="238"/>
      <c r="BX375" s="238"/>
      <c r="BY375" s="238"/>
      <c r="BZ375" s="238"/>
      <c r="CA375" s="238"/>
      <c r="CB375" s="238"/>
      <c r="CC375" s="238"/>
      <c r="CD375" s="238"/>
      <c r="CE375" s="238"/>
      <c r="CF375" s="238"/>
      <c r="CG375" s="238"/>
      <c r="CH375" s="238"/>
      <c r="CI375" s="238"/>
      <c r="CJ375" s="238"/>
      <c r="CK375" s="238"/>
      <c r="CL375" s="238"/>
      <c r="CM375" s="238"/>
      <c r="CN375" s="238"/>
      <c r="CO375" s="238"/>
      <c r="CP375" s="238"/>
      <c r="CQ375" s="238"/>
      <c r="CR375" s="238"/>
      <c r="CS375" s="238"/>
      <c r="CT375" s="238"/>
      <c r="CU375" s="238"/>
      <c r="CV375" s="238"/>
      <c r="CW375" s="238"/>
      <c r="CX375" s="238"/>
      <c r="CY375" s="238"/>
      <c r="CZ375" s="238"/>
      <c r="DA375" s="238"/>
    </row>
    <row r="376" spans="2:105">
      <c r="B376" s="226"/>
      <c r="BP376" s="82"/>
      <c r="BQ376" s="238"/>
      <c r="BR376" s="238"/>
      <c r="BS376" s="238"/>
      <c r="BT376" s="238"/>
      <c r="BU376" s="238"/>
      <c r="BV376" s="238"/>
      <c r="BW376" s="238"/>
      <c r="BX376" s="238"/>
      <c r="BY376" s="238"/>
      <c r="BZ376" s="238"/>
      <c r="CA376" s="238"/>
      <c r="CB376" s="238"/>
      <c r="CC376" s="238"/>
      <c r="CD376" s="238"/>
      <c r="CE376" s="238"/>
      <c r="CF376" s="238"/>
      <c r="CG376" s="238"/>
      <c r="CH376" s="238"/>
      <c r="CI376" s="238"/>
      <c r="CJ376" s="238"/>
      <c r="CK376" s="238"/>
      <c r="CL376" s="238"/>
      <c r="CM376" s="238"/>
      <c r="CN376" s="238"/>
      <c r="CO376" s="238"/>
      <c r="CP376" s="238"/>
      <c r="CQ376" s="238"/>
      <c r="CR376" s="238"/>
      <c r="CS376" s="238"/>
      <c r="CT376" s="238"/>
      <c r="CU376" s="238"/>
      <c r="CV376" s="238"/>
      <c r="CW376" s="238"/>
      <c r="CX376" s="238"/>
      <c r="CY376" s="238"/>
      <c r="CZ376" s="238"/>
      <c r="DA376" s="238"/>
    </row>
    <row r="377" spans="2:105">
      <c r="B377" s="226"/>
      <c r="BP377" s="82"/>
      <c r="BQ377" s="238"/>
      <c r="BR377" s="238"/>
      <c r="BS377" s="238"/>
      <c r="BT377" s="238"/>
      <c r="BU377" s="238"/>
      <c r="BV377" s="238"/>
      <c r="BW377" s="238"/>
      <c r="BX377" s="238"/>
      <c r="BY377" s="238"/>
      <c r="BZ377" s="238"/>
      <c r="CA377" s="238"/>
      <c r="CB377" s="238"/>
      <c r="CC377" s="238"/>
      <c r="CD377" s="238"/>
      <c r="CE377" s="238"/>
      <c r="CF377" s="238"/>
      <c r="CG377" s="238"/>
      <c r="CH377" s="238"/>
      <c r="CI377" s="238"/>
      <c r="CJ377" s="238"/>
      <c r="CK377" s="238"/>
      <c r="CL377" s="238"/>
      <c r="CM377" s="238"/>
      <c r="CN377" s="238"/>
      <c r="CO377" s="238"/>
      <c r="CP377" s="238"/>
      <c r="CQ377" s="238"/>
      <c r="CR377" s="238"/>
      <c r="CS377" s="238"/>
      <c r="CT377" s="238"/>
      <c r="CU377" s="238"/>
      <c r="CV377" s="238"/>
      <c r="CW377" s="238"/>
      <c r="CX377" s="238"/>
      <c r="CY377" s="238"/>
      <c r="CZ377" s="238"/>
      <c r="DA377" s="238"/>
    </row>
    <row r="378" spans="2:105">
      <c r="B378" s="226"/>
      <c r="BP378" s="82"/>
      <c r="BQ378" s="238"/>
      <c r="BR378" s="238"/>
      <c r="BS378" s="238"/>
      <c r="BT378" s="238"/>
      <c r="BU378" s="238"/>
      <c r="BV378" s="238"/>
      <c r="BW378" s="238"/>
      <c r="BX378" s="238"/>
      <c r="BY378" s="238"/>
      <c r="BZ378" s="238"/>
      <c r="CA378" s="238"/>
      <c r="CB378" s="238"/>
      <c r="CC378" s="238"/>
      <c r="CD378" s="238"/>
      <c r="CE378" s="238"/>
      <c r="CF378" s="238"/>
      <c r="CG378" s="238"/>
      <c r="CH378" s="238"/>
      <c r="CI378" s="238"/>
      <c r="CJ378" s="238"/>
      <c r="CK378" s="238"/>
      <c r="CL378" s="238"/>
      <c r="CM378" s="238"/>
      <c r="CN378" s="238"/>
      <c r="CO378" s="238"/>
      <c r="CP378" s="238"/>
      <c r="CQ378" s="238"/>
      <c r="CR378" s="238"/>
      <c r="CS378" s="238"/>
      <c r="CT378" s="238"/>
      <c r="CU378" s="238"/>
      <c r="CV378" s="238"/>
      <c r="CW378" s="238"/>
      <c r="CX378" s="238"/>
      <c r="CY378" s="238"/>
      <c r="CZ378" s="238"/>
      <c r="DA378" s="238"/>
    </row>
    <row r="379" spans="2:105">
      <c r="B379" s="226"/>
      <c r="BP379" s="82"/>
      <c r="BQ379" s="238"/>
      <c r="BR379" s="238"/>
      <c r="BS379" s="238"/>
      <c r="BT379" s="238"/>
      <c r="BU379" s="238"/>
      <c r="BV379" s="238"/>
      <c r="BW379" s="238"/>
      <c r="BX379" s="238"/>
      <c r="BY379" s="238"/>
      <c r="BZ379" s="238"/>
      <c r="CA379" s="238"/>
      <c r="CB379" s="238"/>
      <c r="CC379" s="238"/>
      <c r="CD379" s="238"/>
      <c r="CE379" s="238"/>
      <c r="CF379" s="238"/>
      <c r="CG379" s="238"/>
      <c r="CH379" s="238"/>
      <c r="CI379" s="238"/>
      <c r="CJ379" s="238"/>
      <c r="CK379" s="238"/>
      <c r="CL379" s="238"/>
      <c r="CM379" s="238"/>
      <c r="CN379" s="238"/>
      <c r="CO379" s="238"/>
      <c r="CP379" s="238"/>
      <c r="CQ379" s="238"/>
      <c r="CR379" s="238"/>
      <c r="CS379" s="238"/>
      <c r="CT379" s="238"/>
      <c r="CU379" s="238"/>
      <c r="CV379" s="238"/>
      <c r="CW379" s="238"/>
      <c r="CX379" s="238"/>
      <c r="CY379" s="238"/>
      <c r="CZ379" s="238"/>
      <c r="DA379" s="238"/>
    </row>
    <row r="380" spans="2:105">
      <c r="B380" s="226"/>
      <c r="BP380" s="82"/>
      <c r="BQ380" s="238"/>
      <c r="BR380" s="238"/>
      <c r="BS380" s="238"/>
      <c r="BT380" s="238"/>
      <c r="BU380" s="238"/>
      <c r="BV380" s="238"/>
      <c r="BW380" s="238"/>
      <c r="BX380" s="238"/>
      <c r="BY380" s="238"/>
      <c r="BZ380" s="238"/>
      <c r="CA380" s="238"/>
      <c r="CB380" s="238"/>
      <c r="CC380" s="238"/>
      <c r="CD380" s="238"/>
      <c r="CE380" s="238"/>
      <c r="CF380" s="238"/>
      <c r="CG380" s="238"/>
      <c r="CH380" s="238"/>
      <c r="CI380" s="238"/>
      <c r="CJ380" s="238"/>
      <c r="CK380" s="238"/>
      <c r="CL380" s="238"/>
      <c r="CM380" s="238"/>
      <c r="CN380" s="238"/>
      <c r="CO380" s="238"/>
      <c r="CP380" s="238"/>
      <c r="CQ380" s="238"/>
      <c r="CR380" s="238"/>
      <c r="CS380" s="238"/>
      <c r="CT380" s="238"/>
      <c r="CU380" s="238"/>
      <c r="CV380" s="238"/>
      <c r="CW380" s="238"/>
      <c r="CX380" s="238"/>
      <c r="CY380" s="238"/>
      <c r="CZ380" s="238"/>
      <c r="DA380" s="238"/>
    </row>
    <row r="381" spans="2:105">
      <c r="B381" s="226"/>
      <c r="BP381" s="82"/>
      <c r="BQ381" s="238"/>
      <c r="BR381" s="238"/>
      <c r="BS381" s="238"/>
      <c r="BT381" s="238"/>
      <c r="BU381" s="238"/>
      <c r="BV381" s="238"/>
      <c r="BW381" s="238"/>
      <c r="BX381" s="238"/>
      <c r="BY381" s="238"/>
      <c r="BZ381" s="238"/>
      <c r="CA381" s="238"/>
      <c r="CB381" s="238"/>
      <c r="CC381" s="238"/>
      <c r="CD381" s="238"/>
      <c r="CE381" s="238"/>
      <c r="CF381" s="238"/>
      <c r="CG381" s="238"/>
      <c r="CH381" s="238"/>
      <c r="CI381" s="238"/>
      <c r="CJ381" s="238"/>
      <c r="CK381" s="238"/>
      <c r="CL381" s="238"/>
      <c r="CM381" s="238"/>
      <c r="CN381" s="238"/>
      <c r="CO381" s="238"/>
      <c r="CP381" s="238"/>
      <c r="CQ381" s="238"/>
      <c r="CR381" s="238"/>
      <c r="CS381" s="238"/>
      <c r="CT381" s="238"/>
      <c r="CU381" s="238"/>
      <c r="CV381" s="238"/>
      <c r="CW381" s="238"/>
      <c r="CX381" s="238"/>
      <c r="CY381" s="238"/>
      <c r="CZ381" s="238"/>
      <c r="DA381" s="238"/>
    </row>
    <row r="382" spans="2:105">
      <c r="B382" s="226"/>
      <c r="BP382" s="82"/>
      <c r="BQ382" s="238"/>
      <c r="BR382" s="238"/>
      <c r="BS382" s="238"/>
      <c r="BT382" s="238"/>
      <c r="BU382" s="238"/>
      <c r="BV382" s="238"/>
      <c r="BW382" s="238"/>
      <c r="BX382" s="238"/>
      <c r="BY382" s="238"/>
      <c r="BZ382" s="238"/>
      <c r="CA382" s="238"/>
      <c r="CB382" s="238"/>
      <c r="CC382" s="238"/>
      <c r="CD382" s="238"/>
      <c r="CE382" s="238"/>
      <c r="CF382" s="238"/>
      <c r="CG382" s="238"/>
      <c r="CH382" s="238"/>
      <c r="CI382" s="238"/>
      <c r="CJ382" s="238"/>
      <c r="CK382" s="238"/>
      <c r="CL382" s="238"/>
      <c r="CM382" s="238"/>
      <c r="CN382" s="238"/>
      <c r="CO382" s="238"/>
      <c r="CP382" s="238"/>
      <c r="CQ382" s="238"/>
      <c r="CR382" s="238"/>
      <c r="CS382" s="238"/>
      <c r="CT382" s="238"/>
      <c r="CU382" s="238"/>
      <c r="CV382" s="238"/>
      <c r="CW382" s="238"/>
      <c r="CX382" s="238"/>
      <c r="CY382" s="238"/>
      <c r="CZ382" s="238"/>
      <c r="DA382" s="238"/>
    </row>
    <row r="383" spans="2:105">
      <c r="B383" s="226"/>
      <c r="BP383" s="82"/>
      <c r="BQ383" s="238"/>
      <c r="BR383" s="238"/>
      <c r="BS383" s="238"/>
      <c r="BT383" s="238"/>
      <c r="BU383" s="238"/>
      <c r="BV383" s="238"/>
      <c r="BW383" s="238"/>
      <c r="BX383" s="238"/>
      <c r="BY383" s="238"/>
      <c r="BZ383" s="238"/>
      <c r="CA383" s="238"/>
      <c r="CB383" s="238"/>
      <c r="CC383" s="238"/>
      <c r="CD383" s="238"/>
      <c r="CE383" s="238"/>
      <c r="CF383" s="238"/>
      <c r="CG383" s="238"/>
      <c r="CH383" s="238"/>
      <c r="CI383" s="238"/>
      <c r="CJ383" s="238"/>
      <c r="CK383" s="238"/>
      <c r="CL383" s="238"/>
      <c r="CM383" s="238"/>
      <c r="CN383" s="238"/>
      <c r="CO383" s="238"/>
      <c r="CP383" s="238"/>
      <c r="CQ383" s="238"/>
      <c r="CR383" s="238"/>
      <c r="CS383" s="238"/>
      <c r="CT383" s="238"/>
      <c r="CU383" s="238"/>
      <c r="CV383" s="238"/>
      <c r="CW383" s="238"/>
      <c r="CX383" s="238"/>
      <c r="CY383" s="238"/>
      <c r="CZ383" s="238"/>
      <c r="DA383" s="238"/>
    </row>
    <row r="384" spans="2:105">
      <c r="B384" s="226"/>
      <c r="BP384" s="82"/>
      <c r="BQ384" s="238"/>
      <c r="BR384" s="238"/>
      <c r="BS384" s="238"/>
      <c r="BT384" s="238"/>
      <c r="BU384" s="238"/>
      <c r="BV384" s="238"/>
      <c r="BW384" s="238"/>
      <c r="BX384" s="238"/>
      <c r="BY384" s="238"/>
      <c r="BZ384" s="238"/>
      <c r="CA384" s="238"/>
      <c r="CB384" s="238"/>
      <c r="CC384" s="238"/>
      <c r="CD384" s="238"/>
      <c r="CE384" s="238"/>
      <c r="CF384" s="238"/>
      <c r="CG384" s="238"/>
      <c r="CH384" s="238"/>
      <c r="CI384" s="238"/>
      <c r="CJ384" s="238"/>
      <c r="CK384" s="238"/>
      <c r="CL384" s="238"/>
      <c r="CM384" s="238"/>
      <c r="CN384" s="238"/>
      <c r="CO384" s="238"/>
      <c r="CP384" s="238"/>
      <c r="CQ384" s="238"/>
      <c r="CR384" s="238"/>
      <c r="CS384" s="238"/>
      <c r="CT384" s="238"/>
      <c r="CU384" s="238"/>
      <c r="CV384" s="238"/>
      <c r="CW384" s="238"/>
      <c r="CX384" s="238"/>
      <c r="CY384" s="238"/>
      <c r="CZ384" s="238"/>
      <c r="DA384" s="238"/>
    </row>
    <row r="385" spans="2:105">
      <c r="B385" s="226"/>
      <c r="BP385" s="82"/>
      <c r="BQ385" s="238"/>
      <c r="BR385" s="238"/>
      <c r="BS385" s="238"/>
      <c r="BT385" s="238"/>
      <c r="BU385" s="238"/>
      <c r="BV385" s="238"/>
      <c r="BW385" s="238"/>
      <c r="BX385" s="238"/>
      <c r="BY385" s="238"/>
      <c r="BZ385" s="238"/>
      <c r="CA385" s="238"/>
      <c r="CB385" s="238"/>
      <c r="CC385" s="238"/>
      <c r="CD385" s="238"/>
      <c r="CE385" s="238"/>
      <c r="CF385" s="238"/>
      <c r="CG385" s="238"/>
      <c r="CH385" s="238"/>
      <c r="CI385" s="238"/>
      <c r="CJ385" s="238"/>
      <c r="CK385" s="238"/>
      <c r="CL385" s="238"/>
      <c r="CM385" s="238"/>
      <c r="CN385" s="238"/>
      <c r="CO385" s="238"/>
      <c r="CP385" s="238"/>
      <c r="CQ385" s="238"/>
      <c r="CR385" s="238"/>
      <c r="CS385" s="238"/>
      <c r="CT385" s="238"/>
      <c r="CU385" s="238"/>
      <c r="CV385" s="238"/>
      <c r="CW385" s="238"/>
      <c r="CX385" s="238"/>
      <c r="CY385" s="238"/>
      <c r="CZ385" s="238"/>
      <c r="DA385" s="238"/>
    </row>
    <row r="386" spans="2:105">
      <c r="B386" s="226"/>
      <c r="BP386" s="82"/>
      <c r="BQ386" s="238"/>
      <c r="BR386" s="238"/>
      <c r="BS386" s="238"/>
      <c r="BT386" s="238"/>
      <c r="BU386" s="238"/>
      <c r="BV386" s="238"/>
      <c r="BW386" s="238"/>
      <c r="BX386" s="238"/>
      <c r="BY386" s="238"/>
      <c r="BZ386" s="238"/>
      <c r="CA386" s="238"/>
      <c r="CB386" s="238"/>
      <c r="CC386" s="238"/>
      <c r="CD386" s="238"/>
      <c r="CE386" s="238"/>
      <c r="CF386" s="238"/>
      <c r="CG386" s="238"/>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row>
    <row r="387" spans="2:105">
      <c r="B387" s="226"/>
      <c r="BP387" s="82"/>
      <c r="BQ387" s="238"/>
      <c r="BR387" s="238"/>
      <c r="BS387" s="238"/>
      <c r="BT387" s="238"/>
      <c r="BU387" s="238"/>
      <c r="BV387" s="238"/>
      <c r="BW387" s="238"/>
      <c r="BX387" s="238"/>
      <c r="BY387" s="238"/>
      <c r="BZ387" s="238"/>
      <c r="CA387" s="238"/>
      <c r="CB387" s="238"/>
      <c r="CC387" s="238"/>
      <c r="CD387" s="238"/>
      <c r="CE387" s="238"/>
      <c r="CF387" s="238"/>
      <c r="CG387" s="238"/>
      <c r="CH387" s="238"/>
      <c r="CI387" s="238"/>
      <c r="CJ387" s="238"/>
      <c r="CK387" s="238"/>
      <c r="CL387" s="238"/>
      <c r="CM387" s="238"/>
      <c r="CN387" s="238"/>
      <c r="CO387" s="238"/>
      <c r="CP387" s="238"/>
      <c r="CQ387" s="238"/>
      <c r="CR387" s="238"/>
      <c r="CS387" s="238"/>
      <c r="CT387" s="238"/>
      <c r="CU387" s="238"/>
      <c r="CV387" s="238"/>
      <c r="CW387" s="238"/>
      <c r="CX387" s="238"/>
      <c r="CY387" s="238"/>
      <c r="CZ387" s="238"/>
      <c r="DA387" s="238"/>
    </row>
    <row r="388" spans="2:105">
      <c r="B388" s="226"/>
      <c r="BP388" s="82"/>
      <c r="BQ388" s="238"/>
      <c r="BR388" s="238"/>
      <c r="BS388" s="238"/>
      <c r="BT388" s="238"/>
      <c r="BU388" s="238"/>
      <c r="BV388" s="238"/>
      <c r="BW388" s="238"/>
      <c r="BX388" s="238"/>
      <c r="BY388" s="238"/>
      <c r="BZ388" s="238"/>
      <c r="CA388" s="238"/>
      <c r="CB388" s="238"/>
      <c r="CC388" s="238"/>
      <c r="CD388" s="238"/>
      <c r="CE388" s="238"/>
      <c r="CF388" s="238"/>
      <c r="CG388" s="238"/>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row>
    <row r="389" spans="2:105">
      <c r="B389" s="226"/>
      <c r="BP389" s="82"/>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row>
    <row r="390" spans="2:105">
      <c r="B390" s="226"/>
      <c r="BP390" s="82"/>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row>
    <row r="391" spans="2:105">
      <c r="B391" s="226"/>
      <c r="BP391" s="82"/>
      <c r="BQ391" s="238"/>
      <c r="BR391" s="238"/>
      <c r="BS391" s="238"/>
      <c r="BT391" s="238"/>
      <c r="BU391" s="238"/>
      <c r="BV391" s="238"/>
      <c r="BW391" s="238"/>
      <c r="BX391" s="238"/>
      <c r="BY391" s="238"/>
      <c r="BZ391" s="238"/>
      <c r="CA391" s="238"/>
      <c r="CB391" s="238"/>
      <c r="CC391" s="238"/>
      <c r="CD391" s="238"/>
      <c r="CE391" s="238"/>
      <c r="CF391" s="238"/>
      <c r="CG391" s="238"/>
      <c r="CH391" s="238"/>
      <c r="CI391" s="238"/>
      <c r="CJ391" s="238"/>
      <c r="CK391" s="238"/>
      <c r="CL391" s="238"/>
      <c r="CM391" s="238"/>
      <c r="CN391" s="238"/>
      <c r="CO391" s="238"/>
      <c r="CP391" s="238"/>
      <c r="CQ391" s="238"/>
      <c r="CR391" s="238"/>
      <c r="CS391" s="238"/>
      <c r="CT391" s="238"/>
      <c r="CU391" s="238"/>
      <c r="CV391" s="238"/>
      <c r="CW391" s="238"/>
      <c r="CX391" s="238"/>
      <c r="CY391" s="238"/>
      <c r="CZ391" s="238"/>
      <c r="DA391" s="238"/>
    </row>
    <row r="392" spans="2:105">
      <c r="B392" s="226"/>
      <c r="BP392" s="82"/>
      <c r="BQ392" s="238"/>
      <c r="BR392" s="238"/>
      <c r="BS392" s="238"/>
      <c r="BT392" s="238"/>
      <c r="BU392" s="238"/>
      <c r="BV392" s="238"/>
      <c r="BW392" s="238"/>
      <c r="BX392" s="238"/>
      <c r="BY392" s="238"/>
      <c r="BZ392" s="238"/>
      <c r="CA392" s="238"/>
      <c r="CB392" s="238"/>
      <c r="CC392" s="238"/>
      <c r="CD392" s="238"/>
      <c r="CE392" s="238"/>
      <c r="CF392" s="238"/>
      <c r="CG392" s="238"/>
      <c r="CH392" s="238"/>
      <c r="CI392" s="238"/>
      <c r="CJ392" s="238"/>
      <c r="CK392" s="238"/>
      <c r="CL392" s="238"/>
      <c r="CM392" s="238"/>
      <c r="CN392" s="238"/>
      <c r="CO392" s="238"/>
      <c r="CP392" s="238"/>
      <c r="CQ392" s="238"/>
      <c r="CR392" s="238"/>
      <c r="CS392" s="238"/>
      <c r="CT392" s="238"/>
      <c r="CU392" s="238"/>
      <c r="CV392" s="238"/>
      <c r="CW392" s="238"/>
      <c r="CX392" s="238"/>
      <c r="CY392" s="238"/>
      <c r="CZ392" s="238"/>
      <c r="DA392" s="238"/>
    </row>
    <row r="393" spans="2:105">
      <c r="B393" s="226"/>
      <c r="BP393" s="82"/>
      <c r="BQ393" s="238"/>
      <c r="BR393" s="238"/>
      <c r="BS393" s="238"/>
      <c r="BT393" s="238"/>
      <c r="BU393" s="238"/>
      <c r="BV393" s="238"/>
      <c r="BW393" s="238"/>
      <c r="BX393" s="238"/>
      <c r="BY393" s="238"/>
      <c r="BZ393" s="238"/>
      <c r="CA393" s="238"/>
      <c r="CB393" s="238"/>
      <c r="CC393" s="238"/>
      <c r="CD393" s="238"/>
      <c r="CE393" s="238"/>
      <c r="CF393" s="238"/>
      <c r="CG393" s="238"/>
      <c r="CH393" s="238"/>
      <c r="CI393" s="238"/>
      <c r="CJ393" s="238"/>
      <c r="CK393" s="238"/>
      <c r="CL393" s="238"/>
      <c r="CM393" s="238"/>
      <c r="CN393" s="238"/>
      <c r="CO393" s="238"/>
      <c r="CP393" s="238"/>
      <c r="CQ393" s="238"/>
      <c r="CR393" s="238"/>
      <c r="CS393" s="238"/>
      <c r="CT393" s="238"/>
      <c r="CU393" s="238"/>
      <c r="CV393" s="238"/>
      <c r="CW393" s="238"/>
      <c r="CX393" s="238"/>
      <c r="CY393" s="238"/>
      <c r="CZ393" s="238"/>
      <c r="DA393" s="238"/>
    </row>
    <row r="394" spans="2:105">
      <c r="B394" s="226"/>
      <c r="BP394" s="82"/>
      <c r="BQ394" s="238"/>
      <c r="BR394" s="238"/>
      <c r="BS394" s="238"/>
      <c r="BT394" s="238"/>
      <c r="BU394" s="238"/>
      <c r="BV394" s="238"/>
      <c r="BW394" s="238"/>
      <c r="BX394" s="238"/>
      <c r="BY394" s="238"/>
      <c r="BZ394" s="238"/>
      <c r="CA394" s="238"/>
      <c r="CB394" s="238"/>
      <c r="CC394" s="238"/>
      <c r="CD394" s="238"/>
      <c r="CE394" s="238"/>
      <c r="CF394" s="238"/>
      <c r="CG394" s="238"/>
      <c r="CH394" s="238"/>
      <c r="CI394" s="238"/>
      <c r="CJ394" s="238"/>
      <c r="CK394" s="238"/>
      <c r="CL394" s="238"/>
      <c r="CM394" s="238"/>
      <c r="CN394" s="238"/>
      <c r="CO394" s="238"/>
      <c r="CP394" s="238"/>
      <c r="CQ394" s="238"/>
      <c r="CR394" s="238"/>
      <c r="CS394" s="238"/>
      <c r="CT394" s="238"/>
      <c r="CU394" s="238"/>
      <c r="CV394" s="238"/>
      <c r="CW394" s="238"/>
      <c r="CX394" s="238"/>
      <c r="CY394" s="238"/>
      <c r="CZ394" s="238"/>
      <c r="DA394" s="238"/>
    </row>
    <row r="395" spans="2:105">
      <c r="B395" s="226"/>
      <c r="BP395" s="82"/>
      <c r="BQ395" s="238"/>
      <c r="BR395" s="238"/>
      <c r="BS395" s="238"/>
      <c r="BT395" s="238"/>
      <c r="BU395" s="238"/>
      <c r="BV395" s="238"/>
      <c r="BW395" s="238"/>
      <c r="BX395" s="238"/>
      <c r="BY395" s="238"/>
      <c r="BZ395" s="238"/>
      <c r="CA395" s="238"/>
      <c r="CB395" s="238"/>
      <c r="CC395" s="238"/>
      <c r="CD395" s="238"/>
      <c r="CE395" s="238"/>
      <c r="CF395" s="238"/>
      <c r="CG395" s="238"/>
      <c r="CH395" s="238"/>
      <c r="CI395" s="238"/>
      <c r="CJ395" s="238"/>
      <c r="CK395" s="238"/>
      <c r="CL395" s="238"/>
      <c r="CM395" s="238"/>
      <c r="CN395" s="238"/>
      <c r="CO395" s="238"/>
      <c r="CP395" s="238"/>
      <c r="CQ395" s="238"/>
      <c r="CR395" s="238"/>
      <c r="CS395" s="238"/>
      <c r="CT395" s="238"/>
      <c r="CU395" s="238"/>
      <c r="CV395" s="238"/>
      <c r="CW395" s="238"/>
      <c r="CX395" s="238"/>
      <c r="CY395" s="238"/>
      <c r="CZ395" s="238"/>
      <c r="DA395" s="238"/>
    </row>
    <row r="396" spans="2:105">
      <c r="B396" s="226"/>
      <c r="BP396" s="82"/>
      <c r="BQ396" s="238"/>
      <c r="BR396" s="238"/>
      <c r="BS396" s="238"/>
      <c r="BT396" s="238"/>
      <c r="BU396" s="238"/>
      <c r="BV396" s="238"/>
      <c r="BW396" s="238"/>
      <c r="BX396" s="238"/>
      <c r="BY396" s="238"/>
      <c r="BZ396" s="238"/>
      <c r="CA396" s="238"/>
      <c r="CB396" s="238"/>
      <c r="CC396" s="238"/>
      <c r="CD396" s="238"/>
      <c r="CE396" s="238"/>
      <c r="CF396" s="238"/>
      <c r="CG396" s="238"/>
      <c r="CH396" s="238"/>
      <c r="CI396" s="238"/>
      <c r="CJ396" s="238"/>
      <c r="CK396" s="238"/>
      <c r="CL396" s="238"/>
      <c r="CM396" s="238"/>
      <c r="CN396" s="238"/>
      <c r="CO396" s="238"/>
      <c r="CP396" s="238"/>
      <c r="CQ396" s="238"/>
      <c r="CR396" s="238"/>
      <c r="CS396" s="238"/>
      <c r="CT396" s="238"/>
      <c r="CU396" s="238"/>
      <c r="CV396" s="238"/>
      <c r="CW396" s="238"/>
      <c r="CX396" s="238"/>
      <c r="CY396" s="238"/>
      <c r="CZ396" s="238"/>
      <c r="DA396" s="238"/>
    </row>
    <row r="397" spans="2:105">
      <c r="B397" s="226"/>
      <c r="BP397" s="82"/>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row>
    <row r="398" spans="2:105">
      <c r="B398" s="226"/>
      <c r="BP398" s="82"/>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row>
    <row r="399" spans="2:105">
      <c r="B399" s="226"/>
      <c r="BP399" s="82"/>
      <c r="BQ399" s="238"/>
      <c r="BR399" s="238"/>
      <c r="BS399" s="238"/>
      <c r="BT399" s="238"/>
      <c r="BU399" s="238"/>
      <c r="BV399" s="238"/>
      <c r="BW399" s="238"/>
      <c r="BX399" s="238"/>
      <c r="BY399" s="238"/>
      <c r="BZ399" s="238"/>
      <c r="CA399" s="238"/>
      <c r="CB399" s="238"/>
      <c r="CC399" s="238"/>
      <c r="CD399" s="238"/>
      <c r="CE399" s="238"/>
      <c r="CF399" s="238"/>
      <c r="CG399" s="238"/>
      <c r="CH399" s="238"/>
      <c r="CI399" s="238"/>
      <c r="CJ399" s="238"/>
      <c r="CK399" s="238"/>
      <c r="CL399" s="238"/>
      <c r="CM399" s="238"/>
      <c r="CN399" s="238"/>
      <c r="CO399" s="238"/>
      <c r="CP399" s="238"/>
      <c r="CQ399" s="238"/>
      <c r="CR399" s="238"/>
      <c r="CS399" s="238"/>
      <c r="CT399" s="238"/>
      <c r="CU399" s="238"/>
      <c r="CV399" s="238"/>
      <c r="CW399" s="238"/>
      <c r="CX399" s="238"/>
      <c r="CY399" s="238"/>
      <c r="CZ399" s="238"/>
      <c r="DA399" s="238"/>
    </row>
    <row r="400" spans="2:105">
      <c r="B400" s="226"/>
      <c r="BP400" s="82"/>
      <c r="BQ400" s="238"/>
      <c r="BR400" s="238"/>
      <c r="BS400" s="238"/>
      <c r="BT400" s="238"/>
      <c r="BU400" s="238"/>
      <c r="BV400" s="238"/>
      <c r="BW400" s="238"/>
      <c r="BX400" s="238"/>
      <c r="BY400" s="238"/>
      <c r="BZ400" s="238"/>
      <c r="CA400" s="238"/>
      <c r="CB400" s="238"/>
      <c r="CC400" s="238"/>
      <c r="CD400" s="238"/>
      <c r="CE400" s="238"/>
      <c r="CF400" s="238"/>
      <c r="CG400" s="238"/>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row>
    <row r="401" spans="2:105">
      <c r="B401" s="226"/>
      <c r="BP401" s="82"/>
      <c r="BQ401" s="238"/>
      <c r="BR401" s="238"/>
      <c r="BS401" s="238"/>
      <c r="BT401" s="238"/>
      <c r="BU401" s="238"/>
      <c r="BV401" s="238"/>
      <c r="BW401" s="238"/>
      <c r="BX401" s="238"/>
      <c r="BY401" s="238"/>
      <c r="BZ401" s="238"/>
      <c r="CA401" s="238"/>
      <c r="CB401" s="238"/>
      <c r="CC401" s="238"/>
      <c r="CD401" s="238"/>
      <c r="CE401" s="238"/>
      <c r="CF401" s="238"/>
      <c r="CG401" s="238"/>
      <c r="CH401" s="238"/>
      <c r="CI401" s="238"/>
      <c r="CJ401" s="238"/>
      <c r="CK401" s="238"/>
      <c r="CL401" s="238"/>
      <c r="CM401" s="238"/>
      <c r="CN401" s="238"/>
      <c r="CO401" s="238"/>
      <c r="CP401" s="238"/>
      <c r="CQ401" s="238"/>
      <c r="CR401" s="238"/>
      <c r="CS401" s="238"/>
      <c r="CT401" s="238"/>
      <c r="CU401" s="238"/>
      <c r="CV401" s="238"/>
      <c r="CW401" s="238"/>
      <c r="CX401" s="238"/>
      <c r="CY401" s="238"/>
      <c r="CZ401" s="238"/>
      <c r="DA401" s="238"/>
    </row>
    <row r="402" spans="2:105">
      <c r="B402" s="226"/>
      <c r="BP402" s="82"/>
      <c r="BQ402" s="238"/>
      <c r="BR402" s="238"/>
      <c r="BS402" s="238"/>
      <c r="BT402" s="238"/>
      <c r="BU402" s="238"/>
      <c r="BV402" s="238"/>
      <c r="BW402" s="238"/>
      <c r="BX402" s="238"/>
      <c r="BY402" s="238"/>
      <c r="BZ402" s="238"/>
      <c r="CA402" s="238"/>
      <c r="CB402" s="238"/>
      <c r="CC402" s="238"/>
      <c r="CD402" s="238"/>
      <c r="CE402" s="238"/>
      <c r="CF402" s="238"/>
      <c r="CG402" s="238"/>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row>
    <row r="403" spans="2:105">
      <c r="B403" s="226"/>
      <c r="BP403" s="82"/>
      <c r="BQ403" s="238"/>
      <c r="BR403" s="238"/>
      <c r="BS403" s="238"/>
      <c r="BT403" s="238"/>
      <c r="BU403" s="238"/>
      <c r="BV403" s="238"/>
      <c r="BW403" s="238"/>
      <c r="BX403" s="238"/>
      <c r="BY403" s="238"/>
      <c r="BZ403" s="238"/>
      <c r="CA403" s="238"/>
      <c r="CB403" s="238"/>
      <c r="CC403" s="238"/>
      <c r="CD403" s="238"/>
      <c r="CE403" s="238"/>
      <c r="CF403" s="238"/>
      <c r="CG403" s="238"/>
      <c r="CH403" s="238"/>
      <c r="CI403" s="238"/>
      <c r="CJ403" s="238"/>
      <c r="CK403" s="238"/>
      <c r="CL403" s="238"/>
      <c r="CM403" s="238"/>
      <c r="CN403" s="238"/>
      <c r="CO403" s="238"/>
      <c r="CP403" s="238"/>
      <c r="CQ403" s="238"/>
      <c r="CR403" s="238"/>
      <c r="CS403" s="238"/>
      <c r="CT403" s="238"/>
      <c r="CU403" s="238"/>
      <c r="CV403" s="238"/>
      <c r="CW403" s="238"/>
      <c r="CX403" s="238"/>
      <c r="CY403" s="238"/>
      <c r="CZ403" s="238"/>
      <c r="DA403" s="238"/>
    </row>
    <row r="404" spans="2:105">
      <c r="B404" s="226"/>
      <c r="BP404" s="82"/>
      <c r="BQ404" s="238"/>
      <c r="BR404" s="238"/>
      <c r="BS404" s="238"/>
      <c r="BT404" s="238"/>
      <c r="BU404" s="238"/>
      <c r="BV404" s="238"/>
      <c r="BW404" s="238"/>
      <c r="BX404" s="238"/>
      <c r="BY404" s="238"/>
      <c r="BZ404" s="238"/>
      <c r="CA404" s="238"/>
      <c r="CB404" s="238"/>
      <c r="CC404" s="238"/>
      <c r="CD404" s="238"/>
      <c r="CE404" s="238"/>
      <c r="CF404" s="238"/>
      <c r="CG404" s="238"/>
      <c r="CH404" s="238"/>
      <c r="CI404" s="238"/>
      <c r="CJ404" s="238"/>
      <c r="CK404" s="238"/>
      <c r="CL404" s="238"/>
      <c r="CM404" s="238"/>
      <c r="CN404" s="238"/>
      <c r="CO404" s="238"/>
      <c r="CP404" s="238"/>
      <c r="CQ404" s="238"/>
      <c r="CR404" s="238"/>
      <c r="CS404" s="238"/>
      <c r="CT404" s="238"/>
      <c r="CU404" s="238"/>
      <c r="CV404" s="238"/>
      <c r="CW404" s="238"/>
      <c r="CX404" s="238"/>
      <c r="CY404" s="238"/>
      <c r="CZ404" s="238"/>
      <c r="DA404" s="238"/>
    </row>
    <row r="405" spans="2:105">
      <c r="B405" s="226"/>
      <c r="BP405" s="82"/>
      <c r="BQ405" s="238"/>
      <c r="BR405" s="238"/>
      <c r="BS405" s="238"/>
      <c r="BT405" s="238"/>
      <c r="BU405" s="238"/>
      <c r="BV405" s="238"/>
      <c r="BW405" s="238"/>
      <c r="BX405" s="238"/>
      <c r="BY405" s="238"/>
      <c r="BZ405" s="238"/>
      <c r="CA405" s="238"/>
      <c r="CB405" s="238"/>
      <c r="CC405" s="238"/>
      <c r="CD405" s="238"/>
      <c r="CE405" s="238"/>
      <c r="CF405" s="238"/>
      <c r="CG405" s="238"/>
      <c r="CH405" s="238"/>
      <c r="CI405" s="238"/>
      <c r="CJ405" s="238"/>
      <c r="CK405" s="238"/>
      <c r="CL405" s="238"/>
      <c r="CM405" s="238"/>
      <c r="CN405" s="238"/>
      <c r="CO405" s="238"/>
      <c r="CP405" s="238"/>
      <c r="CQ405" s="238"/>
      <c r="CR405" s="238"/>
      <c r="CS405" s="238"/>
      <c r="CT405" s="238"/>
      <c r="CU405" s="238"/>
      <c r="CV405" s="238"/>
      <c r="CW405" s="238"/>
      <c r="CX405" s="238"/>
      <c r="CY405" s="238"/>
      <c r="CZ405" s="238"/>
      <c r="DA405" s="238"/>
    </row>
    <row r="406" spans="2:105">
      <c r="B406" s="226"/>
      <c r="BP406" s="82"/>
      <c r="BQ406" s="238"/>
      <c r="BR406" s="238"/>
      <c r="BS406" s="238"/>
      <c r="BT406" s="238"/>
      <c r="BU406" s="238"/>
      <c r="BV406" s="238"/>
      <c r="BW406" s="238"/>
      <c r="BX406" s="238"/>
      <c r="BY406" s="238"/>
      <c r="BZ406" s="238"/>
      <c r="CA406" s="238"/>
      <c r="CB406" s="238"/>
      <c r="CC406" s="238"/>
      <c r="CD406" s="238"/>
      <c r="CE406" s="238"/>
      <c r="CF406" s="238"/>
      <c r="CG406" s="238"/>
      <c r="CH406" s="238"/>
      <c r="CI406" s="238"/>
      <c r="CJ406" s="238"/>
      <c r="CK406" s="238"/>
      <c r="CL406" s="238"/>
      <c r="CM406" s="238"/>
      <c r="CN406" s="238"/>
      <c r="CO406" s="238"/>
      <c r="CP406" s="238"/>
      <c r="CQ406" s="238"/>
      <c r="CR406" s="238"/>
      <c r="CS406" s="238"/>
      <c r="CT406" s="238"/>
      <c r="CU406" s="238"/>
      <c r="CV406" s="238"/>
      <c r="CW406" s="238"/>
      <c r="CX406" s="238"/>
      <c r="CY406" s="238"/>
      <c r="CZ406" s="238"/>
      <c r="DA406" s="238"/>
    </row>
    <row r="407" spans="2:105">
      <c r="B407" s="226"/>
      <c r="BP407" s="82"/>
      <c r="BQ407" s="238"/>
      <c r="BR407" s="238"/>
      <c r="BS407" s="238"/>
      <c r="BT407" s="238"/>
      <c r="BU407" s="238"/>
      <c r="BV407" s="238"/>
      <c r="BW407" s="238"/>
      <c r="BX407" s="238"/>
      <c r="BY407" s="238"/>
      <c r="BZ407" s="238"/>
      <c r="CA407" s="238"/>
      <c r="CB407" s="238"/>
      <c r="CC407" s="238"/>
      <c r="CD407" s="238"/>
      <c r="CE407" s="238"/>
      <c r="CF407" s="238"/>
      <c r="CG407" s="238"/>
      <c r="CH407" s="238"/>
      <c r="CI407" s="238"/>
      <c r="CJ407" s="238"/>
      <c r="CK407" s="238"/>
      <c r="CL407" s="238"/>
      <c r="CM407" s="238"/>
      <c r="CN407" s="238"/>
      <c r="CO407" s="238"/>
      <c r="CP407" s="238"/>
      <c r="CQ407" s="238"/>
      <c r="CR407" s="238"/>
      <c r="CS407" s="238"/>
      <c r="CT407" s="238"/>
      <c r="CU407" s="238"/>
      <c r="CV407" s="238"/>
      <c r="CW407" s="238"/>
      <c r="CX407" s="238"/>
      <c r="CY407" s="238"/>
      <c r="CZ407" s="238"/>
      <c r="DA407" s="238"/>
    </row>
    <row r="408" spans="2:105">
      <c r="B408" s="226"/>
      <c r="BP408" s="82"/>
      <c r="BQ408" s="238"/>
      <c r="BR408" s="238"/>
      <c r="BS408" s="238"/>
      <c r="BT408" s="238"/>
      <c r="BU408" s="238"/>
      <c r="BV408" s="238"/>
      <c r="BW408" s="238"/>
      <c r="BX408" s="238"/>
      <c r="BY408" s="238"/>
      <c r="BZ408" s="238"/>
      <c r="CA408" s="238"/>
      <c r="CB408" s="238"/>
      <c r="CC408" s="238"/>
      <c r="CD408" s="238"/>
      <c r="CE408" s="238"/>
      <c r="CF408" s="238"/>
      <c r="CG408" s="238"/>
      <c r="CH408" s="238"/>
      <c r="CI408" s="238"/>
      <c r="CJ408" s="238"/>
      <c r="CK408" s="238"/>
      <c r="CL408" s="238"/>
      <c r="CM408" s="238"/>
      <c r="CN408" s="238"/>
      <c r="CO408" s="238"/>
      <c r="CP408" s="238"/>
      <c r="CQ408" s="238"/>
      <c r="CR408" s="238"/>
      <c r="CS408" s="238"/>
      <c r="CT408" s="238"/>
      <c r="CU408" s="238"/>
      <c r="CV408" s="238"/>
      <c r="CW408" s="238"/>
      <c r="CX408" s="238"/>
      <c r="CY408" s="238"/>
      <c r="CZ408" s="238"/>
      <c r="DA408" s="238"/>
    </row>
    <row r="409" spans="2:105">
      <c r="B409" s="226"/>
      <c r="BP409" s="82"/>
      <c r="BQ409" s="238"/>
      <c r="BR409" s="238"/>
      <c r="BS409" s="238"/>
      <c r="BT409" s="238"/>
      <c r="BU409" s="238"/>
      <c r="BV409" s="238"/>
      <c r="BW409" s="238"/>
      <c r="BX409" s="238"/>
      <c r="BY409" s="238"/>
      <c r="BZ409" s="238"/>
      <c r="CA409" s="238"/>
      <c r="CB409" s="238"/>
      <c r="CC409" s="238"/>
      <c r="CD409" s="238"/>
      <c r="CE409" s="238"/>
      <c r="CF409" s="238"/>
      <c r="CG409" s="238"/>
      <c r="CH409" s="238"/>
      <c r="CI409" s="238"/>
      <c r="CJ409" s="238"/>
      <c r="CK409" s="238"/>
      <c r="CL409" s="238"/>
      <c r="CM409" s="238"/>
      <c r="CN409" s="238"/>
      <c r="CO409" s="238"/>
      <c r="CP409" s="238"/>
      <c r="CQ409" s="238"/>
      <c r="CR409" s="238"/>
      <c r="CS409" s="238"/>
      <c r="CT409" s="238"/>
      <c r="CU409" s="238"/>
      <c r="CV409" s="238"/>
      <c r="CW409" s="238"/>
      <c r="CX409" s="238"/>
      <c r="CY409" s="238"/>
      <c r="CZ409" s="238"/>
      <c r="DA409" s="238"/>
    </row>
    <row r="410" spans="2:105">
      <c r="B410" s="226"/>
      <c r="BP410" s="82"/>
      <c r="BQ410" s="238"/>
      <c r="BR410" s="238"/>
      <c r="BS410" s="238"/>
      <c r="BT410" s="238"/>
      <c r="BU410" s="238"/>
      <c r="BV410" s="238"/>
      <c r="BW410" s="238"/>
      <c r="BX410" s="238"/>
      <c r="BY410" s="238"/>
      <c r="BZ410" s="238"/>
      <c r="CA410" s="238"/>
      <c r="CB410" s="238"/>
      <c r="CC410" s="238"/>
      <c r="CD410" s="238"/>
      <c r="CE410" s="238"/>
      <c r="CF410" s="238"/>
      <c r="CG410" s="238"/>
      <c r="CH410" s="238"/>
      <c r="CI410" s="238"/>
      <c r="CJ410" s="238"/>
      <c r="CK410" s="238"/>
      <c r="CL410" s="238"/>
      <c r="CM410" s="238"/>
      <c r="CN410" s="238"/>
      <c r="CO410" s="238"/>
      <c r="CP410" s="238"/>
      <c r="CQ410" s="238"/>
      <c r="CR410" s="238"/>
      <c r="CS410" s="238"/>
      <c r="CT410" s="238"/>
      <c r="CU410" s="238"/>
      <c r="CV410" s="238"/>
      <c r="CW410" s="238"/>
      <c r="CX410" s="238"/>
      <c r="CY410" s="238"/>
      <c r="CZ410" s="238"/>
      <c r="DA410" s="238"/>
    </row>
    <row r="411" spans="2:105">
      <c r="B411" s="226"/>
      <c r="BP411" s="82"/>
      <c r="BQ411" s="238"/>
      <c r="BR411" s="238"/>
      <c r="BS411" s="238"/>
      <c r="BT411" s="238"/>
      <c r="BU411" s="238"/>
      <c r="BV411" s="238"/>
      <c r="BW411" s="238"/>
      <c r="BX411" s="238"/>
      <c r="BY411" s="238"/>
      <c r="BZ411" s="238"/>
      <c r="CA411" s="238"/>
      <c r="CB411" s="238"/>
      <c r="CC411" s="238"/>
      <c r="CD411" s="238"/>
      <c r="CE411" s="238"/>
      <c r="CF411" s="238"/>
      <c r="CG411" s="238"/>
      <c r="CH411" s="238"/>
      <c r="CI411" s="238"/>
      <c r="CJ411" s="238"/>
      <c r="CK411" s="238"/>
      <c r="CL411" s="238"/>
      <c r="CM411" s="238"/>
      <c r="CN411" s="238"/>
      <c r="CO411" s="238"/>
      <c r="CP411" s="238"/>
      <c r="CQ411" s="238"/>
      <c r="CR411" s="238"/>
      <c r="CS411" s="238"/>
      <c r="CT411" s="238"/>
      <c r="CU411" s="238"/>
      <c r="CV411" s="238"/>
      <c r="CW411" s="238"/>
      <c r="CX411" s="238"/>
      <c r="CY411" s="238"/>
      <c r="CZ411" s="238"/>
      <c r="DA411" s="238"/>
    </row>
    <row r="412" spans="2:105">
      <c r="B412" s="226"/>
      <c r="BP412" s="82"/>
      <c r="BQ412" s="238"/>
      <c r="BR412" s="238"/>
      <c r="BS412" s="238"/>
      <c r="BT412" s="238"/>
      <c r="BU412" s="238"/>
      <c r="BV412" s="238"/>
      <c r="BW412" s="238"/>
      <c r="BX412" s="238"/>
      <c r="BY412" s="238"/>
      <c r="BZ412" s="238"/>
      <c r="CA412" s="238"/>
      <c r="CB412" s="238"/>
      <c r="CC412" s="238"/>
      <c r="CD412" s="238"/>
      <c r="CE412" s="238"/>
      <c r="CF412" s="238"/>
      <c r="CG412" s="238"/>
      <c r="CH412" s="238"/>
      <c r="CI412" s="238"/>
      <c r="CJ412" s="238"/>
      <c r="CK412" s="238"/>
      <c r="CL412" s="238"/>
      <c r="CM412" s="238"/>
      <c r="CN412" s="238"/>
      <c r="CO412" s="238"/>
      <c r="CP412" s="238"/>
      <c r="CQ412" s="238"/>
      <c r="CR412" s="238"/>
      <c r="CS412" s="238"/>
      <c r="CT412" s="238"/>
      <c r="CU412" s="238"/>
      <c r="CV412" s="238"/>
      <c r="CW412" s="238"/>
      <c r="CX412" s="238"/>
      <c r="CY412" s="238"/>
      <c r="CZ412" s="238"/>
      <c r="DA412" s="238"/>
    </row>
    <row r="413" spans="2:105">
      <c r="B413" s="226"/>
      <c r="BP413" s="82"/>
      <c r="BQ413" s="238"/>
      <c r="BR413" s="238"/>
      <c r="BS413" s="238"/>
      <c r="BT413" s="238"/>
      <c r="BU413" s="238"/>
      <c r="BV413" s="238"/>
      <c r="BW413" s="238"/>
      <c r="BX413" s="238"/>
      <c r="BY413" s="238"/>
      <c r="BZ413" s="238"/>
      <c r="CA413" s="238"/>
      <c r="CB413" s="238"/>
      <c r="CC413" s="238"/>
      <c r="CD413" s="238"/>
      <c r="CE413" s="238"/>
      <c r="CF413" s="238"/>
      <c r="CG413" s="238"/>
      <c r="CH413" s="238"/>
      <c r="CI413" s="238"/>
      <c r="CJ413" s="238"/>
      <c r="CK413" s="238"/>
      <c r="CL413" s="238"/>
      <c r="CM413" s="238"/>
      <c r="CN413" s="238"/>
      <c r="CO413" s="238"/>
      <c r="CP413" s="238"/>
      <c r="CQ413" s="238"/>
      <c r="CR413" s="238"/>
      <c r="CS413" s="238"/>
      <c r="CT413" s="238"/>
      <c r="CU413" s="238"/>
      <c r="CV413" s="238"/>
      <c r="CW413" s="238"/>
      <c r="CX413" s="238"/>
      <c r="CY413" s="238"/>
      <c r="CZ413" s="238"/>
      <c r="DA413" s="238"/>
    </row>
    <row r="414" spans="2:105">
      <c r="B414" s="226"/>
      <c r="BP414" s="82"/>
      <c r="BQ414" s="238"/>
      <c r="BR414" s="238"/>
      <c r="BS414" s="238"/>
      <c r="BT414" s="238"/>
      <c r="BU414" s="238"/>
      <c r="BV414" s="238"/>
      <c r="BW414" s="238"/>
      <c r="BX414" s="238"/>
      <c r="BY414" s="238"/>
      <c r="BZ414" s="238"/>
      <c r="CA414" s="238"/>
      <c r="CB414" s="238"/>
      <c r="CC414" s="238"/>
      <c r="CD414" s="238"/>
      <c r="CE414" s="238"/>
      <c r="CF414" s="238"/>
      <c r="CG414" s="238"/>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row>
    <row r="415" spans="2:105">
      <c r="B415" s="226"/>
      <c r="BP415" s="82"/>
      <c r="BQ415" s="238"/>
      <c r="BR415" s="238"/>
      <c r="BS415" s="238"/>
      <c r="BT415" s="238"/>
      <c r="BU415" s="238"/>
      <c r="BV415" s="238"/>
      <c r="BW415" s="238"/>
      <c r="BX415" s="238"/>
      <c r="BY415" s="238"/>
      <c r="BZ415" s="238"/>
      <c r="CA415" s="238"/>
      <c r="CB415" s="238"/>
      <c r="CC415" s="238"/>
      <c r="CD415" s="238"/>
      <c r="CE415" s="238"/>
      <c r="CF415" s="238"/>
      <c r="CG415" s="238"/>
      <c r="CH415" s="238"/>
      <c r="CI415" s="238"/>
      <c r="CJ415" s="238"/>
      <c r="CK415" s="238"/>
      <c r="CL415" s="238"/>
      <c r="CM415" s="238"/>
      <c r="CN415" s="238"/>
      <c r="CO415" s="238"/>
      <c r="CP415" s="238"/>
      <c r="CQ415" s="238"/>
      <c r="CR415" s="238"/>
      <c r="CS415" s="238"/>
      <c r="CT415" s="238"/>
      <c r="CU415" s="238"/>
      <c r="CV415" s="238"/>
      <c r="CW415" s="238"/>
      <c r="CX415" s="238"/>
      <c r="CY415" s="238"/>
      <c r="CZ415" s="238"/>
      <c r="DA415" s="238"/>
    </row>
    <row r="416" spans="2:105">
      <c r="B416" s="226"/>
      <c r="BP416" s="82"/>
      <c r="BQ416" s="238"/>
      <c r="BR416" s="238"/>
      <c r="BS416" s="238"/>
      <c r="BT416" s="238"/>
      <c r="BU416" s="238"/>
      <c r="BV416" s="238"/>
      <c r="BW416" s="238"/>
      <c r="BX416" s="238"/>
      <c r="BY416" s="238"/>
      <c r="BZ416" s="238"/>
      <c r="CA416" s="238"/>
      <c r="CB416" s="238"/>
      <c r="CC416" s="238"/>
      <c r="CD416" s="238"/>
      <c r="CE416" s="238"/>
      <c r="CF416" s="238"/>
      <c r="CG416" s="238"/>
      <c r="CH416" s="238"/>
      <c r="CI416" s="238"/>
      <c r="CJ416" s="238"/>
      <c r="CK416" s="238"/>
      <c r="CL416" s="238"/>
      <c r="CM416" s="238"/>
      <c r="CN416" s="238"/>
      <c r="CO416" s="238"/>
      <c r="CP416" s="238"/>
      <c r="CQ416" s="238"/>
      <c r="CR416" s="238"/>
      <c r="CS416" s="238"/>
      <c r="CT416" s="238"/>
      <c r="CU416" s="238"/>
      <c r="CV416" s="238"/>
      <c r="CW416" s="238"/>
      <c r="CX416" s="238"/>
      <c r="CY416" s="238"/>
      <c r="CZ416" s="238"/>
      <c r="DA416" s="238"/>
    </row>
    <row r="417" spans="2:105">
      <c r="B417" s="226"/>
      <c r="BP417" s="82"/>
      <c r="BQ417" s="238"/>
      <c r="BR417" s="238"/>
      <c r="BS417" s="238"/>
      <c r="BT417" s="238"/>
      <c r="BU417" s="238"/>
      <c r="BV417" s="238"/>
      <c r="BW417" s="238"/>
      <c r="BX417" s="238"/>
      <c r="BY417" s="238"/>
      <c r="BZ417" s="238"/>
      <c r="CA417" s="238"/>
      <c r="CB417" s="238"/>
      <c r="CC417" s="238"/>
      <c r="CD417" s="238"/>
      <c r="CE417" s="238"/>
      <c r="CF417" s="238"/>
      <c r="CG417" s="238"/>
      <c r="CH417" s="238"/>
      <c r="CI417" s="238"/>
      <c r="CJ417" s="238"/>
      <c r="CK417" s="238"/>
      <c r="CL417" s="238"/>
      <c r="CM417" s="238"/>
      <c r="CN417" s="238"/>
      <c r="CO417" s="238"/>
      <c r="CP417" s="238"/>
      <c r="CQ417" s="238"/>
      <c r="CR417" s="238"/>
      <c r="CS417" s="238"/>
      <c r="CT417" s="238"/>
      <c r="CU417" s="238"/>
      <c r="CV417" s="238"/>
      <c r="CW417" s="238"/>
      <c r="CX417" s="238"/>
      <c r="CY417" s="238"/>
      <c r="CZ417" s="238"/>
      <c r="DA417" s="238"/>
    </row>
    <row r="418" spans="2:105">
      <c r="B418" s="226"/>
      <c r="BP418" s="82"/>
      <c r="BQ418" s="238"/>
      <c r="BR418" s="238"/>
      <c r="BS418" s="238"/>
      <c r="BT418" s="238"/>
      <c r="BU418" s="238"/>
      <c r="BV418" s="238"/>
      <c r="BW418" s="238"/>
      <c r="BX418" s="238"/>
      <c r="BY418" s="238"/>
      <c r="BZ418" s="238"/>
      <c r="CA418" s="238"/>
      <c r="CB418" s="238"/>
      <c r="CC418" s="238"/>
      <c r="CD418" s="238"/>
      <c r="CE418" s="238"/>
      <c r="CF418" s="238"/>
      <c r="CG418" s="238"/>
      <c r="CH418" s="238"/>
      <c r="CI418" s="238"/>
      <c r="CJ418" s="238"/>
      <c r="CK418" s="238"/>
      <c r="CL418" s="238"/>
      <c r="CM418" s="238"/>
      <c r="CN418" s="238"/>
      <c r="CO418" s="238"/>
      <c r="CP418" s="238"/>
      <c r="CQ418" s="238"/>
      <c r="CR418" s="238"/>
      <c r="CS418" s="238"/>
      <c r="CT418" s="238"/>
      <c r="CU418" s="238"/>
      <c r="CV418" s="238"/>
      <c r="CW418" s="238"/>
      <c r="CX418" s="238"/>
      <c r="CY418" s="238"/>
      <c r="CZ418" s="238"/>
      <c r="DA418" s="238"/>
    </row>
    <row r="419" spans="2:105">
      <c r="B419" s="226"/>
      <c r="BP419" s="82"/>
      <c r="BQ419" s="238"/>
      <c r="BR419" s="238"/>
      <c r="BS419" s="238"/>
      <c r="BT419" s="238"/>
      <c r="BU419" s="238"/>
      <c r="BV419" s="238"/>
      <c r="BW419" s="238"/>
      <c r="BX419" s="238"/>
      <c r="BY419" s="238"/>
      <c r="BZ419" s="238"/>
      <c r="CA419" s="238"/>
      <c r="CB419" s="238"/>
      <c r="CC419" s="238"/>
      <c r="CD419" s="238"/>
      <c r="CE419" s="238"/>
      <c r="CF419" s="238"/>
      <c r="CG419" s="238"/>
      <c r="CH419" s="238"/>
      <c r="CI419" s="238"/>
      <c r="CJ419" s="238"/>
      <c r="CK419" s="238"/>
      <c r="CL419" s="238"/>
      <c r="CM419" s="238"/>
      <c r="CN419" s="238"/>
      <c r="CO419" s="238"/>
      <c r="CP419" s="238"/>
      <c r="CQ419" s="238"/>
      <c r="CR419" s="238"/>
      <c r="CS419" s="238"/>
      <c r="CT419" s="238"/>
      <c r="CU419" s="238"/>
      <c r="CV419" s="238"/>
      <c r="CW419" s="238"/>
      <c r="CX419" s="238"/>
      <c r="CY419" s="238"/>
      <c r="CZ419" s="238"/>
      <c r="DA419" s="238"/>
    </row>
    <row r="420" spans="2:105">
      <c r="B420" s="226"/>
      <c r="BP420" s="82"/>
      <c r="BQ420" s="238"/>
      <c r="BR420" s="238"/>
      <c r="BS420" s="238"/>
      <c r="BT420" s="238"/>
      <c r="BU420" s="238"/>
      <c r="BV420" s="238"/>
      <c r="BW420" s="238"/>
      <c r="BX420" s="238"/>
      <c r="BY420" s="238"/>
      <c r="BZ420" s="238"/>
      <c r="CA420" s="238"/>
      <c r="CB420" s="238"/>
      <c r="CC420" s="238"/>
      <c r="CD420" s="238"/>
      <c r="CE420" s="238"/>
      <c r="CF420" s="238"/>
      <c r="CG420" s="238"/>
      <c r="CH420" s="238"/>
      <c r="CI420" s="238"/>
      <c r="CJ420" s="238"/>
      <c r="CK420" s="238"/>
      <c r="CL420" s="238"/>
      <c r="CM420" s="238"/>
      <c r="CN420" s="238"/>
      <c r="CO420" s="238"/>
      <c r="CP420" s="238"/>
      <c r="CQ420" s="238"/>
      <c r="CR420" s="238"/>
      <c r="CS420" s="238"/>
      <c r="CT420" s="238"/>
      <c r="CU420" s="238"/>
      <c r="CV420" s="238"/>
      <c r="CW420" s="238"/>
      <c r="CX420" s="238"/>
      <c r="CY420" s="238"/>
      <c r="CZ420" s="238"/>
      <c r="DA420" s="238"/>
    </row>
    <row r="421" spans="2:105">
      <c r="B421" s="226"/>
      <c r="BP421" s="82"/>
      <c r="BQ421" s="238"/>
      <c r="BR421" s="238"/>
      <c r="BS421" s="238"/>
      <c r="BT421" s="238"/>
      <c r="BU421" s="238"/>
      <c r="BV421" s="238"/>
      <c r="BW421" s="238"/>
      <c r="BX421" s="238"/>
      <c r="BY421" s="238"/>
      <c r="BZ421" s="238"/>
      <c r="CA421" s="238"/>
      <c r="CB421" s="238"/>
      <c r="CC421" s="238"/>
      <c r="CD421" s="238"/>
      <c r="CE421" s="238"/>
      <c r="CF421" s="238"/>
      <c r="CG421" s="238"/>
      <c r="CH421" s="238"/>
      <c r="CI421" s="238"/>
      <c r="CJ421" s="238"/>
      <c r="CK421" s="238"/>
      <c r="CL421" s="238"/>
      <c r="CM421" s="238"/>
      <c r="CN421" s="238"/>
      <c r="CO421" s="238"/>
      <c r="CP421" s="238"/>
      <c r="CQ421" s="238"/>
      <c r="CR421" s="238"/>
      <c r="CS421" s="238"/>
      <c r="CT421" s="238"/>
      <c r="CU421" s="238"/>
      <c r="CV421" s="238"/>
      <c r="CW421" s="238"/>
      <c r="CX421" s="238"/>
      <c r="CY421" s="238"/>
      <c r="CZ421" s="238"/>
      <c r="DA421" s="238"/>
    </row>
    <row r="422" spans="2:105">
      <c r="B422" s="226"/>
      <c r="BP422" s="82"/>
      <c r="BQ422" s="238"/>
      <c r="BR422" s="238"/>
      <c r="BS422" s="238"/>
      <c r="BT422" s="238"/>
      <c r="BU422" s="238"/>
      <c r="BV422" s="238"/>
      <c r="BW422" s="238"/>
      <c r="BX422" s="238"/>
      <c r="BY422" s="238"/>
      <c r="BZ422" s="238"/>
      <c r="CA422" s="238"/>
      <c r="CB422" s="238"/>
      <c r="CC422" s="238"/>
      <c r="CD422" s="238"/>
      <c r="CE422" s="238"/>
      <c r="CF422" s="238"/>
      <c r="CG422" s="238"/>
      <c r="CH422" s="238"/>
      <c r="CI422" s="238"/>
      <c r="CJ422" s="238"/>
      <c r="CK422" s="238"/>
      <c r="CL422" s="238"/>
      <c r="CM422" s="238"/>
      <c r="CN422" s="238"/>
      <c r="CO422" s="238"/>
      <c r="CP422" s="238"/>
      <c r="CQ422" s="238"/>
      <c r="CR422" s="238"/>
      <c r="CS422" s="238"/>
      <c r="CT422" s="238"/>
      <c r="CU422" s="238"/>
      <c r="CV422" s="238"/>
      <c r="CW422" s="238"/>
      <c r="CX422" s="238"/>
      <c r="CY422" s="238"/>
      <c r="CZ422" s="238"/>
      <c r="DA422" s="238"/>
    </row>
    <row r="423" spans="2:105">
      <c r="B423" s="226"/>
      <c r="BP423" s="82"/>
      <c r="BQ423" s="238"/>
      <c r="BR423" s="238"/>
      <c r="BS423" s="238"/>
      <c r="BT423" s="238"/>
      <c r="BU423" s="238"/>
      <c r="BV423" s="238"/>
      <c r="BW423" s="238"/>
      <c r="BX423" s="238"/>
      <c r="BY423" s="238"/>
      <c r="BZ423" s="238"/>
      <c r="CA423" s="238"/>
      <c r="CB423" s="238"/>
      <c r="CC423" s="238"/>
      <c r="CD423" s="238"/>
      <c r="CE423" s="238"/>
      <c r="CF423" s="238"/>
      <c r="CG423" s="238"/>
      <c r="CH423" s="238"/>
      <c r="CI423" s="238"/>
      <c r="CJ423" s="238"/>
      <c r="CK423" s="238"/>
      <c r="CL423" s="238"/>
      <c r="CM423" s="238"/>
      <c r="CN423" s="238"/>
      <c r="CO423" s="238"/>
      <c r="CP423" s="238"/>
      <c r="CQ423" s="238"/>
      <c r="CR423" s="238"/>
      <c r="CS423" s="238"/>
      <c r="CT423" s="238"/>
      <c r="CU423" s="238"/>
      <c r="CV423" s="238"/>
      <c r="CW423" s="238"/>
      <c r="CX423" s="238"/>
      <c r="CY423" s="238"/>
      <c r="CZ423" s="238"/>
      <c r="DA423" s="238"/>
    </row>
    <row r="424" spans="2:105">
      <c r="B424" s="226"/>
      <c r="BP424" s="82"/>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38"/>
      <c r="CN424" s="238"/>
      <c r="CO424" s="238"/>
      <c r="CP424" s="238"/>
      <c r="CQ424" s="238"/>
      <c r="CR424" s="238"/>
      <c r="CS424" s="238"/>
      <c r="CT424" s="238"/>
      <c r="CU424" s="238"/>
      <c r="CV424" s="238"/>
      <c r="CW424" s="238"/>
      <c r="CX424" s="238"/>
      <c r="CY424" s="238"/>
      <c r="CZ424" s="238"/>
      <c r="DA424" s="238"/>
    </row>
    <row r="425" spans="2:105">
      <c r="B425" s="226"/>
      <c r="BP425" s="82"/>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row>
    <row r="426" spans="2:105">
      <c r="B426" s="226"/>
      <c r="BP426" s="82"/>
      <c r="BQ426" s="238"/>
      <c r="BR426" s="238"/>
      <c r="BS426" s="238"/>
      <c r="BT426" s="238"/>
      <c r="BU426" s="238"/>
      <c r="BV426" s="238"/>
      <c r="BW426" s="238"/>
      <c r="BX426" s="238"/>
      <c r="BY426" s="238"/>
      <c r="BZ426" s="238"/>
      <c r="CA426" s="238"/>
      <c r="CB426" s="238"/>
      <c r="CC426" s="238"/>
      <c r="CD426" s="238"/>
      <c r="CE426" s="238"/>
      <c r="CF426" s="238"/>
      <c r="CG426" s="238"/>
      <c r="CH426" s="238"/>
      <c r="CI426" s="238"/>
      <c r="CJ426" s="238"/>
      <c r="CK426" s="238"/>
      <c r="CL426" s="238"/>
      <c r="CM426" s="238"/>
      <c r="CN426" s="238"/>
      <c r="CO426" s="238"/>
      <c r="CP426" s="238"/>
      <c r="CQ426" s="238"/>
      <c r="CR426" s="238"/>
      <c r="CS426" s="238"/>
      <c r="CT426" s="238"/>
      <c r="CU426" s="238"/>
      <c r="CV426" s="238"/>
      <c r="CW426" s="238"/>
      <c r="CX426" s="238"/>
      <c r="CY426" s="238"/>
      <c r="CZ426" s="238"/>
      <c r="DA426" s="238"/>
    </row>
    <row r="427" spans="2:105">
      <c r="B427" s="226"/>
      <c r="BP427" s="82"/>
      <c r="BQ427" s="238"/>
      <c r="BR427" s="238"/>
      <c r="BS427" s="238"/>
      <c r="BT427" s="238"/>
      <c r="BU427" s="238"/>
      <c r="BV427" s="238"/>
      <c r="BW427" s="238"/>
      <c r="BX427" s="238"/>
      <c r="BY427" s="238"/>
      <c r="BZ427" s="238"/>
      <c r="CA427" s="238"/>
      <c r="CB427" s="238"/>
      <c r="CC427" s="238"/>
      <c r="CD427" s="238"/>
      <c r="CE427" s="238"/>
      <c r="CF427" s="238"/>
      <c r="CG427" s="238"/>
      <c r="CH427" s="238"/>
      <c r="CI427" s="238"/>
      <c r="CJ427" s="238"/>
      <c r="CK427" s="238"/>
      <c r="CL427" s="238"/>
      <c r="CM427" s="238"/>
      <c r="CN427" s="238"/>
      <c r="CO427" s="238"/>
      <c r="CP427" s="238"/>
      <c r="CQ427" s="238"/>
      <c r="CR427" s="238"/>
      <c r="CS427" s="238"/>
      <c r="CT427" s="238"/>
      <c r="CU427" s="238"/>
      <c r="CV427" s="238"/>
      <c r="CW427" s="238"/>
      <c r="CX427" s="238"/>
      <c r="CY427" s="238"/>
      <c r="CZ427" s="238"/>
      <c r="DA427" s="238"/>
    </row>
    <row r="428" spans="2:105">
      <c r="B428" s="226"/>
      <c r="BP428" s="82"/>
      <c r="BQ428" s="238"/>
      <c r="BR428" s="238"/>
      <c r="BS428" s="238"/>
      <c r="BT428" s="238"/>
      <c r="BU428" s="238"/>
      <c r="BV428" s="238"/>
      <c r="BW428" s="238"/>
      <c r="BX428" s="238"/>
      <c r="BY428" s="238"/>
      <c r="BZ428" s="238"/>
      <c r="CA428" s="238"/>
      <c r="CB428" s="238"/>
      <c r="CC428" s="238"/>
      <c r="CD428" s="238"/>
      <c r="CE428" s="238"/>
      <c r="CF428" s="238"/>
      <c r="CG428" s="238"/>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row>
    <row r="429" spans="2:105">
      <c r="B429" s="226"/>
      <c r="BP429" s="82"/>
      <c r="BQ429" s="238"/>
      <c r="BR429" s="238"/>
      <c r="BS429" s="238"/>
      <c r="BT429" s="238"/>
      <c r="BU429" s="238"/>
      <c r="BV429" s="238"/>
      <c r="BW429" s="238"/>
      <c r="BX429" s="238"/>
      <c r="BY429" s="238"/>
      <c r="BZ429" s="238"/>
      <c r="CA429" s="238"/>
      <c r="CB429" s="238"/>
      <c r="CC429" s="238"/>
      <c r="CD429" s="238"/>
      <c r="CE429" s="238"/>
      <c r="CF429" s="238"/>
      <c r="CG429" s="238"/>
      <c r="CH429" s="238"/>
      <c r="CI429" s="238"/>
      <c r="CJ429" s="238"/>
      <c r="CK429" s="238"/>
      <c r="CL429" s="238"/>
      <c r="CM429" s="238"/>
      <c r="CN429" s="238"/>
      <c r="CO429" s="238"/>
      <c r="CP429" s="238"/>
      <c r="CQ429" s="238"/>
      <c r="CR429" s="238"/>
      <c r="CS429" s="238"/>
      <c r="CT429" s="238"/>
      <c r="CU429" s="238"/>
      <c r="CV429" s="238"/>
      <c r="CW429" s="238"/>
      <c r="CX429" s="238"/>
      <c r="CY429" s="238"/>
      <c r="CZ429" s="238"/>
      <c r="DA429" s="238"/>
    </row>
    <row r="430" spans="2:105">
      <c r="B430" s="226"/>
      <c r="BP430" s="82"/>
      <c r="BQ430" s="238"/>
      <c r="BR430" s="238"/>
      <c r="BS430" s="238"/>
      <c r="BT430" s="238"/>
      <c r="BU430" s="238"/>
      <c r="BV430" s="238"/>
      <c r="BW430" s="238"/>
      <c r="BX430" s="238"/>
      <c r="BY430" s="238"/>
      <c r="BZ430" s="238"/>
      <c r="CA430" s="238"/>
      <c r="CB430" s="238"/>
      <c r="CC430" s="238"/>
      <c r="CD430" s="238"/>
      <c r="CE430" s="238"/>
      <c r="CF430" s="238"/>
      <c r="CG430" s="238"/>
      <c r="CH430" s="238"/>
      <c r="CI430" s="238"/>
      <c r="CJ430" s="238"/>
      <c r="CK430" s="238"/>
      <c r="CL430" s="238"/>
      <c r="CM430" s="238"/>
      <c r="CN430" s="238"/>
      <c r="CO430" s="238"/>
      <c r="CP430" s="238"/>
      <c r="CQ430" s="238"/>
      <c r="CR430" s="238"/>
      <c r="CS430" s="238"/>
      <c r="CT430" s="238"/>
      <c r="CU430" s="238"/>
      <c r="CV430" s="238"/>
      <c r="CW430" s="238"/>
      <c r="CX430" s="238"/>
      <c r="CY430" s="238"/>
      <c r="CZ430" s="238"/>
      <c r="DA430" s="238"/>
    </row>
    <row r="431" spans="2:105">
      <c r="B431" s="226"/>
      <c r="BP431" s="82"/>
      <c r="BQ431" s="238"/>
      <c r="BR431" s="238"/>
      <c r="BS431" s="238"/>
      <c r="BT431" s="238"/>
      <c r="BU431" s="238"/>
      <c r="BV431" s="238"/>
      <c r="BW431" s="238"/>
      <c r="BX431" s="238"/>
      <c r="BY431" s="238"/>
      <c r="BZ431" s="238"/>
      <c r="CA431" s="238"/>
      <c r="CB431" s="238"/>
      <c r="CC431" s="238"/>
      <c r="CD431" s="238"/>
      <c r="CE431" s="238"/>
      <c r="CF431" s="238"/>
      <c r="CG431" s="238"/>
      <c r="CH431" s="238"/>
      <c r="CI431" s="238"/>
      <c r="CJ431" s="238"/>
      <c r="CK431" s="238"/>
      <c r="CL431" s="238"/>
      <c r="CM431" s="238"/>
      <c r="CN431" s="238"/>
      <c r="CO431" s="238"/>
      <c r="CP431" s="238"/>
      <c r="CQ431" s="238"/>
      <c r="CR431" s="238"/>
      <c r="CS431" s="238"/>
      <c r="CT431" s="238"/>
      <c r="CU431" s="238"/>
      <c r="CV431" s="238"/>
      <c r="CW431" s="238"/>
      <c r="CX431" s="238"/>
      <c r="CY431" s="238"/>
      <c r="CZ431" s="238"/>
      <c r="DA431" s="238"/>
    </row>
    <row r="432" spans="2:105">
      <c r="B432" s="226"/>
      <c r="BP432" s="82"/>
      <c r="BQ432" s="238"/>
      <c r="BR432" s="238"/>
      <c r="BS432" s="238"/>
      <c r="BT432" s="238"/>
      <c r="BU432" s="238"/>
      <c r="BV432" s="238"/>
      <c r="BW432" s="238"/>
      <c r="BX432" s="238"/>
      <c r="BY432" s="238"/>
      <c r="BZ432" s="238"/>
      <c r="CA432" s="238"/>
      <c r="CB432" s="238"/>
      <c r="CC432" s="238"/>
      <c r="CD432" s="238"/>
      <c r="CE432" s="238"/>
      <c r="CF432" s="238"/>
      <c r="CG432" s="238"/>
      <c r="CH432" s="238"/>
      <c r="CI432" s="238"/>
      <c r="CJ432" s="238"/>
      <c r="CK432" s="238"/>
      <c r="CL432" s="238"/>
      <c r="CM432" s="238"/>
      <c r="CN432" s="238"/>
      <c r="CO432" s="238"/>
      <c r="CP432" s="238"/>
      <c r="CQ432" s="238"/>
      <c r="CR432" s="238"/>
      <c r="CS432" s="238"/>
      <c r="CT432" s="238"/>
      <c r="CU432" s="238"/>
      <c r="CV432" s="238"/>
      <c r="CW432" s="238"/>
      <c r="CX432" s="238"/>
      <c r="CY432" s="238"/>
      <c r="CZ432" s="238"/>
      <c r="DA432" s="238"/>
    </row>
    <row r="433" spans="2:105">
      <c r="B433" s="226"/>
      <c r="BP433" s="82"/>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row>
    <row r="434" spans="2:105">
      <c r="B434" s="226"/>
      <c r="BP434" s="82"/>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row>
    <row r="435" spans="2:105">
      <c r="B435" s="226"/>
      <c r="BP435" s="82"/>
      <c r="BQ435" s="238"/>
      <c r="BR435" s="238"/>
      <c r="BS435" s="238"/>
      <c r="BT435" s="238"/>
      <c r="BU435" s="238"/>
      <c r="BV435" s="238"/>
      <c r="BW435" s="238"/>
      <c r="BX435" s="238"/>
      <c r="BY435" s="238"/>
      <c r="BZ435" s="238"/>
      <c r="CA435" s="238"/>
      <c r="CB435" s="238"/>
      <c r="CC435" s="238"/>
      <c r="CD435" s="238"/>
      <c r="CE435" s="238"/>
      <c r="CF435" s="238"/>
      <c r="CG435" s="238"/>
      <c r="CH435" s="238"/>
      <c r="CI435" s="238"/>
      <c r="CJ435" s="238"/>
      <c r="CK435" s="238"/>
      <c r="CL435" s="238"/>
      <c r="CM435" s="238"/>
      <c r="CN435" s="238"/>
      <c r="CO435" s="238"/>
      <c r="CP435" s="238"/>
      <c r="CQ435" s="238"/>
      <c r="CR435" s="238"/>
      <c r="CS435" s="238"/>
      <c r="CT435" s="238"/>
      <c r="CU435" s="238"/>
      <c r="CV435" s="238"/>
      <c r="CW435" s="238"/>
      <c r="CX435" s="238"/>
      <c r="CY435" s="238"/>
      <c r="CZ435" s="238"/>
      <c r="DA435" s="238"/>
    </row>
    <row r="436" spans="2:105">
      <c r="B436" s="226"/>
      <c r="BP436" s="82"/>
      <c r="BQ436" s="238"/>
      <c r="BR436" s="238"/>
      <c r="BS436" s="238"/>
      <c r="BT436" s="238"/>
      <c r="BU436" s="238"/>
      <c r="BV436" s="238"/>
      <c r="BW436" s="238"/>
      <c r="BX436" s="238"/>
      <c r="BY436" s="238"/>
      <c r="BZ436" s="238"/>
      <c r="CA436" s="238"/>
      <c r="CB436" s="238"/>
      <c r="CC436" s="238"/>
      <c r="CD436" s="238"/>
      <c r="CE436" s="238"/>
      <c r="CF436" s="238"/>
      <c r="CG436" s="238"/>
      <c r="CH436" s="238"/>
      <c r="CI436" s="238"/>
      <c r="CJ436" s="238"/>
      <c r="CK436" s="238"/>
      <c r="CL436" s="238"/>
      <c r="CM436" s="238"/>
      <c r="CN436" s="238"/>
      <c r="CO436" s="238"/>
      <c r="CP436" s="238"/>
      <c r="CQ436" s="238"/>
      <c r="CR436" s="238"/>
      <c r="CS436" s="238"/>
      <c r="CT436" s="238"/>
      <c r="CU436" s="238"/>
      <c r="CV436" s="238"/>
      <c r="CW436" s="238"/>
      <c r="CX436" s="238"/>
      <c r="CY436" s="238"/>
      <c r="CZ436" s="238"/>
      <c r="DA436" s="238"/>
    </row>
    <row r="437" spans="2:105">
      <c r="B437" s="226"/>
      <c r="BP437" s="82"/>
      <c r="BQ437" s="238"/>
      <c r="BR437" s="238"/>
      <c r="BS437" s="238"/>
      <c r="BT437" s="238"/>
      <c r="BU437" s="238"/>
      <c r="BV437" s="238"/>
      <c r="BW437" s="238"/>
      <c r="BX437" s="238"/>
      <c r="BY437" s="238"/>
      <c r="BZ437" s="238"/>
      <c r="CA437" s="238"/>
      <c r="CB437" s="238"/>
      <c r="CC437" s="238"/>
      <c r="CD437" s="238"/>
      <c r="CE437" s="238"/>
      <c r="CF437" s="238"/>
      <c r="CG437" s="238"/>
      <c r="CH437" s="238"/>
      <c r="CI437" s="238"/>
      <c r="CJ437" s="238"/>
      <c r="CK437" s="238"/>
      <c r="CL437" s="238"/>
      <c r="CM437" s="238"/>
      <c r="CN437" s="238"/>
      <c r="CO437" s="238"/>
      <c r="CP437" s="238"/>
      <c r="CQ437" s="238"/>
      <c r="CR437" s="238"/>
      <c r="CS437" s="238"/>
      <c r="CT437" s="238"/>
      <c r="CU437" s="238"/>
      <c r="CV437" s="238"/>
      <c r="CW437" s="238"/>
      <c r="CX437" s="238"/>
      <c r="CY437" s="238"/>
      <c r="CZ437" s="238"/>
      <c r="DA437" s="238"/>
    </row>
    <row r="438" spans="2:105">
      <c r="B438" s="226"/>
      <c r="BP438" s="82"/>
      <c r="BQ438" s="238"/>
      <c r="BR438" s="238"/>
      <c r="BS438" s="238"/>
      <c r="BT438" s="238"/>
      <c r="BU438" s="238"/>
      <c r="BV438" s="238"/>
      <c r="BW438" s="238"/>
      <c r="BX438" s="238"/>
      <c r="BY438" s="238"/>
      <c r="BZ438" s="238"/>
      <c r="CA438" s="238"/>
      <c r="CB438" s="238"/>
      <c r="CC438" s="238"/>
      <c r="CD438" s="238"/>
      <c r="CE438" s="238"/>
      <c r="CF438" s="238"/>
      <c r="CG438" s="238"/>
      <c r="CH438" s="238"/>
      <c r="CI438" s="238"/>
      <c r="CJ438" s="238"/>
      <c r="CK438" s="238"/>
      <c r="CL438" s="238"/>
      <c r="CM438" s="238"/>
      <c r="CN438" s="238"/>
      <c r="CO438" s="238"/>
      <c r="CP438" s="238"/>
      <c r="CQ438" s="238"/>
      <c r="CR438" s="238"/>
      <c r="CS438" s="238"/>
      <c r="CT438" s="238"/>
      <c r="CU438" s="238"/>
      <c r="CV438" s="238"/>
      <c r="CW438" s="238"/>
      <c r="CX438" s="238"/>
      <c r="CY438" s="238"/>
      <c r="CZ438" s="238"/>
      <c r="DA438" s="238"/>
    </row>
    <row r="439" spans="2:105">
      <c r="B439" s="226"/>
      <c r="BP439" s="82"/>
      <c r="BQ439" s="238"/>
      <c r="BR439" s="238"/>
      <c r="BS439" s="238"/>
      <c r="BT439" s="238"/>
      <c r="BU439" s="238"/>
      <c r="BV439" s="238"/>
      <c r="BW439" s="238"/>
      <c r="BX439" s="238"/>
      <c r="BY439" s="238"/>
      <c r="BZ439" s="238"/>
      <c r="CA439" s="238"/>
      <c r="CB439" s="238"/>
      <c r="CC439" s="238"/>
      <c r="CD439" s="238"/>
      <c r="CE439" s="238"/>
      <c r="CF439" s="238"/>
      <c r="CG439" s="238"/>
      <c r="CH439" s="238"/>
      <c r="CI439" s="238"/>
      <c r="CJ439" s="238"/>
      <c r="CK439" s="238"/>
      <c r="CL439" s="238"/>
      <c r="CM439" s="238"/>
      <c r="CN439" s="238"/>
      <c r="CO439" s="238"/>
      <c r="CP439" s="238"/>
      <c r="CQ439" s="238"/>
      <c r="CR439" s="238"/>
      <c r="CS439" s="238"/>
      <c r="CT439" s="238"/>
      <c r="CU439" s="238"/>
      <c r="CV439" s="238"/>
      <c r="CW439" s="238"/>
      <c r="CX439" s="238"/>
      <c r="CY439" s="238"/>
      <c r="CZ439" s="238"/>
      <c r="DA439" s="238"/>
    </row>
    <row r="440" spans="2:105">
      <c r="B440" s="226"/>
      <c r="BP440" s="82"/>
      <c r="BQ440" s="238"/>
      <c r="BR440" s="238"/>
      <c r="BS440" s="238"/>
      <c r="BT440" s="238"/>
      <c r="BU440" s="238"/>
      <c r="BV440" s="238"/>
      <c r="BW440" s="238"/>
      <c r="BX440" s="238"/>
      <c r="BY440" s="238"/>
      <c r="BZ440" s="238"/>
      <c r="CA440" s="238"/>
      <c r="CB440" s="238"/>
      <c r="CC440" s="238"/>
      <c r="CD440" s="238"/>
      <c r="CE440" s="238"/>
      <c r="CF440" s="238"/>
      <c r="CG440" s="238"/>
      <c r="CH440" s="238"/>
      <c r="CI440" s="238"/>
      <c r="CJ440" s="238"/>
      <c r="CK440" s="238"/>
      <c r="CL440" s="238"/>
      <c r="CM440" s="238"/>
      <c r="CN440" s="238"/>
      <c r="CO440" s="238"/>
      <c r="CP440" s="238"/>
      <c r="CQ440" s="238"/>
      <c r="CR440" s="238"/>
      <c r="CS440" s="238"/>
      <c r="CT440" s="238"/>
      <c r="CU440" s="238"/>
      <c r="CV440" s="238"/>
      <c r="CW440" s="238"/>
      <c r="CX440" s="238"/>
      <c r="CY440" s="238"/>
      <c r="CZ440" s="238"/>
      <c r="DA440" s="238"/>
    </row>
    <row r="441" spans="2:105">
      <c r="B441" s="226"/>
      <c r="BP441" s="82"/>
      <c r="BQ441" s="238"/>
      <c r="BR441" s="238"/>
      <c r="BS441" s="238"/>
      <c r="BT441" s="238"/>
      <c r="BU441" s="238"/>
      <c r="BV441" s="238"/>
      <c r="BW441" s="238"/>
      <c r="BX441" s="238"/>
      <c r="BY441" s="238"/>
      <c r="BZ441" s="238"/>
      <c r="CA441" s="238"/>
      <c r="CB441" s="238"/>
      <c r="CC441" s="238"/>
      <c r="CD441" s="238"/>
      <c r="CE441" s="238"/>
      <c r="CF441" s="238"/>
      <c r="CG441" s="238"/>
      <c r="CH441" s="238"/>
      <c r="CI441" s="238"/>
      <c r="CJ441" s="238"/>
      <c r="CK441" s="238"/>
      <c r="CL441" s="238"/>
      <c r="CM441" s="238"/>
      <c r="CN441" s="238"/>
      <c r="CO441" s="238"/>
      <c r="CP441" s="238"/>
      <c r="CQ441" s="238"/>
      <c r="CR441" s="238"/>
      <c r="CS441" s="238"/>
      <c r="CT441" s="238"/>
      <c r="CU441" s="238"/>
      <c r="CV441" s="238"/>
      <c r="CW441" s="238"/>
      <c r="CX441" s="238"/>
      <c r="CY441" s="238"/>
      <c r="CZ441" s="238"/>
      <c r="DA441" s="238"/>
    </row>
    <row r="442" spans="2:105">
      <c r="B442" s="226"/>
      <c r="BP442" s="82"/>
      <c r="BQ442" s="238"/>
      <c r="BR442" s="238"/>
      <c r="BS442" s="238"/>
      <c r="BT442" s="238"/>
      <c r="BU442" s="238"/>
      <c r="BV442" s="238"/>
      <c r="BW442" s="238"/>
      <c r="BX442" s="238"/>
      <c r="BY442" s="238"/>
      <c r="BZ442" s="238"/>
      <c r="CA442" s="238"/>
      <c r="CB442" s="238"/>
      <c r="CC442" s="238"/>
      <c r="CD442" s="238"/>
      <c r="CE442" s="238"/>
      <c r="CF442" s="238"/>
      <c r="CG442" s="238"/>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row>
    <row r="443" spans="2:105">
      <c r="B443" s="226"/>
      <c r="BP443" s="82"/>
      <c r="BQ443" s="238"/>
      <c r="BR443" s="238"/>
      <c r="BS443" s="238"/>
      <c r="BT443" s="238"/>
      <c r="BU443" s="238"/>
      <c r="BV443" s="238"/>
      <c r="BW443" s="238"/>
      <c r="BX443" s="238"/>
      <c r="BY443" s="238"/>
      <c r="BZ443" s="238"/>
      <c r="CA443" s="238"/>
      <c r="CB443" s="238"/>
      <c r="CC443" s="238"/>
      <c r="CD443" s="238"/>
      <c r="CE443" s="238"/>
      <c r="CF443" s="238"/>
      <c r="CG443" s="238"/>
      <c r="CH443" s="238"/>
      <c r="CI443" s="238"/>
      <c r="CJ443" s="238"/>
      <c r="CK443" s="238"/>
      <c r="CL443" s="238"/>
      <c r="CM443" s="238"/>
      <c r="CN443" s="238"/>
      <c r="CO443" s="238"/>
      <c r="CP443" s="238"/>
      <c r="CQ443" s="238"/>
      <c r="CR443" s="238"/>
      <c r="CS443" s="238"/>
      <c r="CT443" s="238"/>
      <c r="CU443" s="238"/>
      <c r="CV443" s="238"/>
      <c r="CW443" s="238"/>
      <c r="CX443" s="238"/>
      <c r="CY443" s="238"/>
      <c r="CZ443" s="238"/>
      <c r="DA443" s="238"/>
    </row>
    <row r="444" spans="2:105">
      <c r="B444" s="226"/>
      <c r="BP444" s="82"/>
      <c r="BQ444" s="238"/>
      <c r="BR444" s="238"/>
      <c r="BS444" s="238"/>
      <c r="BT444" s="238"/>
      <c r="BU444" s="238"/>
      <c r="BV444" s="238"/>
      <c r="BW444" s="238"/>
      <c r="BX444" s="238"/>
      <c r="BY444" s="238"/>
      <c r="BZ444" s="238"/>
      <c r="CA444" s="238"/>
      <c r="CB444" s="238"/>
      <c r="CC444" s="238"/>
      <c r="CD444" s="238"/>
      <c r="CE444" s="238"/>
      <c r="CF444" s="238"/>
      <c r="CG444" s="238"/>
      <c r="CH444" s="238"/>
      <c r="CI444" s="238"/>
      <c r="CJ444" s="238"/>
      <c r="CK444" s="238"/>
      <c r="CL444" s="238"/>
      <c r="CM444" s="238"/>
      <c r="CN444" s="238"/>
      <c r="CO444" s="238"/>
      <c r="CP444" s="238"/>
      <c r="CQ444" s="238"/>
      <c r="CR444" s="238"/>
      <c r="CS444" s="238"/>
      <c r="CT444" s="238"/>
      <c r="CU444" s="238"/>
      <c r="CV444" s="238"/>
      <c r="CW444" s="238"/>
      <c r="CX444" s="238"/>
      <c r="CY444" s="238"/>
      <c r="CZ444" s="238"/>
      <c r="DA444" s="238"/>
    </row>
    <row r="445" spans="2:105">
      <c r="B445" s="226"/>
      <c r="BP445" s="82"/>
      <c r="BQ445" s="238"/>
      <c r="BR445" s="238"/>
      <c r="BS445" s="238"/>
      <c r="BT445" s="238"/>
      <c r="BU445" s="238"/>
      <c r="BV445" s="238"/>
      <c r="BW445" s="238"/>
      <c r="BX445" s="238"/>
      <c r="BY445" s="238"/>
      <c r="BZ445" s="238"/>
      <c r="CA445" s="238"/>
      <c r="CB445" s="238"/>
      <c r="CC445" s="238"/>
      <c r="CD445" s="238"/>
      <c r="CE445" s="238"/>
      <c r="CF445" s="238"/>
      <c r="CG445" s="238"/>
      <c r="CH445" s="238"/>
      <c r="CI445" s="238"/>
      <c r="CJ445" s="238"/>
      <c r="CK445" s="238"/>
      <c r="CL445" s="238"/>
      <c r="CM445" s="238"/>
      <c r="CN445" s="238"/>
      <c r="CO445" s="238"/>
      <c r="CP445" s="238"/>
      <c r="CQ445" s="238"/>
      <c r="CR445" s="238"/>
      <c r="CS445" s="238"/>
      <c r="CT445" s="238"/>
      <c r="CU445" s="238"/>
      <c r="CV445" s="238"/>
      <c r="CW445" s="238"/>
      <c r="CX445" s="238"/>
      <c r="CY445" s="238"/>
      <c r="CZ445" s="238"/>
      <c r="DA445" s="238"/>
    </row>
    <row r="446" spans="2:105">
      <c r="B446" s="226"/>
      <c r="BP446" s="82"/>
      <c r="BQ446" s="238"/>
      <c r="BR446" s="238"/>
      <c r="BS446" s="238"/>
      <c r="BT446" s="238"/>
      <c r="BU446" s="238"/>
      <c r="BV446" s="238"/>
      <c r="BW446" s="238"/>
      <c r="BX446" s="238"/>
      <c r="BY446" s="238"/>
      <c r="BZ446" s="238"/>
      <c r="CA446" s="238"/>
      <c r="CB446" s="238"/>
      <c r="CC446" s="238"/>
      <c r="CD446" s="238"/>
      <c r="CE446" s="238"/>
      <c r="CF446" s="238"/>
      <c r="CG446" s="238"/>
      <c r="CH446" s="238"/>
      <c r="CI446" s="238"/>
      <c r="CJ446" s="238"/>
      <c r="CK446" s="238"/>
      <c r="CL446" s="238"/>
      <c r="CM446" s="238"/>
      <c r="CN446" s="238"/>
      <c r="CO446" s="238"/>
      <c r="CP446" s="238"/>
      <c r="CQ446" s="238"/>
      <c r="CR446" s="238"/>
      <c r="CS446" s="238"/>
      <c r="CT446" s="238"/>
      <c r="CU446" s="238"/>
      <c r="CV446" s="238"/>
      <c r="CW446" s="238"/>
      <c r="CX446" s="238"/>
      <c r="CY446" s="238"/>
      <c r="CZ446" s="238"/>
      <c r="DA446" s="238"/>
    </row>
    <row r="447" spans="2:105">
      <c r="B447" s="226"/>
      <c r="BP447" s="82"/>
      <c r="BQ447" s="238"/>
      <c r="BR447" s="238"/>
      <c r="BS447" s="238"/>
      <c r="BT447" s="238"/>
      <c r="BU447" s="238"/>
      <c r="BV447" s="238"/>
      <c r="BW447" s="238"/>
      <c r="BX447" s="238"/>
      <c r="BY447" s="238"/>
      <c r="BZ447" s="238"/>
      <c r="CA447" s="238"/>
      <c r="CB447" s="238"/>
      <c r="CC447" s="238"/>
      <c r="CD447" s="238"/>
      <c r="CE447" s="238"/>
      <c r="CF447" s="238"/>
      <c r="CG447" s="238"/>
      <c r="CH447" s="238"/>
      <c r="CI447" s="238"/>
      <c r="CJ447" s="238"/>
      <c r="CK447" s="238"/>
      <c r="CL447" s="238"/>
      <c r="CM447" s="238"/>
      <c r="CN447" s="238"/>
      <c r="CO447" s="238"/>
      <c r="CP447" s="238"/>
      <c r="CQ447" s="238"/>
      <c r="CR447" s="238"/>
      <c r="CS447" s="238"/>
      <c r="CT447" s="238"/>
      <c r="CU447" s="238"/>
      <c r="CV447" s="238"/>
      <c r="CW447" s="238"/>
      <c r="CX447" s="238"/>
      <c r="CY447" s="238"/>
      <c r="CZ447" s="238"/>
      <c r="DA447" s="238"/>
    </row>
    <row r="448" spans="2:105">
      <c r="B448" s="226"/>
      <c r="BP448" s="82"/>
      <c r="BQ448" s="238"/>
      <c r="BR448" s="238"/>
      <c r="BS448" s="238"/>
      <c r="BT448" s="238"/>
      <c r="BU448" s="238"/>
      <c r="BV448" s="238"/>
      <c r="BW448" s="238"/>
      <c r="BX448" s="238"/>
      <c r="BY448" s="238"/>
      <c r="BZ448" s="238"/>
      <c r="CA448" s="238"/>
      <c r="CB448" s="238"/>
      <c r="CC448" s="238"/>
      <c r="CD448" s="238"/>
      <c r="CE448" s="238"/>
      <c r="CF448" s="238"/>
      <c r="CG448" s="238"/>
      <c r="CH448" s="238"/>
      <c r="CI448" s="238"/>
      <c r="CJ448" s="238"/>
      <c r="CK448" s="238"/>
      <c r="CL448" s="238"/>
      <c r="CM448" s="238"/>
      <c r="CN448" s="238"/>
      <c r="CO448" s="238"/>
      <c r="CP448" s="238"/>
      <c r="CQ448" s="238"/>
      <c r="CR448" s="238"/>
      <c r="CS448" s="238"/>
      <c r="CT448" s="238"/>
      <c r="CU448" s="238"/>
      <c r="CV448" s="238"/>
      <c r="CW448" s="238"/>
      <c r="CX448" s="238"/>
      <c r="CY448" s="238"/>
      <c r="CZ448" s="238"/>
      <c r="DA448" s="238"/>
    </row>
    <row r="449" spans="2:105">
      <c r="B449" s="226"/>
      <c r="BP449" s="82"/>
      <c r="BQ449" s="238"/>
      <c r="BR449" s="238"/>
      <c r="BS449" s="238"/>
      <c r="BT449" s="238"/>
      <c r="BU449" s="238"/>
      <c r="BV449" s="238"/>
      <c r="BW449" s="238"/>
      <c r="BX449" s="238"/>
      <c r="BY449" s="238"/>
      <c r="BZ449" s="238"/>
      <c r="CA449" s="238"/>
      <c r="CB449" s="238"/>
      <c r="CC449" s="238"/>
      <c r="CD449" s="238"/>
      <c r="CE449" s="238"/>
      <c r="CF449" s="238"/>
      <c r="CG449" s="238"/>
      <c r="CH449" s="238"/>
      <c r="CI449" s="238"/>
      <c r="CJ449" s="238"/>
      <c r="CK449" s="238"/>
      <c r="CL449" s="238"/>
      <c r="CM449" s="238"/>
      <c r="CN449" s="238"/>
      <c r="CO449" s="238"/>
      <c r="CP449" s="238"/>
      <c r="CQ449" s="238"/>
      <c r="CR449" s="238"/>
      <c r="CS449" s="238"/>
      <c r="CT449" s="238"/>
      <c r="CU449" s="238"/>
      <c r="CV449" s="238"/>
      <c r="CW449" s="238"/>
      <c r="CX449" s="238"/>
      <c r="CY449" s="238"/>
      <c r="CZ449" s="238"/>
      <c r="DA449" s="238"/>
    </row>
    <row r="450" spans="2:105">
      <c r="B450" s="226"/>
      <c r="BP450" s="82"/>
      <c r="BQ450" s="238"/>
      <c r="BR450" s="238"/>
      <c r="BS450" s="238"/>
      <c r="BT450" s="238"/>
      <c r="BU450" s="238"/>
      <c r="BV450" s="238"/>
      <c r="BW450" s="238"/>
      <c r="BX450" s="238"/>
      <c r="BY450" s="238"/>
      <c r="BZ450" s="238"/>
      <c r="CA450" s="238"/>
      <c r="CB450" s="238"/>
      <c r="CC450" s="238"/>
      <c r="CD450" s="238"/>
      <c r="CE450" s="238"/>
      <c r="CF450" s="238"/>
      <c r="CG450" s="238"/>
      <c r="CH450" s="238"/>
      <c r="CI450" s="238"/>
      <c r="CJ450" s="238"/>
      <c r="CK450" s="238"/>
      <c r="CL450" s="238"/>
      <c r="CM450" s="238"/>
      <c r="CN450" s="238"/>
      <c r="CO450" s="238"/>
      <c r="CP450" s="238"/>
      <c r="CQ450" s="238"/>
      <c r="CR450" s="238"/>
      <c r="CS450" s="238"/>
      <c r="CT450" s="238"/>
      <c r="CU450" s="238"/>
      <c r="CV450" s="238"/>
      <c r="CW450" s="238"/>
      <c r="CX450" s="238"/>
      <c r="CY450" s="238"/>
      <c r="CZ450" s="238"/>
      <c r="DA450" s="238"/>
    </row>
    <row r="451" spans="2:105">
      <c r="B451" s="226"/>
      <c r="BP451" s="82"/>
      <c r="BQ451" s="238"/>
      <c r="BR451" s="238"/>
      <c r="BS451" s="238"/>
      <c r="BT451" s="238"/>
      <c r="BU451" s="238"/>
      <c r="BV451" s="238"/>
      <c r="BW451" s="238"/>
      <c r="BX451" s="238"/>
      <c r="BY451" s="238"/>
      <c r="BZ451" s="238"/>
      <c r="CA451" s="238"/>
      <c r="CB451" s="238"/>
      <c r="CC451" s="238"/>
      <c r="CD451" s="238"/>
      <c r="CE451" s="238"/>
      <c r="CF451" s="238"/>
      <c r="CG451" s="238"/>
      <c r="CH451" s="238"/>
      <c r="CI451" s="238"/>
      <c r="CJ451" s="238"/>
      <c r="CK451" s="238"/>
      <c r="CL451" s="238"/>
      <c r="CM451" s="238"/>
      <c r="CN451" s="238"/>
      <c r="CO451" s="238"/>
      <c r="CP451" s="238"/>
      <c r="CQ451" s="238"/>
      <c r="CR451" s="238"/>
      <c r="CS451" s="238"/>
      <c r="CT451" s="238"/>
      <c r="CU451" s="238"/>
      <c r="CV451" s="238"/>
      <c r="CW451" s="238"/>
      <c r="CX451" s="238"/>
      <c r="CY451" s="238"/>
      <c r="CZ451" s="238"/>
      <c r="DA451" s="238"/>
    </row>
    <row r="452" spans="2:105">
      <c r="B452" s="226"/>
      <c r="BP452" s="82"/>
      <c r="BQ452" s="238"/>
      <c r="BR452" s="238"/>
      <c r="BS452" s="238"/>
      <c r="BT452" s="238"/>
      <c r="BU452" s="238"/>
      <c r="BV452" s="238"/>
      <c r="BW452" s="238"/>
      <c r="BX452" s="238"/>
      <c r="BY452" s="238"/>
      <c r="BZ452" s="238"/>
      <c r="CA452" s="238"/>
      <c r="CB452" s="238"/>
      <c r="CC452" s="238"/>
      <c r="CD452" s="238"/>
      <c r="CE452" s="238"/>
      <c r="CF452" s="238"/>
      <c r="CG452" s="238"/>
      <c r="CH452" s="238"/>
      <c r="CI452" s="238"/>
      <c r="CJ452" s="238"/>
      <c r="CK452" s="238"/>
      <c r="CL452" s="238"/>
      <c r="CM452" s="238"/>
      <c r="CN452" s="238"/>
      <c r="CO452" s="238"/>
      <c r="CP452" s="238"/>
      <c r="CQ452" s="238"/>
      <c r="CR452" s="238"/>
      <c r="CS452" s="238"/>
      <c r="CT452" s="238"/>
      <c r="CU452" s="238"/>
      <c r="CV452" s="238"/>
      <c r="CW452" s="238"/>
      <c r="CX452" s="238"/>
      <c r="CY452" s="238"/>
      <c r="CZ452" s="238"/>
      <c r="DA452" s="238"/>
    </row>
    <row r="453" spans="2:105">
      <c r="B453" s="226"/>
      <c r="BP453" s="82"/>
      <c r="BQ453" s="238"/>
      <c r="BR453" s="238"/>
      <c r="BS453" s="238"/>
      <c r="BT453" s="238"/>
      <c r="BU453" s="238"/>
      <c r="BV453" s="238"/>
      <c r="BW453" s="238"/>
      <c r="BX453" s="238"/>
      <c r="BY453" s="238"/>
      <c r="BZ453" s="238"/>
      <c r="CA453" s="238"/>
      <c r="CB453" s="238"/>
      <c r="CC453" s="238"/>
      <c r="CD453" s="238"/>
      <c r="CE453" s="238"/>
      <c r="CF453" s="238"/>
      <c r="CG453" s="238"/>
      <c r="CH453" s="238"/>
      <c r="CI453" s="238"/>
      <c r="CJ453" s="238"/>
      <c r="CK453" s="238"/>
      <c r="CL453" s="238"/>
      <c r="CM453" s="238"/>
      <c r="CN453" s="238"/>
      <c r="CO453" s="238"/>
      <c r="CP453" s="238"/>
      <c r="CQ453" s="238"/>
      <c r="CR453" s="238"/>
      <c r="CS453" s="238"/>
      <c r="CT453" s="238"/>
      <c r="CU453" s="238"/>
      <c r="CV453" s="238"/>
      <c r="CW453" s="238"/>
      <c r="CX453" s="238"/>
      <c r="CY453" s="238"/>
      <c r="CZ453" s="238"/>
      <c r="DA453" s="238"/>
    </row>
    <row r="454" spans="2:105">
      <c r="B454" s="226"/>
      <c r="BP454" s="82"/>
      <c r="BQ454" s="238"/>
      <c r="BR454" s="238"/>
      <c r="BS454" s="238"/>
      <c r="BT454" s="238"/>
      <c r="BU454" s="238"/>
      <c r="BV454" s="238"/>
      <c r="BW454" s="238"/>
      <c r="BX454" s="238"/>
      <c r="BY454" s="238"/>
      <c r="BZ454" s="238"/>
      <c r="CA454" s="238"/>
      <c r="CB454" s="238"/>
      <c r="CC454" s="238"/>
      <c r="CD454" s="238"/>
      <c r="CE454" s="238"/>
      <c r="CF454" s="238"/>
      <c r="CG454" s="238"/>
      <c r="CH454" s="238"/>
      <c r="CI454" s="238"/>
      <c r="CJ454" s="238"/>
      <c r="CK454" s="238"/>
      <c r="CL454" s="238"/>
      <c r="CM454" s="238"/>
      <c r="CN454" s="238"/>
      <c r="CO454" s="238"/>
      <c r="CP454" s="238"/>
      <c r="CQ454" s="238"/>
      <c r="CR454" s="238"/>
      <c r="CS454" s="238"/>
      <c r="CT454" s="238"/>
      <c r="CU454" s="238"/>
      <c r="CV454" s="238"/>
      <c r="CW454" s="238"/>
      <c r="CX454" s="238"/>
      <c r="CY454" s="238"/>
      <c r="CZ454" s="238"/>
      <c r="DA454" s="238"/>
    </row>
    <row r="455" spans="2:105">
      <c r="B455" s="226"/>
      <c r="BP455" s="82"/>
      <c r="BQ455" s="238"/>
      <c r="BR455" s="238"/>
      <c r="BS455" s="238"/>
      <c r="BT455" s="238"/>
      <c r="BU455" s="238"/>
      <c r="BV455" s="238"/>
      <c r="BW455" s="238"/>
      <c r="BX455" s="238"/>
      <c r="BY455" s="238"/>
      <c r="BZ455" s="238"/>
      <c r="CA455" s="238"/>
      <c r="CB455" s="238"/>
      <c r="CC455" s="238"/>
      <c r="CD455" s="238"/>
      <c r="CE455" s="238"/>
      <c r="CF455" s="238"/>
      <c r="CG455" s="238"/>
      <c r="CH455" s="238"/>
      <c r="CI455" s="238"/>
      <c r="CJ455" s="238"/>
      <c r="CK455" s="238"/>
      <c r="CL455" s="238"/>
      <c r="CM455" s="238"/>
      <c r="CN455" s="238"/>
      <c r="CO455" s="238"/>
      <c r="CP455" s="238"/>
      <c r="CQ455" s="238"/>
      <c r="CR455" s="238"/>
      <c r="CS455" s="238"/>
      <c r="CT455" s="238"/>
      <c r="CU455" s="238"/>
      <c r="CV455" s="238"/>
      <c r="CW455" s="238"/>
      <c r="CX455" s="238"/>
      <c r="CY455" s="238"/>
      <c r="CZ455" s="238"/>
      <c r="DA455" s="238"/>
    </row>
    <row r="456" spans="2:105">
      <c r="B456" s="226"/>
      <c r="BP456" s="82"/>
      <c r="BQ456" s="238"/>
      <c r="BR456" s="238"/>
      <c r="BS456" s="238"/>
      <c r="BT456" s="238"/>
      <c r="BU456" s="238"/>
      <c r="BV456" s="238"/>
      <c r="BW456" s="238"/>
      <c r="BX456" s="238"/>
      <c r="BY456" s="238"/>
      <c r="BZ456" s="238"/>
      <c r="CA456" s="238"/>
      <c r="CB456" s="238"/>
      <c r="CC456" s="238"/>
      <c r="CD456" s="238"/>
      <c r="CE456" s="238"/>
      <c r="CF456" s="238"/>
      <c r="CG456" s="238"/>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row>
    <row r="457" spans="2:105">
      <c r="B457" s="226"/>
      <c r="BP457" s="82"/>
      <c r="BQ457" s="238"/>
      <c r="BR457" s="238"/>
      <c r="BS457" s="238"/>
      <c r="BT457" s="238"/>
      <c r="BU457" s="238"/>
      <c r="BV457" s="238"/>
      <c r="BW457" s="238"/>
      <c r="BX457" s="238"/>
      <c r="BY457" s="238"/>
      <c r="BZ457" s="238"/>
      <c r="CA457" s="238"/>
      <c r="CB457" s="238"/>
      <c r="CC457" s="238"/>
      <c r="CD457" s="238"/>
      <c r="CE457" s="238"/>
      <c r="CF457" s="238"/>
      <c r="CG457" s="238"/>
      <c r="CH457" s="238"/>
      <c r="CI457" s="238"/>
      <c r="CJ457" s="238"/>
      <c r="CK457" s="238"/>
      <c r="CL457" s="238"/>
      <c r="CM457" s="238"/>
      <c r="CN457" s="238"/>
      <c r="CO457" s="238"/>
      <c r="CP457" s="238"/>
      <c r="CQ457" s="238"/>
      <c r="CR457" s="238"/>
      <c r="CS457" s="238"/>
      <c r="CT457" s="238"/>
      <c r="CU457" s="238"/>
      <c r="CV457" s="238"/>
      <c r="CW457" s="238"/>
      <c r="CX457" s="238"/>
      <c r="CY457" s="238"/>
      <c r="CZ457" s="238"/>
      <c r="DA457" s="238"/>
    </row>
    <row r="458" spans="2:105">
      <c r="B458" s="226"/>
      <c r="BP458" s="82"/>
      <c r="BQ458" s="238"/>
      <c r="BR458" s="238"/>
      <c r="BS458" s="238"/>
      <c r="BT458" s="238"/>
      <c r="BU458" s="238"/>
      <c r="BV458" s="238"/>
      <c r="BW458" s="238"/>
      <c r="BX458" s="238"/>
      <c r="BY458" s="238"/>
      <c r="BZ458" s="238"/>
      <c r="CA458" s="238"/>
      <c r="CB458" s="238"/>
      <c r="CC458" s="238"/>
      <c r="CD458" s="238"/>
      <c r="CE458" s="238"/>
      <c r="CF458" s="238"/>
      <c r="CG458" s="238"/>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row>
    <row r="459" spans="2:105">
      <c r="B459" s="226"/>
      <c r="BP459" s="82"/>
      <c r="BQ459" s="238"/>
      <c r="BR459" s="238"/>
      <c r="BS459" s="238"/>
      <c r="BT459" s="238"/>
      <c r="BU459" s="238"/>
      <c r="BV459" s="238"/>
      <c r="BW459" s="238"/>
      <c r="BX459" s="238"/>
      <c r="BY459" s="238"/>
      <c r="BZ459" s="238"/>
      <c r="CA459" s="238"/>
      <c r="CB459" s="238"/>
      <c r="CC459" s="238"/>
      <c r="CD459" s="238"/>
      <c r="CE459" s="238"/>
      <c r="CF459" s="238"/>
      <c r="CG459" s="238"/>
      <c r="CH459" s="238"/>
      <c r="CI459" s="238"/>
      <c r="CJ459" s="238"/>
      <c r="CK459" s="238"/>
      <c r="CL459" s="238"/>
      <c r="CM459" s="238"/>
      <c r="CN459" s="238"/>
      <c r="CO459" s="238"/>
      <c r="CP459" s="238"/>
      <c r="CQ459" s="238"/>
      <c r="CR459" s="238"/>
      <c r="CS459" s="238"/>
      <c r="CT459" s="238"/>
      <c r="CU459" s="238"/>
      <c r="CV459" s="238"/>
      <c r="CW459" s="238"/>
      <c r="CX459" s="238"/>
      <c r="CY459" s="238"/>
      <c r="CZ459" s="238"/>
      <c r="DA459" s="238"/>
    </row>
    <row r="460" spans="2:105">
      <c r="B460" s="226"/>
      <c r="BP460" s="82"/>
      <c r="BQ460" s="238"/>
      <c r="BR460" s="238"/>
      <c r="BS460" s="238"/>
      <c r="BT460" s="238"/>
      <c r="BU460" s="238"/>
      <c r="BV460" s="238"/>
      <c r="BW460" s="238"/>
      <c r="BX460" s="238"/>
      <c r="BY460" s="238"/>
      <c r="BZ460" s="238"/>
      <c r="CA460" s="238"/>
      <c r="CB460" s="238"/>
      <c r="CC460" s="238"/>
      <c r="CD460" s="238"/>
      <c r="CE460" s="238"/>
      <c r="CF460" s="238"/>
      <c r="CG460" s="238"/>
      <c r="CH460" s="238"/>
      <c r="CI460" s="238"/>
      <c r="CJ460" s="238"/>
      <c r="CK460" s="238"/>
      <c r="CL460" s="238"/>
      <c r="CM460" s="238"/>
      <c r="CN460" s="238"/>
      <c r="CO460" s="238"/>
      <c r="CP460" s="238"/>
      <c r="CQ460" s="238"/>
      <c r="CR460" s="238"/>
      <c r="CS460" s="238"/>
      <c r="CT460" s="238"/>
      <c r="CU460" s="238"/>
      <c r="CV460" s="238"/>
      <c r="CW460" s="238"/>
      <c r="CX460" s="238"/>
      <c r="CY460" s="238"/>
      <c r="CZ460" s="238"/>
      <c r="DA460" s="238"/>
    </row>
    <row r="461" spans="2:105">
      <c r="B461" s="226"/>
      <c r="BP461" s="82"/>
      <c r="BQ461" s="238"/>
      <c r="BR461" s="238"/>
      <c r="BS461" s="238"/>
      <c r="BT461" s="238"/>
      <c r="BU461" s="238"/>
      <c r="BV461" s="238"/>
      <c r="BW461" s="238"/>
      <c r="BX461" s="238"/>
      <c r="BY461" s="238"/>
      <c r="BZ461" s="238"/>
      <c r="CA461" s="238"/>
      <c r="CB461" s="238"/>
      <c r="CC461" s="238"/>
      <c r="CD461" s="238"/>
      <c r="CE461" s="238"/>
      <c r="CF461" s="238"/>
      <c r="CG461" s="238"/>
      <c r="CH461" s="238"/>
      <c r="CI461" s="238"/>
      <c r="CJ461" s="238"/>
      <c r="CK461" s="238"/>
      <c r="CL461" s="238"/>
      <c r="CM461" s="238"/>
      <c r="CN461" s="238"/>
      <c r="CO461" s="238"/>
      <c r="CP461" s="238"/>
      <c r="CQ461" s="238"/>
      <c r="CR461" s="238"/>
      <c r="CS461" s="238"/>
      <c r="CT461" s="238"/>
      <c r="CU461" s="238"/>
      <c r="CV461" s="238"/>
      <c r="CW461" s="238"/>
      <c r="CX461" s="238"/>
      <c r="CY461" s="238"/>
      <c r="CZ461" s="238"/>
      <c r="DA461" s="238"/>
    </row>
    <row r="462" spans="2:105">
      <c r="B462" s="226"/>
      <c r="BP462" s="82"/>
      <c r="BQ462" s="238"/>
      <c r="BR462" s="238"/>
      <c r="BS462" s="238"/>
      <c r="BT462" s="238"/>
      <c r="BU462" s="238"/>
      <c r="BV462" s="238"/>
      <c r="BW462" s="238"/>
      <c r="BX462" s="238"/>
      <c r="BY462" s="238"/>
      <c r="BZ462" s="238"/>
      <c r="CA462" s="238"/>
      <c r="CB462" s="238"/>
      <c r="CC462" s="238"/>
      <c r="CD462" s="238"/>
      <c r="CE462" s="238"/>
      <c r="CF462" s="238"/>
      <c r="CG462" s="238"/>
      <c r="CH462" s="238"/>
      <c r="CI462" s="238"/>
      <c r="CJ462" s="238"/>
      <c r="CK462" s="238"/>
      <c r="CL462" s="238"/>
      <c r="CM462" s="238"/>
      <c r="CN462" s="238"/>
      <c r="CO462" s="238"/>
      <c r="CP462" s="238"/>
      <c r="CQ462" s="238"/>
      <c r="CR462" s="238"/>
      <c r="CS462" s="238"/>
      <c r="CT462" s="238"/>
      <c r="CU462" s="238"/>
      <c r="CV462" s="238"/>
      <c r="CW462" s="238"/>
      <c r="CX462" s="238"/>
      <c r="CY462" s="238"/>
      <c r="CZ462" s="238"/>
      <c r="DA462" s="238"/>
    </row>
    <row r="463" spans="2:105">
      <c r="B463" s="226"/>
      <c r="BP463" s="82"/>
      <c r="BQ463" s="238"/>
      <c r="BR463" s="238"/>
      <c r="BS463" s="238"/>
      <c r="BT463" s="238"/>
      <c r="BU463" s="238"/>
      <c r="BV463" s="238"/>
      <c r="BW463" s="238"/>
      <c r="BX463" s="238"/>
      <c r="BY463" s="238"/>
      <c r="BZ463" s="238"/>
      <c r="CA463" s="238"/>
      <c r="CB463" s="238"/>
      <c r="CC463" s="238"/>
      <c r="CD463" s="238"/>
      <c r="CE463" s="238"/>
      <c r="CF463" s="238"/>
      <c r="CG463" s="238"/>
      <c r="CH463" s="238"/>
      <c r="CI463" s="238"/>
      <c r="CJ463" s="238"/>
      <c r="CK463" s="238"/>
      <c r="CL463" s="238"/>
      <c r="CM463" s="238"/>
      <c r="CN463" s="238"/>
      <c r="CO463" s="238"/>
      <c r="CP463" s="238"/>
      <c r="CQ463" s="238"/>
      <c r="CR463" s="238"/>
      <c r="CS463" s="238"/>
      <c r="CT463" s="238"/>
      <c r="CU463" s="238"/>
      <c r="CV463" s="238"/>
      <c r="CW463" s="238"/>
      <c r="CX463" s="238"/>
      <c r="CY463" s="238"/>
      <c r="CZ463" s="238"/>
      <c r="DA463" s="238"/>
    </row>
    <row r="464" spans="2:105">
      <c r="B464" s="226"/>
      <c r="BP464" s="82"/>
      <c r="BQ464" s="238"/>
      <c r="BR464" s="238"/>
      <c r="BS464" s="238"/>
      <c r="BT464" s="238"/>
      <c r="BU464" s="238"/>
      <c r="BV464" s="238"/>
      <c r="BW464" s="238"/>
      <c r="BX464" s="238"/>
      <c r="BY464" s="238"/>
      <c r="BZ464" s="238"/>
      <c r="CA464" s="238"/>
      <c r="CB464" s="238"/>
      <c r="CC464" s="238"/>
      <c r="CD464" s="238"/>
      <c r="CE464" s="238"/>
      <c r="CF464" s="238"/>
      <c r="CG464" s="238"/>
      <c r="CH464" s="238"/>
      <c r="CI464" s="238"/>
      <c r="CJ464" s="238"/>
      <c r="CK464" s="238"/>
      <c r="CL464" s="238"/>
      <c r="CM464" s="238"/>
      <c r="CN464" s="238"/>
      <c r="CO464" s="238"/>
      <c r="CP464" s="238"/>
      <c r="CQ464" s="238"/>
      <c r="CR464" s="238"/>
      <c r="CS464" s="238"/>
      <c r="CT464" s="238"/>
      <c r="CU464" s="238"/>
      <c r="CV464" s="238"/>
      <c r="CW464" s="238"/>
      <c r="CX464" s="238"/>
      <c r="CY464" s="238"/>
      <c r="CZ464" s="238"/>
      <c r="DA464" s="238"/>
    </row>
    <row r="465" spans="2:105">
      <c r="B465" s="226"/>
      <c r="BP465" s="82"/>
      <c r="BQ465" s="238"/>
      <c r="BR465" s="238"/>
      <c r="BS465" s="238"/>
      <c r="BT465" s="238"/>
      <c r="BU465" s="238"/>
      <c r="BV465" s="238"/>
      <c r="BW465" s="238"/>
      <c r="BX465" s="238"/>
      <c r="BY465" s="238"/>
      <c r="BZ465" s="238"/>
      <c r="CA465" s="238"/>
      <c r="CB465" s="238"/>
      <c r="CC465" s="238"/>
      <c r="CD465" s="238"/>
      <c r="CE465" s="238"/>
      <c r="CF465" s="238"/>
      <c r="CG465" s="238"/>
      <c r="CH465" s="238"/>
      <c r="CI465" s="238"/>
      <c r="CJ465" s="238"/>
      <c r="CK465" s="238"/>
      <c r="CL465" s="238"/>
      <c r="CM465" s="238"/>
      <c r="CN465" s="238"/>
      <c r="CO465" s="238"/>
      <c r="CP465" s="238"/>
      <c r="CQ465" s="238"/>
      <c r="CR465" s="238"/>
      <c r="CS465" s="238"/>
      <c r="CT465" s="238"/>
      <c r="CU465" s="238"/>
      <c r="CV465" s="238"/>
      <c r="CW465" s="238"/>
      <c r="CX465" s="238"/>
      <c r="CY465" s="238"/>
      <c r="CZ465" s="238"/>
      <c r="DA465" s="238"/>
    </row>
    <row r="466" spans="2:105">
      <c r="B466" s="226"/>
      <c r="BP466" s="82"/>
      <c r="BQ466" s="238"/>
      <c r="BR466" s="238"/>
      <c r="BS466" s="238"/>
      <c r="BT466" s="238"/>
      <c r="BU466" s="238"/>
      <c r="BV466" s="238"/>
      <c r="BW466" s="238"/>
      <c r="BX466" s="238"/>
      <c r="BY466" s="238"/>
      <c r="BZ466" s="238"/>
      <c r="CA466" s="238"/>
      <c r="CB466" s="238"/>
      <c r="CC466" s="238"/>
      <c r="CD466" s="238"/>
      <c r="CE466" s="238"/>
      <c r="CF466" s="238"/>
      <c r="CG466" s="238"/>
      <c r="CH466" s="238"/>
      <c r="CI466" s="238"/>
      <c r="CJ466" s="238"/>
      <c r="CK466" s="238"/>
      <c r="CL466" s="238"/>
      <c r="CM466" s="238"/>
      <c r="CN466" s="238"/>
      <c r="CO466" s="238"/>
      <c r="CP466" s="238"/>
      <c r="CQ466" s="238"/>
      <c r="CR466" s="238"/>
      <c r="CS466" s="238"/>
      <c r="CT466" s="238"/>
      <c r="CU466" s="238"/>
      <c r="CV466" s="238"/>
      <c r="CW466" s="238"/>
      <c r="CX466" s="238"/>
      <c r="CY466" s="238"/>
      <c r="CZ466" s="238"/>
      <c r="DA466" s="238"/>
    </row>
    <row r="467" spans="2:105">
      <c r="B467" s="226"/>
      <c r="BP467" s="82"/>
      <c r="BQ467" s="238"/>
      <c r="BR467" s="238"/>
      <c r="BS467" s="238"/>
      <c r="BT467" s="238"/>
      <c r="BU467" s="238"/>
      <c r="BV467" s="238"/>
      <c r="BW467" s="238"/>
      <c r="BX467" s="238"/>
      <c r="BY467" s="238"/>
      <c r="BZ467" s="238"/>
      <c r="CA467" s="238"/>
      <c r="CB467" s="238"/>
      <c r="CC467" s="238"/>
      <c r="CD467" s="238"/>
      <c r="CE467" s="238"/>
      <c r="CF467" s="238"/>
      <c r="CG467" s="238"/>
      <c r="CH467" s="238"/>
      <c r="CI467" s="238"/>
      <c r="CJ467" s="238"/>
      <c r="CK467" s="238"/>
      <c r="CL467" s="238"/>
      <c r="CM467" s="238"/>
      <c r="CN467" s="238"/>
      <c r="CO467" s="238"/>
      <c r="CP467" s="238"/>
      <c r="CQ467" s="238"/>
      <c r="CR467" s="238"/>
      <c r="CS467" s="238"/>
      <c r="CT467" s="238"/>
      <c r="CU467" s="238"/>
      <c r="CV467" s="238"/>
      <c r="CW467" s="238"/>
      <c r="CX467" s="238"/>
      <c r="CY467" s="238"/>
      <c r="CZ467" s="238"/>
      <c r="DA467" s="238"/>
    </row>
    <row r="468" spans="2:105">
      <c r="B468" s="226"/>
      <c r="BP468" s="82"/>
      <c r="BQ468" s="238"/>
      <c r="BR468" s="238"/>
      <c r="BS468" s="238"/>
      <c r="BT468" s="238"/>
      <c r="BU468" s="238"/>
      <c r="BV468" s="238"/>
      <c r="BW468" s="238"/>
      <c r="BX468" s="238"/>
      <c r="BY468" s="238"/>
      <c r="BZ468" s="238"/>
      <c r="CA468" s="238"/>
      <c r="CB468" s="238"/>
      <c r="CC468" s="238"/>
      <c r="CD468" s="238"/>
      <c r="CE468" s="238"/>
      <c r="CF468" s="238"/>
      <c r="CG468" s="238"/>
      <c r="CH468" s="238"/>
      <c r="CI468" s="238"/>
      <c r="CJ468" s="238"/>
      <c r="CK468" s="238"/>
      <c r="CL468" s="238"/>
      <c r="CM468" s="238"/>
      <c r="CN468" s="238"/>
      <c r="CO468" s="238"/>
      <c r="CP468" s="238"/>
      <c r="CQ468" s="238"/>
      <c r="CR468" s="238"/>
      <c r="CS468" s="238"/>
      <c r="CT468" s="238"/>
      <c r="CU468" s="238"/>
      <c r="CV468" s="238"/>
      <c r="CW468" s="238"/>
      <c r="CX468" s="238"/>
      <c r="CY468" s="238"/>
      <c r="CZ468" s="238"/>
      <c r="DA468" s="238"/>
    </row>
    <row r="469" spans="2:105">
      <c r="B469" s="226"/>
      <c r="BP469" s="82"/>
      <c r="BQ469" s="238"/>
      <c r="BR469" s="238"/>
      <c r="BS469" s="238"/>
      <c r="BT469" s="238"/>
      <c r="BU469" s="238"/>
      <c r="BV469" s="238"/>
      <c r="BW469" s="238"/>
      <c r="BX469" s="238"/>
      <c r="BY469" s="238"/>
      <c r="BZ469" s="238"/>
      <c r="CA469" s="238"/>
      <c r="CB469" s="238"/>
      <c r="CC469" s="238"/>
      <c r="CD469" s="238"/>
      <c r="CE469" s="238"/>
      <c r="CF469" s="238"/>
      <c r="CG469" s="238"/>
      <c r="CH469" s="238"/>
      <c r="CI469" s="238"/>
      <c r="CJ469" s="238"/>
      <c r="CK469" s="238"/>
      <c r="CL469" s="238"/>
      <c r="CM469" s="238"/>
      <c r="CN469" s="238"/>
      <c r="CO469" s="238"/>
      <c r="CP469" s="238"/>
      <c r="CQ469" s="238"/>
      <c r="CR469" s="238"/>
      <c r="CS469" s="238"/>
      <c r="CT469" s="238"/>
      <c r="CU469" s="238"/>
      <c r="CV469" s="238"/>
      <c r="CW469" s="238"/>
      <c r="CX469" s="238"/>
      <c r="CY469" s="238"/>
      <c r="CZ469" s="238"/>
      <c r="DA469" s="238"/>
    </row>
    <row r="470" spans="2:105">
      <c r="B470" s="226"/>
      <c r="BP470" s="82"/>
      <c r="BQ470" s="238"/>
      <c r="BR470" s="238"/>
      <c r="BS470" s="238"/>
      <c r="BT470" s="238"/>
      <c r="BU470" s="238"/>
      <c r="BV470" s="238"/>
      <c r="BW470" s="238"/>
      <c r="BX470" s="238"/>
      <c r="BY470" s="238"/>
      <c r="BZ470" s="238"/>
      <c r="CA470" s="238"/>
      <c r="CB470" s="238"/>
      <c r="CC470" s="238"/>
      <c r="CD470" s="238"/>
      <c r="CE470" s="238"/>
      <c r="CF470" s="238"/>
      <c r="CG470" s="238"/>
      <c r="CH470" s="238"/>
      <c r="CI470" s="238"/>
      <c r="CJ470" s="238"/>
      <c r="CK470" s="238"/>
      <c r="CL470" s="238"/>
      <c r="CM470" s="238"/>
      <c r="CN470" s="238"/>
      <c r="CO470" s="238"/>
      <c r="CP470" s="238"/>
      <c r="CQ470" s="238"/>
      <c r="CR470" s="238"/>
      <c r="CS470" s="238"/>
      <c r="CT470" s="238"/>
      <c r="CU470" s="238"/>
      <c r="CV470" s="238"/>
      <c r="CW470" s="238"/>
      <c r="CX470" s="238"/>
      <c r="CY470" s="238"/>
      <c r="CZ470" s="238"/>
      <c r="DA470" s="238"/>
    </row>
    <row r="471" spans="2:105">
      <c r="B471" s="226"/>
      <c r="BP471" s="82"/>
      <c r="BQ471" s="238"/>
      <c r="BR471" s="238"/>
      <c r="BS471" s="238"/>
      <c r="BT471" s="238"/>
      <c r="BU471" s="238"/>
      <c r="BV471" s="238"/>
      <c r="BW471" s="238"/>
      <c r="BX471" s="238"/>
      <c r="BY471" s="238"/>
      <c r="BZ471" s="238"/>
      <c r="CA471" s="238"/>
      <c r="CB471" s="238"/>
      <c r="CC471" s="238"/>
      <c r="CD471" s="238"/>
      <c r="CE471" s="238"/>
      <c r="CF471" s="238"/>
      <c r="CG471" s="238"/>
      <c r="CH471" s="238"/>
      <c r="CI471" s="238"/>
      <c r="CJ471" s="238"/>
      <c r="CK471" s="238"/>
      <c r="CL471" s="238"/>
      <c r="CM471" s="238"/>
      <c r="CN471" s="238"/>
      <c r="CO471" s="238"/>
      <c r="CP471" s="238"/>
      <c r="CQ471" s="238"/>
      <c r="CR471" s="238"/>
      <c r="CS471" s="238"/>
      <c r="CT471" s="238"/>
      <c r="CU471" s="238"/>
      <c r="CV471" s="238"/>
      <c r="CW471" s="238"/>
      <c r="CX471" s="238"/>
      <c r="CY471" s="238"/>
      <c r="CZ471" s="238"/>
      <c r="DA471" s="238"/>
    </row>
    <row r="472" spans="2:105">
      <c r="B472" s="226"/>
      <c r="BP472" s="82"/>
      <c r="BQ472" s="238"/>
      <c r="BR472" s="238"/>
      <c r="BS472" s="238"/>
      <c r="BT472" s="238"/>
      <c r="BU472" s="238"/>
      <c r="BV472" s="238"/>
      <c r="BW472" s="238"/>
      <c r="BX472" s="238"/>
      <c r="BY472" s="238"/>
      <c r="BZ472" s="238"/>
      <c r="CA472" s="238"/>
      <c r="CB472" s="238"/>
      <c r="CC472" s="238"/>
      <c r="CD472" s="238"/>
      <c r="CE472" s="238"/>
      <c r="CF472" s="238"/>
      <c r="CG472" s="238"/>
      <c r="CH472" s="238"/>
      <c r="CI472" s="238"/>
      <c r="CJ472" s="238"/>
      <c r="CK472" s="238"/>
      <c r="CL472" s="238"/>
      <c r="CM472" s="238"/>
      <c r="CN472" s="238"/>
      <c r="CO472" s="238"/>
      <c r="CP472" s="238"/>
      <c r="CQ472" s="238"/>
      <c r="CR472" s="238"/>
      <c r="CS472" s="238"/>
      <c r="CT472" s="238"/>
      <c r="CU472" s="238"/>
      <c r="CV472" s="238"/>
      <c r="CW472" s="238"/>
      <c r="CX472" s="238"/>
      <c r="CY472" s="238"/>
      <c r="CZ472" s="238"/>
      <c r="DA472" s="238"/>
    </row>
    <row r="473" spans="2:105">
      <c r="B473" s="226"/>
      <c r="BP473" s="82"/>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38"/>
      <c r="CN473" s="238"/>
      <c r="CO473" s="238"/>
      <c r="CP473" s="238"/>
      <c r="CQ473" s="238"/>
      <c r="CR473" s="238"/>
      <c r="CS473" s="238"/>
      <c r="CT473" s="238"/>
      <c r="CU473" s="238"/>
      <c r="CV473" s="238"/>
      <c r="CW473" s="238"/>
      <c r="CX473" s="238"/>
      <c r="CY473" s="238"/>
      <c r="CZ473" s="238"/>
      <c r="DA473" s="238"/>
    </row>
    <row r="474" spans="2:105">
      <c r="B474" s="226"/>
      <c r="BP474" s="82"/>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row>
    <row r="475" spans="2:105">
      <c r="B475" s="226"/>
      <c r="BP475" s="82"/>
      <c r="BQ475" s="238"/>
      <c r="BR475" s="238"/>
      <c r="BS475" s="238"/>
      <c r="BT475" s="238"/>
      <c r="BU475" s="238"/>
      <c r="BV475" s="238"/>
      <c r="BW475" s="238"/>
      <c r="BX475" s="238"/>
      <c r="BY475" s="238"/>
      <c r="BZ475" s="238"/>
      <c r="CA475" s="238"/>
      <c r="CB475" s="238"/>
      <c r="CC475" s="238"/>
      <c r="CD475" s="238"/>
      <c r="CE475" s="238"/>
      <c r="CF475" s="238"/>
      <c r="CG475" s="238"/>
      <c r="CH475" s="238"/>
      <c r="CI475" s="238"/>
      <c r="CJ475" s="238"/>
      <c r="CK475" s="238"/>
      <c r="CL475" s="238"/>
      <c r="CM475" s="238"/>
      <c r="CN475" s="238"/>
      <c r="CO475" s="238"/>
      <c r="CP475" s="238"/>
      <c r="CQ475" s="238"/>
      <c r="CR475" s="238"/>
      <c r="CS475" s="238"/>
      <c r="CT475" s="238"/>
      <c r="CU475" s="238"/>
      <c r="CV475" s="238"/>
      <c r="CW475" s="238"/>
      <c r="CX475" s="238"/>
      <c r="CY475" s="238"/>
      <c r="CZ475" s="238"/>
      <c r="DA475" s="238"/>
    </row>
    <row r="476" spans="2:105">
      <c r="B476" s="226"/>
      <c r="BP476" s="82"/>
      <c r="BQ476" s="238"/>
      <c r="BR476" s="238"/>
      <c r="BS476" s="238"/>
      <c r="BT476" s="238"/>
      <c r="BU476" s="238"/>
      <c r="BV476" s="238"/>
      <c r="BW476" s="238"/>
      <c r="BX476" s="238"/>
      <c r="BY476" s="238"/>
      <c r="BZ476" s="238"/>
      <c r="CA476" s="238"/>
      <c r="CB476" s="238"/>
      <c r="CC476" s="238"/>
      <c r="CD476" s="238"/>
      <c r="CE476" s="238"/>
      <c r="CF476" s="238"/>
      <c r="CG476" s="238"/>
      <c r="CH476" s="238"/>
      <c r="CI476" s="238"/>
      <c r="CJ476" s="238"/>
      <c r="CK476" s="238"/>
      <c r="CL476" s="238"/>
      <c r="CM476" s="238"/>
      <c r="CN476" s="238"/>
      <c r="CO476" s="238"/>
      <c r="CP476" s="238"/>
      <c r="CQ476" s="238"/>
      <c r="CR476" s="238"/>
      <c r="CS476" s="238"/>
      <c r="CT476" s="238"/>
      <c r="CU476" s="238"/>
      <c r="CV476" s="238"/>
      <c r="CW476" s="238"/>
      <c r="CX476" s="238"/>
      <c r="CY476" s="238"/>
      <c r="CZ476" s="238"/>
      <c r="DA476" s="238"/>
    </row>
    <row r="477" spans="2:105">
      <c r="B477" s="226"/>
      <c r="BP477" s="82"/>
      <c r="BQ477" s="238"/>
      <c r="BR477" s="238"/>
      <c r="BS477" s="238"/>
      <c r="BT477" s="238"/>
      <c r="BU477" s="238"/>
      <c r="BV477" s="238"/>
      <c r="BW477" s="238"/>
      <c r="BX477" s="238"/>
      <c r="BY477" s="238"/>
      <c r="BZ477" s="238"/>
      <c r="CA477" s="238"/>
      <c r="CB477" s="238"/>
      <c r="CC477" s="238"/>
      <c r="CD477" s="238"/>
      <c r="CE477" s="238"/>
      <c r="CF477" s="238"/>
      <c r="CG477" s="238"/>
      <c r="CH477" s="238"/>
      <c r="CI477" s="238"/>
      <c r="CJ477" s="238"/>
      <c r="CK477" s="238"/>
      <c r="CL477" s="238"/>
      <c r="CM477" s="238"/>
      <c r="CN477" s="238"/>
      <c r="CO477" s="238"/>
      <c r="CP477" s="238"/>
      <c r="CQ477" s="238"/>
      <c r="CR477" s="238"/>
      <c r="CS477" s="238"/>
      <c r="CT477" s="238"/>
      <c r="CU477" s="238"/>
      <c r="CV477" s="238"/>
      <c r="CW477" s="238"/>
      <c r="CX477" s="238"/>
      <c r="CY477" s="238"/>
      <c r="CZ477" s="238"/>
      <c r="DA477" s="238"/>
    </row>
    <row r="478" spans="2:105">
      <c r="B478" s="226"/>
      <c r="BP478" s="82"/>
      <c r="BQ478" s="238"/>
      <c r="BR478" s="238"/>
      <c r="BS478" s="238"/>
      <c r="BT478" s="238"/>
      <c r="BU478" s="238"/>
      <c r="BV478" s="238"/>
      <c r="BW478" s="238"/>
      <c r="BX478" s="238"/>
      <c r="BY478" s="238"/>
      <c r="BZ478" s="238"/>
      <c r="CA478" s="238"/>
      <c r="CB478" s="238"/>
      <c r="CC478" s="238"/>
      <c r="CD478" s="238"/>
      <c r="CE478" s="238"/>
      <c r="CF478" s="238"/>
      <c r="CG478" s="238"/>
      <c r="CH478" s="238"/>
      <c r="CI478" s="238"/>
      <c r="CJ478" s="238"/>
      <c r="CK478" s="238"/>
      <c r="CL478" s="238"/>
      <c r="CM478" s="238"/>
      <c r="CN478" s="238"/>
      <c r="CO478" s="238"/>
      <c r="CP478" s="238"/>
      <c r="CQ478" s="238"/>
      <c r="CR478" s="238"/>
      <c r="CS478" s="238"/>
      <c r="CT478" s="238"/>
      <c r="CU478" s="238"/>
      <c r="CV478" s="238"/>
      <c r="CW478" s="238"/>
      <c r="CX478" s="238"/>
      <c r="CY478" s="238"/>
      <c r="CZ478" s="238"/>
      <c r="DA478" s="238"/>
    </row>
    <row r="479" spans="2:105">
      <c r="B479" s="226"/>
      <c r="BP479" s="82"/>
      <c r="BQ479" s="238"/>
      <c r="BR479" s="238"/>
      <c r="BS479" s="238"/>
      <c r="BT479" s="238"/>
      <c r="BU479" s="238"/>
      <c r="BV479" s="238"/>
      <c r="BW479" s="238"/>
      <c r="BX479" s="238"/>
      <c r="BY479" s="238"/>
      <c r="BZ479" s="238"/>
      <c r="CA479" s="238"/>
      <c r="CB479" s="238"/>
      <c r="CC479" s="238"/>
      <c r="CD479" s="238"/>
      <c r="CE479" s="238"/>
      <c r="CF479" s="238"/>
      <c r="CG479" s="238"/>
      <c r="CH479" s="238"/>
      <c r="CI479" s="238"/>
      <c r="CJ479" s="238"/>
      <c r="CK479" s="238"/>
      <c r="CL479" s="238"/>
      <c r="CM479" s="238"/>
      <c r="CN479" s="238"/>
      <c r="CO479" s="238"/>
      <c r="CP479" s="238"/>
      <c r="CQ479" s="238"/>
      <c r="CR479" s="238"/>
      <c r="CS479" s="238"/>
      <c r="CT479" s="238"/>
      <c r="CU479" s="238"/>
      <c r="CV479" s="238"/>
      <c r="CW479" s="238"/>
      <c r="CX479" s="238"/>
      <c r="CY479" s="238"/>
      <c r="CZ479" s="238"/>
      <c r="DA479" s="238"/>
    </row>
    <row r="480" spans="2:105">
      <c r="B480" s="226"/>
      <c r="BP480" s="82"/>
      <c r="BQ480" s="238"/>
      <c r="BR480" s="238"/>
      <c r="BS480" s="238"/>
      <c r="BT480" s="238"/>
      <c r="BU480" s="238"/>
      <c r="BV480" s="238"/>
      <c r="BW480" s="238"/>
      <c r="BX480" s="238"/>
      <c r="BY480" s="238"/>
      <c r="BZ480" s="238"/>
      <c r="CA480" s="238"/>
      <c r="CB480" s="238"/>
      <c r="CC480" s="238"/>
      <c r="CD480" s="238"/>
      <c r="CE480" s="238"/>
      <c r="CF480" s="238"/>
      <c r="CG480" s="238"/>
      <c r="CH480" s="238"/>
      <c r="CI480" s="238"/>
      <c r="CJ480" s="238"/>
      <c r="CK480" s="238"/>
      <c r="CL480" s="238"/>
      <c r="CM480" s="238"/>
      <c r="CN480" s="238"/>
      <c r="CO480" s="238"/>
      <c r="CP480" s="238"/>
      <c r="CQ480" s="238"/>
      <c r="CR480" s="238"/>
      <c r="CS480" s="238"/>
      <c r="CT480" s="238"/>
      <c r="CU480" s="238"/>
      <c r="CV480" s="238"/>
      <c r="CW480" s="238"/>
      <c r="CX480" s="238"/>
      <c r="CY480" s="238"/>
      <c r="CZ480" s="238"/>
      <c r="DA480" s="238"/>
    </row>
    <row r="481" spans="2:105">
      <c r="B481" s="226"/>
      <c r="BP481" s="82"/>
      <c r="BQ481" s="238"/>
      <c r="BR481" s="238"/>
      <c r="BS481" s="238"/>
      <c r="BT481" s="238"/>
      <c r="BU481" s="238"/>
      <c r="BV481" s="238"/>
      <c r="BW481" s="238"/>
      <c r="BX481" s="238"/>
      <c r="BY481" s="238"/>
      <c r="BZ481" s="238"/>
      <c r="CA481" s="238"/>
      <c r="CB481" s="238"/>
      <c r="CC481" s="238"/>
      <c r="CD481" s="238"/>
      <c r="CE481" s="238"/>
      <c r="CF481" s="238"/>
      <c r="CG481" s="238"/>
      <c r="CH481" s="238"/>
      <c r="CI481" s="238"/>
      <c r="CJ481" s="238"/>
      <c r="CK481" s="238"/>
      <c r="CL481" s="238"/>
      <c r="CM481" s="238"/>
      <c r="CN481" s="238"/>
      <c r="CO481" s="238"/>
      <c r="CP481" s="238"/>
      <c r="CQ481" s="238"/>
      <c r="CR481" s="238"/>
      <c r="CS481" s="238"/>
      <c r="CT481" s="238"/>
      <c r="CU481" s="238"/>
      <c r="CV481" s="238"/>
      <c r="CW481" s="238"/>
      <c r="CX481" s="238"/>
      <c r="CY481" s="238"/>
      <c r="CZ481" s="238"/>
      <c r="DA481" s="238"/>
    </row>
    <row r="482" spans="2:105">
      <c r="B482" s="226"/>
      <c r="BP482" s="82"/>
      <c r="BQ482" s="238"/>
      <c r="BR482" s="238"/>
      <c r="BS482" s="238"/>
      <c r="BT482" s="238"/>
      <c r="BU482" s="238"/>
      <c r="BV482" s="238"/>
      <c r="BW482" s="238"/>
      <c r="BX482" s="238"/>
      <c r="BY482" s="238"/>
      <c r="BZ482" s="238"/>
      <c r="CA482" s="238"/>
      <c r="CB482" s="238"/>
      <c r="CC482" s="238"/>
      <c r="CD482" s="238"/>
      <c r="CE482" s="238"/>
      <c r="CF482" s="238"/>
      <c r="CG482" s="238"/>
      <c r="CH482" s="238"/>
      <c r="CI482" s="238"/>
      <c r="CJ482" s="238"/>
      <c r="CK482" s="238"/>
      <c r="CL482" s="238"/>
      <c r="CM482" s="238"/>
      <c r="CN482" s="238"/>
      <c r="CO482" s="238"/>
      <c r="CP482" s="238"/>
      <c r="CQ482" s="238"/>
      <c r="CR482" s="238"/>
      <c r="CS482" s="238"/>
      <c r="CT482" s="238"/>
      <c r="CU482" s="238"/>
      <c r="CV482" s="238"/>
      <c r="CW482" s="238"/>
      <c r="CX482" s="238"/>
      <c r="CY482" s="238"/>
      <c r="CZ482" s="238"/>
      <c r="DA482" s="238"/>
    </row>
    <row r="483" spans="2:105">
      <c r="B483" s="226"/>
      <c r="BP483" s="82"/>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row>
    <row r="484" spans="2:105">
      <c r="B484" s="226"/>
      <c r="BP484" s="82"/>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row>
    <row r="485" spans="2:105">
      <c r="B485" s="226"/>
      <c r="BP485" s="82"/>
      <c r="BQ485" s="238"/>
      <c r="BR485" s="238"/>
      <c r="BS485" s="238"/>
      <c r="BT485" s="238"/>
      <c r="BU485" s="238"/>
      <c r="BV485" s="238"/>
      <c r="BW485" s="238"/>
      <c r="BX485" s="238"/>
      <c r="BY485" s="238"/>
      <c r="BZ485" s="238"/>
      <c r="CA485" s="238"/>
      <c r="CB485" s="238"/>
      <c r="CC485" s="238"/>
      <c r="CD485" s="238"/>
      <c r="CE485" s="238"/>
      <c r="CF485" s="238"/>
      <c r="CG485" s="238"/>
      <c r="CH485" s="238"/>
      <c r="CI485" s="238"/>
      <c r="CJ485" s="238"/>
      <c r="CK485" s="238"/>
      <c r="CL485" s="238"/>
      <c r="CM485" s="238"/>
      <c r="CN485" s="238"/>
      <c r="CO485" s="238"/>
      <c r="CP485" s="238"/>
      <c r="CQ485" s="238"/>
      <c r="CR485" s="238"/>
      <c r="CS485" s="238"/>
      <c r="CT485" s="238"/>
      <c r="CU485" s="238"/>
      <c r="CV485" s="238"/>
      <c r="CW485" s="238"/>
      <c r="CX485" s="238"/>
      <c r="CY485" s="238"/>
      <c r="CZ485" s="238"/>
      <c r="DA485" s="238"/>
    </row>
    <row r="486" spans="2:105">
      <c r="B486" s="226"/>
      <c r="BP486" s="82"/>
      <c r="BQ486" s="238"/>
      <c r="BR486" s="238"/>
      <c r="BS486" s="238"/>
      <c r="BT486" s="238"/>
      <c r="BU486" s="238"/>
      <c r="BV486" s="238"/>
      <c r="BW486" s="238"/>
      <c r="BX486" s="238"/>
      <c r="BY486" s="238"/>
      <c r="BZ486" s="238"/>
      <c r="CA486" s="238"/>
      <c r="CB486" s="238"/>
      <c r="CC486" s="238"/>
      <c r="CD486" s="238"/>
      <c r="CE486" s="238"/>
      <c r="CF486" s="238"/>
      <c r="CG486" s="238"/>
      <c r="CH486" s="238"/>
      <c r="CI486" s="238"/>
      <c r="CJ486" s="238"/>
      <c r="CK486" s="238"/>
      <c r="CL486" s="238"/>
      <c r="CM486" s="238"/>
      <c r="CN486" s="238"/>
      <c r="CO486" s="238"/>
      <c r="CP486" s="238"/>
      <c r="CQ486" s="238"/>
      <c r="CR486" s="238"/>
      <c r="CS486" s="238"/>
      <c r="CT486" s="238"/>
      <c r="CU486" s="238"/>
      <c r="CV486" s="238"/>
      <c r="CW486" s="238"/>
      <c r="CX486" s="238"/>
      <c r="CY486" s="238"/>
      <c r="CZ486" s="238"/>
      <c r="DA486" s="238"/>
    </row>
    <row r="487" spans="2:105">
      <c r="B487" s="226"/>
      <c r="BP487" s="82"/>
      <c r="BQ487" s="238"/>
      <c r="BR487" s="238"/>
      <c r="BS487" s="238"/>
      <c r="BT487" s="238"/>
      <c r="BU487" s="238"/>
      <c r="BV487" s="238"/>
      <c r="BW487" s="238"/>
      <c r="BX487" s="238"/>
      <c r="BY487" s="238"/>
      <c r="BZ487" s="238"/>
      <c r="CA487" s="238"/>
      <c r="CB487" s="238"/>
      <c r="CC487" s="238"/>
      <c r="CD487" s="238"/>
      <c r="CE487" s="238"/>
      <c r="CF487" s="238"/>
      <c r="CG487" s="238"/>
      <c r="CH487" s="238"/>
      <c r="CI487" s="238"/>
      <c r="CJ487" s="238"/>
      <c r="CK487" s="238"/>
      <c r="CL487" s="238"/>
      <c r="CM487" s="238"/>
      <c r="CN487" s="238"/>
      <c r="CO487" s="238"/>
      <c r="CP487" s="238"/>
      <c r="CQ487" s="238"/>
      <c r="CR487" s="238"/>
      <c r="CS487" s="238"/>
      <c r="CT487" s="238"/>
      <c r="CU487" s="238"/>
      <c r="CV487" s="238"/>
      <c r="CW487" s="238"/>
      <c r="CX487" s="238"/>
      <c r="CY487" s="238"/>
      <c r="CZ487" s="238"/>
      <c r="DA487" s="238"/>
    </row>
    <row r="488" spans="2:105">
      <c r="B488" s="226"/>
      <c r="BP488" s="82"/>
      <c r="BQ488" s="238"/>
      <c r="BR488" s="238"/>
      <c r="BS488" s="238"/>
      <c r="BT488" s="238"/>
      <c r="BU488" s="238"/>
      <c r="BV488" s="238"/>
      <c r="BW488" s="238"/>
      <c r="BX488" s="238"/>
      <c r="BY488" s="238"/>
      <c r="BZ488" s="238"/>
      <c r="CA488" s="238"/>
      <c r="CB488" s="238"/>
      <c r="CC488" s="238"/>
      <c r="CD488" s="238"/>
      <c r="CE488" s="238"/>
      <c r="CF488" s="238"/>
      <c r="CG488" s="238"/>
      <c r="CH488" s="238"/>
      <c r="CI488" s="238"/>
      <c r="CJ488" s="238"/>
      <c r="CK488" s="238"/>
      <c r="CL488" s="238"/>
      <c r="CM488" s="238"/>
      <c r="CN488" s="238"/>
      <c r="CO488" s="238"/>
      <c r="CP488" s="238"/>
      <c r="CQ488" s="238"/>
      <c r="CR488" s="238"/>
      <c r="CS488" s="238"/>
      <c r="CT488" s="238"/>
      <c r="CU488" s="238"/>
      <c r="CV488" s="238"/>
      <c r="CW488" s="238"/>
      <c r="CX488" s="238"/>
      <c r="CY488" s="238"/>
      <c r="CZ488" s="238"/>
      <c r="DA488" s="238"/>
    </row>
    <row r="489" spans="2:105">
      <c r="B489" s="226"/>
      <c r="BP489" s="82"/>
      <c r="BQ489" s="238"/>
      <c r="BR489" s="238"/>
      <c r="BS489" s="238"/>
      <c r="BT489" s="238"/>
      <c r="BU489" s="238"/>
      <c r="BV489" s="238"/>
      <c r="BW489" s="238"/>
      <c r="BX489" s="238"/>
      <c r="BY489" s="238"/>
      <c r="BZ489" s="238"/>
      <c r="CA489" s="238"/>
      <c r="CB489" s="238"/>
      <c r="CC489" s="238"/>
      <c r="CD489" s="238"/>
      <c r="CE489" s="238"/>
      <c r="CF489" s="238"/>
      <c r="CG489" s="238"/>
      <c r="CH489" s="238"/>
      <c r="CI489" s="238"/>
      <c r="CJ489" s="238"/>
      <c r="CK489" s="238"/>
      <c r="CL489" s="238"/>
      <c r="CM489" s="238"/>
      <c r="CN489" s="238"/>
      <c r="CO489" s="238"/>
      <c r="CP489" s="238"/>
      <c r="CQ489" s="238"/>
      <c r="CR489" s="238"/>
      <c r="CS489" s="238"/>
      <c r="CT489" s="238"/>
      <c r="CU489" s="238"/>
      <c r="CV489" s="238"/>
      <c r="CW489" s="238"/>
      <c r="CX489" s="238"/>
      <c r="CY489" s="238"/>
      <c r="CZ489" s="238"/>
      <c r="DA489" s="238"/>
    </row>
    <row r="490" spans="2:105">
      <c r="B490" s="226"/>
      <c r="BP490" s="82"/>
      <c r="BQ490" s="238"/>
      <c r="BR490" s="238"/>
      <c r="BS490" s="238"/>
      <c r="BT490" s="238"/>
      <c r="BU490" s="238"/>
      <c r="BV490" s="238"/>
      <c r="BW490" s="238"/>
      <c r="BX490" s="238"/>
      <c r="BY490" s="238"/>
      <c r="BZ490" s="238"/>
      <c r="CA490" s="238"/>
      <c r="CB490" s="238"/>
      <c r="CC490" s="238"/>
      <c r="CD490" s="238"/>
      <c r="CE490" s="238"/>
      <c r="CF490" s="238"/>
      <c r="CG490" s="238"/>
      <c r="CH490" s="238"/>
      <c r="CI490" s="238"/>
      <c r="CJ490" s="238"/>
      <c r="CK490" s="238"/>
      <c r="CL490" s="238"/>
      <c r="CM490" s="238"/>
      <c r="CN490" s="238"/>
      <c r="CO490" s="238"/>
      <c r="CP490" s="238"/>
      <c r="CQ490" s="238"/>
      <c r="CR490" s="238"/>
      <c r="CS490" s="238"/>
      <c r="CT490" s="238"/>
      <c r="CU490" s="238"/>
      <c r="CV490" s="238"/>
      <c r="CW490" s="238"/>
      <c r="CX490" s="238"/>
      <c r="CY490" s="238"/>
      <c r="CZ490" s="238"/>
      <c r="DA490" s="238"/>
    </row>
    <row r="491" spans="2:105">
      <c r="B491" s="226"/>
      <c r="BP491" s="82"/>
      <c r="BQ491" s="238"/>
      <c r="BR491" s="238"/>
      <c r="BS491" s="238"/>
      <c r="BT491" s="238"/>
      <c r="BU491" s="238"/>
      <c r="BV491" s="238"/>
      <c r="BW491" s="238"/>
      <c r="BX491" s="238"/>
      <c r="BY491" s="238"/>
      <c r="BZ491" s="238"/>
      <c r="CA491" s="238"/>
      <c r="CB491" s="238"/>
      <c r="CC491" s="238"/>
      <c r="CD491" s="238"/>
      <c r="CE491" s="238"/>
      <c r="CF491" s="238"/>
      <c r="CG491" s="238"/>
      <c r="CH491" s="238"/>
      <c r="CI491" s="238"/>
      <c r="CJ491" s="238"/>
      <c r="CK491" s="238"/>
      <c r="CL491" s="238"/>
      <c r="CM491" s="238"/>
      <c r="CN491" s="238"/>
      <c r="CO491" s="238"/>
      <c r="CP491" s="238"/>
      <c r="CQ491" s="238"/>
      <c r="CR491" s="238"/>
      <c r="CS491" s="238"/>
      <c r="CT491" s="238"/>
      <c r="CU491" s="238"/>
      <c r="CV491" s="238"/>
      <c r="CW491" s="238"/>
      <c r="CX491" s="238"/>
      <c r="CY491" s="238"/>
      <c r="CZ491" s="238"/>
      <c r="DA491" s="238"/>
    </row>
    <row r="492" spans="2:105">
      <c r="B492" s="226"/>
      <c r="BP492" s="82"/>
      <c r="BQ492" s="238"/>
      <c r="BR492" s="238"/>
      <c r="BS492" s="238"/>
      <c r="BT492" s="238"/>
      <c r="BU492" s="238"/>
      <c r="BV492" s="238"/>
      <c r="BW492" s="238"/>
      <c r="BX492" s="238"/>
      <c r="BY492" s="238"/>
      <c r="BZ492" s="238"/>
      <c r="CA492" s="238"/>
      <c r="CB492" s="238"/>
      <c r="CC492" s="238"/>
      <c r="CD492" s="238"/>
      <c r="CE492" s="238"/>
      <c r="CF492" s="238"/>
      <c r="CG492" s="238"/>
      <c r="CH492" s="238"/>
      <c r="CI492" s="238"/>
      <c r="CJ492" s="238"/>
      <c r="CK492" s="238"/>
      <c r="CL492" s="238"/>
      <c r="CM492" s="238"/>
      <c r="CN492" s="238"/>
      <c r="CO492" s="238"/>
      <c r="CP492" s="238"/>
      <c r="CQ492" s="238"/>
      <c r="CR492" s="238"/>
      <c r="CS492" s="238"/>
      <c r="CT492" s="238"/>
      <c r="CU492" s="238"/>
      <c r="CV492" s="238"/>
      <c r="CW492" s="238"/>
      <c r="CX492" s="238"/>
      <c r="CY492" s="238"/>
      <c r="CZ492" s="238"/>
      <c r="DA492" s="238"/>
    </row>
    <row r="493" spans="2:105">
      <c r="B493" s="226"/>
      <c r="BP493" s="82"/>
      <c r="BQ493" s="238"/>
      <c r="BR493" s="238"/>
      <c r="BS493" s="238"/>
      <c r="BT493" s="238"/>
      <c r="BU493" s="238"/>
      <c r="BV493" s="238"/>
      <c r="BW493" s="238"/>
      <c r="BX493" s="238"/>
      <c r="BY493" s="238"/>
      <c r="BZ493" s="238"/>
      <c r="CA493" s="238"/>
      <c r="CB493" s="238"/>
      <c r="CC493" s="238"/>
      <c r="CD493" s="238"/>
      <c r="CE493" s="238"/>
      <c r="CF493" s="238"/>
      <c r="CG493" s="238"/>
      <c r="CH493" s="238"/>
      <c r="CI493" s="238"/>
      <c r="CJ493" s="238"/>
      <c r="CK493" s="238"/>
      <c r="CL493" s="238"/>
      <c r="CM493" s="238"/>
      <c r="CN493" s="238"/>
      <c r="CO493" s="238"/>
      <c r="CP493" s="238"/>
      <c r="CQ493" s="238"/>
      <c r="CR493" s="238"/>
      <c r="CS493" s="238"/>
      <c r="CT493" s="238"/>
      <c r="CU493" s="238"/>
      <c r="CV493" s="238"/>
      <c r="CW493" s="238"/>
      <c r="CX493" s="238"/>
      <c r="CY493" s="238"/>
      <c r="CZ493" s="238"/>
      <c r="DA493" s="238"/>
    </row>
    <row r="494" spans="2:105">
      <c r="B494" s="226"/>
      <c r="BP494" s="82"/>
      <c r="BQ494" s="238"/>
      <c r="BR494" s="238"/>
      <c r="BS494" s="238"/>
      <c r="BT494" s="238"/>
      <c r="BU494" s="238"/>
      <c r="BV494" s="238"/>
      <c r="BW494" s="238"/>
      <c r="BX494" s="238"/>
      <c r="BY494" s="238"/>
      <c r="BZ494" s="238"/>
      <c r="CA494" s="238"/>
      <c r="CB494" s="238"/>
      <c r="CC494" s="238"/>
      <c r="CD494" s="238"/>
      <c r="CE494" s="238"/>
      <c r="CF494" s="238"/>
      <c r="CG494" s="238"/>
      <c r="CH494" s="238"/>
      <c r="CI494" s="238"/>
      <c r="CJ494" s="238"/>
      <c r="CK494" s="238"/>
      <c r="CL494" s="238"/>
      <c r="CM494" s="238"/>
      <c r="CN494" s="238"/>
      <c r="CO494" s="238"/>
      <c r="CP494" s="238"/>
      <c r="CQ494" s="238"/>
      <c r="CR494" s="238"/>
      <c r="CS494" s="238"/>
      <c r="CT494" s="238"/>
      <c r="CU494" s="238"/>
      <c r="CV494" s="238"/>
      <c r="CW494" s="238"/>
      <c r="CX494" s="238"/>
      <c r="CY494" s="238"/>
      <c r="CZ494" s="238"/>
      <c r="DA494" s="238"/>
    </row>
    <row r="495" spans="2:105">
      <c r="B495" s="226"/>
      <c r="BP495" s="82"/>
      <c r="BQ495" s="238"/>
      <c r="BR495" s="238"/>
      <c r="BS495" s="238"/>
      <c r="BT495" s="238"/>
      <c r="BU495" s="238"/>
      <c r="BV495" s="238"/>
      <c r="BW495" s="238"/>
      <c r="BX495" s="238"/>
      <c r="BY495" s="238"/>
      <c r="BZ495" s="238"/>
      <c r="CA495" s="238"/>
      <c r="CB495" s="238"/>
      <c r="CC495" s="238"/>
      <c r="CD495" s="238"/>
      <c r="CE495" s="238"/>
      <c r="CF495" s="238"/>
      <c r="CG495" s="238"/>
      <c r="CH495" s="238"/>
      <c r="CI495" s="238"/>
      <c r="CJ495" s="238"/>
      <c r="CK495" s="238"/>
      <c r="CL495" s="238"/>
      <c r="CM495" s="238"/>
      <c r="CN495" s="238"/>
      <c r="CO495" s="238"/>
      <c r="CP495" s="238"/>
      <c r="CQ495" s="238"/>
      <c r="CR495" s="238"/>
      <c r="CS495" s="238"/>
      <c r="CT495" s="238"/>
      <c r="CU495" s="238"/>
      <c r="CV495" s="238"/>
      <c r="CW495" s="238"/>
      <c r="CX495" s="238"/>
      <c r="CY495" s="238"/>
      <c r="CZ495" s="238"/>
      <c r="DA495" s="238"/>
    </row>
    <row r="496" spans="2:105">
      <c r="B496" s="226"/>
      <c r="BP496" s="82"/>
      <c r="BQ496" s="238"/>
      <c r="BR496" s="238"/>
      <c r="BS496" s="238"/>
      <c r="BT496" s="238"/>
      <c r="BU496" s="238"/>
      <c r="BV496" s="238"/>
      <c r="BW496" s="238"/>
      <c r="BX496" s="238"/>
      <c r="BY496" s="238"/>
      <c r="BZ496" s="238"/>
      <c r="CA496" s="238"/>
      <c r="CB496" s="238"/>
      <c r="CC496" s="238"/>
      <c r="CD496" s="238"/>
      <c r="CE496" s="238"/>
      <c r="CF496" s="238"/>
      <c r="CG496" s="238"/>
      <c r="CH496" s="238"/>
      <c r="CI496" s="238"/>
      <c r="CJ496" s="238"/>
      <c r="CK496" s="238"/>
      <c r="CL496" s="238"/>
      <c r="CM496" s="238"/>
      <c r="CN496" s="238"/>
      <c r="CO496" s="238"/>
      <c r="CP496" s="238"/>
      <c r="CQ496" s="238"/>
      <c r="CR496" s="238"/>
      <c r="CS496" s="238"/>
      <c r="CT496" s="238"/>
      <c r="CU496" s="238"/>
      <c r="CV496" s="238"/>
      <c r="CW496" s="238"/>
      <c r="CX496" s="238"/>
      <c r="CY496" s="238"/>
      <c r="CZ496" s="238"/>
      <c r="DA496" s="238"/>
    </row>
    <row r="497" spans="2:105">
      <c r="B497" s="226"/>
      <c r="BP497" s="82"/>
      <c r="BQ497" s="238"/>
      <c r="BR497" s="238"/>
      <c r="BS497" s="238"/>
      <c r="BT497" s="238"/>
      <c r="BU497" s="238"/>
      <c r="BV497" s="238"/>
      <c r="BW497" s="238"/>
      <c r="BX497" s="238"/>
      <c r="BY497" s="238"/>
      <c r="BZ497" s="238"/>
      <c r="CA497" s="238"/>
      <c r="CB497" s="238"/>
      <c r="CC497" s="238"/>
      <c r="CD497" s="238"/>
      <c r="CE497" s="238"/>
      <c r="CF497" s="238"/>
      <c r="CG497" s="238"/>
      <c r="CH497" s="238"/>
      <c r="CI497" s="238"/>
      <c r="CJ497" s="238"/>
      <c r="CK497" s="238"/>
      <c r="CL497" s="238"/>
      <c r="CM497" s="238"/>
      <c r="CN497" s="238"/>
      <c r="CO497" s="238"/>
      <c r="CP497" s="238"/>
      <c r="CQ497" s="238"/>
      <c r="CR497" s="238"/>
      <c r="CS497" s="238"/>
      <c r="CT497" s="238"/>
      <c r="CU497" s="238"/>
      <c r="CV497" s="238"/>
      <c r="CW497" s="238"/>
      <c r="CX497" s="238"/>
      <c r="CY497" s="238"/>
      <c r="CZ497" s="238"/>
      <c r="DA497" s="238"/>
    </row>
    <row r="498" spans="2:105">
      <c r="B498" s="226"/>
      <c r="BP498" s="82"/>
      <c r="BQ498" s="238"/>
      <c r="BR498" s="238"/>
      <c r="BS498" s="238"/>
      <c r="BT498" s="238"/>
      <c r="BU498" s="238"/>
      <c r="BV498" s="238"/>
      <c r="BW498" s="238"/>
      <c r="BX498" s="238"/>
      <c r="BY498" s="238"/>
      <c r="BZ498" s="238"/>
      <c r="CA498" s="238"/>
      <c r="CB498" s="238"/>
      <c r="CC498" s="238"/>
      <c r="CD498" s="238"/>
      <c r="CE498" s="238"/>
      <c r="CF498" s="238"/>
      <c r="CG498" s="238"/>
      <c r="CH498" s="238"/>
      <c r="CI498" s="238"/>
      <c r="CJ498" s="238"/>
      <c r="CK498" s="238"/>
      <c r="CL498" s="238"/>
      <c r="CM498" s="238"/>
      <c r="CN498" s="238"/>
      <c r="CO498" s="238"/>
      <c r="CP498" s="238"/>
      <c r="CQ498" s="238"/>
      <c r="CR498" s="238"/>
      <c r="CS498" s="238"/>
      <c r="CT498" s="238"/>
      <c r="CU498" s="238"/>
      <c r="CV498" s="238"/>
      <c r="CW498" s="238"/>
      <c r="CX498" s="238"/>
      <c r="CY498" s="238"/>
      <c r="CZ498" s="238"/>
      <c r="DA498" s="238"/>
    </row>
    <row r="499" spans="2:105">
      <c r="B499" s="226"/>
      <c r="BP499" s="82"/>
      <c r="BQ499" s="238"/>
      <c r="BR499" s="238"/>
      <c r="BS499" s="238"/>
      <c r="BT499" s="238"/>
      <c r="BU499" s="238"/>
      <c r="BV499" s="238"/>
      <c r="BW499" s="238"/>
      <c r="BX499" s="238"/>
      <c r="BY499" s="238"/>
      <c r="BZ499" s="238"/>
      <c r="CA499" s="238"/>
      <c r="CB499" s="238"/>
      <c r="CC499" s="238"/>
      <c r="CD499" s="238"/>
      <c r="CE499" s="238"/>
      <c r="CF499" s="238"/>
      <c r="CG499" s="238"/>
      <c r="CH499" s="238"/>
      <c r="CI499" s="238"/>
      <c r="CJ499" s="238"/>
      <c r="CK499" s="238"/>
      <c r="CL499" s="238"/>
      <c r="CM499" s="238"/>
      <c r="CN499" s="238"/>
      <c r="CO499" s="238"/>
      <c r="CP499" s="238"/>
      <c r="CQ499" s="238"/>
      <c r="CR499" s="238"/>
      <c r="CS499" s="238"/>
      <c r="CT499" s="238"/>
      <c r="CU499" s="238"/>
      <c r="CV499" s="238"/>
      <c r="CW499" s="238"/>
      <c r="CX499" s="238"/>
      <c r="CY499" s="238"/>
      <c r="CZ499" s="238"/>
      <c r="DA499" s="238"/>
    </row>
    <row r="500" spans="2:105">
      <c r="B500" s="226"/>
      <c r="BP500" s="82"/>
      <c r="BQ500" s="238"/>
      <c r="BR500" s="238"/>
      <c r="BS500" s="238"/>
      <c r="BT500" s="238"/>
      <c r="BU500" s="238"/>
      <c r="BV500" s="238"/>
      <c r="BW500" s="238"/>
      <c r="BX500" s="238"/>
      <c r="BY500" s="238"/>
      <c r="BZ500" s="238"/>
      <c r="CA500" s="238"/>
      <c r="CB500" s="238"/>
      <c r="CC500" s="238"/>
      <c r="CD500" s="238"/>
      <c r="CE500" s="238"/>
      <c r="CF500" s="238"/>
      <c r="CG500" s="238"/>
      <c r="CH500" s="238"/>
      <c r="CI500" s="238"/>
      <c r="CJ500" s="238"/>
      <c r="CK500" s="238"/>
      <c r="CL500" s="238"/>
      <c r="CM500" s="238"/>
      <c r="CN500" s="238"/>
      <c r="CO500" s="238"/>
      <c r="CP500" s="238"/>
      <c r="CQ500" s="238"/>
      <c r="CR500" s="238"/>
      <c r="CS500" s="238"/>
      <c r="CT500" s="238"/>
      <c r="CU500" s="238"/>
      <c r="CV500" s="238"/>
      <c r="CW500" s="238"/>
      <c r="CX500" s="238"/>
      <c r="CY500" s="238"/>
      <c r="CZ500" s="238"/>
      <c r="DA500" s="238"/>
    </row>
    <row r="501" spans="2:105">
      <c r="B501" s="226"/>
      <c r="BP501" s="82"/>
      <c r="BQ501" s="238"/>
      <c r="BR501" s="238"/>
      <c r="BS501" s="238"/>
      <c r="BT501" s="238"/>
      <c r="BU501" s="238"/>
      <c r="BV501" s="238"/>
      <c r="BW501" s="238"/>
      <c r="BX501" s="238"/>
      <c r="BY501" s="238"/>
      <c r="BZ501" s="238"/>
      <c r="CA501" s="238"/>
      <c r="CB501" s="238"/>
      <c r="CC501" s="238"/>
      <c r="CD501" s="238"/>
      <c r="CE501" s="238"/>
      <c r="CF501" s="238"/>
      <c r="CG501" s="238"/>
      <c r="CH501" s="238"/>
      <c r="CI501" s="238"/>
      <c r="CJ501" s="238"/>
      <c r="CK501" s="238"/>
      <c r="CL501" s="238"/>
      <c r="CM501" s="238"/>
      <c r="CN501" s="238"/>
      <c r="CO501" s="238"/>
      <c r="CP501" s="238"/>
      <c r="CQ501" s="238"/>
      <c r="CR501" s="238"/>
      <c r="CS501" s="238"/>
      <c r="CT501" s="238"/>
      <c r="CU501" s="238"/>
      <c r="CV501" s="238"/>
      <c r="CW501" s="238"/>
      <c r="CX501" s="238"/>
      <c r="CY501" s="238"/>
      <c r="CZ501" s="238"/>
      <c r="DA501" s="238"/>
    </row>
    <row r="502" spans="2:105">
      <c r="B502" s="226"/>
      <c r="BP502" s="82"/>
      <c r="BQ502" s="238"/>
      <c r="BR502" s="238"/>
      <c r="BS502" s="238"/>
      <c r="BT502" s="238"/>
      <c r="BU502" s="238"/>
      <c r="BV502" s="238"/>
      <c r="BW502" s="238"/>
      <c r="BX502" s="238"/>
      <c r="BY502" s="238"/>
      <c r="BZ502" s="238"/>
      <c r="CA502" s="238"/>
      <c r="CB502" s="238"/>
      <c r="CC502" s="238"/>
      <c r="CD502" s="238"/>
      <c r="CE502" s="238"/>
      <c r="CF502" s="238"/>
      <c r="CG502" s="238"/>
      <c r="CH502" s="238"/>
      <c r="CI502" s="238"/>
      <c r="CJ502" s="238"/>
      <c r="CK502" s="238"/>
      <c r="CL502" s="238"/>
      <c r="CM502" s="238"/>
      <c r="CN502" s="238"/>
      <c r="CO502" s="238"/>
      <c r="CP502" s="238"/>
      <c r="CQ502" s="238"/>
      <c r="CR502" s="238"/>
      <c r="CS502" s="238"/>
      <c r="CT502" s="238"/>
      <c r="CU502" s="238"/>
      <c r="CV502" s="238"/>
      <c r="CW502" s="238"/>
      <c r="CX502" s="238"/>
      <c r="CY502" s="238"/>
      <c r="CZ502" s="238"/>
      <c r="DA502" s="238"/>
    </row>
    <row r="503" spans="2:105">
      <c r="B503" s="226"/>
      <c r="BP503" s="82"/>
      <c r="BQ503" s="238"/>
      <c r="BR503" s="238"/>
      <c r="BS503" s="238"/>
      <c r="BT503" s="238"/>
      <c r="BU503" s="238"/>
      <c r="BV503" s="238"/>
      <c r="BW503" s="238"/>
      <c r="BX503" s="238"/>
      <c r="BY503" s="238"/>
      <c r="BZ503" s="238"/>
      <c r="CA503" s="238"/>
      <c r="CB503" s="238"/>
      <c r="CC503" s="238"/>
      <c r="CD503" s="238"/>
      <c r="CE503" s="238"/>
      <c r="CF503" s="238"/>
      <c r="CG503" s="238"/>
      <c r="CH503" s="238"/>
      <c r="CI503" s="238"/>
      <c r="CJ503" s="238"/>
      <c r="CK503" s="238"/>
      <c r="CL503" s="238"/>
      <c r="CM503" s="238"/>
      <c r="CN503" s="238"/>
      <c r="CO503" s="238"/>
      <c r="CP503" s="238"/>
      <c r="CQ503" s="238"/>
      <c r="CR503" s="238"/>
      <c r="CS503" s="238"/>
      <c r="CT503" s="238"/>
      <c r="CU503" s="238"/>
      <c r="CV503" s="238"/>
      <c r="CW503" s="238"/>
      <c r="CX503" s="238"/>
      <c r="CY503" s="238"/>
      <c r="CZ503" s="238"/>
      <c r="DA503" s="238"/>
    </row>
    <row r="504" spans="2:105">
      <c r="B504" s="226"/>
      <c r="BP504" s="82"/>
      <c r="BQ504" s="238"/>
      <c r="BR504" s="238"/>
      <c r="BS504" s="238"/>
      <c r="BT504" s="238"/>
      <c r="BU504" s="238"/>
      <c r="BV504" s="238"/>
      <c r="BW504" s="238"/>
      <c r="BX504" s="238"/>
      <c r="BY504" s="238"/>
      <c r="BZ504" s="238"/>
      <c r="CA504" s="238"/>
      <c r="CB504" s="238"/>
      <c r="CC504" s="238"/>
      <c r="CD504" s="238"/>
      <c r="CE504" s="238"/>
      <c r="CF504" s="238"/>
      <c r="CG504" s="238"/>
      <c r="CH504" s="238"/>
      <c r="CI504" s="238"/>
      <c r="CJ504" s="238"/>
      <c r="CK504" s="238"/>
      <c r="CL504" s="238"/>
      <c r="CM504" s="238"/>
      <c r="CN504" s="238"/>
      <c r="CO504" s="238"/>
      <c r="CP504" s="238"/>
      <c r="CQ504" s="238"/>
      <c r="CR504" s="238"/>
      <c r="CS504" s="238"/>
      <c r="CT504" s="238"/>
      <c r="CU504" s="238"/>
      <c r="CV504" s="238"/>
      <c r="CW504" s="238"/>
      <c r="CX504" s="238"/>
      <c r="CY504" s="238"/>
      <c r="CZ504" s="238"/>
      <c r="DA504" s="238"/>
    </row>
    <row r="505" spans="2:105">
      <c r="B505" s="226"/>
      <c r="BP505" s="82"/>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38"/>
      <c r="CN505" s="238"/>
      <c r="CO505" s="238"/>
      <c r="CP505" s="238"/>
      <c r="CQ505" s="238"/>
      <c r="CR505" s="238"/>
      <c r="CS505" s="238"/>
      <c r="CT505" s="238"/>
      <c r="CU505" s="238"/>
      <c r="CV505" s="238"/>
      <c r="CW505" s="238"/>
      <c r="CX505" s="238"/>
      <c r="CY505" s="238"/>
      <c r="CZ505" s="238"/>
      <c r="DA505" s="238"/>
    </row>
    <row r="506" spans="2:105">
      <c r="B506" s="226"/>
      <c r="BP506" s="82"/>
      <c r="BQ506" s="238"/>
      <c r="BR506" s="238"/>
      <c r="BS506" s="238"/>
      <c r="BT506" s="238"/>
      <c r="BU506" s="238"/>
      <c r="BV506" s="238"/>
      <c r="BW506" s="238"/>
      <c r="BX506" s="238"/>
      <c r="BY506" s="238"/>
      <c r="BZ506" s="238"/>
      <c r="CA506" s="238"/>
      <c r="CB506" s="238"/>
      <c r="CC506" s="238"/>
      <c r="CD506" s="238"/>
      <c r="CE506" s="238"/>
      <c r="CF506" s="238"/>
      <c r="CG506" s="238"/>
      <c r="CH506" s="238"/>
      <c r="CI506" s="238"/>
      <c r="CJ506" s="238"/>
      <c r="CK506" s="238"/>
      <c r="CL506" s="238"/>
      <c r="CM506" s="238"/>
      <c r="CN506" s="238"/>
      <c r="CO506" s="238"/>
      <c r="CP506" s="238"/>
      <c r="CQ506" s="238"/>
      <c r="CR506" s="238"/>
      <c r="CS506" s="238"/>
      <c r="CT506" s="238"/>
      <c r="CU506" s="238"/>
      <c r="CV506" s="238"/>
      <c r="CW506" s="238"/>
      <c r="CX506" s="238"/>
      <c r="CY506" s="238"/>
      <c r="CZ506" s="238"/>
      <c r="DA506" s="238"/>
    </row>
    <row r="507" spans="2:105">
      <c r="B507" s="226"/>
      <c r="BP507" s="82"/>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row>
    <row r="508" spans="2:105">
      <c r="B508" s="226"/>
      <c r="BP508" s="82"/>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row>
    <row r="509" spans="2:105">
      <c r="B509" s="226"/>
      <c r="BP509" s="82"/>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38"/>
      <c r="CN509" s="238"/>
      <c r="CO509" s="238"/>
      <c r="CP509" s="238"/>
      <c r="CQ509" s="238"/>
      <c r="CR509" s="238"/>
      <c r="CS509" s="238"/>
      <c r="CT509" s="238"/>
      <c r="CU509" s="238"/>
      <c r="CV509" s="238"/>
      <c r="CW509" s="238"/>
      <c r="CX509" s="238"/>
      <c r="CY509" s="238"/>
      <c r="CZ509" s="238"/>
      <c r="DA509" s="238"/>
    </row>
    <row r="510" spans="2:105">
      <c r="B510" s="226"/>
      <c r="BP510" s="82"/>
      <c r="BQ510" s="238"/>
      <c r="BR510" s="238"/>
      <c r="BS510" s="238"/>
      <c r="BT510" s="238"/>
      <c r="BU510" s="238"/>
      <c r="BV510" s="238"/>
      <c r="BW510" s="238"/>
      <c r="BX510" s="238"/>
      <c r="BY510" s="238"/>
      <c r="BZ510" s="238"/>
      <c r="CA510" s="238"/>
      <c r="CB510" s="238"/>
      <c r="CC510" s="238"/>
      <c r="CD510" s="238"/>
      <c r="CE510" s="238"/>
      <c r="CF510" s="238"/>
      <c r="CG510" s="238"/>
      <c r="CH510" s="238"/>
      <c r="CI510" s="238"/>
      <c r="CJ510" s="238"/>
      <c r="CK510" s="238"/>
      <c r="CL510" s="238"/>
      <c r="CM510" s="238"/>
      <c r="CN510" s="238"/>
      <c r="CO510" s="238"/>
      <c r="CP510" s="238"/>
      <c r="CQ510" s="238"/>
      <c r="CR510" s="238"/>
      <c r="CS510" s="238"/>
      <c r="CT510" s="238"/>
      <c r="CU510" s="238"/>
      <c r="CV510" s="238"/>
      <c r="CW510" s="238"/>
      <c r="CX510" s="238"/>
      <c r="CY510" s="238"/>
      <c r="CZ510" s="238"/>
      <c r="DA510" s="238"/>
    </row>
    <row r="511" spans="2:105">
      <c r="B511" s="226"/>
      <c r="BP511" s="82"/>
      <c r="BQ511" s="238"/>
      <c r="BR511" s="238"/>
      <c r="BS511" s="238"/>
      <c r="BT511" s="238"/>
      <c r="BU511" s="238"/>
      <c r="BV511" s="238"/>
      <c r="BW511" s="238"/>
      <c r="BX511" s="238"/>
      <c r="BY511" s="238"/>
      <c r="BZ511" s="238"/>
      <c r="CA511" s="238"/>
      <c r="CB511" s="238"/>
      <c r="CC511" s="238"/>
      <c r="CD511" s="238"/>
      <c r="CE511" s="238"/>
      <c r="CF511" s="238"/>
      <c r="CG511" s="238"/>
      <c r="CH511" s="238"/>
      <c r="CI511" s="238"/>
      <c r="CJ511" s="238"/>
      <c r="CK511" s="238"/>
      <c r="CL511" s="238"/>
      <c r="CM511" s="238"/>
      <c r="CN511" s="238"/>
      <c r="CO511" s="238"/>
      <c r="CP511" s="238"/>
      <c r="CQ511" s="238"/>
      <c r="CR511" s="238"/>
      <c r="CS511" s="238"/>
      <c r="CT511" s="238"/>
      <c r="CU511" s="238"/>
      <c r="CV511" s="238"/>
      <c r="CW511" s="238"/>
      <c r="CX511" s="238"/>
      <c r="CY511" s="238"/>
      <c r="CZ511" s="238"/>
      <c r="DA511" s="238"/>
    </row>
    <row r="512" spans="2:105">
      <c r="B512" s="226"/>
      <c r="BP512" s="82"/>
      <c r="BQ512" s="238"/>
      <c r="BR512" s="238"/>
      <c r="BS512" s="238"/>
      <c r="BT512" s="238"/>
      <c r="BU512" s="238"/>
      <c r="BV512" s="238"/>
      <c r="BW512" s="238"/>
      <c r="BX512" s="238"/>
      <c r="BY512" s="238"/>
      <c r="BZ512" s="238"/>
      <c r="CA512" s="238"/>
      <c r="CB512" s="238"/>
      <c r="CC512" s="238"/>
      <c r="CD512" s="238"/>
      <c r="CE512" s="238"/>
      <c r="CF512" s="238"/>
      <c r="CG512" s="238"/>
      <c r="CH512" s="238"/>
      <c r="CI512" s="238"/>
      <c r="CJ512" s="238"/>
      <c r="CK512" s="238"/>
      <c r="CL512" s="238"/>
      <c r="CM512" s="238"/>
      <c r="CN512" s="238"/>
      <c r="CO512" s="238"/>
      <c r="CP512" s="238"/>
      <c r="CQ512" s="238"/>
      <c r="CR512" s="238"/>
      <c r="CS512" s="238"/>
      <c r="CT512" s="238"/>
      <c r="CU512" s="238"/>
      <c r="CV512" s="238"/>
      <c r="CW512" s="238"/>
      <c r="CX512" s="238"/>
      <c r="CY512" s="238"/>
      <c r="CZ512" s="238"/>
      <c r="DA512" s="238"/>
    </row>
    <row r="513" spans="2:105">
      <c r="B513" s="226"/>
      <c r="BP513" s="82"/>
      <c r="BQ513" s="238"/>
      <c r="BR513" s="238"/>
      <c r="BS513" s="238"/>
      <c r="BT513" s="238"/>
      <c r="BU513" s="238"/>
      <c r="BV513" s="238"/>
      <c r="BW513" s="238"/>
      <c r="BX513" s="238"/>
      <c r="BY513" s="238"/>
      <c r="BZ513" s="238"/>
      <c r="CA513" s="238"/>
      <c r="CB513" s="238"/>
      <c r="CC513" s="238"/>
      <c r="CD513" s="238"/>
      <c r="CE513" s="238"/>
      <c r="CF513" s="238"/>
      <c r="CG513" s="238"/>
      <c r="CH513" s="238"/>
      <c r="CI513" s="238"/>
      <c r="CJ513" s="238"/>
      <c r="CK513" s="238"/>
      <c r="CL513" s="238"/>
      <c r="CM513" s="238"/>
      <c r="CN513" s="238"/>
      <c r="CO513" s="238"/>
      <c r="CP513" s="238"/>
      <c r="CQ513" s="238"/>
      <c r="CR513" s="238"/>
      <c r="CS513" s="238"/>
      <c r="CT513" s="238"/>
      <c r="CU513" s="238"/>
      <c r="CV513" s="238"/>
      <c r="CW513" s="238"/>
      <c r="CX513" s="238"/>
      <c r="CY513" s="238"/>
      <c r="CZ513" s="238"/>
      <c r="DA513" s="238"/>
    </row>
    <row r="514" spans="2:105">
      <c r="B514" s="226"/>
      <c r="BP514" s="82"/>
      <c r="BQ514" s="238"/>
      <c r="BR514" s="238"/>
      <c r="BS514" s="238"/>
      <c r="BT514" s="238"/>
      <c r="BU514" s="238"/>
      <c r="BV514" s="238"/>
      <c r="BW514" s="238"/>
      <c r="BX514" s="238"/>
      <c r="BY514" s="238"/>
      <c r="BZ514" s="238"/>
      <c r="CA514" s="238"/>
      <c r="CB514" s="238"/>
      <c r="CC514" s="238"/>
      <c r="CD514" s="238"/>
      <c r="CE514" s="238"/>
      <c r="CF514" s="238"/>
      <c r="CG514" s="238"/>
      <c r="CH514" s="238"/>
      <c r="CI514" s="238"/>
      <c r="CJ514" s="238"/>
      <c r="CK514" s="238"/>
      <c r="CL514" s="238"/>
      <c r="CM514" s="238"/>
      <c r="CN514" s="238"/>
      <c r="CO514" s="238"/>
      <c r="CP514" s="238"/>
      <c r="CQ514" s="238"/>
      <c r="CR514" s="238"/>
      <c r="CS514" s="238"/>
      <c r="CT514" s="238"/>
      <c r="CU514" s="238"/>
      <c r="CV514" s="238"/>
      <c r="CW514" s="238"/>
      <c r="CX514" s="238"/>
      <c r="CY514" s="238"/>
      <c r="CZ514" s="238"/>
      <c r="DA514" s="238"/>
    </row>
    <row r="515" spans="2:105">
      <c r="B515" s="226"/>
      <c r="BP515" s="82"/>
      <c r="BQ515" s="238"/>
      <c r="BR515" s="238"/>
      <c r="BS515" s="238"/>
      <c r="BT515" s="238"/>
      <c r="BU515" s="238"/>
      <c r="BV515" s="238"/>
      <c r="BW515" s="238"/>
      <c r="BX515" s="238"/>
      <c r="BY515" s="238"/>
      <c r="BZ515" s="238"/>
      <c r="CA515" s="238"/>
      <c r="CB515" s="238"/>
      <c r="CC515" s="238"/>
      <c r="CD515" s="238"/>
      <c r="CE515" s="238"/>
      <c r="CF515" s="238"/>
      <c r="CG515" s="238"/>
      <c r="CH515" s="238"/>
      <c r="CI515" s="238"/>
      <c r="CJ515" s="238"/>
      <c r="CK515" s="238"/>
      <c r="CL515" s="238"/>
      <c r="CM515" s="238"/>
      <c r="CN515" s="238"/>
      <c r="CO515" s="238"/>
      <c r="CP515" s="238"/>
      <c r="CQ515" s="238"/>
      <c r="CR515" s="238"/>
      <c r="CS515" s="238"/>
      <c r="CT515" s="238"/>
      <c r="CU515" s="238"/>
      <c r="CV515" s="238"/>
      <c r="CW515" s="238"/>
      <c r="CX515" s="238"/>
      <c r="CY515" s="238"/>
      <c r="CZ515" s="238"/>
      <c r="DA515" s="238"/>
    </row>
    <row r="516" spans="2:105">
      <c r="B516" s="226"/>
      <c r="BP516" s="82"/>
      <c r="BQ516" s="238"/>
      <c r="BR516" s="238"/>
      <c r="BS516" s="238"/>
      <c r="BT516" s="238"/>
      <c r="BU516" s="238"/>
      <c r="BV516" s="238"/>
      <c r="BW516" s="238"/>
      <c r="BX516" s="238"/>
      <c r="BY516" s="238"/>
      <c r="BZ516" s="238"/>
      <c r="CA516" s="238"/>
      <c r="CB516" s="238"/>
      <c r="CC516" s="238"/>
      <c r="CD516" s="238"/>
      <c r="CE516" s="238"/>
      <c r="CF516" s="238"/>
      <c r="CG516" s="238"/>
      <c r="CH516" s="238"/>
      <c r="CI516" s="238"/>
      <c r="CJ516" s="238"/>
      <c r="CK516" s="238"/>
      <c r="CL516" s="238"/>
      <c r="CM516" s="238"/>
      <c r="CN516" s="238"/>
      <c r="CO516" s="238"/>
      <c r="CP516" s="238"/>
      <c r="CQ516" s="238"/>
      <c r="CR516" s="238"/>
      <c r="CS516" s="238"/>
      <c r="CT516" s="238"/>
      <c r="CU516" s="238"/>
      <c r="CV516" s="238"/>
      <c r="CW516" s="238"/>
      <c r="CX516" s="238"/>
      <c r="CY516" s="238"/>
      <c r="CZ516" s="238"/>
      <c r="DA516" s="238"/>
    </row>
    <row r="517" spans="2:105">
      <c r="B517" s="226"/>
      <c r="BP517" s="82"/>
      <c r="BQ517" s="238"/>
      <c r="BR517" s="238"/>
      <c r="BS517" s="238"/>
      <c r="BT517" s="238"/>
      <c r="BU517" s="238"/>
      <c r="BV517" s="238"/>
      <c r="BW517" s="238"/>
      <c r="BX517" s="238"/>
      <c r="BY517" s="238"/>
      <c r="BZ517" s="238"/>
      <c r="CA517" s="238"/>
      <c r="CB517" s="238"/>
      <c r="CC517" s="238"/>
      <c r="CD517" s="238"/>
      <c r="CE517" s="238"/>
      <c r="CF517" s="238"/>
      <c r="CG517" s="238"/>
      <c r="CH517" s="238"/>
      <c r="CI517" s="238"/>
      <c r="CJ517" s="238"/>
      <c r="CK517" s="238"/>
      <c r="CL517" s="238"/>
      <c r="CM517" s="238"/>
      <c r="CN517" s="238"/>
      <c r="CO517" s="238"/>
      <c r="CP517" s="238"/>
      <c r="CQ517" s="238"/>
      <c r="CR517" s="238"/>
      <c r="CS517" s="238"/>
      <c r="CT517" s="238"/>
      <c r="CU517" s="238"/>
      <c r="CV517" s="238"/>
      <c r="CW517" s="238"/>
      <c r="CX517" s="238"/>
      <c r="CY517" s="238"/>
      <c r="CZ517" s="238"/>
      <c r="DA517" s="238"/>
    </row>
    <row r="518" spans="2:105">
      <c r="B518" s="226"/>
      <c r="BP518" s="82"/>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row>
    <row r="519" spans="2:105">
      <c r="B519" s="226"/>
      <c r="BP519" s="82"/>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row>
    <row r="520" spans="2:105">
      <c r="B520" s="226"/>
      <c r="BP520" s="82"/>
      <c r="BQ520" s="238"/>
      <c r="BR520" s="238"/>
      <c r="BS520" s="238"/>
      <c r="BT520" s="238"/>
      <c r="BU520" s="238"/>
      <c r="BV520" s="238"/>
      <c r="BW520" s="238"/>
      <c r="BX520" s="238"/>
      <c r="BY520" s="238"/>
      <c r="BZ520" s="238"/>
      <c r="CA520" s="238"/>
      <c r="CB520" s="238"/>
      <c r="CC520" s="238"/>
      <c r="CD520" s="238"/>
      <c r="CE520" s="238"/>
      <c r="CF520" s="238"/>
      <c r="CG520" s="238"/>
      <c r="CH520" s="238"/>
      <c r="CI520" s="238"/>
      <c r="CJ520" s="238"/>
      <c r="CK520" s="238"/>
      <c r="CL520" s="238"/>
      <c r="CM520" s="238"/>
      <c r="CN520" s="238"/>
      <c r="CO520" s="238"/>
      <c r="CP520" s="238"/>
      <c r="CQ520" s="238"/>
      <c r="CR520" s="238"/>
      <c r="CS520" s="238"/>
      <c r="CT520" s="238"/>
      <c r="CU520" s="238"/>
      <c r="CV520" s="238"/>
      <c r="CW520" s="238"/>
      <c r="CX520" s="238"/>
      <c r="CY520" s="238"/>
      <c r="CZ520" s="238"/>
      <c r="DA520" s="238"/>
    </row>
    <row r="521" spans="2:105">
      <c r="B521" s="226"/>
      <c r="BP521" s="82"/>
      <c r="BQ521" s="238"/>
      <c r="BR521" s="238"/>
      <c r="BS521" s="238"/>
      <c r="BT521" s="238"/>
      <c r="BU521" s="238"/>
      <c r="BV521" s="238"/>
      <c r="BW521" s="238"/>
      <c r="BX521" s="238"/>
      <c r="BY521" s="238"/>
      <c r="BZ521" s="238"/>
      <c r="CA521" s="238"/>
      <c r="CB521" s="238"/>
      <c r="CC521" s="238"/>
      <c r="CD521" s="238"/>
      <c r="CE521" s="238"/>
      <c r="CF521" s="238"/>
      <c r="CG521" s="238"/>
      <c r="CH521" s="238"/>
      <c r="CI521" s="238"/>
      <c r="CJ521" s="238"/>
      <c r="CK521" s="238"/>
      <c r="CL521" s="238"/>
      <c r="CM521" s="238"/>
      <c r="CN521" s="238"/>
      <c r="CO521" s="238"/>
      <c r="CP521" s="238"/>
      <c r="CQ521" s="238"/>
      <c r="CR521" s="238"/>
      <c r="CS521" s="238"/>
      <c r="CT521" s="238"/>
      <c r="CU521" s="238"/>
      <c r="CV521" s="238"/>
      <c r="CW521" s="238"/>
      <c r="CX521" s="238"/>
      <c r="CY521" s="238"/>
      <c r="CZ521" s="238"/>
      <c r="DA521" s="238"/>
    </row>
    <row r="522" spans="2:105">
      <c r="B522" s="226"/>
      <c r="BP522" s="82"/>
      <c r="BQ522" s="238"/>
      <c r="BR522" s="238"/>
      <c r="BS522" s="238"/>
      <c r="BT522" s="238"/>
      <c r="BU522" s="238"/>
      <c r="BV522" s="238"/>
      <c r="BW522" s="238"/>
      <c r="BX522" s="238"/>
      <c r="BY522" s="238"/>
      <c r="BZ522" s="238"/>
      <c r="CA522" s="238"/>
      <c r="CB522" s="238"/>
      <c r="CC522" s="238"/>
      <c r="CD522" s="238"/>
      <c r="CE522" s="238"/>
      <c r="CF522" s="238"/>
      <c r="CG522" s="238"/>
      <c r="CH522" s="238"/>
      <c r="CI522" s="238"/>
      <c r="CJ522" s="238"/>
      <c r="CK522" s="238"/>
      <c r="CL522" s="238"/>
      <c r="CM522" s="238"/>
      <c r="CN522" s="238"/>
      <c r="CO522" s="238"/>
      <c r="CP522" s="238"/>
      <c r="CQ522" s="238"/>
      <c r="CR522" s="238"/>
      <c r="CS522" s="238"/>
      <c r="CT522" s="238"/>
      <c r="CU522" s="238"/>
      <c r="CV522" s="238"/>
      <c r="CW522" s="238"/>
      <c r="CX522" s="238"/>
      <c r="CY522" s="238"/>
      <c r="CZ522" s="238"/>
      <c r="DA522" s="238"/>
    </row>
    <row r="523" spans="2:105">
      <c r="B523" s="226"/>
      <c r="BP523" s="82"/>
      <c r="BQ523" s="238"/>
      <c r="BR523" s="238"/>
      <c r="BS523" s="238"/>
      <c r="BT523" s="238"/>
      <c r="BU523" s="238"/>
      <c r="BV523" s="238"/>
      <c r="BW523" s="238"/>
      <c r="BX523" s="238"/>
      <c r="BY523" s="238"/>
      <c r="BZ523" s="238"/>
      <c r="CA523" s="238"/>
      <c r="CB523" s="238"/>
      <c r="CC523" s="238"/>
      <c r="CD523" s="238"/>
      <c r="CE523" s="238"/>
      <c r="CF523" s="238"/>
      <c r="CG523" s="238"/>
      <c r="CH523" s="238"/>
      <c r="CI523" s="238"/>
      <c r="CJ523" s="238"/>
      <c r="CK523" s="238"/>
      <c r="CL523" s="238"/>
      <c r="CM523" s="238"/>
      <c r="CN523" s="238"/>
      <c r="CO523" s="238"/>
      <c r="CP523" s="238"/>
      <c r="CQ523" s="238"/>
      <c r="CR523" s="238"/>
      <c r="CS523" s="238"/>
      <c r="CT523" s="238"/>
      <c r="CU523" s="238"/>
      <c r="CV523" s="238"/>
      <c r="CW523" s="238"/>
      <c r="CX523" s="238"/>
      <c r="CY523" s="238"/>
      <c r="CZ523" s="238"/>
      <c r="DA523" s="238"/>
    </row>
    <row r="524" spans="2:105">
      <c r="B524" s="226"/>
      <c r="BP524" s="82"/>
      <c r="BQ524" s="238"/>
      <c r="BR524" s="238"/>
      <c r="BS524" s="238"/>
      <c r="BT524" s="238"/>
      <c r="BU524" s="238"/>
      <c r="BV524" s="238"/>
      <c r="BW524" s="238"/>
      <c r="BX524" s="238"/>
      <c r="BY524" s="238"/>
      <c r="BZ524" s="238"/>
      <c r="CA524" s="238"/>
      <c r="CB524" s="238"/>
      <c r="CC524" s="238"/>
      <c r="CD524" s="238"/>
      <c r="CE524" s="238"/>
      <c r="CF524" s="238"/>
      <c r="CG524" s="238"/>
      <c r="CH524" s="238"/>
      <c r="CI524" s="238"/>
      <c r="CJ524" s="238"/>
      <c r="CK524" s="238"/>
      <c r="CL524" s="238"/>
      <c r="CM524" s="238"/>
      <c r="CN524" s="238"/>
      <c r="CO524" s="238"/>
      <c r="CP524" s="238"/>
      <c r="CQ524" s="238"/>
      <c r="CR524" s="238"/>
      <c r="CS524" s="238"/>
      <c r="CT524" s="238"/>
      <c r="CU524" s="238"/>
      <c r="CV524" s="238"/>
      <c r="CW524" s="238"/>
      <c r="CX524" s="238"/>
      <c r="CY524" s="238"/>
      <c r="CZ524" s="238"/>
      <c r="DA524" s="238"/>
    </row>
    <row r="525" spans="2:105">
      <c r="B525" s="226"/>
      <c r="BP525" s="82"/>
      <c r="BQ525" s="238"/>
      <c r="BR525" s="238"/>
      <c r="BS525" s="238"/>
      <c r="BT525" s="238"/>
      <c r="BU525" s="238"/>
      <c r="BV525" s="238"/>
      <c r="BW525" s="238"/>
      <c r="BX525" s="238"/>
      <c r="BY525" s="238"/>
      <c r="BZ525" s="238"/>
      <c r="CA525" s="238"/>
      <c r="CB525" s="238"/>
      <c r="CC525" s="238"/>
      <c r="CD525" s="238"/>
      <c r="CE525" s="238"/>
      <c r="CF525" s="238"/>
      <c r="CG525" s="238"/>
      <c r="CH525" s="238"/>
      <c r="CI525" s="238"/>
      <c r="CJ525" s="238"/>
      <c r="CK525" s="238"/>
      <c r="CL525" s="238"/>
      <c r="CM525" s="238"/>
      <c r="CN525" s="238"/>
      <c r="CO525" s="238"/>
      <c r="CP525" s="238"/>
      <c r="CQ525" s="238"/>
      <c r="CR525" s="238"/>
      <c r="CS525" s="238"/>
      <c r="CT525" s="238"/>
      <c r="CU525" s="238"/>
      <c r="CV525" s="238"/>
      <c r="CW525" s="238"/>
      <c r="CX525" s="238"/>
      <c r="CY525" s="238"/>
      <c r="CZ525" s="238"/>
      <c r="DA525" s="238"/>
    </row>
    <row r="526" spans="2:105">
      <c r="B526" s="226"/>
      <c r="BP526" s="82"/>
      <c r="BQ526" s="238"/>
      <c r="BR526" s="238"/>
      <c r="BS526" s="238"/>
      <c r="BT526" s="238"/>
      <c r="BU526" s="238"/>
      <c r="BV526" s="238"/>
      <c r="BW526" s="238"/>
      <c r="BX526" s="238"/>
      <c r="BY526" s="238"/>
      <c r="BZ526" s="238"/>
      <c r="CA526" s="238"/>
      <c r="CB526" s="238"/>
      <c r="CC526" s="238"/>
      <c r="CD526" s="238"/>
      <c r="CE526" s="238"/>
      <c r="CF526" s="238"/>
      <c r="CG526" s="238"/>
      <c r="CH526" s="238"/>
      <c r="CI526" s="238"/>
      <c r="CJ526" s="238"/>
      <c r="CK526" s="238"/>
      <c r="CL526" s="238"/>
      <c r="CM526" s="238"/>
      <c r="CN526" s="238"/>
      <c r="CO526" s="238"/>
      <c r="CP526" s="238"/>
      <c r="CQ526" s="238"/>
      <c r="CR526" s="238"/>
      <c r="CS526" s="238"/>
      <c r="CT526" s="238"/>
      <c r="CU526" s="238"/>
      <c r="CV526" s="238"/>
      <c r="CW526" s="238"/>
      <c r="CX526" s="238"/>
      <c r="CY526" s="238"/>
      <c r="CZ526" s="238"/>
      <c r="DA526" s="238"/>
    </row>
    <row r="527" spans="2:105">
      <c r="B527" s="226"/>
      <c r="BP527" s="82"/>
      <c r="BQ527" s="238"/>
      <c r="BR527" s="238"/>
      <c r="BS527" s="238"/>
      <c r="BT527" s="238"/>
      <c r="BU527" s="238"/>
      <c r="BV527" s="238"/>
      <c r="BW527" s="238"/>
      <c r="BX527" s="238"/>
      <c r="BY527" s="238"/>
      <c r="BZ527" s="238"/>
      <c r="CA527" s="238"/>
      <c r="CB527" s="238"/>
      <c r="CC527" s="238"/>
      <c r="CD527" s="238"/>
      <c r="CE527" s="238"/>
      <c r="CF527" s="238"/>
      <c r="CG527" s="238"/>
      <c r="CH527" s="238"/>
      <c r="CI527" s="238"/>
      <c r="CJ527" s="238"/>
      <c r="CK527" s="238"/>
      <c r="CL527" s="238"/>
      <c r="CM527" s="238"/>
      <c r="CN527" s="238"/>
      <c r="CO527" s="238"/>
      <c r="CP527" s="238"/>
      <c r="CQ527" s="238"/>
      <c r="CR527" s="238"/>
      <c r="CS527" s="238"/>
      <c r="CT527" s="238"/>
      <c r="CU527" s="238"/>
      <c r="CV527" s="238"/>
      <c r="CW527" s="238"/>
      <c r="CX527" s="238"/>
      <c r="CY527" s="238"/>
      <c r="CZ527" s="238"/>
      <c r="DA527" s="238"/>
    </row>
    <row r="528" spans="2:105">
      <c r="B528" s="226"/>
      <c r="BP528" s="82"/>
      <c r="BQ528" s="238"/>
      <c r="BR528" s="238"/>
      <c r="BS528" s="238"/>
      <c r="BT528" s="238"/>
      <c r="BU528" s="238"/>
      <c r="BV528" s="238"/>
      <c r="BW528" s="238"/>
      <c r="BX528" s="238"/>
      <c r="BY528" s="238"/>
      <c r="BZ528" s="238"/>
      <c r="CA528" s="238"/>
      <c r="CB528" s="238"/>
      <c r="CC528" s="238"/>
      <c r="CD528" s="238"/>
      <c r="CE528" s="238"/>
      <c r="CF528" s="238"/>
      <c r="CG528" s="238"/>
      <c r="CH528" s="238"/>
      <c r="CI528" s="238"/>
      <c r="CJ528" s="238"/>
      <c r="CK528" s="238"/>
      <c r="CL528" s="238"/>
      <c r="CM528" s="238"/>
      <c r="CN528" s="238"/>
      <c r="CO528" s="238"/>
      <c r="CP528" s="238"/>
      <c r="CQ528" s="238"/>
      <c r="CR528" s="238"/>
      <c r="CS528" s="238"/>
      <c r="CT528" s="238"/>
      <c r="CU528" s="238"/>
      <c r="CV528" s="238"/>
      <c r="CW528" s="238"/>
      <c r="CX528" s="238"/>
      <c r="CY528" s="238"/>
      <c r="CZ528" s="238"/>
      <c r="DA528" s="238"/>
    </row>
    <row r="529" spans="2:105">
      <c r="B529" s="226"/>
      <c r="BP529" s="82"/>
      <c r="BQ529" s="238"/>
      <c r="BR529" s="238"/>
      <c r="BS529" s="238"/>
      <c r="BT529" s="238"/>
      <c r="BU529" s="238"/>
      <c r="BV529" s="238"/>
      <c r="BW529" s="238"/>
      <c r="BX529" s="238"/>
      <c r="BY529" s="238"/>
      <c r="BZ529" s="238"/>
      <c r="CA529" s="238"/>
      <c r="CB529" s="238"/>
      <c r="CC529" s="238"/>
      <c r="CD529" s="238"/>
      <c r="CE529" s="238"/>
      <c r="CF529" s="238"/>
      <c r="CG529" s="238"/>
      <c r="CH529" s="238"/>
      <c r="CI529" s="238"/>
      <c r="CJ529" s="238"/>
      <c r="CK529" s="238"/>
      <c r="CL529" s="238"/>
      <c r="CM529" s="238"/>
      <c r="CN529" s="238"/>
      <c r="CO529" s="238"/>
      <c r="CP529" s="238"/>
      <c r="CQ529" s="238"/>
      <c r="CR529" s="238"/>
      <c r="CS529" s="238"/>
      <c r="CT529" s="238"/>
      <c r="CU529" s="238"/>
      <c r="CV529" s="238"/>
      <c r="CW529" s="238"/>
      <c r="CX529" s="238"/>
      <c r="CY529" s="238"/>
      <c r="CZ529" s="238"/>
      <c r="DA529" s="238"/>
    </row>
    <row r="530" spans="2:105">
      <c r="B530" s="226"/>
      <c r="BP530" s="82"/>
      <c r="BQ530" s="238"/>
      <c r="BR530" s="238"/>
      <c r="BS530" s="238"/>
      <c r="BT530" s="238"/>
      <c r="BU530" s="238"/>
      <c r="BV530" s="238"/>
      <c r="BW530" s="238"/>
      <c r="BX530" s="238"/>
      <c r="BY530" s="238"/>
      <c r="BZ530" s="238"/>
      <c r="CA530" s="238"/>
      <c r="CB530" s="238"/>
      <c r="CC530" s="238"/>
      <c r="CD530" s="238"/>
      <c r="CE530" s="238"/>
      <c r="CF530" s="238"/>
      <c r="CG530" s="238"/>
      <c r="CH530" s="238"/>
      <c r="CI530" s="238"/>
      <c r="CJ530" s="238"/>
      <c r="CK530" s="238"/>
      <c r="CL530" s="238"/>
      <c r="CM530" s="238"/>
      <c r="CN530" s="238"/>
      <c r="CO530" s="238"/>
      <c r="CP530" s="238"/>
      <c r="CQ530" s="238"/>
      <c r="CR530" s="238"/>
      <c r="CS530" s="238"/>
      <c r="CT530" s="238"/>
      <c r="CU530" s="238"/>
      <c r="CV530" s="238"/>
      <c r="CW530" s="238"/>
      <c r="CX530" s="238"/>
      <c r="CY530" s="238"/>
      <c r="CZ530" s="238"/>
      <c r="DA530" s="238"/>
    </row>
    <row r="531" spans="2:105">
      <c r="B531" s="226"/>
      <c r="BP531" s="82"/>
      <c r="BQ531" s="238"/>
      <c r="BR531" s="238"/>
      <c r="BS531" s="238"/>
      <c r="BT531" s="238"/>
      <c r="BU531" s="238"/>
      <c r="BV531" s="238"/>
      <c r="BW531" s="238"/>
      <c r="BX531" s="238"/>
      <c r="BY531" s="238"/>
      <c r="BZ531" s="238"/>
      <c r="CA531" s="238"/>
      <c r="CB531" s="238"/>
      <c r="CC531" s="238"/>
      <c r="CD531" s="238"/>
      <c r="CE531" s="238"/>
      <c r="CF531" s="238"/>
      <c r="CG531" s="238"/>
      <c r="CH531" s="238"/>
      <c r="CI531" s="238"/>
      <c r="CJ531" s="238"/>
      <c r="CK531" s="238"/>
      <c r="CL531" s="238"/>
      <c r="CM531" s="238"/>
      <c r="CN531" s="238"/>
      <c r="CO531" s="238"/>
      <c r="CP531" s="238"/>
      <c r="CQ531" s="238"/>
      <c r="CR531" s="238"/>
      <c r="CS531" s="238"/>
      <c r="CT531" s="238"/>
      <c r="CU531" s="238"/>
      <c r="CV531" s="238"/>
      <c r="CW531" s="238"/>
      <c r="CX531" s="238"/>
      <c r="CY531" s="238"/>
      <c r="CZ531" s="238"/>
      <c r="DA531" s="238"/>
    </row>
    <row r="532" spans="2:105">
      <c r="B532" s="226"/>
      <c r="BP532" s="82"/>
      <c r="BQ532" s="238"/>
      <c r="BR532" s="238"/>
      <c r="BS532" s="238"/>
      <c r="BT532" s="238"/>
      <c r="BU532" s="238"/>
      <c r="BV532" s="238"/>
      <c r="BW532" s="238"/>
      <c r="BX532" s="238"/>
      <c r="BY532" s="238"/>
      <c r="BZ532" s="238"/>
      <c r="CA532" s="238"/>
      <c r="CB532" s="238"/>
      <c r="CC532" s="238"/>
      <c r="CD532" s="238"/>
      <c r="CE532" s="238"/>
      <c r="CF532" s="238"/>
      <c r="CG532" s="238"/>
      <c r="CH532" s="238"/>
      <c r="CI532" s="238"/>
      <c r="CJ532" s="238"/>
      <c r="CK532" s="238"/>
      <c r="CL532" s="238"/>
      <c r="CM532" s="238"/>
      <c r="CN532" s="238"/>
      <c r="CO532" s="238"/>
      <c r="CP532" s="238"/>
      <c r="CQ532" s="238"/>
      <c r="CR532" s="238"/>
      <c r="CS532" s="238"/>
      <c r="CT532" s="238"/>
      <c r="CU532" s="238"/>
      <c r="CV532" s="238"/>
      <c r="CW532" s="238"/>
      <c r="CX532" s="238"/>
      <c r="CY532" s="238"/>
      <c r="CZ532" s="238"/>
      <c r="DA532" s="238"/>
    </row>
    <row r="533" spans="2:105">
      <c r="B533" s="226"/>
      <c r="BP533" s="82"/>
      <c r="BQ533" s="238"/>
      <c r="BR533" s="238"/>
      <c r="BS533" s="238"/>
      <c r="BT533" s="238"/>
      <c r="BU533" s="238"/>
      <c r="BV533" s="238"/>
      <c r="BW533" s="238"/>
      <c r="BX533" s="238"/>
      <c r="BY533" s="238"/>
      <c r="BZ533" s="238"/>
      <c r="CA533" s="238"/>
      <c r="CB533" s="238"/>
      <c r="CC533" s="238"/>
      <c r="CD533" s="238"/>
      <c r="CE533" s="238"/>
      <c r="CF533" s="238"/>
      <c r="CG533" s="238"/>
      <c r="CH533" s="238"/>
      <c r="CI533" s="238"/>
      <c r="CJ533" s="238"/>
      <c r="CK533" s="238"/>
      <c r="CL533" s="238"/>
      <c r="CM533" s="238"/>
      <c r="CN533" s="238"/>
      <c r="CO533" s="238"/>
      <c r="CP533" s="238"/>
      <c r="CQ533" s="238"/>
      <c r="CR533" s="238"/>
      <c r="CS533" s="238"/>
      <c r="CT533" s="238"/>
      <c r="CU533" s="238"/>
      <c r="CV533" s="238"/>
      <c r="CW533" s="238"/>
      <c r="CX533" s="238"/>
      <c r="CY533" s="238"/>
      <c r="CZ533" s="238"/>
      <c r="DA533" s="238"/>
    </row>
    <row r="534" spans="2:105">
      <c r="B534" s="226"/>
      <c r="BP534" s="82"/>
      <c r="BQ534" s="238"/>
      <c r="BR534" s="238"/>
      <c r="BS534" s="238"/>
      <c r="BT534" s="238"/>
      <c r="BU534" s="238"/>
      <c r="BV534" s="238"/>
      <c r="BW534" s="238"/>
      <c r="BX534" s="238"/>
      <c r="BY534" s="238"/>
      <c r="BZ534" s="238"/>
      <c r="CA534" s="238"/>
      <c r="CB534" s="238"/>
      <c r="CC534" s="238"/>
      <c r="CD534" s="238"/>
      <c r="CE534" s="238"/>
      <c r="CF534" s="238"/>
      <c r="CG534" s="238"/>
      <c r="CH534" s="238"/>
      <c r="CI534" s="238"/>
      <c r="CJ534" s="238"/>
      <c r="CK534" s="238"/>
      <c r="CL534" s="238"/>
      <c r="CM534" s="238"/>
      <c r="CN534" s="238"/>
      <c r="CO534" s="238"/>
      <c r="CP534" s="238"/>
      <c r="CQ534" s="238"/>
      <c r="CR534" s="238"/>
      <c r="CS534" s="238"/>
      <c r="CT534" s="238"/>
      <c r="CU534" s="238"/>
      <c r="CV534" s="238"/>
      <c r="CW534" s="238"/>
      <c r="CX534" s="238"/>
      <c r="CY534" s="238"/>
      <c r="CZ534" s="238"/>
      <c r="DA534" s="238"/>
    </row>
    <row r="535" spans="2:105">
      <c r="B535" s="226"/>
      <c r="BP535" s="82"/>
      <c r="BQ535" s="238"/>
      <c r="BR535" s="238"/>
      <c r="BS535" s="238"/>
      <c r="BT535" s="238"/>
      <c r="BU535" s="238"/>
      <c r="BV535" s="238"/>
      <c r="BW535" s="238"/>
      <c r="BX535" s="238"/>
      <c r="BY535" s="238"/>
      <c r="BZ535" s="238"/>
      <c r="CA535" s="238"/>
      <c r="CB535" s="238"/>
      <c r="CC535" s="238"/>
      <c r="CD535" s="238"/>
      <c r="CE535" s="238"/>
      <c r="CF535" s="238"/>
      <c r="CG535" s="238"/>
      <c r="CH535" s="238"/>
      <c r="CI535" s="238"/>
      <c r="CJ535" s="238"/>
      <c r="CK535" s="238"/>
      <c r="CL535" s="238"/>
      <c r="CM535" s="238"/>
      <c r="CN535" s="238"/>
      <c r="CO535" s="238"/>
      <c r="CP535" s="238"/>
      <c r="CQ535" s="238"/>
      <c r="CR535" s="238"/>
      <c r="CS535" s="238"/>
      <c r="CT535" s="238"/>
      <c r="CU535" s="238"/>
      <c r="CV535" s="238"/>
      <c r="CW535" s="238"/>
      <c r="CX535" s="238"/>
      <c r="CY535" s="238"/>
      <c r="CZ535" s="238"/>
      <c r="DA535" s="238"/>
    </row>
    <row r="536" spans="2:105">
      <c r="B536" s="226"/>
      <c r="BP536" s="82"/>
      <c r="BQ536" s="238"/>
      <c r="BR536" s="238"/>
      <c r="BS536" s="238"/>
      <c r="BT536" s="238"/>
      <c r="BU536" s="238"/>
      <c r="BV536" s="238"/>
      <c r="BW536" s="238"/>
      <c r="BX536" s="238"/>
      <c r="BY536" s="238"/>
      <c r="BZ536" s="238"/>
      <c r="CA536" s="238"/>
      <c r="CB536" s="238"/>
      <c r="CC536" s="238"/>
      <c r="CD536" s="238"/>
      <c r="CE536" s="238"/>
      <c r="CF536" s="238"/>
      <c r="CG536" s="238"/>
      <c r="CH536" s="238"/>
      <c r="CI536" s="238"/>
      <c r="CJ536" s="238"/>
      <c r="CK536" s="238"/>
      <c r="CL536" s="238"/>
      <c r="CM536" s="238"/>
      <c r="CN536" s="238"/>
      <c r="CO536" s="238"/>
      <c r="CP536" s="238"/>
      <c r="CQ536" s="238"/>
      <c r="CR536" s="238"/>
      <c r="CS536" s="238"/>
      <c r="CT536" s="238"/>
      <c r="CU536" s="238"/>
      <c r="CV536" s="238"/>
      <c r="CW536" s="238"/>
      <c r="CX536" s="238"/>
      <c r="CY536" s="238"/>
      <c r="CZ536" s="238"/>
      <c r="DA536" s="238"/>
    </row>
    <row r="537" spans="2:105">
      <c r="B537" s="226"/>
      <c r="BP537" s="82"/>
      <c r="BQ537" s="238"/>
      <c r="BR537" s="238"/>
      <c r="BS537" s="238"/>
      <c r="BT537" s="238"/>
      <c r="BU537" s="238"/>
      <c r="BV537" s="238"/>
      <c r="BW537" s="238"/>
      <c r="BX537" s="238"/>
      <c r="BY537" s="238"/>
      <c r="BZ537" s="238"/>
      <c r="CA537" s="238"/>
      <c r="CB537" s="238"/>
      <c r="CC537" s="238"/>
      <c r="CD537" s="238"/>
      <c r="CE537" s="238"/>
      <c r="CF537" s="238"/>
      <c r="CG537" s="238"/>
      <c r="CH537" s="238"/>
      <c r="CI537" s="238"/>
      <c r="CJ537" s="238"/>
      <c r="CK537" s="238"/>
      <c r="CL537" s="238"/>
      <c r="CM537" s="238"/>
      <c r="CN537" s="238"/>
      <c r="CO537" s="238"/>
      <c r="CP537" s="238"/>
      <c r="CQ537" s="238"/>
      <c r="CR537" s="238"/>
      <c r="CS537" s="238"/>
      <c r="CT537" s="238"/>
      <c r="CU537" s="238"/>
      <c r="CV537" s="238"/>
      <c r="CW537" s="238"/>
      <c r="CX537" s="238"/>
      <c r="CY537" s="238"/>
      <c r="CZ537" s="238"/>
      <c r="DA537" s="238"/>
    </row>
    <row r="538" spans="2:105">
      <c r="B538" s="226"/>
      <c r="BP538" s="82"/>
      <c r="BQ538" s="238"/>
      <c r="BR538" s="238"/>
      <c r="BS538" s="238"/>
      <c r="BT538" s="238"/>
      <c r="BU538" s="238"/>
      <c r="BV538" s="238"/>
      <c r="BW538" s="238"/>
      <c r="BX538" s="238"/>
      <c r="BY538" s="238"/>
      <c r="BZ538" s="238"/>
      <c r="CA538" s="238"/>
      <c r="CB538" s="238"/>
      <c r="CC538" s="238"/>
      <c r="CD538" s="238"/>
      <c r="CE538" s="238"/>
      <c r="CF538" s="238"/>
      <c r="CG538" s="238"/>
      <c r="CH538" s="238"/>
      <c r="CI538" s="238"/>
      <c r="CJ538" s="238"/>
      <c r="CK538" s="238"/>
      <c r="CL538" s="238"/>
      <c r="CM538" s="238"/>
      <c r="CN538" s="238"/>
      <c r="CO538" s="238"/>
      <c r="CP538" s="238"/>
      <c r="CQ538" s="238"/>
      <c r="CR538" s="238"/>
      <c r="CS538" s="238"/>
      <c r="CT538" s="238"/>
      <c r="CU538" s="238"/>
      <c r="CV538" s="238"/>
      <c r="CW538" s="238"/>
      <c r="CX538" s="238"/>
      <c r="CY538" s="238"/>
      <c r="CZ538" s="238"/>
      <c r="DA538" s="238"/>
    </row>
    <row r="539" spans="2:105">
      <c r="B539" s="226"/>
      <c r="BP539" s="82"/>
      <c r="BQ539" s="238"/>
      <c r="BR539" s="238"/>
      <c r="BS539" s="238"/>
      <c r="BT539" s="238"/>
      <c r="BU539" s="238"/>
      <c r="BV539" s="238"/>
      <c r="BW539" s="238"/>
      <c r="BX539" s="238"/>
      <c r="BY539" s="238"/>
      <c r="BZ539" s="238"/>
      <c r="CA539" s="238"/>
      <c r="CB539" s="238"/>
      <c r="CC539" s="238"/>
      <c r="CD539" s="238"/>
      <c r="CE539" s="238"/>
      <c r="CF539" s="238"/>
      <c r="CG539" s="238"/>
      <c r="CH539" s="238"/>
      <c r="CI539" s="238"/>
      <c r="CJ539" s="238"/>
      <c r="CK539" s="238"/>
      <c r="CL539" s="238"/>
      <c r="CM539" s="238"/>
      <c r="CN539" s="238"/>
      <c r="CO539" s="238"/>
      <c r="CP539" s="238"/>
      <c r="CQ539" s="238"/>
      <c r="CR539" s="238"/>
      <c r="CS539" s="238"/>
      <c r="CT539" s="238"/>
      <c r="CU539" s="238"/>
      <c r="CV539" s="238"/>
      <c r="CW539" s="238"/>
      <c r="CX539" s="238"/>
      <c r="CY539" s="238"/>
      <c r="CZ539" s="238"/>
      <c r="DA539" s="238"/>
    </row>
    <row r="540" spans="2:105">
      <c r="B540" s="226"/>
      <c r="BP540" s="82"/>
      <c r="BQ540" s="238"/>
      <c r="BR540" s="238"/>
      <c r="BS540" s="238"/>
      <c r="BT540" s="238"/>
      <c r="BU540" s="238"/>
      <c r="BV540" s="238"/>
      <c r="BW540" s="238"/>
      <c r="BX540" s="238"/>
      <c r="BY540" s="238"/>
      <c r="BZ540" s="238"/>
      <c r="CA540" s="238"/>
      <c r="CB540" s="238"/>
      <c r="CC540" s="238"/>
      <c r="CD540" s="238"/>
      <c r="CE540" s="238"/>
      <c r="CF540" s="238"/>
      <c r="CG540" s="238"/>
      <c r="CH540" s="238"/>
      <c r="CI540" s="238"/>
      <c r="CJ540" s="238"/>
      <c r="CK540" s="238"/>
      <c r="CL540" s="238"/>
      <c r="CM540" s="238"/>
      <c r="CN540" s="238"/>
      <c r="CO540" s="238"/>
      <c r="CP540" s="238"/>
      <c r="CQ540" s="238"/>
      <c r="CR540" s="238"/>
      <c r="CS540" s="238"/>
      <c r="CT540" s="238"/>
      <c r="CU540" s="238"/>
      <c r="CV540" s="238"/>
      <c r="CW540" s="238"/>
      <c r="CX540" s="238"/>
      <c r="CY540" s="238"/>
      <c r="CZ540" s="238"/>
      <c r="DA540" s="238"/>
    </row>
    <row r="541" spans="2:105">
      <c r="B541" s="226"/>
      <c r="BP541" s="82"/>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38"/>
      <c r="CN541" s="238"/>
      <c r="CO541" s="238"/>
      <c r="CP541" s="238"/>
      <c r="CQ541" s="238"/>
      <c r="CR541" s="238"/>
      <c r="CS541" s="238"/>
      <c r="CT541" s="238"/>
      <c r="CU541" s="238"/>
      <c r="CV541" s="238"/>
      <c r="CW541" s="238"/>
      <c r="CX541" s="238"/>
      <c r="CY541" s="238"/>
      <c r="CZ541" s="238"/>
      <c r="DA541" s="238"/>
    </row>
    <row r="542" spans="2:105">
      <c r="B542" s="226"/>
      <c r="BP542" s="82"/>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row>
    <row r="543" spans="2:105">
      <c r="B543" s="226"/>
      <c r="BP543" s="82"/>
      <c r="BQ543" s="238"/>
      <c r="BR543" s="238"/>
      <c r="BS543" s="238"/>
      <c r="BT543" s="238"/>
      <c r="BU543" s="238"/>
      <c r="BV543" s="238"/>
      <c r="BW543" s="238"/>
      <c r="BX543" s="238"/>
      <c r="BY543" s="238"/>
      <c r="BZ543" s="238"/>
      <c r="CA543" s="238"/>
      <c r="CB543" s="238"/>
      <c r="CC543" s="238"/>
      <c r="CD543" s="238"/>
      <c r="CE543" s="238"/>
      <c r="CF543" s="238"/>
      <c r="CG543" s="238"/>
      <c r="CH543" s="238"/>
      <c r="CI543" s="238"/>
      <c r="CJ543" s="238"/>
      <c r="CK543" s="238"/>
      <c r="CL543" s="238"/>
      <c r="CM543" s="238"/>
      <c r="CN543" s="238"/>
      <c r="CO543" s="238"/>
      <c r="CP543" s="238"/>
      <c r="CQ543" s="238"/>
      <c r="CR543" s="238"/>
      <c r="CS543" s="238"/>
      <c r="CT543" s="238"/>
      <c r="CU543" s="238"/>
      <c r="CV543" s="238"/>
      <c r="CW543" s="238"/>
      <c r="CX543" s="238"/>
      <c r="CY543" s="238"/>
      <c r="CZ543" s="238"/>
      <c r="DA543" s="238"/>
    </row>
    <row r="544" spans="2:105">
      <c r="B544" s="226"/>
      <c r="BP544" s="82"/>
      <c r="BQ544" s="238"/>
      <c r="BR544" s="238"/>
      <c r="BS544" s="238"/>
      <c r="BT544" s="238"/>
      <c r="BU544" s="238"/>
      <c r="BV544" s="238"/>
      <c r="BW544" s="238"/>
      <c r="BX544" s="238"/>
      <c r="BY544" s="238"/>
      <c r="BZ544" s="238"/>
      <c r="CA544" s="238"/>
      <c r="CB544" s="238"/>
      <c r="CC544" s="238"/>
      <c r="CD544" s="238"/>
      <c r="CE544" s="238"/>
      <c r="CF544" s="238"/>
      <c r="CG544" s="238"/>
      <c r="CH544" s="238"/>
      <c r="CI544" s="238"/>
      <c r="CJ544" s="238"/>
      <c r="CK544" s="238"/>
      <c r="CL544" s="238"/>
      <c r="CM544" s="238"/>
      <c r="CN544" s="238"/>
      <c r="CO544" s="238"/>
      <c r="CP544" s="238"/>
      <c r="CQ544" s="238"/>
      <c r="CR544" s="238"/>
      <c r="CS544" s="238"/>
      <c r="CT544" s="238"/>
      <c r="CU544" s="238"/>
      <c r="CV544" s="238"/>
      <c r="CW544" s="238"/>
      <c r="CX544" s="238"/>
      <c r="CY544" s="238"/>
      <c r="CZ544" s="238"/>
      <c r="DA544" s="238"/>
    </row>
    <row r="545" spans="2:105">
      <c r="B545" s="226"/>
      <c r="BP545" s="82"/>
      <c r="BQ545" s="238"/>
      <c r="BR545" s="238"/>
      <c r="BS545" s="238"/>
      <c r="BT545" s="238"/>
      <c r="BU545" s="238"/>
      <c r="BV545" s="238"/>
      <c r="BW545" s="238"/>
      <c r="BX545" s="238"/>
      <c r="BY545" s="238"/>
      <c r="BZ545" s="238"/>
      <c r="CA545" s="238"/>
      <c r="CB545" s="238"/>
      <c r="CC545" s="238"/>
      <c r="CD545" s="238"/>
      <c r="CE545" s="238"/>
      <c r="CF545" s="238"/>
      <c r="CG545" s="238"/>
      <c r="CH545" s="238"/>
      <c r="CI545" s="238"/>
      <c r="CJ545" s="238"/>
      <c r="CK545" s="238"/>
      <c r="CL545" s="238"/>
      <c r="CM545" s="238"/>
      <c r="CN545" s="238"/>
      <c r="CO545" s="238"/>
      <c r="CP545" s="238"/>
      <c r="CQ545" s="238"/>
      <c r="CR545" s="238"/>
      <c r="CS545" s="238"/>
      <c r="CT545" s="238"/>
      <c r="CU545" s="238"/>
      <c r="CV545" s="238"/>
      <c r="CW545" s="238"/>
      <c r="CX545" s="238"/>
      <c r="CY545" s="238"/>
      <c r="CZ545" s="238"/>
      <c r="DA545" s="238"/>
    </row>
    <row r="546" spans="2:105">
      <c r="B546" s="226"/>
      <c r="BP546" s="82"/>
      <c r="BQ546" s="238"/>
      <c r="BR546" s="238"/>
      <c r="BS546" s="238"/>
      <c r="BT546" s="238"/>
      <c r="BU546" s="238"/>
      <c r="BV546" s="238"/>
      <c r="BW546" s="238"/>
      <c r="BX546" s="238"/>
      <c r="BY546" s="238"/>
      <c r="BZ546" s="238"/>
      <c r="CA546" s="238"/>
      <c r="CB546" s="238"/>
      <c r="CC546" s="238"/>
      <c r="CD546" s="238"/>
      <c r="CE546" s="238"/>
      <c r="CF546" s="238"/>
      <c r="CG546" s="238"/>
      <c r="CH546" s="238"/>
      <c r="CI546" s="238"/>
      <c r="CJ546" s="238"/>
      <c r="CK546" s="238"/>
      <c r="CL546" s="238"/>
      <c r="CM546" s="238"/>
      <c r="CN546" s="238"/>
      <c r="CO546" s="238"/>
      <c r="CP546" s="238"/>
      <c r="CQ546" s="238"/>
      <c r="CR546" s="238"/>
      <c r="CS546" s="238"/>
      <c r="CT546" s="238"/>
      <c r="CU546" s="238"/>
      <c r="CV546" s="238"/>
      <c r="CW546" s="238"/>
      <c r="CX546" s="238"/>
      <c r="CY546" s="238"/>
      <c r="CZ546" s="238"/>
      <c r="DA546" s="238"/>
    </row>
    <row r="547" spans="2:105">
      <c r="B547" s="226"/>
      <c r="BP547" s="82"/>
      <c r="BQ547" s="238"/>
      <c r="BR547" s="238"/>
      <c r="BS547" s="238"/>
      <c r="BT547" s="238"/>
      <c r="BU547" s="238"/>
      <c r="BV547" s="238"/>
      <c r="BW547" s="238"/>
      <c r="BX547" s="238"/>
      <c r="BY547" s="238"/>
      <c r="BZ547" s="238"/>
      <c r="CA547" s="238"/>
      <c r="CB547" s="238"/>
      <c r="CC547" s="238"/>
      <c r="CD547" s="238"/>
      <c r="CE547" s="238"/>
      <c r="CF547" s="238"/>
      <c r="CG547" s="238"/>
      <c r="CH547" s="238"/>
      <c r="CI547" s="238"/>
      <c r="CJ547" s="238"/>
      <c r="CK547" s="238"/>
      <c r="CL547" s="238"/>
      <c r="CM547" s="238"/>
      <c r="CN547" s="238"/>
      <c r="CO547" s="238"/>
      <c r="CP547" s="238"/>
      <c r="CQ547" s="238"/>
      <c r="CR547" s="238"/>
      <c r="CS547" s="238"/>
      <c r="CT547" s="238"/>
      <c r="CU547" s="238"/>
      <c r="CV547" s="238"/>
      <c r="CW547" s="238"/>
      <c r="CX547" s="238"/>
      <c r="CY547" s="238"/>
      <c r="CZ547" s="238"/>
      <c r="DA547" s="238"/>
    </row>
    <row r="548" spans="2:105">
      <c r="B548" s="226"/>
      <c r="BP548" s="82"/>
      <c r="BQ548" s="238"/>
      <c r="BR548" s="238"/>
      <c r="BS548" s="238"/>
      <c r="BT548" s="238"/>
      <c r="BU548" s="238"/>
      <c r="BV548" s="238"/>
      <c r="BW548" s="238"/>
      <c r="BX548" s="238"/>
      <c r="BY548" s="238"/>
      <c r="BZ548" s="238"/>
      <c r="CA548" s="238"/>
      <c r="CB548" s="238"/>
      <c r="CC548" s="238"/>
      <c r="CD548" s="238"/>
      <c r="CE548" s="238"/>
      <c r="CF548" s="238"/>
      <c r="CG548" s="238"/>
      <c r="CH548" s="238"/>
      <c r="CI548" s="238"/>
      <c r="CJ548" s="238"/>
      <c r="CK548" s="238"/>
      <c r="CL548" s="238"/>
      <c r="CM548" s="238"/>
      <c r="CN548" s="238"/>
      <c r="CO548" s="238"/>
      <c r="CP548" s="238"/>
      <c r="CQ548" s="238"/>
      <c r="CR548" s="238"/>
      <c r="CS548" s="238"/>
      <c r="CT548" s="238"/>
      <c r="CU548" s="238"/>
      <c r="CV548" s="238"/>
      <c r="CW548" s="238"/>
      <c r="CX548" s="238"/>
      <c r="CY548" s="238"/>
      <c r="CZ548" s="238"/>
      <c r="DA548" s="238"/>
    </row>
    <row r="549" spans="2:105">
      <c r="B549" s="226"/>
      <c r="BP549" s="82"/>
      <c r="BQ549" s="238"/>
      <c r="BR549" s="238"/>
      <c r="BS549" s="238"/>
      <c r="BT549" s="238"/>
      <c r="BU549" s="238"/>
      <c r="BV549" s="238"/>
      <c r="BW549" s="238"/>
      <c r="BX549" s="238"/>
      <c r="BY549" s="238"/>
      <c r="BZ549" s="238"/>
      <c r="CA549" s="238"/>
      <c r="CB549" s="238"/>
      <c r="CC549" s="238"/>
      <c r="CD549" s="238"/>
      <c r="CE549" s="238"/>
      <c r="CF549" s="238"/>
      <c r="CG549" s="238"/>
      <c r="CH549" s="238"/>
      <c r="CI549" s="238"/>
      <c r="CJ549" s="238"/>
      <c r="CK549" s="238"/>
      <c r="CL549" s="238"/>
      <c r="CM549" s="238"/>
      <c r="CN549" s="238"/>
      <c r="CO549" s="238"/>
      <c r="CP549" s="238"/>
      <c r="CQ549" s="238"/>
      <c r="CR549" s="238"/>
      <c r="CS549" s="238"/>
      <c r="CT549" s="238"/>
      <c r="CU549" s="238"/>
      <c r="CV549" s="238"/>
      <c r="CW549" s="238"/>
      <c r="CX549" s="238"/>
      <c r="CY549" s="238"/>
      <c r="CZ549" s="238"/>
      <c r="DA549" s="238"/>
    </row>
    <row r="550" spans="2:105">
      <c r="B550" s="226"/>
      <c r="BP550" s="82"/>
      <c r="BQ550" s="238"/>
      <c r="BR550" s="238"/>
      <c r="BS550" s="238"/>
      <c r="BT550" s="238"/>
      <c r="BU550" s="238"/>
      <c r="BV550" s="238"/>
      <c r="BW550" s="238"/>
      <c r="BX550" s="238"/>
      <c r="BY550" s="238"/>
      <c r="BZ550" s="238"/>
      <c r="CA550" s="238"/>
      <c r="CB550" s="238"/>
      <c r="CC550" s="238"/>
      <c r="CD550" s="238"/>
      <c r="CE550" s="238"/>
      <c r="CF550" s="238"/>
      <c r="CG550" s="238"/>
      <c r="CH550" s="238"/>
      <c r="CI550" s="238"/>
      <c r="CJ550" s="238"/>
      <c r="CK550" s="238"/>
      <c r="CL550" s="238"/>
      <c r="CM550" s="238"/>
      <c r="CN550" s="238"/>
      <c r="CO550" s="238"/>
      <c r="CP550" s="238"/>
      <c r="CQ550" s="238"/>
      <c r="CR550" s="238"/>
      <c r="CS550" s="238"/>
      <c r="CT550" s="238"/>
      <c r="CU550" s="238"/>
      <c r="CV550" s="238"/>
      <c r="CW550" s="238"/>
      <c r="CX550" s="238"/>
      <c r="CY550" s="238"/>
      <c r="CZ550" s="238"/>
      <c r="DA550" s="238"/>
    </row>
    <row r="551" spans="2:105">
      <c r="B551" s="226"/>
      <c r="BP551" s="82"/>
      <c r="BQ551" s="238"/>
      <c r="BR551" s="238"/>
      <c r="BS551" s="238"/>
      <c r="BT551" s="238"/>
      <c r="BU551" s="238"/>
      <c r="BV551" s="238"/>
      <c r="BW551" s="238"/>
      <c r="BX551" s="238"/>
      <c r="BY551" s="238"/>
      <c r="BZ551" s="238"/>
      <c r="CA551" s="238"/>
      <c r="CB551" s="238"/>
      <c r="CC551" s="238"/>
      <c r="CD551" s="238"/>
      <c r="CE551" s="238"/>
      <c r="CF551" s="238"/>
      <c r="CG551" s="238"/>
      <c r="CH551" s="238"/>
      <c r="CI551" s="238"/>
      <c r="CJ551" s="238"/>
      <c r="CK551" s="238"/>
      <c r="CL551" s="238"/>
      <c r="CM551" s="238"/>
      <c r="CN551" s="238"/>
      <c r="CO551" s="238"/>
      <c r="CP551" s="238"/>
      <c r="CQ551" s="238"/>
      <c r="CR551" s="238"/>
      <c r="CS551" s="238"/>
      <c r="CT551" s="238"/>
      <c r="CU551" s="238"/>
      <c r="CV551" s="238"/>
      <c r="CW551" s="238"/>
      <c r="CX551" s="238"/>
      <c r="CY551" s="238"/>
      <c r="CZ551" s="238"/>
      <c r="DA551" s="238"/>
    </row>
    <row r="552" spans="2:105">
      <c r="B552" s="226"/>
      <c r="BP552" s="82"/>
      <c r="BQ552" s="238"/>
      <c r="BR552" s="238"/>
      <c r="BS552" s="238"/>
      <c r="BT552" s="238"/>
      <c r="BU552" s="238"/>
      <c r="BV552" s="238"/>
      <c r="BW552" s="238"/>
      <c r="BX552" s="238"/>
      <c r="BY552" s="238"/>
      <c r="BZ552" s="238"/>
      <c r="CA552" s="238"/>
      <c r="CB552" s="238"/>
      <c r="CC552" s="238"/>
      <c r="CD552" s="238"/>
      <c r="CE552" s="238"/>
      <c r="CF552" s="238"/>
      <c r="CG552" s="238"/>
      <c r="CH552" s="238"/>
      <c r="CI552" s="238"/>
      <c r="CJ552" s="238"/>
      <c r="CK552" s="238"/>
      <c r="CL552" s="238"/>
      <c r="CM552" s="238"/>
      <c r="CN552" s="238"/>
      <c r="CO552" s="238"/>
      <c r="CP552" s="238"/>
      <c r="CQ552" s="238"/>
      <c r="CR552" s="238"/>
      <c r="CS552" s="238"/>
      <c r="CT552" s="238"/>
      <c r="CU552" s="238"/>
      <c r="CV552" s="238"/>
      <c r="CW552" s="238"/>
      <c r="CX552" s="238"/>
      <c r="CY552" s="238"/>
      <c r="CZ552" s="238"/>
      <c r="DA552" s="238"/>
    </row>
    <row r="553" spans="2:105">
      <c r="B553" s="226"/>
      <c r="BP553" s="82"/>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row>
    <row r="554" spans="2:105">
      <c r="B554" s="226"/>
      <c r="BP554" s="82"/>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row>
    <row r="555" spans="2:105">
      <c r="B555" s="226"/>
      <c r="BP555" s="82"/>
      <c r="BQ555" s="238"/>
      <c r="BR555" s="238"/>
      <c r="BS555" s="238"/>
      <c r="BT555" s="238"/>
      <c r="BU555" s="238"/>
      <c r="BV555" s="238"/>
      <c r="BW555" s="238"/>
      <c r="BX555" s="238"/>
      <c r="BY555" s="238"/>
      <c r="BZ555" s="238"/>
      <c r="CA555" s="238"/>
      <c r="CB555" s="238"/>
      <c r="CC555" s="238"/>
      <c r="CD555" s="238"/>
      <c r="CE555" s="238"/>
      <c r="CF555" s="238"/>
      <c r="CG555" s="238"/>
      <c r="CH555" s="238"/>
      <c r="CI555" s="238"/>
      <c r="CJ555" s="238"/>
      <c r="CK555" s="238"/>
      <c r="CL555" s="238"/>
      <c r="CM555" s="238"/>
      <c r="CN555" s="238"/>
      <c r="CO555" s="238"/>
      <c r="CP555" s="238"/>
      <c r="CQ555" s="238"/>
      <c r="CR555" s="238"/>
      <c r="CS555" s="238"/>
      <c r="CT555" s="238"/>
      <c r="CU555" s="238"/>
      <c r="CV555" s="238"/>
      <c r="CW555" s="238"/>
      <c r="CX555" s="238"/>
      <c r="CY555" s="238"/>
      <c r="CZ555" s="238"/>
      <c r="DA555" s="238"/>
    </row>
    <row r="556" spans="2:105">
      <c r="B556" s="226"/>
      <c r="BP556" s="82"/>
      <c r="BQ556" s="238"/>
      <c r="BR556" s="238"/>
      <c r="BS556" s="238"/>
      <c r="BT556" s="238"/>
      <c r="BU556" s="238"/>
      <c r="BV556" s="238"/>
      <c r="BW556" s="238"/>
      <c r="BX556" s="238"/>
      <c r="BY556" s="238"/>
      <c r="BZ556" s="238"/>
      <c r="CA556" s="238"/>
      <c r="CB556" s="238"/>
      <c r="CC556" s="238"/>
      <c r="CD556" s="238"/>
      <c r="CE556" s="238"/>
      <c r="CF556" s="238"/>
      <c r="CG556" s="238"/>
      <c r="CH556" s="238"/>
      <c r="CI556" s="238"/>
      <c r="CJ556" s="238"/>
      <c r="CK556" s="238"/>
      <c r="CL556" s="238"/>
      <c r="CM556" s="238"/>
      <c r="CN556" s="238"/>
      <c r="CO556" s="238"/>
      <c r="CP556" s="238"/>
      <c r="CQ556" s="238"/>
      <c r="CR556" s="238"/>
      <c r="CS556" s="238"/>
      <c r="CT556" s="238"/>
      <c r="CU556" s="238"/>
      <c r="CV556" s="238"/>
      <c r="CW556" s="238"/>
      <c r="CX556" s="238"/>
      <c r="CY556" s="238"/>
      <c r="CZ556" s="238"/>
      <c r="DA556" s="238"/>
    </row>
    <row r="557" spans="2:105">
      <c r="B557" s="226"/>
      <c r="BP557" s="82"/>
      <c r="BQ557" s="238"/>
      <c r="BR557" s="238"/>
      <c r="BS557" s="238"/>
      <c r="BT557" s="238"/>
      <c r="BU557" s="238"/>
      <c r="BV557" s="238"/>
      <c r="BW557" s="238"/>
      <c r="BX557" s="238"/>
      <c r="BY557" s="238"/>
      <c r="BZ557" s="238"/>
      <c r="CA557" s="238"/>
      <c r="CB557" s="238"/>
      <c r="CC557" s="238"/>
      <c r="CD557" s="238"/>
      <c r="CE557" s="238"/>
      <c r="CF557" s="238"/>
      <c r="CG557" s="238"/>
      <c r="CH557" s="238"/>
      <c r="CI557" s="238"/>
      <c r="CJ557" s="238"/>
      <c r="CK557" s="238"/>
      <c r="CL557" s="238"/>
      <c r="CM557" s="238"/>
      <c r="CN557" s="238"/>
      <c r="CO557" s="238"/>
      <c r="CP557" s="238"/>
      <c r="CQ557" s="238"/>
      <c r="CR557" s="238"/>
      <c r="CS557" s="238"/>
      <c r="CT557" s="238"/>
      <c r="CU557" s="238"/>
      <c r="CV557" s="238"/>
      <c r="CW557" s="238"/>
      <c r="CX557" s="238"/>
      <c r="CY557" s="238"/>
      <c r="CZ557" s="238"/>
      <c r="DA557" s="238"/>
    </row>
    <row r="558" spans="2:105">
      <c r="B558" s="226"/>
      <c r="BP558" s="82"/>
      <c r="BQ558" s="238"/>
      <c r="BR558" s="238"/>
      <c r="BS558" s="238"/>
      <c r="BT558" s="238"/>
      <c r="BU558" s="238"/>
      <c r="BV558" s="238"/>
      <c r="BW558" s="238"/>
      <c r="BX558" s="238"/>
      <c r="BY558" s="238"/>
      <c r="BZ558" s="238"/>
      <c r="CA558" s="238"/>
      <c r="CB558" s="238"/>
      <c r="CC558" s="238"/>
      <c r="CD558" s="238"/>
      <c r="CE558" s="238"/>
      <c r="CF558" s="238"/>
      <c r="CG558" s="238"/>
      <c r="CH558" s="238"/>
      <c r="CI558" s="238"/>
      <c r="CJ558" s="238"/>
      <c r="CK558" s="238"/>
      <c r="CL558" s="238"/>
      <c r="CM558" s="238"/>
      <c r="CN558" s="238"/>
      <c r="CO558" s="238"/>
      <c r="CP558" s="238"/>
      <c r="CQ558" s="238"/>
      <c r="CR558" s="238"/>
      <c r="CS558" s="238"/>
      <c r="CT558" s="238"/>
      <c r="CU558" s="238"/>
      <c r="CV558" s="238"/>
      <c r="CW558" s="238"/>
      <c r="CX558" s="238"/>
      <c r="CY558" s="238"/>
      <c r="CZ558" s="238"/>
      <c r="DA558" s="238"/>
    </row>
    <row r="559" spans="2:105">
      <c r="B559" s="226"/>
      <c r="BP559" s="82"/>
      <c r="BQ559" s="238"/>
      <c r="BR559" s="238"/>
      <c r="BS559" s="238"/>
      <c r="BT559" s="238"/>
      <c r="BU559" s="238"/>
      <c r="BV559" s="238"/>
      <c r="BW559" s="238"/>
      <c r="BX559" s="238"/>
      <c r="BY559" s="238"/>
      <c r="BZ559" s="238"/>
      <c r="CA559" s="238"/>
      <c r="CB559" s="238"/>
      <c r="CC559" s="238"/>
      <c r="CD559" s="238"/>
      <c r="CE559" s="238"/>
      <c r="CF559" s="238"/>
      <c r="CG559" s="238"/>
      <c r="CH559" s="238"/>
      <c r="CI559" s="238"/>
      <c r="CJ559" s="238"/>
      <c r="CK559" s="238"/>
      <c r="CL559" s="238"/>
      <c r="CM559" s="238"/>
      <c r="CN559" s="238"/>
      <c r="CO559" s="238"/>
      <c r="CP559" s="238"/>
      <c r="CQ559" s="238"/>
      <c r="CR559" s="238"/>
      <c r="CS559" s="238"/>
      <c r="CT559" s="238"/>
      <c r="CU559" s="238"/>
      <c r="CV559" s="238"/>
      <c r="CW559" s="238"/>
      <c r="CX559" s="238"/>
      <c r="CY559" s="238"/>
      <c r="CZ559" s="238"/>
      <c r="DA559" s="238"/>
    </row>
    <row r="560" spans="2:105">
      <c r="B560" s="226"/>
      <c r="BP560" s="82"/>
      <c r="BQ560" s="238"/>
      <c r="BR560" s="238"/>
      <c r="BS560" s="238"/>
      <c r="BT560" s="238"/>
      <c r="BU560" s="238"/>
      <c r="BV560" s="238"/>
      <c r="BW560" s="238"/>
      <c r="BX560" s="238"/>
      <c r="BY560" s="238"/>
      <c r="BZ560" s="238"/>
      <c r="CA560" s="238"/>
      <c r="CB560" s="238"/>
      <c r="CC560" s="238"/>
      <c r="CD560" s="238"/>
      <c r="CE560" s="238"/>
      <c r="CF560" s="238"/>
      <c r="CG560" s="238"/>
      <c r="CH560" s="238"/>
      <c r="CI560" s="238"/>
      <c r="CJ560" s="238"/>
      <c r="CK560" s="238"/>
      <c r="CL560" s="238"/>
      <c r="CM560" s="238"/>
      <c r="CN560" s="238"/>
      <c r="CO560" s="238"/>
      <c r="CP560" s="238"/>
      <c r="CQ560" s="238"/>
      <c r="CR560" s="238"/>
      <c r="CS560" s="238"/>
      <c r="CT560" s="238"/>
      <c r="CU560" s="238"/>
      <c r="CV560" s="238"/>
      <c r="CW560" s="238"/>
      <c r="CX560" s="238"/>
      <c r="CY560" s="238"/>
      <c r="CZ560" s="238"/>
      <c r="DA560" s="238"/>
    </row>
    <row r="561" spans="2:105">
      <c r="B561" s="226"/>
      <c r="BP561" s="82"/>
      <c r="BQ561" s="238"/>
      <c r="BR561" s="238"/>
      <c r="BS561" s="238"/>
      <c r="BT561" s="238"/>
      <c r="BU561" s="238"/>
      <c r="BV561" s="238"/>
      <c r="BW561" s="238"/>
      <c r="BX561" s="238"/>
      <c r="BY561" s="238"/>
      <c r="BZ561" s="238"/>
      <c r="CA561" s="238"/>
      <c r="CB561" s="238"/>
      <c r="CC561" s="238"/>
      <c r="CD561" s="238"/>
      <c r="CE561" s="238"/>
      <c r="CF561" s="238"/>
      <c r="CG561" s="238"/>
      <c r="CH561" s="238"/>
      <c r="CI561" s="238"/>
      <c r="CJ561" s="238"/>
      <c r="CK561" s="238"/>
      <c r="CL561" s="238"/>
      <c r="CM561" s="238"/>
      <c r="CN561" s="238"/>
      <c r="CO561" s="238"/>
      <c r="CP561" s="238"/>
      <c r="CQ561" s="238"/>
      <c r="CR561" s="238"/>
      <c r="CS561" s="238"/>
      <c r="CT561" s="238"/>
      <c r="CU561" s="238"/>
      <c r="CV561" s="238"/>
      <c r="CW561" s="238"/>
      <c r="CX561" s="238"/>
      <c r="CY561" s="238"/>
      <c r="CZ561" s="238"/>
      <c r="DA561" s="238"/>
    </row>
    <row r="562" spans="2:105">
      <c r="B562" s="226"/>
      <c r="BP562" s="82"/>
      <c r="BQ562" s="238"/>
      <c r="BR562" s="238"/>
      <c r="BS562" s="238"/>
      <c r="BT562" s="238"/>
      <c r="BU562" s="238"/>
      <c r="BV562" s="238"/>
      <c r="BW562" s="238"/>
      <c r="BX562" s="238"/>
      <c r="BY562" s="238"/>
      <c r="BZ562" s="238"/>
      <c r="CA562" s="238"/>
      <c r="CB562" s="238"/>
      <c r="CC562" s="238"/>
      <c r="CD562" s="238"/>
      <c r="CE562" s="238"/>
      <c r="CF562" s="238"/>
      <c r="CG562" s="238"/>
      <c r="CH562" s="238"/>
      <c r="CI562" s="238"/>
      <c r="CJ562" s="238"/>
      <c r="CK562" s="238"/>
      <c r="CL562" s="238"/>
      <c r="CM562" s="238"/>
      <c r="CN562" s="238"/>
      <c r="CO562" s="238"/>
      <c r="CP562" s="238"/>
      <c r="CQ562" s="238"/>
      <c r="CR562" s="238"/>
      <c r="CS562" s="238"/>
      <c r="CT562" s="238"/>
      <c r="CU562" s="238"/>
      <c r="CV562" s="238"/>
      <c r="CW562" s="238"/>
      <c r="CX562" s="238"/>
      <c r="CY562" s="238"/>
      <c r="CZ562" s="238"/>
      <c r="DA562" s="238"/>
    </row>
    <row r="563" spans="2:105">
      <c r="B563" s="226"/>
      <c r="BP563" s="82"/>
      <c r="BQ563" s="238"/>
      <c r="BR563" s="238"/>
      <c r="BS563" s="238"/>
      <c r="BT563" s="238"/>
      <c r="BU563" s="238"/>
      <c r="BV563" s="238"/>
      <c r="BW563" s="238"/>
      <c r="BX563" s="238"/>
      <c r="BY563" s="238"/>
      <c r="BZ563" s="238"/>
      <c r="CA563" s="238"/>
      <c r="CB563" s="238"/>
      <c r="CC563" s="238"/>
      <c r="CD563" s="238"/>
      <c r="CE563" s="238"/>
      <c r="CF563" s="238"/>
      <c r="CG563" s="238"/>
      <c r="CH563" s="238"/>
      <c r="CI563" s="238"/>
      <c r="CJ563" s="238"/>
      <c r="CK563" s="238"/>
      <c r="CL563" s="238"/>
      <c r="CM563" s="238"/>
      <c r="CN563" s="238"/>
      <c r="CO563" s="238"/>
      <c r="CP563" s="238"/>
      <c r="CQ563" s="238"/>
      <c r="CR563" s="238"/>
      <c r="CS563" s="238"/>
      <c r="CT563" s="238"/>
      <c r="CU563" s="238"/>
      <c r="CV563" s="238"/>
      <c r="CW563" s="238"/>
      <c r="CX563" s="238"/>
      <c r="CY563" s="238"/>
      <c r="CZ563" s="238"/>
      <c r="DA563" s="238"/>
    </row>
    <row r="564" spans="2:105">
      <c r="B564" s="226"/>
      <c r="BQ564" s="238"/>
      <c r="BR564" s="238"/>
      <c r="BS564" s="238"/>
      <c r="BT564" s="238"/>
      <c r="BU564" s="238"/>
      <c r="BV564" s="238"/>
      <c r="BW564" s="238"/>
      <c r="BX564" s="238"/>
      <c r="BY564" s="238"/>
      <c r="BZ564" s="238"/>
      <c r="CA564" s="238"/>
      <c r="CB564" s="238"/>
      <c r="CC564" s="238"/>
      <c r="CD564" s="238"/>
      <c r="CE564" s="238"/>
      <c r="CF564" s="238"/>
      <c r="CG564" s="238"/>
      <c r="CH564" s="238"/>
      <c r="CI564" s="238"/>
      <c r="CJ564" s="238"/>
      <c r="CK564" s="238"/>
      <c r="CL564" s="238"/>
      <c r="CM564" s="238"/>
      <c r="CN564" s="238"/>
      <c r="CO564" s="238"/>
      <c r="CP564" s="238"/>
      <c r="CQ564" s="238"/>
      <c r="CR564" s="238"/>
      <c r="CS564" s="238"/>
      <c r="CT564" s="238"/>
      <c r="CU564" s="238"/>
      <c r="CV564" s="238"/>
      <c r="CW564" s="238"/>
      <c r="CX564" s="238"/>
      <c r="CY564" s="238"/>
      <c r="CZ564" s="238"/>
      <c r="DA564" s="238"/>
    </row>
    <row r="565" spans="2:105">
      <c r="BQ565" s="238"/>
      <c r="BR565" s="238"/>
      <c r="BS565" s="238"/>
      <c r="BT565" s="238"/>
      <c r="BU565" s="238"/>
      <c r="BV565" s="238"/>
      <c r="BW565" s="238"/>
      <c r="BX565" s="238"/>
      <c r="BY565" s="238"/>
      <c r="BZ565" s="238"/>
      <c r="CA565" s="238"/>
      <c r="CB565" s="238"/>
      <c r="CC565" s="238"/>
      <c r="CD565" s="238"/>
      <c r="CE565" s="238"/>
      <c r="CF565" s="238"/>
      <c r="CG565" s="238"/>
      <c r="CH565" s="238"/>
      <c r="CI565" s="238"/>
      <c r="CJ565" s="238"/>
      <c r="CK565" s="238"/>
      <c r="CL565" s="238"/>
      <c r="CM565" s="238"/>
      <c r="CN565" s="238"/>
      <c r="CO565" s="238"/>
      <c r="CP565" s="238"/>
      <c r="CQ565" s="238"/>
      <c r="CR565" s="238"/>
      <c r="CS565" s="238"/>
      <c r="CT565" s="238"/>
      <c r="CU565" s="238"/>
      <c r="CV565" s="238"/>
      <c r="CW565" s="238"/>
      <c r="CX565" s="238"/>
      <c r="CY565" s="238"/>
      <c r="CZ565" s="238"/>
      <c r="DA565" s="238"/>
    </row>
    <row r="566" spans="2:105">
      <c r="BQ566" s="238"/>
      <c r="BR566" s="238"/>
      <c r="BS566" s="238"/>
      <c r="BT566" s="238"/>
      <c r="BU566" s="238"/>
      <c r="BV566" s="238"/>
      <c r="BW566" s="238"/>
      <c r="BX566" s="238"/>
      <c r="BY566" s="238"/>
      <c r="BZ566" s="238"/>
      <c r="CA566" s="238"/>
      <c r="CB566" s="238"/>
      <c r="CC566" s="238"/>
      <c r="CD566" s="238"/>
      <c r="CE566" s="238"/>
      <c r="CF566" s="238"/>
      <c r="CG566" s="238"/>
      <c r="CH566" s="238"/>
      <c r="CI566" s="238"/>
      <c r="CJ566" s="238"/>
      <c r="CK566" s="238"/>
      <c r="CL566" s="238"/>
      <c r="CM566" s="238"/>
      <c r="CN566" s="238"/>
      <c r="CO566" s="238"/>
      <c r="CP566" s="238"/>
      <c r="CQ566" s="238"/>
      <c r="CR566" s="238"/>
      <c r="CS566" s="238"/>
      <c r="CT566" s="238"/>
      <c r="CU566" s="238"/>
      <c r="CV566" s="238"/>
      <c r="CW566" s="238"/>
      <c r="CX566" s="238"/>
      <c r="CY566" s="238"/>
      <c r="CZ566" s="238"/>
      <c r="DA566" s="238"/>
    </row>
  </sheetData>
  <sheetProtection formatCells="0" formatColumns="0" formatRows="0" insertHyperlinks="0" sort="0" autoFilter="0" pivotTables="0"/>
  <mergeCells count="114">
    <mergeCell ref="BN6:BP6"/>
    <mergeCell ref="C9:I9"/>
    <mergeCell ref="J9:P9"/>
    <mergeCell ref="Q9:W9"/>
    <mergeCell ref="X9:AD9"/>
    <mergeCell ref="AE9:AK9"/>
    <mergeCell ref="AL9:AR9"/>
    <mergeCell ref="AS9:AY9"/>
    <mergeCell ref="AZ9:BF9"/>
    <mergeCell ref="BG9:BM9"/>
    <mergeCell ref="BN9:BT9"/>
    <mergeCell ref="A10:B14"/>
    <mergeCell ref="C10:I10"/>
    <mergeCell ref="J10:P10"/>
    <mergeCell ref="Q10:W10"/>
    <mergeCell ref="X10:AD10"/>
    <mergeCell ref="AE10:AK10"/>
    <mergeCell ref="AL10:AR10"/>
    <mergeCell ref="AS10:AY10"/>
    <mergeCell ref="AZ10:BF10"/>
    <mergeCell ref="BG10:BM10"/>
    <mergeCell ref="BN10:BT10"/>
    <mergeCell ref="BU10:BW10"/>
    <mergeCell ref="C11:D13"/>
    <mergeCell ref="E11:F13"/>
    <mergeCell ref="J11:K13"/>
    <mergeCell ref="L11:M13"/>
    <mergeCell ref="Q11:R13"/>
    <mergeCell ref="S11:T13"/>
    <mergeCell ref="X11:Y13"/>
    <mergeCell ref="BU12:BU13"/>
    <mergeCell ref="BV12:BV13"/>
    <mergeCell ref="BW12:BW13"/>
    <mergeCell ref="A20:B20"/>
    <mergeCell ref="A21:B21"/>
    <mergeCell ref="A22:B22"/>
    <mergeCell ref="A23:B23"/>
    <mergeCell ref="A24:B24"/>
    <mergeCell ref="A25:B25"/>
    <mergeCell ref="BP11:BQ13"/>
    <mergeCell ref="A15:B15"/>
    <mergeCell ref="A16:B16"/>
    <mergeCell ref="A17:B17"/>
    <mergeCell ref="A18:B18"/>
    <mergeCell ref="A19:B19"/>
    <mergeCell ref="AU11:AV13"/>
    <mergeCell ref="AZ11:BA13"/>
    <mergeCell ref="BB11:BC13"/>
    <mergeCell ref="BG11:BH13"/>
    <mergeCell ref="BI11:BJ13"/>
    <mergeCell ref="BN11:BO13"/>
    <mergeCell ref="Z11:AA13"/>
    <mergeCell ref="AE11:AF13"/>
    <mergeCell ref="AG11:AH13"/>
    <mergeCell ref="AL11:AM13"/>
    <mergeCell ref="AN11:AO13"/>
    <mergeCell ref="AS11:AT13"/>
    <mergeCell ref="A32:B32"/>
    <mergeCell ref="A33:B33"/>
    <mergeCell ref="A34:B34"/>
    <mergeCell ref="A35:B35"/>
    <mergeCell ref="A36:B36"/>
    <mergeCell ref="A37:B37"/>
    <mergeCell ref="A26:B26"/>
    <mergeCell ref="A27:B27"/>
    <mergeCell ref="A28:B28"/>
    <mergeCell ref="A29:B29"/>
    <mergeCell ref="A30:B30"/>
    <mergeCell ref="A31:B31"/>
    <mergeCell ref="A44:B44"/>
    <mergeCell ref="A45:B45"/>
    <mergeCell ref="A46:B46"/>
    <mergeCell ref="A47:B47"/>
    <mergeCell ref="A48:B48"/>
    <mergeCell ref="A49:B49"/>
    <mergeCell ref="A38:B38"/>
    <mergeCell ref="A39:B39"/>
    <mergeCell ref="A40:B40"/>
    <mergeCell ref="A41:B41"/>
    <mergeCell ref="A42:B42"/>
    <mergeCell ref="A43:B43"/>
    <mergeCell ref="A56:B56"/>
    <mergeCell ref="A57:B57"/>
    <mergeCell ref="A58:B58"/>
    <mergeCell ref="C58:F58"/>
    <mergeCell ref="J58:M58"/>
    <mergeCell ref="Q58:T58"/>
    <mergeCell ref="A50:B50"/>
    <mergeCell ref="A51:B51"/>
    <mergeCell ref="A52:B52"/>
    <mergeCell ref="A53:B53"/>
    <mergeCell ref="A54:B54"/>
    <mergeCell ref="A55:B55"/>
    <mergeCell ref="BG59:BI59"/>
    <mergeCell ref="BN59:BP59"/>
    <mergeCell ref="A60:B60"/>
    <mergeCell ref="A61:B61"/>
    <mergeCell ref="A62:B62"/>
    <mergeCell ref="BN58:BQ58"/>
    <mergeCell ref="A59:B59"/>
    <mergeCell ref="C59:E59"/>
    <mergeCell ref="J59:L59"/>
    <mergeCell ref="Q59:S59"/>
    <mergeCell ref="X59:Z59"/>
    <mergeCell ref="AE59:AG59"/>
    <mergeCell ref="AL59:AN59"/>
    <mergeCell ref="AS59:AU59"/>
    <mergeCell ref="AZ59:BB59"/>
    <mergeCell ref="X58:AA58"/>
    <mergeCell ref="AE58:AH58"/>
    <mergeCell ref="AL58:AO58"/>
    <mergeCell ref="AS58:AV58"/>
    <mergeCell ref="AZ58:BC58"/>
    <mergeCell ref="BG58:BJ58"/>
  </mergeCells>
  <conditionalFormatting sqref="C15:C57 J15:J57 Q15:Q57 X15:X57 AE15:AE57 AL15:AL57 AS15:AS57 AZ15:AZ57 BG15:BG57 BN15:BN57">
    <cfRule type="expression" dxfId="419" priority="12">
      <formula>AND(C15&gt;0,C15&lt;C$79)</formula>
    </cfRule>
  </conditionalFormatting>
  <conditionalFormatting sqref="C15:E57 J15:L57 Q15:S57 X15:Z57 AE15:AG57 AL15:AN57 AS15:AU57 AZ15:BB57 BG15:BI57 BN15:BP57">
    <cfRule type="expression" dxfId="418" priority="9">
      <formula>$A15=""</formula>
    </cfRule>
    <cfRule type="containsBlanks" dxfId="417" priority="11">
      <formula>LEN(TRIM(C15))=0</formula>
    </cfRule>
  </conditionalFormatting>
  <conditionalFormatting sqref="C59:BQ62">
    <cfRule type="expression" dxfId="416" priority="8">
      <formula>C$77&gt;C$76</formula>
    </cfRule>
  </conditionalFormatting>
  <conditionalFormatting sqref="C15:BT57 C58 G58:J58 Q58 X58 AE58 AL58 AS58 AZ58 BG58 BN58 N58:P62 U58:W62 AB58:AD62 AI58:AK62 AP58:AR62 AW58:AY62 BD58:BF62 BK58:BM62 BR58:BT62">
    <cfRule type="expression" dxfId="415" priority="6">
      <formula>C$77&gt;C$76</formula>
    </cfRule>
  </conditionalFormatting>
  <conditionalFormatting sqref="G60 I60 N60 P60 U60 W60 AB60 AD60 AI60 AK60 AP60 AR60 AW60 AY60 BD60 BF60 BK60 BM60 BR60 BT60">
    <cfRule type="containsBlanks" dxfId="414" priority="10">
      <formula>LEN(TRIM(G60))=0</formula>
    </cfRule>
  </conditionalFormatting>
  <conditionalFormatting sqref="BR61">
    <cfRule type="expression" dxfId="413" priority="4">
      <formula>BR$77&gt;BR$76</formula>
    </cfRule>
  </conditionalFormatting>
  <conditionalFormatting sqref="BT61">
    <cfRule type="expression" dxfId="412" priority="2">
      <formula>BT$77&gt;BT$76</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id="{04F09B78-033C-4080-8409-B290AA3C85E7}">
            <xm:f>C$74&gt;'Summary - ML &amp; PM'!$D$5</xm:f>
            <x14:dxf>
              <fill>
                <patternFill>
                  <bgColor theme="0" tint="-0.499984740745262"/>
                </patternFill>
              </fill>
            </x14:dxf>
          </x14:cfRule>
          <xm:sqref>C59:BQ62</xm:sqref>
        </x14:conditionalFormatting>
        <x14:conditionalFormatting xmlns:xm="http://schemas.microsoft.com/office/excel/2006/main">
          <x14:cfRule type="expression" priority="3" id="{F5CC404D-9DC0-458E-9A5D-B61522B99EEA}">
            <xm:f>BR$74&gt;'Summary - ML &amp; PM'!$D$5</xm:f>
            <x14:dxf>
              <fill>
                <patternFill>
                  <bgColor theme="0" tint="-0.499984740745262"/>
                </patternFill>
              </fill>
            </x14:dxf>
          </x14:cfRule>
          <xm:sqref>BR61</xm:sqref>
        </x14:conditionalFormatting>
        <x14:conditionalFormatting xmlns:xm="http://schemas.microsoft.com/office/excel/2006/main">
          <x14:cfRule type="expression" priority="5" id="{B98BCFA7-7790-458D-A1FD-A09CEE62B7D8}">
            <xm:f>C$74&gt;'Summary - ML &amp; PM'!$D$5</xm:f>
            <x14:dxf>
              <fill>
                <patternFill>
                  <bgColor theme="0" tint="-0.499984740745262"/>
                </patternFill>
              </fill>
            </x14:dxf>
          </x14:cfRule>
          <xm:sqref>BR58:BT62 C10:BT57 C58 G58:J58 Q58 X58 AE58 AL58 AS58 AZ58 BG58 BN58 N58:P62 U58:W62 AB58:AD62 AI58:AK62 AP58:AR62 AW58:AY62 BD58:BF62 BK58:BM62</xm:sqref>
        </x14:conditionalFormatting>
        <x14:conditionalFormatting xmlns:xm="http://schemas.microsoft.com/office/excel/2006/main">
          <x14:cfRule type="expression" priority="1" id="{F6583D68-D9B3-4D62-9365-BF58E1824FE5}">
            <xm:f>BT$74&gt;'Summary - ML &amp; PM'!$D$5</xm:f>
            <x14:dxf>
              <fill>
                <patternFill>
                  <bgColor theme="0" tint="-0.499984740745262"/>
                </patternFill>
              </fill>
            </x14:dxf>
          </x14:cfRule>
          <xm:sqref>BT61</xm:sqref>
        </x14:conditionalFormatting>
      </x14:conditionalFormatting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ECE71-9D5A-46A3-B941-7D43D6A0A9F0}">
  <sheetPr>
    <tabColor rgb="FFCC9900"/>
    <pageSetUpPr fitToPage="1"/>
  </sheetPr>
  <dimension ref="A1:AL125"/>
  <sheetViews>
    <sheetView showGridLines="0" showZeros="0" zoomScaleNormal="100" workbookViewId="0">
      <pane xSplit="1" ySplit="13" topLeftCell="T14" activePane="bottomRight" state="frozen"/>
      <selection pane="topRight" activeCell="C9" sqref="C9:I9"/>
      <selection pane="bottomLeft" activeCell="C9" sqref="C9:I9"/>
      <selection pane="bottomRight" activeCell="C9" sqref="C9:I9"/>
    </sheetView>
  </sheetViews>
  <sheetFormatPr defaultColWidth="9.81640625" defaultRowHeight="12.5" outlineLevelCol="1"/>
  <cols>
    <col min="1" max="1" width="20.1796875" customWidth="1"/>
    <col min="2" max="2" width="42.453125" customWidth="1"/>
    <col min="3" max="4" width="14.7265625" customWidth="1" outlineLevel="1"/>
    <col min="5" max="5" width="14.7265625" customWidth="1"/>
    <col min="6" max="7" width="14.7265625" customWidth="1" outlineLevel="1"/>
    <col min="8" max="8" width="14.7265625" customWidth="1"/>
    <col min="9" max="10" width="14.7265625" customWidth="1" outlineLevel="1"/>
    <col min="11" max="11" width="14.7265625" customWidth="1"/>
    <col min="12" max="13" width="14.7265625" customWidth="1" outlineLevel="1"/>
    <col min="14" max="14" width="14.7265625" customWidth="1"/>
    <col min="15" max="16" width="14.7265625" customWidth="1" outlineLevel="1"/>
    <col min="17" max="17" width="14.7265625" customWidth="1"/>
    <col min="18" max="19" width="14.7265625" customWidth="1" outlineLevel="1"/>
    <col min="20" max="20" width="14.7265625" customWidth="1"/>
    <col min="21" max="22" width="14.7265625" customWidth="1" outlineLevel="1"/>
    <col min="23" max="23" width="14.7265625" customWidth="1"/>
    <col min="24" max="25" width="14.7265625" customWidth="1" outlineLevel="1"/>
    <col min="26" max="26" width="14.7265625" customWidth="1"/>
    <col min="27" max="28" width="14.7265625" customWidth="1" outlineLevel="1"/>
    <col min="29" max="29" width="14.7265625" customWidth="1"/>
    <col min="30" max="31" width="14.7265625" customWidth="1" outlineLevel="1"/>
    <col min="32" max="32" width="14.7265625" customWidth="1"/>
    <col min="33" max="34" width="13.54296875" customWidth="1"/>
    <col min="35" max="35" width="13.26953125" customWidth="1"/>
    <col min="36" max="36" width="2.26953125" customWidth="1"/>
    <col min="37" max="37" width="13.26953125" customWidth="1"/>
    <col min="38" max="38" width="2.26953125" customWidth="1"/>
    <col min="39" max="39" width="10.26953125" customWidth="1"/>
  </cols>
  <sheetData>
    <row r="1" spans="1:35" ht="15.5">
      <c r="A1" s="78" t="str">
        <f>'Summary (10)'!A1</f>
        <v>DEPARTMENT OF HOMELESSNESS AND SUPPORTIVE HOUSING</v>
      </c>
      <c r="B1" s="78"/>
      <c r="C1" s="71"/>
      <c r="D1" s="71"/>
      <c r="E1" s="71"/>
      <c r="F1" s="71"/>
      <c r="G1" s="71"/>
      <c r="AI1" s="347"/>
    </row>
    <row r="2" spans="1:35" ht="15.5">
      <c r="A2" s="78" t="s">
        <v>292</v>
      </c>
      <c r="B2" s="78"/>
      <c r="C2" s="78"/>
      <c r="D2" s="71"/>
      <c r="E2" s="71"/>
      <c r="F2" s="71"/>
      <c r="G2" s="74"/>
    </row>
    <row r="3" spans="1:35" ht="15" customHeight="1">
      <c r="A3" s="83" t="s">
        <v>211</v>
      </c>
      <c r="B3" s="474">
        <f>'Summary (10)'!B3</f>
        <v>0</v>
      </c>
      <c r="D3" s="71"/>
      <c r="E3" s="71"/>
      <c r="F3" s="75"/>
      <c r="G3" s="75"/>
      <c r="H3" s="75"/>
      <c r="I3" s="75"/>
      <c r="J3" s="75"/>
      <c r="K3" s="75"/>
      <c r="L3" s="75"/>
      <c r="M3" s="75"/>
      <c r="N3" s="75"/>
      <c r="O3" s="75"/>
      <c r="P3" s="75"/>
      <c r="Q3" s="75"/>
      <c r="R3" s="75"/>
      <c r="S3" s="75"/>
      <c r="T3" s="75"/>
      <c r="U3" s="75"/>
      <c r="V3" s="75"/>
      <c r="W3" s="75"/>
      <c r="X3" s="75"/>
      <c r="Y3" s="75"/>
      <c r="Z3" s="75"/>
      <c r="AA3" s="75"/>
      <c r="AB3" s="75"/>
      <c r="AC3" s="75"/>
      <c r="AD3" s="75"/>
      <c r="AE3" s="75"/>
      <c r="AF3" s="75"/>
    </row>
    <row r="4" spans="1:35" ht="15" customHeight="1">
      <c r="A4" s="84" t="str">
        <f>'Summary (10)'!A7</f>
        <v>Program</v>
      </c>
      <c r="B4" s="475">
        <f>'Summary (10)'!B7</f>
        <v>0</v>
      </c>
      <c r="D4" s="71"/>
      <c r="E4" s="71"/>
      <c r="F4" s="72"/>
      <c r="G4" s="72"/>
      <c r="H4" s="72"/>
      <c r="I4" s="72"/>
      <c r="J4" s="72"/>
      <c r="K4" s="72"/>
      <c r="L4" s="72"/>
      <c r="M4" s="72"/>
      <c r="N4" s="72"/>
      <c r="O4" s="72"/>
      <c r="P4" s="72"/>
      <c r="Q4" s="72"/>
      <c r="R4" s="72"/>
      <c r="S4" s="72"/>
      <c r="T4" s="72"/>
      <c r="U4" s="72"/>
      <c r="V4" s="72"/>
      <c r="W4" s="72"/>
      <c r="X4" s="72"/>
      <c r="Y4" s="72"/>
      <c r="Z4" s="72"/>
      <c r="AA4" s="72"/>
      <c r="AB4" s="72"/>
      <c r="AC4" s="72"/>
      <c r="AD4" s="72"/>
      <c r="AE4" s="72"/>
      <c r="AF4" s="72"/>
    </row>
    <row r="5" spans="1:35" ht="15" customHeight="1">
      <c r="A5" s="84" t="str">
        <f>'Summary (10)'!A8</f>
        <v>Budget Name</v>
      </c>
      <c r="B5" s="475">
        <f>'Summary (10)'!B8</f>
        <v>0</v>
      </c>
      <c r="D5" s="71"/>
      <c r="E5" s="71"/>
      <c r="F5" s="72"/>
      <c r="G5" s="72"/>
      <c r="H5" s="72"/>
      <c r="I5" s="72"/>
      <c r="J5" s="72"/>
      <c r="K5" s="72"/>
      <c r="L5" s="72"/>
      <c r="M5" s="72"/>
      <c r="N5" s="72"/>
      <c r="O5" s="72"/>
      <c r="P5" s="72"/>
      <c r="Q5" s="72"/>
      <c r="R5" s="72"/>
      <c r="S5" s="72"/>
      <c r="T5" s="72"/>
      <c r="U5" s="72"/>
      <c r="V5" s="72"/>
      <c r="W5" s="72"/>
      <c r="X5" s="72"/>
      <c r="Y5" s="72"/>
      <c r="Z5" s="72"/>
      <c r="AA5" s="72"/>
      <c r="AB5" s="72"/>
      <c r="AC5" s="72"/>
      <c r="AD5" s="72"/>
      <c r="AE5" s="72"/>
      <c r="AF5" s="72"/>
    </row>
    <row r="6" spans="1:35" ht="15.5">
      <c r="A6" s="84" t="str">
        <f>'Summary (10)'!A9</f>
        <v>Funding:</v>
      </c>
      <c r="B6" s="476">
        <f>'Summary (10)'!B9</f>
        <v>0</v>
      </c>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row>
    <row r="7" spans="1:35" ht="15.5">
      <c r="A7" s="84" t="s">
        <v>272</v>
      </c>
      <c r="B7" s="514">
        <f>'Summary (10)'!B12</f>
        <v>0</v>
      </c>
      <c r="D7" s="71"/>
      <c r="E7" s="71"/>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row>
    <row r="8" spans="1:35" ht="13.5" thickBot="1">
      <c r="A8" s="53"/>
      <c r="B8" s="53"/>
      <c r="C8" s="1522">
        <f>'Summary (10)'!E17</f>
        <v>0</v>
      </c>
      <c r="D8" s="1522"/>
      <c r="E8" s="1522"/>
      <c r="F8" s="1521">
        <f>'Summary (10)'!H17</f>
        <v>0</v>
      </c>
      <c r="G8" s="1521"/>
      <c r="H8" s="1521"/>
      <c r="I8" s="1521">
        <f>'Summary (10)'!K17</f>
        <v>0</v>
      </c>
      <c r="J8" s="1521"/>
      <c r="K8" s="1521"/>
      <c r="L8" s="1521">
        <f>'Summary (10)'!N17</f>
        <v>0</v>
      </c>
      <c r="M8" s="1521"/>
      <c r="N8" s="1521"/>
      <c r="O8" s="1521">
        <f>'Summary (10)'!Q17</f>
        <v>0</v>
      </c>
      <c r="P8" s="1521"/>
      <c r="Q8" s="1521"/>
      <c r="R8" s="1521">
        <f>'Summary (10)'!T17</f>
        <v>0</v>
      </c>
      <c r="S8" s="1521"/>
      <c r="T8" s="1521"/>
      <c r="U8" s="1521">
        <f>'Summary (10)'!W17</f>
        <v>0</v>
      </c>
      <c r="V8" s="1521"/>
      <c r="W8" s="1521"/>
      <c r="X8" s="1521">
        <f>'Summary (10)'!Z17</f>
        <v>0</v>
      </c>
      <c r="Y8" s="1521"/>
      <c r="Z8" s="1521"/>
      <c r="AA8" s="1521">
        <f>'Summary (10)'!AC17</f>
        <v>0</v>
      </c>
      <c r="AB8" s="1521"/>
      <c r="AC8" s="1521"/>
      <c r="AD8" s="1521">
        <f>'Summary (10)'!AF17</f>
        <v>0</v>
      </c>
      <c r="AE8" s="1521"/>
      <c r="AF8" s="1521"/>
    </row>
    <row r="9" spans="1:35" ht="24.75" customHeight="1">
      <c r="C9" s="1523">
        <f>'Summary (6)'!E18</f>
        <v>0</v>
      </c>
      <c r="D9" s="1524"/>
      <c r="E9" s="1525"/>
      <c r="F9" s="1541">
        <f>'Summary (6)'!H18</f>
        <v>0</v>
      </c>
      <c r="G9" s="1542"/>
      <c r="H9" s="1543"/>
      <c r="I9" s="1544">
        <f>'Summary (6)'!K18</f>
        <v>0</v>
      </c>
      <c r="J9" s="1545"/>
      <c r="K9" s="1546"/>
      <c r="L9" s="1547">
        <f>'Summary (6)'!N18</f>
        <v>0</v>
      </c>
      <c r="M9" s="1548"/>
      <c r="N9" s="1549"/>
      <c r="O9" s="1550">
        <f>'Summary (6)'!Q18</f>
        <v>0</v>
      </c>
      <c r="P9" s="1551"/>
      <c r="Q9" s="1552"/>
      <c r="R9" s="1553">
        <f>'Summary (6)'!T18</f>
        <v>0</v>
      </c>
      <c r="S9" s="1554"/>
      <c r="T9" s="1555"/>
      <c r="U9" s="1538">
        <f>'Summary (6)'!W18</f>
        <v>0</v>
      </c>
      <c r="V9" s="1539"/>
      <c r="W9" s="1540"/>
      <c r="X9" s="1526">
        <f>'Summary (6)'!Z18</f>
        <v>0</v>
      </c>
      <c r="Y9" s="1527"/>
      <c r="Z9" s="1528"/>
      <c r="AA9" s="1529">
        <f>'Summary (6)'!AC18</f>
        <v>0</v>
      </c>
      <c r="AB9" s="1530"/>
      <c r="AC9" s="1531"/>
      <c r="AD9" s="1532">
        <f>'Summary (6)'!AF18</f>
        <v>0</v>
      </c>
      <c r="AE9" s="1533"/>
      <c r="AF9" s="1534"/>
      <c r="AG9" s="1535" t="s">
        <v>249</v>
      </c>
      <c r="AH9" s="1536"/>
      <c r="AI9" s="1537"/>
    </row>
    <row r="10" spans="1:35" s="21" customFormat="1" ht="27" customHeight="1">
      <c r="C10" s="403">
        <f>'Salary Detail (6)'!G11</f>
        <v>0</v>
      </c>
      <c r="D10" s="404">
        <f>'Salary Detail (6)'!H11</f>
        <v>0</v>
      </c>
      <c r="E10" s="405">
        <f>'Salary Detail (6)'!I11</f>
        <v>0</v>
      </c>
      <c r="F10" s="406">
        <f>'Salary Detail (6)'!N11</f>
        <v>0</v>
      </c>
      <c r="G10" s="407">
        <f>'Salary Detail (6)'!O11</f>
        <v>0</v>
      </c>
      <c r="H10" s="408">
        <f>'Salary Detail (6)'!P11</f>
        <v>0</v>
      </c>
      <c r="I10" s="409">
        <f>'Salary Detail (6)'!U11</f>
        <v>0</v>
      </c>
      <c r="J10" s="410">
        <f>'Salary Detail (6)'!V11</f>
        <v>0</v>
      </c>
      <c r="K10" s="411">
        <f>'Salary Detail (6)'!W11</f>
        <v>0</v>
      </c>
      <c r="L10" s="412">
        <f>'Salary Detail (6)'!AB11</f>
        <v>0</v>
      </c>
      <c r="M10" s="413">
        <f>'Salary Detail (6)'!AC11</f>
        <v>0</v>
      </c>
      <c r="N10" s="414">
        <f>'Salary Detail (6)'!AD11</f>
        <v>0</v>
      </c>
      <c r="O10" s="415">
        <f>'Salary Detail (6)'!AI11</f>
        <v>0</v>
      </c>
      <c r="P10" s="416">
        <f>'Salary Detail (6)'!AJ11</f>
        <v>0</v>
      </c>
      <c r="Q10" s="417">
        <f>'Salary Detail (6)'!AK11</f>
        <v>0</v>
      </c>
      <c r="R10" s="418">
        <f>'Salary Detail (6)'!AP11</f>
        <v>0</v>
      </c>
      <c r="S10" s="419">
        <f>'Salary Detail (6)'!AQ11</f>
        <v>0</v>
      </c>
      <c r="T10" s="420">
        <f>'Salary Detail (6)'!AR11</f>
        <v>0</v>
      </c>
      <c r="U10" s="421">
        <f>'Salary Detail (6)'!AW11</f>
        <v>0</v>
      </c>
      <c r="V10" s="422">
        <f>'Salary Detail (6)'!AX11</f>
        <v>0</v>
      </c>
      <c r="W10" s="423">
        <f>'Salary Detail (6)'!AY11</f>
        <v>0</v>
      </c>
      <c r="X10" s="424">
        <f>'Salary Detail (6)'!BD11</f>
        <v>0</v>
      </c>
      <c r="Y10" s="425">
        <f>'Salary Detail (6)'!BE11</f>
        <v>0</v>
      </c>
      <c r="Z10" s="426">
        <f>'Salary Detail (6)'!BF11</f>
        <v>0</v>
      </c>
      <c r="AA10" s="427">
        <f>'Salary Detail (6)'!BK11</f>
        <v>0</v>
      </c>
      <c r="AB10" s="428">
        <f>'Salary Detail (6)'!BL11</f>
        <v>0</v>
      </c>
      <c r="AC10" s="429">
        <f>'Salary Detail (6)'!BM11</f>
        <v>0</v>
      </c>
      <c r="AD10" s="430">
        <f>'Salary Detail (6)'!BR11</f>
        <v>0</v>
      </c>
      <c r="AE10" s="431">
        <f>'Salary Detail (6)'!BS11</f>
        <v>0</v>
      </c>
      <c r="AF10" s="432">
        <f>'Salary Detail (6)'!BT11</f>
        <v>0</v>
      </c>
      <c r="AG10" s="495">
        <f>'Salary Detail (6)'!BU11</f>
        <v>0</v>
      </c>
      <c r="AH10" s="496">
        <f>'Salary Detail (6)'!BV11</f>
        <v>0</v>
      </c>
      <c r="AI10" s="497">
        <f>'Salary Detail (6)'!BW11</f>
        <v>0</v>
      </c>
    </row>
    <row r="11" spans="1:35" s="501" customFormat="1" ht="19.5" customHeight="1">
      <c r="C11" s="646">
        <f>'Salary Detail (6)'!G12</f>
        <v>0</v>
      </c>
      <c r="D11" s="655">
        <f>'Salary Detail (6)'!H12</f>
        <v>0</v>
      </c>
      <c r="E11" s="656">
        <f>'Salary Detail (6)'!I12</f>
        <v>0</v>
      </c>
      <c r="F11" s="649">
        <f>'Salary Detail (6)'!N12</f>
        <v>0</v>
      </c>
      <c r="G11" s="657">
        <f>'Salary Detail (6)'!O12</f>
        <v>0</v>
      </c>
      <c r="H11" s="651">
        <f>'Salary Detail (6)'!P12</f>
        <v>0</v>
      </c>
      <c r="I11" s="658">
        <f>'Salary Detail (6)'!U12</f>
        <v>0</v>
      </c>
      <c r="J11" s="659">
        <f>'Salary Detail (6)'!V12</f>
        <v>0</v>
      </c>
      <c r="K11" s="660">
        <f>'Salary Detail (6)'!W12</f>
        <v>0</v>
      </c>
      <c r="L11" s="622">
        <f>'Salary Detail (6)'!AB12</f>
        <v>0</v>
      </c>
      <c r="M11" s="661">
        <f>'Salary Detail (6)'!AC12</f>
        <v>0</v>
      </c>
      <c r="N11" s="624">
        <f>'Salary Detail (6)'!AD12</f>
        <v>0</v>
      </c>
      <c r="O11" s="625">
        <f>'Salary Detail (6)'!AI12</f>
        <v>0</v>
      </c>
      <c r="P11" s="662">
        <f>'Salary Detail (6)'!AJ12</f>
        <v>0</v>
      </c>
      <c r="Q11" s="627">
        <f>'Salary Detail (6)'!AK12</f>
        <v>0</v>
      </c>
      <c r="R11" s="628">
        <f>'Salary Detail (6)'!AP12</f>
        <v>0</v>
      </c>
      <c r="S11" s="663">
        <f>'Salary Detail (6)'!AQ12</f>
        <v>0</v>
      </c>
      <c r="T11" s="630">
        <f>'Salary Detail (6)'!AR12</f>
        <v>0</v>
      </c>
      <c r="U11" s="631">
        <f>'Salary Detail (6)'!AW12</f>
        <v>0</v>
      </c>
      <c r="V11" s="664">
        <f>'Salary Detail (6)'!AX12</f>
        <v>0</v>
      </c>
      <c r="W11" s="633">
        <f>'Salary Detail (6)'!AY12</f>
        <v>0</v>
      </c>
      <c r="X11" s="634">
        <f>'Salary Detail (6)'!BD12</f>
        <v>0</v>
      </c>
      <c r="Y11" s="665">
        <f>'Salary Detail (6)'!BE12</f>
        <v>0</v>
      </c>
      <c r="Z11" s="636">
        <f>'Salary Detail (6)'!BF12</f>
        <v>0</v>
      </c>
      <c r="AA11" s="637">
        <f>'Salary Detail (6)'!BK12</f>
        <v>0</v>
      </c>
      <c r="AB11" s="666">
        <f>'Salary Detail (6)'!BL12</f>
        <v>0</v>
      </c>
      <c r="AC11" s="639">
        <f>'Salary Detail (6)'!BM12</f>
        <v>0</v>
      </c>
      <c r="AD11" s="640">
        <f>'Salary Detail (6)'!BR12</f>
        <v>0</v>
      </c>
      <c r="AE11" s="667">
        <f>'Salary Detail (6)'!BS12</f>
        <v>0</v>
      </c>
      <c r="AF11" s="642">
        <f>'Salary Detail (6)'!BT12</f>
        <v>0</v>
      </c>
      <c r="AG11" s="1570" t="e">
        <f>'Salary Detail (6)'!BU12</f>
        <v>#REF!</v>
      </c>
      <c r="AH11" s="1572">
        <f>'Salary Detail (6)'!BV12</f>
        <v>0</v>
      </c>
      <c r="AI11" s="1574">
        <f>'Salary Detail (6)'!BW12</f>
        <v>0</v>
      </c>
    </row>
    <row r="12" spans="1:35" s="501" customFormat="1" ht="19.5" customHeight="1">
      <c r="C12" s="646" t="e">
        <f>'Salary Detail (6)'!G13</f>
        <v>#REF!</v>
      </c>
      <c r="D12" s="647">
        <f>'Salary Detail (6)'!H13</f>
        <v>0</v>
      </c>
      <c r="E12" s="648">
        <f>'Salary Detail (6)'!I13</f>
        <v>0</v>
      </c>
      <c r="F12" s="649" t="e">
        <f>'Salary Detail (6)'!N13</f>
        <v>#REF!</v>
      </c>
      <c r="G12" s="650">
        <f>'Salary Detail (6)'!O13</f>
        <v>0</v>
      </c>
      <c r="H12" s="651">
        <f>'Salary Detail (6)'!P13</f>
        <v>0</v>
      </c>
      <c r="I12" s="652" t="e">
        <f>'Salary Detail (6)'!U13</f>
        <v>#REF!</v>
      </c>
      <c r="J12" s="653">
        <f>'Salary Detail (6)'!V13</f>
        <v>0</v>
      </c>
      <c r="K12" s="654">
        <f>'Salary Detail (6)'!W13</f>
        <v>0</v>
      </c>
      <c r="L12" s="622" t="e">
        <f>'Salary Detail (6)'!AB13</f>
        <v>#REF!</v>
      </c>
      <c r="M12" s="623">
        <f>'Salary Detail (6)'!AC13</f>
        <v>0</v>
      </c>
      <c r="N12" s="624">
        <f>'Salary Detail (6)'!AD13</f>
        <v>0</v>
      </c>
      <c r="O12" s="625" t="e">
        <f>'Salary Detail (6)'!AI13</f>
        <v>#REF!</v>
      </c>
      <c r="P12" s="626">
        <f>'Salary Detail (6)'!AJ13</f>
        <v>0</v>
      </c>
      <c r="Q12" s="627">
        <f>'Salary Detail (6)'!AK13</f>
        <v>0</v>
      </c>
      <c r="R12" s="628" t="e">
        <f>'Salary Detail (6)'!AP13</f>
        <v>#REF!</v>
      </c>
      <c r="S12" s="629">
        <f>'Salary Detail (6)'!AQ13</f>
        <v>0</v>
      </c>
      <c r="T12" s="630">
        <f>'Salary Detail (6)'!AR13</f>
        <v>0</v>
      </c>
      <c r="U12" s="631" t="e">
        <f>'Salary Detail (6)'!AW13</f>
        <v>#REF!</v>
      </c>
      <c r="V12" s="632">
        <f>'Salary Detail (6)'!AX13</f>
        <v>0</v>
      </c>
      <c r="W12" s="633">
        <f>'Salary Detail (6)'!AY13</f>
        <v>0</v>
      </c>
      <c r="X12" s="634" t="e">
        <f>'Salary Detail (6)'!BD13</f>
        <v>#REF!</v>
      </c>
      <c r="Y12" s="635">
        <f>'Salary Detail (6)'!BE13</f>
        <v>0</v>
      </c>
      <c r="Z12" s="636">
        <f>'Salary Detail (6)'!BF13</f>
        <v>0</v>
      </c>
      <c r="AA12" s="637" t="e">
        <f>'Salary Detail (6)'!BK13</f>
        <v>#REF!</v>
      </c>
      <c r="AB12" s="638">
        <f>'Salary Detail (6)'!BL13</f>
        <v>0</v>
      </c>
      <c r="AC12" s="639">
        <f>'Salary Detail (6)'!BM13</f>
        <v>0</v>
      </c>
      <c r="AD12" s="640" t="e">
        <f>'Salary Detail (6)'!BR13</f>
        <v>#REF!</v>
      </c>
      <c r="AE12" s="641">
        <f>'Salary Detail (6)'!BS13</f>
        <v>0</v>
      </c>
      <c r="AF12" s="642">
        <f>'Salary Detail (6)'!BT13</f>
        <v>0</v>
      </c>
      <c r="AG12" s="1571"/>
      <c r="AH12" s="1573"/>
      <c r="AI12" s="1575"/>
    </row>
    <row r="13" spans="1:35" s="501" customFormat="1" ht="30.75" customHeight="1">
      <c r="A13" s="611" t="s">
        <v>293</v>
      </c>
      <c r="B13" s="612"/>
      <c r="C13" s="613" t="s">
        <v>294</v>
      </c>
      <c r="D13" s="614" t="s">
        <v>285</v>
      </c>
      <c r="E13" s="615" t="s">
        <v>294</v>
      </c>
      <c r="F13" s="616" t="s">
        <v>294</v>
      </c>
      <c r="G13" s="617" t="s">
        <v>285</v>
      </c>
      <c r="H13" s="618" t="s">
        <v>294</v>
      </c>
      <c r="I13" s="619" t="s">
        <v>294</v>
      </c>
      <c r="J13" s="620" t="s">
        <v>285</v>
      </c>
      <c r="K13" s="621" t="s">
        <v>294</v>
      </c>
      <c r="L13" s="622" t="s">
        <v>294</v>
      </c>
      <c r="M13" s="623" t="s">
        <v>285</v>
      </c>
      <c r="N13" s="624" t="s">
        <v>294</v>
      </c>
      <c r="O13" s="625" t="s">
        <v>294</v>
      </c>
      <c r="P13" s="626" t="s">
        <v>285</v>
      </c>
      <c r="Q13" s="627" t="s">
        <v>294</v>
      </c>
      <c r="R13" s="628" t="s">
        <v>294</v>
      </c>
      <c r="S13" s="629" t="s">
        <v>285</v>
      </c>
      <c r="T13" s="630" t="s">
        <v>294</v>
      </c>
      <c r="U13" s="631" t="s">
        <v>294</v>
      </c>
      <c r="V13" s="632" t="s">
        <v>285</v>
      </c>
      <c r="W13" s="633" t="s">
        <v>294</v>
      </c>
      <c r="X13" s="634" t="s">
        <v>294</v>
      </c>
      <c r="Y13" s="635" t="s">
        <v>285</v>
      </c>
      <c r="Z13" s="636" t="s">
        <v>294</v>
      </c>
      <c r="AA13" s="637" t="s">
        <v>294</v>
      </c>
      <c r="AB13" s="638" t="s">
        <v>285</v>
      </c>
      <c r="AC13" s="639" t="s">
        <v>294</v>
      </c>
      <c r="AD13" s="640" t="s">
        <v>294</v>
      </c>
      <c r="AE13" s="641" t="s">
        <v>285</v>
      </c>
      <c r="AF13" s="642" t="s">
        <v>294</v>
      </c>
      <c r="AG13" s="643" t="s">
        <v>294</v>
      </c>
      <c r="AH13" s="644" t="s">
        <v>285</v>
      </c>
      <c r="AI13" s="645" t="s">
        <v>294</v>
      </c>
    </row>
    <row r="14" spans="1:35" s="290" customFormat="1" ht="17.25" customHeight="1">
      <c r="A14" s="1255" t="s">
        <v>295</v>
      </c>
      <c r="B14" s="1505"/>
      <c r="C14" s="291"/>
      <c r="D14" s="301">
        <f>E14-C14</f>
        <v>0</v>
      </c>
      <c r="E14" s="292"/>
      <c r="F14" s="291"/>
      <c r="G14" s="301">
        <f>H14-F14</f>
        <v>0</v>
      </c>
      <c r="H14" s="292"/>
      <c r="I14" s="291"/>
      <c r="J14" s="301">
        <f>K14-I14</f>
        <v>0</v>
      </c>
      <c r="K14" s="292"/>
      <c r="L14" s="291"/>
      <c r="M14" s="301">
        <f>N14-L14</f>
        <v>0</v>
      </c>
      <c r="N14" s="292"/>
      <c r="O14" s="291"/>
      <c r="P14" s="301">
        <f>Q14-O14</f>
        <v>0</v>
      </c>
      <c r="Q14" s="292"/>
      <c r="R14" s="291"/>
      <c r="S14" s="301">
        <f>T14-R14</f>
        <v>0</v>
      </c>
      <c r="T14" s="292"/>
      <c r="U14" s="291"/>
      <c r="V14" s="301">
        <f>W14-U14</f>
        <v>0</v>
      </c>
      <c r="W14" s="292"/>
      <c r="X14" s="291"/>
      <c r="Y14" s="301">
        <f>Z14-X14</f>
        <v>0</v>
      </c>
      <c r="Z14" s="292"/>
      <c r="AA14" s="291"/>
      <c r="AB14" s="301">
        <f>AC14-AA14</f>
        <v>0</v>
      </c>
      <c r="AC14" s="292"/>
      <c r="AD14" s="291"/>
      <c r="AE14" s="301">
        <f>AF14-AD14</f>
        <v>0</v>
      </c>
      <c r="AF14" s="292"/>
      <c r="AG14" s="308">
        <f>SUM(C14,F14,I14,L14,O14,R14,U14,X14,AA14,AD14)</f>
        <v>0</v>
      </c>
      <c r="AH14" s="309">
        <f>SUM(D14,G14,J14,M14,P14,S14,V14,Y14,AB14,AE14)</f>
        <v>0</v>
      </c>
      <c r="AI14" s="442">
        <f>SUM(E14,H14,K14,N14,Q14,T14,W14,Z14,AC14,AF14)</f>
        <v>0</v>
      </c>
    </row>
    <row r="15" spans="1:35" s="290" customFormat="1" ht="17.25" customHeight="1">
      <c r="A15" s="1255" t="s">
        <v>296</v>
      </c>
      <c r="B15" s="1505"/>
      <c r="C15" s="304"/>
      <c r="D15" s="301">
        <f t="shared" ref="D15:D66" si="0">E15-C15</f>
        <v>0</v>
      </c>
      <c r="E15" s="305"/>
      <c r="F15" s="291"/>
      <c r="G15" s="301">
        <f t="shared" ref="G15:G66" si="1">H15-F15</f>
        <v>0</v>
      </c>
      <c r="H15" s="292"/>
      <c r="I15" s="291"/>
      <c r="J15" s="301">
        <f t="shared" ref="J15:J66" si="2">K15-I15</f>
        <v>0</v>
      </c>
      <c r="K15" s="292"/>
      <c r="L15" s="291"/>
      <c r="M15" s="301">
        <f t="shared" ref="M15:M66" si="3">N15-L15</f>
        <v>0</v>
      </c>
      <c r="N15" s="292"/>
      <c r="O15" s="291"/>
      <c r="P15" s="301">
        <f t="shared" ref="P15:P66" si="4">Q15-O15</f>
        <v>0</v>
      </c>
      <c r="Q15" s="292"/>
      <c r="R15" s="291"/>
      <c r="S15" s="301">
        <f t="shared" ref="S15:S66" si="5">T15-R15</f>
        <v>0</v>
      </c>
      <c r="T15" s="292"/>
      <c r="U15" s="291"/>
      <c r="V15" s="301">
        <f t="shared" ref="V15:V66" si="6">W15-U15</f>
        <v>0</v>
      </c>
      <c r="W15" s="292"/>
      <c r="X15" s="291"/>
      <c r="Y15" s="301">
        <f t="shared" ref="Y15:Y66" si="7">Z15-X15</f>
        <v>0</v>
      </c>
      <c r="Z15" s="292"/>
      <c r="AA15" s="291"/>
      <c r="AB15" s="301">
        <f t="shared" ref="AB15:AB66" si="8">AC15-AA15</f>
        <v>0</v>
      </c>
      <c r="AC15" s="292"/>
      <c r="AD15" s="291"/>
      <c r="AE15" s="301">
        <f t="shared" ref="AE15:AE66" si="9">AF15-AD15</f>
        <v>0</v>
      </c>
      <c r="AF15" s="292"/>
      <c r="AG15" s="308">
        <f t="shared" ref="AG15:AI30" si="10">SUM(C15,F15,I15,L15,O15,R15,U15,X15,AA15,AD15)</f>
        <v>0</v>
      </c>
      <c r="AH15" s="309">
        <f t="shared" si="10"/>
        <v>0</v>
      </c>
      <c r="AI15" s="442">
        <f t="shared" si="10"/>
        <v>0</v>
      </c>
    </row>
    <row r="16" spans="1:35" s="290" customFormat="1" ht="17.25" customHeight="1">
      <c r="A16" s="1255" t="s">
        <v>297</v>
      </c>
      <c r="B16" s="1505"/>
      <c r="C16" s="304"/>
      <c r="D16" s="301">
        <f t="shared" si="0"/>
        <v>0</v>
      </c>
      <c r="E16" s="292"/>
      <c r="F16" s="291"/>
      <c r="G16" s="301">
        <f t="shared" si="1"/>
        <v>0</v>
      </c>
      <c r="H16" s="292"/>
      <c r="I16" s="291"/>
      <c r="J16" s="301">
        <f t="shared" si="2"/>
        <v>0</v>
      </c>
      <c r="K16" s="292"/>
      <c r="L16" s="291"/>
      <c r="M16" s="301">
        <f t="shared" si="3"/>
        <v>0</v>
      </c>
      <c r="N16" s="292"/>
      <c r="O16" s="291"/>
      <c r="P16" s="301">
        <f t="shared" si="4"/>
        <v>0</v>
      </c>
      <c r="Q16" s="292"/>
      <c r="R16" s="291"/>
      <c r="S16" s="301">
        <f t="shared" si="5"/>
        <v>0</v>
      </c>
      <c r="T16" s="292"/>
      <c r="U16" s="291"/>
      <c r="V16" s="301">
        <f t="shared" si="6"/>
        <v>0</v>
      </c>
      <c r="W16" s="292"/>
      <c r="X16" s="291"/>
      <c r="Y16" s="301">
        <f t="shared" si="7"/>
        <v>0</v>
      </c>
      <c r="Z16" s="292"/>
      <c r="AA16" s="291"/>
      <c r="AB16" s="301">
        <f t="shared" si="8"/>
        <v>0</v>
      </c>
      <c r="AC16" s="292"/>
      <c r="AD16" s="291"/>
      <c r="AE16" s="301">
        <f t="shared" si="9"/>
        <v>0</v>
      </c>
      <c r="AF16" s="292"/>
      <c r="AG16" s="308">
        <f t="shared" si="10"/>
        <v>0</v>
      </c>
      <c r="AH16" s="309">
        <f t="shared" si="10"/>
        <v>0</v>
      </c>
      <c r="AI16" s="442">
        <f t="shared" si="10"/>
        <v>0</v>
      </c>
    </row>
    <row r="17" spans="1:38" s="290" customFormat="1" ht="17.25" customHeight="1">
      <c r="A17" s="1255" t="s">
        <v>298</v>
      </c>
      <c r="B17" s="1505"/>
      <c r="C17" s="291"/>
      <c r="D17" s="301">
        <f t="shared" si="0"/>
        <v>0</v>
      </c>
      <c r="E17" s="292"/>
      <c r="F17" s="291"/>
      <c r="G17" s="301">
        <f t="shared" si="1"/>
        <v>0</v>
      </c>
      <c r="H17" s="292"/>
      <c r="I17" s="291"/>
      <c r="J17" s="301">
        <f t="shared" si="2"/>
        <v>0</v>
      </c>
      <c r="K17" s="292"/>
      <c r="L17" s="291"/>
      <c r="M17" s="301">
        <f t="shared" si="3"/>
        <v>0</v>
      </c>
      <c r="N17" s="292"/>
      <c r="O17" s="291"/>
      <c r="P17" s="301">
        <f t="shared" si="4"/>
        <v>0</v>
      </c>
      <c r="Q17" s="292"/>
      <c r="R17" s="291"/>
      <c r="S17" s="301">
        <f t="shared" si="5"/>
        <v>0</v>
      </c>
      <c r="T17" s="292"/>
      <c r="U17" s="291"/>
      <c r="V17" s="301">
        <f t="shared" si="6"/>
        <v>0</v>
      </c>
      <c r="W17" s="292"/>
      <c r="X17" s="291"/>
      <c r="Y17" s="301">
        <f t="shared" si="7"/>
        <v>0</v>
      </c>
      <c r="Z17" s="292"/>
      <c r="AA17" s="291"/>
      <c r="AB17" s="301">
        <f t="shared" si="8"/>
        <v>0</v>
      </c>
      <c r="AC17" s="292"/>
      <c r="AD17" s="291"/>
      <c r="AE17" s="301">
        <f t="shared" si="9"/>
        <v>0</v>
      </c>
      <c r="AF17" s="292"/>
      <c r="AG17" s="308">
        <f t="shared" si="10"/>
        <v>0</v>
      </c>
      <c r="AH17" s="309">
        <f t="shared" si="10"/>
        <v>0</v>
      </c>
      <c r="AI17" s="442">
        <f t="shared" si="10"/>
        <v>0</v>
      </c>
    </row>
    <row r="18" spans="1:38" s="290" customFormat="1" ht="17.25" customHeight="1">
      <c r="A18" s="1255" t="s">
        <v>299</v>
      </c>
      <c r="B18" s="1505"/>
      <c r="C18" s="291"/>
      <c r="D18" s="301">
        <f t="shared" si="0"/>
        <v>0</v>
      </c>
      <c r="E18" s="292"/>
      <c r="F18" s="291"/>
      <c r="G18" s="301">
        <f t="shared" si="1"/>
        <v>0</v>
      </c>
      <c r="H18" s="292"/>
      <c r="I18" s="291"/>
      <c r="J18" s="301">
        <f t="shared" si="2"/>
        <v>0</v>
      </c>
      <c r="K18" s="292"/>
      <c r="L18" s="291"/>
      <c r="M18" s="301">
        <f t="shared" si="3"/>
        <v>0</v>
      </c>
      <c r="N18" s="292"/>
      <c r="O18" s="291"/>
      <c r="P18" s="301">
        <f t="shared" si="4"/>
        <v>0</v>
      </c>
      <c r="Q18" s="292"/>
      <c r="R18" s="291"/>
      <c r="S18" s="301">
        <f t="shared" si="5"/>
        <v>0</v>
      </c>
      <c r="T18" s="292"/>
      <c r="U18" s="291"/>
      <c r="V18" s="301">
        <f t="shared" si="6"/>
        <v>0</v>
      </c>
      <c r="W18" s="292"/>
      <c r="X18" s="291"/>
      <c r="Y18" s="301">
        <f t="shared" si="7"/>
        <v>0</v>
      </c>
      <c r="Z18" s="292"/>
      <c r="AA18" s="291"/>
      <c r="AB18" s="301">
        <f t="shared" si="8"/>
        <v>0</v>
      </c>
      <c r="AC18" s="292"/>
      <c r="AD18" s="291"/>
      <c r="AE18" s="301">
        <f t="shared" si="9"/>
        <v>0</v>
      </c>
      <c r="AF18" s="292"/>
      <c r="AG18" s="308">
        <f t="shared" si="10"/>
        <v>0</v>
      </c>
      <c r="AH18" s="309">
        <f t="shared" si="10"/>
        <v>0</v>
      </c>
      <c r="AI18" s="442">
        <f t="shared" si="10"/>
        <v>0</v>
      </c>
    </row>
    <row r="19" spans="1:38" s="290" customFormat="1" ht="17.25" customHeight="1">
      <c r="A19" s="1255" t="s">
        <v>300</v>
      </c>
      <c r="B19" s="1505"/>
      <c r="C19" s="291"/>
      <c r="D19" s="301">
        <f t="shared" si="0"/>
        <v>0</v>
      </c>
      <c r="E19" s="292"/>
      <c r="F19" s="304"/>
      <c r="G19" s="301">
        <f t="shared" si="1"/>
        <v>0</v>
      </c>
      <c r="H19" s="305"/>
      <c r="I19" s="304"/>
      <c r="J19" s="301">
        <f t="shared" si="2"/>
        <v>0</v>
      </c>
      <c r="K19" s="305"/>
      <c r="L19" s="304"/>
      <c r="M19" s="301">
        <f t="shared" si="3"/>
        <v>0</v>
      </c>
      <c r="N19" s="305"/>
      <c r="O19" s="304"/>
      <c r="P19" s="301">
        <f t="shared" si="4"/>
        <v>0</v>
      </c>
      <c r="Q19" s="305"/>
      <c r="R19" s="304"/>
      <c r="S19" s="301">
        <f t="shared" si="5"/>
        <v>0</v>
      </c>
      <c r="T19" s="305"/>
      <c r="U19" s="304"/>
      <c r="V19" s="301">
        <f t="shared" si="6"/>
        <v>0</v>
      </c>
      <c r="W19" s="305"/>
      <c r="X19" s="304"/>
      <c r="Y19" s="301">
        <f t="shared" si="7"/>
        <v>0</v>
      </c>
      <c r="Z19" s="305"/>
      <c r="AA19" s="304"/>
      <c r="AB19" s="301">
        <f t="shared" si="8"/>
        <v>0</v>
      </c>
      <c r="AC19" s="305"/>
      <c r="AD19" s="304"/>
      <c r="AE19" s="301">
        <f t="shared" si="9"/>
        <v>0</v>
      </c>
      <c r="AF19" s="305"/>
      <c r="AG19" s="308">
        <f t="shared" si="10"/>
        <v>0</v>
      </c>
      <c r="AH19" s="309">
        <f t="shared" si="10"/>
        <v>0</v>
      </c>
      <c r="AI19" s="442">
        <f t="shared" si="10"/>
        <v>0</v>
      </c>
      <c r="AJ19"/>
      <c r="AK19"/>
      <c r="AL19" s="13"/>
    </row>
    <row r="20" spans="1:38" s="290" customFormat="1" ht="17.25" customHeight="1">
      <c r="A20" s="1255" t="s">
        <v>301</v>
      </c>
      <c r="B20" s="1505"/>
      <c r="C20" s="291"/>
      <c r="D20" s="301">
        <f t="shared" si="0"/>
        <v>0</v>
      </c>
      <c r="E20" s="292"/>
      <c r="F20" s="304"/>
      <c r="G20" s="301">
        <f t="shared" si="1"/>
        <v>0</v>
      </c>
      <c r="H20" s="305"/>
      <c r="I20" s="304"/>
      <c r="J20" s="301">
        <f t="shared" si="2"/>
        <v>0</v>
      </c>
      <c r="K20" s="305"/>
      <c r="L20" s="304"/>
      <c r="M20" s="301">
        <f t="shared" si="3"/>
        <v>0</v>
      </c>
      <c r="N20" s="305"/>
      <c r="O20" s="304"/>
      <c r="P20" s="301">
        <f t="shared" si="4"/>
        <v>0</v>
      </c>
      <c r="Q20" s="305"/>
      <c r="R20" s="304"/>
      <c r="S20" s="301">
        <f t="shared" si="5"/>
        <v>0</v>
      </c>
      <c r="T20" s="305"/>
      <c r="U20" s="304"/>
      <c r="V20" s="301">
        <f t="shared" si="6"/>
        <v>0</v>
      </c>
      <c r="W20" s="305"/>
      <c r="X20" s="304"/>
      <c r="Y20" s="301">
        <f t="shared" si="7"/>
        <v>0</v>
      </c>
      <c r="Z20" s="305"/>
      <c r="AA20" s="304"/>
      <c r="AB20" s="301">
        <f t="shared" si="8"/>
        <v>0</v>
      </c>
      <c r="AC20" s="305"/>
      <c r="AD20" s="304"/>
      <c r="AE20" s="301">
        <f t="shared" si="9"/>
        <v>0</v>
      </c>
      <c r="AF20" s="305"/>
      <c r="AG20" s="308">
        <f t="shared" si="10"/>
        <v>0</v>
      </c>
      <c r="AH20" s="309">
        <f t="shared" si="10"/>
        <v>0</v>
      </c>
      <c r="AI20" s="442">
        <f t="shared" si="10"/>
        <v>0</v>
      </c>
      <c r="AJ20"/>
      <c r="AK20"/>
      <c r="AL20"/>
    </row>
    <row r="21" spans="1:38" s="290" customFormat="1" ht="17.25" customHeight="1">
      <c r="A21" s="1255" t="s">
        <v>302</v>
      </c>
      <c r="B21" s="1505"/>
      <c r="C21" s="291"/>
      <c r="D21" s="301">
        <f t="shared" si="0"/>
        <v>0</v>
      </c>
      <c r="E21" s="292"/>
      <c r="F21" s="304"/>
      <c r="G21" s="301">
        <f t="shared" si="1"/>
        <v>0</v>
      </c>
      <c r="H21" s="292"/>
      <c r="I21" s="304"/>
      <c r="J21" s="301">
        <f t="shared" si="2"/>
        <v>0</v>
      </c>
      <c r="K21" s="305"/>
      <c r="L21" s="304"/>
      <c r="M21" s="301">
        <f t="shared" si="3"/>
        <v>0</v>
      </c>
      <c r="N21" s="305"/>
      <c r="O21" s="304"/>
      <c r="P21" s="301">
        <f t="shared" si="4"/>
        <v>0</v>
      </c>
      <c r="Q21" s="305"/>
      <c r="R21" s="304"/>
      <c r="S21" s="301">
        <f t="shared" si="5"/>
        <v>0</v>
      </c>
      <c r="T21" s="305"/>
      <c r="U21" s="304"/>
      <c r="V21" s="301">
        <f t="shared" si="6"/>
        <v>0</v>
      </c>
      <c r="W21" s="305"/>
      <c r="X21" s="304"/>
      <c r="Y21" s="301">
        <f t="shared" si="7"/>
        <v>0</v>
      </c>
      <c r="Z21" s="305"/>
      <c r="AA21" s="304"/>
      <c r="AB21" s="301">
        <f t="shared" si="8"/>
        <v>0</v>
      </c>
      <c r="AC21" s="305"/>
      <c r="AD21" s="304"/>
      <c r="AE21" s="301">
        <f t="shared" si="9"/>
        <v>0</v>
      </c>
      <c r="AF21" s="305"/>
      <c r="AG21" s="308">
        <f t="shared" si="10"/>
        <v>0</v>
      </c>
      <c r="AH21" s="309">
        <f t="shared" si="10"/>
        <v>0</v>
      </c>
      <c r="AI21" s="442">
        <f t="shared" si="10"/>
        <v>0</v>
      </c>
      <c r="AJ21"/>
      <c r="AK21"/>
      <c r="AL21"/>
    </row>
    <row r="22" spans="1:38" s="290" customFormat="1" ht="17.25" customHeight="1">
      <c r="A22" s="1255" t="s">
        <v>303</v>
      </c>
      <c r="B22" s="1505"/>
      <c r="C22" s="291"/>
      <c r="D22" s="301">
        <f t="shared" si="0"/>
        <v>0</v>
      </c>
      <c r="E22" s="292"/>
      <c r="F22" s="291"/>
      <c r="G22" s="301">
        <f t="shared" si="1"/>
        <v>0</v>
      </c>
      <c r="H22" s="292"/>
      <c r="I22" s="291"/>
      <c r="J22" s="301">
        <f t="shared" si="2"/>
        <v>0</v>
      </c>
      <c r="K22" s="292"/>
      <c r="L22" s="291"/>
      <c r="M22" s="301">
        <f t="shared" si="3"/>
        <v>0</v>
      </c>
      <c r="N22" s="292"/>
      <c r="O22" s="291"/>
      <c r="P22" s="301">
        <f t="shared" si="4"/>
        <v>0</v>
      </c>
      <c r="Q22" s="292"/>
      <c r="R22" s="291"/>
      <c r="S22" s="301">
        <f t="shared" si="5"/>
        <v>0</v>
      </c>
      <c r="T22" s="292"/>
      <c r="U22" s="291"/>
      <c r="V22" s="301">
        <f t="shared" si="6"/>
        <v>0</v>
      </c>
      <c r="W22" s="292"/>
      <c r="X22" s="291"/>
      <c r="Y22" s="301">
        <f t="shared" si="7"/>
        <v>0</v>
      </c>
      <c r="Z22" s="292"/>
      <c r="AA22" s="291"/>
      <c r="AB22" s="301">
        <f t="shared" si="8"/>
        <v>0</v>
      </c>
      <c r="AC22" s="292"/>
      <c r="AD22" s="291"/>
      <c r="AE22" s="301">
        <f t="shared" si="9"/>
        <v>0</v>
      </c>
      <c r="AF22" s="292"/>
      <c r="AG22" s="308">
        <f t="shared" si="10"/>
        <v>0</v>
      </c>
      <c r="AH22" s="309">
        <f t="shared" si="10"/>
        <v>0</v>
      </c>
      <c r="AI22" s="442">
        <f t="shared" si="10"/>
        <v>0</v>
      </c>
    </row>
    <row r="23" spans="1:38" s="290" customFormat="1" ht="17.25" customHeight="1">
      <c r="A23" s="1261"/>
      <c r="B23" s="1506"/>
      <c r="C23" s="291"/>
      <c r="D23" s="301">
        <f t="shared" si="0"/>
        <v>0</v>
      </c>
      <c r="E23" s="292"/>
      <c r="F23" s="304"/>
      <c r="G23" s="301">
        <f t="shared" si="1"/>
        <v>0</v>
      </c>
      <c r="H23" s="305"/>
      <c r="I23" s="304"/>
      <c r="J23" s="301">
        <f t="shared" si="2"/>
        <v>0</v>
      </c>
      <c r="K23" s="305"/>
      <c r="L23" s="304"/>
      <c r="M23" s="301">
        <f t="shared" si="3"/>
        <v>0</v>
      </c>
      <c r="N23" s="305"/>
      <c r="O23" s="304"/>
      <c r="P23" s="301">
        <f t="shared" si="4"/>
        <v>0</v>
      </c>
      <c r="Q23" s="305"/>
      <c r="R23" s="304"/>
      <c r="S23" s="301">
        <f t="shared" si="5"/>
        <v>0</v>
      </c>
      <c r="T23" s="305"/>
      <c r="U23" s="304"/>
      <c r="V23" s="301">
        <f t="shared" si="6"/>
        <v>0</v>
      </c>
      <c r="W23" s="305"/>
      <c r="X23" s="304"/>
      <c r="Y23" s="301">
        <f t="shared" si="7"/>
        <v>0</v>
      </c>
      <c r="Z23" s="305"/>
      <c r="AA23" s="304"/>
      <c r="AB23" s="301">
        <f t="shared" si="8"/>
        <v>0</v>
      </c>
      <c r="AC23" s="305"/>
      <c r="AD23" s="304"/>
      <c r="AE23" s="301">
        <f t="shared" si="9"/>
        <v>0</v>
      </c>
      <c r="AF23" s="305"/>
      <c r="AG23" s="308">
        <f t="shared" si="10"/>
        <v>0</v>
      </c>
      <c r="AH23" s="309">
        <f t="shared" si="10"/>
        <v>0</v>
      </c>
      <c r="AI23" s="442">
        <f t="shared" si="10"/>
        <v>0</v>
      </c>
      <c r="AJ23"/>
      <c r="AK23"/>
      <c r="AL23"/>
    </row>
    <row r="24" spans="1:38" s="290" customFormat="1" ht="17.25" customHeight="1">
      <c r="A24" s="1261"/>
      <c r="B24" s="1506"/>
      <c r="C24" s="291"/>
      <c r="D24" s="301">
        <f t="shared" si="0"/>
        <v>0</v>
      </c>
      <c r="E24" s="292"/>
      <c r="F24" s="304"/>
      <c r="G24" s="301">
        <f t="shared" si="1"/>
        <v>0</v>
      </c>
      <c r="H24" s="305"/>
      <c r="I24" s="304"/>
      <c r="J24" s="301">
        <f t="shared" si="2"/>
        <v>0</v>
      </c>
      <c r="K24" s="305"/>
      <c r="L24" s="304"/>
      <c r="M24" s="301">
        <f t="shared" si="3"/>
        <v>0</v>
      </c>
      <c r="N24" s="305"/>
      <c r="O24" s="304"/>
      <c r="P24" s="301">
        <f t="shared" si="4"/>
        <v>0</v>
      </c>
      <c r="Q24" s="305"/>
      <c r="R24" s="304"/>
      <c r="S24" s="301">
        <f t="shared" si="5"/>
        <v>0</v>
      </c>
      <c r="T24" s="305"/>
      <c r="U24" s="304"/>
      <c r="V24" s="301">
        <f t="shared" si="6"/>
        <v>0</v>
      </c>
      <c r="W24" s="305"/>
      <c r="X24" s="304"/>
      <c r="Y24" s="301">
        <f t="shared" si="7"/>
        <v>0</v>
      </c>
      <c r="Z24" s="305"/>
      <c r="AA24" s="304"/>
      <c r="AB24" s="301">
        <f t="shared" si="8"/>
        <v>0</v>
      </c>
      <c r="AC24" s="305"/>
      <c r="AD24" s="304"/>
      <c r="AE24" s="301">
        <f t="shared" si="9"/>
        <v>0</v>
      </c>
      <c r="AF24" s="305"/>
      <c r="AG24" s="308">
        <f t="shared" si="10"/>
        <v>0</v>
      </c>
      <c r="AH24" s="309">
        <f t="shared" si="10"/>
        <v>0</v>
      </c>
      <c r="AI24" s="442">
        <f t="shared" si="10"/>
        <v>0</v>
      </c>
      <c r="AJ24"/>
      <c r="AK24"/>
      <c r="AL24"/>
    </row>
    <row r="25" spans="1:38" s="290" customFormat="1" ht="17.25" customHeight="1">
      <c r="A25" s="1261"/>
      <c r="B25" s="1506"/>
      <c r="C25" s="291"/>
      <c r="D25" s="301">
        <f t="shared" si="0"/>
        <v>0</v>
      </c>
      <c r="E25" s="292"/>
      <c r="F25" s="304"/>
      <c r="G25" s="301">
        <f t="shared" si="1"/>
        <v>0</v>
      </c>
      <c r="H25" s="305"/>
      <c r="I25" s="304"/>
      <c r="J25" s="301">
        <f t="shared" si="2"/>
        <v>0</v>
      </c>
      <c r="K25" s="305"/>
      <c r="L25" s="304"/>
      <c r="M25" s="301">
        <f t="shared" si="3"/>
        <v>0</v>
      </c>
      <c r="N25" s="305"/>
      <c r="O25" s="304"/>
      <c r="P25" s="301">
        <f t="shared" si="4"/>
        <v>0</v>
      </c>
      <c r="Q25" s="305"/>
      <c r="R25" s="304"/>
      <c r="S25" s="301">
        <f t="shared" si="5"/>
        <v>0</v>
      </c>
      <c r="T25" s="305"/>
      <c r="U25" s="304"/>
      <c r="V25" s="301">
        <f t="shared" si="6"/>
        <v>0</v>
      </c>
      <c r="W25" s="305"/>
      <c r="X25" s="304"/>
      <c r="Y25" s="301">
        <f t="shared" si="7"/>
        <v>0</v>
      </c>
      <c r="Z25" s="305"/>
      <c r="AA25" s="304"/>
      <c r="AB25" s="301">
        <f t="shared" si="8"/>
        <v>0</v>
      </c>
      <c r="AC25" s="305"/>
      <c r="AD25" s="304"/>
      <c r="AE25" s="301">
        <f t="shared" si="9"/>
        <v>0</v>
      </c>
      <c r="AF25" s="305"/>
      <c r="AG25" s="308">
        <f t="shared" si="10"/>
        <v>0</v>
      </c>
      <c r="AH25" s="309">
        <f t="shared" si="10"/>
        <v>0</v>
      </c>
      <c r="AI25" s="442">
        <f t="shared" si="10"/>
        <v>0</v>
      </c>
      <c r="AJ25"/>
      <c r="AK25"/>
      <c r="AL25"/>
    </row>
    <row r="26" spans="1:38" s="290" customFormat="1" ht="17.25" customHeight="1">
      <c r="A26" s="1261"/>
      <c r="B26" s="1506"/>
      <c r="C26" s="291"/>
      <c r="D26" s="301">
        <f t="shared" si="0"/>
        <v>0</v>
      </c>
      <c r="E26" s="292"/>
      <c r="F26" s="291"/>
      <c r="G26" s="301">
        <f t="shared" si="1"/>
        <v>0</v>
      </c>
      <c r="H26" s="292"/>
      <c r="I26" s="291"/>
      <c r="J26" s="301">
        <f t="shared" si="2"/>
        <v>0</v>
      </c>
      <c r="K26" s="292"/>
      <c r="L26" s="291"/>
      <c r="M26" s="301">
        <f t="shared" si="3"/>
        <v>0</v>
      </c>
      <c r="N26" s="292"/>
      <c r="O26" s="291"/>
      <c r="P26" s="301">
        <f t="shared" si="4"/>
        <v>0</v>
      </c>
      <c r="Q26" s="292"/>
      <c r="R26" s="291"/>
      <c r="S26" s="301">
        <f t="shared" si="5"/>
        <v>0</v>
      </c>
      <c r="T26" s="292"/>
      <c r="U26" s="291"/>
      <c r="V26" s="301">
        <f t="shared" si="6"/>
        <v>0</v>
      </c>
      <c r="W26" s="292"/>
      <c r="X26" s="291"/>
      <c r="Y26" s="301">
        <f t="shared" si="7"/>
        <v>0</v>
      </c>
      <c r="Z26" s="292"/>
      <c r="AA26" s="291"/>
      <c r="AB26" s="301">
        <f t="shared" si="8"/>
        <v>0</v>
      </c>
      <c r="AC26" s="292"/>
      <c r="AD26" s="291"/>
      <c r="AE26" s="301">
        <f t="shared" si="9"/>
        <v>0</v>
      </c>
      <c r="AF26" s="292"/>
      <c r="AG26" s="308">
        <f t="shared" si="10"/>
        <v>0</v>
      </c>
      <c r="AH26" s="309">
        <f t="shared" si="10"/>
        <v>0</v>
      </c>
      <c r="AI26" s="442">
        <f t="shared" si="10"/>
        <v>0</v>
      </c>
    </row>
    <row r="27" spans="1:38" s="290" customFormat="1" ht="17.25" customHeight="1">
      <c r="A27" s="1261"/>
      <c r="B27" s="1506"/>
      <c r="C27" s="291"/>
      <c r="D27" s="301">
        <f t="shared" si="0"/>
        <v>0</v>
      </c>
      <c r="E27" s="292"/>
      <c r="F27" s="304"/>
      <c r="G27" s="301">
        <f t="shared" si="1"/>
        <v>0</v>
      </c>
      <c r="H27" s="305"/>
      <c r="I27" s="304"/>
      <c r="J27" s="301">
        <f t="shared" si="2"/>
        <v>0</v>
      </c>
      <c r="K27" s="305"/>
      <c r="L27" s="304"/>
      <c r="M27" s="301">
        <f t="shared" si="3"/>
        <v>0</v>
      </c>
      <c r="N27" s="305"/>
      <c r="O27" s="304"/>
      <c r="P27" s="301">
        <f t="shared" si="4"/>
        <v>0</v>
      </c>
      <c r="Q27" s="305"/>
      <c r="R27" s="304"/>
      <c r="S27" s="301">
        <f t="shared" si="5"/>
        <v>0</v>
      </c>
      <c r="T27" s="305"/>
      <c r="U27" s="304"/>
      <c r="V27" s="301">
        <f t="shared" si="6"/>
        <v>0</v>
      </c>
      <c r="W27" s="305"/>
      <c r="X27" s="304"/>
      <c r="Y27" s="301">
        <f t="shared" si="7"/>
        <v>0</v>
      </c>
      <c r="Z27" s="305"/>
      <c r="AA27" s="304"/>
      <c r="AB27" s="301">
        <f t="shared" si="8"/>
        <v>0</v>
      </c>
      <c r="AC27" s="305"/>
      <c r="AD27" s="304"/>
      <c r="AE27" s="301">
        <f t="shared" si="9"/>
        <v>0</v>
      </c>
      <c r="AF27" s="305"/>
      <c r="AG27" s="308">
        <f>SUM(C27,F27,I27,L27,O27,R27,U27,X27,AA27,AD27)</f>
        <v>0</v>
      </c>
      <c r="AH27" s="309">
        <f>SUM(D27,G27,J27,M27,P27,S27,V27,Y27,AB27,AE27)</f>
        <v>0</v>
      </c>
      <c r="AI27" s="442">
        <f t="shared" si="10"/>
        <v>0</v>
      </c>
      <c r="AJ27"/>
      <c r="AK27"/>
      <c r="AL27"/>
    </row>
    <row r="28" spans="1:38" s="290" customFormat="1" ht="17.25" customHeight="1">
      <c r="A28" s="1261"/>
      <c r="B28" s="1506"/>
      <c r="C28" s="291"/>
      <c r="D28" s="301">
        <f t="shared" si="0"/>
        <v>0</v>
      </c>
      <c r="E28" s="292"/>
      <c r="F28" s="304"/>
      <c r="G28" s="301">
        <f t="shared" si="1"/>
        <v>0</v>
      </c>
      <c r="H28" s="305"/>
      <c r="I28" s="304"/>
      <c r="J28" s="301">
        <f t="shared" si="2"/>
        <v>0</v>
      </c>
      <c r="K28" s="305"/>
      <c r="L28" s="304"/>
      <c r="M28" s="301">
        <f t="shared" si="3"/>
        <v>0</v>
      </c>
      <c r="N28" s="305"/>
      <c r="O28" s="304"/>
      <c r="P28" s="301">
        <f t="shared" si="4"/>
        <v>0</v>
      </c>
      <c r="Q28" s="305"/>
      <c r="R28" s="304"/>
      <c r="S28" s="301">
        <f t="shared" si="5"/>
        <v>0</v>
      </c>
      <c r="T28" s="305"/>
      <c r="U28" s="304"/>
      <c r="V28" s="301">
        <f t="shared" si="6"/>
        <v>0</v>
      </c>
      <c r="W28" s="305"/>
      <c r="X28" s="304"/>
      <c r="Y28" s="301">
        <f t="shared" si="7"/>
        <v>0</v>
      </c>
      <c r="Z28" s="305"/>
      <c r="AA28" s="304"/>
      <c r="AB28" s="301">
        <f t="shared" si="8"/>
        <v>0</v>
      </c>
      <c r="AC28" s="305"/>
      <c r="AD28" s="304"/>
      <c r="AE28" s="301">
        <f t="shared" si="9"/>
        <v>0</v>
      </c>
      <c r="AF28" s="305"/>
      <c r="AG28" s="308">
        <f t="shared" ref="AG28:AI63" si="11">SUM(C28,F28,I28,L28,O28,R28,U28,X28,AA28,AD28)</f>
        <v>0</v>
      </c>
      <c r="AH28" s="309">
        <f t="shared" si="11"/>
        <v>0</v>
      </c>
      <c r="AI28" s="442">
        <f t="shared" si="10"/>
        <v>0</v>
      </c>
      <c r="AJ28"/>
      <c r="AK28"/>
      <c r="AL28"/>
    </row>
    <row r="29" spans="1:38" s="290" customFormat="1" ht="17.25" customHeight="1">
      <c r="A29" s="1261"/>
      <c r="B29" s="1506"/>
      <c r="C29" s="291"/>
      <c r="D29" s="301">
        <f t="shared" si="0"/>
        <v>0</v>
      </c>
      <c r="E29" s="292"/>
      <c r="F29" s="304"/>
      <c r="G29" s="301">
        <f t="shared" si="1"/>
        <v>0</v>
      </c>
      <c r="H29" s="305"/>
      <c r="I29" s="304"/>
      <c r="J29" s="301">
        <f t="shared" si="2"/>
        <v>0</v>
      </c>
      <c r="K29" s="305"/>
      <c r="L29" s="304"/>
      <c r="M29" s="301">
        <f t="shared" si="3"/>
        <v>0</v>
      </c>
      <c r="N29" s="305"/>
      <c r="O29" s="304"/>
      <c r="P29" s="301">
        <f t="shared" si="4"/>
        <v>0</v>
      </c>
      <c r="Q29" s="305"/>
      <c r="R29" s="304"/>
      <c r="S29" s="301">
        <f t="shared" si="5"/>
        <v>0</v>
      </c>
      <c r="T29" s="305"/>
      <c r="U29" s="304"/>
      <c r="V29" s="301">
        <f t="shared" si="6"/>
        <v>0</v>
      </c>
      <c r="W29" s="305"/>
      <c r="X29" s="304"/>
      <c r="Y29" s="301">
        <f t="shared" si="7"/>
        <v>0</v>
      </c>
      <c r="Z29" s="305"/>
      <c r="AA29" s="304"/>
      <c r="AB29" s="301">
        <f t="shared" si="8"/>
        <v>0</v>
      </c>
      <c r="AC29" s="305"/>
      <c r="AD29" s="304"/>
      <c r="AE29" s="301">
        <f t="shared" si="9"/>
        <v>0</v>
      </c>
      <c r="AF29" s="305"/>
      <c r="AG29" s="308">
        <f t="shared" si="11"/>
        <v>0</v>
      </c>
      <c r="AH29" s="309">
        <f t="shared" si="11"/>
        <v>0</v>
      </c>
      <c r="AI29" s="442">
        <f t="shared" si="10"/>
        <v>0</v>
      </c>
      <c r="AJ29"/>
      <c r="AK29"/>
      <c r="AL29"/>
    </row>
    <row r="30" spans="1:38" s="290" customFormat="1" ht="17.25" customHeight="1">
      <c r="A30" s="1261"/>
      <c r="B30" s="1506"/>
      <c r="C30" s="291"/>
      <c r="D30" s="301">
        <f t="shared" si="0"/>
        <v>0</v>
      </c>
      <c r="E30" s="292"/>
      <c r="F30" s="291"/>
      <c r="G30" s="301">
        <f t="shared" si="1"/>
        <v>0</v>
      </c>
      <c r="H30" s="292"/>
      <c r="I30" s="291"/>
      <c r="J30" s="301">
        <f t="shared" si="2"/>
        <v>0</v>
      </c>
      <c r="K30" s="292"/>
      <c r="L30" s="291"/>
      <c r="M30" s="301">
        <f t="shared" si="3"/>
        <v>0</v>
      </c>
      <c r="N30" s="292"/>
      <c r="O30" s="291"/>
      <c r="P30" s="301">
        <f t="shared" si="4"/>
        <v>0</v>
      </c>
      <c r="Q30" s="292"/>
      <c r="R30" s="291"/>
      <c r="S30" s="301">
        <f t="shared" si="5"/>
        <v>0</v>
      </c>
      <c r="T30" s="292"/>
      <c r="U30" s="291"/>
      <c r="V30" s="301">
        <f t="shared" si="6"/>
        <v>0</v>
      </c>
      <c r="W30" s="292"/>
      <c r="X30" s="291"/>
      <c r="Y30" s="301">
        <f t="shared" si="7"/>
        <v>0</v>
      </c>
      <c r="Z30" s="292"/>
      <c r="AA30" s="291"/>
      <c r="AB30" s="301">
        <f t="shared" si="8"/>
        <v>0</v>
      </c>
      <c r="AC30" s="292"/>
      <c r="AD30" s="291"/>
      <c r="AE30" s="301">
        <f t="shared" si="9"/>
        <v>0</v>
      </c>
      <c r="AF30" s="292"/>
      <c r="AG30" s="308">
        <f t="shared" si="11"/>
        <v>0</v>
      </c>
      <c r="AH30" s="309">
        <f t="shared" si="11"/>
        <v>0</v>
      </c>
      <c r="AI30" s="442">
        <f t="shared" si="10"/>
        <v>0</v>
      </c>
      <c r="AJ30"/>
      <c r="AK30"/>
      <c r="AL30"/>
    </row>
    <row r="31" spans="1:38" s="290" customFormat="1" ht="17.25" customHeight="1">
      <c r="A31" s="1261"/>
      <c r="B31" s="1506"/>
      <c r="C31" s="291"/>
      <c r="D31" s="301">
        <f t="shared" si="0"/>
        <v>0</v>
      </c>
      <c r="E31" s="292"/>
      <c r="F31" s="304"/>
      <c r="G31" s="301">
        <f t="shared" si="1"/>
        <v>0</v>
      </c>
      <c r="H31" s="305"/>
      <c r="I31" s="304"/>
      <c r="J31" s="301">
        <f t="shared" si="2"/>
        <v>0</v>
      </c>
      <c r="K31" s="305"/>
      <c r="L31" s="304"/>
      <c r="M31" s="301">
        <f t="shared" si="3"/>
        <v>0</v>
      </c>
      <c r="N31" s="305"/>
      <c r="O31" s="304"/>
      <c r="P31" s="301">
        <f t="shared" si="4"/>
        <v>0</v>
      </c>
      <c r="Q31" s="305"/>
      <c r="R31" s="304"/>
      <c r="S31" s="301">
        <f t="shared" si="5"/>
        <v>0</v>
      </c>
      <c r="T31" s="305"/>
      <c r="U31" s="304"/>
      <c r="V31" s="301">
        <f t="shared" si="6"/>
        <v>0</v>
      </c>
      <c r="W31" s="305"/>
      <c r="X31" s="304"/>
      <c r="Y31" s="301">
        <f t="shared" si="7"/>
        <v>0</v>
      </c>
      <c r="Z31" s="305"/>
      <c r="AA31" s="304"/>
      <c r="AB31" s="301">
        <f t="shared" si="8"/>
        <v>0</v>
      </c>
      <c r="AC31" s="305"/>
      <c r="AD31" s="304"/>
      <c r="AE31" s="301">
        <f t="shared" si="9"/>
        <v>0</v>
      </c>
      <c r="AF31" s="305"/>
      <c r="AG31" s="308">
        <f t="shared" si="11"/>
        <v>0</v>
      </c>
      <c r="AH31" s="309">
        <f t="shared" si="11"/>
        <v>0</v>
      </c>
      <c r="AI31" s="442">
        <f t="shared" si="11"/>
        <v>0</v>
      </c>
      <c r="AJ31"/>
      <c r="AK31"/>
      <c r="AL31"/>
    </row>
    <row r="32" spans="1:38" s="290" customFormat="1" ht="17.25" customHeight="1">
      <c r="A32" s="1261"/>
      <c r="B32" s="1506"/>
      <c r="C32" s="291"/>
      <c r="D32" s="301">
        <f t="shared" si="0"/>
        <v>0</v>
      </c>
      <c r="E32" s="292"/>
      <c r="F32" s="291"/>
      <c r="G32" s="301">
        <f t="shared" si="1"/>
        <v>0</v>
      </c>
      <c r="H32" s="292"/>
      <c r="I32" s="291"/>
      <c r="J32" s="301">
        <f t="shared" si="2"/>
        <v>0</v>
      </c>
      <c r="K32" s="292"/>
      <c r="L32" s="291"/>
      <c r="M32" s="301">
        <f t="shared" si="3"/>
        <v>0</v>
      </c>
      <c r="N32" s="292"/>
      <c r="O32" s="291"/>
      <c r="P32" s="301">
        <f t="shared" si="4"/>
        <v>0</v>
      </c>
      <c r="Q32" s="292"/>
      <c r="R32" s="291"/>
      <c r="S32" s="301">
        <f t="shared" si="5"/>
        <v>0</v>
      </c>
      <c r="T32" s="292"/>
      <c r="U32" s="291"/>
      <c r="V32" s="301">
        <f t="shared" si="6"/>
        <v>0</v>
      </c>
      <c r="W32" s="292"/>
      <c r="X32" s="291"/>
      <c r="Y32" s="301">
        <f t="shared" si="7"/>
        <v>0</v>
      </c>
      <c r="Z32" s="292"/>
      <c r="AA32" s="291"/>
      <c r="AB32" s="301">
        <f t="shared" si="8"/>
        <v>0</v>
      </c>
      <c r="AC32" s="292"/>
      <c r="AD32" s="291"/>
      <c r="AE32" s="301">
        <f t="shared" si="9"/>
        <v>0</v>
      </c>
      <c r="AF32" s="292"/>
      <c r="AG32" s="308">
        <f t="shared" si="11"/>
        <v>0</v>
      </c>
      <c r="AH32" s="309">
        <f t="shared" si="11"/>
        <v>0</v>
      </c>
      <c r="AI32" s="442">
        <f t="shared" si="11"/>
        <v>0</v>
      </c>
    </row>
    <row r="33" spans="1:38" s="290" customFormat="1" ht="17.25" customHeight="1">
      <c r="A33" s="1261"/>
      <c r="B33" s="1506"/>
      <c r="C33" s="291"/>
      <c r="D33" s="301">
        <f t="shared" si="0"/>
        <v>0</v>
      </c>
      <c r="E33" s="292"/>
      <c r="F33" s="291"/>
      <c r="G33" s="301">
        <f t="shared" si="1"/>
        <v>0</v>
      </c>
      <c r="H33" s="292"/>
      <c r="I33" s="291"/>
      <c r="J33" s="301">
        <f t="shared" si="2"/>
        <v>0</v>
      </c>
      <c r="K33" s="292"/>
      <c r="L33" s="291"/>
      <c r="M33" s="301">
        <f t="shared" si="3"/>
        <v>0</v>
      </c>
      <c r="N33" s="292"/>
      <c r="O33" s="291"/>
      <c r="P33" s="301">
        <f t="shared" si="4"/>
        <v>0</v>
      </c>
      <c r="Q33" s="292"/>
      <c r="R33" s="291"/>
      <c r="S33" s="301">
        <f t="shared" si="5"/>
        <v>0</v>
      </c>
      <c r="T33" s="292"/>
      <c r="U33" s="291"/>
      <c r="V33" s="301">
        <f t="shared" si="6"/>
        <v>0</v>
      </c>
      <c r="W33" s="292"/>
      <c r="X33" s="291"/>
      <c r="Y33" s="301">
        <f t="shared" si="7"/>
        <v>0</v>
      </c>
      <c r="Z33" s="292"/>
      <c r="AA33" s="291"/>
      <c r="AB33" s="301">
        <f t="shared" si="8"/>
        <v>0</v>
      </c>
      <c r="AC33" s="292"/>
      <c r="AD33" s="291"/>
      <c r="AE33" s="301">
        <f t="shared" si="9"/>
        <v>0</v>
      </c>
      <c r="AF33" s="292"/>
      <c r="AG33" s="308">
        <f t="shared" si="11"/>
        <v>0</v>
      </c>
      <c r="AH33" s="309">
        <f t="shared" si="11"/>
        <v>0</v>
      </c>
      <c r="AI33" s="442">
        <f t="shared" si="11"/>
        <v>0</v>
      </c>
    </row>
    <row r="34" spans="1:38" s="290" customFormat="1" ht="17.25" customHeight="1">
      <c r="A34" s="1261"/>
      <c r="B34" s="1506"/>
      <c r="C34" s="291"/>
      <c r="D34" s="301">
        <f t="shared" si="0"/>
        <v>0</v>
      </c>
      <c r="E34" s="292"/>
      <c r="F34" s="291"/>
      <c r="G34" s="301">
        <f t="shared" si="1"/>
        <v>0</v>
      </c>
      <c r="H34" s="305"/>
      <c r="I34" s="291"/>
      <c r="J34" s="301">
        <f t="shared" si="2"/>
        <v>0</v>
      </c>
      <c r="K34" s="305"/>
      <c r="L34" s="291"/>
      <c r="M34" s="301">
        <f t="shared" si="3"/>
        <v>0</v>
      </c>
      <c r="N34" s="305"/>
      <c r="O34" s="291"/>
      <c r="P34" s="301">
        <f t="shared" si="4"/>
        <v>0</v>
      </c>
      <c r="Q34" s="305"/>
      <c r="R34" s="291"/>
      <c r="S34" s="301">
        <f t="shared" si="5"/>
        <v>0</v>
      </c>
      <c r="T34" s="305"/>
      <c r="U34" s="291"/>
      <c r="V34" s="301">
        <f t="shared" si="6"/>
        <v>0</v>
      </c>
      <c r="W34" s="305"/>
      <c r="X34" s="291"/>
      <c r="Y34" s="301">
        <f t="shared" si="7"/>
        <v>0</v>
      </c>
      <c r="Z34" s="305"/>
      <c r="AA34" s="291"/>
      <c r="AB34" s="301">
        <f t="shared" si="8"/>
        <v>0</v>
      </c>
      <c r="AC34" s="305"/>
      <c r="AD34" s="291"/>
      <c r="AE34" s="301">
        <f t="shared" si="9"/>
        <v>0</v>
      </c>
      <c r="AF34" s="305"/>
      <c r="AG34" s="308">
        <f t="shared" si="11"/>
        <v>0</v>
      </c>
      <c r="AH34" s="309">
        <f t="shared" si="11"/>
        <v>0</v>
      </c>
      <c r="AI34" s="442">
        <f t="shared" si="11"/>
        <v>0</v>
      </c>
      <c r="AJ34"/>
      <c r="AK34"/>
      <c r="AL34"/>
    </row>
    <row r="35" spans="1:38" s="290" customFormat="1" ht="17.25" customHeight="1">
      <c r="A35" s="1261"/>
      <c r="B35" s="1506"/>
      <c r="C35" s="291"/>
      <c r="D35" s="301">
        <f t="shared" si="0"/>
        <v>0</v>
      </c>
      <c r="E35" s="292"/>
      <c r="F35" s="291"/>
      <c r="G35" s="301">
        <f t="shared" si="1"/>
        <v>0</v>
      </c>
      <c r="H35" s="305"/>
      <c r="I35" s="291"/>
      <c r="J35" s="301">
        <f t="shared" si="2"/>
        <v>0</v>
      </c>
      <c r="K35" s="305"/>
      <c r="L35" s="291"/>
      <c r="M35" s="301">
        <f t="shared" si="3"/>
        <v>0</v>
      </c>
      <c r="N35" s="305"/>
      <c r="O35" s="291"/>
      <c r="P35" s="301">
        <f t="shared" si="4"/>
        <v>0</v>
      </c>
      <c r="Q35" s="305"/>
      <c r="R35" s="291"/>
      <c r="S35" s="301">
        <f t="shared" si="5"/>
        <v>0</v>
      </c>
      <c r="T35" s="305"/>
      <c r="U35" s="291"/>
      <c r="V35" s="301">
        <f t="shared" si="6"/>
        <v>0</v>
      </c>
      <c r="W35" s="305"/>
      <c r="X35" s="291"/>
      <c r="Y35" s="301">
        <f t="shared" si="7"/>
        <v>0</v>
      </c>
      <c r="Z35" s="305"/>
      <c r="AA35" s="291"/>
      <c r="AB35" s="301">
        <f t="shared" si="8"/>
        <v>0</v>
      </c>
      <c r="AC35" s="305"/>
      <c r="AD35" s="291"/>
      <c r="AE35" s="301">
        <f t="shared" si="9"/>
        <v>0</v>
      </c>
      <c r="AF35" s="305"/>
      <c r="AG35" s="308">
        <f t="shared" si="11"/>
        <v>0</v>
      </c>
      <c r="AH35" s="309">
        <f t="shared" si="11"/>
        <v>0</v>
      </c>
      <c r="AI35" s="442">
        <f t="shared" si="11"/>
        <v>0</v>
      </c>
      <c r="AJ35"/>
      <c r="AK35"/>
      <c r="AL35"/>
    </row>
    <row r="36" spans="1:38" s="290" customFormat="1" ht="17.25" customHeight="1">
      <c r="A36" s="1261"/>
      <c r="B36" s="1506"/>
      <c r="C36" s="291"/>
      <c r="D36" s="301">
        <f t="shared" si="0"/>
        <v>0</v>
      </c>
      <c r="E36" s="292"/>
      <c r="F36" s="291"/>
      <c r="G36" s="301">
        <f t="shared" si="1"/>
        <v>0</v>
      </c>
      <c r="H36" s="305"/>
      <c r="I36" s="291"/>
      <c r="J36" s="301">
        <f t="shared" si="2"/>
        <v>0</v>
      </c>
      <c r="K36" s="305"/>
      <c r="L36" s="291"/>
      <c r="M36" s="301">
        <f t="shared" si="3"/>
        <v>0</v>
      </c>
      <c r="N36" s="305"/>
      <c r="O36" s="291"/>
      <c r="P36" s="301">
        <f t="shared" si="4"/>
        <v>0</v>
      </c>
      <c r="Q36" s="305"/>
      <c r="R36" s="291"/>
      <c r="S36" s="301">
        <f t="shared" si="5"/>
        <v>0</v>
      </c>
      <c r="T36" s="305"/>
      <c r="U36" s="291"/>
      <c r="V36" s="301">
        <f t="shared" si="6"/>
        <v>0</v>
      </c>
      <c r="W36" s="305"/>
      <c r="X36" s="291"/>
      <c r="Y36" s="301">
        <f t="shared" si="7"/>
        <v>0</v>
      </c>
      <c r="Z36" s="305"/>
      <c r="AA36" s="291"/>
      <c r="AB36" s="301">
        <f t="shared" si="8"/>
        <v>0</v>
      </c>
      <c r="AC36" s="305"/>
      <c r="AD36" s="291"/>
      <c r="AE36" s="301">
        <f t="shared" si="9"/>
        <v>0</v>
      </c>
      <c r="AF36" s="305"/>
      <c r="AG36" s="308">
        <f t="shared" si="11"/>
        <v>0</v>
      </c>
      <c r="AH36" s="309">
        <f t="shared" si="11"/>
        <v>0</v>
      </c>
      <c r="AI36" s="442">
        <f t="shared" si="11"/>
        <v>0</v>
      </c>
      <c r="AJ36"/>
      <c r="AK36"/>
      <c r="AL36"/>
    </row>
    <row r="37" spans="1:38" s="290" customFormat="1" ht="17.25" customHeight="1">
      <c r="A37" s="1261"/>
      <c r="B37" s="1506"/>
      <c r="C37" s="291"/>
      <c r="D37" s="301">
        <f t="shared" si="0"/>
        <v>0</v>
      </c>
      <c r="E37" s="292"/>
      <c r="F37" s="291"/>
      <c r="G37" s="301">
        <f t="shared" si="1"/>
        <v>0</v>
      </c>
      <c r="H37" s="305"/>
      <c r="I37" s="291"/>
      <c r="J37" s="301">
        <f t="shared" si="2"/>
        <v>0</v>
      </c>
      <c r="K37" s="305"/>
      <c r="L37" s="291"/>
      <c r="M37" s="301">
        <f t="shared" si="3"/>
        <v>0</v>
      </c>
      <c r="N37" s="305"/>
      <c r="O37" s="291"/>
      <c r="P37" s="301">
        <f t="shared" si="4"/>
        <v>0</v>
      </c>
      <c r="Q37" s="305"/>
      <c r="R37" s="291"/>
      <c r="S37" s="301">
        <f t="shared" si="5"/>
        <v>0</v>
      </c>
      <c r="T37" s="305"/>
      <c r="U37" s="291"/>
      <c r="V37" s="301">
        <f t="shared" si="6"/>
        <v>0</v>
      </c>
      <c r="W37" s="305"/>
      <c r="X37" s="291"/>
      <c r="Y37" s="301">
        <f t="shared" si="7"/>
        <v>0</v>
      </c>
      <c r="Z37" s="305"/>
      <c r="AA37" s="291"/>
      <c r="AB37" s="301">
        <f t="shared" si="8"/>
        <v>0</v>
      </c>
      <c r="AC37" s="305"/>
      <c r="AD37" s="291"/>
      <c r="AE37" s="301">
        <f t="shared" si="9"/>
        <v>0</v>
      </c>
      <c r="AF37" s="305"/>
      <c r="AG37" s="308">
        <f t="shared" si="11"/>
        <v>0</v>
      </c>
      <c r="AH37" s="309">
        <f t="shared" si="11"/>
        <v>0</v>
      </c>
      <c r="AI37" s="442">
        <f t="shared" si="11"/>
        <v>0</v>
      </c>
      <c r="AJ37"/>
      <c r="AK37"/>
      <c r="AL37"/>
    </row>
    <row r="38" spans="1:38" s="290" customFormat="1" ht="17.25" customHeight="1">
      <c r="A38" s="1261"/>
      <c r="B38" s="1506"/>
      <c r="C38" s="291"/>
      <c r="D38" s="301">
        <f t="shared" si="0"/>
        <v>0</v>
      </c>
      <c r="E38" s="292"/>
      <c r="F38" s="291"/>
      <c r="G38" s="301">
        <f t="shared" si="1"/>
        <v>0</v>
      </c>
      <c r="H38" s="305"/>
      <c r="I38" s="291"/>
      <c r="J38" s="301">
        <f t="shared" si="2"/>
        <v>0</v>
      </c>
      <c r="K38" s="305"/>
      <c r="L38" s="291"/>
      <c r="M38" s="301">
        <f t="shared" si="3"/>
        <v>0</v>
      </c>
      <c r="N38" s="305"/>
      <c r="O38" s="291"/>
      <c r="P38" s="301">
        <f t="shared" si="4"/>
        <v>0</v>
      </c>
      <c r="Q38" s="305"/>
      <c r="R38" s="291"/>
      <c r="S38" s="301">
        <f t="shared" si="5"/>
        <v>0</v>
      </c>
      <c r="T38" s="305"/>
      <c r="U38" s="291"/>
      <c r="V38" s="301">
        <f t="shared" si="6"/>
        <v>0</v>
      </c>
      <c r="W38" s="305"/>
      <c r="X38" s="291"/>
      <c r="Y38" s="301">
        <f t="shared" si="7"/>
        <v>0</v>
      </c>
      <c r="Z38" s="305"/>
      <c r="AA38" s="291"/>
      <c r="AB38" s="301">
        <f t="shared" si="8"/>
        <v>0</v>
      </c>
      <c r="AC38" s="305"/>
      <c r="AD38" s="291"/>
      <c r="AE38" s="301">
        <f t="shared" si="9"/>
        <v>0</v>
      </c>
      <c r="AF38" s="305"/>
      <c r="AG38" s="308">
        <f t="shared" si="11"/>
        <v>0</v>
      </c>
      <c r="AH38" s="309">
        <f t="shared" si="11"/>
        <v>0</v>
      </c>
      <c r="AI38" s="442">
        <f t="shared" si="11"/>
        <v>0</v>
      </c>
      <c r="AJ38"/>
      <c r="AK38"/>
      <c r="AL38"/>
    </row>
    <row r="39" spans="1:38" s="290" customFormat="1" ht="17.25" customHeight="1">
      <c r="A39" s="1261"/>
      <c r="B39" s="1506"/>
      <c r="C39" s="291"/>
      <c r="D39" s="301">
        <f t="shared" si="0"/>
        <v>0</v>
      </c>
      <c r="E39" s="292"/>
      <c r="F39" s="291"/>
      <c r="G39" s="301">
        <f t="shared" si="1"/>
        <v>0</v>
      </c>
      <c r="H39" s="305"/>
      <c r="I39" s="291"/>
      <c r="J39" s="301">
        <f t="shared" si="2"/>
        <v>0</v>
      </c>
      <c r="K39" s="305"/>
      <c r="L39" s="291"/>
      <c r="M39" s="301">
        <f t="shared" si="3"/>
        <v>0</v>
      </c>
      <c r="N39" s="305"/>
      <c r="O39" s="291"/>
      <c r="P39" s="301">
        <f t="shared" si="4"/>
        <v>0</v>
      </c>
      <c r="Q39" s="305"/>
      <c r="R39" s="291"/>
      <c r="S39" s="301">
        <f t="shared" si="5"/>
        <v>0</v>
      </c>
      <c r="T39" s="305"/>
      <c r="U39" s="291"/>
      <c r="V39" s="301">
        <f t="shared" si="6"/>
        <v>0</v>
      </c>
      <c r="W39" s="305"/>
      <c r="X39" s="291"/>
      <c r="Y39" s="301">
        <f t="shared" si="7"/>
        <v>0</v>
      </c>
      <c r="Z39" s="305"/>
      <c r="AA39" s="291"/>
      <c r="AB39" s="301">
        <f t="shared" si="8"/>
        <v>0</v>
      </c>
      <c r="AC39" s="305"/>
      <c r="AD39" s="291"/>
      <c r="AE39" s="301">
        <f t="shared" si="9"/>
        <v>0</v>
      </c>
      <c r="AF39" s="305"/>
      <c r="AG39" s="308">
        <f t="shared" si="11"/>
        <v>0</v>
      </c>
      <c r="AH39" s="309">
        <f t="shared" si="11"/>
        <v>0</v>
      </c>
      <c r="AI39" s="442">
        <f t="shared" si="11"/>
        <v>0</v>
      </c>
      <c r="AJ39"/>
      <c r="AK39"/>
      <c r="AL39"/>
    </row>
    <row r="40" spans="1:38" s="290" customFormat="1" ht="17.25" customHeight="1">
      <c r="A40" s="1261"/>
      <c r="B40" s="1506"/>
      <c r="C40" s="291"/>
      <c r="D40" s="301">
        <f t="shared" si="0"/>
        <v>0</v>
      </c>
      <c r="E40" s="292"/>
      <c r="F40" s="291"/>
      <c r="G40" s="301">
        <f t="shared" si="1"/>
        <v>0</v>
      </c>
      <c r="H40" s="305"/>
      <c r="I40" s="291"/>
      <c r="J40" s="301">
        <f t="shared" si="2"/>
        <v>0</v>
      </c>
      <c r="K40" s="305"/>
      <c r="L40" s="291"/>
      <c r="M40" s="301">
        <f t="shared" si="3"/>
        <v>0</v>
      </c>
      <c r="N40" s="305"/>
      <c r="O40" s="291"/>
      <c r="P40" s="301">
        <f t="shared" si="4"/>
        <v>0</v>
      </c>
      <c r="Q40" s="305"/>
      <c r="R40" s="291"/>
      <c r="S40" s="301">
        <f t="shared" si="5"/>
        <v>0</v>
      </c>
      <c r="T40" s="305"/>
      <c r="U40" s="291"/>
      <c r="V40" s="301">
        <f t="shared" si="6"/>
        <v>0</v>
      </c>
      <c r="W40" s="305"/>
      <c r="X40" s="291"/>
      <c r="Y40" s="301">
        <f t="shared" si="7"/>
        <v>0</v>
      </c>
      <c r="Z40" s="305"/>
      <c r="AA40" s="291"/>
      <c r="AB40" s="301">
        <f t="shared" si="8"/>
        <v>0</v>
      </c>
      <c r="AC40" s="305"/>
      <c r="AD40" s="291"/>
      <c r="AE40" s="301">
        <f t="shared" si="9"/>
        <v>0</v>
      </c>
      <c r="AF40" s="305"/>
      <c r="AG40" s="308">
        <f t="shared" si="11"/>
        <v>0</v>
      </c>
      <c r="AH40" s="309">
        <f t="shared" si="11"/>
        <v>0</v>
      </c>
      <c r="AI40" s="442">
        <f t="shared" si="11"/>
        <v>0</v>
      </c>
      <c r="AJ40"/>
      <c r="AK40"/>
      <c r="AL40"/>
    </row>
    <row r="41" spans="1:38" s="290" customFormat="1" ht="17.25" customHeight="1">
      <c r="A41" s="1261"/>
      <c r="B41" s="1506"/>
      <c r="C41" s="291"/>
      <c r="D41" s="301">
        <f t="shared" si="0"/>
        <v>0</v>
      </c>
      <c r="E41" s="292"/>
      <c r="F41" s="291"/>
      <c r="G41" s="301">
        <f t="shared" si="1"/>
        <v>0</v>
      </c>
      <c r="H41" s="305"/>
      <c r="I41" s="291"/>
      <c r="J41" s="301">
        <f t="shared" si="2"/>
        <v>0</v>
      </c>
      <c r="K41" s="305"/>
      <c r="L41" s="291"/>
      <c r="M41" s="301">
        <f t="shared" si="3"/>
        <v>0</v>
      </c>
      <c r="N41" s="305"/>
      <c r="O41" s="291"/>
      <c r="P41" s="301">
        <f t="shared" si="4"/>
        <v>0</v>
      </c>
      <c r="Q41" s="305"/>
      <c r="R41" s="291"/>
      <c r="S41" s="301">
        <f t="shared" si="5"/>
        <v>0</v>
      </c>
      <c r="T41" s="305"/>
      <c r="U41" s="291"/>
      <c r="V41" s="301">
        <f t="shared" si="6"/>
        <v>0</v>
      </c>
      <c r="W41" s="305"/>
      <c r="X41" s="291"/>
      <c r="Y41" s="301">
        <f t="shared" si="7"/>
        <v>0</v>
      </c>
      <c r="Z41" s="305"/>
      <c r="AA41" s="291"/>
      <c r="AB41" s="301">
        <f t="shared" si="8"/>
        <v>0</v>
      </c>
      <c r="AC41" s="305"/>
      <c r="AD41" s="291"/>
      <c r="AE41" s="301">
        <f t="shared" si="9"/>
        <v>0</v>
      </c>
      <c r="AF41" s="305"/>
      <c r="AG41" s="308">
        <f t="shared" si="11"/>
        <v>0</v>
      </c>
      <c r="AH41" s="309">
        <f t="shared" si="11"/>
        <v>0</v>
      </c>
      <c r="AI41" s="442">
        <f t="shared" si="11"/>
        <v>0</v>
      </c>
      <c r="AJ41"/>
      <c r="AK41"/>
      <c r="AL41"/>
    </row>
    <row r="42" spans="1:38" s="290" customFormat="1" ht="17.25" customHeight="1">
      <c r="A42" s="1261"/>
      <c r="B42" s="1506"/>
      <c r="C42" s="291"/>
      <c r="D42" s="324">
        <f t="shared" si="0"/>
        <v>0</v>
      </c>
      <c r="E42" s="292"/>
      <c r="F42" s="291"/>
      <c r="G42" s="324">
        <f t="shared" si="1"/>
        <v>0</v>
      </c>
      <c r="H42" s="305"/>
      <c r="I42" s="291"/>
      <c r="J42" s="324">
        <f t="shared" si="2"/>
        <v>0</v>
      </c>
      <c r="K42" s="305"/>
      <c r="L42" s="291"/>
      <c r="M42" s="324">
        <f t="shared" si="3"/>
        <v>0</v>
      </c>
      <c r="N42" s="305"/>
      <c r="O42" s="291"/>
      <c r="P42" s="324">
        <f t="shared" si="4"/>
        <v>0</v>
      </c>
      <c r="Q42" s="305"/>
      <c r="R42" s="291"/>
      <c r="S42" s="324">
        <f t="shared" si="5"/>
        <v>0</v>
      </c>
      <c r="T42" s="305"/>
      <c r="U42" s="291"/>
      <c r="V42" s="324">
        <f t="shared" si="6"/>
        <v>0</v>
      </c>
      <c r="W42" s="305"/>
      <c r="X42" s="291"/>
      <c r="Y42" s="324">
        <f t="shared" si="7"/>
        <v>0</v>
      </c>
      <c r="Z42" s="305"/>
      <c r="AA42" s="291"/>
      <c r="AB42" s="324">
        <f t="shared" si="8"/>
        <v>0</v>
      </c>
      <c r="AC42" s="305"/>
      <c r="AD42" s="291"/>
      <c r="AE42" s="324">
        <f t="shared" si="9"/>
        <v>0</v>
      </c>
      <c r="AF42" s="305"/>
      <c r="AG42" s="308">
        <f t="shared" si="11"/>
        <v>0</v>
      </c>
      <c r="AH42" s="325">
        <f t="shared" si="11"/>
        <v>0</v>
      </c>
      <c r="AI42" s="442">
        <f t="shared" si="11"/>
        <v>0</v>
      </c>
      <c r="AJ42"/>
      <c r="AK42"/>
      <c r="AL42"/>
    </row>
    <row r="43" spans="1:38" s="290" customFormat="1" ht="17.25" customHeight="1">
      <c r="A43" s="1261"/>
      <c r="B43" s="1506"/>
      <c r="C43" s="291"/>
      <c r="D43" s="301">
        <f t="shared" si="0"/>
        <v>0</v>
      </c>
      <c r="E43" s="292"/>
      <c r="F43" s="291"/>
      <c r="G43" s="301">
        <f t="shared" si="1"/>
        <v>0</v>
      </c>
      <c r="H43" s="305"/>
      <c r="I43" s="291"/>
      <c r="J43" s="301">
        <f t="shared" si="2"/>
        <v>0</v>
      </c>
      <c r="K43" s="305"/>
      <c r="L43" s="291"/>
      <c r="M43" s="301">
        <f t="shared" si="3"/>
        <v>0</v>
      </c>
      <c r="N43" s="305"/>
      <c r="O43" s="291"/>
      <c r="P43" s="301">
        <f t="shared" si="4"/>
        <v>0</v>
      </c>
      <c r="Q43" s="305"/>
      <c r="R43" s="291"/>
      <c r="S43" s="301">
        <f t="shared" si="5"/>
        <v>0</v>
      </c>
      <c r="T43" s="305"/>
      <c r="U43" s="291"/>
      <c r="V43" s="301">
        <f t="shared" si="6"/>
        <v>0</v>
      </c>
      <c r="W43" s="305"/>
      <c r="X43" s="291"/>
      <c r="Y43" s="301">
        <f t="shared" si="7"/>
        <v>0</v>
      </c>
      <c r="Z43" s="305"/>
      <c r="AA43" s="291"/>
      <c r="AB43" s="301">
        <f t="shared" si="8"/>
        <v>0</v>
      </c>
      <c r="AC43" s="305"/>
      <c r="AD43" s="291"/>
      <c r="AE43" s="301">
        <f t="shared" si="9"/>
        <v>0</v>
      </c>
      <c r="AF43" s="305"/>
      <c r="AG43" s="308">
        <f t="shared" si="11"/>
        <v>0</v>
      </c>
      <c r="AH43" s="309">
        <f t="shared" si="11"/>
        <v>0</v>
      </c>
      <c r="AI43" s="442">
        <f t="shared" si="11"/>
        <v>0</v>
      </c>
      <c r="AJ43"/>
      <c r="AK43"/>
      <c r="AL43"/>
    </row>
    <row r="44" spans="1:38" s="290" customFormat="1" ht="17.25" customHeight="1">
      <c r="A44" s="1261"/>
      <c r="B44" s="1506"/>
      <c r="C44" s="291"/>
      <c r="D44" s="326">
        <f t="shared" si="0"/>
        <v>0</v>
      </c>
      <c r="E44" s="292"/>
      <c r="F44" s="291"/>
      <c r="G44" s="326">
        <f t="shared" si="1"/>
        <v>0</v>
      </c>
      <c r="H44" s="305"/>
      <c r="I44" s="291"/>
      <c r="J44" s="326">
        <f t="shared" si="2"/>
        <v>0</v>
      </c>
      <c r="K44" s="305"/>
      <c r="L44" s="291"/>
      <c r="M44" s="326">
        <f t="shared" si="3"/>
        <v>0</v>
      </c>
      <c r="N44" s="305"/>
      <c r="O44" s="291"/>
      <c r="P44" s="326">
        <f t="shared" si="4"/>
        <v>0</v>
      </c>
      <c r="Q44" s="305"/>
      <c r="R44" s="291"/>
      <c r="S44" s="326">
        <f t="shared" si="5"/>
        <v>0</v>
      </c>
      <c r="T44" s="305"/>
      <c r="U44" s="291"/>
      <c r="V44" s="326">
        <f t="shared" si="6"/>
        <v>0</v>
      </c>
      <c r="W44" s="305"/>
      <c r="X44" s="291"/>
      <c r="Y44" s="326">
        <f t="shared" si="7"/>
        <v>0</v>
      </c>
      <c r="Z44" s="305"/>
      <c r="AA44" s="291"/>
      <c r="AB44" s="326">
        <f t="shared" si="8"/>
        <v>0</v>
      </c>
      <c r="AC44" s="305"/>
      <c r="AD44" s="291"/>
      <c r="AE44" s="326">
        <f t="shared" si="9"/>
        <v>0</v>
      </c>
      <c r="AF44" s="305"/>
      <c r="AG44" s="308">
        <f t="shared" si="11"/>
        <v>0</v>
      </c>
      <c r="AH44" s="327">
        <f t="shared" si="11"/>
        <v>0</v>
      </c>
      <c r="AI44" s="442">
        <f t="shared" si="11"/>
        <v>0</v>
      </c>
      <c r="AJ44"/>
      <c r="AK44"/>
      <c r="AL44"/>
    </row>
    <row r="45" spans="1:38" s="290" customFormat="1" ht="17.25" customHeight="1">
      <c r="A45" s="1261"/>
      <c r="B45" s="1506"/>
      <c r="C45" s="291"/>
      <c r="D45" s="301">
        <f t="shared" si="0"/>
        <v>0</v>
      </c>
      <c r="E45" s="292"/>
      <c r="F45" s="291"/>
      <c r="G45" s="301">
        <f t="shared" si="1"/>
        <v>0</v>
      </c>
      <c r="H45" s="305"/>
      <c r="I45" s="291"/>
      <c r="J45" s="301">
        <f t="shared" si="2"/>
        <v>0</v>
      </c>
      <c r="K45" s="305"/>
      <c r="L45" s="291"/>
      <c r="M45" s="301">
        <f t="shared" si="3"/>
        <v>0</v>
      </c>
      <c r="N45" s="305"/>
      <c r="O45" s="291"/>
      <c r="P45" s="301">
        <f t="shared" si="4"/>
        <v>0</v>
      </c>
      <c r="Q45" s="305"/>
      <c r="R45" s="291"/>
      <c r="S45" s="301">
        <f t="shared" si="5"/>
        <v>0</v>
      </c>
      <c r="T45" s="305"/>
      <c r="U45" s="291"/>
      <c r="V45" s="301">
        <f t="shared" si="6"/>
        <v>0</v>
      </c>
      <c r="W45" s="305"/>
      <c r="X45" s="291"/>
      <c r="Y45" s="301">
        <f t="shared" si="7"/>
        <v>0</v>
      </c>
      <c r="Z45" s="305"/>
      <c r="AA45" s="291"/>
      <c r="AB45" s="301">
        <f t="shared" si="8"/>
        <v>0</v>
      </c>
      <c r="AC45" s="305"/>
      <c r="AD45" s="291"/>
      <c r="AE45" s="301">
        <f t="shared" si="9"/>
        <v>0</v>
      </c>
      <c r="AF45" s="305"/>
      <c r="AG45" s="308">
        <f t="shared" si="11"/>
        <v>0</v>
      </c>
      <c r="AH45" s="309">
        <f t="shared" si="11"/>
        <v>0</v>
      </c>
      <c r="AI45" s="442">
        <f t="shared" si="11"/>
        <v>0</v>
      </c>
      <c r="AJ45"/>
      <c r="AK45"/>
      <c r="AL45"/>
    </row>
    <row r="46" spans="1:38" s="290" customFormat="1" ht="17.25" customHeight="1">
      <c r="A46" s="1261"/>
      <c r="B46" s="1506"/>
      <c r="C46" s="291"/>
      <c r="D46" s="301">
        <f t="shared" si="0"/>
        <v>0</v>
      </c>
      <c r="E46" s="292"/>
      <c r="F46" s="291"/>
      <c r="G46" s="301">
        <f t="shared" si="1"/>
        <v>0</v>
      </c>
      <c r="H46" s="305"/>
      <c r="I46" s="291"/>
      <c r="J46" s="301">
        <f t="shared" si="2"/>
        <v>0</v>
      </c>
      <c r="K46" s="305"/>
      <c r="L46" s="291"/>
      <c r="M46" s="301">
        <f t="shared" si="3"/>
        <v>0</v>
      </c>
      <c r="N46" s="305"/>
      <c r="O46" s="291"/>
      <c r="P46" s="301">
        <f t="shared" si="4"/>
        <v>0</v>
      </c>
      <c r="Q46" s="305"/>
      <c r="R46" s="291"/>
      <c r="S46" s="301">
        <f t="shared" si="5"/>
        <v>0</v>
      </c>
      <c r="T46" s="305"/>
      <c r="U46" s="291"/>
      <c r="V46" s="301">
        <f t="shared" si="6"/>
        <v>0</v>
      </c>
      <c r="W46" s="305"/>
      <c r="X46" s="291"/>
      <c r="Y46" s="301">
        <f t="shared" si="7"/>
        <v>0</v>
      </c>
      <c r="Z46" s="305"/>
      <c r="AA46" s="291"/>
      <c r="AB46" s="301">
        <f t="shared" si="8"/>
        <v>0</v>
      </c>
      <c r="AC46" s="305"/>
      <c r="AD46" s="291"/>
      <c r="AE46" s="301">
        <f t="shared" si="9"/>
        <v>0</v>
      </c>
      <c r="AF46" s="305"/>
      <c r="AG46" s="308">
        <f t="shared" si="11"/>
        <v>0</v>
      </c>
      <c r="AH46" s="309">
        <f t="shared" si="11"/>
        <v>0</v>
      </c>
      <c r="AI46" s="442">
        <f t="shared" si="11"/>
        <v>0</v>
      </c>
      <c r="AJ46"/>
      <c r="AK46"/>
      <c r="AL46"/>
    </row>
    <row r="47" spans="1:38" s="290" customFormat="1" ht="17.25" customHeight="1">
      <c r="A47" s="1261"/>
      <c r="B47" s="1506"/>
      <c r="C47" s="291"/>
      <c r="D47" s="301">
        <f t="shared" si="0"/>
        <v>0</v>
      </c>
      <c r="E47" s="292"/>
      <c r="F47" s="291"/>
      <c r="G47" s="301">
        <f t="shared" si="1"/>
        <v>0</v>
      </c>
      <c r="H47" s="305"/>
      <c r="I47" s="291"/>
      <c r="J47" s="301">
        <f t="shared" si="2"/>
        <v>0</v>
      </c>
      <c r="K47" s="305"/>
      <c r="L47" s="291"/>
      <c r="M47" s="301">
        <f t="shared" si="3"/>
        <v>0</v>
      </c>
      <c r="N47" s="305"/>
      <c r="O47" s="291"/>
      <c r="P47" s="301">
        <f t="shared" si="4"/>
        <v>0</v>
      </c>
      <c r="Q47" s="305"/>
      <c r="R47" s="291"/>
      <c r="S47" s="301">
        <f t="shared" si="5"/>
        <v>0</v>
      </c>
      <c r="T47" s="305"/>
      <c r="U47" s="291"/>
      <c r="V47" s="301">
        <f t="shared" si="6"/>
        <v>0</v>
      </c>
      <c r="W47" s="305"/>
      <c r="X47" s="291"/>
      <c r="Y47" s="301">
        <f t="shared" si="7"/>
        <v>0</v>
      </c>
      <c r="Z47" s="305"/>
      <c r="AA47" s="291"/>
      <c r="AB47" s="301">
        <f t="shared" si="8"/>
        <v>0</v>
      </c>
      <c r="AC47" s="305"/>
      <c r="AD47" s="291"/>
      <c r="AE47" s="301">
        <f t="shared" si="9"/>
        <v>0</v>
      </c>
      <c r="AF47" s="305"/>
      <c r="AG47" s="308">
        <f t="shared" si="11"/>
        <v>0</v>
      </c>
      <c r="AH47" s="309">
        <f t="shared" si="11"/>
        <v>0</v>
      </c>
      <c r="AI47" s="442">
        <f t="shared" si="11"/>
        <v>0</v>
      </c>
      <c r="AJ47"/>
      <c r="AK47"/>
      <c r="AL47"/>
    </row>
    <row r="48" spans="1:38" s="290" customFormat="1" ht="17.25" customHeight="1">
      <c r="A48" s="1261"/>
      <c r="B48" s="1506"/>
      <c r="C48" s="291"/>
      <c r="D48" s="301">
        <f t="shared" si="0"/>
        <v>0</v>
      </c>
      <c r="E48" s="292"/>
      <c r="F48" s="291"/>
      <c r="G48" s="301">
        <f t="shared" si="1"/>
        <v>0</v>
      </c>
      <c r="H48" s="305"/>
      <c r="I48" s="291"/>
      <c r="J48" s="301">
        <f t="shared" si="2"/>
        <v>0</v>
      </c>
      <c r="K48" s="305"/>
      <c r="L48" s="291"/>
      <c r="M48" s="301">
        <f t="shared" si="3"/>
        <v>0</v>
      </c>
      <c r="N48" s="305"/>
      <c r="O48" s="291"/>
      <c r="P48" s="301">
        <f t="shared" si="4"/>
        <v>0</v>
      </c>
      <c r="Q48" s="305"/>
      <c r="R48" s="291"/>
      <c r="S48" s="301">
        <f t="shared" si="5"/>
        <v>0</v>
      </c>
      <c r="T48" s="305"/>
      <c r="U48" s="291"/>
      <c r="V48" s="301">
        <f t="shared" si="6"/>
        <v>0</v>
      </c>
      <c r="W48" s="305"/>
      <c r="X48" s="291"/>
      <c r="Y48" s="301">
        <f t="shared" si="7"/>
        <v>0</v>
      </c>
      <c r="Z48" s="305"/>
      <c r="AA48" s="291"/>
      <c r="AB48" s="301">
        <f t="shared" si="8"/>
        <v>0</v>
      </c>
      <c r="AC48" s="305"/>
      <c r="AD48" s="291"/>
      <c r="AE48" s="301">
        <f t="shared" si="9"/>
        <v>0</v>
      </c>
      <c r="AF48" s="305"/>
      <c r="AG48" s="308">
        <f t="shared" si="11"/>
        <v>0</v>
      </c>
      <c r="AH48" s="309">
        <f t="shared" si="11"/>
        <v>0</v>
      </c>
      <c r="AI48" s="442">
        <f t="shared" si="11"/>
        <v>0</v>
      </c>
      <c r="AJ48"/>
      <c r="AK48"/>
      <c r="AL48"/>
    </row>
    <row r="49" spans="1:38" s="290" customFormat="1" ht="17.25" customHeight="1">
      <c r="A49" s="1261"/>
      <c r="B49" s="1506"/>
      <c r="C49" s="291"/>
      <c r="D49" s="301">
        <f t="shared" si="0"/>
        <v>0</v>
      </c>
      <c r="E49" s="292"/>
      <c r="F49" s="291"/>
      <c r="G49" s="301">
        <f t="shared" si="1"/>
        <v>0</v>
      </c>
      <c r="H49" s="305"/>
      <c r="I49" s="291"/>
      <c r="J49" s="301">
        <f t="shared" si="2"/>
        <v>0</v>
      </c>
      <c r="K49" s="305"/>
      <c r="L49" s="291"/>
      <c r="M49" s="301">
        <f t="shared" si="3"/>
        <v>0</v>
      </c>
      <c r="N49" s="305"/>
      <c r="O49" s="291"/>
      <c r="P49" s="301">
        <f t="shared" si="4"/>
        <v>0</v>
      </c>
      <c r="Q49" s="305"/>
      <c r="R49" s="291"/>
      <c r="S49" s="301">
        <f t="shared" si="5"/>
        <v>0</v>
      </c>
      <c r="T49" s="305"/>
      <c r="U49" s="291"/>
      <c r="V49" s="301">
        <f t="shared" si="6"/>
        <v>0</v>
      </c>
      <c r="W49" s="305"/>
      <c r="X49" s="291"/>
      <c r="Y49" s="301">
        <f t="shared" si="7"/>
        <v>0</v>
      </c>
      <c r="Z49" s="305"/>
      <c r="AA49" s="291"/>
      <c r="AB49" s="301">
        <f t="shared" si="8"/>
        <v>0</v>
      </c>
      <c r="AC49" s="305"/>
      <c r="AD49" s="291"/>
      <c r="AE49" s="301">
        <f t="shared" si="9"/>
        <v>0</v>
      </c>
      <c r="AF49" s="305"/>
      <c r="AG49" s="308">
        <f t="shared" si="11"/>
        <v>0</v>
      </c>
      <c r="AH49" s="309">
        <f t="shared" si="11"/>
        <v>0</v>
      </c>
      <c r="AI49" s="442">
        <f t="shared" si="11"/>
        <v>0</v>
      </c>
      <c r="AJ49"/>
      <c r="AK49"/>
      <c r="AL49"/>
    </row>
    <row r="50" spans="1:38" s="290" customFormat="1" ht="17.25" customHeight="1">
      <c r="A50" s="1261"/>
      <c r="B50" s="1506"/>
      <c r="C50" s="291"/>
      <c r="D50" s="301">
        <f t="shared" si="0"/>
        <v>0</v>
      </c>
      <c r="E50" s="292"/>
      <c r="F50" s="291"/>
      <c r="G50" s="301">
        <f t="shared" si="1"/>
        <v>0</v>
      </c>
      <c r="H50" s="305"/>
      <c r="I50" s="291"/>
      <c r="J50" s="301">
        <f t="shared" si="2"/>
        <v>0</v>
      </c>
      <c r="K50" s="305"/>
      <c r="L50" s="291"/>
      <c r="M50" s="301">
        <f t="shared" si="3"/>
        <v>0</v>
      </c>
      <c r="N50" s="305"/>
      <c r="O50" s="291"/>
      <c r="P50" s="301">
        <f t="shared" si="4"/>
        <v>0</v>
      </c>
      <c r="Q50" s="305"/>
      <c r="R50" s="291"/>
      <c r="S50" s="301">
        <f t="shared" si="5"/>
        <v>0</v>
      </c>
      <c r="T50" s="305"/>
      <c r="U50" s="291"/>
      <c r="V50" s="301">
        <f t="shared" si="6"/>
        <v>0</v>
      </c>
      <c r="W50" s="305"/>
      <c r="X50" s="291"/>
      <c r="Y50" s="301">
        <f t="shared" si="7"/>
        <v>0</v>
      </c>
      <c r="Z50" s="305"/>
      <c r="AA50" s="291"/>
      <c r="AB50" s="301">
        <f t="shared" si="8"/>
        <v>0</v>
      </c>
      <c r="AC50" s="305"/>
      <c r="AD50" s="291"/>
      <c r="AE50" s="301">
        <f t="shared" si="9"/>
        <v>0</v>
      </c>
      <c r="AF50" s="305"/>
      <c r="AG50" s="308">
        <f t="shared" si="11"/>
        <v>0</v>
      </c>
      <c r="AH50" s="309">
        <f t="shared" si="11"/>
        <v>0</v>
      </c>
      <c r="AI50" s="442">
        <f t="shared" si="11"/>
        <v>0</v>
      </c>
      <c r="AJ50"/>
      <c r="AK50"/>
      <c r="AL50"/>
    </row>
    <row r="51" spans="1:38" s="290" customFormat="1" ht="17.25" customHeight="1">
      <c r="A51" s="1261"/>
      <c r="B51" s="1506"/>
      <c r="C51" s="291"/>
      <c r="D51" s="301">
        <f t="shared" si="0"/>
        <v>0</v>
      </c>
      <c r="E51" s="292"/>
      <c r="F51" s="291"/>
      <c r="G51" s="301">
        <f t="shared" si="1"/>
        <v>0</v>
      </c>
      <c r="H51" s="305"/>
      <c r="I51" s="291"/>
      <c r="J51" s="301">
        <f t="shared" si="2"/>
        <v>0</v>
      </c>
      <c r="K51" s="305"/>
      <c r="L51" s="291"/>
      <c r="M51" s="301">
        <f t="shared" si="3"/>
        <v>0</v>
      </c>
      <c r="N51" s="305"/>
      <c r="O51" s="291"/>
      <c r="P51" s="301">
        <f t="shared" si="4"/>
        <v>0</v>
      </c>
      <c r="Q51" s="305"/>
      <c r="R51" s="291"/>
      <c r="S51" s="301">
        <f t="shared" si="5"/>
        <v>0</v>
      </c>
      <c r="T51" s="305"/>
      <c r="U51" s="291"/>
      <c r="V51" s="301">
        <f t="shared" si="6"/>
        <v>0</v>
      </c>
      <c r="W51" s="305"/>
      <c r="X51" s="291"/>
      <c r="Y51" s="301">
        <f t="shared" si="7"/>
        <v>0</v>
      </c>
      <c r="Z51" s="305"/>
      <c r="AA51" s="291"/>
      <c r="AB51" s="301">
        <f t="shared" si="8"/>
        <v>0</v>
      </c>
      <c r="AC51" s="305"/>
      <c r="AD51" s="291"/>
      <c r="AE51" s="301">
        <f t="shared" si="9"/>
        <v>0</v>
      </c>
      <c r="AF51" s="305"/>
      <c r="AG51" s="308">
        <f t="shared" si="11"/>
        <v>0</v>
      </c>
      <c r="AH51" s="309">
        <f t="shared" si="11"/>
        <v>0</v>
      </c>
      <c r="AI51" s="442">
        <f t="shared" si="11"/>
        <v>0</v>
      </c>
      <c r="AJ51"/>
      <c r="AK51"/>
      <c r="AL51"/>
    </row>
    <row r="52" spans="1:38" s="290" customFormat="1" ht="17.25" customHeight="1">
      <c r="A52" s="1261"/>
      <c r="B52" s="1506"/>
      <c r="C52" s="291"/>
      <c r="D52" s="301">
        <f t="shared" si="0"/>
        <v>0</v>
      </c>
      <c r="E52" s="292"/>
      <c r="F52" s="291"/>
      <c r="G52" s="301">
        <f t="shared" si="1"/>
        <v>0</v>
      </c>
      <c r="H52" s="305"/>
      <c r="I52" s="291"/>
      <c r="J52" s="301">
        <f t="shared" si="2"/>
        <v>0</v>
      </c>
      <c r="K52" s="305"/>
      <c r="L52" s="291"/>
      <c r="M52" s="301">
        <f t="shared" si="3"/>
        <v>0</v>
      </c>
      <c r="N52" s="305"/>
      <c r="O52" s="291"/>
      <c r="P52" s="301">
        <f t="shared" si="4"/>
        <v>0</v>
      </c>
      <c r="Q52" s="305"/>
      <c r="R52" s="291"/>
      <c r="S52" s="301">
        <f t="shared" si="5"/>
        <v>0</v>
      </c>
      <c r="T52" s="305"/>
      <c r="U52" s="291"/>
      <c r="V52" s="301">
        <f t="shared" si="6"/>
        <v>0</v>
      </c>
      <c r="W52" s="305"/>
      <c r="X52" s="291"/>
      <c r="Y52" s="301">
        <f t="shared" si="7"/>
        <v>0</v>
      </c>
      <c r="Z52" s="305"/>
      <c r="AA52" s="291"/>
      <c r="AB52" s="301">
        <f t="shared" si="8"/>
        <v>0</v>
      </c>
      <c r="AC52" s="305"/>
      <c r="AD52" s="291"/>
      <c r="AE52" s="301">
        <f t="shared" si="9"/>
        <v>0</v>
      </c>
      <c r="AF52" s="305"/>
      <c r="AG52" s="308">
        <f t="shared" si="11"/>
        <v>0</v>
      </c>
      <c r="AH52" s="309">
        <f t="shared" si="11"/>
        <v>0</v>
      </c>
      <c r="AI52" s="442">
        <f t="shared" si="11"/>
        <v>0</v>
      </c>
      <c r="AJ52"/>
      <c r="AK52"/>
      <c r="AL52"/>
    </row>
    <row r="53" spans="1:38" s="290" customFormat="1" ht="17.25" customHeight="1">
      <c r="A53" s="1261"/>
      <c r="B53" s="1506"/>
      <c r="C53" s="291"/>
      <c r="D53" s="301">
        <f t="shared" si="0"/>
        <v>0</v>
      </c>
      <c r="E53" s="292"/>
      <c r="F53" s="304"/>
      <c r="G53" s="301">
        <f t="shared" si="1"/>
        <v>0</v>
      </c>
      <c r="H53" s="305"/>
      <c r="I53" s="304"/>
      <c r="J53" s="301">
        <f t="shared" si="2"/>
        <v>0</v>
      </c>
      <c r="K53" s="305"/>
      <c r="L53" s="304"/>
      <c r="M53" s="301">
        <f t="shared" si="3"/>
        <v>0</v>
      </c>
      <c r="N53" s="305"/>
      <c r="O53" s="304"/>
      <c r="P53" s="301">
        <f t="shared" si="4"/>
        <v>0</v>
      </c>
      <c r="Q53" s="305"/>
      <c r="R53" s="304"/>
      <c r="S53" s="301">
        <f t="shared" si="5"/>
        <v>0</v>
      </c>
      <c r="T53" s="305"/>
      <c r="U53" s="304"/>
      <c r="V53" s="301">
        <f t="shared" si="6"/>
        <v>0</v>
      </c>
      <c r="W53" s="305"/>
      <c r="X53" s="304"/>
      <c r="Y53" s="301">
        <f t="shared" si="7"/>
        <v>0</v>
      </c>
      <c r="Z53" s="305"/>
      <c r="AA53" s="304"/>
      <c r="AB53" s="301">
        <f t="shared" si="8"/>
        <v>0</v>
      </c>
      <c r="AC53" s="305"/>
      <c r="AD53" s="304"/>
      <c r="AE53" s="301">
        <f t="shared" si="9"/>
        <v>0</v>
      </c>
      <c r="AF53" s="305"/>
      <c r="AG53" s="308">
        <f t="shared" si="11"/>
        <v>0</v>
      </c>
      <c r="AH53" s="309">
        <f t="shared" si="11"/>
        <v>0</v>
      </c>
      <c r="AI53" s="442">
        <f t="shared" si="11"/>
        <v>0</v>
      </c>
      <c r="AJ53"/>
      <c r="AK53"/>
      <c r="AL53"/>
    </row>
    <row r="54" spans="1:38" s="290" customFormat="1" ht="17.25" customHeight="1">
      <c r="A54" s="1261"/>
      <c r="B54" s="1506"/>
      <c r="C54" s="291"/>
      <c r="D54" s="301">
        <f t="shared" si="0"/>
        <v>0</v>
      </c>
      <c r="E54" s="292"/>
      <c r="F54" s="291"/>
      <c r="G54" s="301">
        <f t="shared" si="1"/>
        <v>0</v>
      </c>
      <c r="H54" s="292"/>
      <c r="I54" s="291"/>
      <c r="J54" s="301">
        <f t="shared" si="2"/>
        <v>0</v>
      </c>
      <c r="K54" s="292"/>
      <c r="L54" s="291"/>
      <c r="M54" s="301">
        <f t="shared" si="3"/>
        <v>0</v>
      </c>
      <c r="N54" s="292"/>
      <c r="O54" s="291"/>
      <c r="P54" s="301">
        <f t="shared" si="4"/>
        <v>0</v>
      </c>
      <c r="Q54" s="292"/>
      <c r="R54" s="291"/>
      <c r="S54" s="301">
        <f t="shared" si="5"/>
        <v>0</v>
      </c>
      <c r="T54" s="292"/>
      <c r="U54" s="291"/>
      <c r="V54" s="301">
        <f t="shared" si="6"/>
        <v>0</v>
      </c>
      <c r="W54" s="292"/>
      <c r="X54" s="291"/>
      <c r="Y54" s="301">
        <f t="shared" si="7"/>
        <v>0</v>
      </c>
      <c r="Z54" s="292"/>
      <c r="AA54" s="291"/>
      <c r="AB54" s="301">
        <f t="shared" si="8"/>
        <v>0</v>
      </c>
      <c r="AC54" s="292"/>
      <c r="AD54" s="291"/>
      <c r="AE54" s="301">
        <f t="shared" si="9"/>
        <v>0</v>
      </c>
      <c r="AF54" s="292"/>
      <c r="AG54" s="308">
        <f t="shared" si="11"/>
        <v>0</v>
      </c>
      <c r="AH54" s="309">
        <f t="shared" si="11"/>
        <v>0</v>
      </c>
      <c r="AI54" s="442">
        <f t="shared" si="11"/>
        <v>0</v>
      </c>
    </row>
    <row r="55" spans="1:38" s="290" customFormat="1" ht="17.25" customHeight="1">
      <c r="A55" s="1261"/>
      <c r="B55" s="1506"/>
      <c r="C55" s="291"/>
      <c r="D55" s="301">
        <f t="shared" si="0"/>
        <v>0</v>
      </c>
      <c r="E55" s="292"/>
      <c r="F55" s="291"/>
      <c r="G55" s="301">
        <f t="shared" si="1"/>
        <v>0</v>
      </c>
      <c r="H55" s="292"/>
      <c r="I55" s="291"/>
      <c r="J55" s="301">
        <f t="shared" si="2"/>
        <v>0</v>
      </c>
      <c r="K55" s="292"/>
      <c r="L55" s="291"/>
      <c r="M55" s="301">
        <f t="shared" si="3"/>
        <v>0</v>
      </c>
      <c r="N55" s="292"/>
      <c r="O55" s="291"/>
      <c r="P55" s="301">
        <f t="shared" si="4"/>
        <v>0</v>
      </c>
      <c r="Q55" s="292"/>
      <c r="R55" s="291"/>
      <c r="S55" s="301">
        <f t="shared" si="5"/>
        <v>0</v>
      </c>
      <c r="T55" s="292"/>
      <c r="U55" s="291"/>
      <c r="V55" s="301">
        <f t="shared" si="6"/>
        <v>0</v>
      </c>
      <c r="W55" s="292"/>
      <c r="X55" s="291"/>
      <c r="Y55" s="301">
        <f t="shared" si="7"/>
        <v>0</v>
      </c>
      <c r="Z55" s="292"/>
      <c r="AA55" s="291"/>
      <c r="AB55" s="301">
        <f t="shared" si="8"/>
        <v>0</v>
      </c>
      <c r="AC55" s="292"/>
      <c r="AD55" s="291"/>
      <c r="AE55" s="301">
        <f t="shared" si="9"/>
        <v>0</v>
      </c>
      <c r="AF55" s="292"/>
      <c r="AG55" s="308">
        <f t="shared" si="11"/>
        <v>0</v>
      </c>
      <c r="AH55" s="309">
        <f t="shared" si="11"/>
        <v>0</v>
      </c>
      <c r="AI55" s="442">
        <f t="shared" si="11"/>
        <v>0</v>
      </c>
    </row>
    <row r="56" spans="1:38" s="290" customFormat="1" ht="17.25" customHeight="1">
      <c r="A56" s="1361" t="s">
        <v>304</v>
      </c>
      <c r="B56" s="1507"/>
      <c r="C56" s="322"/>
      <c r="D56" s="328"/>
      <c r="E56" s="323"/>
      <c r="F56" s="322"/>
      <c r="G56" s="328"/>
      <c r="H56" s="345"/>
      <c r="I56" s="322"/>
      <c r="J56" s="328"/>
      <c r="K56" s="345"/>
      <c r="L56" s="322"/>
      <c r="M56" s="328"/>
      <c r="N56" s="345"/>
      <c r="O56" s="322"/>
      <c r="P56" s="328"/>
      <c r="Q56" s="345"/>
      <c r="R56" s="322"/>
      <c r="S56" s="328"/>
      <c r="T56" s="345"/>
      <c r="U56" s="322"/>
      <c r="V56" s="328"/>
      <c r="W56" s="345"/>
      <c r="X56" s="322"/>
      <c r="Y56" s="328"/>
      <c r="Z56" s="345"/>
      <c r="AA56" s="322"/>
      <c r="AB56" s="328"/>
      <c r="AC56" s="345"/>
      <c r="AD56" s="322"/>
      <c r="AE56" s="328"/>
      <c r="AF56" s="345"/>
      <c r="AG56" s="308"/>
      <c r="AH56" s="329"/>
      <c r="AI56" s="344"/>
      <c r="AJ56"/>
      <c r="AK56"/>
      <c r="AL56"/>
    </row>
    <row r="57" spans="1:38" s="290" customFormat="1" ht="17.25" customHeight="1">
      <c r="A57" s="1261"/>
      <c r="B57" s="1506"/>
      <c r="C57" s="291"/>
      <c r="D57" s="301">
        <f t="shared" si="0"/>
        <v>0</v>
      </c>
      <c r="E57" s="292"/>
      <c r="F57" s="291"/>
      <c r="G57" s="301">
        <f t="shared" si="1"/>
        <v>0</v>
      </c>
      <c r="H57" s="305"/>
      <c r="I57" s="291"/>
      <c r="J57" s="301">
        <f t="shared" si="2"/>
        <v>0</v>
      </c>
      <c r="K57" s="305"/>
      <c r="L57" s="291"/>
      <c r="M57" s="301">
        <f t="shared" si="3"/>
        <v>0</v>
      </c>
      <c r="N57" s="305"/>
      <c r="O57" s="291"/>
      <c r="P57" s="301">
        <f t="shared" si="4"/>
        <v>0</v>
      </c>
      <c r="Q57" s="305"/>
      <c r="R57" s="291"/>
      <c r="S57" s="301">
        <f t="shared" si="5"/>
        <v>0</v>
      </c>
      <c r="T57" s="305"/>
      <c r="U57" s="291"/>
      <c r="V57" s="301">
        <f t="shared" si="6"/>
        <v>0</v>
      </c>
      <c r="W57" s="305"/>
      <c r="X57" s="291"/>
      <c r="Y57" s="301">
        <f t="shared" si="7"/>
        <v>0</v>
      </c>
      <c r="Z57" s="305"/>
      <c r="AA57" s="291"/>
      <c r="AB57" s="301">
        <f t="shared" si="8"/>
        <v>0</v>
      </c>
      <c r="AC57" s="305"/>
      <c r="AD57" s="291"/>
      <c r="AE57" s="301">
        <f t="shared" si="9"/>
        <v>0</v>
      </c>
      <c r="AF57" s="305"/>
      <c r="AG57" s="308">
        <f t="shared" si="11"/>
        <v>0</v>
      </c>
      <c r="AH57" s="309">
        <f t="shared" si="11"/>
        <v>0</v>
      </c>
      <c r="AI57" s="442">
        <f t="shared" si="11"/>
        <v>0</v>
      </c>
      <c r="AJ57"/>
      <c r="AK57"/>
      <c r="AL57"/>
    </row>
    <row r="58" spans="1:38" s="290" customFormat="1" ht="17.25" customHeight="1">
      <c r="A58" s="1261"/>
      <c r="B58" s="1506"/>
      <c r="C58" s="291"/>
      <c r="D58" s="301">
        <f t="shared" si="0"/>
        <v>0</v>
      </c>
      <c r="E58" s="292"/>
      <c r="F58" s="291"/>
      <c r="G58" s="301">
        <f t="shared" si="1"/>
        <v>0</v>
      </c>
      <c r="H58" s="305"/>
      <c r="I58" s="291"/>
      <c r="J58" s="301">
        <f t="shared" si="2"/>
        <v>0</v>
      </c>
      <c r="K58" s="305"/>
      <c r="L58" s="291"/>
      <c r="M58" s="301">
        <f t="shared" si="3"/>
        <v>0</v>
      </c>
      <c r="N58" s="305"/>
      <c r="O58" s="291"/>
      <c r="P58" s="301">
        <f t="shared" si="4"/>
        <v>0</v>
      </c>
      <c r="Q58" s="305"/>
      <c r="R58" s="291"/>
      <c r="S58" s="301">
        <f t="shared" si="5"/>
        <v>0</v>
      </c>
      <c r="T58" s="305"/>
      <c r="U58" s="291"/>
      <c r="V58" s="301">
        <f t="shared" si="6"/>
        <v>0</v>
      </c>
      <c r="W58" s="305"/>
      <c r="X58" s="291"/>
      <c r="Y58" s="301">
        <f t="shared" si="7"/>
        <v>0</v>
      </c>
      <c r="Z58" s="305"/>
      <c r="AA58" s="291"/>
      <c r="AB58" s="301">
        <f t="shared" si="8"/>
        <v>0</v>
      </c>
      <c r="AC58" s="305"/>
      <c r="AD58" s="291"/>
      <c r="AE58" s="301">
        <f t="shared" si="9"/>
        <v>0</v>
      </c>
      <c r="AF58" s="305"/>
      <c r="AG58" s="308">
        <f t="shared" si="11"/>
        <v>0</v>
      </c>
      <c r="AH58" s="309">
        <f t="shared" si="11"/>
        <v>0</v>
      </c>
      <c r="AI58" s="442">
        <f t="shared" si="11"/>
        <v>0</v>
      </c>
      <c r="AJ58"/>
      <c r="AK58"/>
      <c r="AL58"/>
    </row>
    <row r="59" spans="1:38" s="290" customFormat="1" ht="17.25" customHeight="1">
      <c r="A59" s="1261"/>
      <c r="B59" s="1506"/>
      <c r="C59" s="291"/>
      <c r="D59" s="301">
        <f t="shared" si="0"/>
        <v>0</v>
      </c>
      <c r="E59" s="292"/>
      <c r="F59" s="291"/>
      <c r="G59" s="301">
        <f t="shared" si="1"/>
        <v>0</v>
      </c>
      <c r="H59" s="305"/>
      <c r="I59" s="291"/>
      <c r="J59" s="301">
        <f t="shared" si="2"/>
        <v>0</v>
      </c>
      <c r="K59" s="305"/>
      <c r="L59" s="291"/>
      <c r="M59" s="301">
        <f t="shared" si="3"/>
        <v>0</v>
      </c>
      <c r="N59" s="305"/>
      <c r="O59" s="291"/>
      <c r="P59" s="301">
        <f t="shared" si="4"/>
        <v>0</v>
      </c>
      <c r="Q59" s="305"/>
      <c r="R59" s="291"/>
      <c r="S59" s="301">
        <f t="shared" si="5"/>
        <v>0</v>
      </c>
      <c r="T59" s="305"/>
      <c r="U59" s="291"/>
      <c r="V59" s="301">
        <f t="shared" si="6"/>
        <v>0</v>
      </c>
      <c r="W59" s="305"/>
      <c r="X59" s="291"/>
      <c r="Y59" s="301">
        <f t="shared" si="7"/>
        <v>0</v>
      </c>
      <c r="Z59" s="305"/>
      <c r="AA59" s="291"/>
      <c r="AB59" s="301">
        <f t="shared" si="8"/>
        <v>0</v>
      </c>
      <c r="AC59" s="305"/>
      <c r="AD59" s="291"/>
      <c r="AE59" s="301">
        <f t="shared" si="9"/>
        <v>0</v>
      </c>
      <c r="AF59" s="305"/>
      <c r="AG59" s="308">
        <f t="shared" si="11"/>
        <v>0</v>
      </c>
      <c r="AH59" s="309">
        <f t="shared" si="11"/>
        <v>0</v>
      </c>
      <c r="AI59" s="442">
        <f t="shared" si="11"/>
        <v>0</v>
      </c>
      <c r="AJ59"/>
      <c r="AK59"/>
      <c r="AL59"/>
    </row>
    <row r="60" spans="1:38" s="290" customFormat="1" ht="17.25" customHeight="1">
      <c r="A60" s="1261"/>
      <c r="B60" s="1506"/>
      <c r="C60" s="291"/>
      <c r="D60" s="301">
        <f t="shared" si="0"/>
        <v>0</v>
      </c>
      <c r="E60" s="292"/>
      <c r="F60" s="304"/>
      <c r="G60" s="301">
        <f t="shared" si="1"/>
        <v>0</v>
      </c>
      <c r="H60" s="305"/>
      <c r="I60" s="304"/>
      <c r="J60" s="301">
        <f t="shared" si="2"/>
        <v>0</v>
      </c>
      <c r="K60" s="305"/>
      <c r="L60" s="304"/>
      <c r="M60" s="301">
        <f t="shared" si="3"/>
        <v>0</v>
      </c>
      <c r="N60" s="305"/>
      <c r="O60" s="304"/>
      <c r="P60" s="301">
        <f t="shared" si="4"/>
        <v>0</v>
      </c>
      <c r="Q60" s="305"/>
      <c r="R60" s="304"/>
      <c r="S60" s="301">
        <f t="shared" si="5"/>
        <v>0</v>
      </c>
      <c r="T60" s="305"/>
      <c r="U60" s="304"/>
      <c r="V60" s="301">
        <f t="shared" si="6"/>
        <v>0</v>
      </c>
      <c r="W60" s="305"/>
      <c r="X60" s="304"/>
      <c r="Y60" s="301">
        <f t="shared" si="7"/>
        <v>0</v>
      </c>
      <c r="Z60" s="305"/>
      <c r="AA60" s="304"/>
      <c r="AB60" s="301">
        <f t="shared" si="8"/>
        <v>0</v>
      </c>
      <c r="AC60" s="305"/>
      <c r="AD60" s="304"/>
      <c r="AE60" s="301">
        <f t="shared" si="9"/>
        <v>0</v>
      </c>
      <c r="AF60" s="305"/>
      <c r="AG60" s="308">
        <f t="shared" si="11"/>
        <v>0</v>
      </c>
      <c r="AH60" s="309">
        <f t="shared" si="11"/>
        <v>0</v>
      </c>
      <c r="AI60" s="442">
        <f t="shared" si="11"/>
        <v>0</v>
      </c>
      <c r="AJ60"/>
      <c r="AK60"/>
      <c r="AL60"/>
    </row>
    <row r="61" spans="1:38" s="290" customFormat="1" ht="17.25" customHeight="1">
      <c r="A61" s="1261"/>
      <c r="B61" s="1506"/>
      <c r="C61" s="291"/>
      <c r="D61" s="301">
        <f t="shared" si="0"/>
        <v>0</v>
      </c>
      <c r="E61" s="292"/>
      <c r="F61" s="291"/>
      <c r="G61" s="301">
        <f t="shared" si="1"/>
        <v>0</v>
      </c>
      <c r="H61" s="292"/>
      <c r="I61" s="291"/>
      <c r="J61" s="301">
        <f t="shared" si="2"/>
        <v>0</v>
      </c>
      <c r="K61" s="292"/>
      <c r="L61" s="291"/>
      <c r="M61" s="301">
        <f t="shared" si="3"/>
        <v>0</v>
      </c>
      <c r="N61" s="292"/>
      <c r="O61" s="291"/>
      <c r="P61" s="301">
        <f t="shared" si="4"/>
        <v>0</v>
      </c>
      <c r="Q61" s="292"/>
      <c r="R61" s="291"/>
      <c r="S61" s="301">
        <f t="shared" si="5"/>
        <v>0</v>
      </c>
      <c r="T61" s="292"/>
      <c r="U61" s="291"/>
      <c r="V61" s="301">
        <f t="shared" si="6"/>
        <v>0</v>
      </c>
      <c r="W61" s="292"/>
      <c r="X61" s="291"/>
      <c r="Y61" s="301">
        <f t="shared" si="7"/>
        <v>0</v>
      </c>
      <c r="Z61" s="292"/>
      <c r="AA61" s="291"/>
      <c r="AB61" s="301">
        <f t="shared" si="8"/>
        <v>0</v>
      </c>
      <c r="AC61" s="292"/>
      <c r="AD61" s="291"/>
      <c r="AE61" s="301">
        <f t="shared" si="9"/>
        <v>0</v>
      </c>
      <c r="AF61" s="292"/>
      <c r="AG61" s="308">
        <f t="shared" si="11"/>
        <v>0</v>
      </c>
      <c r="AH61" s="309">
        <f t="shared" si="11"/>
        <v>0</v>
      </c>
      <c r="AI61" s="442">
        <f t="shared" si="11"/>
        <v>0</v>
      </c>
    </row>
    <row r="62" spans="1:38" s="290" customFormat="1" ht="17.25" customHeight="1">
      <c r="A62" s="1261"/>
      <c r="B62" s="1506"/>
      <c r="C62" s="291"/>
      <c r="D62" s="301">
        <f t="shared" si="0"/>
        <v>0</v>
      </c>
      <c r="E62" s="292"/>
      <c r="F62" s="304"/>
      <c r="G62" s="301">
        <f t="shared" si="1"/>
        <v>0</v>
      </c>
      <c r="H62" s="305"/>
      <c r="I62" s="304"/>
      <c r="J62" s="301">
        <f t="shared" si="2"/>
        <v>0</v>
      </c>
      <c r="K62" s="305"/>
      <c r="L62" s="304"/>
      <c r="M62" s="301">
        <f t="shared" si="3"/>
        <v>0</v>
      </c>
      <c r="N62" s="305"/>
      <c r="O62" s="304"/>
      <c r="P62" s="301">
        <f t="shared" si="4"/>
        <v>0</v>
      </c>
      <c r="Q62" s="305"/>
      <c r="R62" s="304"/>
      <c r="S62" s="301">
        <f t="shared" si="5"/>
        <v>0</v>
      </c>
      <c r="T62" s="305"/>
      <c r="U62" s="304"/>
      <c r="V62" s="301">
        <f t="shared" si="6"/>
        <v>0</v>
      </c>
      <c r="W62" s="305"/>
      <c r="X62" s="304"/>
      <c r="Y62" s="301">
        <f t="shared" si="7"/>
        <v>0</v>
      </c>
      <c r="Z62" s="305"/>
      <c r="AA62" s="304"/>
      <c r="AB62" s="301">
        <f t="shared" si="8"/>
        <v>0</v>
      </c>
      <c r="AC62" s="305"/>
      <c r="AD62" s="304"/>
      <c r="AE62" s="301">
        <f t="shared" si="9"/>
        <v>0</v>
      </c>
      <c r="AF62" s="305"/>
      <c r="AG62" s="308">
        <f t="shared" si="11"/>
        <v>0</v>
      </c>
      <c r="AH62" s="309">
        <f t="shared" si="11"/>
        <v>0</v>
      </c>
      <c r="AI62" s="442">
        <f t="shared" si="11"/>
        <v>0</v>
      </c>
      <c r="AJ62"/>
      <c r="AK62"/>
      <c r="AL62"/>
    </row>
    <row r="63" spans="1:38" s="290" customFormat="1" ht="17.25" customHeight="1">
      <c r="A63" s="1261"/>
      <c r="B63" s="1506"/>
      <c r="C63" s="291"/>
      <c r="D63" s="301">
        <f t="shared" si="0"/>
        <v>0</v>
      </c>
      <c r="E63" s="292"/>
      <c r="F63" s="291"/>
      <c r="G63" s="301">
        <f t="shared" si="1"/>
        <v>0</v>
      </c>
      <c r="H63" s="292"/>
      <c r="I63" s="291"/>
      <c r="J63" s="301">
        <f t="shared" si="2"/>
        <v>0</v>
      </c>
      <c r="K63" s="292"/>
      <c r="L63" s="291"/>
      <c r="M63" s="301">
        <f t="shared" si="3"/>
        <v>0</v>
      </c>
      <c r="N63" s="292"/>
      <c r="O63" s="291"/>
      <c r="P63" s="301">
        <f t="shared" si="4"/>
        <v>0</v>
      </c>
      <c r="Q63" s="292"/>
      <c r="R63" s="291"/>
      <c r="S63" s="301">
        <f t="shared" si="5"/>
        <v>0</v>
      </c>
      <c r="T63" s="292"/>
      <c r="U63" s="291"/>
      <c r="V63" s="301">
        <f t="shared" si="6"/>
        <v>0</v>
      </c>
      <c r="W63" s="292"/>
      <c r="X63" s="291"/>
      <c r="Y63" s="301">
        <f t="shared" si="7"/>
        <v>0</v>
      </c>
      <c r="Z63" s="292"/>
      <c r="AA63" s="291"/>
      <c r="AB63" s="301">
        <f t="shared" si="8"/>
        <v>0</v>
      </c>
      <c r="AC63" s="292"/>
      <c r="AD63" s="291"/>
      <c r="AE63" s="301">
        <f t="shared" si="9"/>
        <v>0</v>
      </c>
      <c r="AF63" s="292"/>
      <c r="AG63" s="308">
        <f t="shared" si="11"/>
        <v>0</v>
      </c>
      <c r="AH63" s="309">
        <f t="shared" si="11"/>
        <v>0</v>
      </c>
      <c r="AI63" s="442">
        <f t="shared" si="11"/>
        <v>0</v>
      </c>
    </row>
    <row r="64" spans="1:38" s="290" customFormat="1" ht="17.25" customHeight="1">
      <c r="A64" s="1261"/>
      <c r="B64" s="1506"/>
      <c r="C64" s="291"/>
      <c r="D64" s="301">
        <f t="shared" si="0"/>
        <v>0</v>
      </c>
      <c r="E64" s="292"/>
      <c r="F64" s="291"/>
      <c r="G64" s="301">
        <f t="shared" si="1"/>
        <v>0</v>
      </c>
      <c r="H64" s="292"/>
      <c r="I64" s="291"/>
      <c r="J64" s="301">
        <f t="shared" si="2"/>
        <v>0</v>
      </c>
      <c r="K64" s="292"/>
      <c r="L64" s="291"/>
      <c r="M64" s="301">
        <f t="shared" si="3"/>
        <v>0</v>
      </c>
      <c r="N64" s="292"/>
      <c r="O64" s="291"/>
      <c r="P64" s="301">
        <f t="shared" si="4"/>
        <v>0</v>
      </c>
      <c r="Q64" s="292"/>
      <c r="R64" s="291"/>
      <c r="S64" s="301">
        <f t="shared" si="5"/>
        <v>0</v>
      </c>
      <c r="T64" s="292"/>
      <c r="U64" s="291"/>
      <c r="V64" s="301">
        <f t="shared" si="6"/>
        <v>0</v>
      </c>
      <c r="W64" s="292"/>
      <c r="X64" s="291"/>
      <c r="Y64" s="301">
        <f t="shared" si="7"/>
        <v>0</v>
      </c>
      <c r="Z64" s="292"/>
      <c r="AA64" s="291"/>
      <c r="AB64" s="301">
        <f t="shared" si="8"/>
        <v>0</v>
      </c>
      <c r="AC64" s="292"/>
      <c r="AD64" s="291"/>
      <c r="AE64" s="301">
        <f t="shared" si="9"/>
        <v>0</v>
      </c>
      <c r="AF64" s="292"/>
      <c r="AG64" s="308">
        <f t="shared" ref="AG64:AI66" si="12">SUM(C64,F64,I64,L64,O64,R64,U64,X64,AA64,AD64)</f>
        <v>0</v>
      </c>
      <c r="AH64" s="309">
        <f t="shared" si="12"/>
        <v>0</v>
      </c>
      <c r="AI64" s="442">
        <f t="shared" si="12"/>
        <v>0</v>
      </c>
    </row>
    <row r="65" spans="1:37" s="290" customFormat="1" ht="17.25" customHeight="1">
      <c r="A65" s="1261"/>
      <c r="B65" s="1506"/>
      <c r="C65" s="291"/>
      <c r="D65" s="301">
        <f t="shared" si="0"/>
        <v>0</v>
      </c>
      <c r="E65" s="292"/>
      <c r="F65" s="291"/>
      <c r="G65" s="301">
        <f t="shared" si="1"/>
        <v>0</v>
      </c>
      <c r="H65" s="292"/>
      <c r="I65" s="291"/>
      <c r="J65" s="301">
        <f t="shared" si="2"/>
        <v>0</v>
      </c>
      <c r="K65" s="292"/>
      <c r="L65" s="291"/>
      <c r="M65" s="301">
        <f t="shared" si="3"/>
        <v>0</v>
      </c>
      <c r="N65" s="292"/>
      <c r="O65" s="291"/>
      <c r="P65" s="301">
        <f t="shared" si="4"/>
        <v>0</v>
      </c>
      <c r="Q65" s="292"/>
      <c r="R65" s="291"/>
      <c r="S65" s="301">
        <f t="shared" si="5"/>
        <v>0</v>
      </c>
      <c r="T65" s="292"/>
      <c r="U65" s="291"/>
      <c r="V65" s="301">
        <f t="shared" si="6"/>
        <v>0</v>
      </c>
      <c r="W65" s="292"/>
      <c r="X65" s="291"/>
      <c r="Y65" s="301">
        <f t="shared" si="7"/>
        <v>0</v>
      </c>
      <c r="Z65" s="292"/>
      <c r="AA65" s="291"/>
      <c r="AB65" s="301">
        <f t="shared" si="8"/>
        <v>0</v>
      </c>
      <c r="AC65" s="292"/>
      <c r="AD65" s="291"/>
      <c r="AE65" s="301">
        <f t="shared" si="9"/>
        <v>0</v>
      </c>
      <c r="AF65" s="292"/>
      <c r="AG65" s="308">
        <f t="shared" si="12"/>
        <v>0</v>
      </c>
      <c r="AH65" s="309">
        <f t="shared" si="12"/>
        <v>0</v>
      </c>
      <c r="AI65" s="442">
        <f t="shared" si="12"/>
        <v>0</v>
      </c>
    </row>
    <row r="66" spans="1:37" s="290" customFormat="1" ht="17.25" customHeight="1">
      <c r="A66" s="1261"/>
      <c r="B66" s="1506"/>
      <c r="C66" s="291"/>
      <c r="D66" s="301">
        <f t="shared" si="0"/>
        <v>0</v>
      </c>
      <c r="E66" s="292"/>
      <c r="F66" s="291"/>
      <c r="G66" s="301">
        <f t="shared" si="1"/>
        <v>0</v>
      </c>
      <c r="H66" s="292"/>
      <c r="I66" s="291"/>
      <c r="J66" s="301">
        <f t="shared" si="2"/>
        <v>0</v>
      </c>
      <c r="K66" s="292"/>
      <c r="L66" s="291"/>
      <c r="M66" s="301">
        <f t="shared" si="3"/>
        <v>0</v>
      </c>
      <c r="N66" s="292"/>
      <c r="O66" s="291"/>
      <c r="P66" s="301">
        <f t="shared" si="4"/>
        <v>0</v>
      </c>
      <c r="Q66" s="292"/>
      <c r="R66" s="291"/>
      <c r="S66" s="301">
        <f t="shared" si="5"/>
        <v>0</v>
      </c>
      <c r="T66" s="292"/>
      <c r="U66" s="291"/>
      <c r="V66" s="301">
        <f t="shared" si="6"/>
        <v>0</v>
      </c>
      <c r="W66" s="292"/>
      <c r="X66" s="291"/>
      <c r="Y66" s="301">
        <f t="shared" si="7"/>
        <v>0</v>
      </c>
      <c r="Z66" s="292"/>
      <c r="AA66" s="291"/>
      <c r="AB66" s="301">
        <f t="shared" si="8"/>
        <v>0</v>
      </c>
      <c r="AC66" s="292"/>
      <c r="AD66" s="291"/>
      <c r="AE66" s="301">
        <f t="shared" si="9"/>
        <v>0</v>
      </c>
      <c r="AF66" s="292"/>
      <c r="AG66" s="308">
        <f t="shared" si="12"/>
        <v>0</v>
      </c>
      <c r="AH66" s="309">
        <f t="shared" si="12"/>
        <v>0</v>
      </c>
      <c r="AI66" s="442">
        <f t="shared" si="12"/>
        <v>0</v>
      </c>
    </row>
    <row r="67" spans="1:37" s="290" customFormat="1" ht="15" customHeight="1">
      <c r="A67" s="1261"/>
      <c r="B67" s="1506"/>
      <c r="C67" s="294"/>
      <c r="D67" s="301"/>
      <c r="E67" s="295"/>
      <c r="F67" s="294"/>
      <c r="G67" s="301"/>
      <c r="H67" s="295"/>
      <c r="I67" s="294"/>
      <c r="J67" s="301"/>
      <c r="K67" s="295"/>
      <c r="L67" s="294"/>
      <c r="M67" s="301"/>
      <c r="N67" s="295"/>
      <c r="O67" s="294"/>
      <c r="P67" s="301"/>
      <c r="Q67" s="295"/>
      <c r="R67" s="294"/>
      <c r="S67" s="301"/>
      <c r="T67" s="295"/>
      <c r="U67" s="294"/>
      <c r="V67" s="301"/>
      <c r="W67" s="295"/>
      <c r="X67" s="294"/>
      <c r="Y67" s="301"/>
      <c r="Z67" s="295"/>
      <c r="AA67" s="294"/>
      <c r="AB67" s="301"/>
      <c r="AC67" s="295"/>
      <c r="AD67" s="294"/>
      <c r="AE67" s="301"/>
      <c r="AF67" s="295"/>
      <c r="AG67" s="311"/>
      <c r="AH67" s="506"/>
      <c r="AI67" s="313"/>
    </row>
    <row r="68" spans="1:37" ht="17.25" customHeight="1">
      <c r="A68" s="1265" t="s">
        <v>305</v>
      </c>
      <c r="B68" s="1508"/>
      <c r="C68" s="304">
        <f t="shared" ref="C68:AF68" si="13">ROUND(SUM(C14:C67),0)</f>
        <v>0</v>
      </c>
      <c r="D68" s="303">
        <f t="shared" si="13"/>
        <v>0</v>
      </c>
      <c r="E68" s="305">
        <f t="shared" si="13"/>
        <v>0</v>
      </c>
      <c r="F68" s="304">
        <f t="shared" si="13"/>
        <v>0</v>
      </c>
      <c r="G68" s="303">
        <f t="shared" si="13"/>
        <v>0</v>
      </c>
      <c r="H68" s="305">
        <f t="shared" si="13"/>
        <v>0</v>
      </c>
      <c r="I68" s="304">
        <f t="shared" si="13"/>
        <v>0</v>
      </c>
      <c r="J68" s="303">
        <f t="shared" si="13"/>
        <v>0</v>
      </c>
      <c r="K68" s="305">
        <f t="shared" si="13"/>
        <v>0</v>
      </c>
      <c r="L68" s="304">
        <f t="shared" si="13"/>
        <v>0</v>
      </c>
      <c r="M68" s="303">
        <f t="shared" si="13"/>
        <v>0</v>
      </c>
      <c r="N68" s="305">
        <f t="shared" si="13"/>
        <v>0</v>
      </c>
      <c r="O68" s="304">
        <f t="shared" si="13"/>
        <v>0</v>
      </c>
      <c r="P68" s="303">
        <f t="shared" si="13"/>
        <v>0</v>
      </c>
      <c r="Q68" s="305">
        <f t="shared" si="13"/>
        <v>0</v>
      </c>
      <c r="R68" s="304">
        <f t="shared" si="13"/>
        <v>0</v>
      </c>
      <c r="S68" s="303">
        <f t="shared" si="13"/>
        <v>0</v>
      </c>
      <c r="T68" s="305">
        <f t="shared" si="13"/>
        <v>0</v>
      </c>
      <c r="U68" s="304">
        <f t="shared" si="13"/>
        <v>0</v>
      </c>
      <c r="V68" s="303">
        <f t="shared" si="13"/>
        <v>0</v>
      </c>
      <c r="W68" s="305">
        <f t="shared" si="13"/>
        <v>0</v>
      </c>
      <c r="X68" s="304">
        <f t="shared" si="13"/>
        <v>0</v>
      </c>
      <c r="Y68" s="303">
        <f t="shared" si="13"/>
        <v>0</v>
      </c>
      <c r="Z68" s="305">
        <f t="shared" si="13"/>
        <v>0</v>
      </c>
      <c r="AA68" s="304">
        <f t="shared" si="13"/>
        <v>0</v>
      </c>
      <c r="AB68" s="303">
        <f t="shared" si="13"/>
        <v>0</v>
      </c>
      <c r="AC68" s="305">
        <f t="shared" si="13"/>
        <v>0</v>
      </c>
      <c r="AD68" s="304">
        <f t="shared" si="13"/>
        <v>0</v>
      </c>
      <c r="AE68" s="303">
        <f t="shared" si="13"/>
        <v>0</v>
      </c>
      <c r="AF68" s="305">
        <f t="shared" si="13"/>
        <v>0</v>
      </c>
      <c r="AG68" s="306">
        <f t="shared" ref="AG68:AI68" si="14">SUM(AG14:AG66)</f>
        <v>0</v>
      </c>
      <c r="AH68" s="307">
        <f t="shared" si="14"/>
        <v>0</v>
      </c>
      <c r="AI68" s="305">
        <f t="shared" si="14"/>
        <v>0</v>
      </c>
    </row>
    <row r="69" spans="1:37" s="290" customFormat="1" ht="17.25" customHeight="1">
      <c r="A69" s="1264"/>
      <c r="B69" s="1514"/>
      <c r="C69" s="294"/>
      <c r="D69" s="302"/>
      <c r="E69" s="295"/>
      <c r="F69" s="294"/>
      <c r="G69" s="302"/>
      <c r="H69" s="295"/>
      <c r="I69" s="294"/>
      <c r="J69" s="302"/>
      <c r="K69" s="295"/>
      <c r="L69" s="294"/>
      <c r="M69" s="302"/>
      <c r="N69" s="295"/>
      <c r="O69" s="294"/>
      <c r="P69" s="302"/>
      <c r="Q69" s="295"/>
      <c r="R69" s="294"/>
      <c r="S69" s="302"/>
      <c r="T69" s="295"/>
      <c r="U69" s="294"/>
      <c r="V69" s="302"/>
      <c r="W69" s="295"/>
      <c r="X69" s="294"/>
      <c r="Y69" s="302"/>
      <c r="Z69" s="295"/>
      <c r="AA69" s="294"/>
      <c r="AB69" s="302"/>
      <c r="AC69" s="295"/>
      <c r="AD69" s="294"/>
      <c r="AE69" s="302"/>
      <c r="AF69" s="295"/>
      <c r="AG69" s="311"/>
      <c r="AH69" s="312"/>
      <c r="AI69" s="313"/>
    </row>
    <row r="70" spans="1:37" s="290" customFormat="1" ht="17.25" customHeight="1">
      <c r="A70" s="1263" t="s">
        <v>306</v>
      </c>
      <c r="B70" s="1513"/>
      <c r="C70" s="294"/>
      <c r="D70" s="302"/>
      <c r="E70" s="295"/>
      <c r="F70" s="294"/>
      <c r="G70" s="302"/>
      <c r="H70" s="295"/>
      <c r="I70" s="294"/>
      <c r="J70" s="302"/>
      <c r="K70" s="295"/>
      <c r="L70" s="294"/>
      <c r="M70" s="302"/>
      <c r="N70" s="295"/>
      <c r="O70" s="294"/>
      <c r="P70" s="302"/>
      <c r="Q70" s="295"/>
      <c r="R70" s="294"/>
      <c r="S70" s="302"/>
      <c r="T70" s="295"/>
      <c r="U70" s="294"/>
      <c r="V70" s="302"/>
      <c r="W70" s="295"/>
      <c r="X70" s="294"/>
      <c r="Y70" s="302"/>
      <c r="Z70" s="295"/>
      <c r="AA70" s="294"/>
      <c r="AB70" s="302"/>
      <c r="AC70" s="295"/>
      <c r="AD70" s="294"/>
      <c r="AE70" s="302"/>
      <c r="AF70" s="295"/>
      <c r="AG70" s="311"/>
      <c r="AH70" s="312"/>
      <c r="AI70" s="313"/>
    </row>
    <row r="71" spans="1:37" s="290" customFormat="1" ht="17.25" customHeight="1">
      <c r="A71" s="1261"/>
      <c r="B71" s="1506"/>
      <c r="C71" s="291"/>
      <c r="D71" s="301">
        <f t="shared" ref="D71:D91" si="15">E71-C71</f>
        <v>0</v>
      </c>
      <c r="E71" s="292"/>
      <c r="F71" s="291"/>
      <c r="G71" s="301">
        <f t="shared" ref="G71:G91" si="16">H71-F71</f>
        <v>0</v>
      </c>
      <c r="H71" s="292"/>
      <c r="I71" s="291"/>
      <c r="J71" s="301">
        <f t="shared" ref="J71:J90" si="17">K71-I71</f>
        <v>0</v>
      </c>
      <c r="K71" s="292"/>
      <c r="L71" s="291"/>
      <c r="M71" s="301">
        <f t="shared" ref="M71:M91" si="18">N71-L71</f>
        <v>0</v>
      </c>
      <c r="N71" s="292"/>
      <c r="O71" s="291"/>
      <c r="P71" s="301">
        <f t="shared" ref="P71:P91" si="19">Q71-O71</f>
        <v>0</v>
      </c>
      <c r="Q71" s="292"/>
      <c r="R71" s="291"/>
      <c r="S71" s="301">
        <f t="shared" ref="S71:S91" si="20">T71-R71</f>
        <v>0</v>
      </c>
      <c r="T71" s="292"/>
      <c r="U71" s="291"/>
      <c r="V71" s="301">
        <f t="shared" ref="V71:V91" si="21">W71-U71</f>
        <v>0</v>
      </c>
      <c r="W71" s="292"/>
      <c r="X71" s="291"/>
      <c r="Y71" s="301">
        <f t="shared" ref="Y71:Y91" si="22">Z71-X71</f>
        <v>0</v>
      </c>
      <c r="Z71" s="292"/>
      <c r="AA71" s="291"/>
      <c r="AB71" s="301">
        <f t="shared" ref="AB71:AB91" si="23">AC71-AA71</f>
        <v>0</v>
      </c>
      <c r="AC71" s="292"/>
      <c r="AD71" s="291"/>
      <c r="AE71" s="301">
        <f t="shared" ref="AE71:AE91" si="24">AF71-AD71</f>
        <v>0</v>
      </c>
      <c r="AF71" s="292"/>
      <c r="AG71" s="308">
        <f t="shared" ref="AG71:AI91" si="25">SUM(C71,F71,I71,L71,O71,R71,U71,X71,AA71,AD71)</f>
        <v>0</v>
      </c>
      <c r="AH71" s="309">
        <f t="shared" si="25"/>
        <v>0</v>
      </c>
      <c r="AI71" s="442">
        <f t="shared" si="25"/>
        <v>0</v>
      </c>
      <c r="AK71" s="348"/>
    </row>
    <row r="72" spans="1:37" s="290" customFormat="1" ht="17.25" customHeight="1">
      <c r="A72" s="1261"/>
      <c r="B72" s="1506"/>
      <c r="C72" s="291"/>
      <c r="D72" s="301">
        <f t="shared" si="15"/>
        <v>0</v>
      </c>
      <c r="E72" s="292"/>
      <c r="F72" s="291"/>
      <c r="G72" s="301">
        <f t="shared" si="16"/>
        <v>0</v>
      </c>
      <c r="H72" s="292"/>
      <c r="I72" s="291"/>
      <c r="J72" s="301">
        <f t="shared" si="17"/>
        <v>0</v>
      </c>
      <c r="K72" s="292"/>
      <c r="L72" s="291"/>
      <c r="M72" s="301">
        <f t="shared" si="18"/>
        <v>0</v>
      </c>
      <c r="N72" s="292"/>
      <c r="O72" s="291"/>
      <c r="P72" s="301">
        <f t="shared" si="19"/>
        <v>0</v>
      </c>
      <c r="Q72" s="292"/>
      <c r="R72" s="291"/>
      <c r="S72" s="301">
        <f t="shared" si="20"/>
        <v>0</v>
      </c>
      <c r="T72" s="292"/>
      <c r="U72" s="291"/>
      <c r="V72" s="301">
        <f t="shared" si="21"/>
        <v>0</v>
      </c>
      <c r="W72" s="292"/>
      <c r="X72" s="291"/>
      <c r="Y72" s="301">
        <f t="shared" si="22"/>
        <v>0</v>
      </c>
      <c r="Z72" s="292"/>
      <c r="AA72" s="291"/>
      <c r="AB72" s="301">
        <f t="shared" si="23"/>
        <v>0</v>
      </c>
      <c r="AC72" s="292"/>
      <c r="AD72" s="291"/>
      <c r="AE72" s="301">
        <f t="shared" si="24"/>
        <v>0</v>
      </c>
      <c r="AF72" s="292"/>
      <c r="AG72" s="308">
        <f t="shared" si="25"/>
        <v>0</v>
      </c>
      <c r="AH72" s="309">
        <f t="shared" si="25"/>
        <v>0</v>
      </c>
      <c r="AI72" s="442">
        <f t="shared" si="25"/>
        <v>0</v>
      </c>
      <c r="AK72" s="348"/>
    </row>
    <row r="73" spans="1:37" s="290" customFormat="1" ht="17.25" customHeight="1">
      <c r="A73" s="1261"/>
      <c r="B73" s="1506"/>
      <c r="C73" s="291"/>
      <c r="D73" s="301">
        <f t="shared" si="15"/>
        <v>0</v>
      </c>
      <c r="E73" s="292"/>
      <c r="F73" s="291"/>
      <c r="G73" s="301">
        <f t="shared" si="16"/>
        <v>0</v>
      </c>
      <c r="H73" s="292"/>
      <c r="I73" s="291"/>
      <c r="J73" s="301">
        <f t="shared" si="17"/>
        <v>0</v>
      </c>
      <c r="K73" s="292"/>
      <c r="L73" s="291"/>
      <c r="M73" s="301">
        <f t="shared" si="18"/>
        <v>0</v>
      </c>
      <c r="N73" s="292"/>
      <c r="O73" s="291"/>
      <c r="P73" s="301">
        <f t="shared" si="19"/>
        <v>0</v>
      </c>
      <c r="Q73" s="292"/>
      <c r="R73" s="291"/>
      <c r="S73" s="301">
        <f t="shared" si="20"/>
        <v>0</v>
      </c>
      <c r="T73" s="292"/>
      <c r="U73" s="291"/>
      <c r="V73" s="301">
        <f t="shared" si="21"/>
        <v>0</v>
      </c>
      <c r="W73" s="292"/>
      <c r="X73" s="291"/>
      <c r="Y73" s="301">
        <f t="shared" si="22"/>
        <v>0</v>
      </c>
      <c r="Z73" s="292"/>
      <c r="AA73" s="291"/>
      <c r="AB73" s="301">
        <f t="shared" si="23"/>
        <v>0</v>
      </c>
      <c r="AC73" s="292"/>
      <c r="AD73" s="291"/>
      <c r="AE73" s="301">
        <f t="shared" si="24"/>
        <v>0</v>
      </c>
      <c r="AF73" s="292"/>
      <c r="AG73" s="308">
        <f t="shared" si="25"/>
        <v>0</v>
      </c>
      <c r="AH73" s="309">
        <f t="shared" si="25"/>
        <v>0</v>
      </c>
      <c r="AI73" s="442">
        <f t="shared" si="25"/>
        <v>0</v>
      </c>
      <c r="AK73" s="348"/>
    </row>
    <row r="74" spans="1:37" s="290" customFormat="1" ht="17.25" customHeight="1">
      <c r="A74" s="1261"/>
      <c r="B74" s="1506"/>
      <c r="C74" s="291"/>
      <c r="D74" s="301">
        <f t="shared" si="15"/>
        <v>0</v>
      </c>
      <c r="E74" s="292"/>
      <c r="F74" s="291"/>
      <c r="G74" s="301">
        <f t="shared" si="16"/>
        <v>0</v>
      </c>
      <c r="H74" s="292"/>
      <c r="I74" s="291"/>
      <c r="J74" s="301">
        <f t="shared" si="17"/>
        <v>0</v>
      </c>
      <c r="K74" s="292"/>
      <c r="L74" s="291"/>
      <c r="M74" s="301">
        <f t="shared" si="18"/>
        <v>0</v>
      </c>
      <c r="N74" s="292"/>
      <c r="O74" s="291"/>
      <c r="P74" s="301">
        <f t="shared" si="19"/>
        <v>0</v>
      </c>
      <c r="Q74" s="292"/>
      <c r="R74" s="291"/>
      <c r="S74" s="301">
        <f t="shared" si="20"/>
        <v>0</v>
      </c>
      <c r="T74" s="292"/>
      <c r="U74" s="291"/>
      <c r="V74" s="301">
        <f t="shared" si="21"/>
        <v>0</v>
      </c>
      <c r="W74" s="292"/>
      <c r="X74" s="291"/>
      <c r="Y74" s="301">
        <f t="shared" si="22"/>
        <v>0</v>
      </c>
      <c r="Z74" s="292"/>
      <c r="AA74" s="291"/>
      <c r="AB74" s="301">
        <f t="shared" si="23"/>
        <v>0</v>
      </c>
      <c r="AC74" s="292"/>
      <c r="AD74" s="291"/>
      <c r="AE74" s="301">
        <f t="shared" si="24"/>
        <v>0</v>
      </c>
      <c r="AF74" s="292"/>
      <c r="AG74" s="308">
        <f t="shared" si="25"/>
        <v>0</v>
      </c>
      <c r="AH74" s="309">
        <f t="shared" si="25"/>
        <v>0</v>
      </c>
      <c r="AI74" s="442">
        <f t="shared" si="25"/>
        <v>0</v>
      </c>
      <c r="AK74" s="348"/>
    </row>
    <row r="75" spans="1:37" s="290" customFormat="1" ht="17.25" customHeight="1">
      <c r="A75" s="1261"/>
      <c r="B75" s="1506"/>
      <c r="C75" s="291"/>
      <c r="D75" s="301">
        <f t="shared" si="15"/>
        <v>0</v>
      </c>
      <c r="E75" s="292"/>
      <c r="F75" s="291"/>
      <c r="G75" s="301">
        <f t="shared" si="16"/>
        <v>0</v>
      </c>
      <c r="H75" s="292"/>
      <c r="I75" s="291"/>
      <c r="J75" s="301">
        <f t="shared" si="17"/>
        <v>0</v>
      </c>
      <c r="K75" s="292"/>
      <c r="L75" s="291"/>
      <c r="M75" s="301">
        <f t="shared" si="18"/>
        <v>0</v>
      </c>
      <c r="N75" s="292"/>
      <c r="O75" s="291"/>
      <c r="P75" s="301">
        <f t="shared" si="19"/>
        <v>0</v>
      </c>
      <c r="Q75" s="292"/>
      <c r="R75" s="291"/>
      <c r="S75" s="301">
        <f t="shared" si="20"/>
        <v>0</v>
      </c>
      <c r="T75" s="292"/>
      <c r="U75" s="291"/>
      <c r="V75" s="301">
        <f t="shared" si="21"/>
        <v>0</v>
      </c>
      <c r="W75" s="292"/>
      <c r="X75" s="291"/>
      <c r="Y75" s="301">
        <f t="shared" si="22"/>
        <v>0</v>
      </c>
      <c r="Z75" s="292"/>
      <c r="AA75" s="291"/>
      <c r="AB75" s="301">
        <f t="shared" si="23"/>
        <v>0</v>
      </c>
      <c r="AC75" s="292"/>
      <c r="AD75" s="291"/>
      <c r="AE75" s="301">
        <f t="shared" si="24"/>
        <v>0</v>
      </c>
      <c r="AF75" s="292"/>
      <c r="AG75" s="308">
        <f t="shared" si="25"/>
        <v>0</v>
      </c>
      <c r="AH75" s="309">
        <f t="shared" si="25"/>
        <v>0</v>
      </c>
      <c r="AI75" s="442">
        <f t="shared" si="25"/>
        <v>0</v>
      </c>
      <c r="AK75" s="348"/>
    </row>
    <row r="76" spans="1:37" s="290" customFormat="1" ht="17.25" customHeight="1">
      <c r="A76" s="1261"/>
      <c r="B76" s="1506"/>
      <c r="C76" s="291"/>
      <c r="D76" s="301">
        <f t="shared" si="15"/>
        <v>0</v>
      </c>
      <c r="E76" s="292"/>
      <c r="F76" s="291"/>
      <c r="G76" s="301">
        <f t="shared" si="16"/>
        <v>0</v>
      </c>
      <c r="H76" s="292"/>
      <c r="I76" s="291"/>
      <c r="J76" s="301">
        <f t="shared" si="17"/>
        <v>0</v>
      </c>
      <c r="K76" s="292"/>
      <c r="L76" s="291"/>
      <c r="M76" s="301">
        <f t="shared" si="18"/>
        <v>0</v>
      </c>
      <c r="N76" s="292"/>
      <c r="O76" s="291"/>
      <c r="P76" s="301">
        <f t="shared" si="19"/>
        <v>0</v>
      </c>
      <c r="Q76" s="292"/>
      <c r="R76" s="291"/>
      <c r="S76" s="301">
        <f t="shared" si="20"/>
        <v>0</v>
      </c>
      <c r="T76" s="292"/>
      <c r="U76" s="291"/>
      <c r="V76" s="301">
        <f t="shared" si="21"/>
        <v>0</v>
      </c>
      <c r="W76" s="292"/>
      <c r="X76" s="291"/>
      <c r="Y76" s="301">
        <f t="shared" si="22"/>
        <v>0</v>
      </c>
      <c r="Z76" s="292"/>
      <c r="AA76" s="291"/>
      <c r="AB76" s="301">
        <f t="shared" si="23"/>
        <v>0</v>
      </c>
      <c r="AC76" s="292"/>
      <c r="AD76" s="291"/>
      <c r="AE76" s="301">
        <f t="shared" si="24"/>
        <v>0</v>
      </c>
      <c r="AF76" s="292"/>
      <c r="AG76" s="308">
        <f t="shared" si="25"/>
        <v>0</v>
      </c>
      <c r="AH76" s="309">
        <f t="shared" si="25"/>
        <v>0</v>
      </c>
      <c r="AI76" s="442">
        <f t="shared" si="25"/>
        <v>0</v>
      </c>
      <c r="AK76" s="348"/>
    </row>
    <row r="77" spans="1:37" s="290" customFormat="1" ht="17.25" customHeight="1">
      <c r="A77" s="1261"/>
      <c r="B77" s="1506"/>
      <c r="C77" s="291"/>
      <c r="D77" s="301">
        <f t="shared" si="15"/>
        <v>0</v>
      </c>
      <c r="E77" s="292"/>
      <c r="F77" s="291"/>
      <c r="G77" s="301">
        <f t="shared" si="16"/>
        <v>0</v>
      </c>
      <c r="H77" s="292"/>
      <c r="I77" s="291"/>
      <c r="J77" s="301">
        <f t="shared" si="17"/>
        <v>0</v>
      </c>
      <c r="K77" s="292"/>
      <c r="L77" s="291"/>
      <c r="M77" s="301">
        <f t="shared" si="18"/>
        <v>0</v>
      </c>
      <c r="N77" s="292"/>
      <c r="O77" s="291"/>
      <c r="P77" s="301">
        <f t="shared" si="19"/>
        <v>0</v>
      </c>
      <c r="Q77" s="292"/>
      <c r="R77" s="291"/>
      <c r="S77" s="301">
        <f t="shared" si="20"/>
        <v>0</v>
      </c>
      <c r="T77" s="292"/>
      <c r="U77" s="291"/>
      <c r="V77" s="301">
        <f t="shared" si="21"/>
        <v>0</v>
      </c>
      <c r="W77" s="292"/>
      <c r="X77" s="291"/>
      <c r="Y77" s="301">
        <f t="shared" si="22"/>
        <v>0</v>
      </c>
      <c r="Z77" s="292"/>
      <c r="AA77" s="291"/>
      <c r="AB77" s="301">
        <f t="shared" si="23"/>
        <v>0</v>
      </c>
      <c r="AC77" s="292"/>
      <c r="AD77" s="291"/>
      <c r="AE77" s="301">
        <f t="shared" si="24"/>
        <v>0</v>
      </c>
      <c r="AF77" s="292"/>
      <c r="AG77" s="308">
        <f t="shared" si="25"/>
        <v>0</v>
      </c>
      <c r="AH77" s="309">
        <f t="shared" si="25"/>
        <v>0</v>
      </c>
      <c r="AI77" s="442">
        <f t="shared" si="25"/>
        <v>0</v>
      </c>
      <c r="AK77" s="348"/>
    </row>
    <row r="78" spans="1:37" s="290" customFormat="1" ht="17.25" customHeight="1">
      <c r="A78" s="1261"/>
      <c r="B78" s="1506"/>
      <c r="C78" s="291"/>
      <c r="D78" s="301">
        <f t="shared" si="15"/>
        <v>0</v>
      </c>
      <c r="E78" s="292"/>
      <c r="F78" s="291"/>
      <c r="G78" s="301">
        <f t="shared" si="16"/>
        <v>0</v>
      </c>
      <c r="H78" s="292"/>
      <c r="I78" s="291"/>
      <c r="J78" s="301">
        <f t="shared" si="17"/>
        <v>0</v>
      </c>
      <c r="K78" s="292"/>
      <c r="L78" s="291"/>
      <c r="M78" s="301">
        <f t="shared" si="18"/>
        <v>0</v>
      </c>
      <c r="N78" s="292"/>
      <c r="O78" s="291"/>
      <c r="P78" s="301">
        <f t="shared" si="19"/>
        <v>0</v>
      </c>
      <c r="Q78" s="292"/>
      <c r="R78" s="291"/>
      <c r="S78" s="301">
        <f t="shared" si="20"/>
        <v>0</v>
      </c>
      <c r="T78" s="292"/>
      <c r="U78" s="291"/>
      <c r="V78" s="301">
        <f t="shared" si="21"/>
        <v>0</v>
      </c>
      <c r="W78" s="292"/>
      <c r="X78" s="291"/>
      <c r="Y78" s="301">
        <f t="shared" si="22"/>
        <v>0</v>
      </c>
      <c r="Z78" s="292"/>
      <c r="AA78" s="291"/>
      <c r="AB78" s="301">
        <f t="shared" si="23"/>
        <v>0</v>
      </c>
      <c r="AC78" s="292"/>
      <c r="AD78" s="291"/>
      <c r="AE78" s="301">
        <f t="shared" si="24"/>
        <v>0</v>
      </c>
      <c r="AF78" s="292"/>
      <c r="AG78" s="308">
        <f t="shared" si="25"/>
        <v>0</v>
      </c>
      <c r="AH78" s="309">
        <f t="shared" si="25"/>
        <v>0</v>
      </c>
      <c r="AI78" s="442">
        <f t="shared" si="25"/>
        <v>0</v>
      </c>
      <c r="AK78" s="348"/>
    </row>
    <row r="79" spans="1:37" s="290" customFormat="1" ht="17.25" customHeight="1">
      <c r="A79" s="1261"/>
      <c r="B79" s="1506"/>
      <c r="C79" s="291"/>
      <c r="D79" s="301">
        <f t="shared" si="15"/>
        <v>0</v>
      </c>
      <c r="E79" s="292"/>
      <c r="F79" s="291"/>
      <c r="G79" s="301">
        <f t="shared" si="16"/>
        <v>0</v>
      </c>
      <c r="H79" s="292"/>
      <c r="I79" s="291"/>
      <c r="J79" s="301">
        <f t="shared" si="17"/>
        <v>0</v>
      </c>
      <c r="K79" s="292"/>
      <c r="L79" s="291"/>
      <c r="M79" s="301">
        <f t="shared" si="18"/>
        <v>0</v>
      </c>
      <c r="N79" s="292"/>
      <c r="O79" s="291"/>
      <c r="P79" s="301">
        <f t="shared" si="19"/>
        <v>0</v>
      </c>
      <c r="Q79" s="292"/>
      <c r="R79" s="291"/>
      <c r="S79" s="301">
        <f t="shared" si="20"/>
        <v>0</v>
      </c>
      <c r="T79" s="292"/>
      <c r="U79" s="291"/>
      <c r="V79" s="301">
        <f t="shared" si="21"/>
        <v>0</v>
      </c>
      <c r="W79" s="292"/>
      <c r="X79" s="291"/>
      <c r="Y79" s="301">
        <f t="shared" si="22"/>
        <v>0</v>
      </c>
      <c r="Z79" s="292"/>
      <c r="AA79" s="291"/>
      <c r="AB79" s="301">
        <f t="shared" si="23"/>
        <v>0</v>
      </c>
      <c r="AC79" s="292"/>
      <c r="AD79" s="291"/>
      <c r="AE79" s="301">
        <f t="shared" si="24"/>
        <v>0</v>
      </c>
      <c r="AF79" s="292"/>
      <c r="AG79" s="308">
        <f t="shared" si="25"/>
        <v>0</v>
      </c>
      <c r="AH79" s="309">
        <f t="shared" si="25"/>
        <v>0</v>
      </c>
      <c r="AI79" s="442">
        <f t="shared" si="25"/>
        <v>0</v>
      </c>
      <c r="AK79" s="348"/>
    </row>
    <row r="80" spans="1:37" s="290" customFormat="1" ht="17.25" customHeight="1">
      <c r="A80" s="1261"/>
      <c r="B80" s="1506"/>
      <c r="C80" s="291"/>
      <c r="D80" s="301">
        <f t="shared" si="15"/>
        <v>0</v>
      </c>
      <c r="E80" s="292"/>
      <c r="F80" s="291"/>
      <c r="G80" s="301">
        <f t="shared" si="16"/>
        <v>0</v>
      </c>
      <c r="H80" s="292"/>
      <c r="I80" s="291"/>
      <c r="J80" s="301">
        <f t="shared" si="17"/>
        <v>0</v>
      </c>
      <c r="K80" s="292"/>
      <c r="L80" s="291"/>
      <c r="M80" s="301">
        <f t="shared" si="18"/>
        <v>0</v>
      </c>
      <c r="N80" s="292"/>
      <c r="O80" s="291"/>
      <c r="P80" s="301">
        <f t="shared" si="19"/>
        <v>0</v>
      </c>
      <c r="Q80" s="292"/>
      <c r="R80" s="291"/>
      <c r="S80" s="301">
        <f t="shared" si="20"/>
        <v>0</v>
      </c>
      <c r="T80" s="292"/>
      <c r="U80" s="291"/>
      <c r="V80" s="301">
        <f t="shared" si="21"/>
        <v>0</v>
      </c>
      <c r="W80" s="292"/>
      <c r="X80" s="291"/>
      <c r="Y80" s="301">
        <f t="shared" si="22"/>
        <v>0</v>
      </c>
      <c r="Z80" s="292"/>
      <c r="AA80" s="291"/>
      <c r="AB80" s="301">
        <f t="shared" si="23"/>
        <v>0</v>
      </c>
      <c r="AC80" s="292"/>
      <c r="AD80" s="291"/>
      <c r="AE80" s="301">
        <f t="shared" si="24"/>
        <v>0</v>
      </c>
      <c r="AF80" s="292"/>
      <c r="AG80" s="308">
        <f t="shared" si="25"/>
        <v>0</v>
      </c>
      <c r="AH80" s="309">
        <f t="shared" si="25"/>
        <v>0</v>
      </c>
      <c r="AI80" s="442">
        <f t="shared" si="25"/>
        <v>0</v>
      </c>
      <c r="AK80" s="348"/>
    </row>
    <row r="81" spans="1:38" s="290" customFormat="1" ht="17.25" customHeight="1">
      <c r="A81" s="1361" t="s">
        <v>307</v>
      </c>
      <c r="B81" s="1507"/>
      <c r="C81" s="322"/>
      <c r="D81" s="328"/>
      <c r="E81" s="323"/>
      <c r="F81" s="322"/>
      <c r="G81" s="328"/>
      <c r="H81" s="345"/>
      <c r="I81" s="322"/>
      <c r="J81" s="328"/>
      <c r="K81" s="345"/>
      <c r="L81" s="322"/>
      <c r="M81" s="328"/>
      <c r="N81" s="345"/>
      <c r="O81" s="322"/>
      <c r="P81" s="328"/>
      <c r="Q81" s="345"/>
      <c r="R81" s="322"/>
      <c r="S81" s="328"/>
      <c r="T81" s="345"/>
      <c r="U81" s="322"/>
      <c r="V81" s="328"/>
      <c r="W81" s="345"/>
      <c r="X81" s="322"/>
      <c r="Y81" s="328"/>
      <c r="Z81" s="345"/>
      <c r="AA81" s="322"/>
      <c r="AB81" s="328"/>
      <c r="AC81" s="345"/>
      <c r="AD81" s="322"/>
      <c r="AE81" s="328"/>
      <c r="AF81" s="345"/>
      <c r="AG81" s="308"/>
      <c r="AH81" s="329"/>
      <c r="AI81" s="344"/>
      <c r="AJ81"/>
      <c r="AK81"/>
      <c r="AL81"/>
    </row>
    <row r="82" spans="1:38" s="290" customFormat="1" ht="17.25" customHeight="1">
      <c r="A82" s="1261"/>
      <c r="B82" s="1506"/>
      <c r="C82" s="291"/>
      <c r="D82" s="301">
        <f t="shared" si="15"/>
        <v>0</v>
      </c>
      <c r="E82" s="292"/>
      <c r="F82" s="291"/>
      <c r="G82" s="301">
        <f t="shared" si="16"/>
        <v>0</v>
      </c>
      <c r="H82" s="292"/>
      <c r="I82" s="291"/>
      <c r="J82" s="301">
        <f t="shared" si="17"/>
        <v>0</v>
      </c>
      <c r="K82" s="292"/>
      <c r="L82" s="291"/>
      <c r="M82" s="301">
        <f t="shared" si="18"/>
        <v>0</v>
      </c>
      <c r="N82" s="292"/>
      <c r="O82" s="291"/>
      <c r="P82" s="301">
        <f t="shared" si="19"/>
        <v>0</v>
      </c>
      <c r="Q82" s="292"/>
      <c r="R82" s="291"/>
      <c r="S82" s="301">
        <f t="shared" si="20"/>
        <v>0</v>
      </c>
      <c r="T82" s="292"/>
      <c r="U82" s="291"/>
      <c r="V82" s="301">
        <f t="shared" si="21"/>
        <v>0</v>
      </c>
      <c r="W82" s="292"/>
      <c r="X82" s="291"/>
      <c r="Y82" s="301">
        <f t="shared" si="22"/>
        <v>0</v>
      </c>
      <c r="Z82" s="292"/>
      <c r="AA82" s="291"/>
      <c r="AB82" s="301">
        <f t="shared" si="23"/>
        <v>0</v>
      </c>
      <c r="AC82" s="292"/>
      <c r="AD82" s="291"/>
      <c r="AE82" s="301">
        <f t="shared" si="24"/>
        <v>0</v>
      </c>
      <c r="AF82" s="292"/>
      <c r="AG82" s="308">
        <f t="shared" si="25"/>
        <v>0</v>
      </c>
      <c r="AH82" s="309">
        <f t="shared" si="25"/>
        <v>0</v>
      </c>
      <c r="AI82" s="442">
        <f t="shared" si="25"/>
        <v>0</v>
      </c>
      <c r="AK82" s="348"/>
    </row>
    <row r="83" spans="1:38" s="290" customFormat="1" ht="17.25" customHeight="1">
      <c r="A83" s="1261"/>
      <c r="B83" s="1506"/>
      <c r="C83" s="291"/>
      <c r="D83" s="301">
        <f t="shared" si="15"/>
        <v>0</v>
      </c>
      <c r="E83" s="292"/>
      <c r="F83" s="291"/>
      <c r="G83" s="301">
        <f t="shared" si="16"/>
        <v>0</v>
      </c>
      <c r="H83" s="292"/>
      <c r="I83" s="291"/>
      <c r="J83" s="301">
        <f t="shared" si="17"/>
        <v>0</v>
      </c>
      <c r="K83" s="292"/>
      <c r="L83" s="291"/>
      <c r="M83" s="301">
        <f t="shared" si="18"/>
        <v>0</v>
      </c>
      <c r="N83" s="292"/>
      <c r="O83" s="291"/>
      <c r="P83" s="301">
        <f t="shared" si="19"/>
        <v>0</v>
      </c>
      <c r="Q83" s="292"/>
      <c r="R83" s="291"/>
      <c r="S83" s="301">
        <f t="shared" si="20"/>
        <v>0</v>
      </c>
      <c r="T83" s="292"/>
      <c r="U83" s="291"/>
      <c r="V83" s="301">
        <f t="shared" si="21"/>
        <v>0</v>
      </c>
      <c r="W83" s="292"/>
      <c r="X83" s="291"/>
      <c r="Y83" s="301">
        <f t="shared" si="22"/>
        <v>0</v>
      </c>
      <c r="Z83" s="292"/>
      <c r="AA83" s="291"/>
      <c r="AB83" s="301">
        <f t="shared" si="23"/>
        <v>0</v>
      </c>
      <c r="AC83" s="292"/>
      <c r="AD83" s="291"/>
      <c r="AE83" s="301">
        <f t="shared" si="24"/>
        <v>0</v>
      </c>
      <c r="AF83" s="292"/>
      <c r="AG83" s="308">
        <f t="shared" si="25"/>
        <v>0</v>
      </c>
      <c r="AH83" s="309">
        <f t="shared" si="25"/>
        <v>0</v>
      </c>
      <c r="AI83" s="442">
        <f t="shared" si="25"/>
        <v>0</v>
      </c>
      <c r="AK83" s="348"/>
    </row>
    <row r="84" spans="1:38" s="290" customFormat="1" ht="17.25" customHeight="1">
      <c r="A84" s="1261"/>
      <c r="B84" s="1506"/>
      <c r="C84" s="291"/>
      <c r="D84" s="301">
        <f t="shared" si="15"/>
        <v>0</v>
      </c>
      <c r="E84" s="292"/>
      <c r="F84" s="291"/>
      <c r="G84" s="301">
        <f t="shared" si="16"/>
        <v>0</v>
      </c>
      <c r="H84" s="292"/>
      <c r="I84" s="291"/>
      <c r="J84" s="301">
        <f t="shared" si="17"/>
        <v>0</v>
      </c>
      <c r="K84" s="292"/>
      <c r="L84" s="291"/>
      <c r="M84" s="301">
        <f t="shared" si="18"/>
        <v>0</v>
      </c>
      <c r="N84" s="292"/>
      <c r="O84" s="291"/>
      <c r="P84" s="301">
        <f t="shared" si="19"/>
        <v>0</v>
      </c>
      <c r="Q84" s="292"/>
      <c r="R84" s="291"/>
      <c r="S84" s="301">
        <f t="shared" si="20"/>
        <v>0</v>
      </c>
      <c r="T84" s="292"/>
      <c r="U84" s="291"/>
      <c r="V84" s="301">
        <f t="shared" si="21"/>
        <v>0</v>
      </c>
      <c r="W84" s="292"/>
      <c r="X84" s="291"/>
      <c r="Y84" s="301">
        <f t="shared" si="22"/>
        <v>0</v>
      </c>
      <c r="Z84" s="292"/>
      <c r="AA84" s="291"/>
      <c r="AB84" s="301">
        <f t="shared" si="23"/>
        <v>0</v>
      </c>
      <c r="AC84" s="292"/>
      <c r="AD84" s="291"/>
      <c r="AE84" s="301">
        <f t="shared" si="24"/>
        <v>0</v>
      </c>
      <c r="AF84" s="292"/>
      <c r="AG84" s="308">
        <f t="shared" si="25"/>
        <v>0</v>
      </c>
      <c r="AH84" s="309">
        <f t="shared" si="25"/>
        <v>0</v>
      </c>
      <c r="AI84" s="442">
        <f t="shared" si="25"/>
        <v>0</v>
      </c>
      <c r="AK84" s="348"/>
    </row>
    <row r="85" spans="1:38" s="290" customFormat="1" ht="17.25" customHeight="1">
      <c r="A85" s="1261"/>
      <c r="B85" s="1506"/>
      <c r="C85" s="291"/>
      <c r="D85" s="301">
        <f t="shared" si="15"/>
        <v>0</v>
      </c>
      <c r="E85" s="292"/>
      <c r="F85" s="291"/>
      <c r="G85" s="301">
        <f t="shared" si="16"/>
        <v>0</v>
      </c>
      <c r="H85" s="292"/>
      <c r="I85" s="291"/>
      <c r="J85" s="301">
        <f t="shared" si="17"/>
        <v>0</v>
      </c>
      <c r="K85" s="292"/>
      <c r="L85" s="291"/>
      <c r="M85" s="301">
        <f t="shared" si="18"/>
        <v>0</v>
      </c>
      <c r="N85" s="292"/>
      <c r="O85" s="291"/>
      <c r="P85" s="301">
        <f t="shared" si="19"/>
        <v>0</v>
      </c>
      <c r="Q85" s="292"/>
      <c r="R85" s="291"/>
      <c r="S85" s="301">
        <f t="shared" si="20"/>
        <v>0</v>
      </c>
      <c r="T85" s="292"/>
      <c r="U85" s="291"/>
      <c r="V85" s="301">
        <f t="shared" si="21"/>
        <v>0</v>
      </c>
      <c r="W85" s="292"/>
      <c r="X85" s="291"/>
      <c r="Y85" s="301">
        <f t="shared" si="22"/>
        <v>0</v>
      </c>
      <c r="Z85" s="292"/>
      <c r="AA85" s="291"/>
      <c r="AB85" s="301">
        <f t="shared" si="23"/>
        <v>0</v>
      </c>
      <c r="AC85" s="292"/>
      <c r="AD85" s="291"/>
      <c r="AE85" s="301">
        <f t="shared" si="24"/>
        <v>0</v>
      </c>
      <c r="AF85" s="292"/>
      <c r="AG85" s="308">
        <f t="shared" si="25"/>
        <v>0</v>
      </c>
      <c r="AH85" s="309">
        <f t="shared" si="25"/>
        <v>0</v>
      </c>
      <c r="AI85" s="442">
        <f t="shared" si="25"/>
        <v>0</v>
      </c>
      <c r="AK85" s="348"/>
    </row>
    <row r="86" spans="1:38" s="290" customFormat="1" ht="17.25" customHeight="1">
      <c r="A86" s="1261"/>
      <c r="B86" s="1506"/>
      <c r="C86" s="291"/>
      <c r="D86" s="301">
        <f t="shared" si="15"/>
        <v>0</v>
      </c>
      <c r="E86" s="292"/>
      <c r="F86" s="291"/>
      <c r="G86" s="301">
        <f t="shared" si="16"/>
        <v>0</v>
      </c>
      <c r="H86" s="292"/>
      <c r="I86" s="291"/>
      <c r="J86" s="301">
        <f t="shared" si="17"/>
        <v>0</v>
      </c>
      <c r="K86" s="292"/>
      <c r="L86" s="291"/>
      <c r="M86" s="301">
        <f t="shared" si="18"/>
        <v>0</v>
      </c>
      <c r="N86" s="292"/>
      <c r="O86" s="291"/>
      <c r="P86" s="301">
        <f t="shared" si="19"/>
        <v>0</v>
      </c>
      <c r="Q86" s="292"/>
      <c r="R86" s="291"/>
      <c r="S86" s="301">
        <f t="shared" si="20"/>
        <v>0</v>
      </c>
      <c r="T86" s="292"/>
      <c r="U86" s="291"/>
      <c r="V86" s="301">
        <f t="shared" si="21"/>
        <v>0</v>
      </c>
      <c r="W86" s="292"/>
      <c r="X86" s="291"/>
      <c r="Y86" s="301">
        <f t="shared" si="22"/>
        <v>0</v>
      </c>
      <c r="Z86" s="292"/>
      <c r="AA86" s="291"/>
      <c r="AB86" s="301">
        <f t="shared" si="23"/>
        <v>0</v>
      </c>
      <c r="AC86" s="292"/>
      <c r="AD86" s="291"/>
      <c r="AE86" s="301">
        <f t="shared" si="24"/>
        <v>0</v>
      </c>
      <c r="AF86" s="292"/>
      <c r="AG86" s="308">
        <f t="shared" si="25"/>
        <v>0</v>
      </c>
      <c r="AH86" s="309">
        <f t="shared" si="25"/>
        <v>0</v>
      </c>
      <c r="AI86" s="442">
        <f t="shared" si="25"/>
        <v>0</v>
      </c>
      <c r="AK86" s="348"/>
    </row>
    <row r="87" spans="1:38" s="290" customFormat="1" ht="17.25" customHeight="1">
      <c r="A87" s="1261"/>
      <c r="B87" s="1506"/>
      <c r="C87" s="291"/>
      <c r="D87" s="301">
        <f t="shared" si="15"/>
        <v>0</v>
      </c>
      <c r="E87" s="292"/>
      <c r="F87" s="291"/>
      <c r="G87" s="301">
        <f t="shared" si="16"/>
        <v>0</v>
      </c>
      <c r="H87" s="292"/>
      <c r="I87" s="291"/>
      <c r="J87" s="301">
        <f t="shared" si="17"/>
        <v>0</v>
      </c>
      <c r="K87" s="292"/>
      <c r="L87" s="291"/>
      <c r="M87" s="301">
        <f t="shared" si="18"/>
        <v>0</v>
      </c>
      <c r="N87" s="292"/>
      <c r="O87" s="291"/>
      <c r="P87" s="301">
        <f t="shared" si="19"/>
        <v>0</v>
      </c>
      <c r="Q87" s="292"/>
      <c r="R87" s="291"/>
      <c r="S87" s="301">
        <f t="shared" si="20"/>
        <v>0</v>
      </c>
      <c r="T87" s="292"/>
      <c r="U87" s="291"/>
      <c r="V87" s="301">
        <f t="shared" si="21"/>
        <v>0</v>
      </c>
      <c r="W87" s="292"/>
      <c r="X87" s="291"/>
      <c r="Y87" s="301">
        <f t="shared" si="22"/>
        <v>0</v>
      </c>
      <c r="Z87" s="292"/>
      <c r="AA87" s="291"/>
      <c r="AB87" s="301">
        <f t="shared" si="23"/>
        <v>0</v>
      </c>
      <c r="AC87" s="292"/>
      <c r="AD87" s="291"/>
      <c r="AE87" s="301">
        <f t="shared" si="24"/>
        <v>0</v>
      </c>
      <c r="AF87" s="292"/>
      <c r="AG87" s="308">
        <f t="shared" si="25"/>
        <v>0</v>
      </c>
      <c r="AH87" s="309">
        <f t="shared" si="25"/>
        <v>0</v>
      </c>
      <c r="AI87" s="442">
        <f t="shared" si="25"/>
        <v>0</v>
      </c>
      <c r="AK87" s="348"/>
      <c r="AL87" s="293"/>
    </row>
    <row r="88" spans="1:38" s="290" customFormat="1" ht="17.25" customHeight="1">
      <c r="A88" s="1261"/>
      <c r="B88" s="1506"/>
      <c r="C88" s="291"/>
      <c r="D88" s="301">
        <f t="shared" si="15"/>
        <v>0</v>
      </c>
      <c r="E88" s="292"/>
      <c r="F88" s="291"/>
      <c r="G88" s="301">
        <f t="shared" si="16"/>
        <v>0</v>
      </c>
      <c r="H88" s="292"/>
      <c r="I88" s="291"/>
      <c r="J88" s="301">
        <f t="shared" si="17"/>
        <v>0</v>
      </c>
      <c r="K88" s="292"/>
      <c r="L88" s="291"/>
      <c r="M88" s="301">
        <f t="shared" si="18"/>
        <v>0</v>
      </c>
      <c r="N88" s="292"/>
      <c r="O88" s="291"/>
      <c r="P88" s="301">
        <f t="shared" si="19"/>
        <v>0</v>
      </c>
      <c r="Q88" s="292"/>
      <c r="R88" s="291"/>
      <c r="S88" s="301">
        <f t="shared" si="20"/>
        <v>0</v>
      </c>
      <c r="T88" s="292"/>
      <c r="U88" s="291"/>
      <c r="V88" s="301">
        <f t="shared" si="21"/>
        <v>0</v>
      </c>
      <c r="W88" s="292"/>
      <c r="X88" s="291"/>
      <c r="Y88" s="301">
        <f t="shared" si="22"/>
        <v>0</v>
      </c>
      <c r="Z88" s="292"/>
      <c r="AA88" s="291"/>
      <c r="AB88" s="301">
        <f t="shared" si="23"/>
        <v>0</v>
      </c>
      <c r="AC88" s="292"/>
      <c r="AD88" s="291"/>
      <c r="AE88" s="301">
        <f t="shared" si="24"/>
        <v>0</v>
      </c>
      <c r="AF88" s="292"/>
      <c r="AG88" s="308">
        <f t="shared" si="25"/>
        <v>0</v>
      </c>
      <c r="AH88" s="309">
        <f t="shared" si="25"/>
        <v>0</v>
      </c>
      <c r="AI88" s="442">
        <f t="shared" si="25"/>
        <v>0</v>
      </c>
    </row>
    <row r="89" spans="1:38" s="290" customFormat="1" ht="17.25" customHeight="1">
      <c r="A89" s="1261"/>
      <c r="B89" s="1506"/>
      <c r="C89" s="291"/>
      <c r="D89" s="301">
        <f t="shared" si="15"/>
        <v>0</v>
      </c>
      <c r="E89" s="292"/>
      <c r="F89" s="291"/>
      <c r="G89" s="301">
        <f t="shared" si="16"/>
        <v>0</v>
      </c>
      <c r="H89" s="292"/>
      <c r="I89" s="291"/>
      <c r="J89" s="301">
        <f>K89-I89</f>
        <v>0</v>
      </c>
      <c r="K89" s="292"/>
      <c r="L89" s="291"/>
      <c r="M89" s="301">
        <f t="shared" si="18"/>
        <v>0</v>
      </c>
      <c r="N89" s="292"/>
      <c r="O89" s="291"/>
      <c r="P89" s="301">
        <f t="shared" si="19"/>
        <v>0</v>
      </c>
      <c r="Q89" s="292"/>
      <c r="R89" s="291"/>
      <c r="S89" s="301">
        <f t="shared" si="20"/>
        <v>0</v>
      </c>
      <c r="T89" s="292"/>
      <c r="U89" s="291"/>
      <c r="V89" s="301">
        <f t="shared" si="21"/>
        <v>0</v>
      </c>
      <c r="W89" s="292"/>
      <c r="X89" s="291"/>
      <c r="Y89" s="301">
        <f t="shared" si="22"/>
        <v>0</v>
      </c>
      <c r="Z89" s="292"/>
      <c r="AA89" s="291"/>
      <c r="AB89" s="301">
        <f t="shared" si="23"/>
        <v>0</v>
      </c>
      <c r="AC89" s="292"/>
      <c r="AD89" s="291"/>
      <c r="AE89" s="301">
        <f t="shared" si="24"/>
        <v>0</v>
      </c>
      <c r="AF89" s="292"/>
      <c r="AG89" s="308">
        <f t="shared" si="25"/>
        <v>0</v>
      </c>
      <c r="AH89" s="309">
        <f t="shared" si="25"/>
        <v>0</v>
      </c>
      <c r="AI89" s="442">
        <f t="shared" si="25"/>
        <v>0</v>
      </c>
    </row>
    <row r="90" spans="1:38" s="290" customFormat="1" ht="17.25" customHeight="1">
      <c r="A90" s="1261"/>
      <c r="B90" s="1506"/>
      <c r="C90" s="291"/>
      <c r="D90" s="301">
        <f t="shared" si="15"/>
        <v>0</v>
      </c>
      <c r="E90" s="292"/>
      <c r="F90" s="291"/>
      <c r="G90" s="301">
        <f t="shared" si="16"/>
        <v>0</v>
      </c>
      <c r="H90" s="292"/>
      <c r="I90" s="291"/>
      <c r="J90" s="301">
        <f t="shared" si="17"/>
        <v>0</v>
      </c>
      <c r="K90" s="292"/>
      <c r="L90" s="291"/>
      <c r="M90" s="301">
        <f t="shared" si="18"/>
        <v>0</v>
      </c>
      <c r="N90" s="292"/>
      <c r="O90" s="291"/>
      <c r="P90" s="301">
        <f t="shared" si="19"/>
        <v>0</v>
      </c>
      <c r="Q90" s="292"/>
      <c r="R90" s="291"/>
      <c r="S90" s="301">
        <f t="shared" si="20"/>
        <v>0</v>
      </c>
      <c r="T90" s="292"/>
      <c r="U90" s="291"/>
      <c r="V90" s="301">
        <f t="shared" si="21"/>
        <v>0</v>
      </c>
      <c r="W90" s="292"/>
      <c r="X90" s="291"/>
      <c r="Y90" s="301">
        <f t="shared" si="22"/>
        <v>0</v>
      </c>
      <c r="Z90" s="292"/>
      <c r="AA90" s="291"/>
      <c r="AB90" s="301">
        <f t="shared" si="23"/>
        <v>0</v>
      </c>
      <c r="AC90" s="292"/>
      <c r="AD90" s="291"/>
      <c r="AE90" s="301">
        <f t="shared" si="24"/>
        <v>0</v>
      </c>
      <c r="AF90" s="292"/>
      <c r="AG90" s="308">
        <f t="shared" si="25"/>
        <v>0</v>
      </c>
      <c r="AH90" s="309">
        <f t="shared" si="25"/>
        <v>0</v>
      </c>
      <c r="AI90" s="442">
        <f t="shared" si="25"/>
        <v>0</v>
      </c>
    </row>
    <row r="91" spans="1:38" s="290" customFormat="1" ht="17.25" customHeight="1">
      <c r="A91" s="1261" t="s">
        <v>308</v>
      </c>
      <c r="B91" s="1506"/>
      <c r="C91" s="304">
        <f>IF(C82&lt;25000,C82*C125,25000*C125)+IF(C83&lt;25000,C83*C125,25000*C125)+IF(C84&lt;25000,C84*C125,25000*C125)+IF(C85&lt;25000,C85*C125,25000*C125)+IF(C86&lt;25000,C86*C125,25000*C125)+IF(C87&lt;25000,C87*C125,25000*C125)+IF(C88&lt;25000,C88*C125,25000*C125)+IF(C89&lt;25000,C89*C125,25000*C125)+IF(C90&lt;25000,C90*C125,25000*C125)</f>
        <v>0</v>
      </c>
      <c r="D91" s="301">
        <f t="shared" si="15"/>
        <v>0</v>
      </c>
      <c r="E91" s="489">
        <f>IF(E82&lt;25000,E82*E125,25000*E125)+IF(E83&lt;25000,E83*E125,25000*E125)+IF(E84&lt;25000,E84*E125,25000*E125)+IF(E85&lt;25000,E85*E125,25000*E125)+IF(E86&lt;25000,E86*E125,25000*E125)+IF(E87&lt;25000,E87*E125,25000*E125)+IF(E88&lt;25000,E88*E125,25000*E125)+IF(E89&lt;25000,E89*E125,25000*E125)+IF(E90&lt;25000,E90*E125,25000*E125)</f>
        <v>0</v>
      </c>
      <c r="F91" s="304">
        <f>IF(F82&lt;25000,F82*F125,25000*F125)+IF(F83&lt;25000,F83*F125,25000*F125)+IF(F84&lt;25000,F84*F125,25000*F125)+IF(F85&lt;25000,F85*F125,25000*F125)+IF(F86&lt;25000,F86*F125,25000*F125)+IF(F87&lt;25000,F87*F125,25000*F125)+IF(F88&lt;25000,F88*F125,25000*F125)+IF(F89&lt;25000,F89*F125,25000*F125)+IF(F90&lt;25000,F90*F125,25000*F125)</f>
        <v>0</v>
      </c>
      <c r="G91" s="307">
        <f t="shared" si="16"/>
        <v>0</v>
      </c>
      <c r="H91" s="305">
        <f>IF(H82&lt;25000,H82*H125,25000*H125)+IF(H83&lt;25000,H83*H125,25000*H125)+IF(H84&lt;25000,H84*H125,25000*H125)+IF(H85&lt;25000,H85*H125,25000*H125)+IF(H86&lt;25000,H86*H125,25000*H125)+IF(H87&lt;25000,H87*H125,25000*H125)+IF(H88&lt;25000,H88*H125,25000*H125)+IF(H89&lt;25000,H89*H125,25000*H125)+IF(H90&lt;25000,H90*H125,25000*H125)</f>
        <v>0</v>
      </c>
      <c r="I91" s="304">
        <f>IF(I82&lt;25000,I82*I125,25000*I125)+IF(I83&lt;25000,I83*I125,25000*I125)+IF(I84&lt;25000,I84*I125,25000*I125)+IF(I85&lt;25000,I85*I125,25000*I125)+IF(I86&lt;25000,I86*I125,25000*I125)+IF(I87&lt;25000,I87*I125,25000*I125)+IF(I88&lt;25000,I88*I125,25000*I125)+IF(I89&lt;25000,I89*I125,25000*I125)+IF(I90&lt;25000,I90*I125,25000*I125)</f>
        <v>0</v>
      </c>
      <c r="J91" s="307">
        <f>K91-I91</f>
        <v>0</v>
      </c>
      <c r="K91" s="305">
        <f>IF(K82&lt;25000,K82*K125,25000*K125)+IF(K83&lt;25000,K83*K125,25000*K125)+IF(K84&lt;25000,K84*K125,25000*K125)+IF(K85&lt;25000,K85*K125,25000*K125)+IF(K86&lt;25000,K86*K125,25000*K125)+IF(K87&lt;25000,K87*K125,25000*K125)+IF(K88&lt;25000,K88*K125,25000*K125)+IF(K89&lt;25000,K89*K125,25000*K125)+IF(K90&lt;25000,K90*K125,25000*K125)</f>
        <v>0</v>
      </c>
      <c r="L91" s="304">
        <f>IF(L82&lt;25000,L82*L125,25000*L125)+IF(L83&lt;25000,L83*L125,25000*L125)+IF(L84&lt;25000,L84*L125,25000*L125)+IF(L85&lt;25000,L85*L125,25000*L125)+IF(L86&lt;25000,L86*L125,25000*L125)+IF(L87&lt;25000,L87*L125,25000*L125)+IF(L88&lt;25000,L88*L125,25000*L125)+IF(L89&lt;25000,L89*L125,25000*L125)+IF(L90&lt;25000,L90*L125,25000*L125)</f>
        <v>0</v>
      </c>
      <c r="M91" s="307">
        <f t="shared" si="18"/>
        <v>0</v>
      </c>
      <c r="N91" s="305">
        <f>IF(N82&lt;25000,N82*N125,25000*N125)+IF(N83&lt;25000,N83*N125,25000*N125)+IF(N84&lt;25000,N84*N125,25000*N125)+IF(N85&lt;25000,N85*N125,25000*N125)+IF(N86&lt;25000,N86*N125,25000*N125)+IF(N87&lt;25000,N87*N125,25000*N125)+IF(N88&lt;25000,N88*N125,25000*N125)+IF(N89&lt;25000,N89*N125,25000*N125)+IF(N90&lt;25000,N90*N125,25000*N125)</f>
        <v>0</v>
      </c>
      <c r="O91" s="304">
        <f>IF(O82&lt;25000,O82*O125,25000*O125)+IF(O83&lt;25000,O83*O125,25000*O125)+IF(O84&lt;25000,O84*O125,25000*O125)+IF(O85&lt;25000,O85*O125,25000*O125)+IF(O86&lt;25000,O86*O125,25000*O125)+IF(O87&lt;25000,O87*O125,25000*O125)+IF(O88&lt;25000,O88*O125,25000*O125)+IF(O89&lt;25000,O89*O125,25000*O125)+IF(O90&lt;25000,O90*O125,25000*O125)</f>
        <v>0</v>
      </c>
      <c r="P91" s="301">
        <f t="shared" si="19"/>
        <v>0</v>
      </c>
      <c r="Q91" s="489">
        <f>IF(Q82&lt;25000,Q82*Q125,25000*Q125)+IF(Q83&lt;25000,Q83*Q125,25000*Q125)+IF(Q84&lt;25000,Q84*Q125,25000*Q125)+IF(Q85&lt;25000,Q85*Q125,25000*Q125)+IF(Q86&lt;25000,Q86*Q125,25000*Q125)+IF(Q87&lt;25000,Q87*Q125,25000*Q125)+IF(Q88&lt;25000,Q88*Q125,25000*Q125)+IF(Q89&lt;25000,Q89*Q125,25000*Q125)+IF(Q90&lt;25000,Q90*Q125,25000*Q125)</f>
        <v>0</v>
      </c>
      <c r="R91" s="304">
        <f>IF(R82&lt;25000,R82*R125,25000*R125)+IF(R83&lt;25000,R83*R125,25000*R125)+IF(R84&lt;25000,R84*R125,25000*R125)+IF(R85&lt;25000,R85*R125,25000*R125)+IF(R86&lt;25000,R86*R125,25000*R125)+IF(R87&lt;25000,R87*R125,25000*R125)+IF(R88&lt;25000,R88*R125,25000*R125)+IF(R89&lt;25000,R89*R125,25000*R125)+IF(R90&lt;25000,R90*R125,25000*R125)</f>
        <v>0</v>
      </c>
      <c r="S91" s="307">
        <f t="shared" si="20"/>
        <v>0</v>
      </c>
      <c r="T91" s="305">
        <f>IF(T82&lt;25000,T82*T125,25000*T125)+IF(T83&lt;25000,T83*T125,25000*T125)+IF(T84&lt;25000,T84*T125,25000*T125)+IF(T85&lt;25000,T85*T125,25000*T125)+IF(T86&lt;25000,T86*T125,25000*T125)+IF(T87&lt;25000,T87*T125,25000*T125)+IF(T88&lt;25000,T88*T125,25000*T125)+IF(T89&lt;25000,T89*T125,25000*T125)+IF(T90&lt;25000,T90*T125,25000*T125)</f>
        <v>0</v>
      </c>
      <c r="U91" s="304">
        <f>IF(U82&lt;25000,U82*U125,25000*U125)+IF(U83&lt;25000,U83*U125,25000*U125)+IF(U84&lt;25000,U84*U125,25000*U125)+IF(U85&lt;25000,U85*U125,25000*U125)+IF(U86&lt;25000,U86*U125,25000*U125)+IF(U87&lt;25000,U87*U125,25000*U125)+IF(U88&lt;25000,U88*U125,25000*U125)+IF(U89&lt;25000,U89*U125,25000*U125)+IF(U90&lt;25000,U90*U125,25000*U125)</f>
        <v>0</v>
      </c>
      <c r="V91" s="307">
        <f t="shared" si="21"/>
        <v>0</v>
      </c>
      <c r="W91" s="305">
        <f>IF(W82&lt;25000,W82*W125,25000*W125)+IF(W83&lt;25000,W83*W125,25000*W125)+IF(W84&lt;25000,W84*W125,25000*W125)+IF(W85&lt;25000,W85*W125,25000*W125)+IF(W86&lt;25000,W86*W125,25000*W125)+IF(W87&lt;25000,W87*W125,25000*W125)+IF(W88&lt;25000,W88*W125,25000*W125)+IF(W89&lt;25000,W89*W125,25000*W125)+IF(W90&lt;25000,W90*W125,25000*W125)</f>
        <v>0</v>
      </c>
      <c r="X91" s="304">
        <f>IF(X82&lt;25000,X82*X125,25000*X125)+IF(X83&lt;25000,X83*X125,25000*X125)+IF(X84&lt;25000,X84*X125,25000*X125)+IF(X85&lt;25000,X85*X125,25000*X125)+IF(X86&lt;25000,X86*X125,25000*X125)+IF(X87&lt;25000,X87*X125,25000*X125)+IF(X88&lt;25000,X88*X125,25000*X125)+IF(X89&lt;25000,X89*X125,25000*X125)+IF(X90&lt;25000,X90*X125,25000*X125)</f>
        <v>0</v>
      </c>
      <c r="Y91" s="301">
        <f t="shared" si="22"/>
        <v>0</v>
      </c>
      <c r="Z91" s="489">
        <f>IF(Z82&lt;25000,Z82*Z125,25000*Z125)+IF(Z83&lt;25000,Z83*Z125,25000*Z125)+IF(Z84&lt;25000,Z84*Z125,25000*Z125)+IF(Z85&lt;25000,Z85*Z125,25000*Z125)+IF(Z86&lt;25000,Z86*Z125,25000*Z125)+IF(Z87&lt;25000,Z87*Z125,25000*Z125)+IF(Z88&lt;25000,Z88*Z125,25000*Z125)+IF(Z89&lt;25000,Z89*Z125,25000*Z125)+IF(Z90&lt;25000,Z90*Z125,25000*Z125)</f>
        <v>0</v>
      </c>
      <c r="AA91" s="304">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07">
        <f t="shared" si="23"/>
        <v>0</v>
      </c>
      <c r="AC91" s="30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04">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07">
        <f t="shared" si="24"/>
        <v>0</v>
      </c>
      <c r="AF91" s="305">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08">
        <f t="shared" si="25"/>
        <v>0</v>
      </c>
      <c r="AH91" s="309">
        <f t="shared" si="25"/>
        <v>0</v>
      </c>
      <c r="AI91" s="442">
        <f t="shared" si="25"/>
        <v>0</v>
      </c>
    </row>
    <row r="92" spans="1:38" s="290" customFormat="1" ht="16.5" customHeight="1">
      <c r="A92" s="1367"/>
      <c r="B92" s="1509"/>
      <c r="C92" s="294"/>
      <c r="D92" s="302"/>
      <c r="E92" s="295"/>
      <c r="F92" s="294"/>
      <c r="G92" s="302"/>
      <c r="H92" s="295"/>
      <c r="I92" s="294"/>
      <c r="J92" s="302"/>
      <c r="K92" s="295"/>
      <c r="L92" s="294"/>
      <c r="M92" s="302"/>
      <c r="N92" s="295"/>
      <c r="O92" s="294"/>
      <c r="P92" s="302"/>
      <c r="Q92" s="295"/>
      <c r="R92" s="294"/>
      <c r="S92" s="302"/>
      <c r="T92" s="295"/>
      <c r="U92" s="294"/>
      <c r="V92" s="302"/>
      <c r="W92" s="295"/>
      <c r="X92" s="294"/>
      <c r="Y92" s="302"/>
      <c r="Z92" s="295"/>
      <c r="AA92" s="294"/>
      <c r="AB92" s="302"/>
      <c r="AC92" s="295"/>
      <c r="AD92" s="294"/>
      <c r="AE92" s="302"/>
      <c r="AF92" s="295"/>
      <c r="AG92" s="311"/>
      <c r="AH92" s="312"/>
      <c r="AI92" s="313"/>
    </row>
    <row r="93" spans="1:38" ht="20.149999999999999" customHeight="1">
      <c r="A93" s="330" t="s">
        <v>309</v>
      </c>
      <c r="B93" s="483"/>
      <c r="C93" s="304">
        <f>ROUND(SUM(C71:C91),0)</f>
        <v>0</v>
      </c>
      <c r="D93" s="301">
        <f t="shared" ref="D93:AF93" si="26">ROUND(SUM(D71:D91),0)</f>
        <v>0</v>
      </c>
      <c r="E93" s="305">
        <f t="shared" si="26"/>
        <v>0</v>
      </c>
      <c r="F93" s="304">
        <f t="shared" si="26"/>
        <v>0</v>
      </c>
      <c r="G93" s="301">
        <f t="shared" si="26"/>
        <v>0</v>
      </c>
      <c r="H93" s="305">
        <f t="shared" si="26"/>
        <v>0</v>
      </c>
      <c r="I93" s="304">
        <f t="shared" si="26"/>
        <v>0</v>
      </c>
      <c r="J93" s="301">
        <f t="shared" si="26"/>
        <v>0</v>
      </c>
      <c r="K93" s="305">
        <f t="shared" si="26"/>
        <v>0</v>
      </c>
      <c r="L93" s="304">
        <f t="shared" si="26"/>
        <v>0</v>
      </c>
      <c r="M93" s="301">
        <f t="shared" si="26"/>
        <v>0</v>
      </c>
      <c r="N93" s="305">
        <f t="shared" si="26"/>
        <v>0</v>
      </c>
      <c r="O93" s="304">
        <f t="shared" si="26"/>
        <v>0</v>
      </c>
      <c r="P93" s="301">
        <f t="shared" si="26"/>
        <v>0</v>
      </c>
      <c r="Q93" s="305">
        <f t="shared" si="26"/>
        <v>0</v>
      </c>
      <c r="R93" s="304">
        <f t="shared" si="26"/>
        <v>0</v>
      </c>
      <c r="S93" s="301">
        <f t="shared" si="26"/>
        <v>0</v>
      </c>
      <c r="T93" s="305">
        <f t="shared" si="26"/>
        <v>0</v>
      </c>
      <c r="U93" s="304">
        <f t="shared" si="26"/>
        <v>0</v>
      </c>
      <c r="V93" s="301">
        <f t="shared" si="26"/>
        <v>0</v>
      </c>
      <c r="W93" s="305">
        <f t="shared" si="26"/>
        <v>0</v>
      </c>
      <c r="X93" s="304">
        <f t="shared" si="26"/>
        <v>0</v>
      </c>
      <c r="Y93" s="301">
        <f t="shared" si="26"/>
        <v>0</v>
      </c>
      <c r="Z93" s="305">
        <f t="shared" si="26"/>
        <v>0</v>
      </c>
      <c r="AA93" s="304">
        <f t="shared" si="26"/>
        <v>0</v>
      </c>
      <c r="AB93" s="301">
        <f t="shared" si="26"/>
        <v>0</v>
      </c>
      <c r="AC93" s="305">
        <f t="shared" si="26"/>
        <v>0</v>
      </c>
      <c r="AD93" s="304">
        <f t="shared" si="26"/>
        <v>0</v>
      </c>
      <c r="AE93" s="301">
        <f t="shared" si="26"/>
        <v>0</v>
      </c>
      <c r="AF93" s="305">
        <f t="shared" si="26"/>
        <v>0</v>
      </c>
      <c r="AG93" s="308">
        <f t="shared" ref="AG93:AI93" si="27">SUM(AG71:AG91)</f>
        <v>0</v>
      </c>
      <c r="AH93" s="309">
        <f>SUM(AH71:AH91)</f>
        <v>0</v>
      </c>
      <c r="AI93" s="310">
        <f t="shared" si="27"/>
        <v>0</v>
      </c>
    </row>
    <row r="94" spans="1:38" s="290" customFormat="1" ht="20.149999999999999" customHeight="1">
      <c r="C94" s="296"/>
      <c r="D94"/>
      <c r="E94" s="297"/>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290" customFormat="1" ht="17.25" customHeight="1">
      <c r="A95" s="367" t="s">
        <v>310</v>
      </c>
      <c r="B95" s="367"/>
      <c r="C95" s="294"/>
      <c r="D95" s="302"/>
      <c r="E95" s="295"/>
      <c r="F95" s="331"/>
      <c r="G95" s="302"/>
      <c r="H95" s="332"/>
      <c r="I95" s="331"/>
      <c r="J95" s="302"/>
      <c r="K95" s="332"/>
      <c r="L95" s="331"/>
      <c r="M95" s="302"/>
      <c r="N95" s="332"/>
      <c r="O95" s="331"/>
      <c r="P95" s="302"/>
      <c r="Q95" s="332"/>
      <c r="R95" s="331"/>
      <c r="S95" s="302"/>
      <c r="T95" s="332"/>
      <c r="U95" s="331"/>
      <c r="V95" s="302"/>
      <c r="W95" s="332"/>
      <c r="X95" s="331"/>
      <c r="Y95" s="302"/>
      <c r="Z95" s="332"/>
      <c r="AA95" s="331"/>
      <c r="AB95" s="302"/>
      <c r="AC95" s="332"/>
      <c r="AD95" s="331"/>
      <c r="AE95" s="302"/>
      <c r="AF95" s="332"/>
      <c r="AG95" s="311"/>
      <c r="AH95" s="312"/>
      <c r="AI95" s="313"/>
      <c r="AJ95"/>
      <c r="AK95"/>
      <c r="AL95"/>
    </row>
    <row r="96" spans="1:38" s="290" customFormat="1" ht="17.25" customHeight="1">
      <c r="A96" s="1261"/>
      <c r="B96" s="1506"/>
      <c r="C96" s="291"/>
      <c r="D96" s="301">
        <f t="shared" ref="D96:D102" si="28">E96-C96</f>
        <v>0</v>
      </c>
      <c r="E96" s="292"/>
      <c r="F96" s="304"/>
      <c r="G96" s="301">
        <f t="shared" ref="G96:G102" si="29">H96-F96</f>
        <v>0</v>
      </c>
      <c r="H96" s="305"/>
      <c r="I96" s="304"/>
      <c r="J96" s="301">
        <f t="shared" ref="J96:J102" si="30">K96-I96</f>
        <v>0</v>
      </c>
      <c r="K96" s="305"/>
      <c r="L96" s="304"/>
      <c r="M96" s="301">
        <f t="shared" ref="M96:M102" si="31">N96-L96</f>
        <v>0</v>
      </c>
      <c r="N96" s="305"/>
      <c r="O96" s="304"/>
      <c r="P96" s="301">
        <f t="shared" ref="P96:P102" si="32">Q96-O96</f>
        <v>0</v>
      </c>
      <c r="Q96" s="305"/>
      <c r="R96" s="304"/>
      <c r="S96" s="301">
        <f t="shared" ref="S96:S102" si="33">T96-R96</f>
        <v>0</v>
      </c>
      <c r="T96" s="305"/>
      <c r="U96" s="304"/>
      <c r="V96" s="301">
        <f t="shared" ref="V96:V102" si="34">W96-U96</f>
        <v>0</v>
      </c>
      <c r="W96" s="305"/>
      <c r="X96" s="304"/>
      <c r="Y96" s="301">
        <f t="shared" ref="Y96:Y102" si="35">Z96-X96</f>
        <v>0</v>
      </c>
      <c r="Z96" s="305"/>
      <c r="AA96" s="304"/>
      <c r="AB96" s="301">
        <f t="shared" ref="AB96:AB102" si="36">AC96-AA96</f>
        <v>0</v>
      </c>
      <c r="AC96" s="305"/>
      <c r="AD96" s="304"/>
      <c r="AE96" s="301">
        <f t="shared" ref="AE96:AE102" si="37">AF96-AD96</f>
        <v>0</v>
      </c>
      <c r="AF96" s="305"/>
      <c r="AG96" s="308">
        <f t="shared" ref="AG96:AI102" si="38">SUM(C96,F96,I96,L96,O96,R96,U96,X96,AA96,AD96)</f>
        <v>0</v>
      </c>
      <c r="AH96" s="309">
        <f t="shared" si="38"/>
        <v>0</v>
      </c>
      <c r="AI96" s="442">
        <f t="shared" si="38"/>
        <v>0</v>
      </c>
      <c r="AJ96"/>
      <c r="AK96" s="349"/>
      <c r="AL96"/>
    </row>
    <row r="97" spans="1:38" s="290" customFormat="1" ht="17.25" customHeight="1">
      <c r="A97" s="1261"/>
      <c r="B97" s="1506"/>
      <c r="C97" s="291"/>
      <c r="D97" s="301">
        <f t="shared" si="28"/>
        <v>0</v>
      </c>
      <c r="E97" s="292"/>
      <c r="F97" s="304"/>
      <c r="G97" s="301">
        <f t="shared" si="29"/>
        <v>0</v>
      </c>
      <c r="H97" s="305"/>
      <c r="I97" s="304"/>
      <c r="J97" s="301">
        <f t="shared" si="30"/>
        <v>0</v>
      </c>
      <c r="K97" s="305"/>
      <c r="L97" s="304"/>
      <c r="M97" s="301">
        <f t="shared" si="31"/>
        <v>0</v>
      </c>
      <c r="N97" s="305"/>
      <c r="O97" s="304"/>
      <c r="P97" s="301">
        <f t="shared" si="32"/>
        <v>0</v>
      </c>
      <c r="Q97" s="305"/>
      <c r="R97" s="304"/>
      <c r="S97" s="301">
        <f t="shared" si="33"/>
        <v>0</v>
      </c>
      <c r="T97" s="305"/>
      <c r="U97" s="304"/>
      <c r="V97" s="301">
        <f t="shared" si="34"/>
        <v>0</v>
      </c>
      <c r="W97" s="305"/>
      <c r="X97" s="304"/>
      <c r="Y97" s="301">
        <f t="shared" si="35"/>
        <v>0</v>
      </c>
      <c r="Z97" s="305"/>
      <c r="AA97" s="304"/>
      <c r="AB97" s="301">
        <f t="shared" si="36"/>
        <v>0</v>
      </c>
      <c r="AC97" s="305"/>
      <c r="AD97" s="304"/>
      <c r="AE97" s="301">
        <f t="shared" si="37"/>
        <v>0</v>
      </c>
      <c r="AF97" s="305"/>
      <c r="AG97" s="308">
        <f t="shared" si="38"/>
        <v>0</v>
      </c>
      <c r="AH97" s="309">
        <f t="shared" si="38"/>
        <v>0</v>
      </c>
      <c r="AI97" s="442">
        <f t="shared" si="38"/>
        <v>0</v>
      </c>
      <c r="AK97" s="348"/>
    </row>
    <row r="98" spans="1:38" s="290" customFormat="1" ht="17.25" customHeight="1">
      <c r="A98" s="1261"/>
      <c r="B98" s="1506"/>
      <c r="C98" s="291"/>
      <c r="D98" s="301">
        <f t="shared" si="28"/>
        <v>0</v>
      </c>
      <c r="E98" s="292"/>
      <c r="F98" s="291"/>
      <c r="G98" s="301">
        <f t="shared" si="29"/>
        <v>0</v>
      </c>
      <c r="H98" s="292"/>
      <c r="I98" s="291"/>
      <c r="J98" s="301">
        <f t="shared" si="30"/>
        <v>0</v>
      </c>
      <c r="K98" s="292"/>
      <c r="L98" s="291"/>
      <c r="M98" s="301">
        <f t="shared" si="31"/>
        <v>0</v>
      </c>
      <c r="N98" s="292"/>
      <c r="O98" s="291"/>
      <c r="P98" s="301">
        <f t="shared" si="32"/>
        <v>0</v>
      </c>
      <c r="Q98" s="292"/>
      <c r="R98" s="291"/>
      <c r="S98" s="301">
        <f t="shared" si="33"/>
        <v>0</v>
      </c>
      <c r="T98" s="292"/>
      <c r="U98" s="291"/>
      <c r="V98" s="301">
        <f t="shared" si="34"/>
        <v>0</v>
      </c>
      <c r="W98" s="292"/>
      <c r="X98" s="291"/>
      <c r="Y98" s="301">
        <f t="shared" si="35"/>
        <v>0</v>
      </c>
      <c r="Z98" s="292"/>
      <c r="AA98" s="291"/>
      <c r="AB98" s="301">
        <f t="shared" si="36"/>
        <v>0</v>
      </c>
      <c r="AC98" s="292"/>
      <c r="AD98" s="291"/>
      <c r="AE98" s="301">
        <f t="shared" si="37"/>
        <v>0</v>
      </c>
      <c r="AF98" s="292"/>
      <c r="AG98" s="308">
        <f t="shared" si="38"/>
        <v>0</v>
      </c>
      <c r="AH98" s="309">
        <f t="shared" si="38"/>
        <v>0</v>
      </c>
      <c r="AI98" s="442">
        <f t="shared" si="38"/>
        <v>0</v>
      </c>
      <c r="AJ98"/>
      <c r="AK98" s="349"/>
      <c r="AL98" s="13"/>
    </row>
    <row r="99" spans="1:38" s="290" customFormat="1" ht="17.25" customHeight="1">
      <c r="A99" s="1261"/>
      <c r="B99" s="1506"/>
      <c r="C99" s="291"/>
      <c r="D99" s="301">
        <f t="shared" si="28"/>
        <v>0</v>
      </c>
      <c r="E99" s="292"/>
      <c r="F99" s="291"/>
      <c r="G99" s="301">
        <f t="shared" si="29"/>
        <v>0</v>
      </c>
      <c r="H99" s="292"/>
      <c r="I99" s="291"/>
      <c r="J99" s="301">
        <f t="shared" si="30"/>
        <v>0</v>
      </c>
      <c r="K99" s="292"/>
      <c r="L99" s="291"/>
      <c r="M99" s="301">
        <f t="shared" si="31"/>
        <v>0</v>
      </c>
      <c r="N99" s="292"/>
      <c r="O99" s="291"/>
      <c r="P99" s="301">
        <f t="shared" si="32"/>
        <v>0</v>
      </c>
      <c r="Q99" s="292"/>
      <c r="R99" s="291"/>
      <c r="S99" s="301">
        <f t="shared" si="33"/>
        <v>0</v>
      </c>
      <c r="T99" s="292"/>
      <c r="U99" s="291"/>
      <c r="V99" s="301">
        <f t="shared" si="34"/>
        <v>0</v>
      </c>
      <c r="W99" s="292"/>
      <c r="X99" s="291"/>
      <c r="Y99" s="301">
        <f t="shared" si="35"/>
        <v>0</v>
      </c>
      <c r="Z99" s="292"/>
      <c r="AA99" s="291"/>
      <c r="AB99" s="301">
        <f t="shared" si="36"/>
        <v>0</v>
      </c>
      <c r="AC99" s="292"/>
      <c r="AD99" s="291"/>
      <c r="AE99" s="301">
        <f t="shared" si="37"/>
        <v>0</v>
      </c>
      <c r="AF99" s="292"/>
      <c r="AG99" s="308">
        <f t="shared" si="38"/>
        <v>0</v>
      </c>
      <c r="AH99" s="309">
        <f t="shared" si="38"/>
        <v>0</v>
      </c>
      <c r="AI99" s="442">
        <f t="shared" si="38"/>
        <v>0</v>
      </c>
      <c r="AJ99"/>
      <c r="AK99"/>
      <c r="AL99"/>
    </row>
    <row r="100" spans="1:38" s="290" customFormat="1" ht="17.25" customHeight="1">
      <c r="A100" s="1261"/>
      <c r="B100" s="1506"/>
      <c r="C100" s="291"/>
      <c r="D100" s="301">
        <f t="shared" si="28"/>
        <v>0</v>
      </c>
      <c r="E100" s="292"/>
      <c r="F100" s="291"/>
      <c r="G100" s="301">
        <f t="shared" si="29"/>
        <v>0</v>
      </c>
      <c r="H100" s="292"/>
      <c r="I100" s="291"/>
      <c r="J100" s="301">
        <f t="shared" si="30"/>
        <v>0</v>
      </c>
      <c r="K100" s="292"/>
      <c r="L100" s="291"/>
      <c r="M100" s="301">
        <f t="shared" si="31"/>
        <v>0</v>
      </c>
      <c r="N100" s="292"/>
      <c r="O100" s="291"/>
      <c r="P100" s="301">
        <f t="shared" si="32"/>
        <v>0</v>
      </c>
      <c r="Q100" s="292"/>
      <c r="R100" s="291"/>
      <c r="S100" s="301">
        <f t="shared" si="33"/>
        <v>0</v>
      </c>
      <c r="T100" s="292"/>
      <c r="U100" s="291"/>
      <c r="V100" s="301">
        <f t="shared" si="34"/>
        <v>0</v>
      </c>
      <c r="W100" s="292"/>
      <c r="X100" s="291"/>
      <c r="Y100" s="301">
        <f t="shared" si="35"/>
        <v>0</v>
      </c>
      <c r="Z100" s="292"/>
      <c r="AA100" s="291"/>
      <c r="AB100" s="301">
        <f t="shared" si="36"/>
        <v>0</v>
      </c>
      <c r="AC100" s="292"/>
      <c r="AD100" s="291"/>
      <c r="AE100" s="301">
        <f t="shared" si="37"/>
        <v>0</v>
      </c>
      <c r="AF100" s="292"/>
      <c r="AG100" s="308">
        <f t="shared" si="38"/>
        <v>0</v>
      </c>
      <c r="AH100" s="309">
        <f t="shared" si="38"/>
        <v>0</v>
      </c>
      <c r="AI100" s="442">
        <f t="shared" si="38"/>
        <v>0</v>
      </c>
    </row>
    <row r="101" spans="1:38" s="290" customFormat="1" ht="17.25" customHeight="1">
      <c r="A101" s="1261"/>
      <c r="B101" s="1506"/>
      <c r="C101" s="291"/>
      <c r="D101" s="301">
        <f t="shared" si="28"/>
        <v>0</v>
      </c>
      <c r="E101" s="292"/>
      <c r="F101" s="291"/>
      <c r="G101" s="301">
        <f t="shared" si="29"/>
        <v>0</v>
      </c>
      <c r="H101" s="292"/>
      <c r="I101" s="291"/>
      <c r="J101" s="301">
        <f t="shared" si="30"/>
        <v>0</v>
      </c>
      <c r="K101" s="292"/>
      <c r="L101" s="291"/>
      <c r="M101" s="301">
        <f t="shared" si="31"/>
        <v>0</v>
      </c>
      <c r="N101" s="292"/>
      <c r="O101" s="291"/>
      <c r="P101" s="301">
        <f t="shared" si="32"/>
        <v>0</v>
      </c>
      <c r="Q101" s="292"/>
      <c r="R101" s="291"/>
      <c r="S101" s="301">
        <f t="shared" si="33"/>
        <v>0</v>
      </c>
      <c r="T101" s="292"/>
      <c r="U101" s="291"/>
      <c r="V101" s="301">
        <f t="shared" si="34"/>
        <v>0</v>
      </c>
      <c r="W101" s="292"/>
      <c r="X101" s="291"/>
      <c r="Y101" s="301">
        <f t="shared" si="35"/>
        <v>0</v>
      </c>
      <c r="Z101" s="292"/>
      <c r="AA101" s="291"/>
      <c r="AB101" s="301">
        <f t="shared" si="36"/>
        <v>0</v>
      </c>
      <c r="AC101" s="292"/>
      <c r="AD101" s="291"/>
      <c r="AE101" s="301">
        <f t="shared" si="37"/>
        <v>0</v>
      </c>
      <c r="AF101" s="292"/>
      <c r="AG101" s="308">
        <f t="shared" si="38"/>
        <v>0</v>
      </c>
      <c r="AH101" s="309">
        <f t="shared" si="38"/>
        <v>0</v>
      </c>
      <c r="AI101" s="442">
        <f t="shared" si="38"/>
        <v>0</v>
      </c>
    </row>
    <row r="102" spans="1:38" s="290" customFormat="1" ht="17.25" customHeight="1">
      <c r="A102" s="1261"/>
      <c r="B102" s="1506"/>
      <c r="C102" s="291"/>
      <c r="D102" s="301">
        <f t="shared" si="28"/>
        <v>0</v>
      </c>
      <c r="E102" s="292"/>
      <c r="F102" s="291"/>
      <c r="G102" s="301">
        <f t="shared" si="29"/>
        <v>0</v>
      </c>
      <c r="H102" s="292"/>
      <c r="I102" s="291"/>
      <c r="J102" s="301">
        <f t="shared" si="30"/>
        <v>0</v>
      </c>
      <c r="K102" s="292"/>
      <c r="L102" s="291"/>
      <c r="M102" s="301">
        <f t="shared" si="31"/>
        <v>0</v>
      </c>
      <c r="N102" s="292"/>
      <c r="O102" s="291"/>
      <c r="P102" s="301">
        <f t="shared" si="32"/>
        <v>0</v>
      </c>
      <c r="Q102" s="292"/>
      <c r="R102" s="291"/>
      <c r="S102" s="301">
        <f t="shared" si="33"/>
        <v>0</v>
      </c>
      <c r="T102" s="292"/>
      <c r="U102" s="291"/>
      <c r="V102" s="301">
        <f t="shared" si="34"/>
        <v>0</v>
      </c>
      <c r="W102" s="292"/>
      <c r="X102" s="291"/>
      <c r="Y102" s="301">
        <f t="shared" si="35"/>
        <v>0</v>
      </c>
      <c r="Z102" s="292"/>
      <c r="AA102" s="291"/>
      <c r="AB102" s="301">
        <f t="shared" si="36"/>
        <v>0</v>
      </c>
      <c r="AC102" s="292"/>
      <c r="AD102" s="291"/>
      <c r="AE102" s="301">
        <f t="shared" si="37"/>
        <v>0</v>
      </c>
      <c r="AF102" s="292"/>
      <c r="AG102" s="308">
        <f t="shared" si="38"/>
        <v>0</v>
      </c>
      <c r="AH102" s="309">
        <f t="shared" si="38"/>
        <v>0</v>
      </c>
      <c r="AI102" s="442">
        <f t="shared" si="38"/>
        <v>0</v>
      </c>
    </row>
    <row r="103" spans="1:38" s="290" customFormat="1" ht="15" customHeight="1">
      <c r="A103" s="1261"/>
      <c r="B103" s="1506"/>
      <c r="C103" s="294"/>
      <c r="D103" s="302"/>
      <c r="E103" s="295"/>
      <c r="F103" s="294"/>
      <c r="G103" s="302"/>
      <c r="H103" s="295"/>
      <c r="I103" s="294"/>
      <c r="J103" s="302"/>
      <c r="K103" s="295"/>
      <c r="L103" s="294"/>
      <c r="M103" s="302"/>
      <c r="N103" s="295"/>
      <c r="O103" s="294"/>
      <c r="P103" s="302"/>
      <c r="Q103" s="295"/>
      <c r="R103" s="294"/>
      <c r="S103" s="302"/>
      <c r="T103" s="295"/>
      <c r="U103" s="294"/>
      <c r="V103" s="302"/>
      <c r="W103" s="295"/>
      <c r="X103" s="294"/>
      <c r="Y103" s="302"/>
      <c r="Z103" s="295"/>
      <c r="AA103" s="294"/>
      <c r="AB103" s="302"/>
      <c r="AC103" s="295"/>
      <c r="AD103" s="294"/>
      <c r="AE103" s="302"/>
      <c r="AF103" s="295"/>
      <c r="AG103" s="311"/>
      <c r="AH103" s="312"/>
      <c r="AI103" s="313"/>
    </row>
    <row r="104" spans="1:38" ht="20.149999999999999" customHeight="1">
      <c r="A104" s="1265" t="s">
        <v>311</v>
      </c>
      <c r="B104" s="1508"/>
      <c r="C104" s="304">
        <f>ROUND(SUM(C96:C102),0)</f>
        <v>0</v>
      </c>
      <c r="D104" s="301">
        <f t="shared" ref="D104:AF104" si="39">ROUND(SUM(D96:D102),0)</f>
        <v>0</v>
      </c>
      <c r="E104" s="305">
        <f t="shared" si="39"/>
        <v>0</v>
      </c>
      <c r="F104" s="304">
        <f t="shared" si="39"/>
        <v>0</v>
      </c>
      <c r="G104" s="301">
        <f t="shared" si="39"/>
        <v>0</v>
      </c>
      <c r="H104" s="305">
        <f t="shared" si="39"/>
        <v>0</v>
      </c>
      <c r="I104" s="304">
        <f t="shared" si="39"/>
        <v>0</v>
      </c>
      <c r="J104" s="301">
        <f t="shared" si="39"/>
        <v>0</v>
      </c>
      <c r="K104" s="305">
        <f t="shared" si="39"/>
        <v>0</v>
      </c>
      <c r="L104" s="304">
        <f t="shared" si="39"/>
        <v>0</v>
      </c>
      <c r="M104" s="301">
        <f t="shared" si="39"/>
        <v>0</v>
      </c>
      <c r="N104" s="305">
        <f t="shared" si="39"/>
        <v>0</v>
      </c>
      <c r="O104" s="304">
        <f t="shared" si="39"/>
        <v>0</v>
      </c>
      <c r="P104" s="301">
        <f t="shared" si="39"/>
        <v>0</v>
      </c>
      <c r="Q104" s="305">
        <f t="shared" si="39"/>
        <v>0</v>
      </c>
      <c r="R104" s="304">
        <f t="shared" si="39"/>
        <v>0</v>
      </c>
      <c r="S104" s="301">
        <f t="shared" si="39"/>
        <v>0</v>
      </c>
      <c r="T104" s="305">
        <f t="shared" si="39"/>
        <v>0</v>
      </c>
      <c r="U104" s="304">
        <f t="shared" si="39"/>
        <v>0</v>
      </c>
      <c r="V104" s="301">
        <f t="shared" si="39"/>
        <v>0</v>
      </c>
      <c r="W104" s="305">
        <f t="shared" si="39"/>
        <v>0</v>
      </c>
      <c r="X104" s="304">
        <f t="shared" si="39"/>
        <v>0</v>
      </c>
      <c r="Y104" s="301">
        <f t="shared" si="39"/>
        <v>0</v>
      </c>
      <c r="Z104" s="305">
        <f t="shared" si="39"/>
        <v>0</v>
      </c>
      <c r="AA104" s="304">
        <f t="shared" si="39"/>
        <v>0</v>
      </c>
      <c r="AB104" s="301">
        <f t="shared" si="39"/>
        <v>0</v>
      </c>
      <c r="AC104" s="305">
        <f t="shared" si="39"/>
        <v>0</v>
      </c>
      <c r="AD104" s="304">
        <f t="shared" si="39"/>
        <v>0</v>
      </c>
      <c r="AE104" s="301">
        <f t="shared" si="39"/>
        <v>0</v>
      </c>
      <c r="AF104" s="305">
        <f t="shared" si="39"/>
        <v>0</v>
      </c>
      <c r="AG104" s="308">
        <f t="shared" ref="AG104" si="40">SUM(AG96:AG102)</f>
        <v>0</v>
      </c>
      <c r="AH104" s="309">
        <f>SUM(AH96:AH102)</f>
        <v>0</v>
      </c>
      <c r="AI104" s="310">
        <f t="shared" ref="AI104" si="41">SUM(AI96:AI102)</f>
        <v>0</v>
      </c>
    </row>
    <row r="105" spans="1:38" s="290" customFormat="1" ht="20.149999999999999" customHeight="1">
      <c r="C105" s="296"/>
      <c r="D105"/>
      <c r="E105" s="297"/>
      <c r="F105" s="296"/>
      <c r="G105"/>
      <c r="H105" s="297"/>
      <c r="I105" s="296"/>
      <c r="J105"/>
      <c r="K105" s="297"/>
      <c r="L105" s="296"/>
      <c r="M105"/>
      <c r="N105" s="297"/>
      <c r="O105" s="296"/>
      <c r="P105"/>
      <c r="Q105" s="297"/>
      <c r="R105" s="296"/>
      <c r="S105"/>
      <c r="T105" s="297"/>
      <c r="U105" s="296"/>
      <c r="V105"/>
      <c r="W105" s="297"/>
      <c r="X105" s="296"/>
      <c r="Y105"/>
      <c r="Z105" s="297"/>
      <c r="AA105" s="296"/>
      <c r="AB105"/>
      <c r="AC105" s="297"/>
      <c r="AD105" s="296"/>
      <c r="AE105"/>
      <c r="AF105" s="297"/>
      <c r="AG105" s="16"/>
      <c r="AH105" s="52"/>
      <c r="AI105" s="17"/>
    </row>
    <row r="106" spans="1:38" s="290" customFormat="1" ht="20.149999999999999" customHeight="1" thickBot="1">
      <c r="A106" s="298" t="s">
        <v>312</v>
      </c>
      <c r="B106" s="486"/>
      <c r="C106" s="299"/>
      <c r="D106" s="18"/>
      <c r="E106" s="300"/>
      <c r="F106" s="299"/>
      <c r="G106" s="18"/>
      <c r="H106" s="300"/>
      <c r="I106" s="299"/>
      <c r="J106" s="18"/>
      <c r="K106" s="300"/>
      <c r="L106" s="299"/>
      <c r="M106" s="18"/>
      <c r="N106" s="300"/>
      <c r="O106" s="299"/>
      <c r="P106" s="18"/>
      <c r="Q106" s="300"/>
      <c r="R106" s="299"/>
      <c r="S106" s="18"/>
      <c r="T106" s="300"/>
      <c r="U106" s="299"/>
      <c r="V106" s="18"/>
      <c r="W106" s="300"/>
      <c r="X106" s="299"/>
      <c r="Y106" s="18"/>
      <c r="Z106" s="300"/>
      <c r="AA106" s="299"/>
      <c r="AB106" s="18"/>
      <c r="AC106" s="300"/>
      <c r="AD106" s="299"/>
      <c r="AE106" s="18"/>
      <c r="AF106" s="300"/>
      <c r="AG106" s="19"/>
      <c r="AH106" s="443">
        <f>'Summary (6)'!A72</f>
        <v>0</v>
      </c>
      <c r="AI106" s="444">
        <f>'Summary (6)'!C72</f>
        <v>0</v>
      </c>
    </row>
    <row r="107" spans="1:38">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row>
    <row r="108" spans="1:38">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row>
    <row r="109" spans="1:38">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row>
    <row r="110" spans="1:38">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row>
    <row r="111" spans="1:38">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row>
    <row r="112" spans="1:38">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row>
    <row r="113" spans="1:3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row>
    <row r="114" spans="1:3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row>
    <row r="115" spans="1:3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row>
    <row r="116" spans="1:3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row>
    <row r="117" spans="1:3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row>
    <row r="118" spans="1:3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row>
    <row r="119" spans="1:35">
      <c r="A119" s="290"/>
      <c r="B119" s="290"/>
      <c r="C119" s="290"/>
      <c r="D119" s="293"/>
      <c r="E119" s="293"/>
      <c r="F119" s="293"/>
      <c r="G119" s="293"/>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3"/>
      <c r="AH119" s="293"/>
      <c r="AI119" s="290"/>
    </row>
    <row r="120" spans="1:35">
      <c r="A120" s="359" t="s">
        <v>222</v>
      </c>
      <c r="B120" s="359"/>
      <c r="C120" s="445">
        <f>'Summary (10)'!E86</f>
        <v>0</v>
      </c>
      <c r="D120" s="445">
        <f>'Summary (10)'!F86</f>
        <v>0</v>
      </c>
      <c r="E120" s="445">
        <f>'Summary (10)'!G86</f>
        <v>0</v>
      </c>
      <c r="F120" s="445">
        <f>'Summary (10)'!H86</f>
        <v>0</v>
      </c>
      <c r="G120" s="445">
        <f>'Summary (10)'!I86</f>
        <v>0</v>
      </c>
      <c r="H120" s="445">
        <f>'Summary (10)'!J86</f>
        <v>0</v>
      </c>
      <c r="I120" s="445">
        <f>'Summary (10)'!K86</f>
        <v>0</v>
      </c>
      <c r="J120" s="445">
        <f>'Summary (10)'!L86</f>
        <v>0</v>
      </c>
      <c r="K120" s="445">
        <f>'Summary (10)'!M86</f>
        <v>0</v>
      </c>
      <c r="L120" s="445">
        <f>'Summary (10)'!N86</f>
        <v>0</v>
      </c>
      <c r="M120" s="445">
        <f>'Summary (10)'!O86</f>
        <v>0</v>
      </c>
      <c r="N120" s="445">
        <f>'Summary (10)'!P86</f>
        <v>0</v>
      </c>
      <c r="O120" s="445">
        <f>'Summary (10)'!Q86</f>
        <v>0</v>
      </c>
      <c r="P120" s="445">
        <f>'Summary (10)'!R86</f>
        <v>0</v>
      </c>
      <c r="Q120" s="445">
        <f>'Summary (10)'!S86</f>
        <v>0</v>
      </c>
      <c r="R120" s="445">
        <f>'Summary (10)'!T86</f>
        <v>0</v>
      </c>
      <c r="S120" s="445">
        <f>'Summary (10)'!U86</f>
        <v>0</v>
      </c>
      <c r="T120" s="445">
        <f>'Summary (10)'!V86</f>
        <v>0</v>
      </c>
      <c r="U120" s="445">
        <f>'Summary (10)'!W86</f>
        <v>0</v>
      </c>
      <c r="V120" s="445">
        <f>'Summary (10)'!X86</f>
        <v>0</v>
      </c>
      <c r="W120" s="445">
        <f>'Summary (10)'!Y86</f>
        <v>0</v>
      </c>
      <c r="X120" s="445">
        <f>'Summary (10)'!Z86</f>
        <v>0</v>
      </c>
      <c r="Y120" s="445">
        <f>'Summary (10)'!AA86</f>
        <v>0</v>
      </c>
      <c r="Z120" s="445">
        <f>'Summary (10)'!AB86</f>
        <v>0</v>
      </c>
      <c r="AA120" s="445">
        <f>'Summary (10)'!AC86</f>
        <v>0</v>
      </c>
      <c r="AB120" s="445">
        <f>'Summary (10)'!AD86</f>
        <v>0</v>
      </c>
      <c r="AC120" s="445">
        <f>'Summary (10)'!AE86</f>
        <v>0</v>
      </c>
      <c r="AD120" s="445">
        <f>'Summary (10)'!AF86</f>
        <v>0</v>
      </c>
      <c r="AE120" s="445">
        <f>'Summary (10)'!AG86</f>
        <v>0</v>
      </c>
      <c r="AF120" s="445">
        <f>'Summary (10)'!AH86</f>
        <v>0</v>
      </c>
      <c r="AG120" s="445">
        <f>AE120</f>
        <v>0</v>
      </c>
      <c r="AH120" s="445">
        <f>AF120</f>
        <v>0</v>
      </c>
      <c r="AI120" s="445">
        <f>AG120</f>
        <v>0</v>
      </c>
    </row>
    <row r="121" spans="1:35" s="54" customFormat="1">
      <c r="A121" s="360" t="s">
        <v>223</v>
      </c>
      <c r="B121" s="360"/>
      <c r="C121" s="446">
        <f>'Summary (10)'!E87</f>
        <v>0</v>
      </c>
      <c r="D121" s="446">
        <f>'Summary (10)'!F87</f>
        <v>0</v>
      </c>
      <c r="E121" s="446">
        <f>'Summary (10)'!G87</f>
        <v>0</v>
      </c>
      <c r="F121" s="446">
        <f>'Summary (10)'!H87</f>
        <v>0</v>
      </c>
      <c r="G121" s="446">
        <f>'Summary (10)'!I87</f>
        <v>0</v>
      </c>
      <c r="H121" s="446">
        <f>'Summary (10)'!J87</f>
        <v>0</v>
      </c>
      <c r="I121" s="446">
        <f>'Summary (10)'!K87</f>
        <v>0</v>
      </c>
      <c r="J121" s="446">
        <f>'Summary (10)'!L87</f>
        <v>0</v>
      </c>
      <c r="K121" s="446">
        <f>'Summary (10)'!M87</f>
        <v>0</v>
      </c>
      <c r="L121" s="446">
        <f>'Summary (10)'!N87</f>
        <v>0</v>
      </c>
      <c r="M121" s="446">
        <f>'Summary (10)'!O87</f>
        <v>0</v>
      </c>
      <c r="N121" s="446">
        <f>'Summary (10)'!P87</f>
        <v>0</v>
      </c>
      <c r="O121" s="446">
        <f>'Summary (10)'!Q87</f>
        <v>0</v>
      </c>
      <c r="P121" s="446">
        <f>'Summary (10)'!R87</f>
        <v>0</v>
      </c>
      <c r="Q121" s="446">
        <f>'Summary (10)'!S87</f>
        <v>0</v>
      </c>
      <c r="R121" s="446">
        <f>'Summary (10)'!T87</f>
        <v>0</v>
      </c>
      <c r="S121" s="446">
        <f>'Summary (10)'!U87</f>
        <v>0</v>
      </c>
      <c r="T121" s="446">
        <f>'Summary (10)'!V87</f>
        <v>0</v>
      </c>
      <c r="U121" s="446">
        <f>'Summary (10)'!W87</f>
        <v>0</v>
      </c>
      <c r="V121" s="446">
        <f>'Summary (10)'!X87</f>
        <v>0</v>
      </c>
      <c r="W121" s="446">
        <f>'Summary (10)'!Y87</f>
        <v>0</v>
      </c>
      <c r="X121" s="446">
        <f>'Summary (10)'!Z87</f>
        <v>0</v>
      </c>
      <c r="Y121" s="446">
        <f>'Summary (10)'!AA87</f>
        <v>0</v>
      </c>
      <c r="Z121" s="446">
        <f>'Summary (10)'!AB87</f>
        <v>0</v>
      </c>
      <c r="AA121" s="446">
        <f>'Summary (10)'!AC87</f>
        <v>0</v>
      </c>
      <c r="AB121" s="446">
        <f>'Summary (10)'!AD87</f>
        <v>0</v>
      </c>
      <c r="AC121" s="446">
        <f>'Summary (10)'!AE87</f>
        <v>0</v>
      </c>
      <c r="AD121" s="446">
        <f>'Summary (10)'!AF87</f>
        <v>0</v>
      </c>
      <c r="AE121" s="446">
        <f>'Summary (10)'!AG87</f>
        <v>0</v>
      </c>
      <c r="AF121" s="446">
        <f>'Summary (10)'!AH87</f>
        <v>0</v>
      </c>
      <c r="AG121" s="446">
        <f>'Summary (10)'!AI87</f>
        <v>0</v>
      </c>
      <c r="AH121" s="446">
        <f>'Summary (10)'!AJ87</f>
        <v>0</v>
      </c>
      <c r="AI121" s="446">
        <f>'Summary (10)'!AK87</f>
        <v>0</v>
      </c>
    </row>
    <row r="122" spans="1:35" s="54" customFormat="1">
      <c r="A122" s="360" t="s">
        <v>224</v>
      </c>
      <c r="B122" s="360"/>
      <c r="C122" s="446">
        <f>'Summary (10)'!E88</f>
        <v>0</v>
      </c>
      <c r="D122" s="446">
        <f>'Summary (10)'!F88</f>
        <v>0</v>
      </c>
      <c r="E122" s="446">
        <f>'Summary (10)'!G88</f>
        <v>0</v>
      </c>
      <c r="F122" s="446">
        <f>'Summary (10)'!H88</f>
        <v>0</v>
      </c>
      <c r="G122" s="446">
        <f>'Summary (10)'!I88</f>
        <v>0</v>
      </c>
      <c r="H122" s="446">
        <f>'Summary (10)'!J88</f>
        <v>0</v>
      </c>
      <c r="I122" s="446">
        <f>'Summary (10)'!K88</f>
        <v>0</v>
      </c>
      <c r="J122" s="446">
        <f>'Summary (10)'!L88</f>
        <v>0</v>
      </c>
      <c r="K122" s="446">
        <f>'Summary (10)'!M88</f>
        <v>0</v>
      </c>
      <c r="L122" s="446">
        <f>'Summary (10)'!N88</f>
        <v>0</v>
      </c>
      <c r="M122" s="446">
        <f>'Summary (10)'!O88</f>
        <v>0</v>
      </c>
      <c r="N122" s="446">
        <f>'Summary (10)'!P88</f>
        <v>0</v>
      </c>
      <c r="O122" s="446">
        <f>'Summary (10)'!Q88</f>
        <v>0</v>
      </c>
      <c r="P122" s="446">
        <f>'Summary (10)'!R88</f>
        <v>0</v>
      </c>
      <c r="Q122" s="446">
        <f>'Summary (10)'!S88</f>
        <v>0</v>
      </c>
      <c r="R122" s="446">
        <f>'Summary (10)'!T88</f>
        <v>0</v>
      </c>
      <c r="S122" s="446">
        <f>'Summary (10)'!U88</f>
        <v>0</v>
      </c>
      <c r="T122" s="446">
        <f>'Summary (10)'!V88</f>
        <v>0</v>
      </c>
      <c r="U122" s="446">
        <f>'Summary (10)'!W88</f>
        <v>0</v>
      </c>
      <c r="V122" s="446">
        <f>'Summary (10)'!X88</f>
        <v>0</v>
      </c>
      <c r="W122" s="446">
        <f>'Summary (10)'!Y88</f>
        <v>0</v>
      </c>
      <c r="X122" s="446">
        <f>'Summary (10)'!Z88</f>
        <v>0</v>
      </c>
      <c r="Y122" s="446">
        <f>'Summary (10)'!AA88</f>
        <v>0</v>
      </c>
      <c r="Z122" s="446">
        <f>'Summary (10)'!AB88</f>
        <v>0</v>
      </c>
      <c r="AA122" s="446">
        <f>'Summary (10)'!AC88</f>
        <v>0</v>
      </c>
      <c r="AB122" s="446">
        <f>'Summary (10)'!AD88</f>
        <v>0</v>
      </c>
      <c r="AC122" s="446">
        <f>'Summary (10)'!AE88</f>
        <v>0</v>
      </c>
      <c r="AD122" s="446">
        <f>'Summary (10)'!AF88</f>
        <v>0</v>
      </c>
      <c r="AE122" s="446">
        <f>'Summary (10)'!AG88</f>
        <v>0</v>
      </c>
      <c r="AF122" s="446">
        <f>'Summary (10)'!AH88</f>
        <v>0</v>
      </c>
      <c r="AG122" s="446">
        <f>'Summary (10)'!AI88</f>
        <v>0</v>
      </c>
      <c r="AH122" s="446">
        <f>'Summary (10)'!AJ88</f>
        <v>0</v>
      </c>
      <c r="AI122" s="446">
        <f>'Summary (10)'!AK88</f>
        <v>0</v>
      </c>
    </row>
    <row r="123" spans="1:35">
      <c r="A123" s="359" t="s">
        <v>211</v>
      </c>
      <c r="B123" s="359"/>
      <c r="C123" s="446">
        <f>'Summary (10)'!E89</f>
        <v>0</v>
      </c>
      <c r="D123" s="446">
        <f>'Summary (10)'!F89</f>
        <v>0</v>
      </c>
      <c r="E123" s="446">
        <f>'Summary (10)'!G89</f>
        <v>0</v>
      </c>
      <c r="F123" s="446">
        <f>'Summary (10)'!H89</f>
        <v>0</v>
      </c>
      <c r="G123" s="446">
        <f>'Summary (10)'!I89</f>
        <v>0</v>
      </c>
      <c r="H123" s="446">
        <f>'Summary (10)'!J89</f>
        <v>0</v>
      </c>
      <c r="I123" s="446">
        <f>'Summary (10)'!K89</f>
        <v>0</v>
      </c>
      <c r="J123" s="446">
        <f>'Summary (10)'!L89</f>
        <v>0</v>
      </c>
      <c r="K123" s="446">
        <f>'Summary (10)'!M89</f>
        <v>0</v>
      </c>
      <c r="L123" s="446">
        <f>'Summary (10)'!N89</f>
        <v>0</v>
      </c>
      <c r="M123" s="446">
        <f>'Summary (10)'!O89</f>
        <v>0</v>
      </c>
      <c r="N123" s="446">
        <f>'Summary (10)'!P89</f>
        <v>0</v>
      </c>
      <c r="O123" s="446">
        <f>'Summary (10)'!Q89</f>
        <v>0</v>
      </c>
      <c r="P123" s="446">
        <f>'Summary (10)'!R89</f>
        <v>0</v>
      </c>
      <c r="Q123" s="446">
        <f>'Summary (10)'!S89</f>
        <v>0</v>
      </c>
      <c r="R123" s="446">
        <f>'Summary (10)'!T89</f>
        <v>0</v>
      </c>
      <c r="S123" s="446">
        <f>'Summary (10)'!U89</f>
        <v>0</v>
      </c>
      <c r="T123" s="446">
        <f>'Summary (10)'!V89</f>
        <v>0</v>
      </c>
      <c r="U123" s="446">
        <f>'Summary (10)'!W89</f>
        <v>0</v>
      </c>
      <c r="V123" s="446">
        <f>'Summary (10)'!X89</f>
        <v>0</v>
      </c>
      <c r="W123" s="446">
        <f>'Summary (10)'!Y89</f>
        <v>0</v>
      </c>
      <c r="X123" s="446">
        <f>'Summary (10)'!Z89</f>
        <v>0</v>
      </c>
      <c r="Y123" s="446">
        <f>'Summary (10)'!AA89</f>
        <v>0</v>
      </c>
      <c r="Z123" s="446">
        <f>'Summary (10)'!AB89</f>
        <v>0</v>
      </c>
      <c r="AA123" s="446">
        <f>'Summary (10)'!AC89</f>
        <v>0</v>
      </c>
      <c r="AB123" s="446">
        <f>'Summary (10)'!AD89</f>
        <v>0</v>
      </c>
      <c r="AC123" s="446">
        <f>'Summary (10)'!AE89</f>
        <v>0</v>
      </c>
      <c r="AD123" s="446">
        <f>'Summary (10)'!AF89</f>
        <v>0</v>
      </c>
      <c r="AE123" s="446">
        <f>'Summary (10)'!AG89</f>
        <v>0</v>
      </c>
      <c r="AF123" s="446">
        <f>'Summary (10)'!AH89</f>
        <v>0</v>
      </c>
      <c r="AG123" s="446">
        <f>'Summary (10)'!AI89</f>
        <v>0</v>
      </c>
      <c r="AH123" s="446">
        <f>'Summary (10)'!AJ89</f>
        <v>0</v>
      </c>
      <c r="AI123" s="446">
        <f>'Summary (10)'!AK89</f>
        <v>0</v>
      </c>
    </row>
    <row r="124" spans="1:35">
      <c r="A124" s="359" t="s">
        <v>225</v>
      </c>
      <c r="B124" s="359"/>
      <c r="C124" s="447">
        <f>'Summary (10)'!E90</f>
        <v>0</v>
      </c>
      <c r="D124" s="447">
        <f>'Summary (10)'!F90</f>
        <v>0</v>
      </c>
      <c r="E124" s="447">
        <f>'Summary (10)'!G90</f>
        <v>0</v>
      </c>
      <c r="F124" s="447">
        <f>'Summary (10)'!H90</f>
        <v>0</v>
      </c>
      <c r="G124" s="447">
        <f>'Summary (10)'!I90</f>
        <v>0</v>
      </c>
      <c r="H124" s="447">
        <f>'Summary (10)'!J90</f>
        <v>0</v>
      </c>
      <c r="I124" s="447">
        <f>'Summary (10)'!K90</f>
        <v>0</v>
      </c>
      <c r="J124" s="447">
        <f>'Summary (10)'!L90</f>
        <v>0</v>
      </c>
      <c r="K124" s="447">
        <f>'Summary (10)'!M90</f>
        <v>0</v>
      </c>
      <c r="L124" s="447">
        <f>'Summary (10)'!N90</f>
        <v>0</v>
      </c>
      <c r="M124" s="447">
        <f>'Summary (10)'!O90</f>
        <v>0</v>
      </c>
      <c r="N124" s="447">
        <f>'Summary (10)'!P90</f>
        <v>0</v>
      </c>
      <c r="O124" s="447">
        <f>'Summary (10)'!Q90</f>
        <v>0</v>
      </c>
      <c r="P124" s="447">
        <f>'Summary (10)'!R90</f>
        <v>0</v>
      </c>
      <c r="Q124" s="447">
        <f>'Summary (10)'!S90</f>
        <v>0</v>
      </c>
      <c r="R124" s="447">
        <f>'Summary (10)'!T90</f>
        <v>0</v>
      </c>
      <c r="S124" s="447">
        <f>'Summary (10)'!U90</f>
        <v>0</v>
      </c>
      <c r="T124" s="447">
        <f>'Summary (10)'!V90</f>
        <v>0</v>
      </c>
      <c r="U124" s="447">
        <f>'Summary (10)'!W90</f>
        <v>0</v>
      </c>
      <c r="V124" s="447">
        <f>'Summary (10)'!X90</f>
        <v>0</v>
      </c>
      <c r="W124" s="447">
        <f>'Summary (10)'!Y90</f>
        <v>0</v>
      </c>
      <c r="X124" s="447">
        <f>'Summary (10)'!Z90</f>
        <v>0</v>
      </c>
      <c r="Y124" s="447">
        <f>'Summary (10)'!AA90</f>
        <v>0</v>
      </c>
      <c r="Z124" s="447">
        <f>'Summary (10)'!AB90</f>
        <v>0</v>
      </c>
      <c r="AA124" s="447">
        <f>'Summary (10)'!AC90</f>
        <v>0</v>
      </c>
      <c r="AB124" s="447">
        <f>'Summary (10)'!AD90</f>
        <v>0</v>
      </c>
      <c r="AC124" s="447">
        <f>'Summary (10)'!AE90</f>
        <v>0</v>
      </c>
      <c r="AD124" s="447">
        <f>'Summary (10)'!AF90</f>
        <v>0</v>
      </c>
      <c r="AE124" s="447">
        <f>'Summary (10)'!AG90</f>
        <v>0</v>
      </c>
      <c r="AF124" s="447">
        <f>'Summary (10)'!AH90</f>
        <v>0</v>
      </c>
    </row>
    <row r="125" spans="1:35" s="401" customFormat="1">
      <c r="A125" s="400" t="s">
        <v>313</v>
      </c>
      <c r="B125" s="400"/>
      <c r="C125" s="402">
        <f>'Summary (10)'!E26</f>
        <v>0</v>
      </c>
      <c r="D125" s="402">
        <f>'Summary (10)'!F26</f>
        <v>0</v>
      </c>
      <c r="E125" s="402">
        <f>'Summary (10)'!G26</f>
        <v>0</v>
      </c>
      <c r="F125" s="402">
        <f>'Summary (10)'!H26</f>
        <v>0</v>
      </c>
      <c r="G125" s="402">
        <f>'Summary (10)'!I26</f>
        <v>0</v>
      </c>
      <c r="H125" s="402">
        <f>'Summary (10)'!J26</f>
        <v>0</v>
      </c>
      <c r="I125" s="402">
        <f>'Summary (10)'!K26</f>
        <v>0</v>
      </c>
      <c r="J125" s="402">
        <f>'Summary (10)'!L26</f>
        <v>0</v>
      </c>
      <c r="K125" s="402">
        <f>'Summary (10)'!M26</f>
        <v>0</v>
      </c>
      <c r="L125" s="402">
        <f>'Summary (10)'!N26</f>
        <v>0</v>
      </c>
      <c r="M125" s="402">
        <f>'Summary (10)'!O26</f>
        <v>0</v>
      </c>
      <c r="N125" s="402">
        <f>'Summary (10)'!P26</f>
        <v>0</v>
      </c>
      <c r="O125" s="402">
        <f>'Summary (10)'!Q26</f>
        <v>0</v>
      </c>
      <c r="P125" s="402">
        <f>'Summary (10)'!R26</f>
        <v>0</v>
      </c>
      <c r="Q125" s="402">
        <f>'Summary (10)'!S26</f>
        <v>0</v>
      </c>
      <c r="R125" s="402">
        <f>'Summary (10)'!T26</f>
        <v>0</v>
      </c>
      <c r="S125" s="402">
        <f>'Summary (10)'!U26</f>
        <v>0</v>
      </c>
      <c r="T125" s="402">
        <f>'Summary (10)'!V26</f>
        <v>0</v>
      </c>
      <c r="U125" s="402">
        <f>'Summary (10)'!W26</f>
        <v>0</v>
      </c>
      <c r="V125" s="402">
        <f>'Summary (10)'!X26</f>
        <v>0</v>
      </c>
      <c r="W125" s="402">
        <f>'Summary (10)'!Y26</f>
        <v>0</v>
      </c>
      <c r="X125" s="402">
        <f>'Summary (10)'!Z26</f>
        <v>0</v>
      </c>
      <c r="Y125" s="402">
        <f>'Summary (10)'!AA26</f>
        <v>0</v>
      </c>
      <c r="Z125" s="402">
        <f>'Summary (10)'!AB26</f>
        <v>0</v>
      </c>
      <c r="AA125" s="402">
        <f>'Summary (10)'!AC26</f>
        <v>0</v>
      </c>
      <c r="AB125" s="402">
        <f>'Summary (10)'!AD26</f>
        <v>0</v>
      </c>
      <c r="AC125" s="402">
        <f>'Summary (10)'!AE26</f>
        <v>0</v>
      </c>
      <c r="AD125" s="402">
        <f>'Summary (10)'!AF26</f>
        <v>0</v>
      </c>
      <c r="AE125" s="402">
        <f>'Summary (10)'!AG26</f>
        <v>0</v>
      </c>
      <c r="AF125" s="402">
        <f>'Summary (10)'!AH26</f>
        <v>0</v>
      </c>
      <c r="AG125" s="399"/>
      <c r="AH125" s="399"/>
      <c r="AI125" s="399"/>
    </row>
  </sheetData>
  <sheetProtection formatCells="0" formatColumns="0" formatRows="0" insertHyperlinks="0" sort="0" autoFilter="0" pivotTables="0"/>
  <mergeCells count="112">
    <mergeCell ref="AD9:AF9"/>
    <mergeCell ref="AG9:AI9"/>
    <mergeCell ref="A14:B14"/>
    <mergeCell ref="U8:W8"/>
    <mergeCell ref="X8:Z8"/>
    <mergeCell ref="AA8:AC8"/>
    <mergeCell ref="AD8:AF8"/>
    <mergeCell ref="C9:E9"/>
    <mergeCell ref="F9:H9"/>
    <mergeCell ref="I9:K9"/>
    <mergeCell ref="L9:N9"/>
    <mergeCell ref="O9:Q9"/>
    <mergeCell ref="R9:T9"/>
    <mergeCell ref="C8:E8"/>
    <mergeCell ref="F8:H8"/>
    <mergeCell ref="I8:K8"/>
    <mergeCell ref="L8:N8"/>
    <mergeCell ref="O8:Q8"/>
    <mergeCell ref="R8:T8"/>
    <mergeCell ref="AG11:AG12"/>
    <mergeCell ref="AH11:AH12"/>
    <mergeCell ref="AI11:AI12"/>
    <mergeCell ref="A15:B15"/>
    <mergeCell ref="A16:B16"/>
    <mergeCell ref="A17:B17"/>
    <mergeCell ref="A18:B18"/>
    <mergeCell ref="A19:B19"/>
    <mergeCell ref="A20:B20"/>
    <mergeCell ref="U9:W9"/>
    <mergeCell ref="X9:Z9"/>
    <mergeCell ref="AA9:AC9"/>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102:B102"/>
    <mergeCell ref="A103:B103"/>
    <mergeCell ref="A104:B104"/>
    <mergeCell ref="A96:B96"/>
    <mergeCell ref="A97:B97"/>
    <mergeCell ref="A98:B98"/>
    <mergeCell ref="A99:B99"/>
    <mergeCell ref="A100:B100"/>
    <mergeCell ref="A101:B101"/>
  </mergeCells>
  <conditionalFormatting sqref="C14:AF81">
    <cfRule type="expression" dxfId="407" priority="3">
      <formula>$A14=""</formula>
    </cfRule>
  </conditionalFormatting>
  <conditionalFormatting sqref="C14:AF106">
    <cfRule type="expression" dxfId="406" priority="2">
      <formula>C$123&gt;C$122</formula>
    </cfRule>
  </conditionalFormatting>
  <conditionalFormatting sqref="C82:AF102">
    <cfRule type="expression" dxfId="405" priority="13">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404" priority="14">
      <formula>LEN(TRIM(E14))=0</formula>
    </cfRule>
  </conditionalFormatting>
  <conditionalFormatting sqref="F91">
    <cfRule type="containsBlanks" dxfId="403" priority="12">
      <formula>LEN(TRIM(F91))=0</formula>
    </cfRule>
  </conditionalFormatting>
  <conditionalFormatting sqref="I91">
    <cfRule type="containsBlanks" dxfId="402" priority="11">
      <formula>LEN(TRIM(I91))=0</formula>
    </cfRule>
  </conditionalFormatting>
  <conditionalFormatting sqref="L91">
    <cfRule type="containsBlanks" dxfId="401" priority="10">
      <formula>LEN(TRIM(L91))=0</formula>
    </cfRule>
  </conditionalFormatting>
  <conditionalFormatting sqref="O91">
    <cfRule type="containsBlanks" dxfId="400" priority="9">
      <formula>LEN(TRIM(O91))=0</formula>
    </cfRule>
  </conditionalFormatting>
  <conditionalFormatting sqref="R91">
    <cfRule type="containsBlanks" dxfId="399" priority="8">
      <formula>LEN(TRIM(R91))=0</formula>
    </cfRule>
  </conditionalFormatting>
  <conditionalFormatting sqref="U91">
    <cfRule type="containsBlanks" dxfId="398" priority="7">
      <formula>LEN(TRIM(U91))=0</formula>
    </cfRule>
  </conditionalFormatting>
  <conditionalFormatting sqref="X91">
    <cfRule type="containsBlanks" dxfId="397" priority="6">
      <formula>LEN(TRIM(X91))=0</formula>
    </cfRule>
  </conditionalFormatting>
  <conditionalFormatting sqref="AA91">
    <cfRule type="containsBlanks" dxfId="396" priority="5">
      <formula>LEN(TRIM(AA91))=0</formula>
    </cfRule>
  </conditionalFormatting>
  <conditionalFormatting sqref="AD91">
    <cfRule type="containsBlanks" dxfId="395" priority="4">
      <formula>LEN(TRIM(AD91))=0</formula>
    </cfRule>
  </conditionalFormatting>
  <dataValidations count="1">
    <dataValidation type="whole" allowBlank="1" showInputMessage="1" showErrorMessage="1" sqref="AC57:AC66 Z57:Z66 W57:W66 T57:T66 Q57:Q66 N57:N66 K57:K66 H57:H66 E57:E66 AF57:AF66" xr:uid="{E9DE87B5-4F75-4896-888A-0ADBA5C41FB3}">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8E6C6881-E617-4DD8-92ED-E93B62B56836}">
            <xm:f>C$120&gt;'Summary - ML &amp; PM'!$D$5</xm:f>
            <x14:dxf>
              <fill>
                <patternFill>
                  <bgColor theme="0" tint="-0.499984740745262"/>
                </patternFill>
              </fill>
            </x14:dxf>
          </x14:cfRule>
          <xm:sqref>C9:AF106</xm:sqref>
        </x14:conditionalFormatting>
      </x14:conditionalFormatting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89F2A-2E9F-49A9-B397-842E66A89AB6}">
  <sheetPr>
    <tabColor rgb="FFCC9900"/>
    <pageSetUpPr fitToPage="1"/>
  </sheetPr>
  <dimension ref="A1:J208"/>
  <sheetViews>
    <sheetView showZeros="0" zoomScale="115" zoomScaleNormal="115" workbookViewId="0">
      <pane ySplit="2" topLeftCell="A3" activePane="bottomLeft" state="frozen"/>
      <selection activeCell="C9" sqref="C9:I9"/>
      <selection pane="bottomLeft" activeCell="C9" sqref="C9:I9"/>
    </sheetView>
  </sheetViews>
  <sheetFormatPr defaultColWidth="10.81640625" defaultRowHeight="12.5"/>
  <cols>
    <col min="1" max="1" width="31.7265625" style="8" customWidth="1"/>
    <col min="2" max="2" width="10.7265625" style="8" customWidth="1"/>
    <col min="3" max="3" width="11.26953125" style="166" customWidth="1"/>
    <col min="4" max="4" width="67.7265625" style="4" customWidth="1"/>
    <col min="5" max="5" width="26.7265625" style="8" customWidth="1"/>
    <col min="6" max="6" width="20.7265625" style="8" customWidth="1"/>
    <col min="7" max="7" width="16" style="566" customWidth="1"/>
    <col min="8" max="8" width="17.54296875" style="566" customWidth="1"/>
    <col min="9" max="9" width="20.54296875" style="8" customWidth="1"/>
    <col min="10" max="10" width="19.7265625" style="8" customWidth="1"/>
    <col min="11" max="16384" width="10.81640625" style="8"/>
  </cols>
  <sheetData>
    <row r="1" spans="1:10" ht="13.5" thickBot="1">
      <c r="A1" s="9" t="s">
        <v>314</v>
      </c>
      <c r="B1" s="1561" t="s">
        <v>315</v>
      </c>
      <c r="C1" s="1561"/>
      <c r="I1" s="548" t="s">
        <v>316</v>
      </c>
      <c r="J1" s="549" t="s">
        <v>317</v>
      </c>
    </row>
    <row r="2" spans="1:10" ht="27.75" customHeight="1" thickBot="1">
      <c r="A2" s="515">
        <f>'Summary (10)'!B12</f>
        <v>0</v>
      </c>
      <c r="B2" s="1562"/>
      <c r="C2" s="1563"/>
      <c r="D2" s="531"/>
      <c r="F2" s="193"/>
      <c r="I2" s="550" t="str">
        <f>IFERROR(VLOOKUP(B2,'Dropdown Lists'!F:G,2,FALSE), "auto-populate")</f>
        <v>auto-populate</v>
      </c>
      <c r="J2" s="551" t="str">
        <f>IFERROR(VLOOKUP(B2,'Dropdown Lists'!F:H,3,FALSE),"auto-populate")</f>
        <v>auto-populate</v>
      </c>
    </row>
    <row r="3" spans="1:10" s="4" customFormat="1" ht="39">
      <c r="A3" s="580" t="s">
        <v>318</v>
      </c>
      <c r="B3" s="197" t="s">
        <v>283</v>
      </c>
      <c r="C3" s="198" t="s">
        <v>284</v>
      </c>
      <c r="D3" s="197" t="s">
        <v>319</v>
      </c>
      <c r="E3" s="197" t="s">
        <v>320</v>
      </c>
      <c r="F3" s="529" t="s">
        <v>321</v>
      </c>
      <c r="G3" s="567"/>
      <c r="H3" s="567"/>
      <c r="I3" s="14"/>
    </row>
    <row r="4" spans="1:10">
      <c r="A4" s="753">
        <f>'Salary Detail (10)'!A15</f>
        <v>0</v>
      </c>
      <c r="B4" s="6" t="e" cm="1">
        <f t="array" ref="B4">INDEX('Salary Detail (10)'!$C15:$BT15,0,MATCH(1,('Salary Detail (10)'!$C$14:$BT$14='Budget Narrative (10)'!$B$3)*('Salary Detail (10)'!$C$75:$BT$75='Budget Narrative (10)'!$I$2),0))</f>
        <v>#N/A</v>
      </c>
      <c r="C4" s="180" t="e">
        <f t="array" ref="C4">INDEX('Salary Detail (10)'!$C15:$BT15,0,MATCH(1,('Salary Detail (10)'!$C$13:$BT$13="New")*('Salary Detail (10)'!$C$75:$BT$75='Budget Narrative (10)'!$I$2),0))</f>
        <v>#N/A</v>
      </c>
      <c r="D4" s="519"/>
      <c r="E4" s="519"/>
      <c r="F4" s="530"/>
      <c r="I4" s="7"/>
      <c r="J4" s="14"/>
    </row>
    <row r="5" spans="1:10">
      <c r="A5" s="753">
        <f>'Salary Detail (10)'!A16</f>
        <v>0</v>
      </c>
      <c r="B5" s="6" t="e">
        <f t="array" ref="B5">INDEX('Salary Detail (10)'!$C16:$BT16,0,MATCH(1,('Salary Detail (10)'!$C$14:$BT$14='Budget Narrative (10)'!$B$3)*('Salary Detail (10)'!$C$75:$BT$75='Budget Narrative (10)'!$I$2),0))</f>
        <v>#N/A</v>
      </c>
      <c r="C5" s="180" t="e">
        <f t="array" ref="C5">INDEX('Salary Detail (10)'!$C16:$BT16,0,MATCH(1,('Salary Detail (10)'!$C$13:$BT$13="New")*('Salary Detail (10)'!$C$75:$BT$75='Budget Narrative (10)'!$I$2),0))</f>
        <v>#N/A</v>
      </c>
      <c r="D5" s="519"/>
      <c r="E5" s="10"/>
      <c r="F5" s="530"/>
      <c r="I5" s="194"/>
      <c r="J5" s="14"/>
    </row>
    <row r="6" spans="1:10">
      <c r="A6" s="753">
        <f>'Salary Detail (10)'!A17</f>
        <v>0</v>
      </c>
      <c r="B6" s="6" t="e">
        <f t="array" ref="B6">INDEX('Salary Detail (10)'!$C17:$BT17,0,MATCH(1,('Salary Detail (10)'!$C$14:$BT$14='Budget Narrative (10)'!$B$3)*('Salary Detail (10)'!$C$75:$BT$75='Budget Narrative (10)'!$I$2),0))</f>
        <v>#N/A</v>
      </c>
      <c r="C6" s="180" t="e">
        <f t="array" ref="C6">INDEX('Salary Detail (10)'!$C17:$BT17,0,MATCH(1,('Salary Detail (10)'!$C$13:$BT$13="New")*('Salary Detail (10)'!$C$75:$BT$75='Budget Narrative (10)'!$I$2),0))</f>
        <v>#N/A</v>
      </c>
      <c r="D6" s="519"/>
      <c r="E6" s="10"/>
      <c r="F6" s="530"/>
      <c r="I6" s="195"/>
      <c r="J6" s="14"/>
    </row>
    <row r="7" spans="1:10">
      <c r="A7" s="753">
        <f>'Salary Detail (10)'!A18</f>
        <v>0</v>
      </c>
      <c r="B7" s="6" t="e">
        <f t="array" ref="B7">INDEX('Salary Detail (10)'!$C18:$BT18,0,MATCH(1,('Salary Detail (10)'!$C$14:$BT$14='Budget Narrative (10)'!$B$3)*('Salary Detail (10)'!$C$75:$BT$75='Budget Narrative (10)'!$I$2),0))</f>
        <v>#N/A</v>
      </c>
      <c r="C7" s="180" t="e">
        <f t="array" ref="C7">INDEX('Salary Detail (10)'!$C18:$BT18,0,MATCH(1,('Salary Detail (10)'!$C$13:$BT$13="New")*('Salary Detail (10)'!$C$75:$BT$75='Budget Narrative (10)'!$I$2),0))</f>
        <v>#N/A</v>
      </c>
      <c r="D7" s="519"/>
      <c r="E7" s="10"/>
      <c r="F7" s="530"/>
      <c r="I7" s="7"/>
      <c r="J7" s="14"/>
    </row>
    <row r="8" spans="1:10">
      <c r="A8" s="753">
        <f>'Salary Detail (10)'!A19</f>
        <v>0</v>
      </c>
      <c r="B8" s="6" t="e">
        <f t="array" ref="B8">INDEX('Salary Detail (10)'!$C19:$BT19,0,MATCH(1,('Salary Detail (10)'!$C$14:$BT$14='Budget Narrative (10)'!$B$3)*('Salary Detail (10)'!$C$75:$BT$75='Budget Narrative (10)'!$I$2),0))</f>
        <v>#N/A</v>
      </c>
      <c r="C8" s="180" t="e">
        <f t="array" ref="C8">INDEX('Salary Detail (10)'!$C19:$BT19,0,MATCH(1,('Salary Detail (10)'!$C$13:$BT$13="New")*('Salary Detail (10)'!$C$75:$BT$75='Budget Narrative (10)'!$I$2),0))</f>
        <v>#N/A</v>
      </c>
      <c r="D8" s="519"/>
      <c r="E8" s="10"/>
      <c r="F8" s="530"/>
      <c r="I8" s="7"/>
      <c r="J8" s="14"/>
    </row>
    <row r="9" spans="1:10">
      <c r="A9" s="753">
        <f>'Salary Detail (10)'!A20</f>
        <v>0</v>
      </c>
      <c r="B9" s="6" t="e">
        <f t="array" ref="B9">INDEX('Salary Detail (10)'!$C20:$BT20,0,MATCH(1,('Salary Detail (10)'!$C$14:$BT$14='Budget Narrative (10)'!$B$3)*('Salary Detail (10)'!$C$75:$BT$75='Budget Narrative (10)'!$I$2),0))</f>
        <v>#N/A</v>
      </c>
      <c r="C9" s="180" t="e">
        <f t="array" ref="C9">INDEX('Salary Detail (10)'!$C20:$BT20,0,MATCH(1,('Salary Detail (10)'!$C$13:$BT$13="New")*('Salary Detail (10)'!$C$75:$BT$75='Budget Narrative (10)'!$I$2),0))</f>
        <v>#N/A</v>
      </c>
      <c r="D9" s="519"/>
      <c r="E9" s="10"/>
      <c r="F9" s="530"/>
      <c r="I9" s="7"/>
      <c r="J9" s="14"/>
    </row>
    <row r="10" spans="1:10">
      <c r="A10" s="753">
        <f>'Salary Detail (10)'!A21</f>
        <v>0</v>
      </c>
      <c r="B10" s="6" t="e">
        <f t="array" ref="B10">INDEX('Salary Detail (10)'!$C21:$BT21,0,MATCH(1,('Salary Detail (10)'!$C$14:$BT$14='Budget Narrative (10)'!$B$3)*('Salary Detail (10)'!$C$75:$BT$75='Budget Narrative (10)'!$I$2),0))</f>
        <v>#N/A</v>
      </c>
      <c r="C10" s="180" t="e">
        <f t="array" ref="C10">INDEX('Salary Detail (10)'!$C21:$BT21,0,MATCH(1,('Salary Detail (10)'!$C$13:$BT$13="New")*('Salary Detail (10)'!$C$75:$BT$75='Budget Narrative (10)'!$I$2),0))</f>
        <v>#N/A</v>
      </c>
      <c r="D10" s="519"/>
      <c r="E10" s="10"/>
      <c r="F10" s="530"/>
      <c r="I10" s="7"/>
      <c r="J10" s="14"/>
    </row>
    <row r="11" spans="1:10">
      <c r="A11" s="753">
        <f>'Salary Detail (10)'!A22</f>
        <v>0</v>
      </c>
      <c r="B11" s="6" t="e">
        <f t="array" ref="B11">INDEX('Salary Detail (10)'!$C22:$BT22,0,MATCH(1,('Salary Detail (10)'!$C$14:$BT$14='Budget Narrative (10)'!$B$3)*('Salary Detail (10)'!$C$75:$BT$75='Budget Narrative (10)'!$I$2),0))</f>
        <v>#N/A</v>
      </c>
      <c r="C11" s="180" t="e">
        <f t="array" ref="C11">INDEX('Salary Detail (10)'!$C22:$BT22,0,MATCH(1,('Salary Detail (10)'!$C$13:$BT$13="New")*('Salary Detail (10)'!$C$75:$BT$75='Budget Narrative (10)'!$I$2),0))</f>
        <v>#N/A</v>
      </c>
      <c r="D11" s="519"/>
      <c r="E11" s="10"/>
      <c r="F11" s="530"/>
      <c r="I11" s="7"/>
      <c r="J11" s="14"/>
    </row>
    <row r="12" spans="1:10">
      <c r="A12" s="753">
        <f>'Salary Detail (10)'!A23</f>
        <v>0</v>
      </c>
      <c r="B12" s="6" t="e">
        <f t="array" ref="B12">INDEX('Salary Detail (10)'!$C23:$BT23,0,MATCH(1,('Salary Detail (10)'!$C$14:$BT$14='Budget Narrative (10)'!$B$3)*('Salary Detail (10)'!$C$75:$BT$75='Budget Narrative (10)'!$I$2),0))</f>
        <v>#N/A</v>
      </c>
      <c r="C12" s="180" t="e">
        <f t="array" ref="C12">INDEX('Salary Detail (10)'!$C23:$BT23,0,MATCH(1,('Salary Detail (10)'!$C$13:$BT$13="New")*('Salary Detail (10)'!$C$75:$BT$75='Budget Narrative (10)'!$I$2),0))</f>
        <v>#N/A</v>
      </c>
      <c r="D12" s="519"/>
      <c r="E12" s="10"/>
      <c r="F12" s="530"/>
      <c r="I12" s="7"/>
      <c r="J12" s="14"/>
    </row>
    <row r="13" spans="1:10">
      <c r="A13" s="753">
        <f>'Salary Detail (10)'!A24</f>
        <v>0</v>
      </c>
      <c r="B13" s="6" t="e">
        <f t="array" ref="B13">INDEX('Salary Detail (10)'!$C24:$BT24,0,MATCH(1,('Salary Detail (10)'!$C$14:$BT$14='Budget Narrative (10)'!$B$3)*('Salary Detail (10)'!$C$75:$BT$75='Budget Narrative (10)'!$I$2),0))</f>
        <v>#N/A</v>
      </c>
      <c r="C13" s="180" t="e">
        <f t="array" ref="C13">INDEX('Salary Detail (10)'!$C24:$BT24,0,MATCH(1,('Salary Detail (10)'!$C$13:$BT$13="New")*('Salary Detail (10)'!$C$75:$BT$75='Budget Narrative (10)'!$I$2),0))</f>
        <v>#N/A</v>
      </c>
      <c r="D13" s="519"/>
      <c r="E13" s="10"/>
      <c r="F13" s="530"/>
      <c r="I13" s="7"/>
      <c r="J13" s="14"/>
    </row>
    <row r="14" spans="1:10">
      <c r="A14" s="753">
        <f>'Salary Detail (10)'!A25</f>
        <v>0</v>
      </c>
      <c r="B14" s="6" t="e">
        <f t="array" ref="B14">INDEX('Salary Detail (10)'!$C25:$BT25,0,MATCH(1,('Salary Detail (10)'!$C$14:$BT$14='Budget Narrative (10)'!$B$3)*('Salary Detail (10)'!$C$75:$BT$75='Budget Narrative (10)'!$I$2),0))</f>
        <v>#N/A</v>
      </c>
      <c r="C14" s="340" t="e">
        <f t="array" ref="C14">INDEX('Salary Detail (10)'!$C25:$BT25,0,MATCH(1,('Salary Detail (10)'!$C$13:$BT$13="New")*('Salary Detail (10)'!$C$75:$BT$75='Budget Narrative (10)'!$I$2),0))</f>
        <v>#N/A</v>
      </c>
      <c r="D14" s="519"/>
      <c r="E14" s="10"/>
      <c r="F14" s="530"/>
      <c r="I14" s="7"/>
      <c r="J14" s="14"/>
    </row>
    <row r="15" spans="1:10">
      <c r="A15" s="753">
        <f>'Salary Detail (10)'!A26</f>
        <v>0</v>
      </c>
      <c r="B15" s="6" t="e">
        <f t="array" ref="B15">INDEX('Salary Detail (10)'!$C26:$BT26,0,MATCH(1,('Salary Detail (10)'!$C$14:$BT$14='Budget Narrative (10)'!$B$3)*('Salary Detail (10)'!$C$75:$BT$75='Budget Narrative (10)'!$I$2),0))</f>
        <v>#N/A</v>
      </c>
      <c r="C15" s="340" t="e">
        <f t="array" ref="C15">INDEX('Salary Detail (10)'!$C26:$BT26,0,MATCH(1,('Salary Detail (10)'!$C$13:$BT$13="New")*('Salary Detail (10)'!$C$75:$BT$75='Budget Narrative (10)'!$I$2),0))</f>
        <v>#N/A</v>
      </c>
      <c r="D15" s="519"/>
      <c r="E15" s="10"/>
      <c r="F15" s="530"/>
      <c r="I15" s="7"/>
      <c r="J15" s="14"/>
    </row>
    <row r="16" spans="1:10">
      <c r="A16" s="753">
        <f>'Salary Detail (10)'!A27</f>
        <v>0</v>
      </c>
      <c r="B16" s="6" t="e">
        <f t="array" ref="B16">INDEX('Salary Detail (10)'!$C27:$BT27,0,MATCH(1,('Salary Detail (10)'!$C$14:$BT$14='Budget Narrative (10)'!$B$3)*('Salary Detail (10)'!$C$75:$BT$75='Budget Narrative (10)'!$I$2),0))</f>
        <v>#N/A</v>
      </c>
      <c r="C16" s="340" t="e">
        <f t="array" ref="C16">INDEX('Salary Detail (10)'!$C27:$BT27,0,MATCH(1,('Salary Detail (10)'!$C$13:$BT$13="New")*('Salary Detail (10)'!$C$75:$BT$75='Budget Narrative (10)'!$I$2),0))</f>
        <v>#N/A</v>
      </c>
      <c r="D16" s="519"/>
      <c r="E16" s="10"/>
      <c r="F16" s="530"/>
      <c r="I16" s="7"/>
      <c r="J16" s="14"/>
    </row>
    <row r="17" spans="1:10">
      <c r="A17" s="753">
        <f>'Salary Detail (10)'!A28</f>
        <v>0</v>
      </c>
      <c r="B17" s="6" t="e">
        <f t="array" ref="B17">INDEX('Salary Detail (10)'!$C28:$BT28,0,MATCH(1,('Salary Detail (10)'!$C$14:$BT$14='Budget Narrative (10)'!$B$3)*('Salary Detail (10)'!$C$75:$BT$75='Budget Narrative (10)'!$I$2),0))</f>
        <v>#N/A</v>
      </c>
      <c r="C17" s="180" t="e">
        <f t="array" ref="C17">INDEX('Salary Detail (10)'!$C28:$BT28,0,MATCH(1,('Salary Detail (10)'!$C$13:$BT$13="New")*('Salary Detail (10)'!$C$75:$BT$75='Budget Narrative (10)'!$I$2),0))</f>
        <v>#N/A</v>
      </c>
      <c r="D17" s="519"/>
      <c r="E17" s="10"/>
      <c r="F17" s="530"/>
      <c r="I17" s="7"/>
      <c r="J17" s="14"/>
    </row>
    <row r="18" spans="1:10">
      <c r="A18" s="753">
        <f>'Salary Detail (10)'!A29</f>
        <v>0</v>
      </c>
      <c r="B18" s="6" t="e">
        <f t="array" ref="B18">INDEX('Salary Detail (10)'!$C29:$BT29,0,MATCH(1,('Salary Detail (10)'!$C$14:$BT$14='Budget Narrative (10)'!$B$3)*('Salary Detail (10)'!$C$75:$BT$75='Budget Narrative (10)'!$I$2),0))</f>
        <v>#N/A</v>
      </c>
      <c r="C18" s="180" t="e">
        <f t="array" ref="C18">INDEX('Salary Detail (10)'!$C29:$BT29,0,MATCH(1,('Salary Detail (10)'!$C$13:$BT$13="New")*('Salary Detail (10)'!$C$75:$BT$75='Budget Narrative (10)'!$I$2),0))</f>
        <v>#N/A</v>
      </c>
      <c r="D18" s="519"/>
      <c r="E18" s="10"/>
      <c r="F18" s="530"/>
      <c r="I18" s="7"/>
      <c r="J18" s="14"/>
    </row>
    <row r="19" spans="1:10">
      <c r="A19" s="753">
        <f>'Salary Detail (10)'!A30</f>
        <v>0</v>
      </c>
      <c r="B19" s="6" t="e">
        <f t="array" ref="B19">INDEX('Salary Detail (10)'!$C30:$BT30,0,MATCH(1,('Salary Detail (10)'!$C$14:$BT$14='Budget Narrative (10)'!$B$3)*('Salary Detail (10)'!$C$75:$BT$75='Budget Narrative (10)'!$I$2),0))</f>
        <v>#N/A</v>
      </c>
      <c r="C19" s="180" t="e">
        <f t="array" ref="C19">INDEX('Salary Detail (10)'!$C30:$BT30,0,MATCH(1,('Salary Detail (10)'!$C$13:$BT$13="New")*('Salary Detail (10)'!$C$75:$BT$75='Budget Narrative (10)'!$I$2),0))</f>
        <v>#N/A</v>
      </c>
      <c r="D19" s="519"/>
      <c r="E19" s="10"/>
      <c r="F19" s="530"/>
      <c r="I19" s="7"/>
      <c r="J19" s="14"/>
    </row>
    <row r="20" spans="1:10">
      <c r="A20" s="753">
        <f>'Salary Detail (10)'!A31</f>
        <v>0</v>
      </c>
      <c r="B20" s="6" t="e">
        <f t="array" ref="B20">INDEX('Salary Detail (10)'!$C31:$BT31,0,MATCH(1,('Salary Detail (10)'!$C$14:$BT$14='Budget Narrative (10)'!$B$3)*('Salary Detail (10)'!$C$75:$BT$75='Budget Narrative (10)'!$I$2),0))</f>
        <v>#N/A</v>
      </c>
      <c r="C20" s="180" t="e">
        <f t="array" ref="C20">INDEX('Salary Detail (10)'!$C31:$BT31,0,MATCH(1,('Salary Detail (10)'!$C$13:$BT$13="New")*('Salary Detail (10)'!$C$75:$BT$75='Budget Narrative (10)'!$I$2),0))</f>
        <v>#N/A</v>
      </c>
      <c r="D20" s="519"/>
      <c r="E20" s="10"/>
      <c r="F20" s="530"/>
      <c r="I20" s="7"/>
      <c r="J20" s="14"/>
    </row>
    <row r="21" spans="1:10">
      <c r="A21" s="753">
        <f>'Salary Detail (10)'!A32</f>
        <v>0</v>
      </c>
      <c r="B21" s="6" t="e">
        <f t="array" ref="B21">INDEX('Salary Detail (10)'!$C32:$BT32,0,MATCH(1,('Salary Detail (10)'!$C$14:$BT$14='Budget Narrative (10)'!$B$3)*('Salary Detail (10)'!$C$75:$BT$75='Budget Narrative (10)'!$I$2),0))</f>
        <v>#N/A</v>
      </c>
      <c r="C21" s="180" t="e">
        <f t="array" ref="C21">INDEX('Salary Detail (10)'!$C32:$BT32,0,MATCH(1,('Salary Detail (10)'!$C$13:$BT$13="New")*('Salary Detail (10)'!$C$75:$BT$75='Budget Narrative (10)'!$I$2),0))</f>
        <v>#N/A</v>
      </c>
      <c r="D21" s="519"/>
      <c r="E21" s="10"/>
      <c r="F21" s="530"/>
      <c r="I21" s="7"/>
      <c r="J21" s="14"/>
    </row>
    <row r="22" spans="1:10">
      <c r="A22" s="753">
        <f>'Salary Detail (10)'!A33</f>
        <v>0</v>
      </c>
      <c r="B22" s="6" t="e">
        <f t="array" ref="B22">INDEX('Salary Detail (10)'!$C33:$BT33,0,MATCH(1,('Salary Detail (10)'!$C$14:$BT$14='Budget Narrative (10)'!$B$3)*('Salary Detail (10)'!$C$75:$BT$75='Budget Narrative (10)'!$I$2),0))</f>
        <v>#N/A</v>
      </c>
      <c r="C22" s="180" t="e">
        <f t="array" ref="C22">INDEX('Salary Detail (10)'!$C33:$BT33,0,MATCH(1,('Salary Detail (10)'!$C$13:$BT$13="New")*('Salary Detail (10)'!$C$75:$BT$75='Budget Narrative (10)'!$I$2),0))</f>
        <v>#N/A</v>
      </c>
      <c r="D22" s="519"/>
      <c r="E22" s="10"/>
      <c r="F22" s="530"/>
      <c r="I22" s="7"/>
      <c r="J22" s="14"/>
    </row>
    <row r="23" spans="1:10">
      <c r="A23" s="753">
        <f>'Salary Detail (10)'!A34</f>
        <v>0</v>
      </c>
      <c r="B23" s="6" t="e">
        <f t="array" ref="B23">INDEX('Salary Detail (10)'!$C34:$BT34,0,MATCH(1,('Salary Detail (10)'!$C$14:$BT$14='Budget Narrative (10)'!$B$3)*('Salary Detail (10)'!$C$75:$BT$75='Budget Narrative (10)'!$I$2),0))</f>
        <v>#N/A</v>
      </c>
      <c r="C23" s="180" t="e">
        <f t="array" ref="C23">INDEX('Salary Detail (10)'!$C34:$BT34,0,MATCH(1,('Salary Detail (10)'!$C$13:$BT$13="New")*('Salary Detail (10)'!$C$75:$BT$75='Budget Narrative (10)'!$I$2),0))</f>
        <v>#N/A</v>
      </c>
      <c r="D23" s="519"/>
      <c r="E23" s="10"/>
      <c r="F23" s="530"/>
      <c r="I23" s="7"/>
      <c r="J23" s="14"/>
    </row>
    <row r="24" spans="1:10">
      <c r="A24" s="753">
        <f>'Salary Detail (10)'!A35</f>
        <v>0</v>
      </c>
      <c r="B24" s="6" t="e">
        <f t="array" ref="B24">INDEX('Salary Detail (10)'!$C35:$BT35,0,MATCH(1,('Salary Detail (10)'!$C$14:$BT$14='Budget Narrative (10)'!$B$3)*('Salary Detail (10)'!$C$75:$BT$75='Budget Narrative (10)'!$I$2),0))</f>
        <v>#N/A</v>
      </c>
      <c r="C24" s="180" t="e">
        <f t="array" ref="C24">INDEX('Salary Detail (10)'!$C35:$BT35,0,MATCH(1,('Salary Detail (10)'!$C$13:$BT$13="New")*('Salary Detail (10)'!$C$75:$BT$75='Budget Narrative (10)'!$I$2),0))</f>
        <v>#N/A</v>
      </c>
      <c r="D24" s="519"/>
      <c r="E24" s="10"/>
      <c r="F24" s="530"/>
      <c r="I24" s="7"/>
      <c r="J24" s="14"/>
    </row>
    <row r="25" spans="1:10">
      <c r="A25" s="753">
        <f>'Salary Detail (10)'!A36</f>
        <v>0</v>
      </c>
      <c r="B25" s="6" t="e">
        <f t="array" ref="B25">INDEX('Salary Detail (10)'!$C36:$BT36,0,MATCH(1,('Salary Detail (10)'!$C$14:$BT$14='Budget Narrative (10)'!$B$3)*('Salary Detail (10)'!$C$75:$BT$75='Budget Narrative (10)'!$I$2),0))</f>
        <v>#N/A</v>
      </c>
      <c r="C25" s="180" t="e" cm="1">
        <f t="array" ref="C25">INDEX('Salary Detail (10)'!$C36:$BT36,0,MATCH(1,('Salary Detail (10)'!$C$13:$BT$13="New")*('Salary Detail (10)'!$C$75:$BT$75='Budget Narrative (10)'!$I$2),0))</f>
        <v>#N/A</v>
      </c>
      <c r="D25" s="519"/>
      <c r="E25" s="10"/>
      <c r="F25" s="530"/>
      <c r="I25" s="7"/>
      <c r="J25" s="14"/>
    </row>
    <row r="26" spans="1:10">
      <c r="A26" s="753">
        <f>'Salary Detail (10)'!A37</f>
        <v>0</v>
      </c>
      <c r="B26" s="6" t="e">
        <f t="array" ref="B26">INDEX('Salary Detail (10)'!$C37:$BT37,0,MATCH(1,('Salary Detail (10)'!$C$14:$BT$14='Budget Narrative (10)'!$B$3)*('Salary Detail (10)'!$C$75:$BT$75='Budget Narrative (10)'!$I$2),0))</f>
        <v>#N/A</v>
      </c>
      <c r="C26" s="180" t="e">
        <f t="array" ref="C26">INDEX('Salary Detail (10)'!$C37:$BT37,0,MATCH(1,('Salary Detail (10)'!$C$13:$BT$13="New")*('Salary Detail (10)'!$C$75:$BT$75='Budget Narrative (10)'!$I$2),0))</f>
        <v>#N/A</v>
      </c>
      <c r="D26" s="519"/>
      <c r="E26" s="10"/>
      <c r="F26" s="530"/>
      <c r="J26" s="14"/>
    </row>
    <row r="27" spans="1:10">
      <c r="A27" s="753">
        <f>'Salary Detail (10)'!A38</f>
        <v>0</v>
      </c>
      <c r="B27" s="6" t="e">
        <f t="array" ref="B27">INDEX('Salary Detail (10)'!$C38:$BT38,0,MATCH(1,('Salary Detail (10)'!$C$14:$BT$14='Budget Narrative (10)'!$B$3)*('Salary Detail (10)'!$C$75:$BT$75='Budget Narrative (10)'!$I$2),0))</f>
        <v>#N/A</v>
      </c>
      <c r="C27" s="180" t="e">
        <f t="array" ref="C27">INDEX('Salary Detail (10)'!$C38:$BT38,0,MATCH(1,('Salary Detail (10)'!$C$13:$BT$13="New")*('Salary Detail (10)'!$C$75:$BT$75='Budget Narrative (10)'!$I$2),0))</f>
        <v>#N/A</v>
      </c>
      <c r="D27" s="519"/>
      <c r="E27" s="10"/>
      <c r="F27" s="530"/>
      <c r="I27" s="7"/>
      <c r="J27" s="14"/>
    </row>
    <row r="28" spans="1:10">
      <c r="A28" s="753">
        <f>'Salary Detail (10)'!A39</f>
        <v>0</v>
      </c>
      <c r="B28" s="6" t="e">
        <f t="array" ref="B28">INDEX('Salary Detail (10)'!$C39:$BT39,0,MATCH(1,('Salary Detail (10)'!$C$14:$BT$14='Budget Narrative (10)'!$B$3)*('Salary Detail (10)'!$C$75:$BT$75='Budget Narrative (10)'!$I$2),0))</f>
        <v>#N/A</v>
      </c>
      <c r="C28" s="180" t="e">
        <f t="array" ref="C28">INDEX('Salary Detail (10)'!$C39:$BT39,0,MATCH(1,('Salary Detail (10)'!$C$13:$BT$13="New")*('Salary Detail (10)'!$C$75:$BT$75='Budget Narrative (10)'!$I$2),0))</f>
        <v>#N/A</v>
      </c>
      <c r="D28" s="519"/>
      <c r="E28" s="10"/>
      <c r="F28" s="530"/>
      <c r="I28" s="7"/>
      <c r="J28" s="14"/>
    </row>
    <row r="29" spans="1:10">
      <c r="A29" s="753">
        <f>'Salary Detail (10)'!A40</f>
        <v>0</v>
      </c>
      <c r="B29" s="6" t="e">
        <f t="array" ref="B29">INDEX('Salary Detail (10)'!$C40:$BT40,0,MATCH(1,('Salary Detail (10)'!$C$14:$BT$14='Budget Narrative (10)'!$B$3)*('Salary Detail (10)'!$C$75:$BT$75='Budget Narrative (10)'!$I$2),0))</f>
        <v>#N/A</v>
      </c>
      <c r="C29" s="180" t="e">
        <f t="array" ref="C29">INDEX('Salary Detail (10)'!$C40:$BT40,0,MATCH(1,('Salary Detail (10)'!$C$13:$BT$13="New")*('Salary Detail (10)'!$C$75:$BT$75='Budget Narrative (10)'!$I$2),0))</f>
        <v>#N/A</v>
      </c>
      <c r="D29" s="519"/>
      <c r="E29" s="10"/>
      <c r="F29" s="530"/>
      <c r="I29" s="7"/>
      <c r="J29" s="14"/>
    </row>
    <row r="30" spans="1:10">
      <c r="A30" s="753">
        <f>'Salary Detail (10)'!A41</f>
        <v>0</v>
      </c>
      <c r="B30" s="6" t="e">
        <f t="array" ref="B30">INDEX('Salary Detail (10)'!$C41:$BT41,0,MATCH(1,('Salary Detail (10)'!$C$14:$BT$14='Budget Narrative (10)'!$B$3)*('Salary Detail (10)'!$C$75:$BT$75='Budget Narrative (10)'!$I$2),0))</f>
        <v>#N/A</v>
      </c>
      <c r="C30" s="180" t="e">
        <f t="array" ref="C30">INDEX('Salary Detail (10)'!$C41:$BT41,0,MATCH(1,('Salary Detail (10)'!$C$13:$BT$13="New")*('Salary Detail (10)'!$C$75:$BT$75='Budget Narrative (10)'!$I$2),0))</f>
        <v>#N/A</v>
      </c>
      <c r="D30" s="519"/>
      <c r="E30" s="10"/>
      <c r="F30" s="530"/>
      <c r="I30" s="7"/>
      <c r="J30" s="14"/>
    </row>
    <row r="31" spans="1:10">
      <c r="A31" s="753">
        <f>'Salary Detail (10)'!A42</f>
        <v>0</v>
      </c>
      <c r="B31" s="6" t="e">
        <f t="array" ref="B31">INDEX('Salary Detail (10)'!$C42:$BT42,0,MATCH(1,('Salary Detail (10)'!$C$14:$BT$14='Budget Narrative (10)'!$B$3)*('Salary Detail (10)'!$C$75:$BT$75='Budget Narrative (10)'!$I$2),0))</f>
        <v>#N/A</v>
      </c>
      <c r="C31" s="180" t="e">
        <f t="array" ref="C31">INDEX('Salary Detail (10)'!$C42:$BT42,0,MATCH(1,('Salary Detail (10)'!$C$13:$BT$13="New")*('Salary Detail (10)'!$C$75:$BT$75='Budget Narrative (10)'!$I$2),0))</f>
        <v>#N/A</v>
      </c>
      <c r="D31" s="519"/>
      <c r="E31" s="10"/>
      <c r="F31" s="530"/>
      <c r="I31" s="7"/>
      <c r="J31" s="14"/>
    </row>
    <row r="32" spans="1:10">
      <c r="A32" s="753">
        <f>'Salary Detail (10)'!A43</f>
        <v>0</v>
      </c>
      <c r="B32" s="6" t="e">
        <f t="array" ref="B32">INDEX('Salary Detail (10)'!$C43:$BT43,0,MATCH(1,('Salary Detail (10)'!$C$14:$BT$14='Budget Narrative (10)'!$B$3)*('Salary Detail (10)'!$C$75:$BT$75='Budget Narrative (10)'!$I$2),0))</f>
        <v>#N/A</v>
      </c>
      <c r="C32" s="180" t="e">
        <f t="array" ref="C32">INDEX('Salary Detail (10)'!$C43:$BT43,0,MATCH(1,('Salary Detail (10)'!$C$13:$BT$13="New")*('Salary Detail (10)'!$C$75:$BT$75='Budget Narrative (10)'!$I$2),0))</f>
        <v>#N/A</v>
      </c>
      <c r="D32" s="519"/>
      <c r="E32" s="10"/>
      <c r="F32" s="530"/>
      <c r="I32" s="7"/>
      <c r="J32" s="14"/>
    </row>
    <row r="33" spans="1:10">
      <c r="A33" s="753">
        <f>'Salary Detail (10)'!A44</f>
        <v>0</v>
      </c>
      <c r="B33" s="6" t="e">
        <f t="array" ref="B33">INDEX('Salary Detail (10)'!$C44:$BT44,0,MATCH(1,('Salary Detail (10)'!$C$14:$BT$14='Budget Narrative (10)'!$B$3)*('Salary Detail (10)'!$C$75:$BT$75='Budget Narrative (10)'!$I$2),0))</f>
        <v>#N/A</v>
      </c>
      <c r="C33" s="180" t="e">
        <f t="array" ref="C33">INDEX('Salary Detail (10)'!$C44:$BT44,0,MATCH(1,('Salary Detail (10)'!$C$13:$BT$13="New")*('Salary Detail (10)'!$C$75:$BT$75='Budget Narrative (10)'!$I$2),0))</f>
        <v>#N/A</v>
      </c>
      <c r="D33" s="519"/>
      <c r="E33" s="10"/>
      <c r="F33" s="530"/>
      <c r="I33" s="7"/>
      <c r="J33" s="14"/>
    </row>
    <row r="34" spans="1:10">
      <c r="A34" s="753">
        <f>'Salary Detail (10)'!A45</f>
        <v>0</v>
      </c>
      <c r="B34" s="6" t="e">
        <f t="array" ref="B34">INDEX('Salary Detail (10)'!$C45:$BT45,0,MATCH(1,('Salary Detail (10)'!$C$14:$BT$14='Budget Narrative (10)'!$B$3)*('Salary Detail (10)'!$C$75:$BT$75='Budget Narrative (10)'!$I$2),0))</f>
        <v>#N/A</v>
      </c>
      <c r="C34" s="180" t="e">
        <f t="array" ref="C34">INDEX('Salary Detail (10)'!$C45:$BT45,0,MATCH(1,('Salary Detail (10)'!$C$13:$BT$13="New")*('Salary Detail (10)'!$C$75:$BT$75='Budget Narrative (10)'!$I$2),0))</f>
        <v>#N/A</v>
      </c>
      <c r="D34" s="519"/>
      <c r="E34" s="10"/>
      <c r="F34" s="530"/>
      <c r="I34" s="7"/>
      <c r="J34" s="14"/>
    </row>
    <row r="35" spans="1:10">
      <c r="A35" s="753">
        <f>'Salary Detail (10)'!A46</f>
        <v>0</v>
      </c>
      <c r="B35" s="6" t="e">
        <f t="array" ref="B35">INDEX('Salary Detail (10)'!$C46:$BT46,0,MATCH(1,('Salary Detail (10)'!$C$14:$BT$14='Budget Narrative (10)'!$B$3)*('Salary Detail (10)'!$C$75:$BT$75='Budget Narrative (10)'!$I$2),0))</f>
        <v>#N/A</v>
      </c>
      <c r="C35" s="180" t="e">
        <f t="array" ref="C35">INDEX('Salary Detail (10)'!$C46:$BT46,0,MATCH(1,('Salary Detail (10)'!$C$13:$BT$13="New")*('Salary Detail (10)'!$C$75:$BT$75='Budget Narrative (10)'!$I$2),0))</f>
        <v>#N/A</v>
      </c>
      <c r="D35" s="519"/>
      <c r="E35" s="10"/>
      <c r="F35" s="530"/>
      <c r="I35" s="7"/>
      <c r="J35" s="14"/>
    </row>
    <row r="36" spans="1:10">
      <c r="A36" s="753">
        <f>'Salary Detail (10)'!A47</f>
        <v>0</v>
      </c>
      <c r="B36" s="6" t="e">
        <f t="array" ref="B36">INDEX('Salary Detail (10)'!$C47:$BT47,0,MATCH(1,('Salary Detail (10)'!$C$14:$BT$14='Budget Narrative (10)'!$B$3)*('Salary Detail (10)'!$C$75:$BT$75='Budget Narrative (10)'!$I$2),0))</f>
        <v>#N/A</v>
      </c>
      <c r="C36" s="180" t="e">
        <f t="array" ref="C36">INDEX('Salary Detail (10)'!$C47:$BT47,0,MATCH(1,('Salary Detail (10)'!$C$13:$BT$13="New")*('Salary Detail (10)'!$C$75:$BT$75='Budget Narrative (10)'!$I$2),0))</f>
        <v>#N/A</v>
      </c>
      <c r="D36" s="519"/>
      <c r="E36" s="10"/>
      <c r="F36" s="530"/>
      <c r="I36" s="7"/>
      <c r="J36" s="14"/>
    </row>
    <row r="37" spans="1:10">
      <c r="A37" s="753">
        <f>'Salary Detail (10)'!A48</f>
        <v>0</v>
      </c>
      <c r="B37" s="6" t="e">
        <f t="array" ref="B37">INDEX('Salary Detail (10)'!$C48:$BT48,0,MATCH(1,('Salary Detail (10)'!$C$14:$BT$14='Budget Narrative (10)'!$B$3)*('Salary Detail (10)'!$C$75:$BT$75='Budget Narrative (10)'!$I$2),0))</f>
        <v>#N/A</v>
      </c>
      <c r="C37" s="180" t="e">
        <f t="array" ref="C37">INDEX('Salary Detail (10)'!$C48:$BT48,0,MATCH(1,('Salary Detail (10)'!$C$13:$BT$13="New")*('Salary Detail (10)'!$C$75:$BT$75='Budget Narrative (10)'!$I$2),0))</f>
        <v>#N/A</v>
      </c>
      <c r="D37" s="519"/>
      <c r="E37" s="10"/>
      <c r="F37" s="530"/>
      <c r="I37" s="7"/>
      <c r="J37" s="14"/>
    </row>
    <row r="38" spans="1:10">
      <c r="A38" s="753">
        <f>'Salary Detail (10)'!A49</f>
        <v>0</v>
      </c>
      <c r="B38" s="6" t="e">
        <f t="array" ref="B38">INDEX('Salary Detail (10)'!$C49:$BT49,0,MATCH(1,('Salary Detail (10)'!$C$14:$BT$14='Budget Narrative (10)'!$B$3)*('Salary Detail (10)'!$C$75:$BT$75='Budget Narrative (10)'!$I$2),0))</f>
        <v>#N/A</v>
      </c>
      <c r="C38" s="180" t="e">
        <f t="array" ref="C38">INDEX('Salary Detail (10)'!$C49:$BT49,0,MATCH(1,('Salary Detail (10)'!$C$13:$BT$13="New")*('Salary Detail (10)'!$C$75:$BT$75='Budget Narrative (10)'!$I$2),0))</f>
        <v>#N/A</v>
      </c>
      <c r="D38" s="519"/>
      <c r="E38" s="10"/>
      <c r="F38" s="530"/>
      <c r="I38" s="7"/>
      <c r="J38" s="14"/>
    </row>
    <row r="39" spans="1:10">
      <c r="A39" s="753">
        <f>'Salary Detail (10)'!A50</f>
        <v>0</v>
      </c>
      <c r="B39" s="6" t="e">
        <f t="array" ref="B39">INDEX('Salary Detail (10)'!$C50:$BT50,0,MATCH(1,('Salary Detail (10)'!$C$14:$BT$14='Budget Narrative (10)'!$B$3)*('Salary Detail (10)'!$C$75:$BT$75='Budget Narrative (10)'!$I$2),0))</f>
        <v>#N/A</v>
      </c>
      <c r="C39" s="180" t="e">
        <f t="array" ref="C39">INDEX('Salary Detail (10)'!$C50:$BT50,0,MATCH(1,('Salary Detail (10)'!$C$13:$BT$13="New")*('Salary Detail (10)'!$C$75:$BT$75='Budget Narrative (10)'!$I$2),0))</f>
        <v>#N/A</v>
      </c>
      <c r="D39" s="519"/>
      <c r="E39" s="10"/>
      <c r="F39" s="530"/>
      <c r="I39" s="7"/>
      <c r="J39" s="14"/>
    </row>
    <row r="40" spans="1:10">
      <c r="A40" s="753">
        <f>'Salary Detail (10)'!A51</f>
        <v>0</v>
      </c>
      <c r="B40" s="6" t="e">
        <f t="array" ref="B40">INDEX('Salary Detail (10)'!$C51:$BT51,0,MATCH(1,('Salary Detail (10)'!$C$14:$BT$14='Budget Narrative (10)'!$B$3)*('Salary Detail (10)'!$C$75:$BT$75='Budget Narrative (10)'!$I$2),0))</f>
        <v>#N/A</v>
      </c>
      <c r="C40" s="180" t="e">
        <f t="array" ref="C40">INDEX('Salary Detail (10)'!$C51:$BT51,0,MATCH(1,('Salary Detail (10)'!$C$13:$BT$13="New")*('Salary Detail (10)'!$C$75:$BT$75='Budget Narrative (10)'!$I$2),0))</f>
        <v>#N/A</v>
      </c>
      <c r="D40" s="519"/>
      <c r="E40" s="3"/>
      <c r="F40" s="530"/>
    </row>
    <row r="41" spans="1:10">
      <c r="A41" s="753">
        <f>'Salary Detail (10)'!A52</f>
        <v>0</v>
      </c>
      <c r="B41" s="6" t="e">
        <f t="array" ref="B41">INDEX('Salary Detail (10)'!$C52:$BT52,0,MATCH(1,('Salary Detail (10)'!$C$14:$BT$14='Budget Narrative (10)'!$B$3)*('Salary Detail (10)'!$C$75:$BT$75='Budget Narrative (10)'!$I$2),0))</f>
        <v>#N/A</v>
      </c>
      <c r="C41" s="180" t="e">
        <f t="array" ref="C41">INDEX('Salary Detail (10)'!$C52:$BT52,0,MATCH(1,('Salary Detail (10)'!$C$13:$BT$13="New")*('Salary Detail (10)'!$C$75:$BT$75='Budget Narrative (10)'!$I$2),0))</f>
        <v>#N/A</v>
      </c>
      <c r="D41" s="519"/>
      <c r="E41" s="3"/>
      <c r="F41" s="530"/>
    </row>
    <row r="42" spans="1:10" ht="15.65" customHeight="1">
      <c r="A42" s="753">
        <f>'Salary Detail (10)'!A53</f>
        <v>0</v>
      </c>
      <c r="B42" s="6" t="e">
        <f t="array" ref="B42">INDEX('Salary Detail (10)'!$C53:$BT53,0,MATCH(1,('Salary Detail (10)'!$C$14:$BT$14='Budget Narrative (10)'!$B$3)*('Salary Detail (10)'!$C$75:$BT$75='Budget Narrative (10)'!$I$2),0))</f>
        <v>#N/A</v>
      </c>
      <c r="C42" s="180" t="e">
        <f t="array" ref="C42">INDEX('Salary Detail (10)'!$C53:$BT53,0,MATCH(1,('Salary Detail (10)'!$C$13:$BT$13="New")*('Salary Detail (10)'!$C$75:$BT$75='Budget Narrative (10)'!$I$2),0))</f>
        <v>#N/A</v>
      </c>
      <c r="D42" s="519"/>
      <c r="E42" s="10"/>
      <c r="F42" s="530"/>
      <c r="I42" s="7"/>
      <c r="J42" s="14"/>
    </row>
    <row r="43" spans="1:10" ht="15.65" customHeight="1">
      <c r="A43" s="753">
        <f>'Salary Detail (10)'!A54</f>
        <v>0</v>
      </c>
      <c r="B43" s="6" t="e">
        <f t="array" ref="B43">INDEX('Salary Detail (10)'!$C54:$BT54,0,MATCH(1,('Salary Detail (10)'!$C$14:$BT$14='Budget Narrative (10)'!$B$3)*('Salary Detail (10)'!$C$75:$BT$75='Budget Narrative (10)'!$I$2),0))</f>
        <v>#N/A</v>
      </c>
      <c r="C43" s="180" t="e">
        <f t="array" ref="C43">INDEX('Salary Detail (10)'!$C54:$BT54,0,MATCH(1,('Salary Detail (10)'!$C$13:$BT$13="New")*('Salary Detail (10)'!$C$75:$BT$75='Budget Narrative (10)'!$I$2),0))</f>
        <v>#N/A</v>
      </c>
      <c r="D43" s="519"/>
      <c r="E43" s="10"/>
      <c r="F43" s="530"/>
      <c r="I43" s="7"/>
      <c r="J43" s="14"/>
    </row>
    <row r="44" spans="1:10" ht="15.65" customHeight="1">
      <c r="A44" s="753">
        <f>'Salary Detail (10)'!A55</f>
        <v>0</v>
      </c>
      <c r="B44" s="6" t="e">
        <f t="array" ref="B44">INDEX('Salary Detail (10)'!$C55:$BT55,0,MATCH(1,('Salary Detail (10)'!$C$14:$BT$14='Budget Narrative (10)'!$B$3)*('Salary Detail (10)'!$C$75:$BT$75='Budget Narrative (10)'!$I$2),0))</f>
        <v>#N/A</v>
      </c>
      <c r="C44" s="180" t="e">
        <f t="array" ref="C44">INDEX('Salary Detail (10)'!$C55:$BT55,0,MATCH(1,('Salary Detail (10)'!$C$13:$BT$13="New")*('Salary Detail (10)'!$C$75:$BT$75='Budget Narrative (10)'!$I$2),0))</f>
        <v>#N/A</v>
      </c>
      <c r="D44" s="519"/>
      <c r="E44" s="10"/>
      <c r="F44" s="530"/>
      <c r="I44" s="7"/>
      <c r="J44" s="14"/>
    </row>
    <row r="45" spans="1:10" ht="15.65" customHeight="1">
      <c r="A45" s="756">
        <f>'Salary Detail (10)'!A56</f>
        <v>0</v>
      </c>
      <c r="B45" s="6" t="e">
        <f t="array" ref="B45">INDEX('Salary Detail (10)'!$C56:$BT56,0,MATCH(1,('Salary Detail (10)'!$C$14:$BT$14='Budget Narrative (10)'!$B$3)*('Salary Detail (10)'!$C$75:$BT$75='Budget Narrative (10)'!$I$2),0))</f>
        <v>#N/A</v>
      </c>
      <c r="C45" s="180" t="e">
        <f t="array" ref="C45">INDEX('Salary Detail (10)'!$C56:$BT56,0,MATCH(1,('Salary Detail (10)'!$C$13:$BT$13="New")*('Salary Detail (10)'!$C$75:$BT$75='Budget Narrative (10)'!$I$2),0))</f>
        <v>#N/A</v>
      </c>
      <c r="D45" s="520"/>
      <c r="E45" s="164"/>
      <c r="F45" s="530"/>
      <c r="I45" s="7"/>
      <c r="J45" s="14"/>
    </row>
    <row r="46" spans="1:10" ht="15.65" customHeight="1">
      <c r="A46" s="756" t="s">
        <v>322</v>
      </c>
      <c r="B46" s="196" t="e">
        <f>SUM(B4:B45)</f>
        <v>#N/A</v>
      </c>
      <c r="C46" s="168" t="e">
        <f>SUM(C4:C45)</f>
        <v>#N/A</v>
      </c>
      <c r="D46" s="163"/>
      <c r="E46" s="164"/>
      <c r="F46" s="530"/>
      <c r="I46" s="7"/>
      <c r="J46" s="14"/>
    </row>
    <row r="47" spans="1:10" s="593" customFormat="1" ht="24" customHeight="1">
      <c r="A47" s="581" t="s">
        <v>323</v>
      </c>
      <c r="B47" s="582" t="e">
        <f>C47/C46</f>
        <v>#N/A</v>
      </c>
      <c r="C47" s="583" t="e">
        <f t="array" ref="C47">INDEX('Salary Detail (10)'!$C61:$BT61,0,MATCH(1,('Salary Detail (10)'!$C$13:$BT$13="New")*('Salary Detail (10)'!$C$75:$BT$75='Budget Narrative (10)'!$I$2),0))</f>
        <v>#N/A</v>
      </c>
      <c r="D47" s="608" t="s">
        <v>324</v>
      </c>
      <c r="E47" s="609"/>
      <c r="F47" s="610"/>
      <c r="G47" s="589"/>
      <c r="H47" s="590"/>
      <c r="I47" s="591"/>
      <c r="J47" s="592"/>
    </row>
    <row r="48" spans="1:10" s="593" customFormat="1" ht="16.5" customHeight="1" thickBot="1">
      <c r="A48" s="1323" t="s">
        <v>325</v>
      </c>
      <c r="B48" s="1324"/>
      <c r="C48" s="585" t="e">
        <f>C46+C47</f>
        <v>#N/A</v>
      </c>
      <c r="D48" s="586"/>
      <c r="E48" s="587"/>
      <c r="F48" s="588"/>
      <c r="G48" s="589"/>
      <c r="H48" s="590"/>
      <c r="I48" s="591"/>
      <c r="J48" s="592"/>
    </row>
    <row r="49" spans="1:10" ht="13" thickBot="1">
      <c r="A49" s="10"/>
      <c r="B49" s="12"/>
      <c r="C49" s="167"/>
      <c r="E49" s="10"/>
      <c r="F49" s="10"/>
      <c r="G49" s="568"/>
      <c r="I49" s="7"/>
      <c r="J49" s="4"/>
    </row>
    <row r="50" spans="1:10" s="4" customFormat="1" ht="39" customHeight="1">
      <c r="A50" s="1325" t="s">
        <v>252</v>
      </c>
      <c r="B50" s="1326"/>
      <c r="C50" s="198" t="s">
        <v>294</v>
      </c>
      <c r="D50" s="197" t="s">
        <v>319</v>
      </c>
      <c r="E50" s="199" t="s">
        <v>320</v>
      </c>
      <c r="F50" s="184"/>
      <c r="G50" s="567"/>
      <c r="H50" s="567"/>
    </row>
    <row r="51" spans="1:10">
      <c r="A51" s="1321" t="str">
        <f>'Operating Detail (10)'!A14</f>
        <v>Rental of Property</v>
      </c>
      <c r="B51" s="1322"/>
      <c r="C51" s="217" t="e">
        <f t="array" ref="C51">INDEX('Operating Detail (10)'!$C14:$AF14,0,MATCH(1,('Operating Detail (10)'!$C$12:$AF$12="New")*('Operating Detail (10)'!$C$121:$AF$121='Budget Narrative (10)'!$I$2),0))</f>
        <v>#N/A</v>
      </c>
      <c r="D51" s="523"/>
      <c r="E51" s="524"/>
      <c r="F51" s="752"/>
      <c r="I51" s="11"/>
      <c r="J51" s="4"/>
    </row>
    <row r="52" spans="1:10">
      <c r="A52" s="1321" t="str">
        <f>'Operating Detail (10)'!A15</f>
        <v xml:space="preserve">Utilities(Elec, Water, Gas, Phone, Scavenger) </v>
      </c>
      <c r="B52" s="1322"/>
      <c r="C52" s="217" t="e">
        <f t="array" ref="C52">INDEX('Operating Detail (10)'!$C15:$AF15,0,MATCH(1,('Operating Detail (10)'!$C$12:$AF$12="New")*('Operating Detail (10)'!$C$121:$AF$121='Budget Narrative (10)'!$I$2),0))</f>
        <v>#N/A</v>
      </c>
      <c r="D52" s="523"/>
      <c r="E52" s="525"/>
      <c r="F52" s="752"/>
      <c r="I52" s="11"/>
      <c r="J52" s="4"/>
    </row>
    <row r="53" spans="1:10">
      <c r="A53" s="1321" t="str">
        <f>'Operating Detail (10)'!A16</f>
        <v>Office Supplies, Postage</v>
      </c>
      <c r="B53" s="1322"/>
      <c r="C53" s="217" t="e">
        <f t="array" ref="C53">INDEX('Operating Detail (10)'!$C16:$AF16,0,MATCH(1,('Operating Detail (10)'!$C$12:$AF$12="New")*('Operating Detail (10)'!$C$121:$AF$121='Budget Narrative (10)'!$I$2),0))</f>
        <v>#N/A</v>
      </c>
      <c r="D53" s="523"/>
      <c r="E53" s="526"/>
      <c r="F53" s="752"/>
      <c r="I53" s="7"/>
      <c r="J53" s="14"/>
    </row>
    <row r="54" spans="1:10">
      <c r="A54" s="1321" t="str">
        <f>'Operating Detail (10)'!A17</f>
        <v>Building Maintenance Supplies and Repair</v>
      </c>
      <c r="B54" s="1322"/>
      <c r="C54" s="217" t="e">
        <f t="array" ref="C54">INDEX('Operating Detail (10)'!$C17:$AF17,0,MATCH(1,('Operating Detail (10)'!$C$12:$AF$12="New")*('Operating Detail (10)'!$C$121:$AF$121='Budget Narrative (10)'!$I$2),0))</f>
        <v>#N/A</v>
      </c>
      <c r="D54" s="523"/>
      <c r="E54" s="525"/>
      <c r="F54" s="752"/>
      <c r="I54" s="7"/>
      <c r="J54" s="14"/>
    </row>
    <row r="55" spans="1:10">
      <c r="A55" s="1321" t="str">
        <f>'Operating Detail (10)'!A18</f>
        <v>Printing and Reproduction</v>
      </c>
      <c r="B55" s="1322"/>
      <c r="C55" s="217" t="e">
        <f t="array" ref="C55">INDEX('Operating Detail (10)'!$C18:$AF18,0,MATCH(1,('Operating Detail (10)'!$C$12:$AF$12="New")*('Operating Detail (10)'!$C$121:$AF$121='Budget Narrative (10)'!$I$2),0))</f>
        <v>#N/A</v>
      </c>
      <c r="D55" s="523"/>
      <c r="E55" s="525"/>
      <c r="F55" s="752"/>
      <c r="I55" s="11"/>
      <c r="J55" s="14"/>
    </row>
    <row r="56" spans="1:10">
      <c r="A56" s="1321" t="str">
        <f>'Operating Detail (10)'!A19</f>
        <v>Insurance</v>
      </c>
      <c r="B56" s="1322"/>
      <c r="C56" s="217" t="e">
        <f t="array" ref="C56">INDEX('Operating Detail (10)'!$C19:$AF19,0,MATCH(1,('Operating Detail (10)'!$C$12:$AF$12="New")*('Operating Detail (10)'!$C$121:$AF$121='Budget Narrative (10)'!$I$2),0))</f>
        <v>#N/A</v>
      </c>
      <c r="D56" s="523"/>
      <c r="E56" s="525"/>
      <c r="F56" s="752"/>
      <c r="I56" s="11"/>
      <c r="J56" s="14"/>
    </row>
    <row r="57" spans="1:10">
      <c r="A57" s="1321" t="str">
        <f>'Operating Detail (10)'!A20</f>
        <v>Staff Training</v>
      </c>
      <c r="B57" s="1322"/>
      <c r="C57" s="217" t="e">
        <f t="array" ref="C57">INDEX('Operating Detail (10)'!$C20:$AF20,0,MATCH(1,('Operating Detail (10)'!$C$12:$AF$12="New")*('Operating Detail (10)'!$C$121:$AF$121='Budget Narrative (10)'!$I$2),0))</f>
        <v>#N/A</v>
      </c>
      <c r="D57" s="523"/>
      <c r="E57" s="525"/>
      <c r="F57" s="752"/>
      <c r="I57" s="11"/>
      <c r="J57" s="14"/>
    </row>
    <row r="58" spans="1:10">
      <c r="A58" s="1321" t="str">
        <f>'Operating Detail (10)'!A21</f>
        <v>Staff Travel-(Local &amp; Out of Town)</v>
      </c>
      <c r="B58" s="1322"/>
      <c r="C58" s="217" t="e">
        <f t="array" ref="C58">INDEX('Operating Detail (10)'!$C21:$AF21,0,MATCH(1,('Operating Detail (10)'!$C$12:$AF$12="New")*('Operating Detail (10)'!$C$121:$AF$121='Budget Narrative (10)'!$I$2),0))</f>
        <v>#N/A</v>
      </c>
      <c r="D58" s="523"/>
      <c r="E58" s="525"/>
      <c r="F58" s="752"/>
      <c r="I58" s="11"/>
      <c r="J58" s="14"/>
    </row>
    <row r="59" spans="1:10">
      <c r="A59" s="1321" t="str">
        <f>'Operating Detail (10)'!A22</f>
        <v>Rental of Equipment</v>
      </c>
      <c r="B59" s="1322"/>
      <c r="C59" s="217" t="e">
        <f t="array" ref="C59">INDEX('Operating Detail (10)'!$C22:$AF22,0,MATCH(1,('Operating Detail (10)'!$C$12:$AF$12="New")*('Operating Detail (10)'!$C$121:$AF$121='Budget Narrative (10)'!$I$2),0))</f>
        <v>#N/A</v>
      </c>
      <c r="D59" s="523"/>
      <c r="E59" s="525"/>
      <c r="F59" s="752"/>
      <c r="I59" s="11"/>
      <c r="J59" s="14"/>
    </row>
    <row r="60" spans="1:10">
      <c r="A60" s="1311">
        <f>'Operating Detail (10)'!A23</f>
        <v>0</v>
      </c>
      <c r="B60" s="1312"/>
      <c r="C60" s="217" t="e">
        <f t="array" ref="C60">INDEX('Operating Detail (10)'!$C23:$AF23,0,MATCH(1,('Operating Detail (10)'!$C$12:$AF$12="New")*('Operating Detail (10)'!$C$121:$AF$121='Budget Narrative (10)'!$I$2),0))</f>
        <v>#N/A</v>
      </c>
      <c r="D60" s="523"/>
      <c r="E60" s="525"/>
      <c r="F60" s="752"/>
      <c r="I60" s="11"/>
      <c r="J60" s="14"/>
    </row>
    <row r="61" spans="1:10">
      <c r="A61" s="1311">
        <f>'Operating Detail (10)'!A24</f>
        <v>0</v>
      </c>
      <c r="B61" s="1312"/>
      <c r="C61" s="217" t="e">
        <f t="array" ref="C61">INDEX('Operating Detail (10)'!$C24:$AF24,0,MATCH(1,('Operating Detail (10)'!$C$12:$AF$12="New")*('Operating Detail (10)'!$C$121:$AF$121='Budget Narrative (10)'!$I$2),0))</f>
        <v>#N/A</v>
      </c>
      <c r="D61" s="523"/>
      <c r="E61" s="525"/>
      <c r="F61" s="752"/>
      <c r="I61" s="7"/>
      <c r="J61" s="14"/>
    </row>
    <row r="62" spans="1:10">
      <c r="A62" s="1311">
        <f>'Operating Detail (10)'!A25</f>
        <v>0</v>
      </c>
      <c r="B62" s="1312"/>
      <c r="C62" s="217" t="e">
        <f t="array" ref="C62">INDEX('Operating Detail (10)'!$C25:$AF25,0,MATCH(1,('Operating Detail (10)'!$C$12:$AF$12="New")*('Operating Detail (10)'!$C$121:$AF$121='Budget Narrative (10)'!$I$2),0))</f>
        <v>#N/A</v>
      </c>
      <c r="D62" s="523"/>
      <c r="E62" s="525"/>
      <c r="F62" s="752"/>
      <c r="I62" s="7"/>
      <c r="J62" s="14"/>
    </row>
    <row r="63" spans="1:10">
      <c r="A63" s="1311">
        <f>'Operating Detail (10)'!A26</f>
        <v>0</v>
      </c>
      <c r="B63" s="1312"/>
      <c r="C63" s="217" t="e">
        <f t="array" ref="C63">INDEX('Operating Detail (10)'!$C26:$AF26,0,MATCH(1,('Operating Detail (10)'!$C$12:$AF$12="New")*('Operating Detail (10)'!$C$121:$AF$121='Budget Narrative (10)'!$I$2),0))</f>
        <v>#N/A</v>
      </c>
      <c r="D63" s="523"/>
      <c r="E63" s="525"/>
      <c r="F63" s="752"/>
      <c r="I63" s="7"/>
      <c r="J63" s="14"/>
    </row>
    <row r="64" spans="1:10">
      <c r="A64" s="1311">
        <f>'Operating Detail (10)'!A27</f>
        <v>0</v>
      </c>
      <c r="B64" s="1312"/>
      <c r="C64" s="217" t="e">
        <f t="array" ref="C64">INDEX('Operating Detail (10)'!$C27:$AF27,0,MATCH(1,('Operating Detail (10)'!$C$12:$AF$12="New")*('Operating Detail (10)'!$C$121:$AF$121='Budget Narrative (10)'!$I$2),0))</f>
        <v>#N/A</v>
      </c>
      <c r="D64" s="523"/>
      <c r="E64" s="525"/>
      <c r="F64" s="752"/>
      <c r="I64" s="7"/>
      <c r="J64" s="14"/>
    </row>
    <row r="65" spans="1:10">
      <c r="A65" s="1311">
        <f>'Operating Detail (10)'!A28</f>
        <v>0</v>
      </c>
      <c r="B65" s="1312"/>
      <c r="C65" s="217" t="e">
        <f t="array" ref="C65">INDEX('Operating Detail (10)'!$C28:$AF28,0,MATCH(1,('Operating Detail (10)'!$C$12:$AF$12="New")*('Operating Detail (10)'!$C$121:$AF$121='Budget Narrative (10)'!$I$2),0))</f>
        <v>#N/A</v>
      </c>
      <c r="D65" s="523"/>
      <c r="E65" s="525"/>
      <c r="F65" s="752"/>
    </row>
    <row r="66" spans="1:10">
      <c r="A66" s="1311">
        <f>'Operating Detail (10)'!A29</f>
        <v>0</v>
      </c>
      <c r="B66" s="1312"/>
      <c r="C66" s="217" t="e">
        <f t="array" ref="C66">INDEX('Operating Detail (10)'!$C29:$AF29,0,MATCH(1,('Operating Detail (10)'!$C$12:$AF$12="New")*('Operating Detail (10)'!$C$121:$AF$121='Budget Narrative (10)'!$I$2),0))</f>
        <v>#N/A</v>
      </c>
      <c r="D66" s="523"/>
      <c r="E66" s="525"/>
      <c r="F66" s="752"/>
      <c r="I66" s="7"/>
      <c r="J66" s="14"/>
    </row>
    <row r="67" spans="1:10">
      <c r="A67" s="1311">
        <f>'Operating Detail (10)'!A30</f>
        <v>0</v>
      </c>
      <c r="B67" s="1312"/>
      <c r="C67" s="217" t="e">
        <f t="array" ref="C67">INDEX('Operating Detail (10)'!$C30:$AF30,0,MATCH(1,('Operating Detail (10)'!$C$12:$AF$12="New")*('Operating Detail (10)'!$C$121:$AF$121='Budget Narrative (10)'!$I$2),0))</f>
        <v>#N/A</v>
      </c>
      <c r="D67" s="523"/>
      <c r="E67" s="525"/>
      <c r="F67" s="752"/>
      <c r="I67" s="7"/>
      <c r="J67" s="14"/>
    </row>
    <row r="68" spans="1:10">
      <c r="A68" s="1311">
        <f>'Operating Detail (10)'!A31</f>
        <v>0</v>
      </c>
      <c r="B68" s="1312"/>
      <c r="C68" s="217" t="e">
        <f t="array" ref="C68">INDEX('Operating Detail (10)'!$C31:$AF31,0,MATCH(1,('Operating Detail (10)'!$C$12:$AF$12="New")*('Operating Detail (10)'!$C$121:$AF$121='Budget Narrative (10)'!$I$2),0))</f>
        <v>#N/A</v>
      </c>
      <c r="D68" s="523"/>
      <c r="E68" s="525"/>
      <c r="F68" s="752"/>
      <c r="I68" s="7"/>
      <c r="J68" s="14"/>
    </row>
    <row r="69" spans="1:10">
      <c r="A69" s="1311">
        <f>'Operating Detail (10)'!A32</f>
        <v>0</v>
      </c>
      <c r="B69" s="1312"/>
      <c r="C69" s="217" t="e">
        <f t="array" ref="C69">INDEX('Operating Detail (10)'!$C32:$AF32,0,MATCH(1,('Operating Detail (10)'!$C$12:$AF$12="New")*('Operating Detail (10)'!$C$121:$AF$121='Budget Narrative (10)'!$I$2),0))</f>
        <v>#N/A</v>
      </c>
      <c r="D69" s="523"/>
      <c r="E69" s="525"/>
      <c r="F69" s="752"/>
      <c r="I69" s="7"/>
    </row>
    <row r="70" spans="1:10">
      <c r="A70" s="1311">
        <f>'Operating Detail (10)'!A33</f>
        <v>0</v>
      </c>
      <c r="B70" s="1312"/>
      <c r="C70" s="217" t="e">
        <f t="array" ref="C70">INDEX('Operating Detail (10)'!$C33:$AF33,0,MATCH(1,('Operating Detail (10)'!$C$12:$AF$12="New")*('Operating Detail (10)'!$C$121:$AF$121='Budget Narrative (10)'!$I$2),0))</f>
        <v>#N/A</v>
      </c>
      <c r="D70" s="523"/>
      <c r="E70" s="525"/>
      <c r="F70" s="752"/>
      <c r="I70" s="7"/>
      <c r="J70" s="14"/>
    </row>
    <row r="71" spans="1:10">
      <c r="A71" s="1311">
        <f>'Operating Detail (10)'!A34</f>
        <v>0</v>
      </c>
      <c r="B71" s="1312"/>
      <c r="C71" s="217" t="e">
        <f t="array" ref="C71">INDEX('Operating Detail (10)'!$C34:$AF34,0,MATCH(1,('Operating Detail (10)'!$C$12:$AF$12="New")*('Operating Detail (10)'!$C$121:$AF$121='Budget Narrative (10)'!$I$2),0))</f>
        <v>#N/A</v>
      </c>
      <c r="D71" s="523"/>
      <c r="E71" s="525"/>
      <c r="F71" s="752"/>
      <c r="I71" s="7"/>
      <c r="J71" s="14"/>
    </row>
    <row r="72" spans="1:10">
      <c r="A72" s="1311">
        <f>'Operating Detail (10)'!A35</f>
        <v>0</v>
      </c>
      <c r="B72" s="1312"/>
      <c r="C72" s="217" t="e">
        <f t="array" ref="C72">INDEX('Operating Detail (10)'!$C35:$AF35,0,MATCH(1,('Operating Detail (10)'!$C$12:$AF$12="New")*('Operating Detail (10)'!$C$121:$AF$121='Budget Narrative (10)'!$I$2),0))</f>
        <v>#N/A</v>
      </c>
      <c r="D72" s="523"/>
      <c r="E72" s="525"/>
      <c r="F72" s="752"/>
      <c r="I72" s="7"/>
      <c r="J72" s="14"/>
    </row>
    <row r="73" spans="1:10">
      <c r="A73" s="1311">
        <f>'Operating Detail (10)'!A36</f>
        <v>0</v>
      </c>
      <c r="B73" s="1312"/>
      <c r="C73" s="217" t="e">
        <f t="array" ref="C73">INDEX('Operating Detail (10)'!$C36:$AF36,0,MATCH(1,('Operating Detail (10)'!$C$12:$AF$12="New")*('Operating Detail (10)'!$C$121:$AF$121='Budget Narrative (10)'!$I$2),0))</f>
        <v>#N/A</v>
      </c>
      <c r="D73" s="523"/>
      <c r="E73" s="525"/>
      <c r="F73" s="752"/>
    </row>
    <row r="74" spans="1:10">
      <c r="A74" s="1311">
        <f>'Operating Detail (10)'!A37</f>
        <v>0</v>
      </c>
      <c r="B74" s="1312"/>
      <c r="C74" s="217" t="e">
        <f t="array" ref="C74">INDEX('Operating Detail (10)'!$C37:$AF37,0,MATCH(1,('Operating Detail (10)'!$C$12:$AF$12="New")*('Operating Detail (10)'!$C$121:$AF$121='Budget Narrative (10)'!$I$2),0))</f>
        <v>#N/A</v>
      </c>
      <c r="D74" s="523"/>
      <c r="E74" s="525"/>
      <c r="F74" s="752"/>
      <c r="I74" s="7"/>
      <c r="J74" s="4"/>
    </row>
    <row r="75" spans="1:10">
      <c r="A75" s="1311">
        <f>'Operating Detail (10)'!A38</f>
        <v>0</v>
      </c>
      <c r="B75" s="1312"/>
      <c r="C75" s="217" t="e">
        <f t="array" ref="C75">INDEX('Operating Detail (10)'!$C38:$AF38,0,MATCH(1,('Operating Detail (10)'!$C$12:$AF$12="New")*('Operating Detail (10)'!$C$121:$AF$121='Budget Narrative (10)'!$I$2),0))</f>
        <v>#N/A</v>
      </c>
      <c r="D75" s="523"/>
      <c r="E75" s="525"/>
      <c r="F75" s="752"/>
      <c r="I75" s="7"/>
      <c r="J75" s="4"/>
    </row>
    <row r="76" spans="1:10">
      <c r="A76" s="1311">
        <f>'Operating Detail (10)'!A39</f>
        <v>0</v>
      </c>
      <c r="B76" s="1312"/>
      <c r="C76" s="217" t="e">
        <f t="array" ref="C76">INDEX('Operating Detail (10)'!$C39:$AF39,0,MATCH(1,('Operating Detail (10)'!$C$12:$AF$12="New")*('Operating Detail (10)'!$C$121:$AF$121='Budget Narrative (10)'!$I$2),0))</f>
        <v>#N/A</v>
      </c>
      <c r="D76" s="523"/>
      <c r="E76" s="525"/>
      <c r="F76" s="752"/>
      <c r="I76" s="7"/>
      <c r="J76" s="4"/>
    </row>
    <row r="77" spans="1:10">
      <c r="A77" s="1311">
        <f>'Operating Detail (10)'!A40</f>
        <v>0</v>
      </c>
      <c r="B77" s="1312"/>
      <c r="C77" s="217" t="e">
        <f t="array" ref="C77">INDEX('Operating Detail (10)'!$C40:$AF40,0,MATCH(1,('Operating Detail (10)'!$C$12:$AF$12="New")*('Operating Detail (10)'!$C$121:$AF$121='Budget Narrative (10)'!$I$2),0))</f>
        <v>#N/A</v>
      </c>
      <c r="D77" s="523"/>
      <c r="E77" s="525"/>
      <c r="F77" s="752"/>
    </row>
    <row r="78" spans="1:10">
      <c r="A78" s="1311">
        <f>'Operating Detail (10)'!A41</f>
        <v>0</v>
      </c>
      <c r="B78" s="1312"/>
      <c r="C78" s="217" t="e">
        <f t="array" ref="C78">INDEX('Operating Detail (10)'!$C41:$AF41,0,MATCH(1,('Operating Detail (10)'!$C$12:$AF$12="New")*('Operating Detail (10)'!$C$121:$AF$121='Budget Narrative (10)'!$I$2),0))</f>
        <v>#N/A</v>
      </c>
      <c r="D78" s="523"/>
      <c r="E78" s="525"/>
      <c r="F78" s="752"/>
      <c r="I78" s="7"/>
      <c r="J78" s="14"/>
    </row>
    <row r="79" spans="1:10">
      <c r="A79" s="1311">
        <f>'Operating Detail (10)'!A42</f>
        <v>0</v>
      </c>
      <c r="B79" s="1312"/>
      <c r="C79" s="217" t="e">
        <f t="array" ref="C79">INDEX('Operating Detail (10)'!$C42:$AF42,0,MATCH(1,('Operating Detail (10)'!$C$12:$AF$12="New")*('Operating Detail (10)'!$C$121:$AF$121='Budget Narrative (10)'!$I$2),0))</f>
        <v>#N/A</v>
      </c>
      <c r="D79" s="523"/>
      <c r="E79" s="525"/>
      <c r="F79" s="752"/>
      <c r="I79" s="7"/>
      <c r="J79" s="14"/>
    </row>
    <row r="80" spans="1:10">
      <c r="A80" s="1311">
        <f>'Operating Detail (10)'!A43</f>
        <v>0</v>
      </c>
      <c r="B80" s="1312"/>
      <c r="C80" s="217" t="e">
        <f t="array" ref="C80">INDEX('Operating Detail (10)'!$C43:$AF43,0,MATCH(1,('Operating Detail (10)'!$C$12:$AF$12="New")*('Operating Detail (10)'!$C$121:$AF$121='Budget Narrative (10)'!$I$2),0))</f>
        <v>#N/A</v>
      </c>
      <c r="D80" s="523"/>
      <c r="E80" s="525"/>
      <c r="F80" s="752"/>
      <c r="I80" s="7"/>
      <c r="J80" s="14"/>
    </row>
    <row r="81" spans="1:10">
      <c r="A81" s="1311">
        <f>'Operating Detail (10)'!A44</f>
        <v>0</v>
      </c>
      <c r="B81" s="1312"/>
      <c r="C81" s="217" t="e">
        <f t="array" ref="C81">INDEX('Operating Detail (10)'!$C44:$AF44,0,MATCH(1,('Operating Detail (10)'!$C$12:$AF$12="New")*('Operating Detail (10)'!$C$121:$AF$121='Budget Narrative (10)'!$I$2),0))</f>
        <v>#N/A</v>
      </c>
      <c r="D81" s="523"/>
      <c r="E81" s="525"/>
      <c r="F81" s="752"/>
      <c r="I81" s="7"/>
      <c r="J81" s="14"/>
    </row>
    <row r="82" spans="1:10">
      <c r="A82" s="1311">
        <f>'Operating Detail (10)'!A45</f>
        <v>0</v>
      </c>
      <c r="B82" s="1312"/>
      <c r="C82" s="217" t="e">
        <f t="array" ref="C82">INDEX('Operating Detail (10)'!$C45:$AF45,0,MATCH(1,('Operating Detail (10)'!$C$12:$AF$12="New")*('Operating Detail (10)'!$C$121:$AF$121='Budget Narrative (10)'!$I$2),0))</f>
        <v>#N/A</v>
      </c>
      <c r="D82" s="523"/>
      <c r="E82" s="525"/>
      <c r="F82" s="752"/>
      <c r="I82" s="7"/>
      <c r="J82" s="14"/>
    </row>
    <row r="83" spans="1:10">
      <c r="A83" s="1311">
        <f>'Operating Detail (10)'!A46</f>
        <v>0</v>
      </c>
      <c r="B83" s="1312"/>
      <c r="C83" s="217" t="e">
        <f t="array" ref="C83">INDEX('Operating Detail (10)'!$C46:$AF46,0,MATCH(1,('Operating Detail (10)'!$C$12:$AF$12="New")*('Operating Detail (10)'!$C$121:$AF$121='Budget Narrative (10)'!$I$2),0))</f>
        <v>#N/A</v>
      </c>
      <c r="D83" s="523"/>
      <c r="E83" s="525"/>
      <c r="F83" s="752"/>
      <c r="I83" s="7"/>
      <c r="J83" s="14"/>
    </row>
    <row r="84" spans="1:10">
      <c r="A84" s="1311">
        <f>'Operating Detail (10)'!A47</f>
        <v>0</v>
      </c>
      <c r="B84" s="1312"/>
      <c r="C84" s="217" t="e">
        <f t="array" ref="C84">INDEX('Operating Detail (10)'!$C47:$AF47,0,MATCH(1,('Operating Detail (10)'!$C$12:$AF$12="New")*('Operating Detail (10)'!$C$121:$AF$121='Budget Narrative (10)'!$I$2),0))</f>
        <v>#N/A</v>
      </c>
      <c r="D84" s="523"/>
      <c r="E84" s="525"/>
      <c r="F84" s="752"/>
      <c r="I84" s="7"/>
      <c r="J84" s="14"/>
    </row>
    <row r="85" spans="1:10">
      <c r="A85" s="1311">
        <f>'Operating Detail (10)'!A48</f>
        <v>0</v>
      </c>
      <c r="B85" s="1312"/>
      <c r="C85" s="217" t="e">
        <f t="array" ref="C85">INDEX('Operating Detail (10)'!$C48:$AF48,0,MATCH(1,('Operating Detail (10)'!$C$12:$AF$12="New")*('Operating Detail (10)'!$C$121:$AF$121='Budget Narrative (10)'!$I$2),0))</f>
        <v>#N/A</v>
      </c>
      <c r="D85" s="523"/>
      <c r="E85" s="525"/>
      <c r="F85" s="752"/>
      <c r="I85" s="7"/>
      <c r="J85" s="14"/>
    </row>
    <row r="86" spans="1:10">
      <c r="A86" s="1311">
        <f>'Operating Detail (10)'!A49</f>
        <v>0</v>
      </c>
      <c r="B86" s="1312"/>
      <c r="C86" s="217" t="e">
        <f t="array" ref="C86">INDEX('Operating Detail (10)'!$C49:$AF49,0,MATCH(1,('Operating Detail (10)'!$C$12:$AF$12="New")*('Operating Detail (10)'!$C$121:$AF$121='Budget Narrative (10)'!$I$2),0))</f>
        <v>#N/A</v>
      </c>
      <c r="D86" s="523"/>
      <c r="E86" s="525"/>
      <c r="F86" s="752"/>
      <c r="I86" s="7"/>
      <c r="J86" s="14"/>
    </row>
    <row r="87" spans="1:10">
      <c r="A87" s="1311">
        <f>'Operating Detail (10)'!A50</f>
        <v>0</v>
      </c>
      <c r="B87" s="1312"/>
      <c r="C87" s="217" t="e">
        <f t="array" ref="C87">INDEX('Operating Detail (10)'!$C50:$AF50,0,MATCH(1,('Operating Detail (10)'!$C$12:$AF$12="New")*('Operating Detail (10)'!$C$121:$AF$121='Budget Narrative (10)'!$I$2),0))</f>
        <v>#N/A</v>
      </c>
      <c r="D87" s="523"/>
      <c r="E87" s="525"/>
      <c r="F87" s="752"/>
      <c r="I87" s="7"/>
      <c r="J87" s="14"/>
    </row>
    <row r="88" spans="1:10">
      <c r="A88" s="1311">
        <f>'Operating Detail (10)'!A51</f>
        <v>0</v>
      </c>
      <c r="B88" s="1312"/>
      <c r="C88" s="217" t="e">
        <f t="array" ref="C88">INDEX('Operating Detail (10)'!$C51:$AF51,0,MATCH(1,('Operating Detail (10)'!$C$12:$AF$12="New")*('Operating Detail (10)'!$C$121:$AF$121='Budget Narrative (10)'!$I$2),0))</f>
        <v>#N/A</v>
      </c>
      <c r="D88" s="523"/>
      <c r="E88" s="525"/>
      <c r="F88" s="752"/>
      <c r="I88" s="7"/>
      <c r="J88" s="14"/>
    </row>
    <row r="89" spans="1:10">
      <c r="A89" s="1311">
        <f>'Operating Detail (10)'!A52</f>
        <v>0</v>
      </c>
      <c r="B89" s="1312"/>
      <c r="C89" s="217" t="e">
        <f t="array" ref="C89">INDEX('Operating Detail (10)'!$C52:$AF52,0,MATCH(1,('Operating Detail (10)'!$C$12:$AF$12="New")*('Operating Detail (10)'!$C$121:$AF$121='Budget Narrative (10)'!$I$2),0))</f>
        <v>#N/A</v>
      </c>
      <c r="D89" s="523"/>
      <c r="E89" s="525"/>
      <c r="F89" s="752"/>
      <c r="I89" s="7"/>
      <c r="J89" s="14"/>
    </row>
    <row r="90" spans="1:10">
      <c r="A90" s="1311">
        <f>'Operating Detail (10)'!A53</f>
        <v>0</v>
      </c>
      <c r="B90" s="1312"/>
      <c r="C90" s="217" t="e">
        <f t="array" ref="C90">INDEX('Operating Detail (10)'!$C53:$AF53,0,MATCH(1,('Operating Detail (10)'!$C$12:$AF$12="New")*('Operating Detail (10)'!$C$121:$AF$121='Budget Narrative (10)'!$I$2),0))</f>
        <v>#N/A</v>
      </c>
      <c r="D90" s="523"/>
      <c r="E90" s="525"/>
      <c r="F90" s="752"/>
      <c r="I90" s="7"/>
      <c r="J90" s="14"/>
    </row>
    <row r="91" spans="1:10">
      <c r="A91" s="1311">
        <f>'Operating Detail (10)'!A54</f>
        <v>0</v>
      </c>
      <c r="B91" s="1312"/>
      <c r="C91" s="217" t="e">
        <f t="array" ref="C91">INDEX('Operating Detail (10)'!$C54:$AF54,0,MATCH(1,('Operating Detail (10)'!$C$12:$AF$12="New")*('Operating Detail (10)'!$C$121:$AF$121='Budget Narrative (10)'!$I$2),0))</f>
        <v>#N/A</v>
      </c>
      <c r="D91" s="523"/>
      <c r="E91" s="525"/>
      <c r="F91" s="752"/>
      <c r="I91" s="7"/>
      <c r="J91" s="14"/>
    </row>
    <row r="92" spans="1:10">
      <c r="A92" s="1311">
        <f>'Operating Detail (10)'!A55</f>
        <v>0</v>
      </c>
      <c r="B92" s="1312"/>
      <c r="C92" s="217" t="e">
        <f t="array" ref="C92">INDEX('Operating Detail (10)'!$C55:$AF55,0,MATCH(1,('Operating Detail (10)'!$C$12:$AF$12="New")*('Operating Detail (10)'!$C$121:$AF$121='Budget Narrative (10)'!$I$2),0))</f>
        <v>#N/A</v>
      </c>
      <c r="D92" s="523"/>
      <c r="E92" s="525"/>
      <c r="F92" s="752"/>
      <c r="I92" s="7"/>
      <c r="J92" s="14"/>
    </row>
    <row r="93" spans="1:10">
      <c r="A93" s="1319" t="str">
        <f>'Operating Detail (10)'!A56</f>
        <v>Consultants:</v>
      </c>
      <c r="B93" s="1320"/>
      <c r="C93" s="527"/>
      <c r="D93" s="527"/>
      <c r="E93" s="528"/>
      <c r="F93" s="752"/>
      <c r="I93" s="7"/>
      <c r="J93" s="14"/>
    </row>
    <row r="94" spans="1:10">
      <c r="A94" s="1311">
        <f>'Operating Detail (10)'!A57</f>
        <v>0</v>
      </c>
      <c r="B94" s="1312"/>
      <c r="C94" s="217" t="e">
        <f t="array" ref="C94">INDEX('Operating Detail (10)'!$C57:$AF57,0,MATCH(1,('Operating Detail (10)'!$C$12:$AF$12="New")*('Operating Detail (10)'!$C$121:$AF$121='Budget Narrative (10)'!$I$2),0))</f>
        <v>#N/A</v>
      </c>
      <c r="D94" s="523"/>
      <c r="E94" s="525"/>
      <c r="F94" s="752"/>
      <c r="I94" s="7"/>
      <c r="J94" s="14"/>
    </row>
    <row r="95" spans="1:10">
      <c r="A95" s="1311">
        <f>'Operating Detail (10)'!A58</f>
        <v>0</v>
      </c>
      <c r="B95" s="1312"/>
      <c r="C95" s="217" t="e">
        <f t="array" ref="C95">INDEX('Operating Detail (10)'!$C58:$AF58,0,MATCH(1,('Operating Detail (10)'!$C$12:$AF$12="New")*('Operating Detail (10)'!$C$121:$AF$121='Budget Narrative (10)'!$I$2),0))</f>
        <v>#N/A</v>
      </c>
      <c r="D95" s="523"/>
      <c r="E95" s="525"/>
      <c r="F95" s="752"/>
      <c r="I95" s="7"/>
      <c r="J95" s="14"/>
    </row>
    <row r="96" spans="1:10">
      <c r="A96" s="1311">
        <f>'Operating Detail (10)'!A59</f>
        <v>0</v>
      </c>
      <c r="B96" s="1312"/>
      <c r="C96" s="217" t="e">
        <f t="array" ref="C96">INDEX('Operating Detail (10)'!$C59:$AF59,0,MATCH(1,('Operating Detail (10)'!$C$12:$AF$12="New")*('Operating Detail (10)'!$C$121:$AF$121='Budget Narrative (10)'!$I$2),0))</f>
        <v>#N/A</v>
      </c>
      <c r="D96" s="523"/>
      <c r="E96" s="525"/>
      <c r="F96" s="752"/>
      <c r="I96" s="7"/>
      <c r="J96" s="14"/>
    </row>
    <row r="97" spans="1:10">
      <c r="A97" s="1311">
        <f>'Operating Detail (10)'!A60</f>
        <v>0</v>
      </c>
      <c r="B97" s="1312"/>
      <c r="C97" s="217" t="e">
        <f t="array" ref="C97">INDEX('Operating Detail (10)'!$C60:$AF60,0,MATCH(1,('Operating Detail (10)'!$C$12:$AF$12="New")*('Operating Detail (10)'!$C$121:$AF$121='Budget Narrative (10)'!$I$2),0))</f>
        <v>#N/A</v>
      </c>
      <c r="D97" s="523"/>
      <c r="E97" s="525"/>
      <c r="F97" s="752"/>
      <c r="I97" s="7"/>
      <c r="J97" s="14"/>
    </row>
    <row r="98" spans="1:10">
      <c r="A98" s="1311">
        <f>'Operating Detail (10)'!A61</f>
        <v>0</v>
      </c>
      <c r="B98" s="1312"/>
      <c r="C98" s="217" t="e">
        <f t="array" ref="C98">INDEX('Operating Detail (10)'!$C61:$AF61,0,MATCH(1,('Operating Detail (10)'!$C$12:$AF$12="New")*('Operating Detail (10)'!$C$121:$AF$121='Budget Narrative (10)'!$I$2),0))</f>
        <v>#N/A</v>
      </c>
      <c r="D98" s="523"/>
      <c r="E98" s="525"/>
      <c r="F98" s="752"/>
      <c r="I98" s="7"/>
      <c r="J98" s="14"/>
    </row>
    <row r="99" spans="1:10">
      <c r="A99" s="1311">
        <f>'Operating Detail (10)'!A62</f>
        <v>0</v>
      </c>
      <c r="B99" s="1312"/>
      <c r="C99" s="217" t="e">
        <f t="array" ref="C99">INDEX('Operating Detail (10)'!$C62:$AF62,0,MATCH(1,('Operating Detail (10)'!$C$12:$AF$12="New")*('Operating Detail (10)'!$C$121:$AF$121='Budget Narrative (10)'!$I$2),0))</f>
        <v>#N/A</v>
      </c>
      <c r="D99" s="523"/>
      <c r="E99" s="525"/>
      <c r="F99" s="752"/>
      <c r="I99" s="7"/>
      <c r="J99" s="14"/>
    </row>
    <row r="100" spans="1:10">
      <c r="A100" s="1311">
        <f>'Operating Detail (10)'!A63</f>
        <v>0</v>
      </c>
      <c r="B100" s="1312"/>
      <c r="C100" s="217" t="e">
        <f t="array" ref="C100">INDEX('Operating Detail (10)'!$C63:$AF63,0,MATCH(1,('Operating Detail (10)'!$C$12:$AF$12="New")*('Operating Detail (10)'!$C$121:$AF$121='Budget Narrative (10)'!$I$2),0))</f>
        <v>#N/A</v>
      </c>
      <c r="D100" s="523"/>
      <c r="E100" s="525"/>
      <c r="F100" s="752"/>
      <c r="I100" s="7"/>
      <c r="J100" s="14"/>
    </row>
    <row r="101" spans="1:10">
      <c r="A101" s="1311">
        <f>'Operating Detail (10)'!A64</f>
        <v>0</v>
      </c>
      <c r="B101" s="1312"/>
      <c r="C101" s="217" t="e">
        <f t="array" ref="C101">INDEX('Operating Detail (10)'!$C64:$AF64,0,MATCH(1,('Operating Detail (10)'!$C$12:$AF$12="New")*('Operating Detail (10)'!$C$121:$AF$121='Budget Narrative (10)'!$I$2),0))</f>
        <v>#N/A</v>
      </c>
      <c r="D101" s="523"/>
      <c r="E101" s="525"/>
      <c r="F101" s="752"/>
      <c r="I101" s="7"/>
      <c r="J101" s="14"/>
    </row>
    <row r="102" spans="1:10">
      <c r="A102" s="1311">
        <f>'Operating Detail (10)'!A65</f>
        <v>0</v>
      </c>
      <c r="B102" s="1312"/>
      <c r="C102" s="217" t="e">
        <f t="array" ref="C102">INDEX('Operating Detail (10)'!$C65:$AF65,0,MATCH(1,('Operating Detail (10)'!$C$12:$AF$12="New")*('Operating Detail (10)'!$C$121:$AF$121='Budget Narrative (10)'!$I$2),0))</f>
        <v>#N/A</v>
      </c>
      <c r="D102" s="523"/>
      <c r="E102" s="525"/>
      <c r="F102" s="752"/>
      <c r="I102" s="7"/>
      <c r="J102" s="14"/>
    </row>
    <row r="103" spans="1:10">
      <c r="A103" s="1311">
        <f>'Operating Detail (10)'!A65</f>
        <v>0</v>
      </c>
      <c r="B103" s="1312"/>
      <c r="C103" s="217" t="e">
        <f t="array" ref="C103">INDEX('Operating Detail (10)'!$C66:$AF66,0,MATCH(1,('Operating Detail (10)'!$C$12:$AF$12="New")*('Operating Detail (10)'!$C$121:$AF$121='Budget Narrative (10)'!$I$2),0))</f>
        <v>#N/A</v>
      </c>
      <c r="D103" s="523"/>
      <c r="E103" s="525"/>
      <c r="F103" s="752"/>
      <c r="I103" s="7"/>
      <c r="J103" s="14"/>
    </row>
    <row r="104" spans="1:10">
      <c r="A104" s="1311">
        <f>'Operating Detail (10)'!A66</f>
        <v>0</v>
      </c>
      <c r="B104" s="1312"/>
      <c r="C104" s="217" t="e">
        <f t="array" ref="C104">INDEX('Operating Detail (10)'!$C67:$AF67,0,MATCH(1,('Operating Detail (10)'!$C$12:$AF$12="New")*('Operating Detail (10)'!$C$121:$AF$121='Budget Narrative (10)'!$I$2),0))</f>
        <v>#N/A</v>
      </c>
      <c r="D104" s="523"/>
      <c r="E104" s="525"/>
      <c r="F104" s="752"/>
      <c r="I104" s="7"/>
      <c r="J104" s="14"/>
    </row>
    <row r="105" spans="1:10">
      <c r="A105" s="1576">
        <f>'Operating Detail (10)'!A67</f>
        <v>0</v>
      </c>
      <c r="B105" s="1577"/>
      <c r="C105" s="318"/>
      <c r="D105" s="165"/>
      <c r="E105" s="205"/>
      <c r="F105" s="752"/>
      <c r="I105" s="7"/>
      <c r="J105" s="14"/>
    </row>
    <row r="106" spans="1:10">
      <c r="A106" s="1317" t="str">
        <f>'Operating Detail (10)'!A68</f>
        <v>TOTAL OPERATING EXPENSES</v>
      </c>
      <c r="B106" s="1318"/>
      <c r="C106" s="579" t="e">
        <f>SUM(C51:C105)</f>
        <v>#N/A</v>
      </c>
      <c r="D106" s="14"/>
      <c r="E106" s="204"/>
      <c r="F106" s="3"/>
      <c r="I106" s="7"/>
      <c r="J106" s="14"/>
    </row>
    <row r="107" spans="1:10" s="593" customFormat="1" ht="13.5" thickBot="1">
      <c r="A107" s="594" t="s">
        <v>326</v>
      </c>
      <c r="B107" s="595" t="e">
        <f t="array" ref="B107">INDEX('Summary (10)'!E26:AH26,0,MATCH(1,('Summary (10)'!$E$21:$AH$21="New")*('Summary (10)'!$E$87:$AH$87='Budget Narrative (10)'!$I$2),0))</f>
        <v>#N/A</v>
      </c>
      <c r="C107" s="596" t="e">
        <f t="array" ref="C107">INDEX('Summary (10)'!E27:AH27,0,MATCH(1,('Summary (10)'!$E$21:$AH$21="New")*('Summary (10)'!$E$87:$AH$87='Budget Narrative (10)'!$I$2),0))</f>
        <v>#N/A</v>
      </c>
      <c r="D107" s="597"/>
      <c r="E107" s="598"/>
      <c r="F107" s="599"/>
      <c r="G107" s="590"/>
      <c r="H107" s="590"/>
      <c r="J107" s="592"/>
    </row>
    <row r="108" spans="1:10">
      <c r="A108" s="3"/>
      <c r="B108" s="6"/>
      <c r="C108" s="167"/>
      <c r="E108" s="3"/>
      <c r="F108" s="3"/>
      <c r="H108" s="569"/>
      <c r="I108" s="5"/>
      <c r="J108" s="4"/>
    </row>
    <row r="109" spans="1:10" ht="13" thickBot="1">
      <c r="A109" s="3"/>
      <c r="B109" s="6"/>
      <c r="C109" s="167"/>
      <c r="E109" s="3"/>
      <c r="F109" s="3"/>
      <c r="H109" s="569"/>
      <c r="I109" s="5"/>
      <c r="J109" s="4"/>
    </row>
    <row r="110" spans="1:10" s="4" customFormat="1" ht="25.5" customHeight="1">
      <c r="A110" s="1315" t="s">
        <v>327</v>
      </c>
      <c r="B110" s="1316"/>
      <c r="C110" s="198" t="s">
        <v>328</v>
      </c>
      <c r="D110" s="197" t="s">
        <v>319</v>
      </c>
      <c r="E110" s="199" t="s">
        <v>320</v>
      </c>
      <c r="F110" s="184"/>
      <c r="G110" s="567"/>
      <c r="H110" s="567"/>
    </row>
    <row r="111" spans="1:10">
      <c r="A111" s="1311">
        <f>'Operating Detail (10)'!A71</f>
        <v>0</v>
      </c>
      <c r="B111" s="1312"/>
      <c r="C111" s="217" t="e">
        <f t="array" ref="C111">INDEX('Operating Detail (10)'!$C71:$AF71,0,MATCH(1,('Operating Detail (10)'!$C$12:$AF$12="New")*('Operating Detail (10)'!$C$121:$AF$121='Budget Narrative (10)'!$I$2),0))</f>
        <v>#N/A</v>
      </c>
      <c r="D111" s="20"/>
      <c r="E111" s="200"/>
      <c r="F111" s="752"/>
    </row>
    <row r="112" spans="1:10">
      <c r="A112" s="1311">
        <f>'Operating Detail (10)'!A72</f>
        <v>0</v>
      </c>
      <c r="B112" s="1312"/>
      <c r="C112" s="217" t="e">
        <f t="array" ref="C112">INDEX('Operating Detail (10)'!$C72:$AF72,0,MATCH(1,('Operating Detail (10)'!$C$12:$AF$12="New")*('Operating Detail (10)'!$C$121:$AF$121='Budget Narrative (10)'!$I$2),0))</f>
        <v>#N/A</v>
      </c>
      <c r="D112" s="20"/>
      <c r="E112" s="201"/>
      <c r="F112" s="752"/>
    </row>
    <row r="113" spans="1:6">
      <c r="A113" s="1311">
        <f>'Operating Detail (10)'!A73</f>
        <v>0</v>
      </c>
      <c r="B113" s="1312"/>
      <c r="C113" s="217" t="e">
        <f t="array" ref="C113">INDEX('Operating Detail (10)'!$C73:$AF73,0,MATCH(1,('Operating Detail (10)'!$C$12:$AF$12="New")*('Operating Detail (10)'!$C$121:$AF$121='Budget Narrative (10)'!$I$2),0))</f>
        <v>#N/A</v>
      </c>
      <c r="D113" s="20"/>
      <c r="E113" s="201"/>
      <c r="F113" s="752"/>
    </row>
    <row r="114" spans="1:6">
      <c r="A114" s="1311">
        <f>'Operating Detail (10)'!A74</f>
        <v>0</v>
      </c>
      <c r="B114" s="1312"/>
      <c r="C114" s="217" t="e">
        <f t="array" ref="C114">INDEX('Operating Detail (10)'!$C74:$AF74,0,MATCH(1,('Operating Detail (10)'!$C$12:$AF$12="New")*('Operating Detail (10)'!$C$121:$AF$121='Budget Narrative (10)'!$I$2),0))</f>
        <v>#N/A</v>
      </c>
      <c r="D114" s="20"/>
      <c r="E114" s="201"/>
      <c r="F114" s="752"/>
    </row>
    <row r="115" spans="1:6">
      <c r="A115" s="1311">
        <f>'Operating Detail (10)'!A75</f>
        <v>0</v>
      </c>
      <c r="B115" s="1312"/>
      <c r="C115" s="217" t="e">
        <f t="array" ref="C115">INDEX('Operating Detail (10)'!$C75:$AF75,0,MATCH(1,('Operating Detail (10)'!$C$12:$AF$12="New")*('Operating Detail (10)'!$C$121:$AF$121='Budget Narrative (10)'!$I$2),0))</f>
        <v>#N/A</v>
      </c>
      <c r="D115" s="20"/>
      <c r="E115" s="201"/>
      <c r="F115" s="752"/>
    </row>
    <row r="116" spans="1:6">
      <c r="A116" s="1311">
        <f>'Operating Detail (10)'!A76</f>
        <v>0</v>
      </c>
      <c r="B116" s="1312"/>
      <c r="C116" s="217" t="e">
        <f t="array" ref="C116">INDEX('Operating Detail (10)'!$C76:$AF76,0,MATCH(1,('Operating Detail (10)'!$C$12:$AF$12="New")*('Operating Detail (10)'!$C$121:$AF$121='Budget Narrative (10)'!$I$2),0))</f>
        <v>#N/A</v>
      </c>
      <c r="D116" s="20"/>
      <c r="E116" s="201"/>
      <c r="F116" s="752"/>
    </row>
    <row r="117" spans="1:6">
      <c r="A117" s="1311">
        <f>'Operating Detail (10)'!A77</f>
        <v>0</v>
      </c>
      <c r="B117" s="1312"/>
      <c r="C117" s="217" t="e">
        <f t="array" ref="C117">INDEX('Operating Detail (10)'!$C77:$AF77,0,MATCH(1,('Operating Detail (10)'!$C$12:$AF$12="New")*('Operating Detail (10)'!$C$121:$AF$121='Budget Narrative (10)'!$I$2),0))</f>
        <v>#N/A</v>
      </c>
      <c r="D117" s="20"/>
      <c r="E117" s="201"/>
      <c r="F117" s="752"/>
    </row>
    <row r="118" spans="1:6">
      <c r="A118" s="1311">
        <f>'Operating Detail (10)'!A78</f>
        <v>0</v>
      </c>
      <c r="B118" s="1312"/>
      <c r="C118" s="217" t="e">
        <f t="array" ref="C118">INDEX('Operating Detail (10)'!$C78:$AF78,0,MATCH(1,('Operating Detail (10)'!$C$12:$AF$12="New")*('Operating Detail (10)'!$C$121:$AF$121='Budget Narrative (10)'!$I$2),0))</f>
        <v>#N/A</v>
      </c>
      <c r="D118" s="20"/>
      <c r="E118" s="201"/>
      <c r="F118" s="752"/>
    </row>
    <row r="119" spans="1:6">
      <c r="A119" s="1311">
        <f>'Operating Detail (10)'!A79</f>
        <v>0</v>
      </c>
      <c r="B119" s="1312"/>
      <c r="C119" s="217" t="e">
        <f t="array" ref="C119">INDEX('Operating Detail (10)'!$C79:$AF79,0,MATCH(1,('Operating Detail (10)'!$C$12:$AF$12="New")*('Operating Detail (10)'!$C$121:$AF$121='Budget Narrative (10)'!$I$2),0))</f>
        <v>#N/A</v>
      </c>
      <c r="D119" s="20"/>
      <c r="E119" s="201"/>
      <c r="F119" s="752"/>
    </row>
    <row r="120" spans="1:6">
      <c r="A120" s="1311">
        <f>'Operating Detail (10)'!A80</f>
        <v>0</v>
      </c>
      <c r="B120" s="1312"/>
      <c r="C120" s="217" t="e">
        <f t="array" ref="C120">INDEX('Operating Detail (10)'!$C80:$AF80,0,MATCH(1,('Operating Detail (10)'!$C$12:$AF$12="New")*('Operating Detail (10)'!$C$121:$AF$121='Budget Narrative (10)'!$I$2),0))</f>
        <v>#N/A</v>
      </c>
      <c r="D120" s="20"/>
      <c r="E120" s="201"/>
      <c r="F120" s="752"/>
    </row>
    <row r="121" spans="1:6">
      <c r="A121" s="1319" t="str">
        <f>'Operating Detail (10)'!A81</f>
        <v>Subcontractors:</v>
      </c>
      <c r="B121" s="1320"/>
      <c r="C121" s="527"/>
      <c r="D121" s="527"/>
      <c r="E121" s="528"/>
      <c r="F121" s="752"/>
    </row>
    <row r="122" spans="1:6">
      <c r="A122" s="1311">
        <f>'Operating Detail (10)'!A82</f>
        <v>0</v>
      </c>
      <c r="B122" s="1312"/>
      <c r="C122" s="217" t="e">
        <f t="array" ref="C122">INDEX('Operating Detail (10)'!$C82:$AF82,0,MATCH(1,('Operating Detail (10)'!$C$12:$AF$12="New")*('Operating Detail (10)'!$C$121:$AF$121='Budget Narrative (10)'!$I$2),0))</f>
        <v>#N/A</v>
      </c>
      <c r="D122" s="20"/>
      <c r="E122" s="202"/>
      <c r="F122" s="752"/>
    </row>
    <row r="123" spans="1:6">
      <c r="A123" s="1311">
        <f>'Operating Detail (10)'!A83</f>
        <v>0</v>
      </c>
      <c r="B123" s="1312"/>
      <c r="C123" s="217" t="e">
        <f t="array" ref="C123">INDEX('Operating Detail (10)'!$C83:$AF83,0,MATCH(1,('Operating Detail (10)'!$C$12:$AF$12="New")*('Operating Detail (10)'!$C$121:$AF$121='Budget Narrative (10)'!$I$2),0))</f>
        <v>#N/A</v>
      </c>
      <c r="D123" s="20"/>
      <c r="E123" s="202"/>
      <c r="F123" s="752"/>
    </row>
    <row r="124" spans="1:6">
      <c r="A124" s="1311">
        <f>'Operating Detail (10)'!A84</f>
        <v>0</v>
      </c>
      <c r="B124" s="1312"/>
      <c r="C124" s="217" t="e">
        <f t="array" ref="C124">INDEX('Operating Detail (10)'!$C84:$AF84,0,MATCH(1,('Operating Detail (10)'!$C$12:$AF$12="New")*('Operating Detail (10)'!$C$121:$AF$121='Budget Narrative (10)'!$I$2),0))</f>
        <v>#N/A</v>
      </c>
      <c r="D124" s="20"/>
      <c r="E124" s="201"/>
      <c r="F124" s="752"/>
    </row>
    <row r="125" spans="1:6">
      <c r="A125" s="1311">
        <f>'Operating Detail (10)'!A85</f>
        <v>0</v>
      </c>
      <c r="B125" s="1312"/>
      <c r="C125" s="217" t="e">
        <f t="array" ref="C125">INDEX('Operating Detail (10)'!$C85:$AF85,0,MATCH(1,('Operating Detail (10)'!$C$12:$AF$12="New")*('Operating Detail (10)'!$C$121:$AF$121='Budget Narrative (10)'!$I$2),0))</f>
        <v>#N/A</v>
      </c>
      <c r="D125" s="20"/>
      <c r="E125" s="201"/>
      <c r="F125" s="752"/>
    </row>
    <row r="126" spans="1:6">
      <c r="A126" s="1311">
        <f>'Operating Detail (10)'!A86</f>
        <v>0</v>
      </c>
      <c r="B126" s="1312"/>
      <c r="C126" s="217" t="e">
        <f t="array" ref="C126">INDEX('Operating Detail (10)'!$C86:$AF86,0,MATCH(1,('Operating Detail (10)'!$C$12:$AF$12="New")*('Operating Detail (10)'!$C$121:$AF$121='Budget Narrative (10)'!$I$2),0))</f>
        <v>#N/A</v>
      </c>
      <c r="D126" s="20"/>
      <c r="E126" s="201"/>
      <c r="F126" s="752"/>
    </row>
    <row r="127" spans="1:6">
      <c r="A127" s="1311">
        <f>'Operating Detail (10)'!A87</f>
        <v>0</v>
      </c>
      <c r="B127" s="1312"/>
      <c r="C127" s="217" t="e">
        <f t="array" ref="C127">INDEX('Operating Detail (10)'!$C87:$AF87,0,MATCH(1,('Operating Detail (10)'!$C$12:$AF$12="New")*('Operating Detail (10)'!$C$121:$AF$121='Budget Narrative (10)'!$I$2),0))</f>
        <v>#N/A</v>
      </c>
      <c r="D127" s="20"/>
      <c r="E127" s="201"/>
      <c r="F127" s="752"/>
    </row>
    <row r="128" spans="1:6">
      <c r="A128" s="1311">
        <f>'Operating Detail (10)'!A88</f>
        <v>0</v>
      </c>
      <c r="B128" s="1312"/>
      <c r="C128" s="217" t="e">
        <f t="array" ref="C128">INDEX('Operating Detail (10)'!$C88:$AF88,0,MATCH(1,('Operating Detail (10)'!$C$12:$AF$12="New")*('Operating Detail (10)'!$C$121:$AF$121='Budget Narrative (10)'!$I$2),0))</f>
        <v>#N/A</v>
      </c>
      <c r="E128" s="203"/>
    </row>
    <row r="129" spans="1:8">
      <c r="A129" s="1311">
        <f>'Operating Detail (10)'!A89</f>
        <v>0</v>
      </c>
      <c r="B129" s="1312"/>
      <c r="C129" s="217" t="e">
        <f t="array" ref="C129">INDEX('Operating Detail (10)'!$C89:$AF89,0,MATCH(1,('Operating Detail (10)'!$C$12:$AF$12="New")*('Operating Detail (10)'!$C$121:$AF$121='Budget Narrative (10)'!$I$2),0))</f>
        <v>#N/A</v>
      </c>
      <c r="E129" s="203"/>
    </row>
    <row r="130" spans="1:8">
      <c r="A130" s="1311">
        <f>'Operating Detail (10)'!A90</f>
        <v>0</v>
      </c>
      <c r="B130" s="1312"/>
      <c r="C130" s="217" t="e">
        <f t="array" ref="C130">INDEX('Operating Detail (10)'!$C90:$AF90,0,MATCH(1,('Operating Detail (10)'!$C$12:$AF$12="New")*('Operating Detail (10)'!$C$121:$AF$121='Budget Narrative (10)'!$I$2),0))</f>
        <v>#N/A</v>
      </c>
      <c r="E130" s="203"/>
    </row>
    <row r="131" spans="1:8">
      <c r="A131" s="1311" t="str">
        <f>'Operating Detail (10)'!A91</f>
        <v>Subcontractor indirect (First $25k only)</v>
      </c>
      <c r="B131" s="1312"/>
      <c r="C131" s="217" t="e" cm="1">
        <f t="array" ref="C131">INDEX('Operating Detail - Start Up'!$C89:$G89,0,MATCH(1,('Operating Detail - Start Up'!$C$11:$G$11="New")*('Operating Detail - Start Up'!$C$115:$G$115='Budget Narrative - Start Up'!$H$3),0))</f>
        <v>#N/A</v>
      </c>
      <c r="E131" s="203"/>
    </row>
    <row r="132" spans="1:8">
      <c r="A132" s="1311"/>
      <c r="B132" s="1312"/>
      <c r="C132" s="217"/>
      <c r="E132" s="203"/>
    </row>
    <row r="133" spans="1:8" s="593" customFormat="1" ht="13" thickBot="1">
      <c r="A133" s="1313" t="str">
        <f>'Operating Detail (10)'!A93</f>
        <v>TOTAL OTHER EXPENSES</v>
      </c>
      <c r="B133" s="1314"/>
      <c r="C133" s="596" t="e">
        <f>SUM(C111:C131)</f>
        <v>#N/A</v>
      </c>
      <c r="D133" s="597"/>
      <c r="E133" s="600"/>
      <c r="F133" s="601"/>
      <c r="G133" s="590"/>
      <c r="H133" s="590"/>
    </row>
    <row r="134" spans="1:8">
      <c r="A134" s="1312">
        <f>'Operating Detail (10)'!A94</f>
        <v>0</v>
      </c>
      <c r="B134" s="1312"/>
      <c r="C134" s="217"/>
    </row>
    <row r="135" spans="1:8" ht="13" thickBot="1">
      <c r="A135" s="752"/>
      <c r="B135" s="752"/>
      <c r="C135" s="217"/>
    </row>
    <row r="136" spans="1:8" ht="12.75" customHeight="1">
      <c r="A136" s="1315" t="str">
        <f>'Operating Detail (10)'!A95</f>
        <v>CAPITAL EXPENSES</v>
      </c>
      <c r="B136" s="1316"/>
      <c r="C136" s="198" t="s">
        <v>328</v>
      </c>
      <c r="D136" s="197" t="s">
        <v>319</v>
      </c>
      <c r="E136" s="199" t="s">
        <v>320</v>
      </c>
    </row>
    <row r="137" spans="1:8">
      <c r="A137" s="1311">
        <f>'Operating Detail (10)'!A96</f>
        <v>0</v>
      </c>
      <c r="B137" s="1312"/>
      <c r="C137" s="217" t="e" cm="1">
        <f t="array" ref="C137">INDEX('Operating Detail - ML &amp; PM'!$C94:$G94,0,MATCH(1,('Operating Detail - ML &amp; PM'!$C$11:$G$11="New")*('Operating Detail - ML &amp; PM'!$C$118:$G$118='Budget Narrative - ML &amp; PM'!$H$3),0))</f>
        <v>#N/A</v>
      </c>
      <c r="E137" s="203"/>
    </row>
    <row r="138" spans="1:8">
      <c r="A138" s="1311">
        <f>'Operating Detail (10)'!A97</f>
        <v>0</v>
      </c>
      <c r="B138" s="1312"/>
      <c r="C138" s="217" t="e">
        <f t="array" ref="C138">INDEX('Operating Detail (10)'!$C97:$AF97,0,MATCH(1,('Operating Detail (10)'!$C$12:$AF$12="New")*('Operating Detail (10)'!$C$121:$AF$121='Budget Narrative (10)'!$I$2),0))</f>
        <v>#N/A</v>
      </c>
      <c r="E138" s="203"/>
    </row>
    <row r="139" spans="1:8">
      <c r="A139" s="1311">
        <f>'Operating Detail (10)'!A98</f>
        <v>0</v>
      </c>
      <c r="B139" s="1312"/>
      <c r="C139" s="217" t="e">
        <f t="array" ref="C139">INDEX('Operating Detail (10)'!$C98:$AF98,0,MATCH(1,('Operating Detail (10)'!$C$12:$AF$12="New")*('Operating Detail (10)'!$C$121:$AF$121='Budget Narrative (10)'!$I$2),0))</f>
        <v>#N/A</v>
      </c>
      <c r="E139" s="203"/>
    </row>
    <row r="140" spans="1:8">
      <c r="A140" s="1311">
        <f>'Operating Detail (10)'!A99</f>
        <v>0</v>
      </c>
      <c r="B140" s="1312"/>
      <c r="C140" s="217" t="e">
        <f t="array" ref="C140">INDEX('Operating Detail (10)'!$C99:$AF99,0,MATCH(1,('Operating Detail (10)'!$C$12:$AF$12="New")*('Operating Detail (10)'!$C$121:$AF$121='Budget Narrative (10)'!$I$2),0))</f>
        <v>#N/A</v>
      </c>
      <c r="E140" s="203"/>
    </row>
    <row r="141" spans="1:8">
      <c r="A141" s="1311">
        <f>'Operating Detail (10)'!A100</f>
        <v>0</v>
      </c>
      <c r="B141" s="1312"/>
      <c r="C141" s="217" t="e">
        <f t="array" ref="C141">INDEX('Operating Detail (10)'!$C100:$AF100,0,MATCH(1,('Operating Detail (10)'!$C$12:$AF$12="New")*('Operating Detail (10)'!$C$121:$AF$121='Budget Narrative (10)'!$I$2),0))</f>
        <v>#N/A</v>
      </c>
      <c r="E141" s="203"/>
    </row>
    <row r="142" spans="1:8">
      <c r="A142" s="1311">
        <f>'Operating Detail (10)'!A101</f>
        <v>0</v>
      </c>
      <c r="B142" s="1312"/>
      <c r="C142" s="217" t="e">
        <f t="array" ref="C142">INDEX('Operating Detail (10)'!$C101:$AF101,0,MATCH(1,('Operating Detail (10)'!$C$12:$AF$12="New")*('Operating Detail (10)'!$C$121:$AF$121='Budget Narrative (10)'!$I$2),0))</f>
        <v>#N/A</v>
      </c>
      <c r="E142" s="203"/>
    </row>
    <row r="143" spans="1:8">
      <c r="A143" s="1311">
        <f>'Operating Detail (10)'!A102</f>
        <v>0</v>
      </c>
      <c r="B143" s="1312"/>
      <c r="C143" s="217" t="e">
        <f t="array" ref="C143">INDEX('Operating Detail (10)'!$C102:$AF102,0,MATCH(1,('Operating Detail (10)'!$C$12:$AF$12="New")*('Operating Detail (10)'!$C$121:$AF$121='Budget Narrative (10)'!$I$2),0))</f>
        <v>#N/A</v>
      </c>
      <c r="E143" s="203"/>
    </row>
    <row r="144" spans="1:8">
      <c r="A144" s="1311">
        <f>'Operating Detail (10)'!A103</f>
        <v>0</v>
      </c>
      <c r="B144" s="1312"/>
      <c r="C144" s="217"/>
      <c r="E144" s="203"/>
    </row>
    <row r="145" spans="1:8" s="593" customFormat="1" ht="13" thickBot="1">
      <c r="A145" s="1313" t="str">
        <f>'Operating Detail (10)'!A104</f>
        <v>TOTAL CAPITAL EXPENSES</v>
      </c>
      <c r="B145" s="1314"/>
      <c r="C145" s="596" t="e">
        <f>SUM(C137:C143)</f>
        <v>#N/A</v>
      </c>
      <c r="D145" s="597"/>
      <c r="E145" s="600"/>
      <c r="F145" s="601"/>
      <c r="G145" s="590"/>
      <c r="H145" s="590"/>
    </row>
    <row r="146" spans="1:8">
      <c r="A146" s="1312"/>
      <c r="B146" s="1312"/>
      <c r="C146" s="217"/>
    </row>
    <row r="147" spans="1:8" ht="13" thickBot="1">
      <c r="A147" s="1312"/>
      <c r="B147" s="1312"/>
      <c r="C147" s="217"/>
    </row>
    <row r="148" spans="1:8" ht="13">
      <c r="A148" s="1315" t="s">
        <v>329</v>
      </c>
      <c r="B148" s="1316"/>
      <c r="C148" s="198" t="s">
        <v>328</v>
      </c>
      <c r="D148" s="197" t="s">
        <v>319</v>
      </c>
      <c r="E148" s="199" t="s">
        <v>320</v>
      </c>
    </row>
    <row r="149" spans="1:8">
      <c r="A149" s="1311"/>
      <c r="B149" s="1312"/>
      <c r="C149" s="217"/>
      <c r="E149" s="203"/>
    </row>
    <row r="150" spans="1:8">
      <c r="A150" s="1311"/>
      <c r="B150" s="1312"/>
      <c r="C150" s="217"/>
      <c r="E150" s="203"/>
    </row>
    <row r="151" spans="1:8">
      <c r="A151" s="1311"/>
      <c r="B151" s="1312"/>
      <c r="C151" s="217"/>
      <c r="E151" s="203"/>
    </row>
    <row r="152" spans="1:8">
      <c r="A152" s="1311"/>
      <c r="B152" s="1312"/>
      <c r="C152" s="217"/>
      <c r="E152" s="203"/>
    </row>
    <row r="153" spans="1:8">
      <c r="A153" s="1311"/>
      <c r="B153" s="1312"/>
      <c r="C153" s="217"/>
      <c r="E153" s="203"/>
    </row>
    <row r="154" spans="1:8">
      <c r="A154" s="1311"/>
      <c r="B154" s="1312"/>
      <c r="C154" s="217"/>
      <c r="E154" s="203"/>
    </row>
    <row r="155" spans="1:8">
      <c r="A155" s="1311"/>
      <c r="B155" s="1312"/>
      <c r="C155" s="217"/>
      <c r="E155" s="203"/>
    </row>
    <row r="156" spans="1:8">
      <c r="A156" s="1311"/>
      <c r="B156" s="1312"/>
      <c r="C156" s="217"/>
      <c r="E156" s="203"/>
    </row>
    <row r="157" spans="1:8">
      <c r="A157" s="1311"/>
      <c r="B157" s="1312"/>
      <c r="C157" s="217"/>
      <c r="E157" s="203"/>
    </row>
    <row r="158" spans="1:8">
      <c r="A158" s="1311"/>
      <c r="B158" s="1312"/>
      <c r="C158" s="217"/>
      <c r="E158" s="203"/>
    </row>
    <row r="159" spans="1:8">
      <c r="A159" s="1311"/>
      <c r="B159" s="1312"/>
      <c r="C159" s="217"/>
      <c r="E159" s="203"/>
    </row>
    <row r="160" spans="1:8">
      <c r="A160" s="1311"/>
      <c r="B160" s="1312"/>
      <c r="C160" s="217"/>
      <c r="E160" s="203"/>
    </row>
    <row r="161" spans="1:5">
      <c r="A161" s="1311"/>
      <c r="B161" s="1312"/>
      <c r="C161" s="217"/>
      <c r="E161" s="203"/>
    </row>
    <row r="162" spans="1:5">
      <c r="A162" s="1311"/>
      <c r="B162" s="1312"/>
      <c r="C162" s="217"/>
      <c r="E162" s="203"/>
    </row>
    <row r="163" spans="1:5">
      <c r="A163" s="1311"/>
      <c r="B163" s="1312"/>
      <c r="C163" s="217"/>
      <c r="E163" s="203"/>
    </row>
    <row r="164" spans="1:5">
      <c r="A164" s="1311"/>
      <c r="B164" s="1312"/>
      <c r="C164" s="217"/>
      <c r="E164" s="203"/>
    </row>
    <row r="165" spans="1:5">
      <c r="A165" s="1311"/>
      <c r="B165" s="1312"/>
      <c r="C165" s="217"/>
      <c r="E165" s="203"/>
    </row>
    <row r="166" spans="1:5">
      <c r="A166" s="1311"/>
      <c r="B166" s="1312"/>
      <c r="C166" s="217"/>
      <c r="E166" s="203"/>
    </row>
    <row r="167" spans="1:5">
      <c r="A167" s="1311"/>
      <c r="B167" s="1312"/>
      <c r="C167" s="217"/>
      <c r="E167" s="203"/>
    </row>
    <row r="168" spans="1:5">
      <c r="A168" s="1311"/>
      <c r="B168" s="1312"/>
      <c r="C168" s="217"/>
      <c r="E168" s="203"/>
    </row>
    <row r="169" spans="1:5">
      <c r="A169" s="1311"/>
      <c r="B169" s="1312"/>
      <c r="C169" s="217"/>
      <c r="E169" s="203"/>
    </row>
    <row r="170" spans="1:5">
      <c r="A170" s="1311"/>
      <c r="B170" s="1312"/>
      <c r="C170" s="217"/>
      <c r="E170" s="203"/>
    </row>
    <row r="171" spans="1:5">
      <c r="A171" s="1311"/>
      <c r="B171" s="1312"/>
      <c r="C171" s="217"/>
      <c r="E171" s="203"/>
    </row>
    <row r="172" spans="1:5">
      <c r="A172" s="1311"/>
      <c r="B172" s="1312"/>
      <c r="C172" s="217"/>
      <c r="E172" s="203"/>
    </row>
    <row r="173" spans="1:5">
      <c r="A173" s="1311"/>
      <c r="B173" s="1312"/>
      <c r="C173" s="217"/>
      <c r="E173" s="203"/>
    </row>
    <row r="174" spans="1:5">
      <c r="A174" s="1311"/>
      <c r="B174" s="1312"/>
      <c r="C174" s="217"/>
      <c r="E174" s="203"/>
    </row>
    <row r="175" spans="1:5">
      <c r="A175" s="1311"/>
      <c r="B175" s="1312"/>
      <c r="C175" s="217"/>
      <c r="E175" s="203"/>
    </row>
    <row r="176" spans="1:5">
      <c r="A176" s="1311"/>
      <c r="B176" s="1312"/>
      <c r="C176" s="217"/>
      <c r="E176" s="203"/>
    </row>
    <row r="177" spans="1:9">
      <c r="A177" s="1311"/>
      <c r="B177" s="1312"/>
      <c r="C177" s="217"/>
      <c r="E177" s="203"/>
    </row>
    <row r="178" spans="1:9" s="599" customFormat="1" ht="13">
      <c r="A178" s="1395" t="s">
        <v>330</v>
      </c>
      <c r="B178" s="1396"/>
      <c r="C178" s="602">
        <f>SUM(C149:C177)</f>
        <v>0</v>
      </c>
      <c r="D178" s="603"/>
      <c r="E178" s="604"/>
      <c r="G178" s="605"/>
      <c r="H178" s="605"/>
    </row>
    <row r="179" spans="1:9" s="593" customFormat="1" ht="13" thickBot="1">
      <c r="A179" s="1397" t="s">
        <v>331</v>
      </c>
      <c r="B179" s="1398"/>
      <c r="C179" s="606" t="e">
        <f t="array" ref="C179">INDEX('Summary (10)'!$E30:$AH30,0,MATCH(1,('Summary (10)'!$E21:$AH21="New")*('Summary (10)'!$E87:$AH87='Budget Narrative (10)'!$I$2),0))</f>
        <v>#N/A</v>
      </c>
      <c r="D179" s="597"/>
      <c r="E179" s="600"/>
      <c r="G179" s="590"/>
      <c r="H179" s="590"/>
    </row>
    <row r="180" spans="1:9" s="593" customFormat="1">
      <c r="A180" s="1399" t="s">
        <v>332</v>
      </c>
      <c r="B180" s="1399"/>
      <c r="C180" s="607" t="e">
        <f>C179-C178</f>
        <v>#N/A</v>
      </c>
      <c r="D180" s="592"/>
      <c r="G180" s="590"/>
      <c r="H180" s="590"/>
    </row>
    <row r="181" spans="1:9" ht="13" thickBot="1">
      <c r="A181" s="1312"/>
      <c r="B181" s="1312"/>
      <c r="C181" s="217"/>
    </row>
    <row r="182" spans="1:9" ht="14">
      <c r="A182" s="1372" t="s">
        <v>333</v>
      </c>
      <c r="B182" s="1373"/>
      <c r="C182" s="1373"/>
      <c r="D182" s="1373"/>
      <c r="E182" s="1373"/>
      <c r="F182" s="1373"/>
      <c r="G182" s="1373"/>
      <c r="H182" s="1373"/>
      <c r="I182" s="1374"/>
    </row>
    <row r="183" spans="1:9" ht="13">
      <c r="A183" s="1375" t="s">
        <v>334</v>
      </c>
      <c r="B183" s="1375"/>
      <c r="C183" s="1375"/>
      <c r="D183" s="315" t="s">
        <v>1</v>
      </c>
      <c r="E183" s="1376" t="s">
        <v>335</v>
      </c>
      <c r="F183" s="1376"/>
      <c r="G183" s="1376" t="s">
        <v>2</v>
      </c>
      <c r="H183" s="1376"/>
      <c r="I183" s="1376"/>
    </row>
    <row r="184" spans="1:9" ht="96.75" customHeight="1">
      <c r="A184" s="1394" t="s">
        <v>336</v>
      </c>
      <c r="B184" s="1394"/>
      <c r="C184" s="1394"/>
      <c r="D184" s="316" t="s">
        <v>337</v>
      </c>
      <c r="E184" s="1560"/>
      <c r="F184" s="1560"/>
      <c r="G184" s="1377" t="s">
        <v>338</v>
      </c>
      <c r="H184" s="1378"/>
      <c r="I184" s="1379"/>
    </row>
    <row r="185" spans="1:9">
      <c r="A185" s="1394"/>
      <c r="B185" s="1394"/>
      <c r="C185" s="1394"/>
      <c r="D185" s="316" t="s">
        <v>339</v>
      </c>
      <c r="E185" s="1557" t="s">
        <v>358</v>
      </c>
      <c r="F185" s="1556"/>
      <c r="G185" s="1380"/>
      <c r="H185" s="1381"/>
      <c r="I185" s="1382"/>
    </row>
    <row r="186" spans="1:9">
      <c r="A186" s="1394"/>
      <c r="B186" s="1394"/>
      <c r="C186" s="1394"/>
      <c r="D186" s="316" t="s">
        <v>340</v>
      </c>
      <c r="E186" s="1557" t="s">
        <v>359</v>
      </c>
      <c r="F186" s="1556"/>
      <c r="G186" s="1380"/>
      <c r="H186" s="1381"/>
      <c r="I186" s="1382"/>
    </row>
    <row r="187" spans="1:9" ht="25">
      <c r="A187" s="1394"/>
      <c r="B187" s="1394"/>
      <c r="C187" s="1394"/>
      <c r="D187" s="316" t="s">
        <v>341</v>
      </c>
      <c r="E187" s="1557" t="s">
        <v>360</v>
      </c>
      <c r="F187" s="1556"/>
      <c r="G187" s="1380"/>
      <c r="H187" s="1381"/>
      <c r="I187" s="1382"/>
    </row>
    <row r="188" spans="1:9" ht="25">
      <c r="A188" s="1394"/>
      <c r="B188" s="1394"/>
      <c r="C188" s="1394"/>
      <c r="D188" s="316" t="s">
        <v>342</v>
      </c>
      <c r="E188" s="1557" t="s">
        <v>361</v>
      </c>
      <c r="F188" s="1556"/>
      <c r="G188" s="1380"/>
      <c r="H188" s="1381"/>
      <c r="I188" s="1382"/>
    </row>
    <row r="189" spans="1:9" ht="25">
      <c r="A189" s="1394"/>
      <c r="B189" s="1394"/>
      <c r="C189" s="1394"/>
      <c r="D189" s="316" t="s">
        <v>343</v>
      </c>
      <c r="E189" s="1557" t="s">
        <v>361</v>
      </c>
      <c r="F189" s="1556"/>
      <c r="G189" s="1380"/>
      <c r="H189" s="1381"/>
      <c r="I189" s="1382"/>
    </row>
    <row r="190" spans="1:9">
      <c r="A190" s="1394"/>
      <c r="B190" s="1394"/>
      <c r="C190" s="1394"/>
      <c r="D190" s="316" t="s">
        <v>344</v>
      </c>
      <c r="E190" s="1557" t="s">
        <v>362</v>
      </c>
      <c r="F190" s="1556"/>
      <c r="G190" s="1380"/>
      <c r="H190" s="1381"/>
      <c r="I190" s="1382"/>
    </row>
    <row r="191" spans="1:9">
      <c r="A191" s="1394"/>
      <c r="B191" s="1394"/>
      <c r="C191" s="1394"/>
      <c r="D191" s="316" t="s">
        <v>345</v>
      </c>
      <c r="E191" s="1557" t="s">
        <v>363</v>
      </c>
      <c r="F191" s="1556"/>
      <c r="G191" s="1380"/>
      <c r="H191" s="1381"/>
      <c r="I191" s="1382"/>
    </row>
    <row r="192" spans="1:9" ht="25">
      <c r="A192" s="1394"/>
      <c r="B192" s="1394"/>
      <c r="C192" s="1394"/>
      <c r="D192" s="316" t="s">
        <v>346</v>
      </c>
      <c r="E192" s="1557" t="s">
        <v>364</v>
      </c>
      <c r="F192" s="1556"/>
      <c r="G192" s="1383"/>
      <c r="H192" s="1384"/>
      <c r="I192" s="1385"/>
    </row>
    <row r="193" spans="1:9">
      <c r="A193" s="1394"/>
      <c r="B193" s="1394"/>
      <c r="C193" s="1394"/>
      <c r="D193" s="317"/>
      <c r="E193" s="1558"/>
      <c r="F193" s="1559"/>
      <c r="G193" s="1391"/>
      <c r="H193" s="1392"/>
      <c r="I193" s="1393"/>
    </row>
    <row r="194" spans="1:9" ht="15.5">
      <c r="A194" s="1394"/>
      <c r="B194" s="1394"/>
      <c r="C194" s="1394"/>
      <c r="D194" s="316" t="s">
        <v>347</v>
      </c>
      <c r="E194" s="1557" t="s">
        <v>365</v>
      </c>
      <c r="F194" s="1556"/>
      <c r="G194" s="1387"/>
      <c r="H194" s="1387"/>
      <c r="I194" s="1387"/>
    </row>
    <row r="195" spans="1:9" ht="15.5">
      <c r="A195" s="1394"/>
      <c r="B195" s="1394"/>
      <c r="C195" s="1394"/>
      <c r="D195" s="316" t="s">
        <v>348</v>
      </c>
      <c r="E195" s="1557" t="s">
        <v>366</v>
      </c>
      <c r="F195" s="1556"/>
      <c r="G195" s="1387"/>
      <c r="H195" s="1387"/>
      <c r="I195" s="1387"/>
    </row>
    <row r="196" spans="1:9" ht="28">
      <c r="A196" s="1394"/>
      <c r="B196" s="1394"/>
      <c r="C196" s="1394"/>
      <c r="D196" s="316" t="s">
        <v>349</v>
      </c>
      <c r="E196" s="1557" t="s">
        <v>367</v>
      </c>
      <c r="F196" s="1556"/>
      <c r="G196" s="1387"/>
      <c r="H196" s="1387"/>
      <c r="I196" s="1387"/>
    </row>
    <row r="197" spans="1:9" ht="25">
      <c r="A197" s="1394" t="s">
        <v>350</v>
      </c>
      <c r="B197" s="1394"/>
      <c r="C197" s="1394"/>
      <c r="D197" s="751" t="s">
        <v>351</v>
      </c>
      <c r="E197" s="1557" t="s">
        <v>368</v>
      </c>
      <c r="F197" s="1556"/>
      <c r="G197" s="1387"/>
      <c r="H197" s="1387"/>
      <c r="I197" s="1387"/>
    </row>
    <row r="198" spans="1:9" ht="15.5">
      <c r="A198" s="1386" t="s">
        <v>352</v>
      </c>
      <c r="B198" s="1386"/>
      <c r="C198" s="1386"/>
      <c r="D198" s="751" t="s">
        <v>353</v>
      </c>
      <c r="E198" s="1556"/>
      <c r="F198" s="1556"/>
      <c r="G198" s="1387"/>
      <c r="H198" s="1387"/>
      <c r="I198" s="1387"/>
    </row>
    <row r="199" spans="1:9">
      <c r="A199" s="1388" t="s">
        <v>354</v>
      </c>
      <c r="B199" s="1388"/>
      <c r="C199" s="1388"/>
      <c r="D199" s="1388"/>
      <c r="E199" s="1388"/>
      <c r="F199" s="1388"/>
      <c r="G199" s="1388"/>
      <c r="H199" s="1388"/>
      <c r="I199" s="1388"/>
    </row>
    <row r="200" spans="1:9" ht="13">
      <c r="A200" s="1389" t="s">
        <v>355</v>
      </c>
      <c r="B200" s="1390"/>
      <c r="C200" s="1390"/>
      <c r="D200" s="1390"/>
      <c r="E200" s="1390"/>
      <c r="F200" s="1390"/>
      <c r="G200" s="1390"/>
      <c r="H200" s="1390"/>
      <c r="I200" s="1390"/>
    </row>
    <row r="201" spans="1:9">
      <c r="A201" s="752">
        <f>'Operating Detail (10)'!A160</f>
        <v>0</v>
      </c>
      <c r="B201" s="752"/>
      <c r="C201" s="217"/>
    </row>
    <row r="202" spans="1:9">
      <c r="A202" s="752">
        <f>'Operating Detail (10)'!A161</f>
        <v>0</v>
      </c>
      <c r="B202" s="752"/>
      <c r="C202" s="217"/>
    </row>
    <row r="203" spans="1:9">
      <c r="C203" s="217"/>
    </row>
    <row r="204" spans="1:9">
      <c r="C204" s="217"/>
    </row>
    <row r="205" spans="1:9">
      <c r="C205" s="217"/>
    </row>
    <row r="206" spans="1:9">
      <c r="C206" s="217"/>
    </row>
    <row r="207" spans="1:9">
      <c r="C207" s="217"/>
    </row>
    <row r="208" spans="1:9">
      <c r="C208" s="217"/>
    </row>
  </sheetData>
  <mergeCells count="162">
    <mergeCell ref="A54:B54"/>
    <mergeCell ref="A55:B55"/>
    <mergeCell ref="A56:B56"/>
    <mergeCell ref="A57:B57"/>
    <mergeCell ref="A58:B58"/>
    <mergeCell ref="A59:B59"/>
    <mergeCell ref="B1:C1"/>
    <mergeCell ref="B2:C2"/>
    <mergeCell ref="A50:B50"/>
    <mergeCell ref="A51:B51"/>
    <mergeCell ref="A52:B52"/>
    <mergeCell ref="A53:B53"/>
    <mergeCell ref="A48:B48"/>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84:B84"/>
    <mergeCell ref="A85:B85"/>
    <mergeCell ref="A86:B86"/>
    <mergeCell ref="A87:B87"/>
    <mergeCell ref="A88:B88"/>
    <mergeCell ref="A89:B89"/>
    <mergeCell ref="A101:B101"/>
    <mergeCell ref="A102:B102"/>
    <mergeCell ref="A103:B103"/>
    <mergeCell ref="A104:B104"/>
    <mergeCell ref="A105:B105"/>
    <mergeCell ref="A106:B106"/>
    <mergeCell ref="A95:B95"/>
    <mergeCell ref="A96:B96"/>
    <mergeCell ref="A97:B97"/>
    <mergeCell ref="A98:B98"/>
    <mergeCell ref="A99:B99"/>
    <mergeCell ref="A100:B100"/>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A129:B129"/>
    <mergeCell ref="A130:B130"/>
    <mergeCell ref="A131:B131"/>
    <mergeCell ref="A132:B132"/>
    <mergeCell ref="A133:B133"/>
    <mergeCell ref="A122:B122"/>
    <mergeCell ref="A123:B123"/>
    <mergeCell ref="A124:B124"/>
    <mergeCell ref="A125:B125"/>
    <mergeCell ref="A126:B126"/>
    <mergeCell ref="A127:B127"/>
    <mergeCell ref="A141:B141"/>
    <mergeCell ref="A142:B142"/>
    <mergeCell ref="A143:B143"/>
    <mergeCell ref="A144:B144"/>
    <mergeCell ref="A145:B145"/>
    <mergeCell ref="A146:B146"/>
    <mergeCell ref="A134:B134"/>
    <mergeCell ref="A136:B136"/>
    <mergeCell ref="A137:B137"/>
    <mergeCell ref="A138:B138"/>
    <mergeCell ref="A139:B139"/>
    <mergeCell ref="A140:B140"/>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77:B177"/>
    <mergeCell ref="A178:B178"/>
    <mergeCell ref="A179:B179"/>
    <mergeCell ref="A180:B180"/>
    <mergeCell ref="A181:B181"/>
    <mergeCell ref="A182:I182"/>
    <mergeCell ref="A171:B171"/>
    <mergeCell ref="A172:B172"/>
    <mergeCell ref="A173:B173"/>
    <mergeCell ref="A174:B174"/>
    <mergeCell ref="A175:B175"/>
    <mergeCell ref="A176:B176"/>
    <mergeCell ref="E189:F189"/>
    <mergeCell ref="E190:F190"/>
    <mergeCell ref="E191:F191"/>
    <mergeCell ref="E192:F192"/>
    <mergeCell ref="E193:F193"/>
    <mergeCell ref="G193:I193"/>
    <mergeCell ref="A183:C183"/>
    <mergeCell ref="E183:F183"/>
    <mergeCell ref="G183:I183"/>
    <mergeCell ref="A184:C196"/>
    <mergeCell ref="E184:F184"/>
    <mergeCell ref="G184:I192"/>
    <mergeCell ref="E185:F185"/>
    <mergeCell ref="E186:F186"/>
    <mergeCell ref="E187:F187"/>
    <mergeCell ref="E188:F188"/>
    <mergeCell ref="A199:I199"/>
    <mergeCell ref="A200:I200"/>
    <mergeCell ref="A197:C197"/>
    <mergeCell ref="E197:F197"/>
    <mergeCell ref="G197:I197"/>
    <mergeCell ref="A198:C198"/>
    <mergeCell ref="E198:F198"/>
    <mergeCell ref="G198:I198"/>
    <mergeCell ref="E194:F194"/>
    <mergeCell ref="G194:I194"/>
    <mergeCell ref="E195:F195"/>
    <mergeCell ref="G195:I195"/>
    <mergeCell ref="E196:F196"/>
    <mergeCell ref="G196:I196"/>
  </mergeCells>
  <conditionalFormatting sqref="B2">
    <cfRule type="containsBlanks" dxfId="393" priority="2">
      <formula>LEN(TRIM(B2))=0</formula>
    </cfRule>
  </conditionalFormatting>
  <conditionalFormatting sqref="B4:F45 C111:E120 C122:E131 C137:E143">
    <cfRule type="expression" dxfId="392" priority="17">
      <formula>$C4=0</formula>
    </cfRule>
  </conditionalFormatting>
  <conditionalFormatting sqref="C48">
    <cfRule type="expression" dxfId="391" priority="1">
      <formula>$A48=0</formula>
    </cfRule>
  </conditionalFormatting>
  <conditionalFormatting sqref="C106">
    <cfRule type="expression" dxfId="390" priority="15">
      <formula>$A106=0</formula>
    </cfRule>
  </conditionalFormatting>
  <conditionalFormatting sqref="C133">
    <cfRule type="expression" dxfId="389" priority="14">
      <formula>$A133=0</formula>
    </cfRule>
  </conditionalFormatting>
  <conditionalFormatting sqref="C145">
    <cfRule type="expression" dxfId="388" priority="13">
      <formula>$A145=0</formula>
    </cfRule>
  </conditionalFormatting>
  <conditionalFormatting sqref="C179">
    <cfRule type="expression" dxfId="387" priority="10">
      <formula>$C179=0</formula>
    </cfRule>
  </conditionalFormatting>
  <conditionalFormatting sqref="C180">
    <cfRule type="cellIs" dxfId="386" priority="9" operator="notBetween">
      <formula>-2</formula>
      <formula>2</formula>
    </cfRule>
  </conditionalFormatting>
  <conditionalFormatting sqref="C51:E92">
    <cfRule type="expression" dxfId="385" priority="5">
      <formula>$C51=0</formula>
    </cfRule>
  </conditionalFormatting>
  <conditionalFormatting sqref="C94:E105">
    <cfRule type="expression" dxfId="384" priority="3">
      <formula>$C94=0</formula>
    </cfRule>
  </conditionalFormatting>
  <conditionalFormatting sqref="C149:E177">
    <cfRule type="expression" dxfId="383" priority="11">
      <formula>$C149=0</formula>
    </cfRule>
  </conditionalFormatting>
  <conditionalFormatting sqref="D51:E92">
    <cfRule type="containsBlanks" dxfId="382" priority="6">
      <formula>LEN(TRIM(D51))=0</formula>
    </cfRule>
  </conditionalFormatting>
  <conditionalFormatting sqref="D94:E104">
    <cfRule type="containsBlanks" dxfId="381" priority="4">
      <formula>LEN(TRIM(D94))=0</formula>
    </cfRule>
  </conditionalFormatting>
  <conditionalFormatting sqref="D149:E177">
    <cfRule type="containsBlanks" dxfId="380" priority="12">
      <formula>LEN(TRIM(D149))=0</formula>
    </cfRule>
  </conditionalFormatting>
  <conditionalFormatting sqref="D4:F45 D111:E120 D122:E131 D137:E143">
    <cfRule type="containsBlanks" dxfId="379" priority="18">
      <formula>LEN(TRIM(D4))=0</formula>
    </cfRule>
  </conditionalFormatting>
  <hyperlinks>
    <hyperlink ref="A200" r:id="rId1" xr:uid="{7E7DD909-9D88-44A3-8374-B25FB364568E}"/>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496A50DF-C785-489F-9085-CFE67AFD0181}">
          <x14:formula1>
            <xm:f>'Dropdown Lists'!$F$2:$F$31</xm:f>
          </x14:formula1>
          <xm:sqref>B2:C2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175E2-3F49-4130-B0AE-CCBFA682927D}">
  <sheetPr>
    <pageSetUpPr fitToPage="1"/>
  </sheetPr>
  <dimension ref="A1:E50"/>
  <sheetViews>
    <sheetView showGridLines="0" zoomScaleNormal="100" workbookViewId="0">
      <selection activeCell="G2" sqref="G2"/>
    </sheetView>
  </sheetViews>
  <sheetFormatPr defaultColWidth="11.453125" defaultRowHeight="15.5"/>
  <cols>
    <col min="1" max="1" width="18.81640625" style="56" customWidth="1"/>
    <col min="2" max="3" width="13.1796875" style="56" customWidth="1"/>
    <col min="4" max="4" width="16.1796875" style="56" customWidth="1"/>
    <col min="5" max="5" width="14.26953125" style="56" customWidth="1"/>
    <col min="6" max="6" width="14" style="56" bestFit="1" customWidth="1"/>
    <col min="7" max="8" width="21.1796875" style="56" customWidth="1"/>
    <col min="9" max="9" width="14" style="56" bestFit="1" customWidth="1"/>
    <col min="10" max="16384" width="11.453125" style="56"/>
  </cols>
  <sheetData>
    <row r="1" spans="1:5" ht="17.25" customHeight="1">
      <c r="A1" s="55" t="s">
        <v>209</v>
      </c>
      <c r="B1" s="55"/>
      <c r="C1" s="55"/>
      <c r="D1" s="55"/>
    </row>
    <row r="2" spans="1:5" ht="18" customHeight="1">
      <c r="A2" s="55" t="s">
        <v>210</v>
      </c>
      <c r="B2" s="55"/>
      <c r="C2" s="55"/>
      <c r="D2" s="55"/>
    </row>
    <row r="3" spans="1:5">
      <c r="A3" s="57" t="s">
        <v>211</v>
      </c>
      <c r="B3" s="742" t="str">
        <f>'Summary (ALL Budgets)'!B3</f>
        <v/>
      </c>
    </row>
    <row r="4" spans="1:5" ht="28.5" customHeight="1">
      <c r="A4" s="176" t="s">
        <v>212</v>
      </c>
      <c r="B4" s="177" t="s">
        <v>213</v>
      </c>
      <c r="C4" s="177" t="s">
        <v>214</v>
      </c>
      <c r="D4" s="177" t="s">
        <v>215</v>
      </c>
    </row>
    <row r="5" spans="1:5">
      <c r="A5" s="58" t="s">
        <v>216</v>
      </c>
      <c r="B5" s="742" t="e">
        <f>'Summary - ML &amp; PM'!#REF!</f>
        <v>#REF!</v>
      </c>
      <c r="C5" s="742" t="e">
        <f>'Summary - ML &amp; PM'!#REF!</f>
        <v>#REF!</v>
      </c>
      <c r="D5" s="739" t="e">
        <f>ROUNDUP(YEARFRAC(B5,C5),0)</f>
        <v>#REF!</v>
      </c>
    </row>
    <row r="6" spans="1:5">
      <c r="A6" s="58" t="s">
        <v>217</v>
      </c>
      <c r="B6" s="742" t="e">
        <f>B5</f>
        <v>#REF!</v>
      </c>
      <c r="C6" s="742">
        <f>'Summary - ML &amp; PM'!C5</f>
        <v>47299</v>
      </c>
      <c r="D6" s="739" t="e">
        <f>ROUNDUP(YEARFRAC(B6,C6),0)</f>
        <v>#REF!</v>
      </c>
    </row>
    <row r="7" spans="1:5" s="88" customFormat="1" ht="18.75" customHeight="1">
      <c r="A7" s="387" t="str">
        <f>'Summary - ML &amp; PM'!A7</f>
        <v>Program</v>
      </c>
      <c r="B7" s="1042" t="str">
        <f>'Summary - ML &amp; PM'!B7</f>
        <v>RFQ #144 TAY Site at 42 Otis</v>
      </c>
      <c r="C7" s="1043"/>
      <c r="D7" s="1044"/>
    </row>
    <row r="8" spans="1:5">
      <c r="A8" s="386" t="s">
        <v>218</v>
      </c>
      <c r="B8" s="1045" t="e">
        <f>'Summary - ML &amp; PM'!#REF!</f>
        <v>#REF!</v>
      </c>
      <c r="C8" s="1045"/>
      <c r="D8" s="1045"/>
    </row>
    <row r="9" spans="1:5" s="88" customFormat="1" ht="26.25" customHeight="1">
      <c r="A9" s="504"/>
      <c r="B9" s="740"/>
      <c r="C9" s="740"/>
      <c r="D9" s="740"/>
    </row>
    <row r="10" spans="1:5" s="93" customFormat="1" ht="22.5" customHeight="1">
      <c r="A10" s="1045" t="s">
        <v>219</v>
      </c>
      <c r="B10" s="1045"/>
      <c r="C10" s="1045"/>
      <c r="D10" s="1045"/>
    </row>
    <row r="11" spans="1:5">
      <c r="A11" s="83" t="s">
        <v>220</v>
      </c>
      <c r="B11" s="1046" t="s">
        <v>221</v>
      </c>
      <c r="C11" s="1046"/>
      <c r="D11" s="1046"/>
      <c r="E11" s="62"/>
    </row>
    <row r="12" spans="1:5" s="55" customFormat="1">
      <c r="A12" s="476"/>
      <c r="B12" s="1041"/>
      <c r="C12" s="1041"/>
      <c r="D12" s="1041"/>
    </row>
    <row r="13" spans="1:5">
      <c r="A13" s="476"/>
      <c r="B13" s="1041"/>
      <c r="C13" s="1041"/>
      <c r="D13" s="1041"/>
    </row>
    <row r="14" spans="1:5">
      <c r="A14" s="476"/>
      <c r="B14" s="1041"/>
      <c r="C14" s="1041"/>
      <c r="D14" s="1041"/>
    </row>
    <row r="15" spans="1:5">
      <c r="A15" s="476"/>
      <c r="B15" s="1041"/>
      <c r="C15" s="1041"/>
      <c r="D15" s="1041"/>
    </row>
    <row r="16" spans="1:5">
      <c r="A16" s="476"/>
      <c r="B16" s="1041"/>
      <c r="C16" s="1041"/>
      <c r="D16" s="1041"/>
    </row>
    <row r="17" spans="1:4">
      <c r="A17" s="476"/>
      <c r="B17" s="1041"/>
      <c r="C17" s="1041"/>
      <c r="D17" s="1041"/>
    </row>
    <row r="18" spans="1:4">
      <c r="A18" s="476"/>
      <c r="B18" s="1041"/>
      <c r="C18" s="1041"/>
      <c r="D18" s="1041"/>
    </row>
    <row r="19" spans="1:4">
      <c r="A19" s="476"/>
      <c r="B19" s="1041"/>
      <c r="C19" s="1041"/>
      <c r="D19" s="1041"/>
    </row>
    <row r="20" spans="1:4">
      <c r="A20" s="476"/>
      <c r="B20" s="1041"/>
      <c r="C20" s="1041"/>
      <c r="D20" s="1041"/>
    </row>
    <row r="21" spans="1:4">
      <c r="A21" s="476"/>
      <c r="B21" s="1041"/>
      <c r="C21" s="1041"/>
      <c r="D21" s="1041"/>
    </row>
    <row r="22" spans="1:4">
      <c r="A22" s="476"/>
      <c r="B22" s="1041"/>
      <c r="C22" s="1041"/>
      <c r="D22" s="1041"/>
    </row>
    <row r="23" spans="1:4">
      <c r="A23" s="476"/>
      <c r="B23" s="1041"/>
      <c r="C23" s="1041"/>
      <c r="D23" s="1041"/>
    </row>
    <row r="24" spans="1:4">
      <c r="A24" s="476"/>
      <c r="B24" s="1041"/>
      <c r="C24" s="1041"/>
      <c r="D24" s="1041"/>
    </row>
    <row r="25" spans="1:4">
      <c r="A25" s="476"/>
      <c r="B25" s="1041"/>
      <c r="C25" s="1041"/>
      <c r="D25" s="1041"/>
    </row>
    <row r="26" spans="1:4">
      <c r="A26" s="476"/>
      <c r="B26" s="1041"/>
      <c r="C26" s="1041"/>
      <c r="D26" s="1041"/>
    </row>
    <row r="46" spans="1:4">
      <c r="A46" s="66" t="s">
        <v>222</v>
      </c>
      <c r="B46" s="66"/>
      <c r="C46" s="66"/>
      <c r="D46" s="66"/>
    </row>
    <row r="47" spans="1:4">
      <c r="A47" s="227" t="s">
        <v>223</v>
      </c>
      <c r="B47" s="66"/>
      <c r="C47" s="66"/>
      <c r="D47" s="66"/>
    </row>
    <row r="48" spans="1:4">
      <c r="A48" s="227" t="s">
        <v>224</v>
      </c>
      <c r="B48" s="66"/>
      <c r="C48" s="66"/>
      <c r="D48" s="66"/>
    </row>
    <row r="49" spans="1:4" ht="13.5" customHeight="1">
      <c r="A49" s="66" t="s">
        <v>211</v>
      </c>
      <c r="B49" s="66"/>
      <c r="C49" s="66"/>
      <c r="D49" s="66"/>
    </row>
    <row r="50" spans="1:4">
      <c r="A50" s="68" t="s">
        <v>225</v>
      </c>
      <c r="B50" s="68"/>
      <c r="C50" s="68"/>
      <c r="D50" s="68"/>
    </row>
  </sheetData>
  <sheetProtection formatCells="0" formatColumns="0" formatRows="0" insertHyperlinks="0" sort="0" autoFilter="0" pivotTables="0"/>
  <mergeCells count="19">
    <mergeCell ref="B14:D14"/>
    <mergeCell ref="B7:D7"/>
    <mergeCell ref="A10:D10"/>
    <mergeCell ref="B11:D11"/>
    <mergeCell ref="B12:D12"/>
    <mergeCell ref="B13:D13"/>
    <mergeCell ref="B8:D8"/>
    <mergeCell ref="B24:D24"/>
    <mergeCell ref="B25:D25"/>
    <mergeCell ref="B26:D26"/>
    <mergeCell ref="B15:D15"/>
    <mergeCell ref="B16:D16"/>
    <mergeCell ref="B17:D17"/>
    <mergeCell ref="B18:D18"/>
    <mergeCell ref="B19:D19"/>
    <mergeCell ref="B20:D20"/>
    <mergeCell ref="B21:D21"/>
    <mergeCell ref="B22:D22"/>
    <mergeCell ref="B23:D23"/>
  </mergeCells>
  <conditionalFormatting sqref="B3 B5:C5 C6">
    <cfRule type="containsBlanks" dxfId="377" priority="1">
      <formula>LEN(TRIM(B3))=0</formula>
    </cfRule>
  </conditionalFormatting>
  <printOptions horizontalCentered="1" headings="1"/>
  <pageMargins left="0.25" right="0.25" top="0.75" bottom="0.75" header="0.3" footer="0.3"/>
  <pageSetup fitToHeight="0" orientation="portrait" r:id="rId1"/>
  <headerFooter alignWithMargins="0">
    <oddFooter>&amp;CPage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pageSetUpPr fitToPage="1"/>
  </sheetPr>
  <dimension ref="A1:E16"/>
  <sheetViews>
    <sheetView showGridLines="0" zoomScaleNormal="100" workbookViewId="0">
      <selection activeCell="B34" sqref="B34"/>
    </sheetView>
  </sheetViews>
  <sheetFormatPr defaultColWidth="11.453125" defaultRowHeight="15.5"/>
  <cols>
    <col min="1" max="1" width="18" style="56" customWidth="1"/>
    <col min="2" max="2" width="15.1796875" style="56" customWidth="1"/>
    <col min="3" max="3" width="15" style="56" customWidth="1"/>
    <col min="4" max="4" width="14.7265625" style="56" customWidth="1"/>
    <col min="5" max="5" width="14.26953125" style="56" customWidth="1"/>
    <col min="6" max="6" width="14" style="56" bestFit="1" customWidth="1"/>
    <col min="7" max="8" width="21.1796875" style="56" customWidth="1"/>
    <col min="9" max="9" width="14" style="56" bestFit="1" customWidth="1"/>
    <col min="10" max="16384" width="11.453125" style="56"/>
  </cols>
  <sheetData>
    <row r="1" spans="1:5" ht="17.25" customHeight="1">
      <c r="A1" s="55" t="s">
        <v>209</v>
      </c>
      <c r="B1" s="55"/>
      <c r="C1" s="55"/>
      <c r="D1" s="55"/>
    </row>
    <row r="2" spans="1:5" ht="18" customHeight="1">
      <c r="A2" s="55" t="s">
        <v>210</v>
      </c>
      <c r="B2" s="55"/>
      <c r="C2" s="55"/>
      <c r="D2" s="55"/>
    </row>
    <row r="3" spans="1:5">
      <c r="A3" s="57" t="s">
        <v>211</v>
      </c>
      <c r="B3" s="943" t="str">
        <f>'Summary (ALL Budgets)'!B3</f>
        <v/>
      </c>
    </row>
    <row r="4" spans="1:5" s="88" customFormat="1" ht="29.25" customHeight="1">
      <c r="A4" s="1047" t="s">
        <v>212</v>
      </c>
      <c r="B4" s="702" t="s">
        <v>213</v>
      </c>
      <c r="C4" s="702" t="s">
        <v>214</v>
      </c>
      <c r="D4" s="702" t="s">
        <v>215</v>
      </c>
    </row>
    <row r="5" spans="1:5">
      <c r="A5" s="1048"/>
      <c r="B5" s="742">
        <f>'Summary - ML &amp; PM'!B5</f>
        <v>45566</v>
      </c>
      <c r="C5" s="742">
        <f>'Summary - ML &amp; PM'!C5</f>
        <v>47299</v>
      </c>
      <c r="D5" s="739">
        <f>ROUNDUP(YEARFRAC(B5,C5),0)</f>
        <v>5</v>
      </c>
    </row>
    <row r="6" spans="1:5" s="88" customFormat="1" ht="18.75" customHeight="1">
      <c r="A6" s="387" t="str">
        <f>'Summary - ML &amp; PM'!A7</f>
        <v>Program</v>
      </c>
      <c r="B6" s="1042" t="str">
        <f>'Summary - ML &amp; PM'!B7</f>
        <v>RFQ #144 TAY Site at 42 Otis</v>
      </c>
      <c r="C6" s="1043"/>
      <c r="D6" s="1044"/>
    </row>
    <row r="7" spans="1:5" s="88" customFormat="1" ht="18.75" customHeight="1">
      <c r="A7" s="388"/>
      <c r="B7" s="389"/>
      <c r="C7" s="389"/>
      <c r="D7" s="389"/>
    </row>
    <row r="8" spans="1:5" s="93" customFormat="1" ht="28.5" customHeight="1">
      <c r="A8" s="1045" t="s">
        <v>226</v>
      </c>
      <c r="B8" s="1045"/>
      <c r="C8" s="1045"/>
      <c r="D8" s="1045"/>
    </row>
    <row r="9" spans="1:5">
      <c r="A9" s="1051"/>
      <c r="B9" s="1049"/>
      <c r="C9" s="1049"/>
      <c r="D9" s="1050"/>
      <c r="E9" s="62"/>
    </row>
    <row r="10" spans="1:5" s="55" customFormat="1">
      <c r="A10" s="1049"/>
      <c r="B10" s="1049"/>
      <c r="C10" s="1049"/>
      <c r="D10" s="1050"/>
    </row>
    <row r="11" spans="1:5">
      <c r="A11" s="1049"/>
      <c r="B11" s="1049"/>
      <c r="C11" s="1049"/>
      <c r="D11" s="1050"/>
    </row>
    <row r="12" spans="1:5">
      <c r="A12" s="1049"/>
      <c r="B12" s="1049"/>
      <c r="C12" s="1049"/>
      <c r="D12" s="1050"/>
    </row>
    <row r="13" spans="1:5">
      <c r="A13" s="1049"/>
      <c r="B13" s="1049"/>
      <c r="C13" s="1049"/>
      <c r="D13" s="1050"/>
    </row>
    <row r="14" spans="1:5">
      <c r="A14" s="1049"/>
      <c r="B14" s="1049"/>
      <c r="C14" s="1049"/>
      <c r="D14" s="1050"/>
    </row>
    <row r="15" spans="1:5">
      <c r="A15" s="1049"/>
      <c r="B15" s="1049"/>
      <c r="C15" s="1049"/>
      <c r="D15" s="1050"/>
    </row>
    <row r="16" spans="1:5">
      <c r="A16" s="1049"/>
      <c r="B16" s="1049"/>
      <c r="C16" s="1049"/>
      <c r="D16" s="1050"/>
    </row>
  </sheetData>
  <sheetProtection formatCells="0" formatColumns="0" formatRows="0" insertHyperlinks="0" sort="0" autoFilter="0" pivotTables="0"/>
  <mergeCells count="11">
    <mergeCell ref="A4:A5"/>
    <mergeCell ref="A16:D16"/>
    <mergeCell ref="A15:D15"/>
    <mergeCell ref="A11:D11"/>
    <mergeCell ref="A10:D10"/>
    <mergeCell ref="B6:D6"/>
    <mergeCell ref="A9:D9"/>
    <mergeCell ref="A8:D8"/>
    <mergeCell ref="A14:D14"/>
    <mergeCell ref="A13:D13"/>
    <mergeCell ref="A12:D12"/>
  </mergeCells>
  <printOptions horizontalCentered="1" headings="1"/>
  <pageMargins left="0.25" right="0.25" top="0.75" bottom="0.75" header="0.3" footer="0.3"/>
  <pageSetup fitToHeight="0" orientation="portrait" r:id="rId1"/>
  <headerFooter alignWithMargins="0">
    <oddFooter>&amp;CPage &amp;P of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pageSetUpPr fitToPage="1"/>
  </sheetPr>
  <dimension ref="A1:AI46"/>
  <sheetViews>
    <sheetView showGridLines="0" zoomScaleNormal="100" workbookViewId="0">
      <pane xSplit="4" topLeftCell="E1" activePane="topRight" state="frozen"/>
      <selection activeCell="A67" sqref="A67:N67"/>
      <selection pane="topRight" activeCell="A24" sqref="A24:D24"/>
    </sheetView>
  </sheetViews>
  <sheetFormatPr defaultColWidth="11.453125" defaultRowHeight="15.5"/>
  <cols>
    <col min="1" max="1" width="18" style="56" customWidth="1"/>
    <col min="2" max="2" width="12.54296875" style="56" customWidth="1"/>
    <col min="3" max="3" width="13.1796875" style="56" customWidth="1"/>
    <col min="4" max="4" width="19.26953125" style="56" customWidth="1"/>
    <col min="5" max="34" width="6.453125" style="56" customWidth="1"/>
    <col min="35" max="36" width="19.7265625" style="56" customWidth="1"/>
    <col min="37" max="38" width="21.1796875" style="56" customWidth="1"/>
    <col min="39" max="39" width="14" style="56" bestFit="1" customWidth="1"/>
    <col min="40" max="16384" width="11.453125" style="56"/>
  </cols>
  <sheetData>
    <row r="1" spans="1:35" ht="15" customHeight="1">
      <c r="A1" s="55" t="s">
        <v>209</v>
      </c>
      <c r="B1" s="55"/>
      <c r="C1" s="55"/>
      <c r="D1" s="55"/>
    </row>
    <row r="2" spans="1:35" ht="15" customHeight="1">
      <c r="A2" s="55" t="s">
        <v>210</v>
      </c>
      <c r="B2" s="55"/>
      <c r="C2" s="55"/>
      <c r="D2" s="55"/>
    </row>
    <row r="3" spans="1:35">
      <c r="A3" s="57" t="s">
        <v>211</v>
      </c>
      <c r="B3" s="742" t="str">
        <f>'Summary (ALL Budgets)'!B3</f>
        <v/>
      </c>
      <c r="E3" s="55"/>
    </row>
    <row r="4" spans="1:35" ht="28.5" customHeight="1">
      <c r="A4" s="176" t="s">
        <v>212</v>
      </c>
      <c r="B4" s="177" t="s">
        <v>213</v>
      </c>
      <c r="C4" s="177" t="s">
        <v>214</v>
      </c>
      <c r="D4" s="177" t="s">
        <v>215</v>
      </c>
      <c r="E4" s="55"/>
    </row>
    <row r="5" spans="1:35">
      <c r="A5" s="58" t="s">
        <v>216</v>
      </c>
      <c r="B5" s="742" t="e">
        <f>'Summary - ML &amp; PM'!#REF!</f>
        <v>#REF!</v>
      </c>
      <c r="C5" s="742" t="e">
        <f>'Summary - ML &amp; PM'!#REF!</f>
        <v>#REF!</v>
      </c>
      <c r="D5" s="739" t="e">
        <f>ROUNDUP(YEARFRAC(B5,C5),0)</f>
        <v>#REF!</v>
      </c>
    </row>
    <row r="6" spans="1:35">
      <c r="A6" s="58" t="s">
        <v>217</v>
      </c>
      <c r="B6" s="742" t="e">
        <f>B5</f>
        <v>#REF!</v>
      </c>
      <c r="C6" s="742">
        <f>'Summary - ML &amp; PM'!C5</f>
        <v>47299</v>
      </c>
      <c r="D6" s="739" t="e">
        <f>ROUNDUP(YEARFRAC(B6,C6),0)</f>
        <v>#REF!</v>
      </c>
    </row>
    <row r="7" spans="1:35">
      <c r="A7" s="386" t="s">
        <v>227</v>
      </c>
      <c r="B7" s="1045" t="str">
        <f>'Summary - ML &amp; PM'!B7</f>
        <v>RFQ #144 TAY Site at 42 Otis</v>
      </c>
      <c r="C7" s="1045"/>
      <c r="D7" s="1045"/>
    </row>
    <row r="8" spans="1:35">
      <c r="A8" s="386" t="s">
        <v>218</v>
      </c>
      <c r="B8" s="1045" t="e">
        <f>'Summary - ML &amp; PM'!#REF!</f>
        <v>#REF!</v>
      </c>
      <c r="C8" s="1045"/>
      <c r="D8" s="1045"/>
    </row>
    <row r="10" spans="1:35" ht="18.5">
      <c r="A10" s="1128" t="s">
        <v>228</v>
      </c>
      <c r="B10" s="1128"/>
      <c r="C10" s="1128"/>
      <c r="D10" s="1128"/>
    </row>
    <row r="11" spans="1:35" ht="10.5" customHeight="1" thickBot="1">
      <c r="A11" s="741"/>
      <c r="B11" s="741"/>
      <c r="C11" s="741"/>
      <c r="D11" s="741"/>
    </row>
    <row r="12" spans="1:35" s="88" customFormat="1" ht="18.75" customHeight="1">
      <c r="A12" s="570" t="s">
        <v>229</v>
      </c>
      <c r="B12" s="571"/>
      <c r="C12" s="571"/>
      <c r="D12" s="571"/>
      <c r="E12" s="1099" t="s">
        <v>230</v>
      </c>
      <c r="F12" s="1100"/>
      <c r="G12" s="1101"/>
      <c r="H12" s="1102" t="s">
        <v>231</v>
      </c>
      <c r="I12" s="1103"/>
      <c r="J12" s="1104"/>
      <c r="K12" s="1091" t="s">
        <v>232</v>
      </c>
      <c r="L12" s="1092"/>
      <c r="M12" s="1093"/>
      <c r="N12" s="1094" t="s">
        <v>233</v>
      </c>
      <c r="O12" s="1095"/>
      <c r="P12" s="1096"/>
      <c r="Q12" s="1119" t="s">
        <v>234</v>
      </c>
      <c r="R12" s="1120"/>
      <c r="S12" s="1121"/>
      <c r="T12" s="1106" t="s">
        <v>235</v>
      </c>
      <c r="U12" s="1106"/>
      <c r="V12" s="1106"/>
      <c r="W12" s="1107" t="s">
        <v>236</v>
      </c>
      <c r="X12" s="1108"/>
      <c r="Y12" s="1109"/>
      <c r="Z12" s="1110" t="s">
        <v>237</v>
      </c>
      <c r="AA12" s="1111"/>
      <c r="AB12" s="1112"/>
      <c r="AC12" s="1113" t="s">
        <v>238</v>
      </c>
      <c r="AD12" s="1114"/>
      <c r="AE12" s="1115"/>
      <c r="AF12" s="1116" t="s">
        <v>239</v>
      </c>
      <c r="AG12" s="1117"/>
      <c r="AH12" s="1118"/>
    </row>
    <row r="13" spans="1:35" s="93" customFormat="1" ht="38.25" customHeight="1">
      <c r="A13" s="1045" t="s">
        <v>240</v>
      </c>
      <c r="B13" s="1045"/>
      <c r="C13" s="1045"/>
      <c r="D13" s="1105"/>
      <c r="E13" s="1122" t="e">
        <f>IF($D$6&gt;=$E$40,CONCATENATE(TEXT($E$41,"m/d/yyyy")," - ",TEXT($E$42,"m/d/yyyy")),"N/A")</f>
        <v>#REF!</v>
      </c>
      <c r="F13" s="1123"/>
      <c r="G13" s="1124"/>
      <c r="H13" s="1125" t="e">
        <f>IF($D$6&gt;=H40,CONCATENATE(TEXT(H41,"m/d/yyyy")," - ",TEXT(H42,"m/d/yyyy")),"N/A")</f>
        <v>#REF!</v>
      </c>
      <c r="I13" s="1126"/>
      <c r="J13" s="1127"/>
      <c r="K13" s="1088" t="e">
        <f>IF($D$6&gt;=K40,CONCATENATE(TEXT(K41,"m/d/yyyy")," - ",TEXT(K42,"m/d/yyyy")),"N/A")</f>
        <v>#REF!</v>
      </c>
      <c r="L13" s="1089"/>
      <c r="M13" s="1090"/>
      <c r="N13" s="1085" t="e">
        <f>IF($D$6&gt;=$N$40,CONCATENATE(TEXT($N$41,"m/d/yyyy")," - ",TEXT($N$42,"m/d/yyyy")),"N/A")</f>
        <v>#REF!</v>
      </c>
      <c r="O13" s="1086"/>
      <c r="P13" s="1087"/>
      <c r="Q13" s="1129" t="e">
        <f>IF($D$6&gt;=Q40,CONCATENATE(TEXT(Q41,"m/d/yyyy")," - ",TEXT(Q42,"m/d/yyyy")),"N/A")</f>
        <v>#REF!</v>
      </c>
      <c r="R13" s="1130"/>
      <c r="S13" s="1131"/>
      <c r="T13" s="1132" t="e">
        <f>IF($D$6&gt;=T40,CONCATENATE(TEXT(T41,"m/d/yyyy")," - ",TEXT(T42,"m/d/yyyy")),"N/A")</f>
        <v>#REF!</v>
      </c>
      <c r="U13" s="1133"/>
      <c r="V13" s="1134"/>
      <c r="W13" s="1064" t="e">
        <f>IF($D$6&gt;=W40,CONCATENATE(TEXT(W41,"m/d/yyyy")," - ",TEXT(W42,"m/d/yyyy")),"N/A")</f>
        <v>#REF!</v>
      </c>
      <c r="X13" s="1065"/>
      <c r="Y13" s="1066"/>
      <c r="Z13" s="1076" t="e">
        <f>IF($D$6&gt;=Z40,CONCATENATE(TEXT(Z41,"m/d/yyyy")," - ",TEXT(Z42,"m/d/yyyy")),"N/A")</f>
        <v>#REF!</v>
      </c>
      <c r="AA13" s="1077"/>
      <c r="AB13" s="1078"/>
      <c r="AC13" s="1082" t="e">
        <f>IF($D$6&gt;=AC40,CONCATENATE(TEXT(AC41,"m/d/yyyy")," - ",TEXT(AC42,"m/d/yyyy")),"N/A")</f>
        <v>#REF!</v>
      </c>
      <c r="AD13" s="1083"/>
      <c r="AE13" s="1084"/>
      <c r="AF13" s="1079" t="e">
        <f>IF($D$6&gt;=AF40,CONCATENATE(TEXT(AF41,"m/d/yyyy")," - ",TEXT(AF42,"m/d/yyyy")),"N/A")</f>
        <v>#REF!</v>
      </c>
      <c r="AG13" s="1080"/>
      <c r="AH13" s="1081"/>
    </row>
    <row r="14" spans="1:35">
      <c r="A14" s="1098" t="s">
        <v>241</v>
      </c>
      <c r="B14" s="1097"/>
      <c r="C14" s="1097"/>
      <c r="D14" s="1097"/>
      <c r="E14" s="1067"/>
      <c r="F14" s="1068"/>
      <c r="G14" s="1069"/>
      <c r="H14" s="1067"/>
      <c r="I14" s="1068"/>
      <c r="J14" s="1069"/>
      <c r="K14" s="1067"/>
      <c r="L14" s="1068"/>
      <c r="M14" s="1069"/>
      <c r="N14" s="1067"/>
      <c r="O14" s="1068"/>
      <c r="P14" s="1069"/>
      <c r="Q14" s="1067"/>
      <c r="R14" s="1068"/>
      <c r="S14" s="1069"/>
      <c r="T14" s="1067"/>
      <c r="U14" s="1068"/>
      <c r="V14" s="1069"/>
      <c r="W14" s="1067"/>
      <c r="X14" s="1068"/>
      <c r="Y14" s="1069"/>
      <c r="Z14" s="1067"/>
      <c r="AA14" s="1068"/>
      <c r="AB14" s="1069"/>
      <c r="AC14" s="1067"/>
      <c r="AD14" s="1068"/>
      <c r="AE14" s="1069"/>
      <c r="AF14" s="1067"/>
      <c r="AG14" s="1068"/>
      <c r="AH14" s="1069"/>
      <c r="AI14" s="62"/>
    </row>
    <row r="15" spans="1:35" s="55" customFormat="1">
      <c r="A15" s="1098" t="s">
        <v>242</v>
      </c>
      <c r="B15" s="1097"/>
      <c r="C15" s="1097"/>
      <c r="D15" s="1097"/>
      <c r="E15" s="1070"/>
      <c r="F15" s="1071"/>
      <c r="G15" s="1072"/>
      <c r="H15" s="1070"/>
      <c r="I15" s="1071"/>
      <c r="J15" s="1072"/>
      <c r="K15" s="1070"/>
      <c r="L15" s="1071"/>
      <c r="M15" s="1072"/>
      <c r="N15" s="1070"/>
      <c r="O15" s="1071"/>
      <c r="P15" s="1072"/>
      <c r="Q15" s="1070"/>
      <c r="R15" s="1071"/>
      <c r="S15" s="1072"/>
      <c r="T15" s="1070"/>
      <c r="U15" s="1071"/>
      <c r="V15" s="1072"/>
      <c r="W15" s="1070"/>
      <c r="X15" s="1071"/>
      <c r="Y15" s="1072"/>
      <c r="Z15" s="1070"/>
      <c r="AA15" s="1071"/>
      <c r="AB15" s="1072"/>
      <c r="AC15" s="1070"/>
      <c r="AD15" s="1071"/>
      <c r="AE15" s="1072"/>
      <c r="AF15" s="1070"/>
      <c r="AG15" s="1071"/>
      <c r="AH15" s="1072"/>
    </row>
    <row r="16" spans="1:35">
      <c r="A16" s="1098"/>
      <c r="B16" s="1097"/>
      <c r="C16" s="1097"/>
      <c r="D16" s="1097"/>
      <c r="E16" s="1073"/>
      <c r="F16" s="1074"/>
      <c r="G16" s="1075"/>
      <c r="H16" s="1073"/>
      <c r="I16" s="1074"/>
      <c r="J16" s="1075"/>
      <c r="K16" s="1073"/>
      <c r="L16" s="1074"/>
      <c r="M16" s="1075"/>
      <c r="N16" s="1073"/>
      <c r="O16" s="1074"/>
      <c r="P16" s="1075"/>
      <c r="Q16" s="1073"/>
      <c r="R16" s="1074"/>
      <c r="S16" s="1075"/>
      <c r="T16" s="1073"/>
      <c r="U16" s="1074"/>
      <c r="V16" s="1075"/>
      <c r="W16" s="1073"/>
      <c r="X16" s="1074"/>
      <c r="Y16" s="1075"/>
      <c r="Z16" s="1073"/>
      <c r="AA16" s="1074"/>
      <c r="AB16" s="1075"/>
      <c r="AC16" s="1073"/>
      <c r="AD16" s="1074"/>
      <c r="AE16" s="1075"/>
      <c r="AF16" s="1073"/>
      <c r="AG16" s="1074"/>
      <c r="AH16" s="1075"/>
    </row>
    <row r="17" spans="1:34">
      <c r="A17" s="1098"/>
      <c r="B17" s="1097"/>
      <c r="C17" s="1097"/>
      <c r="D17" s="1097"/>
      <c r="E17" s="1073"/>
      <c r="F17" s="1074"/>
      <c r="G17" s="1075"/>
      <c r="H17" s="1073"/>
      <c r="I17" s="1074"/>
      <c r="J17" s="1075"/>
      <c r="K17" s="1073"/>
      <c r="L17" s="1074"/>
      <c r="M17" s="1075"/>
      <c r="N17" s="1073"/>
      <c r="O17" s="1074"/>
      <c r="P17" s="1075"/>
      <c r="Q17" s="1073"/>
      <c r="R17" s="1074"/>
      <c r="S17" s="1075"/>
      <c r="T17" s="1073"/>
      <c r="U17" s="1074"/>
      <c r="V17" s="1075"/>
      <c r="W17" s="1073"/>
      <c r="X17" s="1074"/>
      <c r="Y17" s="1075"/>
      <c r="Z17" s="1073"/>
      <c r="AA17" s="1074"/>
      <c r="AB17" s="1075"/>
      <c r="AC17" s="1073"/>
      <c r="AD17" s="1074"/>
      <c r="AE17" s="1075"/>
      <c r="AF17" s="1073"/>
      <c r="AG17" s="1074"/>
      <c r="AH17" s="1075"/>
    </row>
    <row r="18" spans="1:34" ht="16" thickBot="1">
      <c r="A18" s="1098"/>
      <c r="B18" s="1097"/>
      <c r="C18" s="1097"/>
      <c r="D18" s="1097"/>
      <c r="E18" s="1052"/>
      <c r="F18" s="1053"/>
      <c r="G18" s="1054"/>
      <c r="H18" s="1052"/>
      <c r="I18" s="1053"/>
      <c r="J18" s="1054"/>
      <c r="K18" s="1052"/>
      <c r="L18" s="1053"/>
      <c r="M18" s="1054"/>
      <c r="N18" s="1052"/>
      <c r="O18" s="1053"/>
      <c r="P18" s="1054"/>
      <c r="Q18" s="1052"/>
      <c r="R18" s="1053"/>
      <c r="S18" s="1054"/>
      <c r="T18" s="1052"/>
      <c r="U18" s="1053"/>
      <c r="V18" s="1054"/>
      <c r="W18" s="1052"/>
      <c r="X18" s="1053"/>
      <c r="Y18" s="1054"/>
      <c r="Z18" s="1052"/>
      <c r="AA18" s="1053"/>
      <c r="AB18" s="1054"/>
      <c r="AC18" s="1052"/>
      <c r="AD18" s="1053"/>
      <c r="AE18" s="1054"/>
      <c r="AF18" s="1052"/>
      <c r="AG18" s="1053"/>
      <c r="AH18" s="1054"/>
    </row>
    <row r="20" spans="1:34" ht="16" thickBot="1"/>
    <row r="21" spans="1:34" s="88" customFormat="1" ht="18.75" customHeight="1">
      <c r="A21" s="570" t="s">
        <v>243</v>
      </c>
      <c r="B21" s="571"/>
      <c r="C21" s="571"/>
      <c r="D21" s="571"/>
      <c r="E21" s="1099" t="s">
        <v>230</v>
      </c>
      <c r="F21" s="1100"/>
      <c r="G21" s="1101"/>
      <c r="H21" s="1102" t="s">
        <v>231</v>
      </c>
      <c r="I21" s="1103"/>
      <c r="J21" s="1104"/>
      <c r="K21" s="1091" t="s">
        <v>232</v>
      </c>
      <c r="L21" s="1092"/>
      <c r="M21" s="1093"/>
      <c r="N21" s="1094" t="s">
        <v>233</v>
      </c>
      <c r="O21" s="1095"/>
      <c r="P21" s="1096"/>
      <c r="Q21" s="1119" t="s">
        <v>234</v>
      </c>
      <c r="R21" s="1120"/>
      <c r="S21" s="1121"/>
      <c r="T21" s="1106" t="s">
        <v>235</v>
      </c>
      <c r="U21" s="1106"/>
      <c r="V21" s="1106"/>
      <c r="W21" s="1107" t="s">
        <v>236</v>
      </c>
      <c r="X21" s="1108"/>
      <c r="Y21" s="1109"/>
      <c r="Z21" s="1110" t="s">
        <v>237</v>
      </c>
      <c r="AA21" s="1111"/>
      <c r="AB21" s="1112"/>
      <c r="AC21" s="1113" t="s">
        <v>238</v>
      </c>
      <c r="AD21" s="1114"/>
      <c r="AE21" s="1115"/>
      <c r="AF21" s="1116" t="s">
        <v>239</v>
      </c>
      <c r="AG21" s="1117"/>
      <c r="AH21" s="1118"/>
    </row>
    <row r="22" spans="1:34" s="93" customFormat="1" ht="38.25" customHeight="1">
      <c r="A22" s="1045" t="s">
        <v>240</v>
      </c>
      <c r="B22" s="1045"/>
      <c r="C22" s="1045"/>
      <c r="D22" s="1105"/>
      <c r="E22" s="1122" t="e">
        <f>IF($D$6&gt;=$E$40,CONCATENATE(TEXT($E$41,"m/d/yyyy")," - ",TEXT($E$42,"m/d/yyyy")),"N/A")</f>
        <v>#REF!</v>
      </c>
      <c r="F22" s="1123"/>
      <c r="G22" s="1124"/>
      <c r="H22" s="1125" t="e">
        <f>IF($D$6&gt;=H40,CONCATENATE(TEXT(H41,"m/d/yyyy")," - ",TEXT(H42,"m/d/yyyy")),"N/A")</f>
        <v>#REF!</v>
      </c>
      <c r="I22" s="1126"/>
      <c r="J22" s="1127"/>
      <c r="K22" s="1088" t="e">
        <f>IF($D$6&gt;=K40,CONCATENATE(TEXT(K41,"m/d/yyyy")," - ",TEXT(K42,"m/d/yyyy")),"N/A")</f>
        <v>#REF!</v>
      </c>
      <c r="L22" s="1089"/>
      <c r="M22" s="1090"/>
      <c r="N22" s="1085" t="e">
        <f>IF($D$6&gt;=$N$40,CONCATENATE(TEXT($N$41,"m/d/yyyy")," - ",TEXT($N$42,"m/d/yyyy")),"N/A")</f>
        <v>#REF!</v>
      </c>
      <c r="O22" s="1086"/>
      <c r="P22" s="1087"/>
      <c r="Q22" s="1129" t="e">
        <f>IF($D$6&gt;=Q40,CONCATENATE(TEXT(Q41,"m/d/yyyy")," - ",TEXT(Q42,"m/d/yyyy")),"N/A")</f>
        <v>#REF!</v>
      </c>
      <c r="R22" s="1130"/>
      <c r="S22" s="1131"/>
      <c r="T22" s="1132" t="e">
        <f>IF($D$6&gt;=T40,CONCATENATE(TEXT(T41,"m/d/yyyy")," - ",TEXT(T42,"m/d/yyyy")),"N/A")</f>
        <v>#REF!</v>
      </c>
      <c r="U22" s="1133"/>
      <c r="V22" s="1134"/>
      <c r="W22" s="1064" t="e">
        <f>IF($D$6&gt;=W40,CONCATENATE(TEXT(W41,"m/d/yyyy")," - ",TEXT(W42,"m/d/yyyy")),"N/A")</f>
        <v>#REF!</v>
      </c>
      <c r="X22" s="1065"/>
      <c r="Y22" s="1066"/>
      <c r="Z22" s="1076" t="e">
        <f>IF($D$6&gt;=Z40,CONCATENATE(TEXT(Z41,"m/d/yyyy")," - ",TEXT(Z42,"m/d/yyyy")),"N/A")</f>
        <v>#REF!</v>
      </c>
      <c r="AA22" s="1077"/>
      <c r="AB22" s="1078"/>
      <c r="AC22" s="1082" t="e">
        <f>IF($D$6&gt;=AC40,CONCATENATE(TEXT(AC41,"m/d/yyyy")," - ",TEXT(AC42,"m/d/yyyy")),"N/A")</f>
        <v>#REF!</v>
      </c>
      <c r="AD22" s="1083"/>
      <c r="AE22" s="1084"/>
      <c r="AF22" s="1079" t="e">
        <f>IF($D$6&gt;=AF40,CONCATENATE(TEXT(AF41,"m/d/yyyy")," - ",TEXT(AF42,"m/d/yyyy")),"N/A")</f>
        <v>#REF!</v>
      </c>
      <c r="AG22" s="1080"/>
      <c r="AH22" s="1081"/>
    </row>
    <row r="23" spans="1:34">
      <c r="A23" s="1097" t="str">
        <f>IF(COUNTIF('Summary - ML &amp; PM'!A27:D45,"Federal - HUD ESG (CFDA 14.231)")&gt;0,"HUD ESG Award Number","")</f>
        <v/>
      </c>
      <c r="B23" s="1097"/>
      <c r="C23" s="1097"/>
      <c r="D23" s="1097"/>
      <c r="E23" s="1055" t="str">
        <f>IF($A$23="HUD ESG Award Number",E46,"")</f>
        <v/>
      </c>
      <c r="F23" s="1056"/>
      <c r="G23" s="1057"/>
      <c r="H23" s="1055" t="str">
        <f>IF($A$23="HUD ESG Award Number",H46,"")</f>
        <v/>
      </c>
      <c r="I23" s="1056"/>
      <c r="J23" s="1057"/>
      <c r="K23" s="1055" t="str">
        <f>IF($A$23="HUD ESG Award Number",K46,"")</f>
        <v/>
      </c>
      <c r="L23" s="1056"/>
      <c r="M23" s="1057"/>
      <c r="N23" s="1055" t="str">
        <f>IF($A$23="HUD ESG Award Number",N46,"")</f>
        <v/>
      </c>
      <c r="O23" s="1056"/>
      <c r="P23" s="1057"/>
      <c r="Q23" s="1055" t="str">
        <f>IF($A$23="HUD ESG Award Number",Q46,"")</f>
        <v/>
      </c>
      <c r="R23" s="1056"/>
      <c r="S23" s="1057"/>
      <c r="T23" s="1055" t="str">
        <f>IF($A$23="HUD ESG Award Number",T46,"")</f>
        <v/>
      </c>
      <c r="U23" s="1056"/>
      <c r="V23" s="1057"/>
      <c r="W23" s="1055" t="str">
        <f>IF($A$23="HUD ESG Award Number",W46,"")</f>
        <v/>
      </c>
      <c r="X23" s="1056"/>
      <c r="Y23" s="1057"/>
      <c r="Z23" s="1055" t="str">
        <f>IF($A$23="HUD ESG Award Number",Z46,"")</f>
        <v/>
      </c>
      <c r="AA23" s="1056"/>
      <c r="AB23" s="1057"/>
      <c r="AC23" s="1055" t="str">
        <f>IF($A$23="HUD ESG Award Number",AC46,"")</f>
        <v/>
      </c>
      <c r="AD23" s="1056"/>
      <c r="AE23" s="1057"/>
      <c r="AF23" s="1055" t="str">
        <f>IF($A$23="HUD ESG Award Number",AF46,"")</f>
        <v/>
      </c>
      <c r="AG23" s="1056"/>
      <c r="AH23" s="1057"/>
    </row>
    <row r="24" spans="1:34">
      <c r="A24" s="1097" t="str">
        <f>IF(COUNTIF('Summary - ML &amp; PM'!A27:D45,"Federal - HUD ESG (CFDA 14.231)")&gt;0,"HUD ESG Award Date","")</f>
        <v/>
      </c>
      <c r="B24" s="1097"/>
      <c r="C24" s="1097"/>
      <c r="D24" s="1097"/>
      <c r="E24" s="1058" t="str">
        <f>IF($A$24="HUD ESG Award Date",E45,"")</f>
        <v/>
      </c>
      <c r="F24" s="1059"/>
      <c r="G24" s="1060"/>
      <c r="H24" s="1058" t="str">
        <f>IF($A$24="HUD ESG Award Date",H45,"")</f>
        <v/>
      </c>
      <c r="I24" s="1059"/>
      <c r="J24" s="1060"/>
      <c r="K24" s="1058" t="str">
        <f>IF($A$24="HUD ESG Award Date",K45,"")</f>
        <v/>
      </c>
      <c r="L24" s="1059"/>
      <c r="M24" s="1060"/>
      <c r="N24" s="1058" t="str">
        <f>IF($A$24="HUD ESG Award Date",N45,"")</f>
        <v/>
      </c>
      <c r="O24" s="1059"/>
      <c r="P24" s="1060"/>
      <c r="Q24" s="1058" t="str">
        <f>IF($A$24="HUD ESG Award Date",Q45,"")</f>
        <v/>
      </c>
      <c r="R24" s="1059"/>
      <c r="S24" s="1060"/>
      <c r="T24" s="1058" t="str">
        <f>IF($A$24="HUD ESG Award Date",T45,"")</f>
        <v/>
      </c>
      <c r="U24" s="1059"/>
      <c r="V24" s="1060"/>
      <c r="W24" s="1058" t="str">
        <f>IF($A$24="HUD ESG Award Date",W45,"")</f>
        <v/>
      </c>
      <c r="X24" s="1059"/>
      <c r="Y24" s="1060"/>
      <c r="Z24" s="1058" t="str">
        <f>IF($A$24="HUD ESG Award Date",Z45,"")</f>
        <v/>
      </c>
      <c r="AA24" s="1059"/>
      <c r="AB24" s="1060"/>
      <c r="AC24" s="1058" t="str">
        <f>IF($A$24="HUD ESG Award Date",AC45,"")</f>
        <v/>
      </c>
      <c r="AD24" s="1059"/>
      <c r="AE24" s="1060"/>
      <c r="AF24" s="1058" t="str">
        <f>IF($A$24="HUD ESG Award Date",AF45,"")</f>
        <v/>
      </c>
      <c r="AG24" s="1059"/>
      <c r="AH24" s="1060"/>
    </row>
    <row r="25" spans="1:34" ht="16" thickBot="1">
      <c r="A25" s="1097"/>
      <c r="B25" s="1097"/>
      <c r="C25" s="1097"/>
      <c r="D25" s="1097"/>
      <c r="E25" s="1061"/>
      <c r="F25" s="1062"/>
      <c r="G25" s="1063"/>
      <c r="H25" s="1061"/>
      <c r="I25" s="1062"/>
      <c r="J25" s="1063"/>
      <c r="K25" s="1061"/>
      <c r="L25" s="1062"/>
      <c r="M25" s="1063"/>
      <c r="N25" s="1061"/>
      <c r="O25" s="1062"/>
      <c r="P25" s="1063"/>
      <c r="Q25" s="1061"/>
      <c r="R25" s="1062"/>
      <c r="S25" s="1063"/>
      <c r="T25" s="1061"/>
      <c r="U25" s="1062"/>
      <c r="V25" s="1063"/>
      <c r="W25" s="1061"/>
      <c r="X25" s="1062"/>
      <c r="Y25" s="1063"/>
      <c r="Z25" s="1061"/>
      <c r="AA25" s="1062"/>
      <c r="AB25" s="1063"/>
      <c r="AC25" s="1061"/>
      <c r="AD25" s="1062"/>
      <c r="AE25" s="1063"/>
      <c r="AF25" s="1061"/>
      <c r="AG25" s="1062"/>
      <c r="AH25" s="1063"/>
    </row>
    <row r="40" spans="1:34">
      <c r="A40" s="66" t="s">
        <v>222</v>
      </c>
      <c r="B40" s="66"/>
      <c r="C40" s="66"/>
      <c r="D40" s="66"/>
      <c r="E40" s="66">
        <v>1</v>
      </c>
      <c r="F40" s="66">
        <v>1</v>
      </c>
      <c r="G40" s="66">
        <v>1</v>
      </c>
      <c r="H40" s="66">
        <f t="shared" ref="H40:R40" si="0">E40+1</f>
        <v>2</v>
      </c>
      <c r="I40" s="66">
        <f t="shared" si="0"/>
        <v>2</v>
      </c>
      <c r="J40" s="66">
        <f t="shared" si="0"/>
        <v>2</v>
      </c>
      <c r="K40" s="66">
        <f t="shared" si="0"/>
        <v>3</v>
      </c>
      <c r="L40" s="66">
        <f t="shared" si="0"/>
        <v>3</v>
      </c>
      <c r="M40" s="66">
        <f t="shared" si="0"/>
        <v>3</v>
      </c>
      <c r="N40" s="66">
        <f t="shared" si="0"/>
        <v>4</v>
      </c>
      <c r="O40" s="66">
        <f t="shared" si="0"/>
        <v>4</v>
      </c>
      <c r="P40" s="66">
        <f t="shared" si="0"/>
        <v>4</v>
      </c>
      <c r="Q40" s="66">
        <f t="shared" si="0"/>
        <v>5</v>
      </c>
      <c r="R40" s="66">
        <f t="shared" si="0"/>
        <v>5</v>
      </c>
      <c r="S40" s="66">
        <f t="shared" ref="S40:AH40" si="1">P40+1</f>
        <v>5</v>
      </c>
      <c r="T40" s="66">
        <f t="shared" si="1"/>
        <v>6</v>
      </c>
      <c r="U40" s="66">
        <f t="shared" si="1"/>
        <v>6</v>
      </c>
      <c r="V40" s="66">
        <f t="shared" si="1"/>
        <v>6</v>
      </c>
      <c r="W40" s="66">
        <f t="shared" si="1"/>
        <v>7</v>
      </c>
      <c r="X40" s="66">
        <f t="shared" si="1"/>
        <v>7</v>
      </c>
      <c r="Y40" s="66">
        <f t="shared" si="1"/>
        <v>7</v>
      </c>
      <c r="Z40" s="66">
        <f t="shared" si="1"/>
        <v>8</v>
      </c>
      <c r="AA40" s="66">
        <f t="shared" si="1"/>
        <v>8</v>
      </c>
      <c r="AB40" s="66">
        <f t="shared" si="1"/>
        <v>8</v>
      </c>
      <c r="AC40" s="66">
        <f t="shared" si="1"/>
        <v>9</v>
      </c>
      <c r="AD40" s="66">
        <f t="shared" si="1"/>
        <v>9</v>
      </c>
      <c r="AE40" s="66">
        <f t="shared" si="1"/>
        <v>9</v>
      </c>
      <c r="AF40" s="66">
        <f t="shared" si="1"/>
        <v>10</v>
      </c>
      <c r="AG40" s="66">
        <f t="shared" si="1"/>
        <v>10</v>
      </c>
      <c r="AH40" s="66">
        <f t="shared" si="1"/>
        <v>10</v>
      </c>
    </row>
    <row r="41" spans="1:34">
      <c r="A41" s="227" t="s">
        <v>223</v>
      </c>
      <c r="B41" s="66"/>
      <c r="C41" s="66"/>
      <c r="D41" s="66"/>
      <c r="E41" s="67" t="e">
        <f>'Summary - ML &amp; PM'!#REF!</f>
        <v>#REF!</v>
      </c>
      <c r="F41" s="67" t="e">
        <f>'Summary - ML &amp; PM'!#REF!</f>
        <v>#REF!</v>
      </c>
      <c r="G41" s="67">
        <f>'Summary - ML &amp; PM'!E80</f>
        <v>45566</v>
      </c>
      <c r="H41" s="67" t="e">
        <f>'Summary - ML &amp; PM'!#REF!</f>
        <v>#REF!</v>
      </c>
      <c r="I41" s="67" t="e">
        <f>'Summary - ML &amp; PM'!#REF!</f>
        <v>#REF!</v>
      </c>
      <c r="J41" s="67">
        <f>'Summary - ML &amp; PM'!F80</f>
        <v>45839</v>
      </c>
      <c r="K41" s="67" t="e">
        <f>'Summary - ML &amp; PM'!#REF!</f>
        <v>#REF!</v>
      </c>
      <c r="L41" s="67" t="e">
        <f>'Summary - ML &amp; PM'!#REF!</f>
        <v>#REF!</v>
      </c>
      <c r="M41" s="67">
        <f>'Summary - ML &amp; PM'!G80</f>
        <v>46204</v>
      </c>
      <c r="N41" s="67" t="e">
        <f>'Summary - ML &amp; PM'!#REF!</f>
        <v>#REF!</v>
      </c>
      <c r="O41" s="67" t="e">
        <f>'Summary - ML &amp; PM'!#REF!</f>
        <v>#REF!</v>
      </c>
      <c r="P41" s="67">
        <f>'Summary - ML &amp; PM'!H80</f>
        <v>46569</v>
      </c>
      <c r="Q41" s="67" t="e">
        <f>'Summary - ML &amp; PM'!#REF!</f>
        <v>#REF!</v>
      </c>
      <c r="R41" s="67" t="e">
        <f>'Summary - ML &amp; PM'!#REF!</f>
        <v>#REF!</v>
      </c>
      <c r="S41" s="67">
        <f>'Summary - ML &amp; PM'!I80</f>
        <v>46935</v>
      </c>
      <c r="T41" s="67" t="e">
        <f>'Summary - ML &amp; PM'!#REF!</f>
        <v>#REF!</v>
      </c>
      <c r="U41" s="67" t="e">
        <f>'Summary - ML &amp; PM'!#REF!</f>
        <v>#REF!</v>
      </c>
      <c r="V41" s="67" t="e">
        <f>'Summary - ML &amp; PM'!#REF!</f>
        <v>#REF!</v>
      </c>
      <c r="W41" s="67" t="e">
        <f>'Summary - ML &amp; PM'!#REF!</f>
        <v>#REF!</v>
      </c>
      <c r="X41" s="67" t="e">
        <f>'Summary - ML &amp; PM'!#REF!</f>
        <v>#REF!</v>
      </c>
      <c r="Y41" s="67" t="e">
        <f>'Summary - ML &amp; PM'!#REF!</f>
        <v>#REF!</v>
      </c>
      <c r="Z41" s="67" t="e">
        <f>'Summary - ML &amp; PM'!#REF!</f>
        <v>#REF!</v>
      </c>
      <c r="AA41" s="67" t="e">
        <f>'Summary - ML &amp; PM'!#REF!</f>
        <v>#REF!</v>
      </c>
      <c r="AB41" s="67" t="e">
        <f>'Summary - ML &amp; PM'!#REF!</f>
        <v>#REF!</v>
      </c>
      <c r="AC41" s="67" t="e">
        <f>'Summary - ML &amp; PM'!#REF!</f>
        <v>#REF!</v>
      </c>
      <c r="AD41" s="67" t="e">
        <f>'Summary - ML &amp; PM'!#REF!</f>
        <v>#REF!</v>
      </c>
      <c r="AE41" s="67" t="e">
        <f>'Summary - ML &amp; PM'!#REF!</f>
        <v>#REF!</v>
      </c>
      <c r="AF41" s="67" t="e">
        <f>'Summary - ML &amp; PM'!#REF!</f>
        <v>#REF!</v>
      </c>
      <c r="AG41" s="67" t="e">
        <f>'Summary - ML &amp; PM'!#REF!</f>
        <v>#REF!</v>
      </c>
      <c r="AH41" s="67" t="e">
        <f>'Summary - ML &amp; PM'!#REF!</f>
        <v>#REF!</v>
      </c>
    </row>
    <row r="42" spans="1:34">
      <c r="A42" s="227" t="s">
        <v>224</v>
      </c>
      <c r="B42" s="66"/>
      <c r="C42" s="66"/>
      <c r="D42" s="66"/>
      <c r="E42" s="67" t="e">
        <f>'Summary - ML &amp; PM'!#REF!</f>
        <v>#REF!</v>
      </c>
      <c r="F42" s="67" t="e">
        <f>'Summary - ML &amp; PM'!#REF!</f>
        <v>#REF!</v>
      </c>
      <c r="G42" s="67">
        <f>'Summary - ML &amp; PM'!E81</f>
        <v>45838</v>
      </c>
      <c r="H42" s="67" t="e">
        <f>'Summary - ML &amp; PM'!#REF!</f>
        <v>#REF!</v>
      </c>
      <c r="I42" s="67" t="e">
        <f>'Summary - ML &amp; PM'!#REF!</f>
        <v>#REF!</v>
      </c>
      <c r="J42" s="67">
        <f>'Summary - ML &amp; PM'!F81</f>
        <v>46203</v>
      </c>
      <c r="K42" s="67" t="e">
        <f>'Summary - ML &amp; PM'!#REF!</f>
        <v>#REF!</v>
      </c>
      <c r="L42" s="67" t="e">
        <f>'Summary - ML &amp; PM'!#REF!</f>
        <v>#REF!</v>
      </c>
      <c r="M42" s="67">
        <f>'Summary - ML &amp; PM'!G81</f>
        <v>46568</v>
      </c>
      <c r="N42" s="67" t="e">
        <f>'Summary - ML &amp; PM'!#REF!</f>
        <v>#REF!</v>
      </c>
      <c r="O42" s="67" t="e">
        <f>'Summary - ML &amp; PM'!#REF!</f>
        <v>#REF!</v>
      </c>
      <c r="P42" s="67">
        <f>'Summary - ML &amp; PM'!H81</f>
        <v>46934</v>
      </c>
      <c r="Q42" s="67" t="e">
        <f>'Summary - ML &amp; PM'!#REF!</f>
        <v>#REF!</v>
      </c>
      <c r="R42" s="67" t="e">
        <f>'Summary - ML &amp; PM'!#REF!</f>
        <v>#REF!</v>
      </c>
      <c r="S42" s="67">
        <f>'Summary - ML &amp; PM'!I81</f>
        <v>47299</v>
      </c>
      <c r="T42" s="67" t="e">
        <f>'Summary - ML &amp; PM'!#REF!</f>
        <v>#REF!</v>
      </c>
      <c r="U42" s="67" t="e">
        <f>'Summary - ML &amp; PM'!#REF!</f>
        <v>#REF!</v>
      </c>
      <c r="V42" s="67" t="e">
        <f>'Summary - ML &amp; PM'!#REF!</f>
        <v>#REF!</v>
      </c>
      <c r="W42" s="67" t="e">
        <f>'Summary - ML &amp; PM'!#REF!</f>
        <v>#REF!</v>
      </c>
      <c r="X42" s="67" t="e">
        <f>'Summary - ML &amp; PM'!#REF!</f>
        <v>#REF!</v>
      </c>
      <c r="Y42" s="67" t="e">
        <f>'Summary - ML &amp; PM'!#REF!</f>
        <v>#REF!</v>
      </c>
      <c r="Z42" s="67" t="e">
        <f>'Summary - ML &amp; PM'!#REF!</f>
        <v>#REF!</v>
      </c>
      <c r="AA42" s="67" t="e">
        <f>'Summary - ML &amp; PM'!#REF!</f>
        <v>#REF!</v>
      </c>
      <c r="AB42" s="67" t="e">
        <f>'Summary - ML &amp; PM'!#REF!</f>
        <v>#REF!</v>
      </c>
      <c r="AC42" s="67" t="e">
        <f>'Summary - ML &amp; PM'!#REF!</f>
        <v>#REF!</v>
      </c>
      <c r="AD42" s="67" t="e">
        <f>'Summary - ML &amp; PM'!#REF!</f>
        <v>#REF!</v>
      </c>
      <c r="AE42" s="67" t="e">
        <f>'Summary - ML &amp; PM'!#REF!</f>
        <v>#REF!</v>
      </c>
      <c r="AF42" s="67" t="e">
        <f>'Summary - ML &amp; PM'!#REF!</f>
        <v>#REF!</v>
      </c>
      <c r="AG42" s="67" t="e">
        <f>'Summary - ML &amp; PM'!#REF!</f>
        <v>#REF!</v>
      </c>
      <c r="AH42" s="67" t="e">
        <f>'Summary - ML &amp; PM'!#REF!</f>
        <v>#REF!</v>
      </c>
    </row>
    <row r="43" spans="1:34" ht="13.5" customHeight="1">
      <c r="A43" s="66" t="s">
        <v>211</v>
      </c>
      <c r="B43" s="66"/>
      <c r="C43" s="66"/>
      <c r="D43" s="66"/>
      <c r="E43" s="67" t="str">
        <f>$B$3</f>
        <v/>
      </c>
      <c r="F43" s="67" t="str">
        <f t="shared" ref="F43:AH43" si="2">$B$3</f>
        <v/>
      </c>
      <c r="G43" s="67" t="str">
        <f t="shared" si="2"/>
        <v/>
      </c>
      <c r="H43" s="67" t="str">
        <f t="shared" si="2"/>
        <v/>
      </c>
      <c r="I43" s="67" t="str">
        <f t="shared" si="2"/>
        <v/>
      </c>
      <c r="J43" s="67" t="str">
        <f t="shared" si="2"/>
        <v/>
      </c>
      <c r="K43" s="67" t="str">
        <f t="shared" si="2"/>
        <v/>
      </c>
      <c r="L43" s="67" t="str">
        <f t="shared" si="2"/>
        <v/>
      </c>
      <c r="M43" s="67" t="str">
        <f t="shared" si="2"/>
        <v/>
      </c>
      <c r="N43" s="67" t="str">
        <f t="shared" si="2"/>
        <v/>
      </c>
      <c r="O43" s="67" t="str">
        <f t="shared" si="2"/>
        <v/>
      </c>
      <c r="P43" s="67" t="str">
        <f t="shared" si="2"/>
        <v/>
      </c>
      <c r="Q43" s="67" t="str">
        <f t="shared" si="2"/>
        <v/>
      </c>
      <c r="R43" s="67" t="str">
        <f t="shared" si="2"/>
        <v/>
      </c>
      <c r="S43" s="67" t="str">
        <f t="shared" si="2"/>
        <v/>
      </c>
      <c r="T43" s="67" t="str">
        <f t="shared" si="2"/>
        <v/>
      </c>
      <c r="U43" s="67" t="str">
        <f t="shared" si="2"/>
        <v/>
      </c>
      <c r="V43" s="67" t="str">
        <f t="shared" si="2"/>
        <v/>
      </c>
      <c r="W43" s="67" t="str">
        <f t="shared" si="2"/>
        <v/>
      </c>
      <c r="X43" s="67" t="str">
        <f t="shared" si="2"/>
        <v/>
      </c>
      <c r="Y43" s="67" t="str">
        <f t="shared" si="2"/>
        <v/>
      </c>
      <c r="Z43" s="67" t="str">
        <f t="shared" si="2"/>
        <v/>
      </c>
      <c r="AA43" s="67" t="str">
        <f t="shared" si="2"/>
        <v/>
      </c>
      <c r="AB43" s="67" t="str">
        <f t="shared" si="2"/>
        <v/>
      </c>
      <c r="AC43" s="67" t="str">
        <f t="shared" si="2"/>
        <v/>
      </c>
      <c r="AD43" s="67" t="str">
        <f t="shared" si="2"/>
        <v/>
      </c>
      <c r="AE43" s="67" t="str">
        <f t="shared" si="2"/>
        <v/>
      </c>
      <c r="AF43" s="67" t="str">
        <f t="shared" si="2"/>
        <v/>
      </c>
      <c r="AG43" s="67" t="str">
        <f t="shared" si="2"/>
        <v/>
      </c>
      <c r="AH43" s="67" t="str">
        <f t="shared" si="2"/>
        <v/>
      </c>
    </row>
    <row r="44" spans="1:34">
      <c r="A44" s="68" t="s">
        <v>225</v>
      </c>
      <c r="B44" s="68"/>
      <c r="C44" s="68"/>
      <c r="D44" s="68"/>
      <c r="E44" s="68" t="e">
        <f>IF((AND(E40&gt;$D$5,E40&lt;=$D$6)),E40-$D$5,0)</f>
        <v>#REF!</v>
      </c>
      <c r="F44" s="68" t="e">
        <f t="shared" ref="F44:AH44" si="3">IF((AND(F40&gt;$D$5,F40&lt;=$D$6)),F40-$D$5,0)</f>
        <v>#REF!</v>
      </c>
      <c r="G44" s="68" t="e">
        <f t="shared" si="3"/>
        <v>#REF!</v>
      </c>
      <c r="H44" s="68" t="e">
        <f t="shared" si="3"/>
        <v>#REF!</v>
      </c>
      <c r="I44" s="68" t="e">
        <f t="shared" si="3"/>
        <v>#REF!</v>
      </c>
      <c r="J44" s="68" t="e">
        <f t="shared" si="3"/>
        <v>#REF!</v>
      </c>
      <c r="K44" s="68" t="e">
        <f t="shared" si="3"/>
        <v>#REF!</v>
      </c>
      <c r="L44" s="68" t="e">
        <f t="shared" si="3"/>
        <v>#REF!</v>
      </c>
      <c r="M44" s="68" t="e">
        <f t="shared" si="3"/>
        <v>#REF!</v>
      </c>
      <c r="N44" s="68" t="e">
        <f t="shared" si="3"/>
        <v>#REF!</v>
      </c>
      <c r="O44" s="68" t="e">
        <f t="shared" si="3"/>
        <v>#REF!</v>
      </c>
      <c r="P44" s="68" t="e">
        <f t="shared" si="3"/>
        <v>#REF!</v>
      </c>
      <c r="Q44" s="68" t="e">
        <f t="shared" si="3"/>
        <v>#REF!</v>
      </c>
      <c r="R44" s="68" t="e">
        <f t="shared" si="3"/>
        <v>#REF!</v>
      </c>
      <c r="S44" s="68" t="e">
        <f t="shared" si="3"/>
        <v>#REF!</v>
      </c>
      <c r="T44" s="68" t="e">
        <f t="shared" si="3"/>
        <v>#REF!</v>
      </c>
      <c r="U44" s="68" t="e">
        <f t="shared" si="3"/>
        <v>#REF!</v>
      </c>
      <c r="V44" s="68" t="e">
        <f t="shared" si="3"/>
        <v>#REF!</v>
      </c>
      <c r="W44" s="68" t="e">
        <f t="shared" si="3"/>
        <v>#REF!</v>
      </c>
      <c r="X44" s="68" t="e">
        <f t="shared" si="3"/>
        <v>#REF!</v>
      </c>
      <c r="Y44" s="68" t="e">
        <f t="shared" si="3"/>
        <v>#REF!</v>
      </c>
      <c r="Z44" s="68" t="e">
        <f t="shared" si="3"/>
        <v>#REF!</v>
      </c>
      <c r="AA44" s="68" t="e">
        <f t="shared" si="3"/>
        <v>#REF!</v>
      </c>
      <c r="AB44" s="68" t="e">
        <f t="shared" si="3"/>
        <v>#REF!</v>
      </c>
      <c r="AC44" s="68" t="e">
        <f t="shared" si="3"/>
        <v>#REF!</v>
      </c>
      <c r="AD44" s="68" t="e">
        <f t="shared" si="3"/>
        <v>#REF!</v>
      </c>
      <c r="AE44" s="68" t="e">
        <f t="shared" si="3"/>
        <v>#REF!</v>
      </c>
      <c r="AF44" s="68" t="e">
        <f t="shared" si="3"/>
        <v>#REF!</v>
      </c>
      <c r="AG44" s="68" t="e">
        <f t="shared" si="3"/>
        <v>#REF!</v>
      </c>
      <c r="AH44" s="68" t="e">
        <f t="shared" si="3"/>
        <v>#REF!</v>
      </c>
    </row>
    <row r="45" spans="1:34" s="69" customFormat="1">
      <c r="A45" s="67" t="s">
        <v>244</v>
      </c>
      <c r="B45" s="67"/>
      <c r="C45" s="67"/>
      <c r="D45" s="67"/>
      <c r="E45" s="67" t="str">
        <f>IF($A24="HUD ESG Award Date",LOOKUP(E41,'Dropdown Lists'!$P$1:$P$31,'Dropdown Lists'!$S$1:$S$31),"")</f>
        <v/>
      </c>
      <c r="F45" s="67" t="str">
        <f>IF($A24="HUD ESG Award Date",LOOKUP(F41,'Dropdown Lists'!$P$1:$P$31,'Dropdown Lists'!$S$1:$S$31),"")</f>
        <v/>
      </c>
      <c r="G45" s="67" t="str">
        <f>IF($A24="HUD ESG Award Date",LOOKUP(G41,'Dropdown Lists'!$P$1:$P$31,'Dropdown Lists'!$S$1:$S$31),"")</f>
        <v/>
      </c>
      <c r="H45" s="67" t="str">
        <f>IF($A24="HUD ESG Award Date",LOOKUP(H41,'Dropdown Lists'!$P$1:$P$31,'Dropdown Lists'!$S$1:$S$31),"")</f>
        <v/>
      </c>
      <c r="I45" s="67" t="str">
        <f>IF($A24="HUD ESG Award Date",LOOKUP(I41,'Dropdown Lists'!$P$1:$P$31,'Dropdown Lists'!$S$1:$S$31),"")</f>
        <v/>
      </c>
      <c r="J45" s="67" t="str">
        <f>IF($A24="HUD ESG Award Date",LOOKUP(J41,'Dropdown Lists'!$P$1:$P$31,'Dropdown Lists'!$S$1:$S$31),"")</f>
        <v/>
      </c>
      <c r="K45" s="67" t="str">
        <f>IF($A24="HUD ESG Award Date",LOOKUP(K41,'Dropdown Lists'!$P$1:$P$31,'Dropdown Lists'!$S$1:$S$31),"")</f>
        <v/>
      </c>
      <c r="L45" s="67" t="str">
        <f>IF($A24="HUD ESG Award Date",LOOKUP(L41,'Dropdown Lists'!$P$1:$P$31,'Dropdown Lists'!$S$1:$S$31),"")</f>
        <v/>
      </c>
      <c r="M45" s="67" t="str">
        <f>IF($A24="HUD ESG Award Date",LOOKUP(M41,'Dropdown Lists'!$P$1:$P$31,'Dropdown Lists'!$S$1:$S$31),"")</f>
        <v/>
      </c>
      <c r="N45" s="67" t="str">
        <f>IF($A24="HUD ESG Award Date",LOOKUP(N41,'Dropdown Lists'!$P$1:$P$31,'Dropdown Lists'!$S$1:$S$31),"")</f>
        <v/>
      </c>
      <c r="O45" s="67" t="str">
        <f>IF($A24="HUD ESG Award Date",LOOKUP(O41,'Dropdown Lists'!$P$1:$P$31,'Dropdown Lists'!$S$1:$S$31),"")</f>
        <v/>
      </c>
      <c r="P45" s="67" t="str">
        <f>IF($A24="HUD ESG Award Date",LOOKUP(P41,'Dropdown Lists'!$P$1:$P$31,'Dropdown Lists'!$S$1:$S$31),"")</f>
        <v/>
      </c>
      <c r="Q45" s="67" t="str">
        <f>IF($A24="HUD ESG Award Date",LOOKUP(Q41,'Dropdown Lists'!$P$1:$P$31,'Dropdown Lists'!$S$1:$S$31),"")</f>
        <v/>
      </c>
      <c r="R45" s="67" t="str">
        <f>IF($A24="HUD ESG Award Date",LOOKUP(R41,'Dropdown Lists'!$P$1:$P$31,'Dropdown Lists'!$S$1:$S$31),"")</f>
        <v/>
      </c>
      <c r="S45" s="67" t="str">
        <f>IF($A24="HUD ESG Award Date",LOOKUP(S41,'Dropdown Lists'!$P$1:$P$31,'Dropdown Lists'!$S$1:$S$31),"")</f>
        <v/>
      </c>
      <c r="T45" s="67" t="str">
        <f>IF($A24="HUD ESG Award Date",LOOKUP(T41,'Dropdown Lists'!$P$1:$P$31,'Dropdown Lists'!$S$1:$S$31),"")</f>
        <v/>
      </c>
      <c r="U45" s="67" t="str">
        <f>IF($A24="HUD ESG Award Date",LOOKUP(U41,'Dropdown Lists'!$P$1:$P$31,'Dropdown Lists'!$S$1:$S$31),"")</f>
        <v/>
      </c>
      <c r="V45" s="67" t="str">
        <f>IF($A24="HUD ESG Award Date",LOOKUP(V41,'Dropdown Lists'!$P$1:$P$31,'Dropdown Lists'!$S$1:$S$31),"")</f>
        <v/>
      </c>
      <c r="W45" s="67" t="str">
        <f>IF($A24="HUD ESG Award Date",LOOKUP(W41,'Dropdown Lists'!$P$1:$P$31,'Dropdown Lists'!$S$1:$S$31),"")</f>
        <v/>
      </c>
      <c r="X45" s="67" t="str">
        <f>IF($A24="HUD ESG Award Date",LOOKUP(X41,'Dropdown Lists'!$P$1:$P$31,'Dropdown Lists'!$S$1:$S$31),"")</f>
        <v/>
      </c>
      <c r="Y45" s="67" t="str">
        <f>IF($A24="HUD ESG Award Date",LOOKUP(Y41,'Dropdown Lists'!$P$1:$P$31,'Dropdown Lists'!$S$1:$S$31),"")</f>
        <v/>
      </c>
      <c r="Z45" s="67" t="str">
        <f>IF($A24="HUD ESG Award Date",LOOKUP(Z41,'Dropdown Lists'!$P$1:$P$31,'Dropdown Lists'!$S$1:$S$31),"")</f>
        <v/>
      </c>
      <c r="AA45" s="67" t="str">
        <f>IF($A24="HUD ESG Award Date",LOOKUP(AA41,'Dropdown Lists'!$P$1:$P$31,'Dropdown Lists'!$S$1:$S$31),"")</f>
        <v/>
      </c>
      <c r="AB45" s="67" t="str">
        <f>IF($A24="HUD ESG Award Date",LOOKUP(AB41,'Dropdown Lists'!$P$1:$P$31,'Dropdown Lists'!$S$1:$S$31),"")</f>
        <v/>
      </c>
      <c r="AC45" s="67" t="str">
        <f>IF($A24="HUD ESG Award Date",LOOKUP(AC41,'Dropdown Lists'!$P$1:$P$31,'Dropdown Lists'!$S$1:$S$31),"")</f>
        <v/>
      </c>
      <c r="AD45" s="67" t="str">
        <f>IF($A24="HUD ESG Award Date",LOOKUP(AD41,'Dropdown Lists'!$P$1:$P$31,'Dropdown Lists'!$S$1:$S$31),"")</f>
        <v/>
      </c>
      <c r="AE45" s="67" t="str">
        <f>IF($A24="HUD ESG Award Date",LOOKUP(AE41,'Dropdown Lists'!$P$1:$P$31,'Dropdown Lists'!$S$1:$S$31),"")</f>
        <v/>
      </c>
      <c r="AF45" s="67" t="str">
        <f>IF($A24="HUD ESG Award Date",LOOKUP(AF41,'Dropdown Lists'!$P$1:$P$31,'Dropdown Lists'!$S$1:$S$31),"")</f>
        <v/>
      </c>
      <c r="AG45" s="67" t="str">
        <f>IF($A24="HUD ESG Award Date",LOOKUP(AG41,'Dropdown Lists'!$P$1:$P$31,'Dropdown Lists'!$S$1:$S$31),"")</f>
        <v/>
      </c>
      <c r="AH45" s="67" t="str">
        <f>IF($A24="HUD ESG Award Date",LOOKUP(AH41,'Dropdown Lists'!$P$1:$P$31,'Dropdown Lists'!$S$1:$S$31),"")</f>
        <v/>
      </c>
    </row>
    <row r="46" spans="1:34">
      <c r="A46" s="66" t="s">
        <v>245</v>
      </c>
      <c r="B46" s="66"/>
      <c r="C46" s="66"/>
      <c r="D46" s="66"/>
      <c r="E46" s="66" t="str">
        <f>IF($A23="HUD ESG Award Number",LOOKUP(E41,'Dropdown Lists'!$P$1:$P$31,'Dropdown Lists'!$R$1:$R$31),"")</f>
        <v/>
      </c>
      <c r="F46" s="66" t="str">
        <f>IF($A23="HUD ESG Award Number",LOOKUP(F41,'Dropdown Lists'!$P$1:$P$31,'Dropdown Lists'!$R$1:$R$31),"")</f>
        <v/>
      </c>
      <c r="G46" s="66" t="str">
        <f>IF($A23="HUD ESG Award Number",LOOKUP(G41,'Dropdown Lists'!$P$1:$P$31,'Dropdown Lists'!$R$1:$R$31),"")</f>
        <v/>
      </c>
      <c r="H46" s="66" t="str">
        <f>IF($A23="HUD ESG Award Number",LOOKUP(H41,'Dropdown Lists'!$P$1:$P$31,'Dropdown Lists'!$R$1:$R$31),"")</f>
        <v/>
      </c>
      <c r="I46" s="66" t="str">
        <f>IF($A23="HUD ESG Award Number",LOOKUP(I41,'Dropdown Lists'!$P$1:$P$31,'Dropdown Lists'!$R$1:$R$31),"")</f>
        <v/>
      </c>
      <c r="J46" s="66" t="str">
        <f>IF($A23="HUD ESG Award Number",LOOKUP(J41,'Dropdown Lists'!$P$1:$P$31,'Dropdown Lists'!$R$1:$R$31),"")</f>
        <v/>
      </c>
      <c r="K46" s="66" t="str">
        <f>IF($A23="HUD ESG Award Number",LOOKUP(K41,'Dropdown Lists'!$P$1:$P$31,'Dropdown Lists'!$R$1:$R$31),"")</f>
        <v/>
      </c>
      <c r="L46" s="66" t="str">
        <f>IF($A23="HUD ESG Award Number",LOOKUP(L41,'Dropdown Lists'!$P$1:$P$31,'Dropdown Lists'!$R$1:$R$31),"")</f>
        <v/>
      </c>
      <c r="M46" s="66" t="str">
        <f>IF($A23="HUD ESG Award Number",LOOKUP(M41,'Dropdown Lists'!$P$1:$P$31,'Dropdown Lists'!$R$1:$R$31),"")</f>
        <v/>
      </c>
      <c r="N46" s="66" t="str">
        <f>IF($A23="HUD ESG Award Number",LOOKUP(N41,'Dropdown Lists'!$P$1:$P$31,'Dropdown Lists'!$R$1:$R$31),"")</f>
        <v/>
      </c>
      <c r="O46" s="66" t="str">
        <f>IF($A23="HUD ESG Award Number",LOOKUP(O41,'Dropdown Lists'!$P$1:$P$31,'Dropdown Lists'!$R$1:$R$31),"")</f>
        <v/>
      </c>
      <c r="P46" s="66" t="str">
        <f>IF($A23="HUD ESG Award Number",LOOKUP(P41,'Dropdown Lists'!$P$1:$P$31,'Dropdown Lists'!$R$1:$R$31),"")</f>
        <v/>
      </c>
      <c r="Q46" s="66" t="str">
        <f>IF($A23="HUD ESG Award Number",LOOKUP(Q41,'Dropdown Lists'!$P$1:$P$31,'Dropdown Lists'!$R$1:$R$31),"")</f>
        <v/>
      </c>
      <c r="R46" s="66" t="str">
        <f>IF($A23="HUD ESG Award Number",LOOKUP(R41,'Dropdown Lists'!$P$1:$P$31,'Dropdown Lists'!$R$1:$R$31),"")</f>
        <v/>
      </c>
      <c r="S46" s="66" t="str">
        <f>IF($A23="HUD ESG Award Number",LOOKUP(S41,'Dropdown Lists'!$P$1:$P$31,'Dropdown Lists'!$R$1:$R$31),"")</f>
        <v/>
      </c>
      <c r="T46" s="66" t="str">
        <f>IF($A23="HUD ESG Award Number",LOOKUP(T41,'Dropdown Lists'!$P$1:$P$31,'Dropdown Lists'!$R$1:$R$31),"")</f>
        <v/>
      </c>
      <c r="U46" s="66" t="str">
        <f>IF($A23="HUD ESG Award Number",LOOKUP(U41,'Dropdown Lists'!$P$1:$P$31,'Dropdown Lists'!$R$1:$R$31),"")</f>
        <v/>
      </c>
      <c r="V46" s="66" t="str">
        <f>IF($A23="HUD ESG Award Number",LOOKUP(V41,'Dropdown Lists'!$P$1:$P$31,'Dropdown Lists'!$R$1:$R$31),"")</f>
        <v/>
      </c>
      <c r="W46" s="66" t="str">
        <f>IF($A23="HUD ESG Award Number",LOOKUP(W41,'Dropdown Lists'!$P$1:$P$31,'Dropdown Lists'!$R$1:$R$31),"")</f>
        <v/>
      </c>
      <c r="X46" s="66" t="str">
        <f>IF($A23="HUD ESG Award Number",LOOKUP(X41,'Dropdown Lists'!$P$1:$P$31,'Dropdown Lists'!$R$1:$R$31),"")</f>
        <v/>
      </c>
      <c r="Y46" s="66" t="str">
        <f>IF($A23="HUD ESG Award Number",LOOKUP(Y41,'Dropdown Lists'!$P$1:$P$31,'Dropdown Lists'!$R$1:$R$31),"")</f>
        <v/>
      </c>
      <c r="Z46" s="66" t="str">
        <f>IF($A23="HUD ESG Award Number",LOOKUP(Z41,'Dropdown Lists'!$P$1:$P$31,'Dropdown Lists'!$R$1:$R$31),"")</f>
        <v/>
      </c>
      <c r="AA46" s="66" t="str">
        <f>IF($A23="HUD ESG Award Number",LOOKUP(AA41,'Dropdown Lists'!$P$1:$P$31,'Dropdown Lists'!$R$1:$R$31),"")</f>
        <v/>
      </c>
      <c r="AB46" s="66" t="str">
        <f>IF($A23="HUD ESG Award Number",LOOKUP(AB41,'Dropdown Lists'!$P$1:$P$31,'Dropdown Lists'!$R$1:$R$31),"")</f>
        <v/>
      </c>
      <c r="AC46" s="66" t="str">
        <f>IF($A23="HUD ESG Award Number",LOOKUP(AC41,'Dropdown Lists'!$P$1:$P$31,'Dropdown Lists'!$R$1:$R$31),"")</f>
        <v/>
      </c>
      <c r="AD46" s="66" t="str">
        <f>IF($A23="HUD ESG Award Number",LOOKUP(AD41,'Dropdown Lists'!$P$1:$P$31,'Dropdown Lists'!$R$1:$R$31),"")</f>
        <v/>
      </c>
      <c r="AE46" s="66" t="str">
        <f>IF($A23="HUD ESG Award Number",LOOKUP(AE41,'Dropdown Lists'!$P$1:$P$31,'Dropdown Lists'!$R$1:$R$31),"")</f>
        <v/>
      </c>
      <c r="AF46" s="66" t="str">
        <f>IF($A23="HUD ESG Award Number",LOOKUP(AF41,'Dropdown Lists'!$P$1:$P$31,'Dropdown Lists'!$R$1:$R$31),"")</f>
        <v/>
      </c>
      <c r="AG46" s="66" t="str">
        <f>IF($A23="HUD ESG Award Number",LOOKUP(AG41,'Dropdown Lists'!$P$1:$P$31,'Dropdown Lists'!$R$1:$R$31),"")</f>
        <v/>
      </c>
      <c r="AH46" s="66" t="str">
        <f>IF($A23="HUD ESG Award Number",LOOKUP(AH41,'Dropdown Lists'!$P$1:$P$31,'Dropdown Lists'!$R$1:$R$31),"")</f>
        <v/>
      </c>
    </row>
  </sheetData>
  <sheetProtection formatCells="0" formatColumns="0" formatRows="0" insertHyperlinks="0" sort="0" autoFilter="0" pivotTables="0"/>
  <mergeCells count="133">
    <mergeCell ref="A10:D10"/>
    <mergeCell ref="Q21:S21"/>
    <mergeCell ref="T21:V21"/>
    <mergeCell ref="W21:Y21"/>
    <mergeCell ref="Z21:AB21"/>
    <mergeCell ref="AC21:AE21"/>
    <mergeCell ref="AF21:AH21"/>
    <mergeCell ref="E22:G22"/>
    <mergeCell ref="H22:J22"/>
    <mergeCell ref="K22:M22"/>
    <mergeCell ref="N22:P22"/>
    <mergeCell ref="Q22:S22"/>
    <mergeCell ref="T22:V22"/>
    <mergeCell ref="W22:Y22"/>
    <mergeCell ref="Z22:AB22"/>
    <mergeCell ref="AC22:AE22"/>
    <mergeCell ref="AF22:AH22"/>
    <mergeCell ref="T13:V13"/>
    <mergeCell ref="T14:V14"/>
    <mergeCell ref="T15:V15"/>
    <mergeCell ref="T16:V16"/>
    <mergeCell ref="Q13:S13"/>
    <mergeCell ref="Q14:S14"/>
    <mergeCell ref="Q15:S15"/>
    <mergeCell ref="B7:D7"/>
    <mergeCell ref="A25:D25"/>
    <mergeCell ref="A13:D13"/>
    <mergeCell ref="T12:V12"/>
    <mergeCell ref="W12:Y12"/>
    <mergeCell ref="Z12:AB12"/>
    <mergeCell ref="AC12:AE12"/>
    <mergeCell ref="AF12:AH12"/>
    <mergeCell ref="E12:G12"/>
    <mergeCell ref="H12:J12"/>
    <mergeCell ref="K12:M12"/>
    <mergeCell ref="N12:P12"/>
    <mergeCell ref="Q12:S12"/>
    <mergeCell ref="E14:G14"/>
    <mergeCell ref="E15:G15"/>
    <mergeCell ref="E16:G16"/>
    <mergeCell ref="E17:G17"/>
    <mergeCell ref="E13:G13"/>
    <mergeCell ref="H13:J13"/>
    <mergeCell ref="H14:J14"/>
    <mergeCell ref="H15:J15"/>
    <mergeCell ref="H16:J16"/>
    <mergeCell ref="E24:G24"/>
    <mergeCell ref="A23:D23"/>
    <mergeCell ref="N21:P21"/>
    <mergeCell ref="A24:D24"/>
    <mergeCell ref="A14:D14"/>
    <mergeCell ref="A15:D15"/>
    <mergeCell ref="A16:D16"/>
    <mergeCell ref="A17:D17"/>
    <mergeCell ref="A18:D18"/>
    <mergeCell ref="H17:J17"/>
    <mergeCell ref="H18:J18"/>
    <mergeCell ref="H23:J23"/>
    <mergeCell ref="H24:J24"/>
    <mergeCell ref="E21:G21"/>
    <mergeCell ref="H21:J21"/>
    <mergeCell ref="A22:D22"/>
    <mergeCell ref="Q25:S25"/>
    <mergeCell ref="H25:J25"/>
    <mergeCell ref="E18:G18"/>
    <mergeCell ref="E23:G23"/>
    <mergeCell ref="E25:G25"/>
    <mergeCell ref="N13:P13"/>
    <mergeCell ref="N14:P14"/>
    <mergeCell ref="N15:P15"/>
    <mergeCell ref="N16:P16"/>
    <mergeCell ref="K13:M13"/>
    <mergeCell ref="K14:M14"/>
    <mergeCell ref="K15:M15"/>
    <mergeCell ref="K16:M16"/>
    <mergeCell ref="N17:P17"/>
    <mergeCell ref="N18:P18"/>
    <mergeCell ref="N23:P23"/>
    <mergeCell ref="N24:P24"/>
    <mergeCell ref="N25:P25"/>
    <mergeCell ref="K18:M18"/>
    <mergeCell ref="K23:M23"/>
    <mergeCell ref="K24:M24"/>
    <mergeCell ref="K25:M25"/>
    <mergeCell ref="K17:M17"/>
    <mergeCell ref="K21:M21"/>
    <mergeCell ref="AF18:AH18"/>
    <mergeCell ref="AF23:AH23"/>
    <mergeCell ref="AF24:AH24"/>
    <mergeCell ref="AF25:AH25"/>
    <mergeCell ref="AC18:AE18"/>
    <mergeCell ref="AC23:AE23"/>
    <mergeCell ref="Z13:AB13"/>
    <mergeCell ref="Z14:AB14"/>
    <mergeCell ref="Z15:AB15"/>
    <mergeCell ref="Z16:AB16"/>
    <mergeCell ref="Z17:AB17"/>
    <mergeCell ref="AF13:AH13"/>
    <mergeCell ref="AF14:AH14"/>
    <mergeCell ref="AF15:AH15"/>
    <mergeCell ref="AF16:AH16"/>
    <mergeCell ref="AC13:AE13"/>
    <mergeCell ref="AC14:AE14"/>
    <mergeCell ref="AC15:AE15"/>
    <mergeCell ref="AC16:AE16"/>
    <mergeCell ref="AF17:AH17"/>
    <mergeCell ref="AC17:AE17"/>
    <mergeCell ref="AC24:AE24"/>
    <mergeCell ref="AC25:AE25"/>
    <mergeCell ref="B8:D8"/>
    <mergeCell ref="Z18:AB18"/>
    <mergeCell ref="Z23:AB23"/>
    <mergeCell ref="Z24:AB24"/>
    <mergeCell ref="Z25:AB25"/>
    <mergeCell ref="W18:Y18"/>
    <mergeCell ref="W23:Y23"/>
    <mergeCell ref="W24:Y24"/>
    <mergeCell ref="W25:Y25"/>
    <mergeCell ref="W13:Y13"/>
    <mergeCell ref="W14:Y14"/>
    <mergeCell ref="W15:Y15"/>
    <mergeCell ref="W16:Y16"/>
    <mergeCell ref="W17:Y17"/>
    <mergeCell ref="Q16:S16"/>
    <mergeCell ref="T17:V17"/>
    <mergeCell ref="Q17:S17"/>
    <mergeCell ref="T18:V18"/>
    <mergeCell ref="T23:V23"/>
    <mergeCell ref="T24:V24"/>
    <mergeCell ref="T25:V25"/>
    <mergeCell ref="Q18:S18"/>
    <mergeCell ref="Q23:S23"/>
    <mergeCell ref="Q24:S24"/>
  </mergeCells>
  <conditionalFormatting sqref="A23:AH23">
    <cfRule type="expression" dxfId="376" priority="12">
      <formula>$A$23=""</formula>
    </cfRule>
  </conditionalFormatting>
  <conditionalFormatting sqref="A24:AH24">
    <cfRule type="expression" dxfId="375" priority="13">
      <formula>$A$24=""</formula>
    </cfRule>
  </conditionalFormatting>
  <conditionalFormatting sqref="B3 B5:C5 C5:C6">
    <cfRule type="containsBlanks" dxfId="374" priority="35">
      <formula>LEN(TRIM(B3))=0</formula>
    </cfRule>
  </conditionalFormatting>
  <conditionalFormatting sqref="E22:E25 H22:H25 K22:K25 N22:N25 Q22:Q25 T22:T25 W22:W25 Z22:Z25 AC22:AC25 AF22:AF25 E12:AH12 E13:E18 H13:H18 K13:K18 N13:N18 Q13:Q18 T13:T18 W13:W18 Z13:Z18 AC13:AC18 AF13:AF18 E21:AH21">
    <cfRule type="expression" dxfId="373" priority="374" stopIfTrue="1">
      <formula>E$40&gt;$D$6</formula>
    </cfRule>
  </conditionalFormatting>
  <conditionalFormatting sqref="E23:AH24">
    <cfRule type="expression" dxfId="372" priority="406">
      <formula>E$40&gt;$D$6</formula>
    </cfRule>
    <cfRule type="expression" dxfId="371" priority="407">
      <formula>E23=0</formula>
    </cfRule>
  </conditionalFormatting>
  <printOptions horizontalCentered="1" headings="1"/>
  <pageMargins left="0.25" right="0.25" top="0.75" bottom="0.75" header="0.3" footer="0.3"/>
  <pageSetup scale="49" fitToHeight="0" orientation="landscape" r:id="rId1"/>
  <headerFooter alignWithMargins="0">
    <oddFooter>&amp;CPage &amp;P of &amp;N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6FF66"/>
    <pageSetUpPr fitToPage="1"/>
  </sheetPr>
  <dimension ref="A1:O89"/>
  <sheetViews>
    <sheetView showGridLines="0" topLeftCell="A8" zoomScaleNormal="100" workbookViewId="0">
      <pane xSplit="4" topLeftCell="E1" activePane="topRight" state="frozen"/>
      <selection activeCell="G16" sqref="G16"/>
      <selection pane="topRight" activeCell="B6" sqref="B6:D6"/>
    </sheetView>
  </sheetViews>
  <sheetFormatPr defaultColWidth="0" defaultRowHeight="15.5" zeroHeight="1"/>
  <cols>
    <col min="1" max="1" width="21.26953125" style="56" customWidth="1"/>
    <col min="2" max="3" width="15.453125" style="56" customWidth="1"/>
    <col min="4" max="4" width="10.1796875" style="56" customWidth="1"/>
    <col min="5" max="7" width="16.54296875" style="56" customWidth="1"/>
    <col min="8" max="8" width="16.453125" style="56" customWidth="1"/>
    <col min="9" max="9" width="16.54296875" style="56" customWidth="1"/>
    <col min="10" max="10" width="19.1796875" style="56" customWidth="1"/>
    <col min="11" max="11" width="14.26953125" style="56" customWidth="1"/>
    <col min="12" max="12" width="14" style="56" hidden="1" customWidth="1"/>
    <col min="13" max="14" width="21.1796875" style="56" hidden="1" customWidth="1"/>
    <col min="15" max="15" width="14" style="56" hidden="1" customWidth="1"/>
    <col min="16" max="16384" width="11.453125" style="56" hidden="1"/>
  </cols>
  <sheetData>
    <row r="1" spans="1:10" ht="16.5" customHeight="1">
      <c r="A1" s="55" t="s">
        <v>209</v>
      </c>
      <c r="B1" s="55"/>
      <c r="C1" s="55"/>
      <c r="D1" s="55"/>
    </row>
    <row r="2" spans="1:10" ht="16.5" customHeight="1">
      <c r="A2" s="55" t="s">
        <v>210</v>
      </c>
      <c r="B2" s="55"/>
      <c r="C2" s="55"/>
      <c r="D2" s="55"/>
    </row>
    <row r="3" spans="1:10">
      <c r="A3" s="57" t="s">
        <v>211</v>
      </c>
      <c r="B3" s="943" t="str">
        <f>IF('Summary - ML &amp; PM'!B3&lt;&gt;"",'Summary - ML &amp; PM'!B3,"")</f>
        <v/>
      </c>
      <c r="E3" s="55"/>
    </row>
    <row r="4" spans="1:10" ht="28.5" customHeight="1">
      <c r="A4" s="176" t="s">
        <v>212</v>
      </c>
      <c r="B4" s="177" t="s">
        <v>213</v>
      </c>
      <c r="C4" s="177" t="s">
        <v>214</v>
      </c>
      <c r="D4" s="177" t="s">
        <v>215</v>
      </c>
      <c r="E4" s="55"/>
    </row>
    <row r="5" spans="1:10">
      <c r="A5" s="58" t="s">
        <v>217</v>
      </c>
      <c r="B5" s="742">
        <f>'Summary - ML &amp; PM'!B5</f>
        <v>45566</v>
      </c>
      <c r="C5" s="742">
        <f>'Summary - ML &amp; PM'!C5</f>
        <v>47299</v>
      </c>
      <c r="D5" s="739">
        <f>ROUNDUP(YEARFRAC(B5,C5),0)</f>
        <v>5</v>
      </c>
    </row>
    <row r="6" spans="1:10" ht="15.75" customHeight="1">
      <c r="A6" s="60" t="s">
        <v>375</v>
      </c>
      <c r="B6" s="1141" t="str">
        <f>IF('Summary - ML &amp; PM'!B6&lt;&gt;"",'Summary - ML &amp; PM'!B6,"")</f>
        <v/>
      </c>
      <c r="C6" s="1142">
        <f>'Summary - ML &amp; PM'!C6</f>
        <v>0</v>
      </c>
      <c r="D6" s="1143">
        <f>'Summary - ML &amp; PM'!D6</f>
        <v>0</v>
      </c>
      <c r="E6" s="59"/>
      <c r="F6" s="59"/>
      <c r="G6" s="59"/>
      <c r="H6" s="59"/>
      <c r="I6" s="59"/>
    </row>
    <row r="7" spans="1:10">
      <c r="A7" s="60" t="s">
        <v>227</v>
      </c>
      <c r="B7" s="1144" t="str">
        <f>IF('Summary - ML &amp; PM'!B7&lt;&gt;"",'Summary - ML &amp; PM'!B7,"")</f>
        <v>RFQ #144 TAY Site at 42 Otis</v>
      </c>
      <c r="C7" s="1145">
        <f>'Summary - ML &amp; PM'!C7</f>
        <v>0</v>
      </c>
      <c r="D7" s="1146">
        <f>'Summary - ML &amp; PM'!D7</f>
        <v>0</v>
      </c>
      <c r="E7" s="59"/>
      <c r="F7" s="59"/>
      <c r="G7" s="59"/>
      <c r="H7" s="59"/>
      <c r="I7" s="59"/>
    </row>
    <row r="8" spans="1:10" ht="60.65" customHeight="1">
      <c r="A8" s="178" t="s">
        <v>246</v>
      </c>
      <c r="B8" s="1147" t="str">
        <f>CONCATENATE(IF(ISBLANK('Summary - ML &amp; PM'!B8),"",CONCATENATE('Summary - Start Up'!B8,"")),IF(ISBLANK('Summary - Start Up'!B8:D8),"",CONCATENATE(", ",'Summary - Start Up'!B8:D8,"")),IF(ISBLANK('Summary (3)'!B12:D12),"",CONCATENATE(", ",'Summary (3)'!B12:D12,"")),IF(ISBLANK('Summary (4)'!B12:D12),"",CONCATENATE(", ",'Summary (4)'!B12:D12,"")),,IF(ISBLANK('Summary (5)'!B12:D12),"",CONCATENATE(", ",'Summary (5)'!B12:D12,"")),IF(ISBLANK('Summary (6)'!B12:D12),"",CONCATENATE(", ",'Summary (6)'!B12:D12,"")),IF(ISBLANK('Summary (7)'!B12:D12),"",CONCATENATE(", ",'Summary (7)'!B12:D12,"")),IF(ISBLANK('Summary (8)'!B12:D12),"",CONCATENATE(", ",'Summary (8)'!B12:D12,"")))</f>
        <v>Start Up - Master Lease and Property Management Services, Start Up - Master Lease and Property Management Services</v>
      </c>
      <c r="C8" s="1148"/>
      <c r="D8" s="1149"/>
    </row>
    <row r="9" spans="1:10" ht="17.25" customHeight="1">
      <c r="A9" s="57" t="s">
        <v>408</v>
      </c>
      <c r="B9" s="972">
        <f>'Summary - ML &amp; PM'!B9+'Summary - Start Up'!B9</f>
        <v>3907431</v>
      </c>
      <c r="C9" s="816"/>
      <c r="D9" s="817"/>
    </row>
    <row r="10" spans="1:10" ht="17.25" customHeight="1">
      <c r="A10" s="55"/>
      <c r="B10" s="796"/>
      <c r="C10" s="796"/>
      <c r="D10" s="796"/>
    </row>
    <row r="11" spans="1:10" s="88" customFormat="1" ht="18.75" customHeight="1">
      <c r="B11" s="1151"/>
      <c r="C11" s="1151"/>
      <c r="D11" s="1151"/>
      <c r="E11" s="795" t="s">
        <v>230</v>
      </c>
      <c r="F11" s="788" t="s">
        <v>231</v>
      </c>
      <c r="G11" s="804" t="s">
        <v>232</v>
      </c>
      <c r="H11" s="810" t="s">
        <v>233</v>
      </c>
      <c r="I11" s="809" t="s">
        <v>234</v>
      </c>
      <c r="J11" s="966" t="s">
        <v>249</v>
      </c>
    </row>
    <row r="12" spans="1:10" s="93" customFormat="1" ht="38.25" customHeight="1">
      <c r="A12" s="206"/>
      <c r="E12" s="797" t="str">
        <f>IF($D$5&gt;=E75,CONCATENATE(TEXT(E76,"m/d/yyyy")," - ",TEXT(E77,"m/d/yyyy")),"N/A")</f>
        <v>10/1/2024 - 6/30/2025</v>
      </c>
      <c r="F12" s="789" t="str">
        <f>IF($D$5&gt;=F75,CONCATENATE(TEXT(F76,"m/d/yyyy")," - ",TEXT(F77,"m/d/yyyy")),"N/A")</f>
        <v>7/1/2025 - 6/30/2026</v>
      </c>
      <c r="G12" s="90" t="str">
        <f>IF($D$5&gt;=G75,CONCATENATE(TEXT(G76,"m/d/yyyy")," - ",TEXT(G77,"m/d/yyyy")),"N/A")</f>
        <v>7/1/2026 - 6/30/2027</v>
      </c>
      <c r="H12" s="92" t="str">
        <f>IF($D$5&gt;=H75,CONCATENATE(TEXT(H76,"m/d/yyyy")," - ",TEXT(H77,"m/d/yyyy")),"N/A")</f>
        <v>7/1/2027 - 6/30/2028</v>
      </c>
      <c r="I12" s="824" t="str">
        <f>IF($D$5&gt;=I75,CONCATENATE(TEXT(I76,"m/d/yyyy")," - ",TEXT(I77,"m/d/yyyy")),"N/A")</f>
        <v>7/1/2028 - 6/30/2029</v>
      </c>
      <c r="J12" s="953" t="str">
        <f>'Summary - ML &amp; PM'!J12</f>
        <v>10/1/2024 - 6/30/2029</v>
      </c>
    </row>
    <row r="13" spans="1:10" s="501" customFormat="1" ht="19.5" customHeight="1">
      <c r="B13" s="93"/>
      <c r="C13" s="93"/>
      <c r="E13" s="712" t="s">
        <v>248</v>
      </c>
      <c r="F13" s="721" t="s">
        <v>248</v>
      </c>
      <c r="G13" s="717" t="s">
        <v>248</v>
      </c>
      <c r="H13" s="661" t="s">
        <v>248</v>
      </c>
      <c r="I13" s="627" t="s">
        <v>248</v>
      </c>
      <c r="J13" s="954"/>
    </row>
    <row r="14" spans="1:10" s="346" customFormat="1">
      <c r="E14" s="798" t="str">
        <f>_xlfn.CONCAT(ROUND(YEARFRAC(E76,E77)*12,0)," Months")</f>
        <v>9 Months</v>
      </c>
      <c r="F14" s="351" t="str">
        <f t="shared" ref="F14:I14" si="0">_xlfn.CONCAT(ROUND(YEARFRAC(F76,F77)*12,0)," Months")</f>
        <v>12 Months</v>
      </c>
      <c r="G14" s="805" t="str">
        <f t="shared" si="0"/>
        <v>12 Months</v>
      </c>
      <c r="H14" s="353" t="str">
        <f t="shared" si="0"/>
        <v>12 Months</v>
      </c>
      <c r="I14" s="825" t="str">
        <f t="shared" si="0"/>
        <v>12 Months</v>
      </c>
      <c r="J14" s="955"/>
    </row>
    <row r="15" spans="1:10">
      <c r="A15" s="1150" t="s">
        <v>250</v>
      </c>
      <c r="B15" s="1136"/>
      <c r="C15" s="1136"/>
      <c r="D15" s="1136"/>
      <c r="E15" s="799"/>
      <c r="F15" s="801"/>
      <c r="G15" s="801"/>
      <c r="H15" s="801"/>
      <c r="I15" s="801"/>
      <c r="J15" s="808"/>
    </row>
    <row r="16" spans="1:10">
      <c r="A16" s="1098" t="s">
        <v>251</v>
      </c>
      <c r="B16" s="1097"/>
      <c r="C16" s="1097"/>
      <c r="D16" s="1097"/>
      <c r="E16" s="516">
        <f>'Summary - ML &amp; PM'!E16+'Summary - Start Up'!E16+'Summary (3)'!E15+'Summary (4)'!E15+'Summary (5)'!E15+'Summary (6)'!E15+'Summary (7)'!E15+'Summary (8)'!E15+'Summary (9)'!E15+'Summary (10)'!E15</f>
        <v>0</v>
      </c>
      <c r="F16" s="516">
        <f>'Summary - ML &amp; PM'!F16+'Summary - Start Up'!F16+'Summary (3)'!H23+'Summary (4)'!H23+'Summary (5)'!H23+'Summary (6)'!H23+'Summary (7)'!H23+'Summary (8)'!H23+'Summary (9)'!H23+'Summary (10)'!H23</f>
        <v>0</v>
      </c>
      <c r="G16" s="516">
        <f>'Summary - ML &amp; PM'!G16+'Summary (3)'!K23+'Summary (4)'!K23+'Summary (5)'!K23+'Summary (6)'!K23+'Summary (7)'!K23+'Summary (8)'!K23+'Summary (9)'!K23+'Summary (10)'!K23</f>
        <v>0</v>
      </c>
      <c r="H16" s="516">
        <f>'Summary - ML &amp; PM'!H16+'Summary (3)'!L23+'Summary (4)'!L23+'Summary (5)'!L23+'Summary (6)'!L23+'Summary (7)'!L23+'Summary (8)'!L23+'Summary (9)'!L23+'Summary (10)'!L23</f>
        <v>0</v>
      </c>
      <c r="I16" s="516">
        <f>'Summary - ML &amp; PM'!I16++'Summary (3)'!M23+'Summary (4)'!M23+'Summary (5)'!M23+'Summary (6)'!M23+'Summary (7)'!M23+'Summary (8)'!M23+'Summary (9)'!M23+'Summary (10)'!M23</f>
        <v>0</v>
      </c>
      <c r="J16" s="516">
        <f>'Summary - ML &amp; PM'!AI16+'Summary - Start Up'!J16+'Summary (3)'!AI23+'Summary (4)'!AI23+'Summary (5)'!AI23+'Summary (6)'!AI23+'Summary (7)'!AI23+'Summary (8)'!AI23+'Summary (9)'!AI23+'Summary (10)'!AI23</f>
        <v>0</v>
      </c>
    </row>
    <row r="17" spans="1:11">
      <c r="A17" s="1097" t="s">
        <v>252</v>
      </c>
      <c r="B17" s="1097"/>
      <c r="C17" s="1097"/>
      <c r="D17" s="1097"/>
      <c r="E17" s="516">
        <f>'Summary - ML &amp; PM'!E17+'Summary - Start Up'!E17+'Summary (3)'!E16+'Summary (4)'!E16+'Summary (5)'!E16+'Summary (6)'!E16+'Summary (7)'!E16+'Summary (8)'!E16+'Summary (9)'!E16+'Summary (10)'!E16</f>
        <v>0</v>
      </c>
      <c r="F17" s="516">
        <f>'Summary - ML &amp; PM'!F17+'Summary - Start Up'!F17+'Summary (3)'!H24+'Summary (4)'!H24+'Summary (5)'!H24+'Summary (6)'!H24+'Summary (7)'!H24+'Summary (8)'!H24+'Summary (9)'!H24+'Summary (10)'!H24</f>
        <v>0</v>
      </c>
      <c r="G17" s="516">
        <f>'Summary - ML &amp; PM'!G17+'Summary (3)'!K24+'Summary (4)'!K24+'Summary (5)'!K24+'Summary (6)'!K24+'Summary (7)'!K24+'Summary (8)'!K24+'Summary (9)'!K24+'Summary (10)'!K24</f>
        <v>0</v>
      </c>
      <c r="H17" s="516">
        <f>'Summary - ML &amp; PM'!H17+'Summary (3)'!L24+'Summary (4)'!L24+'Summary (5)'!L24+'Summary (6)'!L24+'Summary (7)'!L24+'Summary (8)'!L24+'Summary (9)'!L24+'Summary (10)'!L24</f>
        <v>0</v>
      </c>
      <c r="I17" s="516">
        <f>'Summary - ML &amp; PM'!I17++'Summary (3)'!M24+'Summary (4)'!M24+'Summary (5)'!M24+'Summary (6)'!M24+'Summary (7)'!M24+'Summary (8)'!M24+'Summary (9)'!M24+'Summary (10)'!M24</f>
        <v>0</v>
      </c>
      <c r="J17" s="516">
        <f>'Summary - ML &amp; PM'!AI17+'Summary - Start Up'!J17+'Summary (3)'!AI24+'Summary (4)'!AI24+'Summary (5)'!AI24+'Summary (6)'!AI24+'Summary (7)'!AI24+'Summary (8)'!AI24+'Summary (9)'!AI24+'Summary (10)'!AI24</f>
        <v>0</v>
      </c>
    </row>
    <row r="18" spans="1:11">
      <c r="A18" s="1097" t="s">
        <v>253</v>
      </c>
      <c r="B18" s="1097"/>
      <c r="C18" s="1097"/>
      <c r="D18" s="1097"/>
      <c r="E18" s="516">
        <f>'Summary - ML &amp; PM'!E18+'Summary - Start Up'!E18+'Summary (3)'!E17+'Summary (4)'!E17+'Summary (5)'!E17+'Summary (6)'!E17+'Summary (7)'!E17+'Summary (8)'!E17+'Summary (9)'!E17+'Summary (10)'!E17</f>
        <v>0</v>
      </c>
      <c r="F18" s="516">
        <f>'Summary - ML &amp; PM'!F18+'Summary - Start Up'!F18+'Summary (3)'!H25+'Summary (4)'!H25+'Summary (5)'!H25+'Summary (6)'!H25+'Summary (7)'!H25+'Summary (8)'!H25+'Summary (9)'!H25+'Summary (10)'!H25</f>
        <v>0</v>
      </c>
      <c r="G18" s="516">
        <f>'Summary - ML &amp; PM'!G18+'Summary (3)'!K25+'Summary (4)'!K25+'Summary (5)'!K25+'Summary (6)'!K25+'Summary (7)'!K25+'Summary (8)'!K25+'Summary (9)'!K25+'Summary (10)'!K25</f>
        <v>0</v>
      </c>
      <c r="H18" s="516">
        <f>'Summary - ML &amp; PM'!H18+'Summary (3)'!L25+'Summary (4)'!L25+'Summary (5)'!L25+'Summary (6)'!L25+'Summary (7)'!L25+'Summary (8)'!L25+'Summary (9)'!L25+'Summary (10)'!L25</f>
        <v>0</v>
      </c>
      <c r="I18" s="516">
        <f>'Summary - ML &amp; PM'!I18++'Summary (3)'!M25+'Summary (4)'!M25+'Summary (5)'!M25+'Summary (6)'!M25+'Summary (7)'!M25+'Summary (8)'!M25+'Summary (9)'!M25+'Summary (10)'!M25</f>
        <v>0</v>
      </c>
      <c r="J18" s="516">
        <f>'Summary - ML &amp; PM'!AI18+'Summary - Start Up'!J18+'Summary (3)'!AI25+'Summary (4)'!AI25+'Summary (5)'!AI25+'Summary (6)'!AI25+'Summary (7)'!AI25+'Summary (8)'!AI25+'Summary (9)'!AI25+'Summary (10)'!AI25</f>
        <v>0</v>
      </c>
      <c r="K18" s="62"/>
    </row>
    <row r="19" spans="1:11">
      <c r="A19" s="1097" t="s">
        <v>255</v>
      </c>
      <c r="B19" s="1097"/>
      <c r="C19" s="1097"/>
      <c r="D19" s="1097"/>
      <c r="E19" s="681">
        <f>'Summary - ML &amp; PM'!E20+'Summary - Start Up'!E20+'Summary (3)'!E27+'Summary (4)'!E27+'Summary (5)'!E27+'Summary (6)'!E27+'Summary (7)'!E27+'Summary (8)'!E27+'Summary (9)'!E27+'Summary (10)'!E27</f>
        <v>0</v>
      </c>
      <c r="F19" s="681">
        <f>'Summary - ML &amp; PM'!F20+'Summary - Start Up'!F20+'Summary (3)'!H27+'Summary (4)'!H27+'Summary (5)'!H27+'Summary (6)'!H27+'Summary (7)'!H27+'Summary (8)'!H27+'Summary (9)'!H27+'Summary (10)'!H27</f>
        <v>0</v>
      </c>
      <c r="G19" s="681">
        <f>'Summary - ML &amp; PM'!G20+'Summary (3)'!K27+'Summary (4)'!K27+'Summary (5)'!K27+'Summary (6)'!K27+'Summary (7)'!K27+'Summary (8)'!K27+'Summary (9)'!K27+'Summary (10)'!K27</f>
        <v>0</v>
      </c>
      <c r="H19" s="681">
        <f>'Summary - ML &amp; PM'!H20+'Summary (3)'!L27+'Summary (4)'!L27+'Summary (5)'!L27+'Summary (6)'!L27+'Summary (7)'!L27+'Summary (8)'!L27+'Summary (9)'!L27+'Summary (10)'!L27</f>
        <v>0</v>
      </c>
      <c r="I19" s="681">
        <f>'Summary - ML &amp; PM'!I20++'Summary (3)'!M27+'Summary (4)'!M27+'Summary (5)'!M27+'Summary (6)'!M27+'Summary (7)'!M27+'Summary (8)'!M27+'Summary (9)'!M27+'Summary (10)'!M27</f>
        <v>0</v>
      </c>
      <c r="J19" s="681">
        <f>'Summary - ML &amp; PM'!AI20+'Summary - Start Up'!J20+'Summary (3)'!AI27+'Summary (4)'!AI27+'Summary (5)'!AI27+'Summary (6)'!AI27+'Summary (7)'!AI27+'Summary (8)'!AI27+'Summary (9)'!AI27+'Summary (10)'!AI27</f>
        <v>0</v>
      </c>
    </row>
    <row r="20" spans="1:11">
      <c r="A20" s="1097" t="s">
        <v>256</v>
      </c>
      <c r="B20" s="1097"/>
      <c r="C20" s="1097"/>
      <c r="D20" s="1097"/>
      <c r="E20" s="681">
        <f>'Summary - ML &amp; PM'!E21+'Summary - Start Up'!E21+'Summary (3)'!E28+'Summary (4)'!E28+'Summary (5)'!E28+'Summary (6)'!E28+'Summary (7)'!E28+'Summary (8)'!E28+'Summary (9)'!E28+'Summary (10)'!E28</f>
        <v>0</v>
      </c>
      <c r="F20" s="681">
        <f>'Summary - ML &amp; PM'!F21+'Summary - Start Up'!F21+'Summary (3)'!H28+'Summary (4)'!H28+'Summary (5)'!H28+'Summary (6)'!H28+'Summary (7)'!H28+'Summary (8)'!H28+'Summary (9)'!H28+'Summary (10)'!H28</f>
        <v>0</v>
      </c>
      <c r="G20" s="681">
        <f>'Summary - ML &amp; PM'!G21+'Summary (3)'!K28+'Summary (4)'!K28+'Summary (5)'!K28+'Summary (6)'!K28+'Summary (7)'!K28+'Summary (8)'!K28+'Summary (9)'!K28+'Summary (10)'!K28</f>
        <v>0</v>
      </c>
      <c r="H20" s="681">
        <f>'Summary - ML &amp; PM'!N21</f>
        <v>0</v>
      </c>
      <c r="I20" s="681">
        <f>'Summary - ML &amp; PM'!Q21</f>
        <v>0</v>
      </c>
      <c r="J20" s="681">
        <f>'Summary - ML &amp; PM'!AI21+'Summary - Start Up'!J21+'Summary (3)'!AI28+'Summary (4)'!AI28+'Summary (5)'!AI28+'Summary (6)'!AI28+'Summary (7)'!AI28+'Summary (8)'!AI28+'Summary (9)'!AI28+'Summary (10)'!AI28</f>
        <v>0</v>
      </c>
    </row>
    <row r="21" spans="1:11">
      <c r="A21" s="1097" t="s">
        <v>257</v>
      </c>
      <c r="B21" s="1097"/>
      <c r="C21" s="1097"/>
      <c r="D21" s="1097"/>
      <c r="E21" s="679">
        <f>'Summary - ML &amp; PM'!E22+'Summary - Start Up'!E22+'Summary (3)'!G29+'Summary (4)'!G29+'Summary (5)'!G29+'Summary (6)'!G29+'Summary (7)'!G29+'Summary (8)'!G29+'Summary (9)'!G29+'Summary (10)'!G29</f>
        <v>0</v>
      </c>
      <c r="F21" s="681">
        <f>'Summary - ML &amp; PM'!F22+'Summary - Start Up'!F22+'Summary (3)'!H29+'Summary (4)'!H29+'Summary (5)'!H29+'Summary (6)'!H29+'Summary (7)'!H29+'Summary (8)'!H29+'Summary (9)'!H29+'Summary (10)'!H29</f>
        <v>0</v>
      </c>
      <c r="G21" s="681">
        <f>'Summary - ML &amp; PM'!G22+'Summary (3)'!K29+'Summary (4)'!K29+'Summary (5)'!K29+'Summary (6)'!K29+'Summary (7)'!K29+'Summary (8)'!K29+'Summary (9)'!K29+'Summary (10)'!K29</f>
        <v>0</v>
      </c>
      <c r="H21" s="679">
        <f>'Summary - ML &amp; PM'!N22</f>
        <v>0</v>
      </c>
      <c r="I21" s="679">
        <f>'Summary - ML &amp; PM'!Q22</f>
        <v>0</v>
      </c>
      <c r="J21" s="681">
        <f>'Summary - ML &amp; PM'!AI22+'Summary - Start Up'!J22+'Summary (3)'!AI29+'Summary (4)'!AI29+'Summary (5)'!AI29+'Summary (6)'!AI29+'Summary (7)'!AI29+'Summary (8)'!AI29+'Summary (9)'!AI29+'Summary (10)'!AI29</f>
        <v>0</v>
      </c>
    </row>
    <row r="22" spans="1:11" hidden="1">
      <c r="A22" s="1097" t="s">
        <v>258</v>
      </c>
      <c r="B22" s="1097"/>
      <c r="C22" s="1097"/>
      <c r="D22" s="1097"/>
      <c r="E22" s="800">
        <f>'Summary - ML &amp; PM'!E23+'Summary - Start Up'!E23+'Summary (3)'!G30+'Summary (4)'!G30+'Summary (5)'!G30+'Summary (6)'!G30+'Summary (7)'!G30+'Summary (8)'!G30+'Summary (9)'!G30+'Summary (10)'!G30</f>
        <v>0</v>
      </c>
      <c r="F22" s="800">
        <f>'Summary - ML &amp; PM'!F23+'Summary - Start Up'!F23+'Summary (3)'!H30+'Summary (4)'!H30+'Summary (5)'!H30+'Summary (6)'!H30+'Summary (7)'!H30+'Summary (8)'!H30+'Summary (9)'!H30+'Summary (10)'!H30</f>
        <v>0</v>
      </c>
      <c r="G22" s="800">
        <f>'Summary - ML &amp; PM'!G23+'Summary (3)'!K30+'Summary (4)'!K30+'Summary (5)'!K30+'Summary (6)'!K30+'Summary (7)'!K30+'Summary (8)'!K30+'Summary (9)'!K30+'Summary (10)'!K30</f>
        <v>0</v>
      </c>
      <c r="H22" s="800">
        <f>'Summary - ML &amp; PM'!N23</f>
        <v>0</v>
      </c>
      <c r="I22" s="800">
        <f>'Summary - ML &amp; PM'!Q23</f>
        <v>0</v>
      </c>
      <c r="J22" s="807">
        <f>'Summary - ML &amp; PM'!AI23+'Summary - Start Up'!J23+'Summary (3)'!AI30+'Summary (4)'!AI30+'Summary (5)'!AI30+'Summary (6)'!AI30+'Summary (7)'!AI30+'Summary (8)'!AI30+'Summary (9)'!AI30+'Summary (10)'!AI30</f>
        <v>0</v>
      </c>
    </row>
    <row r="23" spans="1:11" s="55" customFormat="1">
      <c r="A23" s="1137" t="s">
        <v>259</v>
      </c>
      <c r="B23" s="1137"/>
      <c r="C23" s="1137"/>
      <c r="D23" s="1137"/>
      <c r="E23" s="233">
        <f t="shared" ref="E23:J23" si="1">SUM(E18+E19+E20+E21+E22)</f>
        <v>0</v>
      </c>
      <c r="F23" s="233">
        <f t="shared" si="1"/>
        <v>0</v>
      </c>
      <c r="G23" s="233">
        <f t="shared" si="1"/>
        <v>0</v>
      </c>
      <c r="H23" s="233">
        <f t="shared" si="1"/>
        <v>0</v>
      </c>
      <c r="I23" s="233">
        <f t="shared" si="1"/>
        <v>0</v>
      </c>
      <c r="J23" s="233">
        <f t="shared" si="1"/>
        <v>0</v>
      </c>
      <c r="K23" s="169"/>
    </row>
    <row r="24" spans="1:11" s="55" customFormat="1">
      <c r="A24" s="1138"/>
      <c r="B24" s="1138"/>
      <c r="C24" s="1138"/>
      <c r="D24" s="1138"/>
      <c r="E24" s="801"/>
      <c r="F24" s="801"/>
      <c r="G24" s="801"/>
      <c r="H24" s="801"/>
      <c r="I24" s="801"/>
      <c r="J24" s="806"/>
      <c r="K24" s="169"/>
    </row>
    <row r="25" spans="1:11">
      <c r="A25" s="1150" t="s">
        <v>260</v>
      </c>
      <c r="B25" s="1140"/>
      <c r="C25" s="1140"/>
      <c r="D25" s="1140"/>
      <c r="E25" s="171"/>
      <c r="F25" s="171"/>
      <c r="G25" s="171"/>
      <c r="H25" s="171"/>
      <c r="I25" s="171"/>
      <c r="J25" s="684"/>
    </row>
    <row r="26" spans="1:11">
      <c r="A26" s="1098" t="str">
        <f>IF('Summary - ML &amp; PM'!A27:D27&lt;&gt;"",'Summary - ML &amp; PM'!A27:D27,"")</f>
        <v>Prop C</v>
      </c>
      <c r="B26" s="1097"/>
      <c r="C26" s="1097"/>
      <c r="D26" s="1097"/>
      <c r="E26" s="802">
        <f>'Summary - ML &amp; PM'!E27+'Summary - Start Up'!E27+'Summary (3)'!E34+'Summary (4)'!E34+'Summary (5)'!E34+'Summary (6)'!E34+'Summary (7)'!E34+'Summary (8)'!E34+'Summary (9)'!E34+'Summary (10)'!E34</f>
        <v>594000</v>
      </c>
      <c r="F26" s="802">
        <f>'Summary - ML &amp; PM'!F27+'Summary - Start Up'!F27+'Summary (3)'!F34+'Summary (4)'!F34+'Summary (5)'!F34+'Summary (6)'!F34+'Summary (7)'!F34+'Summary (8)'!F34+'Summary (9)'!F34+'Summary (10)'!F34</f>
        <v>792000</v>
      </c>
      <c r="G26" s="802">
        <f>'Summary - ML &amp; PM'!G27+'Summary - Start Up'!G27+'Summary (3)'!G34+'Summary (4)'!G34+'Summary (5)'!G34+'Summary (6)'!G34+'Summary (7)'!G34+'Summary (8)'!G34+'Summary (9)'!G34+'Summary (10)'!G34</f>
        <v>815760</v>
      </c>
      <c r="H26" s="802">
        <f>'Summary - ML &amp; PM'!H27+'Summary - Start Up'!H27+'Summary (3)'!H34+'Summary (4)'!H34+'Summary (5)'!H34+'Summary (6)'!H34+'Summary (7)'!H34+'Summary (8)'!H34+'Summary (9)'!H34+'Summary (10)'!H34</f>
        <v>840232</v>
      </c>
      <c r="I26" s="802">
        <f>'Summary - ML &amp; PM'!I27+'Summary - Start Up'!I27+'Summary (3)'!I34+'Summary (4)'!I34+'Summary (5)'!I34+'Summary (6)'!I34+'Summary (7)'!I34+'Summary (8)'!I34+'Summary (9)'!I34+'Summary (10)'!I34</f>
        <v>865439</v>
      </c>
      <c r="J26" s="678">
        <f>SUM(E26,F26,G26,H26,I26)</f>
        <v>3907431</v>
      </c>
      <c r="K26" s="62"/>
    </row>
    <row r="27" spans="1:11" s="55" customFormat="1">
      <c r="A27" s="1098" t="str">
        <f>IF('Summary - ML &amp; PM'!A28:D28&lt;&gt;"",'Summary - ML &amp; PM'!A28:D28,"")</f>
        <v>Prop C - One-Time Start-Up</v>
      </c>
      <c r="B27" s="1097"/>
      <c r="C27" s="1097"/>
      <c r="D27" s="1097"/>
      <c r="E27" s="802">
        <f>'Summary - ML &amp; PM'!E28+'Summary - Start Up'!E28+'Summary (3)'!E35+'Summary (4)'!E35+'Summary (5)'!E35+'Summary (6)'!E35+'Summary (7)'!E35+'Summary (8)'!E35+'Summary (9)'!E35+'Summary (10)'!E35</f>
        <v>0</v>
      </c>
      <c r="F27" s="802">
        <f>'Summary - ML &amp; PM'!F28+'Summary - Start Up'!F28+'Summary (3)'!F35+'Summary (4)'!F35+'Summary (5)'!F35+'Summary (6)'!F35+'Summary (7)'!F35+'Summary (8)'!F35+'Summary (9)'!F35+'Summary (10)'!F35</f>
        <v>0</v>
      </c>
      <c r="G27" s="802">
        <f>'Summary - ML &amp; PM'!G28+'Summary - Start Up'!G28+'Summary (3)'!G35+'Summary (4)'!G35+'Summary (5)'!G35+'Summary (6)'!G35+'Summary (7)'!G35+'Summary (8)'!G35+'Summary (9)'!G35+'Summary (10)'!G35</f>
        <v>0</v>
      </c>
      <c r="H27" s="802">
        <f>'Summary - ML &amp; PM'!H28+'Summary - Start Up'!H28+'Summary (3)'!H35+'Summary (4)'!H35+'Summary (5)'!H35+'Summary (6)'!H35+'Summary (7)'!H35+'Summary (8)'!H35+'Summary (9)'!H35+'Summary (10)'!H35</f>
        <v>0</v>
      </c>
      <c r="I27" s="802">
        <f>'Summary - ML &amp; PM'!I28+'Summary - Start Up'!I28+'Summary (3)'!I35+'Summary (4)'!I35+'Summary (5)'!I35+'Summary (6)'!I35+'Summary (7)'!I35+'Summary (8)'!I35+'Summary (9)'!I35+'Summary (10)'!I35</f>
        <v>0</v>
      </c>
      <c r="J27" s="679">
        <f t="shared" ref="J27:J44" si="2">SUM(E27,F27,G27,H27,I27,)</f>
        <v>0</v>
      </c>
    </row>
    <row r="28" spans="1:11" s="55" customFormat="1" hidden="1">
      <c r="A28" s="1098" t="str">
        <f>IF('Summary - ML &amp; PM'!A29:D29&lt;&gt;"",'Summary - ML &amp; PM'!A29:D29,"")</f>
        <v/>
      </c>
      <c r="B28" s="1097"/>
      <c r="C28" s="1097"/>
      <c r="D28" s="1097"/>
      <c r="E28" s="802">
        <f>'Summary - ML &amp; PM'!E29+'Summary - Start Up'!E29+'Summary (3)'!E36+'Summary (4)'!E36+'Summary (5)'!E36+'Summary (6)'!E36+'Summary (7)'!E36+'Summary (8)'!E36+'Summary (9)'!E36+'Summary (10)'!E36</f>
        <v>0</v>
      </c>
      <c r="F28" s="802">
        <f>'Summary - ML &amp; PM'!F29+'Summary - Start Up'!F29+'Summary (3)'!F36+'Summary (4)'!F36+'Summary (5)'!F36+'Summary (6)'!F36+'Summary (7)'!F36+'Summary (8)'!F36+'Summary (9)'!F36+'Summary (10)'!F36</f>
        <v>0</v>
      </c>
      <c r="G28" s="802">
        <f>'Summary - ML &amp; PM'!G29+'Summary - Start Up'!G29+'Summary (3)'!G36+'Summary (4)'!G36+'Summary (5)'!G36+'Summary (6)'!G36+'Summary (7)'!G36+'Summary (8)'!G36+'Summary (9)'!G36+'Summary (10)'!G36</f>
        <v>0</v>
      </c>
      <c r="H28" s="802">
        <f>'Summary - ML &amp; PM'!H29+'Summary - Start Up'!H29+'Summary (3)'!H36+'Summary (4)'!H36+'Summary (5)'!H36+'Summary (6)'!H36+'Summary (7)'!H36+'Summary (8)'!H36+'Summary (9)'!H36+'Summary (10)'!H36</f>
        <v>0</v>
      </c>
      <c r="I28" s="802">
        <f>'Summary - ML &amp; PM'!I29+'Summary - Start Up'!I29+'Summary (3)'!I36+'Summary (4)'!I36+'Summary (5)'!I36+'Summary (6)'!I36+'Summary (7)'!I36+'Summary (8)'!I36+'Summary (9)'!I36+'Summary (10)'!I36</f>
        <v>0</v>
      </c>
      <c r="J28" s="679">
        <f t="shared" si="2"/>
        <v>0</v>
      </c>
    </row>
    <row r="29" spans="1:11" s="55" customFormat="1" hidden="1">
      <c r="A29" s="1098" t="str">
        <f>IF('Summary - ML &amp; PM'!A30:D30&lt;&gt;"",'Summary - ML &amp; PM'!A30:D30,"")</f>
        <v/>
      </c>
      <c r="B29" s="1097"/>
      <c r="C29" s="1097"/>
      <c r="D29" s="1097"/>
      <c r="E29" s="802">
        <f>'Summary - ML &amp; PM'!E30+'Summary - Start Up'!E30+'Summary (3)'!E37+'Summary (4)'!E37+'Summary (5)'!E37+'Summary (6)'!E37+'Summary (7)'!E37+'Summary (8)'!E37+'Summary (9)'!E37+'Summary (10)'!E37</f>
        <v>0</v>
      </c>
      <c r="F29" s="802">
        <f>'Summary - ML &amp; PM'!F30+'Summary - Start Up'!F30+'Summary (3)'!F37+'Summary (4)'!F37+'Summary (5)'!F37+'Summary (6)'!F37+'Summary (7)'!F37+'Summary (8)'!F37+'Summary (9)'!F37+'Summary (10)'!F37</f>
        <v>0</v>
      </c>
      <c r="G29" s="802">
        <f>'Summary - ML &amp; PM'!G30+'Summary - Start Up'!G30+'Summary (3)'!G37+'Summary (4)'!G37+'Summary (5)'!G37+'Summary (6)'!G37+'Summary (7)'!G37+'Summary (8)'!G37+'Summary (9)'!G37+'Summary (10)'!G37</f>
        <v>0</v>
      </c>
      <c r="H29" s="802">
        <f>'Summary - ML &amp; PM'!H30+'Summary - Start Up'!H30+'Summary (3)'!H37+'Summary (4)'!H37+'Summary (5)'!H37+'Summary (6)'!H37+'Summary (7)'!H37+'Summary (8)'!H37+'Summary (9)'!H37+'Summary (10)'!H37</f>
        <v>0</v>
      </c>
      <c r="I29" s="802">
        <f>'Summary - ML &amp; PM'!I30+'Summary - Start Up'!I30+'Summary (3)'!I37+'Summary (4)'!I37+'Summary (5)'!I37+'Summary (6)'!I37+'Summary (7)'!I37+'Summary (8)'!I37+'Summary (9)'!I37+'Summary (10)'!I37</f>
        <v>0</v>
      </c>
      <c r="J29" s="679">
        <f t="shared" si="2"/>
        <v>0</v>
      </c>
    </row>
    <row r="30" spans="1:11" s="55" customFormat="1" hidden="1">
      <c r="A30" s="1098" t="str">
        <f>IF('Summary - ML &amp; PM'!A31:D31&lt;&gt;"",'Summary - ML &amp; PM'!A31:D31,"")</f>
        <v/>
      </c>
      <c r="B30" s="1097"/>
      <c r="C30" s="1097"/>
      <c r="D30" s="1097"/>
      <c r="E30" s="802">
        <f>'Summary - ML &amp; PM'!E31+'Summary - Start Up'!E31+'Summary (3)'!E38+'Summary (4)'!E38+'Summary (5)'!E38+'Summary (6)'!E38+'Summary (7)'!E38+'Summary (8)'!E38+'Summary (9)'!E38+'Summary (10)'!E38</f>
        <v>0</v>
      </c>
      <c r="F30" s="802">
        <f>'Summary - ML &amp; PM'!F31+'Summary - Start Up'!F31+'Summary (3)'!F38+'Summary (4)'!F38+'Summary (5)'!F38+'Summary (6)'!F38+'Summary (7)'!F38+'Summary (8)'!F38+'Summary (9)'!F38+'Summary (10)'!F38</f>
        <v>0</v>
      </c>
      <c r="G30" s="802">
        <f>'Summary - ML &amp; PM'!G31+'Summary - Start Up'!G31+'Summary (3)'!G38+'Summary (4)'!G38+'Summary (5)'!G38+'Summary (6)'!G38+'Summary (7)'!G38+'Summary (8)'!G38+'Summary (9)'!G38+'Summary (10)'!G38</f>
        <v>0</v>
      </c>
      <c r="H30" s="802">
        <f>'Summary - ML &amp; PM'!H31+'Summary - Start Up'!H31+'Summary (3)'!H38+'Summary (4)'!H38+'Summary (5)'!H38+'Summary (6)'!H38+'Summary (7)'!H38+'Summary (8)'!H38+'Summary (9)'!H38+'Summary (10)'!H38</f>
        <v>0</v>
      </c>
      <c r="I30" s="802">
        <f>'Summary - ML &amp; PM'!I31+'Summary - Start Up'!I31+'Summary (3)'!I38+'Summary (4)'!I38+'Summary (5)'!I38+'Summary (6)'!I38+'Summary (7)'!I38+'Summary (8)'!I38+'Summary (9)'!I38+'Summary (10)'!I38</f>
        <v>0</v>
      </c>
      <c r="J30" s="679">
        <f t="shared" si="2"/>
        <v>0</v>
      </c>
    </row>
    <row r="31" spans="1:11" s="55" customFormat="1" hidden="1">
      <c r="A31" s="1098" t="str">
        <f>IF('Summary - ML &amp; PM'!A32:D32&lt;&gt;"",'Summary - ML &amp; PM'!A32:D32,"")</f>
        <v/>
      </c>
      <c r="B31" s="1097"/>
      <c r="C31" s="1097"/>
      <c r="D31" s="1097"/>
      <c r="E31" s="802">
        <f>'Summary - ML &amp; PM'!E32+'Summary - Start Up'!E32+'Summary (3)'!E39+'Summary (4)'!E39+'Summary (5)'!E39+'Summary (6)'!E39+'Summary (7)'!E39+'Summary (8)'!E39+'Summary (9)'!E39+'Summary (10)'!E39</f>
        <v>0</v>
      </c>
      <c r="F31" s="802">
        <f>'Summary - ML &amp; PM'!F32+'Summary - Start Up'!F32+'Summary (3)'!F39+'Summary (4)'!F39+'Summary (5)'!F39+'Summary (6)'!F39+'Summary (7)'!F39+'Summary (8)'!F39+'Summary (9)'!F39+'Summary (10)'!F39</f>
        <v>0</v>
      </c>
      <c r="G31" s="802">
        <f>'Summary - ML &amp; PM'!G32+'Summary - Start Up'!G32+'Summary (3)'!G39+'Summary (4)'!G39+'Summary (5)'!G39+'Summary (6)'!G39+'Summary (7)'!G39+'Summary (8)'!G39+'Summary (9)'!G39+'Summary (10)'!G39</f>
        <v>0</v>
      </c>
      <c r="H31" s="802">
        <f>'Summary - ML &amp; PM'!H32+'Summary - Start Up'!H32+'Summary (3)'!H39+'Summary (4)'!H39+'Summary (5)'!H39+'Summary (6)'!H39+'Summary (7)'!H39+'Summary (8)'!H39+'Summary (9)'!H39+'Summary (10)'!H39</f>
        <v>0</v>
      </c>
      <c r="I31" s="802">
        <f>'Summary - ML &amp; PM'!I32+'Summary - Start Up'!I32+'Summary (3)'!I39+'Summary (4)'!I39+'Summary (5)'!I39+'Summary (6)'!I39+'Summary (7)'!I39+'Summary (8)'!I39+'Summary (9)'!I39+'Summary (10)'!I39</f>
        <v>0</v>
      </c>
      <c r="J31" s="679">
        <f t="shared" si="2"/>
        <v>0</v>
      </c>
    </row>
    <row r="32" spans="1:11" s="55" customFormat="1" hidden="1">
      <c r="A32" s="1098" t="str">
        <f>IF('Summary - ML &amp; PM'!A33:D33&lt;&gt;"",'Summary - ML &amp; PM'!A33:D33,"")</f>
        <v/>
      </c>
      <c r="B32" s="1097"/>
      <c r="C32" s="1097"/>
      <c r="D32" s="1097"/>
      <c r="E32" s="802">
        <f>'Summary - ML &amp; PM'!E33+'Summary - Start Up'!E33+'Summary (3)'!E40+'Summary (4)'!E40+'Summary (5)'!E40+'Summary (6)'!E40+'Summary (7)'!E40+'Summary (8)'!E40+'Summary (9)'!E40+'Summary (10)'!E40</f>
        <v>0</v>
      </c>
      <c r="F32" s="802">
        <f>'Summary - ML &amp; PM'!F33+'Summary - Start Up'!F33+'Summary (3)'!F40+'Summary (4)'!F40+'Summary (5)'!F40+'Summary (6)'!F40+'Summary (7)'!F40+'Summary (8)'!F40+'Summary (9)'!F40+'Summary (10)'!F40</f>
        <v>0</v>
      </c>
      <c r="G32" s="802">
        <f>'Summary - ML &amp; PM'!G33+'Summary - Start Up'!G33+'Summary (3)'!G40+'Summary (4)'!G40+'Summary (5)'!G40+'Summary (6)'!G40+'Summary (7)'!G40+'Summary (8)'!G40+'Summary (9)'!G40+'Summary (10)'!G40</f>
        <v>0</v>
      </c>
      <c r="H32" s="802">
        <f>'Summary - ML &amp; PM'!H33+'Summary - Start Up'!H33+'Summary (3)'!H40+'Summary (4)'!H40+'Summary (5)'!H40+'Summary (6)'!H40+'Summary (7)'!H40+'Summary (8)'!H40+'Summary (9)'!H40+'Summary (10)'!H40</f>
        <v>0</v>
      </c>
      <c r="I32" s="802">
        <f>'Summary - ML &amp; PM'!I33+'Summary - Start Up'!I33+'Summary (3)'!I40+'Summary (4)'!I40+'Summary (5)'!I40+'Summary (6)'!I40+'Summary (7)'!I40+'Summary (8)'!I40+'Summary (9)'!I40+'Summary (10)'!I40</f>
        <v>0</v>
      </c>
      <c r="J32" s="679">
        <f t="shared" si="2"/>
        <v>0</v>
      </c>
    </row>
    <row r="33" spans="1:12" s="55" customFormat="1" hidden="1">
      <c r="A33" s="1098" t="str">
        <f>IF('Summary - ML &amp; PM'!A34:D34&lt;&gt;"",'Summary - ML &amp; PM'!A34:D34,"")</f>
        <v/>
      </c>
      <c r="B33" s="1097"/>
      <c r="C33" s="1097"/>
      <c r="D33" s="1097"/>
      <c r="E33" s="802">
        <f>'Summary - ML &amp; PM'!E34+'Summary - Start Up'!E34+'Summary (3)'!E41+'Summary (4)'!E41+'Summary (5)'!E41+'Summary (6)'!E41+'Summary (7)'!E41+'Summary (8)'!E41+'Summary (9)'!E41+'Summary (10)'!E41</f>
        <v>0</v>
      </c>
      <c r="F33" s="802">
        <f>'Summary - ML &amp; PM'!F34+'Summary - Start Up'!F34+'Summary (3)'!F41+'Summary (4)'!F41+'Summary (5)'!F41+'Summary (6)'!F41+'Summary (7)'!F41+'Summary (8)'!F41+'Summary (9)'!F41+'Summary (10)'!F41</f>
        <v>0</v>
      </c>
      <c r="G33" s="802">
        <f>'Summary - ML &amp; PM'!G34+'Summary - Start Up'!G34+'Summary (3)'!G41+'Summary (4)'!G41+'Summary (5)'!G41+'Summary (6)'!G41+'Summary (7)'!G41+'Summary (8)'!G41+'Summary (9)'!G41+'Summary (10)'!G41</f>
        <v>0</v>
      </c>
      <c r="H33" s="802">
        <f>'Summary - ML &amp; PM'!H34+'Summary - Start Up'!H34+'Summary (3)'!H41+'Summary (4)'!H41+'Summary (5)'!H41+'Summary (6)'!H41+'Summary (7)'!H41+'Summary (8)'!H41+'Summary (9)'!H41+'Summary (10)'!H41</f>
        <v>0</v>
      </c>
      <c r="I33" s="802">
        <f>'Summary - ML &amp; PM'!I34+'Summary - Start Up'!I34+'Summary (3)'!I41+'Summary (4)'!I41+'Summary (5)'!I41+'Summary (6)'!I41+'Summary (7)'!I41+'Summary (8)'!I41+'Summary (9)'!I41+'Summary (10)'!I41</f>
        <v>0</v>
      </c>
      <c r="J33" s="679">
        <f t="shared" si="2"/>
        <v>0</v>
      </c>
    </row>
    <row r="34" spans="1:12" s="55" customFormat="1" hidden="1">
      <c r="A34" s="1098" t="str">
        <f>IF('Summary - ML &amp; PM'!A35:D35&lt;&gt;"",'Summary - ML &amp; PM'!A35:D35,"")</f>
        <v/>
      </c>
      <c r="B34" s="1097"/>
      <c r="C34" s="1097"/>
      <c r="D34" s="1097"/>
      <c r="E34" s="802">
        <f>'Summary - ML &amp; PM'!E35+'Summary - Start Up'!E35+'Summary (3)'!E42+'Summary (4)'!E42+'Summary (5)'!E42+'Summary (6)'!E42+'Summary (7)'!E42+'Summary (8)'!E42+'Summary (9)'!E42+'Summary (10)'!E42</f>
        <v>0</v>
      </c>
      <c r="F34" s="802">
        <f>'Summary - ML &amp; PM'!F35+'Summary - Start Up'!F35+'Summary (3)'!F42+'Summary (4)'!F42+'Summary (5)'!F42+'Summary (6)'!F42+'Summary (7)'!F42+'Summary (8)'!F42+'Summary (9)'!F42+'Summary (10)'!F42</f>
        <v>0</v>
      </c>
      <c r="G34" s="802">
        <f>'Summary - ML &amp; PM'!G35+'Summary - Start Up'!G35+'Summary (3)'!G42+'Summary (4)'!G42+'Summary (5)'!G42+'Summary (6)'!G42+'Summary (7)'!G42+'Summary (8)'!G42+'Summary (9)'!G42+'Summary (10)'!G42</f>
        <v>0</v>
      </c>
      <c r="H34" s="802">
        <f>'Summary - ML &amp; PM'!H35+'Summary - Start Up'!H35+'Summary (3)'!H42+'Summary (4)'!H42+'Summary (5)'!H42+'Summary (6)'!H42+'Summary (7)'!H42+'Summary (8)'!H42+'Summary (9)'!H42+'Summary (10)'!H42</f>
        <v>0</v>
      </c>
      <c r="I34" s="802">
        <f>'Summary - ML &amp; PM'!I35+'Summary - Start Up'!I35+'Summary (3)'!I42+'Summary (4)'!I42+'Summary (5)'!I42+'Summary (6)'!I42+'Summary (7)'!I42+'Summary (8)'!I42+'Summary (9)'!I42+'Summary (10)'!I42</f>
        <v>0</v>
      </c>
      <c r="J34" s="679">
        <f t="shared" si="2"/>
        <v>0</v>
      </c>
    </row>
    <row r="35" spans="1:12" s="55" customFormat="1" hidden="1">
      <c r="A35" s="1098" t="str">
        <f>IF('Summary - ML &amp; PM'!A36:D36&lt;&gt;"",'Summary - ML &amp; PM'!A36:D36,"")</f>
        <v/>
      </c>
      <c r="B35" s="1097"/>
      <c r="C35" s="1097"/>
      <c r="D35" s="1097"/>
      <c r="E35" s="802">
        <f>'Summary - ML &amp; PM'!E36+'Summary - Start Up'!E36+'Summary (3)'!E43+'Summary (4)'!E43+'Summary (5)'!E43+'Summary (6)'!E43+'Summary (7)'!E43+'Summary (8)'!E43+'Summary (9)'!E43+'Summary (10)'!E43</f>
        <v>0</v>
      </c>
      <c r="F35" s="802">
        <f>'Summary - ML &amp; PM'!F36+'Summary - Start Up'!F36+'Summary (3)'!F43+'Summary (4)'!F43+'Summary (5)'!F43+'Summary (6)'!F43+'Summary (7)'!F43+'Summary (8)'!F43+'Summary (9)'!F43+'Summary (10)'!F43</f>
        <v>0</v>
      </c>
      <c r="G35" s="802">
        <f>'Summary - ML &amp; PM'!G36+'Summary - Start Up'!G36+'Summary (3)'!G43+'Summary (4)'!G43+'Summary (5)'!G43+'Summary (6)'!G43+'Summary (7)'!G43+'Summary (8)'!G43+'Summary (9)'!G43+'Summary (10)'!G43</f>
        <v>0</v>
      </c>
      <c r="H35" s="802">
        <f>'Summary - ML &amp; PM'!H36+'Summary - Start Up'!H36+'Summary (3)'!H43+'Summary (4)'!H43+'Summary (5)'!H43+'Summary (6)'!H43+'Summary (7)'!H43+'Summary (8)'!H43+'Summary (9)'!H43+'Summary (10)'!H43</f>
        <v>0</v>
      </c>
      <c r="I35" s="802">
        <f>'Summary - ML &amp; PM'!I36+'Summary - Start Up'!I36+'Summary (3)'!I43+'Summary (4)'!I43+'Summary (5)'!I43+'Summary (6)'!I43+'Summary (7)'!I43+'Summary (8)'!I43+'Summary (9)'!I43+'Summary (10)'!I43</f>
        <v>0</v>
      </c>
      <c r="J35" s="679">
        <f t="shared" si="2"/>
        <v>0</v>
      </c>
    </row>
    <row r="36" spans="1:12" s="55" customFormat="1" hidden="1">
      <c r="A36" s="1098" t="str">
        <f>IF('Summary - ML &amp; PM'!A37:D37&lt;&gt;"",'Summary - ML &amp; PM'!A37:D37,"")</f>
        <v/>
      </c>
      <c r="B36" s="1097"/>
      <c r="C36" s="1097"/>
      <c r="D36" s="1097"/>
      <c r="E36" s="802">
        <f>'Summary - ML &amp; PM'!E37+'Summary - Start Up'!E37+'Summary (3)'!E44+'Summary (4)'!E44+'Summary (5)'!E44+'Summary (6)'!E44+'Summary (7)'!E44+'Summary (8)'!E44+'Summary (9)'!E44+'Summary (10)'!E44</f>
        <v>0</v>
      </c>
      <c r="F36" s="802">
        <f>'Summary - ML &amp; PM'!F37+'Summary - Start Up'!F37+'Summary (3)'!F44+'Summary (4)'!F44+'Summary (5)'!F44+'Summary (6)'!F44+'Summary (7)'!F44+'Summary (8)'!F44+'Summary (9)'!F44+'Summary (10)'!F44</f>
        <v>0</v>
      </c>
      <c r="G36" s="802">
        <f>'Summary - ML &amp; PM'!G37+'Summary - Start Up'!G37+'Summary (3)'!G44+'Summary (4)'!G44+'Summary (5)'!G44+'Summary (6)'!G44+'Summary (7)'!G44+'Summary (8)'!G44+'Summary (9)'!G44+'Summary (10)'!G44</f>
        <v>0</v>
      </c>
      <c r="H36" s="802">
        <f>'Summary - ML &amp; PM'!H37+'Summary - Start Up'!H37+'Summary (3)'!H44+'Summary (4)'!H44+'Summary (5)'!H44+'Summary (6)'!H44+'Summary (7)'!H44+'Summary (8)'!H44+'Summary (9)'!H44+'Summary (10)'!H44</f>
        <v>0</v>
      </c>
      <c r="I36" s="802">
        <f>'Summary - ML &amp; PM'!I37+'Summary - Start Up'!I37+'Summary (3)'!I44+'Summary (4)'!I44+'Summary (5)'!I44+'Summary (6)'!I44+'Summary (7)'!I44+'Summary (8)'!I44+'Summary (9)'!I44+'Summary (10)'!I44</f>
        <v>0</v>
      </c>
      <c r="J36" s="679">
        <f t="shared" si="2"/>
        <v>0</v>
      </c>
    </row>
    <row r="37" spans="1:12" s="55" customFormat="1" hidden="1">
      <c r="A37" s="1098" t="str">
        <f>IF('Summary - ML &amp; PM'!A38:D38&lt;&gt;"",'Summary - ML &amp; PM'!A38:D38,"")</f>
        <v/>
      </c>
      <c r="B37" s="1097"/>
      <c r="C37" s="1097"/>
      <c r="D37" s="1097"/>
      <c r="E37" s="802">
        <f>'Summary - ML &amp; PM'!E38+'Summary - Start Up'!E38+'Summary (3)'!E45+'Summary (4)'!E45+'Summary (5)'!E45+'Summary (6)'!E45+'Summary (7)'!E45+'Summary (8)'!E45+'Summary (9)'!E45+'Summary (10)'!E45</f>
        <v>0</v>
      </c>
      <c r="F37" s="802">
        <f>'Summary - ML &amp; PM'!F38+'Summary - Start Up'!F38+'Summary (3)'!F45+'Summary (4)'!F45+'Summary (5)'!F45+'Summary (6)'!F45+'Summary (7)'!F45+'Summary (8)'!F45+'Summary (9)'!F45+'Summary (10)'!F45</f>
        <v>0</v>
      </c>
      <c r="G37" s="802">
        <f>'Summary - ML &amp; PM'!G38+'Summary - Start Up'!G38+'Summary (3)'!G45+'Summary (4)'!G45+'Summary (5)'!G45+'Summary (6)'!G45+'Summary (7)'!G45+'Summary (8)'!G45+'Summary (9)'!G45+'Summary (10)'!G45</f>
        <v>0</v>
      </c>
      <c r="H37" s="802">
        <f>'Summary - ML &amp; PM'!H38+'Summary - Start Up'!H38+'Summary (3)'!H45+'Summary (4)'!H45+'Summary (5)'!H45+'Summary (6)'!H45+'Summary (7)'!H45+'Summary (8)'!H45+'Summary (9)'!H45+'Summary (10)'!H45</f>
        <v>0</v>
      </c>
      <c r="I37" s="802">
        <f>'Summary - ML &amp; PM'!I38+'Summary - Start Up'!I38+'Summary (3)'!I45+'Summary (4)'!I45+'Summary (5)'!I45+'Summary (6)'!I45+'Summary (7)'!I45+'Summary (8)'!I45+'Summary (9)'!I45+'Summary (10)'!I45</f>
        <v>0</v>
      </c>
      <c r="J37" s="679">
        <f t="shared" si="2"/>
        <v>0</v>
      </c>
    </row>
    <row r="38" spans="1:12" s="55" customFormat="1" hidden="1">
      <c r="A38" s="1098" t="str">
        <f>IF('Summary - ML &amp; PM'!A39:D39&lt;&gt;"",'Summary - ML &amp; PM'!A39:D39,"")</f>
        <v/>
      </c>
      <c r="B38" s="1097"/>
      <c r="C38" s="1097"/>
      <c r="D38" s="1097"/>
      <c r="E38" s="802">
        <f>'Summary - ML &amp; PM'!E39+'Summary - Start Up'!E39+'Summary (3)'!E46+'Summary (4)'!E46+'Summary (5)'!E46+'Summary (6)'!E46+'Summary (7)'!E46+'Summary (8)'!E46+'Summary (9)'!E46+'Summary (10)'!E46</f>
        <v>0</v>
      </c>
      <c r="F38" s="802">
        <f>'Summary - ML &amp; PM'!F39+'Summary - Start Up'!F39+'Summary (3)'!F46+'Summary (4)'!F46+'Summary (5)'!F46+'Summary (6)'!F46+'Summary (7)'!F46+'Summary (8)'!F46+'Summary (9)'!F46+'Summary (10)'!F46</f>
        <v>0</v>
      </c>
      <c r="G38" s="802">
        <f>'Summary - ML &amp; PM'!G39+'Summary - Start Up'!G39+'Summary (3)'!G46+'Summary (4)'!G46+'Summary (5)'!G46+'Summary (6)'!G46+'Summary (7)'!G46+'Summary (8)'!G46+'Summary (9)'!G46+'Summary (10)'!G46</f>
        <v>0</v>
      </c>
      <c r="H38" s="802">
        <f>'Summary - ML &amp; PM'!H39+'Summary - Start Up'!H39+'Summary (3)'!H46+'Summary (4)'!H46+'Summary (5)'!H46+'Summary (6)'!H46+'Summary (7)'!H46+'Summary (8)'!H46+'Summary (9)'!H46+'Summary (10)'!H46</f>
        <v>0</v>
      </c>
      <c r="I38" s="802">
        <f>'Summary - ML &amp; PM'!I39+'Summary - Start Up'!I39+'Summary (3)'!I46+'Summary (4)'!I46+'Summary (5)'!I46+'Summary (6)'!I46+'Summary (7)'!I46+'Summary (8)'!I46+'Summary (9)'!I46+'Summary (10)'!I46</f>
        <v>0</v>
      </c>
      <c r="J38" s="679">
        <f t="shared" si="2"/>
        <v>0</v>
      </c>
    </row>
    <row r="39" spans="1:12" hidden="1">
      <c r="A39" s="1098" t="str">
        <f>IF('Summary - ML &amp; PM'!A40:D40&lt;&gt;"",'Summary - ML &amp; PM'!A40:D40,"")</f>
        <v/>
      </c>
      <c r="B39" s="1097"/>
      <c r="C39" s="1097"/>
      <c r="D39" s="1097"/>
      <c r="E39" s="802">
        <f>'Summary - ML &amp; PM'!E40+'Summary - Start Up'!E40+'Summary (3)'!E47+'Summary (4)'!E47+'Summary (5)'!E47+'Summary (6)'!E47+'Summary (7)'!E47+'Summary (8)'!E47+'Summary (9)'!E47+'Summary (10)'!E47</f>
        <v>0</v>
      </c>
      <c r="F39" s="802">
        <f>'Summary - ML &amp; PM'!F40+'Summary - Start Up'!F40+'Summary (3)'!F47+'Summary (4)'!F47+'Summary (5)'!F47+'Summary (6)'!F47+'Summary (7)'!F47+'Summary (8)'!F47+'Summary (9)'!F47+'Summary (10)'!F47</f>
        <v>0</v>
      </c>
      <c r="G39" s="802">
        <f>'Summary - ML &amp; PM'!G40+'Summary - Start Up'!G40+'Summary (3)'!G47+'Summary (4)'!G47+'Summary (5)'!G47+'Summary (6)'!G47+'Summary (7)'!G47+'Summary (8)'!G47+'Summary (9)'!G47+'Summary (10)'!G47</f>
        <v>0</v>
      </c>
      <c r="H39" s="802">
        <f>'Summary - ML &amp; PM'!H40+'Summary - Start Up'!H40+'Summary (3)'!H47+'Summary (4)'!H47+'Summary (5)'!H47+'Summary (6)'!H47+'Summary (7)'!H47+'Summary (8)'!H47+'Summary (9)'!H47+'Summary (10)'!H47</f>
        <v>0</v>
      </c>
      <c r="I39" s="802">
        <f>'Summary - ML &amp; PM'!I40+'Summary - Start Up'!I40+'Summary (3)'!I47+'Summary (4)'!I47+'Summary (5)'!I47+'Summary (6)'!I47+'Summary (7)'!I47+'Summary (8)'!I47+'Summary (9)'!I47+'Summary (10)'!I47</f>
        <v>0</v>
      </c>
      <c r="J39" s="679">
        <f t="shared" si="2"/>
        <v>0</v>
      </c>
    </row>
    <row r="40" spans="1:12" hidden="1">
      <c r="A40" s="1098" t="str">
        <f>IF('Summary - ML &amp; PM'!A41:D41&lt;&gt;"",'Summary - ML &amp; PM'!A41:D41,"")</f>
        <v/>
      </c>
      <c r="B40" s="1097"/>
      <c r="C40" s="1097"/>
      <c r="D40" s="1097"/>
      <c r="E40" s="802">
        <f>'Summary - ML &amp; PM'!E41+'Summary - Start Up'!E41+'Summary (3)'!E48+'Summary (4)'!E48+'Summary (5)'!E48+'Summary (6)'!E48+'Summary (7)'!E48+'Summary (8)'!E48+'Summary (9)'!E48+'Summary (10)'!E48</f>
        <v>0</v>
      </c>
      <c r="F40" s="802">
        <f>'Summary - ML &amp; PM'!F41+'Summary - Start Up'!F41+'Summary (3)'!F48+'Summary (4)'!F48+'Summary (5)'!F48+'Summary (6)'!F48+'Summary (7)'!F48+'Summary (8)'!F48+'Summary (9)'!F48+'Summary (10)'!F48</f>
        <v>0</v>
      </c>
      <c r="G40" s="802">
        <f>'Summary - ML &amp; PM'!G41+'Summary - Start Up'!G41+'Summary (3)'!G48+'Summary (4)'!G48+'Summary (5)'!G48+'Summary (6)'!G48+'Summary (7)'!G48+'Summary (8)'!G48+'Summary (9)'!G48+'Summary (10)'!G48</f>
        <v>0</v>
      </c>
      <c r="H40" s="802">
        <f>'Summary - ML &amp; PM'!H41+'Summary - Start Up'!H41+'Summary (3)'!H48+'Summary (4)'!H48+'Summary (5)'!H48+'Summary (6)'!H48+'Summary (7)'!H48+'Summary (8)'!H48+'Summary (9)'!H48+'Summary (10)'!H48</f>
        <v>0</v>
      </c>
      <c r="I40" s="802">
        <f>'Summary - ML &amp; PM'!I41+'Summary - Start Up'!I41+'Summary (3)'!I48+'Summary (4)'!I48+'Summary (5)'!I48+'Summary (6)'!I48+'Summary (7)'!I48+'Summary (8)'!I48+'Summary (9)'!I48+'Summary (10)'!I48</f>
        <v>0</v>
      </c>
      <c r="J40" s="679">
        <f t="shared" si="2"/>
        <v>0</v>
      </c>
    </row>
    <row r="41" spans="1:12" hidden="1">
      <c r="A41" s="1098" t="str">
        <f>IF('Summary - ML &amp; PM'!A42:D42&lt;&gt;"",'Summary - ML &amp; PM'!A42:D42,"")</f>
        <v/>
      </c>
      <c r="B41" s="1097"/>
      <c r="C41" s="1097"/>
      <c r="D41" s="1097"/>
      <c r="E41" s="802">
        <f>'Summary - ML &amp; PM'!E42+'Summary - Start Up'!E42+'Summary (3)'!E49+'Summary (4)'!E49+'Summary (5)'!E49+'Summary (6)'!E49+'Summary (7)'!E49+'Summary (8)'!E49+'Summary (9)'!E49+'Summary (10)'!E49</f>
        <v>0</v>
      </c>
      <c r="F41" s="802">
        <f>'Summary - ML &amp; PM'!F42+'Summary - Start Up'!F42+'Summary (3)'!F49+'Summary (4)'!F49+'Summary (5)'!F49+'Summary (6)'!F49+'Summary (7)'!F49+'Summary (8)'!F49+'Summary (9)'!F49+'Summary (10)'!F49</f>
        <v>0</v>
      </c>
      <c r="G41" s="802">
        <f>'Summary - ML &amp; PM'!G42+'Summary - Start Up'!G42+'Summary (3)'!G49+'Summary (4)'!G49+'Summary (5)'!G49+'Summary (6)'!G49+'Summary (7)'!G49+'Summary (8)'!G49+'Summary (9)'!G49+'Summary (10)'!G49</f>
        <v>0</v>
      </c>
      <c r="H41" s="802">
        <f>'Summary - ML &amp; PM'!H42+'Summary - Start Up'!H42+'Summary (3)'!H49+'Summary (4)'!H49+'Summary (5)'!H49+'Summary (6)'!H49+'Summary (7)'!H49+'Summary (8)'!H49+'Summary (9)'!H49+'Summary (10)'!H49</f>
        <v>0</v>
      </c>
      <c r="I41" s="802">
        <f>'Summary - ML &amp; PM'!I42+'Summary - Start Up'!I42+'Summary (3)'!I49+'Summary (4)'!I49+'Summary (5)'!I49+'Summary (6)'!I49+'Summary (7)'!I49+'Summary (8)'!I49+'Summary (9)'!I49+'Summary (10)'!I49</f>
        <v>0</v>
      </c>
      <c r="J41" s="679">
        <f t="shared" si="2"/>
        <v>0</v>
      </c>
    </row>
    <row r="42" spans="1:12" hidden="1">
      <c r="A42" s="1098" t="str">
        <f>IF('Summary - ML &amp; PM'!A43:D43&lt;&gt;"",'Summary - ML &amp; PM'!A43:D43,"")</f>
        <v/>
      </c>
      <c r="B42" s="1097"/>
      <c r="C42" s="1097"/>
      <c r="D42" s="1097"/>
      <c r="E42" s="802">
        <f>'Summary - ML &amp; PM'!E43+'Summary - Start Up'!E43+'Summary (3)'!E50+'Summary (4)'!E50+'Summary (5)'!E50+'Summary (6)'!E50+'Summary (7)'!E50+'Summary (8)'!E50+'Summary (9)'!E50+'Summary (10)'!E50</f>
        <v>0</v>
      </c>
      <c r="F42" s="802">
        <f>'Summary - ML &amp; PM'!F43+'Summary - Start Up'!F43+'Summary (3)'!F50+'Summary (4)'!F50+'Summary (5)'!F50+'Summary (6)'!F50+'Summary (7)'!F50+'Summary (8)'!F50+'Summary (9)'!F50+'Summary (10)'!F50</f>
        <v>0</v>
      </c>
      <c r="G42" s="802">
        <f>'Summary - ML &amp; PM'!G43+'Summary - Start Up'!G43+'Summary (3)'!G50+'Summary (4)'!G50+'Summary (5)'!G50+'Summary (6)'!G50+'Summary (7)'!G50+'Summary (8)'!G50+'Summary (9)'!G50+'Summary (10)'!G50</f>
        <v>0</v>
      </c>
      <c r="H42" s="802">
        <f>'Summary - ML &amp; PM'!H43+'Summary - Start Up'!H43+'Summary (3)'!H50+'Summary (4)'!H50+'Summary (5)'!H50+'Summary (6)'!H50+'Summary (7)'!H50+'Summary (8)'!H50+'Summary (9)'!H50+'Summary (10)'!H50</f>
        <v>0</v>
      </c>
      <c r="I42" s="802">
        <f>'Summary - ML &amp; PM'!I43+'Summary - Start Up'!I43+'Summary (3)'!I50+'Summary (4)'!I50+'Summary (5)'!I50+'Summary (6)'!I50+'Summary (7)'!I50+'Summary (8)'!I50+'Summary (9)'!I50+'Summary (10)'!I50</f>
        <v>0</v>
      </c>
      <c r="J42" s="679">
        <f t="shared" si="2"/>
        <v>0</v>
      </c>
    </row>
    <row r="43" spans="1:12" hidden="1">
      <c r="A43" s="1098" t="str">
        <f>IF('Summary - ML &amp; PM'!A44:D44&lt;&gt;"",'Summary - ML &amp; PM'!A44:D44,"")</f>
        <v/>
      </c>
      <c r="B43" s="1097"/>
      <c r="C43" s="1097"/>
      <c r="D43" s="1097"/>
      <c r="E43" s="802">
        <f>'Summary - ML &amp; PM'!E44+'Summary - Start Up'!E44+'Summary (3)'!E51+'Summary (4)'!E51+'Summary (5)'!E51+'Summary (6)'!E51+'Summary (7)'!E51+'Summary (8)'!E51+'Summary (9)'!E51+'Summary (10)'!E51</f>
        <v>0</v>
      </c>
      <c r="F43" s="802">
        <f>'Summary - ML &amp; PM'!F44+'Summary - Start Up'!F44+'Summary (3)'!F51+'Summary (4)'!F51+'Summary (5)'!F51+'Summary (6)'!F51+'Summary (7)'!F51+'Summary (8)'!F51+'Summary (9)'!F51+'Summary (10)'!F51</f>
        <v>0</v>
      </c>
      <c r="G43" s="802">
        <f>'Summary - ML &amp; PM'!G44+'Summary - Start Up'!G44+'Summary (3)'!G51+'Summary (4)'!G51+'Summary (5)'!G51+'Summary (6)'!G51+'Summary (7)'!G51+'Summary (8)'!G51+'Summary (9)'!G51+'Summary (10)'!G51</f>
        <v>0</v>
      </c>
      <c r="H43" s="802">
        <f>'Summary - ML &amp; PM'!H44+'Summary - Start Up'!H44+'Summary (3)'!H51+'Summary (4)'!H51+'Summary (5)'!H51+'Summary (6)'!H51+'Summary (7)'!H51+'Summary (8)'!H51+'Summary (9)'!H51+'Summary (10)'!H51</f>
        <v>0</v>
      </c>
      <c r="I43" s="802">
        <f>'Summary - ML &amp; PM'!I44+'Summary - Start Up'!I44+'Summary (3)'!I51+'Summary (4)'!I51+'Summary (5)'!I51+'Summary (6)'!I51+'Summary (7)'!I51+'Summary (8)'!I51+'Summary (9)'!I51+'Summary (10)'!I51</f>
        <v>0</v>
      </c>
      <c r="J43" s="679">
        <f t="shared" si="2"/>
        <v>0</v>
      </c>
    </row>
    <row r="44" spans="1:12" hidden="1">
      <c r="A44" s="1098" t="str">
        <f>IF('Summary - ML &amp; PM'!A45:D45&lt;&gt;"",'Summary - ML &amp; PM'!A45:D45,"")</f>
        <v/>
      </c>
      <c r="B44" s="1097"/>
      <c r="C44" s="1097"/>
      <c r="D44" s="1097"/>
      <c r="E44" s="802">
        <f>'Summary - ML &amp; PM'!E45+'Summary - Start Up'!E45+'Summary (3)'!E52+'Summary (4)'!E52+'Summary (5)'!E52+'Summary (6)'!E52+'Summary (7)'!E52+'Summary (8)'!E52+'Summary (9)'!E52+'Summary (10)'!E52</f>
        <v>0</v>
      </c>
      <c r="F44" s="802">
        <f>'Summary - ML &amp; PM'!F45+'Summary - Start Up'!F45+'Summary (3)'!F52+'Summary (4)'!F52+'Summary (5)'!F52+'Summary (6)'!F52+'Summary (7)'!F52+'Summary (8)'!F52+'Summary (9)'!F52+'Summary (10)'!F52</f>
        <v>0</v>
      </c>
      <c r="G44" s="802">
        <f>'Summary - ML &amp; PM'!G45+'Summary - Start Up'!G45+'Summary (3)'!G52+'Summary (4)'!G52+'Summary (5)'!G52+'Summary (6)'!G52+'Summary (7)'!G52+'Summary (8)'!G52+'Summary (9)'!G52+'Summary (10)'!G52</f>
        <v>0</v>
      </c>
      <c r="H44" s="802">
        <f>'Summary - ML &amp; PM'!H45+'Summary - Start Up'!H45+'Summary (3)'!H52+'Summary (4)'!H52+'Summary (5)'!H52+'Summary (6)'!H52+'Summary (7)'!H52+'Summary (8)'!H52+'Summary (9)'!H52+'Summary (10)'!H52</f>
        <v>0</v>
      </c>
      <c r="I44" s="802">
        <f>'Summary - ML &amp; PM'!I45+'Summary - Start Up'!I45+'Summary (3)'!I52+'Summary (4)'!I52+'Summary (5)'!I52+'Summary (6)'!I52+'Summary (7)'!I52+'Summary (8)'!I52+'Summary (9)'!I52+'Summary (10)'!I52</f>
        <v>0</v>
      </c>
      <c r="J44" s="679">
        <f t="shared" si="2"/>
        <v>0</v>
      </c>
    </row>
    <row r="45" spans="1:12" s="55" customFormat="1">
      <c r="A45" s="1137" t="s">
        <v>261</v>
      </c>
      <c r="B45" s="1137"/>
      <c r="C45" s="1137"/>
      <c r="D45" s="1137"/>
      <c r="E45" s="801">
        <f>'Summary - ML &amp; PM'!E46+'Summary - Start Up'!E46+'Summary (3)'!E53+'Summary (4)'!E53+'Summary (5)'!E53+'Summary (6)'!E53+'Summary (7)'!E53+'Summary (8)'!E53+'Summary (9)'!E53+'Summary (10)'!E53</f>
        <v>594000</v>
      </c>
      <c r="F45" s="801">
        <f>'Summary - ML &amp; PM'!F46+'Summary - Start Up'!F46+'Summary (3)'!F53+'Summary (4)'!F53+'Summary (5)'!F53+'Summary (6)'!F53+'Summary (7)'!F53+'Summary (8)'!F53+'Summary (9)'!F53+'Summary (10)'!F53</f>
        <v>792000</v>
      </c>
      <c r="G45" s="799">
        <f>'Summary - ML &amp; PM'!G46+'Summary - Start Up'!G46+'Summary (3)'!G53+'Summary (4)'!G53+'Summary (5)'!G53+'Summary (6)'!G53+'Summary (7)'!G53+'Summary (8)'!G53+'Summary (9)'!G53+'Summary (10)'!G53</f>
        <v>815760</v>
      </c>
      <c r="H45" s="801">
        <f>'Summary - ML &amp; PM'!H46+'Summary - Start Up'!H46+'Summary (3)'!H53+'Summary (4)'!H53+'Summary (5)'!H53+'Summary (6)'!H53+'Summary (7)'!H53+'Summary (8)'!H53+'Summary (9)'!H53+'Summary (10)'!H53</f>
        <v>840232</v>
      </c>
      <c r="I45" s="801">
        <f>'Summary - ML &amp; PM'!I46+'Summary - Start Up'!I46+'Summary (3)'!I53+'Summary (4)'!I53+'Summary (5)'!I53+'Summary (6)'!I53+'Summary (7)'!I53+'Summary (8)'!I53+'Summary (9)'!I53+'Summary (10)'!I53</f>
        <v>865439</v>
      </c>
      <c r="J45" s="808">
        <f>SUM(E45,F45,G45,H45,I45,)</f>
        <v>3907431</v>
      </c>
      <c r="K45" s="978"/>
      <c r="L45" s="170"/>
    </row>
    <row r="46" spans="1:12" s="55" customFormat="1" ht="11.25" customHeight="1">
      <c r="A46" s="1138"/>
      <c r="B46" s="1138"/>
      <c r="C46" s="1138"/>
      <c r="D46" s="1138"/>
      <c r="E46" s="801"/>
      <c r="F46" s="801"/>
      <c r="G46" s="801"/>
      <c r="H46" s="801"/>
      <c r="I46" s="801"/>
      <c r="J46" s="806"/>
      <c r="K46" s="169"/>
    </row>
    <row r="47" spans="1:12">
      <c r="A47" s="1139" t="s">
        <v>262</v>
      </c>
      <c r="B47" s="1140"/>
      <c r="C47" s="1140"/>
      <c r="D47" s="1140"/>
      <c r="E47" s="171"/>
      <c r="F47" s="171"/>
      <c r="G47" s="171"/>
      <c r="H47" s="171"/>
      <c r="I47" s="171"/>
      <c r="J47" s="684"/>
    </row>
    <row r="48" spans="1:12">
      <c r="A48" s="1097" t="str">
        <f>IF('Summary - ML &amp; PM'!A49:D49&lt;&gt;"",'Summary - ML &amp; PM'!A49:D49,"")</f>
        <v/>
      </c>
      <c r="B48" s="1097"/>
      <c r="C48" s="1097"/>
      <c r="D48" s="1097"/>
      <c r="E48" s="684">
        <f>'Summary - ML &amp; PM'!E49+'Summary - Start Up'!E49+'Summary (3)'!E56+'Summary (4)'!E56+'Summary (5)'!E56+'Summary (6)'!E56+'Summary (7)'!E56+'Summary (8)'!E56</f>
        <v>0</v>
      </c>
      <c r="F48" s="684">
        <f>'Summary - ML &amp; PM'!F49+'Summary - Start Up'!F49+'Summary (3)'!H56+'Summary (4)'!H56+'Summary (5)'!H56+'Summary (6)'!H56+'Summary (7)'!H56+'Summary (8)'!H56</f>
        <v>0</v>
      </c>
      <c r="G48" s="684">
        <f>'Summary - ML &amp; PM'!G49+'Summary (3)'!K56+'Summary (4)'!K56+'Summary (5)'!K56+'Summary (6)'!K56+'Summary (7)'!K56+'Summary (8)'!K56+'Summary (9)'!K56+'Summary (10)'!K56</f>
        <v>0</v>
      </c>
      <c r="H48" s="684">
        <f>'Summary - ML &amp; PM'!H49+'Summary (3)'!L56+'Summary (4)'!L56+'Summary (5)'!L56+'Summary (6)'!L56+'Summary (7)'!L56+'Summary (8)'!L56+'Summary (9)'!L56+'Summary (10)'!L56</f>
        <v>0</v>
      </c>
      <c r="I48" s="684">
        <f>'Summary - ML &amp; PM'!I49++'Summary (3)'!M56+'Summary (4)'!M56+'Summary (5)'!M56+'Summary (6)'!M56+'Summary (7)'!M56+'Summary (8)'!M56+'Summary (9)'!M56+'Summary (10)'!M56</f>
        <v>0</v>
      </c>
      <c r="J48" s="679">
        <f>SUM(E48,F48,G48,H48,I48,)</f>
        <v>0</v>
      </c>
      <c r="L48" s="64"/>
    </row>
    <row r="49" spans="1:12">
      <c r="A49" s="1097" t="str">
        <f>IF('Summary - ML &amp; PM'!A50:D50&lt;&gt;"",'Summary - ML &amp; PM'!A50:D50,"")</f>
        <v/>
      </c>
      <c r="B49" s="1097"/>
      <c r="C49" s="1097"/>
      <c r="D49" s="1097"/>
      <c r="E49" s="684">
        <f>'Summary - ML &amp; PM'!E50+'Summary - Start Up'!E50+'Summary (3)'!E57+'Summary (4)'!E57+'Summary (5)'!E57+'Summary (6)'!E57+'Summary (7)'!E57+'Summary (8)'!E57</f>
        <v>0</v>
      </c>
      <c r="F49" s="684">
        <f>'Summary - ML &amp; PM'!F50+'Summary - Start Up'!F50+'Summary (3)'!H57+'Summary (4)'!H57+'Summary (5)'!H57+'Summary (6)'!H57+'Summary (7)'!H57+'Summary (8)'!H57</f>
        <v>0</v>
      </c>
      <c r="G49" s="684">
        <f>'Summary - ML &amp; PM'!G50+'Summary (3)'!K57+'Summary (4)'!K57+'Summary (5)'!K57+'Summary (6)'!K57+'Summary (7)'!K57+'Summary (8)'!K57+'Summary (9)'!K57+'Summary (10)'!K57</f>
        <v>0</v>
      </c>
      <c r="H49" s="684">
        <f>'Summary - ML &amp; PM'!H50+'Summary (3)'!L57+'Summary (4)'!L57+'Summary (5)'!L57+'Summary (6)'!L57+'Summary (7)'!L57+'Summary (8)'!L57+'Summary (9)'!L57+'Summary (10)'!L57</f>
        <v>0</v>
      </c>
      <c r="I49" s="684">
        <f>'Summary - ML &amp; PM'!I50++'Summary (3)'!M57+'Summary (4)'!M57+'Summary (5)'!M57+'Summary (6)'!M57+'Summary (7)'!M57+'Summary (8)'!M57+'Summary (9)'!M57+'Summary (10)'!M57</f>
        <v>0</v>
      </c>
      <c r="J49" s="679">
        <f t="shared" ref="J49:J52" si="3">SUM(E49,F49,G49,H49,I49,)</f>
        <v>0</v>
      </c>
      <c r="L49" s="62"/>
    </row>
    <row r="50" spans="1:12">
      <c r="A50" s="1097" t="str">
        <f>IF('Summary - ML &amp; PM'!A51:D51&lt;&gt;"",'Summary - ML &amp; PM'!A51:D51,"")</f>
        <v/>
      </c>
      <c r="B50" s="1097"/>
      <c r="C50" s="1097"/>
      <c r="D50" s="1097"/>
      <c r="E50" s="684">
        <f>'Summary - ML &amp; PM'!E51+'Summary - Start Up'!E51+'Summary (3)'!E58+'Summary (4)'!E58+'Summary (5)'!E58+'Summary (6)'!E58+'Summary (7)'!E58+'Summary (8)'!E58</f>
        <v>0</v>
      </c>
      <c r="F50" s="684">
        <f>'Summary - ML &amp; PM'!F51+'Summary - Start Up'!F51+'Summary (3)'!H58+'Summary (4)'!H58+'Summary (5)'!H58+'Summary (6)'!H58+'Summary (7)'!H58+'Summary (8)'!H58</f>
        <v>0</v>
      </c>
      <c r="G50" s="684">
        <f>'Summary - ML &amp; PM'!G51+'Summary (3)'!K58+'Summary (4)'!K58+'Summary (5)'!K58+'Summary (6)'!K58+'Summary (7)'!K58+'Summary (8)'!K58+'Summary (9)'!K58+'Summary (10)'!K58</f>
        <v>0</v>
      </c>
      <c r="H50" s="684">
        <f>'Summary - ML &amp; PM'!H51+'Summary (3)'!L58+'Summary (4)'!L58+'Summary (5)'!L58+'Summary (6)'!L58+'Summary (7)'!L58+'Summary (8)'!L58+'Summary (9)'!L58+'Summary (10)'!L58</f>
        <v>0</v>
      </c>
      <c r="I50" s="684">
        <f>'Summary - ML &amp; PM'!I51++'Summary (3)'!M58+'Summary (4)'!M58+'Summary (5)'!M58+'Summary (6)'!M58+'Summary (7)'!M58+'Summary (8)'!M58+'Summary (9)'!M58+'Summary (10)'!M58</f>
        <v>0</v>
      </c>
      <c r="J50" s="679">
        <f t="shared" si="3"/>
        <v>0</v>
      </c>
      <c r="L50" s="62"/>
    </row>
    <row r="51" spans="1:12">
      <c r="A51" s="1097" t="str">
        <f>IF('Summary - ML &amp; PM'!A52:D52&lt;&gt;"",'Summary - ML &amp; PM'!A52:D52,"")</f>
        <v/>
      </c>
      <c r="B51" s="1097"/>
      <c r="C51" s="1097"/>
      <c r="D51" s="1097"/>
      <c r="E51" s="684">
        <f>'Summary - ML &amp; PM'!E52+'Summary - Start Up'!E52+'Summary (3)'!E59+'Summary (4)'!E59+'Summary (5)'!E59+'Summary (6)'!E59+'Summary (7)'!E59+'Summary (8)'!E59</f>
        <v>0</v>
      </c>
      <c r="F51" s="684">
        <f>'Summary - ML &amp; PM'!F52+'Summary - Start Up'!F52+'Summary (3)'!H59+'Summary (4)'!H59+'Summary (5)'!H59+'Summary (6)'!H59+'Summary (7)'!H59+'Summary (8)'!H59</f>
        <v>0</v>
      </c>
      <c r="G51" s="684">
        <f>'Summary - ML &amp; PM'!G52+'Summary (3)'!K59+'Summary (4)'!K59+'Summary (5)'!K59+'Summary (6)'!K59+'Summary (7)'!K59+'Summary (8)'!K59+'Summary (9)'!K59+'Summary (10)'!K59</f>
        <v>0</v>
      </c>
      <c r="H51" s="684">
        <f>'Summary - ML &amp; PM'!H52+'Summary (3)'!L59+'Summary (4)'!L59+'Summary (5)'!L59+'Summary (6)'!L59+'Summary (7)'!L59+'Summary (8)'!L59+'Summary (9)'!L59+'Summary (10)'!L59</f>
        <v>0</v>
      </c>
      <c r="I51" s="684">
        <f>'Summary - ML &amp; PM'!I52++'Summary (3)'!M59+'Summary (4)'!M59+'Summary (5)'!M59+'Summary (6)'!M59+'Summary (7)'!M59+'Summary (8)'!M59+'Summary (9)'!M59+'Summary (10)'!M59</f>
        <v>0</v>
      </c>
      <c r="J51" s="679">
        <f t="shared" si="3"/>
        <v>0</v>
      </c>
    </row>
    <row r="52" spans="1:12">
      <c r="A52" s="1136" t="s">
        <v>263</v>
      </c>
      <c r="B52" s="1136"/>
      <c r="C52" s="1136"/>
      <c r="D52" s="1136"/>
      <c r="E52" s="684">
        <f>'Summary - ML &amp; PM'!E53+'Summary - Start Up'!E53+'Summary (3)'!E60+'Summary (4)'!E60+'Summary (5)'!E60+'Summary (6)'!E60+'Summary (7)'!E60+'Summary (8)'!E60</f>
        <v>0</v>
      </c>
      <c r="F52" s="684">
        <f>'Summary - ML &amp; PM'!F53+'Summary - Start Up'!F53+'Summary (3)'!H60+'Summary (4)'!H60+'Summary (5)'!H60+'Summary (6)'!H60+'Summary (7)'!H60+'Summary (8)'!H60</f>
        <v>0</v>
      </c>
      <c r="G52" s="684">
        <f>'Summary - ML &amp; PM'!G53+'Summary (3)'!K60+'Summary (4)'!K60+'Summary (5)'!K60+'Summary (6)'!K60+'Summary (7)'!K60+'Summary (8)'!K60+'Summary (9)'!K60+'Summary (10)'!K60</f>
        <v>0</v>
      </c>
      <c r="H52" s="684">
        <f>'Summary - ML &amp; PM'!H53+'Summary (3)'!L60+'Summary (4)'!L60+'Summary (5)'!L60+'Summary (6)'!L60+'Summary (7)'!L60+'Summary (8)'!L60+'Summary (9)'!L60+'Summary (10)'!L60</f>
        <v>0</v>
      </c>
      <c r="I52" s="684">
        <f>'Summary - ML &amp; PM'!I53++'Summary (3)'!M60+'Summary (4)'!M60+'Summary (5)'!M60+'Summary (6)'!M60+'Summary (7)'!M60+'Summary (8)'!M60+'Summary (9)'!M60+'Summary (10)'!M60</f>
        <v>0</v>
      </c>
      <c r="J52" s="679">
        <f t="shared" si="3"/>
        <v>0</v>
      </c>
    </row>
    <row r="53" spans="1:12" ht="18" customHeight="1">
      <c r="A53" s="1137"/>
      <c r="B53" s="1137"/>
      <c r="C53" s="1137"/>
      <c r="D53" s="1137"/>
      <c r="E53" s="791"/>
      <c r="F53" s="791"/>
      <c r="G53" s="791"/>
      <c r="H53" s="791"/>
      <c r="I53" s="791"/>
      <c r="J53" s="791"/>
    </row>
    <row r="54" spans="1:12" s="55" customFormat="1" ht="18" customHeight="1">
      <c r="A54" s="1137" t="s">
        <v>264</v>
      </c>
      <c r="B54" s="1137"/>
      <c r="C54" s="1137"/>
      <c r="D54" s="1137"/>
      <c r="E54" s="228">
        <f>E45+E52</f>
        <v>594000</v>
      </c>
      <c r="F54" s="228">
        <f>F45+F52</f>
        <v>792000</v>
      </c>
      <c r="G54" s="228">
        <f t="shared" ref="G54:H54" si="4">G45+G52</f>
        <v>815760</v>
      </c>
      <c r="H54" s="228">
        <f t="shared" si="4"/>
        <v>840232</v>
      </c>
      <c r="I54" s="228">
        <f>'Summary - ML &amp; PM'!I55++'Summary (3)'!M62+'Summary (4)'!M62+'Summary (5)'!M62+'Summary (6)'!M62+'Summary (7)'!M62+'Summary (8)'!M62+'Summary (9)'!M62+'Summary (10)'!M62</f>
        <v>865439</v>
      </c>
      <c r="J54" s="228">
        <f>SUM(E54,F54,G54,H54,I54,)</f>
        <v>3907431</v>
      </c>
    </row>
    <row r="55" spans="1:12" ht="17.25" customHeight="1">
      <c r="A55" s="1097" t="s">
        <v>266</v>
      </c>
      <c r="B55" s="1097"/>
      <c r="C55" s="1097"/>
      <c r="D55" s="1097"/>
      <c r="E55" s="803">
        <f>'Salary Detail - ML &amp; PM'!F54+'Salary Detail - Start Up'!F54+'Salary Detail (3)'!F59+'Salary Detail (4)'!F59+'Salary Detail (5)'!F59+'Salary Detail (6)'!F59+'Salary Detail (7)'!F59+'Salary Detail (8)'!F59+'Salary Detail (9)'!F59+'Salary Detail (10)'!F59</f>
        <v>0</v>
      </c>
      <c r="F55" s="214">
        <f>'Salary Detail - ML &amp; PM'!K54+'Salary Detail - Start Up'!K54+'Salary Detail (3)'!M59+'Salary Detail (4)'!M59+'Salary Detail (5)'!M59+'Salary Detail (6)'!M59+'Salary Detail (7)'!M59+'Salary Detail (8)'!M59+'Salary Detail (9)'!M59+'Salary Detail (10)'!M59</f>
        <v>0</v>
      </c>
      <c r="G55" s="803">
        <f>'Salary Detail - ML &amp; PM'!P54+'Salary Detail - Start Up'!P54+'Salary Detail (3)'!T59+'Salary Detail (4)'!T59+'Salary Detail (5)'!T59+'Salary Detail (6)'!T59+'Salary Detail (7)'!T59+'Salary Detail (8)'!T59</f>
        <v>0</v>
      </c>
      <c r="H55" s="214">
        <f>'Salary Detail - ML &amp; PM'!U54+'Salary Detail - Start Up'!U54+'Salary Detail (3)'!AA59+'Salary Detail (4)'!AA59+'Salary Detail (5)'!AA59+'Salary Detail (6)'!AA59+'Salary Detail (7)'!AA59+'Salary Detail (8)'!AA59+'Salary Detail (9)'!AA59+'Salary Detail (10)'!AA59</f>
        <v>0</v>
      </c>
      <c r="I55" s="213">
        <f>'Salary Detail - ML &amp; PM'!Z54+'Salary Detail - Start Up'!Z54+'Salary Detail (3)'!AH59+'Salary Detail (4)'!AH59+'Salary Detail (5)'!AH59+'Salary Detail (6)'!AH59+'Salary Detail (7)'!AH59+'Salary Detail (8)'!AH59+'Salary Detail (9)'!AH59+'Salary Detail (10)'!AH59</f>
        <v>0</v>
      </c>
      <c r="J55" s="384"/>
    </row>
    <row r="56" spans="1:12">
      <c r="A56" s="1097" t="s">
        <v>265</v>
      </c>
      <c r="B56" s="1097"/>
      <c r="C56" s="1097"/>
      <c r="D56" s="1097"/>
      <c r="E56" s="995">
        <f t="shared" ref="E56:J56" si="5">IF(AND(E54-E23&gt;-4,E54-E23&lt;4),0,E54-E23)</f>
        <v>594000</v>
      </c>
      <c r="F56" s="995">
        <f t="shared" si="5"/>
        <v>792000</v>
      </c>
      <c r="G56" s="995">
        <f t="shared" si="5"/>
        <v>815760</v>
      </c>
      <c r="H56" s="995">
        <f t="shared" si="5"/>
        <v>840232</v>
      </c>
      <c r="I56" s="995">
        <f t="shared" si="5"/>
        <v>865439</v>
      </c>
      <c r="J56" s="994">
        <f t="shared" si="5"/>
        <v>3907431</v>
      </c>
      <c r="K56" s="64"/>
      <c r="L56" s="64"/>
    </row>
    <row r="57" spans="1:12" ht="13" customHeight="1">
      <c r="A57" s="65"/>
      <c r="B57" s="65"/>
      <c r="C57" s="65"/>
      <c r="D57" s="65"/>
      <c r="E57" s="65"/>
      <c r="F57" s="65"/>
      <c r="G57" s="65"/>
      <c r="H57" s="65"/>
      <c r="I57" s="65"/>
      <c r="J57" s="65"/>
    </row>
    <row r="58" spans="1:12" ht="13" customHeight="1">
      <c r="A58" s="993"/>
      <c r="B58" s="993"/>
      <c r="C58" s="993"/>
      <c r="D58" s="993"/>
    </row>
    <row r="59" spans="1:12" ht="13" customHeight="1">
      <c r="A59" s="385"/>
      <c r="B59" s="385"/>
      <c r="C59" s="385"/>
      <c r="D59" s="385"/>
    </row>
    <row r="60" spans="1:12" s="88" customFormat="1" ht="20.149999999999999" customHeight="1">
      <c r="A60" s="991" t="s">
        <v>267</v>
      </c>
      <c r="B60" s="1135" t="str">
        <f>IF('Summary - ML &amp; PM'!B60&lt;&gt;"",'Summary - ML &amp; PM'!B60,"")</f>
        <v/>
      </c>
      <c r="C60" s="1135"/>
      <c r="D60" s="1135"/>
      <c r="E60" s="675"/>
      <c r="J60" s="676"/>
    </row>
    <row r="61" spans="1:12" s="88" customFormat="1" ht="20.149999999999999" customHeight="1">
      <c r="A61" s="674" t="s">
        <v>268</v>
      </c>
      <c r="B61" s="1135" t="str">
        <f>IF('Summary - ML &amp; PM'!B61&lt;&gt;"",'Summary - ML &amp; PM'!B61,"")</f>
        <v/>
      </c>
      <c r="C61" s="1135"/>
      <c r="D61" s="1135"/>
      <c r="E61" s="977"/>
      <c r="J61" s="676"/>
    </row>
    <row r="62" spans="1:12" s="88" customFormat="1" ht="17.25" customHeight="1">
      <c r="A62" s="674" t="s">
        <v>269</v>
      </c>
      <c r="B62" s="1135" t="str">
        <f>IF('Summary - ML &amp; PM'!B62&lt;&gt;"",'Summary - ML &amp; PM'!B62,"")</f>
        <v/>
      </c>
      <c r="C62" s="1135"/>
      <c r="D62" s="1135"/>
      <c r="E62" s="675"/>
    </row>
    <row r="63" spans="1:12" s="88" customFormat="1" ht="17.25" customHeight="1">
      <c r="A63" s="674" t="s">
        <v>270</v>
      </c>
      <c r="B63" s="1135" t="str">
        <f>IF('Summary - ML &amp; PM'!B63&lt;&gt;"",'Summary - ML &amp; PM'!B63,"")</f>
        <v/>
      </c>
      <c r="C63" s="1135"/>
      <c r="D63" s="1135"/>
      <c r="E63" s="675"/>
    </row>
    <row r="64" spans="1:12"/>
    <row r="65" spans="1:10"/>
    <row r="75" spans="1:10" hidden="1">
      <c r="A75" s="66" t="s">
        <v>222</v>
      </c>
      <c r="B75" s="66"/>
      <c r="C75" s="66"/>
      <c r="D75" s="66"/>
      <c r="E75" s="66">
        <f>'Summary - ML &amp; PM'!E79</f>
        <v>1</v>
      </c>
      <c r="F75" s="66">
        <f>'Summary - ML &amp; PM'!F79</f>
        <v>2</v>
      </c>
      <c r="G75" s="66">
        <f>'Summary - ML &amp; PM'!G79</f>
        <v>3</v>
      </c>
      <c r="H75" s="66">
        <f>'Summary - ML &amp; PM'!H79</f>
        <v>4</v>
      </c>
      <c r="I75" s="66">
        <f>'Summary - ML &amp; PM'!I79</f>
        <v>5</v>
      </c>
      <c r="J75" s="66">
        <f>'Summary - ML &amp; PM'!J79</f>
        <v>5</v>
      </c>
    </row>
    <row r="76" spans="1:10" hidden="1">
      <c r="A76" s="227" t="s">
        <v>223</v>
      </c>
      <c r="B76" s="66"/>
      <c r="C76" s="66"/>
      <c r="D76" s="66"/>
      <c r="E76" s="67">
        <f>'Summary - ML &amp; PM'!E80</f>
        <v>45566</v>
      </c>
      <c r="F76" s="67">
        <f>'Summary - ML &amp; PM'!F80</f>
        <v>45839</v>
      </c>
      <c r="G76" s="67">
        <f>'Summary - ML &amp; PM'!G80</f>
        <v>46204</v>
      </c>
      <c r="H76" s="67">
        <f>'Summary - ML &amp; PM'!H80</f>
        <v>46569</v>
      </c>
      <c r="I76" s="67">
        <f>'Summary - ML &amp; PM'!I80</f>
        <v>46935</v>
      </c>
      <c r="J76" s="67">
        <f>'Summary - ML &amp; PM'!J80</f>
        <v>45566</v>
      </c>
    </row>
    <row r="77" spans="1:10" hidden="1">
      <c r="A77" s="227" t="s">
        <v>224</v>
      </c>
      <c r="B77" s="66"/>
      <c r="C77" s="66"/>
      <c r="D77" s="66"/>
      <c r="E77" s="67">
        <f>'Summary - ML &amp; PM'!E81</f>
        <v>45838</v>
      </c>
      <c r="F77" s="67">
        <f>'Summary - ML &amp; PM'!F81</f>
        <v>46203</v>
      </c>
      <c r="G77" s="67">
        <f>'Summary - ML &amp; PM'!G81</f>
        <v>46568</v>
      </c>
      <c r="H77" s="67">
        <f>'Summary - ML &amp; PM'!H81</f>
        <v>46934</v>
      </c>
      <c r="I77" s="67">
        <f>'Summary - ML &amp; PM'!I81</f>
        <v>47299</v>
      </c>
      <c r="J77" s="67">
        <f>'Summary - ML &amp; PM'!J81</f>
        <v>47299</v>
      </c>
    </row>
    <row r="78" spans="1:10" ht="13.5" hidden="1" customHeight="1">
      <c r="A78" s="66" t="s">
        <v>211</v>
      </c>
      <c r="B78" s="66"/>
      <c r="C78" s="66"/>
      <c r="D78" s="66"/>
      <c r="E78" s="67" t="str">
        <f>$B$3</f>
        <v/>
      </c>
      <c r="F78" s="67" t="str">
        <f t="shared" ref="F78:J78" si="6">$B$3</f>
        <v/>
      </c>
      <c r="G78" s="67" t="str">
        <f t="shared" si="6"/>
        <v/>
      </c>
      <c r="H78" s="67" t="str">
        <f t="shared" si="6"/>
        <v/>
      </c>
      <c r="I78" s="67" t="str">
        <f t="shared" si="6"/>
        <v/>
      </c>
      <c r="J78" s="67" t="str">
        <f t="shared" si="6"/>
        <v/>
      </c>
    </row>
    <row r="79" spans="1:10" hidden="1">
      <c r="A79" s="215"/>
      <c r="J79" s="56" t="s">
        <v>370</v>
      </c>
    </row>
    <row r="80" spans="1:10" hidden="1">
      <c r="J80" s="56" t="s">
        <v>371</v>
      </c>
    </row>
    <row r="81" s="56" customFormat="1"/>
    <row r="82" s="56" customFormat="1"/>
    <row r="83" s="56" customFormat="1"/>
    <row r="84" s="56" customFormat="1" hidden="1"/>
    <row r="85" s="56" customFormat="1" hidden="1"/>
    <row r="86" s="56" customFormat="1" hidden="1"/>
    <row r="87" s="56" customFormat="1" hidden="1"/>
    <row r="88" s="56" customFormat="1" hidden="1"/>
    <row r="89" s="56" customFormat="1" hidden="1"/>
  </sheetData>
  <sheetProtection formatCells="0" formatColumns="0" formatRows="0" insertHyperlinks="0" sort="0" autoFilter="0" pivotTables="0"/>
  <mergeCells count="50">
    <mergeCell ref="A18:D18"/>
    <mergeCell ref="A24:D24"/>
    <mergeCell ref="A22:D22"/>
    <mergeCell ref="A34:D34"/>
    <mergeCell ref="A38:D38"/>
    <mergeCell ref="A28:D28"/>
    <mergeCell ref="A29:D29"/>
    <mergeCell ref="A30:D30"/>
    <mergeCell ref="A31:D31"/>
    <mergeCell ref="A26:D26"/>
    <mergeCell ref="A27:D27"/>
    <mergeCell ref="A32:D32"/>
    <mergeCell ref="A33:D33"/>
    <mergeCell ref="A44:D44"/>
    <mergeCell ref="B6:D6"/>
    <mergeCell ref="B7:D7"/>
    <mergeCell ref="A19:D19"/>
    <mergeCell ref="A20:D20"/>
    <mergeCell ref="A21:D21"/>
    <mergeCell ref="A23:D23"/>
    <mergeCell ref="B8:D8"/>
    <mergeCell ref="A35:D35"/>
    <mergeCell ref="A36:D36"/>
    <mergeCell ref="A37:D37"/>
    <mergeCell ref="A25:D25"/>
    <mergeCell ref="B11:D11"/>
    <mergeCell ref="A15:D15"/>
    <mergeCell ref="A16:D16"/>
    <mergeCell ref="A17:D17"/>
    <mergeCell ref="A45:D45"/>
    <mergeCell ref="A46:D46"/>
    <mergeCell ref="A47:D47"/>
    <mergeCell ref="A48:D48"/>
    <mergeCell ref="A49:D49"/>
    <mergeCell ref="A39:D39"/>
    <mergeCell ref="A42:D42"/>
    <mergeCell ref="A43:D43"/>
    <mergeCell ref="A40:D40"/>
    <mergeCell ref="A41:D41"/>
    <mergeCell ref="B60:D60"/>
    <mergeCell ref="B62:D62"/>
    <mergeCell ref="B63:D63"/>
    <mergeCell ref="B61:D61"/>
    <mergeCell ref="A50:D50"/>
    <mergeCell ref="A51:D51"/>
    <mergeCell ref="A52:D52"/>
    <mergeCell ref="A53:D53"/>
    <mergeCell ref="A54:D54"/>
    <mergeCell ref="A56:D56"/>
    <mergeCell ref="A55:D55"/>
  </mergeCells>
  <conditionalFormatting sqref="A14:I14 K14:XFD14">
    <cfRule type="cellIs" dxfId="370" priority="6" operator="notEqual">
      <formula>"12 Months"</formula>
    </cfRule>
  </conditionalFormatting>
  <conditionalFormatting sqref="E56:J56">
    <cfRule type="cellIs" dxfId="369" priority="17" operator="notBetween">
      <formula>-2</formula>
      <formula>2</formula>
    </cfRule>
  </conditionalFormatting>
  <dataValidations count="1">
    <dataValidation errorStyle="warning" allowBlank="1" showInputMessage="1" showErrorMessage="1" sqref="A48:D52" xr:uid="{00000000-0002-0000-0200-000000000000}"/>
  </dataValidations>
  <printOptions horizontalCentered="1" headings="1"/>
  <pageMargins left="0.25" right="0.25" top="0.75" bottom="0.75" header="0.3" footer="0.3"/>
  <pageSetup scale="20" fitToHeight="0" orientation="landscape" r:id="rId1"/>
  <headerFooter alignWithMargins="0">
    <oddFooter>Page &amp;P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66CCFF"/>
    <pageSetUpPr fitToPage="1"/>
  </sheetPr>
  <dimension ref="A1:O84"/>
  <sheetViews>
    <sheetView showGridLines="0" zoomScaleNormal="100" workbookViewId="0">
      <pane xSplit="4" topLeftCell="E1" activePane="topRight" state="frozen"/>
      <selection activeCell="G16" sqref="G16"/>
      <selection pane="topRight" activeCell="E27" sqref="E27"/>
    </sheetView>
  </sheetViews>
  <sheetFormatPr defaultColWidth="0" defaultRowHeight="15.5"/>
  <cols>
    <col min="1" max="1" width="24.81640625" style="56" customWidth="1"/>
    <col min="2" max="2" width="15.453125" style="56" customWidth="1"/>
    <col min="3" max="3" width="14.26953125" style="56" customWidth="1"/>
    <col min="4" max="4" width="11" style="56" customWidth="1"/>
    <col min="5" max="10" width="16.54296875" style="56" customWidth="1"/>
    <col min="11" max="11" width="14.26953125" style="56" customWidth="1"/>
    <col min="12" max="12" width="14" style="56" hidden="1" customWidth="1"/>
    <col min="13" max="14" width="21.1796875" style="56" hidden="1" customWidth="1"/>
    <col min="15" max="15" width="14" style="56" hidden="1" customWidth="1"/>
    <col min="16" max="16384" width="11.453125" style="56" hidden="1"/>
  </cols>
  <sheetData>
    <row r="1" spans="1:10" ht="15" customHeight="1">
      <c r="A1" s="55" t="s">
        <v>209</v>
      </c>
      <c r="B1" s="55"/>
      <c r="C1" s="55"/>
      <c r="D1" s="55"/>
    </row>
    <row r="2" spans="1:10" ht="15" customHeight="1">
      <c r="A2" s="55" t="s">
        <v>210</v>
      </c>
      <c r="B2" s="55"/>
      <c r="C2" s="55"/>
      <c r="D2" s="55"/>
    </row>
    <row r="3" spans="1:10">
      <c r="A3" s="57" t="s">
        <v>211</v>
      </c>
      <c r="B3" s="743"/>
    </row>
    <row r="4" spans="1:10" ht="28.5" customHeight="1">
      <c r="A4" s="1169" t="s">
        <v>384</v>
      </c>
      <c r="B4" s="177" t="s">
        <v>213</v>
      </c>
      <c r="C4" s="177" t="s">
        <v>214</v>
      </c>
      <c r="D4" s="177" t="s">
        <v>215</v>
      </c>
    </row>
    <row r="5" spans="1:10">
      <c r="A5" s="1170"/>
      <c r="B5" s="742">
        <v>45566</v>
      </c>
      <c r="C5" s="743">
        <v>47299</v>
      </c>
      <c r="D5" s="739">
        <f>ROUNDUP(YEARFRAC(B5,C5),0)</f>
        <v>5</v>
      </c>
    </row>
    <row r="6" spans="1:10" ht="15.75" customHeight="1">
      <c r="A6" s="60" t="s">
        <v>375</v>
      </c>
      <c r="B6" s="1154"/>
      <c r="C6" s="1155"/>
      <c r="D6" s="1156"/>
      <c r="E6" s="59"/>
      <c r="F6" s="59"/>
      <c r="G6" s="59"/>
      <c r="H6" s="59"/>
      <c r="I6" s="59"/>
    </row>
    <row r="7" spans="1:10" ht="19.5" customHeight="1">
      <c r="A7" s="60" t="s">
        <v>227</v>
      </c>
      <c r="B7" s="1157" t="s">
        <v>415</v>
      </c>
      <c r="C7" s="1158"/>
      <c r="D7" s="1159"/>
      <c r="E7" s="59"/>
      <c r="F7" s="59"/>
      <c r="G7" s="59"/>
      <c r="H7" s="59"/>
      <c r="I7" s="59"/>
    </row>
    <row r="8" spans="1:10" ht="34.5" customHeight="1">
      <c r="A8" s="60" t="s">
        <v>272</v>
      </c>
      <c r="B8" s="1161" t="s">
        <v>386</v>
      </c>
      <c r="C8" s="1162"/>
      <c r="D8" s="1163"/>
      <c r="E8" s="59"/>
      <c r="F8" s="59"/>
      <c r="G8" s="59"/>
      <c r="H8" s="59"/>
      <c r="I8" s="59"/>
    </row>
    <row r="9" spans="1:10">
      <c r="A9" s="57" t="s">
        <v>408</v>
      </c>
      <c r="B9" s="819">
        <f>J46</f>
        <v>3907431</v>
      </c>
      <c r="C9" s="818"/>
      <c r="D9" s="818"/>
    </row>
    <row r="10" spans="1:10" s="512" customFormat="1" ht="18.75" customHeight="1">
      <c r="A10" s="507"/>
      <c r="B10" s="508"/>
      <c r="C10" s="509"/>
      <c r="D10" s="510"/>
      <c r="E10" s="771"/>
      <c r="F10" s="772"/>
      <c r="G10" s="772"/>
      <c r="H10" s="772"/>
      <c r="I10" s="772"/>
      <c r="J10" s="511"/>
    </row>
    <row r="11" spans="1:10" s="88" customFormat="1" ht="18.75" customHeight="1">
      <c r="E11" s="758" t="s">
        <v>230</v>
      </c>
      <c r="F11" s="759" t="s">
        <v>231</v>
      </c>
      <c r="G11" s="760" t="s">
        <v>232</v>
      </c>
      <c r="H11" s="761" t="s">
        <v>233</v>
      </c>
      <c r="I11" s="762" t="s">
        <v>234</v>
      </c>
      <c r="J11" s="1003" t="s">
        <v>249</v>
      </c>
    </row>
    <row r="12" spans="1:10" s="93" customFormat="1" ht="38.25" customHeight="1">
      <c r="A12" s="88"/>
      <c r="B12" s="88"/>
      <c r="C12" s="88"/>
      <c r="D12" s="88"/>
      <c r="E12" s="768" t="str">
        <f t="shared" ref="E12:J12" si="0">CONCATENATE(TEXT(E80,"m/d/yyyy")," - ",TEXT(E81,"m/d/yyyy"))</f>
        <v>10/1/2024 - 6/30/2025</v>
      </c>
      <c r="F12" s="89" t="str">
        <f t="shared" si="0"/>
        <v>7/1/2025 - 6/30/2026</v>
      </c>
      <c r="G12" s="91" t="str">
        <f t="shared" si="0"/>
        <v>7/1/2026 - 6/30/2027</v>
      </c>
      <c r="H12" s="92" t="str">
        <f t="shared" si="0"/>
        <v>7/1/2027 - 6/30/2028</v>
      </c>
      <c r="I12" s="824" t="str">
        <f t="shared" si="0"/>
        <v>7/1/2028 - 6/30/2029</v>
      </c>
      <c r="J12" s="1002" t="str">
        <f t="shared" si="0"/>
        <v>10/1/2024 - 6/30/2029</v>
      </c>
    </row>
    <row r="13" spans="1:10" s="501" customFormat="1" ht="19.5" hidden="1" customHeight="1">
      <c r="A13" s="1166"/>
      <c r="B13" s="1166"/>
      <c r="E13" s="712" t="s">
        <v>248</v>
      </c>
      <c r="F13" s="721" t="s">
        <v>248</v>
      </c>
      <c r="G13" s="717" t="s">
        <v>248</v>
      </c>
      <c r="H13" s="661" t="s">
        <v>248</v>
      </c>
      <c r="I13" s="627" t="s">
        <v>248</v>
      </c>
      <c r="J13" s="954"/>
    </row>
    <row r="14" spans="1:10" ht="25.5" customHeight="1">
      <c r="A14" s="94"/>
      <c r="B14" s="94"/>
      <c r="C14" s="94"/>
      <c r="D14" s="94"/>
      <c r="E14" s="798" t="str">
        <f t="shared" ref="E14:I14" si="1">_xlfn.CONCAT(ROUND(YEARFRAC(E80,E81)*12,0)," Months")</f>
        <v>9 Months</v>
      </c>
      <c r="F14" s="351" t="str">
        <f t="shared" si="1"/>
        <v>12 Months</v>
      </c>
      <c r="G14" s="352" t="str">
        <f t="shared" si="1"/>
        <v>12 Months</v>
      </c>
      <c r="H14" s="353" t="str">
        <f t="shared" si="1"/>
        <v>12 Months</v>
      </c>
      <c r="I14" s="825" t="str">
        <f t="shared" si="1"/>
        <v>12 Months</v>
      </c>
      <c r="J14" s="955"/>
    </row>
    <row r="15" spans="1:10">
      <c r="A15" s="1136" t="s">
        <v>250</v>
      </c>
      <c r="B15" s="1136"/>
      <c r="C15" s="1136"/>
      <c r="D15" s="1136"/>
      <c r="E15" s="487"/>
      <c r="F15" s="683"/>
      <c r="G15" s="487"/>
      <c r="H15" s="683"/>
      <c r="I15" s="683"/>
      <c r="J15" s="828"/>
    </row>
    <row r="16" spans="1:10">
      <c r="A16" s="1164" t="s">
        <v>251</v>
      </c>
      <c r="B16" s="1165"/>
      <c r="C16" s="1165"/>
      <c r="D16" s="1165"/>
      <c r="E16" s="229">
        <f>'Salary Detail - ML &amp; PM'!G57</f>
        <v>0</v>
      </c>
      <c r="F16" s="678">
        <f>'Salary Detail - ML &amp; PM'!L57</f>
        <v>0</v>
      </c>
      <c r="G16" s="229">
        <f>'Salary Detail - ML &amp; PM'!Q57</f>
        <v>0</v>
      </c>
      <c r="H16" s="678">
        <f>'Salary Detail - ML &amp; PM'!V57</f>
        <v>0</v>
      </c>
      <c r="I16" s="678">
        <f>'Salary Detail - ML &amp; PM'!AA57</f>
        <v>0</v>
      </c>
      <c r="J16" s="516">
        <f>SUM(E16,F16,G16,H16,I16,)</f>
        <v>0</v>
      </c>
    </row>
    <row r="17" spans="1:11">
      <c r="A17" s="1097" t="s">
        <v>252</v>
      </c>
      <c r="B17" s="1097"/>
      <c r="C17" s="1097"/>
      <c r="D17" s="1097"/>
      <c r="E17" s="687">
        <f>'Operating Detail - ML &amp; PM'!C66</f>
        <v>0</v>
      </c>
      <c r="F17" s="679">
        <f>'Operating Detail - ML &amp; PM'!D66</f>
        <v>0</v>
      </c>
      <c r="G17" s="687">
        <f>'Operating Detail - ML &amp; PM'!E66</f>
        <v>0</v>
      </c>
      <c r="H17" s="679">
        <f>'Operating Detail - ML &amp; PM'!F66</f>
        <v>0</v>
      </c>
      <c r="I17" s="232">
        <f>'Operating Detail - ML &amp; PM'!G66</f>
        <v>0</v>
      </c>
      <c r="J17" s="516">
        <f t="shared" ref="J17:J24" si="2">SUM(E17,F17,G17,H17,I17,)</f>
        <v>0</v>
      </c>
      <c r="K17" s="62"/>
    </row>
    <row r="18" spans="1:11" s="223" customFormat="1">
      <c r="A18" s="1097" t="s">
        <v>253</v>
      </c>
      <c r="B18" s="1097"/>
      <c r="C18" s="1097"/>
      <c r="D18" s="1097"/>
      <c r="E18" s="687">
        <f t="shared" ref="E18:I18" si="3">SUM(E16:E17)</f>
        <v>0</v>
      </c>
      <c r="F18" s="679">
        <f t="shared" si="3"/>
        <v>0</v>
      </c>
      <c r="G18" s="687">
        <f t="shared" si="3"/>
        <v>0</v>
      </c>
      <c r="H18" s="679">
        <f t="shared" si="3"/>
        <v>0</v>
      </c>
      <c r="I18" s="232">
        <f t="shared" si="3"/>
        <v>0</v>
      </c>
      <c r="J18" s="516">
        <f t="shared" si="2"/>
        <v>0</v>
      </c>
    </row>
    <row r="19" spans="1:11">
      <c r="A19" s="1160" t="s">
        <v>254</v>
      </c>
      <c r="B19" s="1160"/>
      <c r="C19" s="1160"/>
      <c r="D19" s="1160"/>
      <c r="E19" s="688"/>
      <c r="F19" s="680"/>
      <c r="G19" s="688"/>
      <c r="H19" s="680"/>
      <c r="I19" s="693"/>
      <c r="J19" s="685"/>
    </row>
    <row r="20" spans="1:11">
      <c r="A20" s="1097" t="s">
        <v>392</v>
      </c>
      <c r="B20" s="1097"/>
      <c r="C20" s="1097"/>
      <c r="D20" s="1097"/>
      <c r="E20" s="689">
        <f>ROUND(E18*E19,0)</f>
        <v>0</v>
      </c>
      <c r="F20" s="681">
        <f>ROUND(F18*F19,0)</f>
        <v>0</v>
      </c>
      <c r="G20" s="689">
        <f>ROUND(G18*G19,0)</f>
        <v>0</v>
      </c>
      <c r="H20" s="681">
        <f>ROUND(H18*H19,0)</f>
        <v>0</v>
      </c>
      <c r="I20" s="231">
        <f>ROUND(I18*I19,0)</f>
        <v>0</v>
      </c>
      <c r="J20" s="684">
        <f t="shared" si="2"/>
        <v>0</v>
      </c>
    </row>
    <row r="21" spans="1:11">
      <c r="A21" s="1097" t="s">
        <v>256</v>
      </c>
      <c r="B21" s="1097"/>
      <c r="C21" s="1097"/>
      <c r="D21" s="1097"/>
      <c r="E21" s="689">
        <f>'Operating Detail - ML &amp; PM'!C91</f>
        <v>0</v>
      </c>
      <c r="F21" s="681">
        <f>'Operating Detail - ML &amp; PM'!D91</f>
        <v>0</v>
      </c>
      <c r="G21" s="689">
        <f>'Operating Detail - ML &amp; PM'!E91</f>
        <v>0</v>
      </c>
      <c r="H21" s="681">
        <f>'Operating Detail - ML &amp; PM'!F91</f>
        <v>0</v>
      </c>
      <c r="I21" s="231">
        <f>'Operating Detail - ML &amp; PM'!G91</f>
        <v>0</v>
      </c>
      <c r="J21" s="684">
        <f t="shared" si="2"/>
        <v>0</v>
      </c>
    </row>
    <row r="22" spans="1:11" s="220" customFormat="1">
      <c r="A22" s="1097" t="s">
        <v>274</v>
      </c>
      <c r="B22" s="1097"/>
      <c r="C22" s="1097"/>
      <c r="D22" s="1097"/>
      <c r="E22" s="689">
        <f>'Operating Detail - ML &amp; PM'!C102</f>
        <v>0</v>
      </c>
      <c r="F22" s="681">
        <f>'Operating Detail - ML &amp; PM'!D102</f>
        <v>0</v>
      </c>
      <c r="G22" s="689">
        <f>'Operating Detail - ML &amp; PM'!E102</f>
        <v>0</v>
      </c>
      <c r="H22" s="681">
        <f>'Operating Detail - ML &amp; PM'!F102</f>
        <v>0</v>
      </c>
      <c r="I22" s="231">
        <f>'Operating Detail - ML &amp; PM'!G102</f>
        <v>0</v>
      </c>
      <c r="J22" s="684">
        <f t="shared" si="2"/>
        <v>0</v>
      </c>
    </row>
    <row r="23" spans="1:11" s="55" customFormat="1" hidden="1">
      <c r="A23" s="1049" t="s">
        <v>275</v>
      </c>
      <c r="B23" s="1049"/>
      <c r="C23" s="1049"/>
      <c r="D23" s="1049"/>
      <c r="E23" s="690"/>
      <c r="F23" s="682"/>
      <c r="G23" s="691"/>
      <c r="H23" s="692"/>
      <c r="I23" s="224"/>
      <c r="J23" s="684">
        <f t="shared" si="2"/>
        <v>0</v>
      </c>
      <c r="K23" s="169"/>
    </row>
    <row r="24" spans="1:11" s="55" customFormat="1">
      <c r="A24" s="1137" t="s">
        <v>259</v>
      </c>
      <c r="B24" s="1137"/>
      <c r="C24" s="1137"/>
      <c r="D24" s="1137"/>
      <c r="E24" s="234">
        <f t="shared" ref="E24:I24" si="4">SUM(E18+E20+E21+E22+E23)</f>
        <v>0</v>
      </c>
      <c r="F24" s="233">
        <f t="shared" si="4"/>
        <v>0</v>
      </c>
      <c r="G24" s="234">
        <f t="shared" si="4"/>
        <v>0</v>
      </c>
      <c r="H24" s="233">
        <f t="shared" si="4"/>
        <v>0</v>
      </c>
      <c r="I24" s="233">
        <f t="shared" si="4"/>
        <v>0</v>
      </c>
      <c r="J24" s="70">
        <f t="shared" si="2"/>
        <v>0</v>
      </c>
      <c r="K24" s="169"/>
    </row>
    <row r="25" spans="1:11" ht="11.25" customHeight="1">
      <c r="A25" s="1138"/>
      <c r="B25" s="1138"/>
      <c r="C25" s="1138"/>
      <c r="D25" s="1138"/>
      <c r="E25" s="487"/>
      <c r="F25" s="487"/>
      <c r="G25" s="487"/>
      <c r="H25" s="487"/>
      <c r="I25" s="487"/>
      <c r="J25" s="683"/>
    </row>
    <row r="26" spans="1:11" s="220" customFormat="1">
      <c r="A26" s="1150" t="s">
        <v>391</v>
      </c>
      <c r="B26" s="1136"/>
      <c r="C26" s="1136"/>
      <c r="D26" s="1136"/>
      <c r="E26" s="338"/>
      <c r="F26" s="338"/>
      <c r="G26" s="338"/>
      <c r="H26" s="338"/>
      <c r="I26" s="338"/>
      <c r="J26" s="61"/>
      <c r="K26" s="222"/>
    </row>
    <row r="27" spans="1:11" s="221" customFormat="1">
      <c r="A27" s="1152" t="s">
        <v>166</v>
      </c>
      <c r="B27" s="1153"/>
      <c r="C27" s="1153"/>
      <c r="D27" s="1153"/>
      <c r="E27" s="697">
        <f>594000-'Summary - Start Up'!E28</f>
        <v>594000</v>
      </c>
      <c r="F27" s="697">
        <v>792000</v>
      </c>
      <c r="G27" s="697">
        <v>815760</v>
      </c>
      <c r="H27" s="697">
        <v>840232</v>
      </c>
      <c r="I27" s="697">
        <v>865439</v>
      </c>
      <c r="J27" s="684">
        <f t="shared" ref="J27:J46" si="5">SUM(E27,F27,G27,H27,I27,)</f>
        <v>3907431</v>
      </c>
    </row>
    <row r="28" spans="1:11" s="221" customFormat="1" hidden="1">
      <c r="A28" s="1152" t="s">
        <v>404</v>
      </c>
      <c r="B28" s="1153"/>
      <c r="C28" s="1153"/>
      <c r="D28" s="1153"/>
      <c r="E28" s="681"/>
      <c r="F28" s="681"/>
      <c r="G28" s="681"/>
      <c r="H28" s="681"/>
      <c r="I28" s="681"/>
      <c r="J28" s="684">
        <f t="shared" si="5"/>
        <v>0</v>
      </c>
    </row>
    <row r="29" spans="1:11" s="221" customFormat="1" hidden="1">
      <c r="A29" s="1152"/>
      <c r="B29" s="1153"/>
      <c r="C29" s="1153"/>
      <c r="D29" s="1153"/>
      <c r="E29" s="681"/>
      <c r="F29" s="681"/>
      <c r="G29" s="681"/>
      <c r="H29" s="681"/>
      <c r="I29" s="681"/>
      <c r="J29" s="684">
        <f t="shared" si="5"/>
        <v>0</v>
      </c>
    </row>
    <row r="30" spans="1:11" s="221" customFormat="1" hidden="1">
      <c r="A30" s="1152"/>
      <c r="B30" s="1153"/>
      <c r="C30" s="1153"/>
      <c r="D30" s="1153"/>
      <c r="E30" s="681"/>
      <c r="F30" s="681"/>
      <c r="G30" s="681"/>
      <c r="H30" s="681"/>
      <c r="I30" s="681"/>
      <c r="J30" s="684">
        <f t="shared" si="5"/>
        <v>0</v>
      </c>
    </row>
    <row r="31" spans="1:11" s="221" customFormat="1" hidden="1">
      <c r="A31" s="1152"/>
      <c r="B31" s="1153"/>
      <c r="C31" s="1153"/>
      <c r="D31" s="1153"/>
      <c r="E31" s="681"/>
      <c r="F31" s="681"/>
      <c r="G31" s="681"/>
      <c r="H31" s="681"/>
      <c r="I31" s="681"/>
      <c r="J31" s="684">
        <f t="shared" si="5"/>
        <v>0</v>
      </c>
    </row>
    <row r="32" spans="1:11" s="221" customFormat="1" hidden="1">
      <c r="A32" s="1152"/>
      <c r="B32" s="1153"/>
      <c r="C32" s="1153"/>
      <c r="D32" s="1153"/>
      <c r="E32" s="681"/>
      <c r="F32" s="681"/>
      <c r="G32" s="681"/>
      <c r="H32" s="681"/>
      <c r="I32" s="681"/>
      <c r="J32" s="684">
        <f t="shared" si="5"/>
        <v>0</v>
      </c>
    </row>
    <row r="33" spans="1:12" s="221" customFormat="1" hidden="1">
      <c r="A33" s="1152"/>
      <c r="B33" s="1153"/>
      <c r="C33" s="1153"/>
      <c r="D33" s="1153"/>
      <c r="E33" s="681"/>
      <c r="F33" s="681"/>
      <c r="G33" s="681"/>
      <c r="H33" s="681"/>
      <c r="I33" s="681"/>
      <c r="J33" s="684">
        <f t="shared" si="5"/>
        <v>0</v>
      </c>
    </row>
    <row r="34" spans="1:12" s="221" customFormat="1" hidden="1">
      <c r="A34" s="1152"/>
      <c r="B34" s="1153"/>
      <c r="C34" s="1153"/>
      <c r="D34" s="1153"/>
      <c r="E34" s="681"/>
      <c r="F34" s="681"/>
      <c r="G34" s="681"/>
      <c r="H34" s="681"/>
      <c r="I34" s="681"/>
      <c r="J34" s="684">
        <f t="shared" si="5"/>
        <v>0</v>
      </c>
    </row>
    <row r="35" spans="1:12" s="221" customFormat="1" hidden="1">
      <c r="A35" s="1152"/>
      <c r="B35" s="1153"/>
      <c r="C35" s="1153"/>
      <c r="D35" s="1153"/>
      <c r="E35" s="681"/>
      <c r="F35" s="681"/>
      <c r="G35" s="681"/>
      <c r="H35" s="681"/>
      <c r="I35" s="681"/>
      <c r="J35" s="684">
        <f t="shared" si="5"/>
        <v>0</v>
      </c>
    </row>
    <row r="36" spans="1:12" s="221" customFormat="1" hidden="1">
      <c r="A36" s="1152"/>
      <c r="B36" s="1153"/>
      <c r="C36" s="1153"/>
      <c r="D36" s="1153"/>
      <c r="E36" s="681"/>
      <c r="F36" s="681"/>
      <c r="G36" s="681"/>
      <c r="H36" s="681"/>
      <c r="I36" s="681"/>
      <c r="J36" s="684">
        <f t="shared" si="5"/>
        <v>0</v>
      </c>
    </row>
    <row r="37" spans="1:12" s="221" customFormat="1" hidden="1">
      <c r="A37" s="1152"/>
      <c r="B37" s="1153"/>
      <c r="C37" s="1153"/>
      <c r="D37" s="1153"/>
      <c r="E37" s="681"/>
      <c r="F37" s="681"/>
      <c r="G37" s="681"/>
      <c r="H37" s="681"/>
      <c r="I37" s="681"/>
      <c r="J37" s="684">
        <f t="shared" si="5"/>
        <v>0</v>
      </c>
    </row>
    <row r="38" spans="1:12" s="221" customFormat="1" hidden="1">
      <c r="A38" s="1152"/>
      <c r="B38" s="1153"/>
      <c r="C38" s="1153"/>
      <c r="D38" s="1153"/>
      <c r="E38" s="681"/>
      <c r="F38" s="681"/>
      <c r="G38" s="681"/>
      <c r="H38" s="681"/>
      <c r="I38" s="681"/>
      <c r="J38" s="684">
        <f t="shared" si="5"/>
        <v>0</v>
      </c>
    </row>
    <row r="39" spans="1:12" s="220" customFormat="1" hidden="1">
      <c r="A39" s="1152"/>
      <c r="B39" s="1153"/>
      <c r="C39" s="1153"/>
      <c r="D39" s="1153"/>
      <c r="E39" s="681"/>
      <c r="F39" s="681"/>
      <c r="G39" s="681"/>
      <c r="H39" s="681"/>
      <c r="I39" s="681"/>
      <c r="J39" s="684">
        <f t="shared" si="5"/>
        <v>0</v>
      </c>
    </row>
    <row r="40" spans="1:12" s="220" customFormat="1" hidden="1">
      <c r="A40" s="1152"/>
      <c r="B40" s="1153"/>
      <c r="C40" s="1153"/>
      <c r="D40" s="1153"/>
      <c r="E40" s="681"/>
      <c r="F40" s="681"/>
      <c r="G40" s="681"/>
      <c r="H40" s="681"/>
      <c r="I40" s="681"/>
      <c r="J40" s="684">
        <f t="shared" si="5"/>
        <v>0</v>
      </c>
    </row>
    <row r="41" spans="1:12" s="220" customFormat="1" hidden="1">
      <c r="A41" s="1152"/>
      <c r="B41" s="1153"/>
      <c r="C41" s="1153"/>
      <c r="D41" s="1153"/>
      <c r="E41" s="681"/>
      <c r="F41" s="681"/>
      <c r="G41" s="681"/>
      <c r="H41" s="681"/>
      <c r="I41" s="681"/>
      <c r="J41" s="684">
        <f t="shared" si="5"/>
        <v>0</v>
      </c>
    </row>
    <row r="42" spans="1:12" s="220" customFormat="1" hidden="1">
      <c r="A42" s="1152"/>
      <c r="B42" s="1153"/>
      <c r="C42" s="1153"/>
      <c r="D42" s="1153"/>
      <c r="E42" s="681"/>
      <c r="F42" s="681"/>
      <c r="G42" s="681"/>
      <c r="H42" s="681"/>
      <c r="I42" s="681"/>
      <c r="J42" s="516">
        <f t="shared" si="5"/>
        <v>0</v>
      </c>
    </row>
    <row r="43" spans="1:12" s="220" customFormat="1" hidden="1">
      <c r="A43" s="1152"/>
      <c r="B43" s="1153"/>
      <c r="C43" s="1153"/>
      <c r="D43" s="1153"/>
      <c r="E43" s="681"/>
      <c r="F43" s="681"/>
      <c r="G43" s="681"/>
      <c r="H43" s="681"/>
      <c r="I43" s="681"/>
      <c r="J43" s="516">
        <f t="shared" si="5"/>
        <v>0</v>
      </c>
    </row>
    <row r="44" spans="1:12" s="220" customFormat="1" hidden="1">
      <c r="A44" s="1152"/>
      <c r="B44" s="1153"/>
      <c r="C44" s="1153"/>
      <c r="D44" s="1153"/>
      <c r="E44" s="681"/>
      <c r="F44" s="681"/>
      <c r="G44" s="681"/>
      <c r="H44" s="681"/>
      <c r="I44" s="681"/>
      <c r="J44" s="516">
        <f t="shared" si="5"/>
        <v>0</v>
      </c>
    </row>
    <row r="45" spans="1:12" s="220" customFormat="1" hidden="1">
      <c r="A45" s="1152"/>
      <c r="B45" s="1153"/>
      <c r="C45" s="1153"/>
      <c r="D45" s="1153"/>
      <c r="E45" s="681"/>
      <c r="F45" s="681"/>
      <c r="G45" s="681"/>
      <c r="H45" s="681"/>
      <c r="I45" s="681"/>
      <c r="J45" s="516">
        <f t="shared" si="5"/>
        <v>0</v>
      </c>
    </row>
    <row r="46" spans="1:12" s="55" customFormat="1">
      <c r="A46" s="1137" t="s">
        <v>261</v>
      </c>
      <c r="B46" s="1137"/>
      <c r="C46" s="1137"/>
      <c r="D46" s="1137"/>
      <c r="E46" s="233">
        <f>ROUND(SUM(E27:E45),0)</f>
        <v>594000</v>
      </c>
      <c r="F46" s="233">
        <f t="shared" ref="F46:I46" si="6">ROUND(SUM(F27:F45),0)</f>
        <v>792000</v>
      </c>
      <c r="G46" s="233">
        <f t="shared" si="6"/>
        <v>815760</v>
      </c>
      <c r="H46" s="233">
        <f t="shared" si="6"/>
        <v>840232</v>
      </c>
      <c r="I46" s="233">
        <f t="shared" si="6"/>
        <v>865439</v>
      </c>
      <c r="J46" s="700">
        <f t="shared" si="5"/>
        <v>3907431</v>
      </c>
      <c r="K46" s="170"/>
      <c r="L46" s="170"/>
    </row>
    <row r="47" spans="1:12" ht="9" customHeight="1">
      <c r="A47" s="1138"/>
      <c r="B47" s="1138"/>
      <c r="C47" s="1138"/>
      <c r="D47" s="1138"/>
      <c r="E47" s="488"/>
      <c r="F47" s="488"/>
      <c r="G47" s="488"/>
      <c r="H47" s="488"/>
      <c r="I47" s="488"/>
      <c r="J47" s="701"/>
      <c r="L47" s="235"/>
    </row>
    <row r="48" spans="1:12" s="220" customFormat="1" ht="15.75" customHeight="1">
      <c r="A48" s="1136" t="s">
        <v>390</v>
      </c>
      <c r="B48" s="1136"/>
      <c r="C48" s="1136"/>
      <c r="D48" s="1136"/>
      <c r="E48" s="230"/>
      <c r="F48" s="230"/>
      <c r="G48" s="230"/>
      <c r="H48" s="230"/>
      <c r="I48" s="230"/>
      <c r="J48" s="118"/>
      <c r="L48" s="225"/>
    </row>
    <row r="49" spans="1:12" s="220" customFormat="1">
      <c r="A49" s="1167"/>
      <c r="B49" s="1167"/>
      <c r="C49" s="1167"/>
      <c r="D49" s="1168"/>
      <c r="E49" s="981"/>
      <c r="F49" s="981"/>
      <c r="G49" s="981"/>
      <c r="H49" s="981"/>
      <c r="I49" s="981"/>
      <c r="J49" s="516">
        <f t="shared" ref="J49:J53" si="7">SUM(E49,F49,G49,H49,I49,)</f>
        <v>0</v>
      </c>
      <c r="L49" s="222"/>
    </row>
    <row r="50" spans="1:12" s="220" customFormat="1">
      <c r="A50" s="1167"/>
      <c r="B50" s="1167"/>
      <c r="C50" s="1167"/>
      <c r="D50" s="1168"/>
      <c r="E50" s="981"/>
      <c r="F50" s="981"/>
      <c r="G50" s="981"/>
      <c r="H50" s="981"/>
      <c r="I50" s="981"/>
      <c r="J50" s="516">
        <f t="shared" si="7"/>
        <v>0</v>
      </c>
      <c r="L50" s="222"/>
    </row>
    <row r="51" spans="1:12" s="220" customFormat="1">
      <c r="A51" s="1167"/>
      <c r="B51" s="1167"/>
      <c r="C51" s="1167"/>
      <c r="D51" s="1168"/>
      <c r="E51" s="981"/>
      <c r="F51" s="981"/>
      <c r="G51" s="981"/>
      <c r="H51" s="981"/>
      <c r="I51" s="981"/>
      <c r="J51" s="516">
        <f t="shared" si="7"/>
        <v>0</v>
      </c>
    </row>
    <row r="52" spans="1:12" s="220" customFormat="1">
      <c r="A52" s="1167"/>
      <c r="B52" s="1167"/>
      <c r="C52" s="1167"/>
      <c r="D52" s="1168"/>
      <c r="E52" s="981"/>
      <c r="F52" s="981"/>
      <c r="G52" s="981"/>
      <c r="H52" s="981"/>
      <c r="I52" s="981"/>
      <c r="J52" s="516">
        <f t="shared" si="7"/>
        <v>0</v>
      </c>
    </row>
    <row r="53" spans="1:12" ht="18" customHeight="1">
      <c r="A53" s="1138" t="s">
        <v>263</v>
      </c>
      <c r="B53" s="1138"/>
      <c r="C53" s="1138"/>
      <c r="D53" s="1138"/>
      <c r="E53" s="696">
        <f t="shared" ref="E53:I53" si="8">ROUND(SUM(E48:E52),0)</f>
        <v>0</v>
      </c>
      <c r="F53" s="696">
        <f t="shared" si="8"/>
        <v>0</v>
      </c>
      <c r="G53" s="502">
        <f t="shared" si="8"/>
        <v>0</v>
      </c>
      <c r="H53" s="696">
        <f t="shared" si="8"/>
        <v>0</v>
      </c>
      <c r="I53" s="696">
        <f t="shared" si="8"/>
        <v>0</v>
      </c>
      <c r="J53" s="698">
        <f t="shared" si="7"/>
        <v>0</v>
      </c>
    </row>
    <row r="54" spans="1:12" ht="18" customHeight="1">
      <c r="A54" s="1138"/>
      <c r="B54" s="1138"/>
      <c r="C54" s="1138"/>
      <c r="D54" s="1138"/>
      <c r="E54" s="754"/>
      <c r="F54" s="754"/>
      <c r="G54" s="754"/>
      <c r="H54" s="754"/>
      <c r="I54" s="754"/>
      <c r="J54" s="699"/>
      <c r="L54" s="235"/>
    </row>
    <row r="55" spans="1:12" s="55" customFormat="1" ht="18" customHeight="1">
      <c r="A55" s="1137" t="s">
        <v>264</v>
      </c>
      <c r="B55" s="1137"/>
      <c r="C55" s="1137"/>
      <c r="D55" s="1137"/>
      <c r="E55" s="228">
        <f t="shared" ref="E55:I55" si="9">E46+E53</f>
        <v>594000</v>
      </c>
      <c r="F55" s="228">
        <f t="shared" si="9"/>
        <v>792000</v>
      </c>
      <c r="G55" s="319">
        <f t="shared" si="9"/>
        <v>815760</v>
      </c>
      <c r="H55" s="228">
        <f t="shared" si="9"/>
        <v>840232</v>
      </c>
      <c r="I55" s="228">
        <f t="shared" si="9"/>
        <v>865439</v>
      </c>
      <c r="J55" s="171">
        <f t="shared" ref="J55:J56" si="10">SUM(E55,F55,G55,H55,I55,)</f>
        <v>3907431</v>
      </c>
    </row>
    <row r="56" spans="1:12">
      <c r="A56" s="1097" t="s">
        <v>265</v>
      </c>
      <c r="B56" s="1097"/>
      <c r="C56" s="1097"/>
      <c r="D56" s="1097"/>
      <c r="E56" s="681">
        <f>IF(AND(E55-E24&gt;-2,E55-E24&lt;2),0,E55-E24)</f>
        <v>594000</v>
      </c>
      <c r="F56" s="681">
        <f>IF(AND(F55-F24&gt;-2,F55-F24&lt;2),0,F55-F24)</f>
        <v>792000</v>
      </c>
      <c r="G56" s="355">
        <f>IF(AND(G55-G24&gt;-2,G55-G24&lt;2),0,G55-G24)</f>
        <v>815760</v>
      </c>
      <c r="H56" s="681">
        <f>IF(AND(H55-H24&gt;-2,H55-H24&lt;2),0,H55-H24)</f>
        <v>840232</v>
      </c>
      <c r="I56" s="681">
        <f>IF(AND(I55-I24&gt;-2,I55-I24&lt;2),0,I55-I24)</f>
        <v>865439</v>
      </c>
      <c r="J56" s="679">
        <f t="shared" si="10"/>
        <v>3907431</v>
      </c>
      <c r="K56" s="64"/>
      <c r="L56" s="64"/>
    </row>
    <row r="57" spans="1:12" ht="13" customHeight="1">
      <c r="F57" s="999"/>
      <c r="G57" s="999"/>
      <c r="H57" s="999"/>
      <c r="I57" s="999"/>
      <c r="J57" s="999"/>
    </row>
    <row r="58" spans="1:12" ht="20.149999999999999" customHeight="1">
      <c r="A58" s="71"/>
      <c r="B58" s="71"/>
      <c r="C58" s="71"/>
      <c r="D58" s="71"/>
      <c r="G58" s="937"/>
    </row>
    <row r="59" spans="1:12" ht="20.149999999999999" customHeight="1">
      <c r="A59" s="71"/>
      <c r="B59" s="71"/>
      <c r="C59" s="71"/>
      <c r="D59" s="71"/>
    </row>
    <row r="60" spans="1:12">
      <c r="A60" s="674" t="s">
        <v>267</v>
      </c>
      <c r="B60" s="1171"/>
      <c r="C60" s="1171"/>
      <c r="D60" s="1171"/>
    </row>
    <row r="61" spans="1:12">
      <c r="A61" s="674" t="s">
        <v>268</v>
      </c>
      <c r="B61" s="1171"/>
      <c r="C61" s="1171"/>
      <c r="D61" s="1171"/>
    </row>
    <row r="62" spans="1:12" ht="17.25" customHeight="1">
      <c r="A62" s="674" t="s">
        <v>269</v>
      </c>
      <c r="B62" s="1171"/>
      <c r="C62" s="1171"/>
      <c r="D62" s="1171"/>
    </row>
    <row r="63" spans="1:12" ht="17.25" customHeight="1">
      <c r="A63" s="674" t="s">
        <v>270</v>
      </c>
      <c r="B63" s="1172"/>
      <c r="C63" s="1172"/>
      <c r="D63" s="1172"/>
    </row>
    <row r="64" spans="1:12" ht="15.75" customHeight="1">
      <c r="A64" s="1138"/>
      <c r="B64" s="1138"/>
      <c r="C64" s="1138"/>
      <c r="D64" s="992"/>
    </row>
    <row r="79" spans="1:10" s="220" customFormat="1">
      <c r="A79" s="66" t="s">
        <v>222</v>
      </c>
      <c r="B79" s="66"/>
      <c r="C79" s="66"/>
      <c r="D79" s="66"/>
      <c r="E79" s="66">
        <v>1</v>
      </c>
      <c r="F79" s="66">
        <v>2</v>
      </c>
      <c r="G79" s="66">
        <v>3</v>
      </c>
      <c r="H79" s="66">
        <v>4</v>
      </c>
      <c r="I79" s="66">
        <v>5</v>
      </c>
      <c r="J79" s="66">
        <v>5</v>
      </c>
    </row>
    <row r="80" spans="1:10" s="220" customFormat="1">
      <c r="A80" s="227" t="s">
        <v>223</v>
      </c>
      <c r="B80" s="227"/>
      <c r="C80" s="227"/>
      <c r="D80" s="227"/>
      <c r="E80" s="67">
        <v>45566</v>
      </c>
      <c r="F80" s="67">
        <v>45839</v>
      </c>
      <c r="G80" s="67">
        <v>46204</v>
      </c>
      <c r="H80" s="67">
        <v>46569</v>
      </c>
      <c r="I80" s="67">
        <v>46935</v>
      </c>
      <c r="J80" s="67">
        <v>45566</v>
      </c>
    </row>
    <row r="81" spans="1:10" ht="13.5" customHeight="1">
      <c r="A81" s="227" t="s">
        <v>224</v>
      </c>
      <c r="B81" s="227"/>
      <c r="C81" s="227"/>
      <c r="D81" s="227"/>
      <c r="E81" s="67">
        <v>45838</v>
      </c>
      <c r="F81" s="67">
        <v>46203</v>
      </c>
      <c r="G81" s="67">
        <v>46568</v>
      </c>
      <c r="H81" s="67">
        <v>46934</v>
      </c>
      <c r="I81" s="67">
        <v>47299</v>
      </c>
      <c r="J81" s="67">
        <v>47299</v>
      </c>
    </row>
    <row r="82" spans="1:10">
      <c r="A82" s="66" t="s">
        <v>211</v>
      </c>
      <c r="B82" s="66"/>
      <c r="C82" s="66"/>
      <c r="D82" s="66"/>
      <c r="E82" s="67">
        <v>0</v>
      </c>
      <c r="F82" s="67">
        <v>0</v>
      </c>
      <c r="G82" s="67">
        <v>0</v>
      </c>
      <c r="H82" s="67">
        <v>0</v>
      </c>
      <c r="I82" s="67">
        <v>0</v>
      </c>
      <c r="J82" s="67">
        <v>0</v>
      </c>
    </row>
    <row r="83" spans="1:10">
      <c r="A83" s="215"/>
      <c r="J83" s="56" t="s">
        <v>370</v>
      </c>
    </row>
    <row r="84" spans="1:10">
      <c r="J84" s="56" t="s">
        <v>371</v>
      </c>
    </row>
  </sheetData>
  <sheetProtection formatCells="0" formatColumns="0" formatRows="0" insertHyperlinks="0" sort="0" autoFilter="0" pivotTables="0"/>
  <mergeCells count="52">
    <mergeCell ref="A4:A5"/>
    <mergeCell ref="A54:D54"/>
    <mergeCell ref="B61:D61"/>
    <mergeCell ref="A64:C64"/>
    <mergeCell ref="B60:D60"/>
    <mergeCell ref="B62:D62"/>
    <mergeCell ref="B63:D63"/>
    <mergeCell ref="A51:D51"/>
    <mergeCell ref="A52:D52"/>
    <mergeCell ref="A53:D53"/>
    <mergeCell ref="A55:D55"/>
    <mergeCell ref="A46:D46"/>
    <mergeCell ref="A47:D47"/>
    <mergeCell ref="A48:D48"/>
    <mergeCell ref="A49:D49"/>
    <mergeCell ref="A39:D39"/>
    <mergeCell ref="A56:D56"/>
    <mergeCell ref="A50:D50"/>
    <mergeCell ref="A28:D28"/>
    <mergeCell ref="A40:D40"/>
    <mergeCell ref="A43:D43"/>
    <mergeCell ref="A44:D44"/>
    <mergeCell ref="A45:D45"/>
    <mergeCell ref="A41:D41"/>
    <mergeCell ref="A42:D42"/>
    <mergeCell ref="A29:D29"/>
    <mergeCell ref="A30:D30"/>
    <mergeCell ref="A31:D31"/>
    <mergeCell ref="A32:D32"/>
    <mergeCell ref="A33:D33"/>
    <mergeCell ref="B6:D6"/>
    <mergeCell ref="B7:D7"/>
    <mergeCell ref="A17:D17"/>
    <mergeCell ref="A18:D18"/>
    <mergeCell ref="A19:D19"/>
    <mergeCell ref="B8:D8"/>
    <mergeCell ref="A15:D15"/>
    <mergeCell ref="A16:D16"/>
    <mergeCell ref="A13:B13"/>
    <mergeCell ref="A20:D20"/>
    <mergeCell ref="A21:D21"/>
    <mergeCell ref="A22:D22"/>
    <mergeCell ref="A24:D24"/>
    <mergeCell ref="A25:D25"/>
    <mergeCell ref="A26:D26"/>
    <mergeCell ref="A27:D27"/>
    <mergeCell ref="A23:D23"/>
    <mergeCell ref="A37:D37"/>
    <mergeCell ref="A38:D38"/>
    <mergeCell ref="A34:D34"/>
    <mergeCell ref="A35:D35"/>
    <mergeCell ref="A36:D36"/>
  </mergeCells>
  <phoneticPr fontId="0" type="noConversion"/>
  <conditionalFormatting sqref="A49:A52">
    <cfRule type="containsBlanks" dxfId="368" priority="2">
      <formula>LEN(TRIM(A49))=0</formula>
    </cfRule>
    <cfRule type="expression" dxfId="367" priority="3">
      <formula>$C49=0</formula>
    </cfRule>
  </conditionalFormatting>
  <conditionalFormatting sqref="A27:D45">
    <cfRule type="duplicateValues" dxfId="366" priority="7"/>
  </conditionalFormatting>
  <conditionalFormatting sqref="B3 C5 B60:B63">
    <cfRule type="containsBlanks" dxfId="365" priority="61">
      <formula>LEN(TRIM(B3))=0</formula>
    </cfRule>
  </conditionalFormatting>
  <conditionalFormatting sqref="B6:B8">
    <cfRule type="containsBlanks" dxfId="364" priority="37">
      <formula>LEN(TRIM(B6))=0</formula>
    </cfRule>
  </conditionalFormatting>
  <conditionalFormatting sqref="E14">
    <cfRule type="cellIs" dxfId="363" priority="4" operator="notEqual">
      <formula>"12 Months"</formula>
    </cfRule>
    <cfRule type="expression" dxfId="362" priority="503">
      <formula>E$76&gt;$D$5</formula>
    </cfRule>
  </conditionalFormatting>
  <conditionalFormatting sqref="E15:I54 F14:I14 E55 F55:I56 E56:I56">
    <cfRule type="expression" dxfId="361" priority="8">
      <formula>E$82&gt;E$81</formula>
    </cfRule>
  </conditionalFormatting>
  <conditionalFormatting sqref="E15:I56 F14:I14 E11:I12 J12">
    <cfRule type="expression" dxfId="360" priority="500">
      <formula>E$79&gt;$D$5</formula>
    </cfRule>
  </conditionalFormatting>
  <conditionalFormatting sqref="E19:I19">
    <cfRule type="containsBlanks" dxfId="359" priority="184">
      <formula>LEN(TRIM(E19))=0</formula>
    </cfRule>
  </conditionalFormatting>
  <conditionalFormatting sqref="E23:I23">
    <cfRule type="expression" dxfId="358" priority="33">
      <formula>COUNTIF($A$27:$D$46,"*HUD*")=0</formula>
    </cfRule>
    <cfRule type="containsBlanks" dxfId="357" priority="36">
      <formula>LEN(TRIM(E23))=0</formula>
    </cfRule>
  </conditionalFormatting>
  <conditionalFormatting sqref="E49:I52">
    <cfRule type="containsBlanks" dxfId="356" priority="1">
      <formula>LEN(TRIM(E49))=0</formula>
    </cfRule>
  </conditionalFormatting>
  <conditionalFormatting sqref="E56:J56">
    <cfRule type="cellIs" dxfId="355" priority="40" operator="notBetween">
      <formula>-2</formula>
      <formula>2</formula>
    </cfRule>
  </conditionalFormatting>
  <dataValidations count="2">
    <dataValidation type="date" allowBlank="1" showInputMessage="1" showErrorMessage="1" error="Please insert date in M/D/YY format" sqref="B3" xr:uid="{72B20367-87DB-4F09-AC2B-BAF94A548978}">
      <formula1>1</formula1>
      <formula2>73415</formula2>
    </dataValidation>
    <dataValidation type="decimal" allowBlank="1" showInputMessage="1" showErrorMessage="1" error="Enter Numbers Only" sqref="E49:I52" xr:uid="{52FA288D-29E3-43E7-B468-8D813A3D6E45}">
      <formula1>0</formula1>
      <formula2>999999999</formula2>
    </dataValidation>
  </dataValidations>
  <printOptions headings="1"/>
  <pageMargins left="0.25" right="0.25" top="0.75" bottom="0.75" header="0.3" footer="0.3"/>
  <pageSetup paperSize="5" scale="27"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3000000}">
          <x14:formula1>
            <xm:f>'Dropdown Lists'!$A$2:$A$178</xm:f>
          </x14:formula1>
          <xm:sqref>A27:A45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DBD744-5F6F-4E82-9F6D-70F4D263A456}">
  <ds:schemaRefs>
    <ds:schemaRef ds:uri="http://schemas.microsoft.com/sharepoint/v3/contenttype/forms"/>
  </ds:schemaRefs>
</ds:datastoreItem>
</file>

<file path=customXml/itemProps2.xml><?xml version="1.0" encoding="utf-8"?>
<ds:datastoreItem xmlns:ds="http://schemas.openxmlformats.org/officeDocument/2006/customXml" ds:itemID="{AED23697-1505-4F33-AA76-CE06E1DAAD0D}">
  <ds:schemaRefs>
    <ds:schemaRef ds:uri="http://purl.org/dc/elements/1.1/"/>
    <ds:schemaRef ds:uri="e75af1de-34b0-43f6-becd-727182f3f4cc"/>
    <ds:schemaRef ds:uri="47e4b3f4-44a2-4921-b2a9-b1306db76b9e"/>
    <ds:schemaRef ds:uri="http://www.w3.org/XML/1998/namespace"/>
    <ds:schemaRef ds:uri="http://schemas.microsoft.com/office/2006/metadata/properties"/>
    <ds:schemaRef ds:uri="http://schemas.microsoft.com/office/infopath/2007/PartnerControls"/>
    <ds:schemaRef ds:uri="http://schemas.microsoft.com/office/2006/documentManagement/types"/>
    <ds:schemaRef ds:uri="http://schemas.openxmlformats.org/package/2006/metadata/core-properties"/>
    <ds:schemaRef ds:uri="http://purl.org/dc/terms/"/>
    <ds:schemaRef ds:uri="b277acee-cfae-4959-b81e-c4b28977524d"/>
    <ds:schemaRef ds:uri="http://purl.org/dc/dcmitype/"/>
  </ds:schemaRefs>
</ds:datastoreItem>
</file>

<file path=customXml/itemProps3.xml><?xml version="1.0" encoding="utf-8"?>
<ds:datastoreItem xmlns:ds="http://schemas.openxmlformats.org/officeDocument/2006/customXml" ds:itemID="{02053F56-B2E4-4A78-9406-80394F3FE5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af1de-34b0-43f6-becd-727182f3f4cc"/>
    <ds:schemaRef ds:uri="b277acee-cfae-4959-b81e-c4b28977524d"/>
    <ds:schemaRef ds:uri="47e4b3f4-44a2-4921-b2a9-b1306db76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80</vt:i4>
      </vt:variant>
    </vt:vector>
  </HeadingPairs>
  <TitlesOfParts>
    <vt:vector size="129" baseType="lpstr">
      <vt:lpstr>Update Log</vt:lpstr>
      <vt:lpstr>READ ME</vt:lpstr>
      <vt:lpstr>Dropdown Lists</vt:lpstr>
      <vt:lpstr>Budget History</vt:lpstr>
      <vt:lpstr>Site Lists</vt:lpstr>
      <vt:lpstr> Subcontractors</vt:lpstr>
      <vt:lpstr>HUD Requirements</vt:lpstr>
      <vt:lpstr>Summary (ALL Budgets)</vt:lpstr>
      <vt:lpstr>Summary - ML &amp; PM</vt:lpstr>
      <vt:lpstr>Salary Detail - ML &amp; PM</vt:lpstr>
      <vt:lpstr>Operating Detail - ML &amp; PM</vt:lpstr>
      <vt:lpstr>Number Served</vt:lpstr>
      <vt:lpstr>Budget Narrative - ML &amp; PM</vt:lpstr>
      <vt:lpstr>Summary - Start Up</vt:lpstr>
      <vt:lpstr>Salary Detail - Start Up</vt:lpstr>
      <vt:lpstr>Operating Detail - Start Up</vt:lpstr>
      <vt:lpstr>Budget Narrative - Start Up</vt:lpstr>
      <vt:lpstr>Summary (3)</vt:lpstr>
      <vt:lpstr>Salary Detail (3)</vt:lpstr>
      <vt:lpstr>Operating Detail (3)</vt:lpstr>
      <vt:lpstr>Budget Narrative (3)</vt:lpstr>
      <vt:lpstr>Summary (4)</vt:lpstr>
      <vt:lpstr>Salary Detail (4)</vt:lpstr>
      <vt:lpstr>Operating Detail (4)</vt:lpstr>
      <vt:lpstr>Budget Narrative (4)</vt:lpstr>
      <vt:lpstr>Summary (5)</vt:lpstr>
      <vt:lpstr>Salary Detail (5)</vt:lpstr>
      <vt:lpstr>Operating Detail (5)</vt:lpstr>
      <vt:lpstr>Budget Narrative (5)</vt:lpstr>
      <vt:lpstr>Summary (6)</vt:lpstr>
      <vt:lpstr>Salary Detail (6)</vt:lpstr>
      <vt:lpstr>Operating Detail (6)</vt:lpstr>
      <vt:lpstr>Budget Narrative (6)</vt:lpstr>
      <vt:lpstr>Summary (7)</vt:lpstr>
      <vt:lpstr>Salary Detail (7)</vt:lpstr>
      <vt:lpstr>Operating Detail (7)</vt:lpstr>
      <vt:lpstr>Budget Narrative (7)</vt:lpstr>
      <vt:lpstr>Summary (8)</vt:lpstr>
      <vt:lpstr>Salary Detail (8)</vt:lpstr>
      <vt:lpstr>Operating Detail (8)</vt:lpstr>
      <vt:lpstr>Budget Narrative (8)</vt:lpstr>
      <vt:lpstr>Summary (9)</vt:lpstr>
      <vt:lpstr>Salary Detail (9)</vt:lpstr>
      <vt:lpstr>Operating Detail (9)</vt:lpstr>
      <vt:lpstr>Budget Narrative (9)</vt:lpstr>
      <vt:lpstr>Summary (10)</vt:lpstr>
      <vt:lpstr>Salary Detail (10)</vt:lpstr>
      <vt:lpstr>Operating Detail (10)</vt:lpstr>
      <vt:lpstr>Budget Narrative (10)</vt:lpstr>
      <vt:lpstr>' Subcontractors'!Print_Area</vt:lpstr>
      <vt:lpstr>'Budget Narrative - ML &amp; PM'!Print_Area</vt:lpstr>
      <vt:lpstr>'Budget Narrative - Start Up'!Print_Area</vt:lpstr>
      <vt:lpstr>'Budget Narrative (10)'!Print_Area</vt:lpstr>
      <vt:lpstr>'Budget Narrative (3)'!Print_Area</vt:lpstr>
      <vt:lpstr>'Budget Narrative (4)'!Print_Area</vt:lpstr>
      <vt:lpstr>'Budget Narrative (5)'!Print_Area</vt:lpstr>
      <vt:lpstr>'Budget Narrative (6)'!Print_Area</vt:lpstr>
      <vt:lpstr>'Budget Narrative (7)'!Print_Area</vt:lpstr>
      <vt:lpstr>'Budget Narrative (8)'!Print_Area</vt:lpstr>
      <vt:lpstr>'Budget Narrative (9)'!Print_Area</vt:lpstr>
      <vt:lpstr>'HUD Requirements'!Print_Area</vt:lpstr>
      <vt:lpstr>'Number Served'!Print_Area</vt:lpstr>
      <vt:lpstr>'Operating Detail - ML &amp; PM'!Print_Area</vt:lpstr>
      <vt:lpstr>'Operating Detail - Start Up'!Print_Area</vt:lpstr>
      <vt:lpstr>'Operating Detail (10)'!Print_Area</vt:lpstr>
      <vt:lpstr>'Operating Detail (3)'!Print_Area</vt:lpstr>
      <vt:lpstr>'Operating Detail (4)'!Print_Area</vt:lpstr>
      <vt:lpstr>'Operating Detail (5)'!Print_Area</vt:lpstr>
      <vt:lpstr>'Operating Detail (6)'!Print_Area</vt:lpstr>
      <vt:lpstr>'Operating Detail (7)'!Print_Area</vt:lpstr>
      <vt:lpstr>'Operating Detail (8)'!Print_Area</vt:lpstr>
      <vt:lpstr>'Operating Detail (9)'!Print_Area</vt:lpstr>
      <vt:lpstr>'Salary Detail - ML &amp; PM'!Print_Area</vt:lpstr>
      <vt:lpstr>'Salary Detail - Start Up'!Print_Area</vt:lpstr>
      <vt:lpstr>'Salary Detail (10)'!Print_Area</vt:lpstr>
      <vt:lpstr>'Salary Detail (3)'!Print_Area</vt:lpstr>
      <vt:lpstr>'Salary Detail (4)'!Print_Area</vt:lpstr>
      <vt:lpstr>'Salary Detail (5)'!Print_Area</vt:lpstr>
      <vt:lpstr>'Salary Detail (6)'!Print_Area</vt:lpstr>
      <vt:lpstr>'Salary Detail (7)'!Print_Area</vt:lpstr>
      <vt:lpstr>'Salary Detail (8)'!Print_Area</vt:lpstr>
      <vt:lpstr>'Salary Detail (9)'!Print_Area</vt:lpstr>
      <vt:lpstr>'Site Lists'!Print_Area</vt:lpstr>
      <vt:lpstr>'Summary - ML &amp; PM'!Print_Area</vt:lpstr>
      <vt:lpstr>'Summary - Start Up'!Print_Area</vt:lpstr>
      <vt:lpstr>'Summary (10)'!Print_Area</vt:lpstr>
      <vt:lpstr>'Summary (3)'!Print_Area</vt:lpstr>
      <vt:lpstr>'Summary (4)'!Print_Area</vt:lpstr>
      <vt:lpstr>'Summary (5)'!Print_Area</vt:lpstr>
      <vt:lpstr>'Summary (6)'!Print_Area</vt:lpstr>
      <vt:lpstr>'Summary (7)'!Print_Area</vt:lpstr>
      <vt:lpstr>'Summary (8)'!Print_Area</vt:lpstr>
      <vt:lpstr>'Summary (9)'!Print_Area</vt:lpstr>
      <vt:lpstr>'Summary (ALL Budgets)'!Print_Area</vt:lpstr>
      <vt:lpstr>' Subcontractors'!Print_Titles</vt:lpstr>
      <vt:lpstr>'HUD Requirements'!Print_Titles</vt:lpstr>
      <vt:lpstr>'Number Served'!Print_Titles</vt:lpstr>
      <vt:lpstr>'Operating Detail - ML &amp; PM'!Print_Titles</vt:lpstr>
      <vt:lpstr>'Operating Detail - Start Up'!Print_Titles</vt:lpstr>
      <vt:lpstr>'Operating Detail (10)'!Print_Titles</vt:lpstr>
      <vt:lpstr>'Operating Detail (3)'!Print_Titles</vt:lpstr>
      <vt:lpstr>'Operating Detail (4)'!Print_Titles</vt:lpstr>
      <vt:lpstr>'Operating Detail (5)'!Print_Titles</vt:lpstr>
      <vt:lpstr>'Operating Detail (6)'!Print_Titles</vt:lpstr>
      <vt:lpstr>'Operating Detail (7)'!Print_Titles</vt:lpstr>
      <vt:lpstr>'Operating Detail (8)'!Print_Titles</vt:lpstr>
      <vt:lpstr>'Operating Detail (9)'!Print_Titles</vt:lpstr>
      <vt:lpstr>'Salary Detail - ML &amp; PM'!Print_Titles</vt:lpstr>
      <vt:lpstr>'Salary Detail - Start Up'!Print_Titles</vt:lpstr>
      <vt:lpstr>'Salary Detail (10)'!Print_Titles</vt:lpstr>
      <vt:lpstr>'Salary Detail (3)'!Print_Titles</vt:lpstr>
      <vt:lpstr>'Salary Detail (4)'!Print_Titles</vt:lpstr>
      <vt:lpstr>'Salary Detail (5)'!Print_Titles</vt:lpstr>
      <vt:lpstr>'Salary Detail (6)'!Print_Titles</vt:lpstr>
      <vt:lpstr>'Salary Detail (7)'!Print_Titles</vt:lpstr>
      <vt:lpstr>'Salary Detail (8)'!Print_Titles</vt:lpstr>
      <vt:lpstr>'Salary Detail (9)'!Print_Titles</vt:lpstr>
      <vt:lpstr>'Site Lists'!Print_Titles</vt:lpstr>
      <vt:lpstr>'Summary - ML &amp; PM'!Print_Titles</vt:lpstr>
      <vt:lpstr>'Summary - Start Up'!Print_Titles</vt:lpstr>
      <vt:lpstr>'Summary (10)'!Print_Titles</vt:lpstr>
      <vt:lpstr>'Summary (3)'!Print_Titles</vt:lpstr>
      <vt:lpstr>'Summary (4)'!Print_Titles</vt:lpstr>
      <vt:lpstr>'Summary (5)'!Print_Titles</vt:lpstr>
      <vt:lpstr>'Summary (6)'!Print_Titles</vt:lpstr>
      <vt:lpstr>'Summary (7)'!Print_Titles</vt:lpstr>
      <vt:lpstr>'Summary (8)'!Print_Titles</vt:lpstr>
      <vt:lpstr>'Summary (9)'!Print_Titles</vt:lpstr>
      <vt:lpstr>'Summary (ALL Budgets)'!Print_Titles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Bellamy, Latasha (HOM)</cp:lastModifiedBy>
  <cp:revision/>
  <cp:lastPrinted>2023-11-03T02:27:05Z</cp:lastPrinted>
  <dcterms:created xsi:type="dcterms:W3CDTF">1999-02-11T17:54:21Z</dcterms:created>
  <dcterms:modified xsi:type="dcterms:W3CDTF">2024-01-24T17:17:10Z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